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FDDB3194-A5CC-4732-9F84-66A50B2F572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" sheetId="24" r:id="rId1"/>
    <sheet name="passdata (2)" sheetId="21" r:id="rId2"/>
    <sheet name="走位" sheetId="13" r:id="rId3"/>
    <sheet name="試閘" sheetId="12" r:id="rId4"/>
    <sheet name="odds" sheetId="27" r:id="rId5"/>
    <sheet name="main (2)" sheetId="26" r:id="rId6"/>
    <sheet name="passdata (3)" sheetId="25" r:id="rId7"/>
    <sheet name="apk_main" sheetId="19" r:id="rId8"/>
    <sheet name="apk_pass" sheetId="20" r:id="rId9"/>
    <sheet name="SKlearn" sheetId="14" r:id="rId10"/>
    <sheet name="passdata" sheetId="10" r:id="rId11"/>
    <sheet name="M2" sheetId="17" r:id="rId12"/>
    <sheet name="M1" sheetId="16" r:id="rId13"/>
    <sheet name="Raceinfo" sheetId="11" r:id="rId14"/>
    <sheet name="1200M" sheetId="2" r:id="rId15"/>
    <sheet name="1650M" sheetId="3" r:id="rId16"/>
    <sheet name="1800M" sheetId="4" r:id="rId17"/>
    <sheet name="W" sheetId="5" r:id="rId18"/>
    <sheet name="J" sheetId="6" r:id="rId19"/>
    <sheet name="T" sheetId="7" r:id="rId20"/>
    <sheet name="SPB" sheetId="8" r:id="rId21"/>
    <sheet name="method" sheetId="9" r:id="rId22"/>
    <sheet name="no" sheetId="15" r:id="rId23"/>
  </sheets>
  <definedNames>
    <definedName name="_xlnm._FilterDatabase" localSheetId="12" hidden="1">'M1'!$A$1:$C$2176</definedName>
    <definedName name="_xlnm._FilterDatabase" localSheetId="10" hidden="1">passdata!$A$2:$AA$3000</definedName>
    <definedName name="_xlnm._FilterDatabase" localSheetId="1" hidden="1">'passdata (2)'!$A$2:$AC$3000</definedName>
    <definedName name="_xlnm._FilterDatabase" localSheetId="6" hidden="1">'passdata (3)'!$A$2:$AC$3000</definedName>
  </definedNames>
  <calcPr calcId="191029"/>
  <pivotCaches>
    <pivotCache cacheId="0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4" l="1"/>
  <c r="D5" i="24"/>
  <c r="D6" i="24"/>
  <c r="D7" i="24"/>
  <c r="D8" i="24"/>
  <c r="D9" i="24"/>
  <c r="D10" i="24"/>
  <c r="D11" i="24"/>
  <c r="D12" i="24"/>
  <c r="D13" i="24"/>
  <c r="D14" i="24"/>
  <c r="D15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2" i="27"/>
  <c r="AJ4" i="24"/>
  <c r="AJ5" i="24"/>
  <c r="AJ6" i="24"/>
  <c r="AJ7" i="24"/>
  <c r="AJ8" i="24"/>
  <c r="AJ9" i="24"/>
  <c r="AJ10" i="24"/>
  <c r="AJ11" i="24"/>
  <c r="AJ12" i="24"/>
  <c r="AJ13" i="24"/>
  <c r="AJ14" i="24"/>
  <c r="AJ15" i="24"/>
  <c r="AJ18" i="24"/>
  <c r="AJ19" i="24"/>
  <c r="AJ20" i="24"/>
  <c r="AJ21" i="24"/>
  <c r="AJ22" i="24"/>
  <c r="AJ23" i="24"/>
  <c r="AJ24" i="24"/>
  <c r="AJ25" i="24"/>
  <c r="AJ26" i="24"/>
  <c r="AJ27" i="24"/>
  <c r="AJ28" i="24"/>
  <c r="AJ29" i="24"/>
  <c r="AJ32" i="24"/>
  <c r="AJ33" i="24"/>
  <c r="AJ34" i="24"/>
  <c r="AJ35" i="24"/>
  <c r="AJ36" i="24"/>
  <c r="AJ37" i="24"/>
  <c r="AJ38" i="24"/>
  <c r="AJ39" i="24"/>
  <c r="AJ40" i="24"/>
  <c r="AJ41" i="24"/>
  <c r="AJ42" i="24"/>
  <c r="AJ43" i="24"/>
  <c r="AJ46" i="24"/>
  <c r="AJ47" i="24"/>
  <c r="AJ48" i="24"/>
  <c r="AJ49" i="24"/>
  <c r="AJ50" i="24"/>
  <c r="AJ51" i="24"/>
  <c r="AJ52" i="24"/>
  <c r="AJ53" i="24"/>
  <c r="AJ54" i="24"/>
  <c r="AJ55" i="24"/>
  <c r="AJ56" i="24"/>
  <c r="AJ57" i="24"/>
  <c r="AJ60" i="24"/>
  <c r="AJ61" i="24"/>
  <c r="AJ62" i="24"/>
  <c r="AJ63" i="24"/>
  <c r="AJ64" i="24"/>
  <c r="AJ65" i="24"/>
  <c r="AJ66" i="24"/>
  <c r="AJ67" i="24"/>
  <c r="AJ68" i="24"/>
  <c r="AJ69" i="24"/>
  <c r="AJ70" i="24"/>
  <c r="AJ71" i="24"/>
  <c r="AJ74" i="24"/>
  <c r="AJ75" i="24"/>
  <c r="AJ76" i="24"/>
  <c r="AJ77" i="24"/>
  <c r="AJ78" i="24"/>
  <c r="AJ79" i="24"/>
  <c r="AJ80" i="24"/>
  <c r="AJ81" i="24"/>
  <c r="AJ82" i="24"/>
  <c r="AJ83" i="24"/>
  <c r="AJ84" i="24"/>
  <c r="AJ85" i="24"/>
  <c r="AJ88" i="24"/>
  <c r="AJ89" i="24"/>
  <c r="AJ90" i="24"/>
  <c r="AJ91" i="24"/>
  <c r="AJ92" i="24"/>
  <c r="AJ93" i="24"/>
  <c r="AJ94" i="24"/>
  <c r="AJ95" i="24"/>
  <c r="AJ96" i="24"/>
  <c r="AJ97" i="24"/>
  <c r="AJ98" i="24"/>
  <c r="AJ99" i="24"/>
  <c r="AJ102" i="24"/>
  <c r="AJ103" i="24"/>
  <c r="AJ104" i="24"/>
  <c r="AJ105" i="24"/>
  <c r="AJ106" i="24"/>
  <c r="AJ107" i="24"/>
  <c r="AJ108" i="24"/>
  <c r="AJ109" i="24"/>
  <c r="AJ110" i="24"/>
  <c r="AJ111" i="24"/>
  <c r="AJ112" i="24"/>
  <c r="AJ113" i="24"/>
  <c r="AJ116" i="24"/>
  <c r="AJ117" i="24"/>
  <c r="AJ118" i="24"/>
  <c r="AJ119" i="24"/>
  <c r="AJ120" i="24"/>
  <c r="AJ121" i="24"/>
  <c r="AJ122" i="24"/>
  <c r="AJ123" i="24"/>
  <c r="AJ124" i="24"/>
  <c r="AJ125" i="24"/>
  <c r="AJ126" i="24"/>
  <c r="AJ127" i="24"/>
  <c r="AI4" i="24"/>
  <c r="AI5" i="24"/>
  <c r="AI6" i="24"/>
  <c r="AI7" i="24"/>
  <c r="AI8" i="24"/>
  <c r="AI9" i="24"/>
  <c r="AI10" i="24"/>
  <c r="AI11" i="24"/>
  <c r="AI12" i="24"/>
  <c r="AI13" i="24"/>
  <c r="AI14" i="24"/>
  <c r="AI15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D117" i="26"/>
  <c r="L117" i="26"/>
  <c r="J117" i="26"/>
  <c r="H117" i="26"/>
  <c r="W117" i="26"/>
  <c r="V117" i="26"/>
  <c r="AD109" i="26"/>
  <c r="L109" i="26"/>
  <c r="J109" i="26"/>
  <c r="H109" i="26"/>
  <c r="W109" i="26"/>
  <c r="V109" i="26"/>
  <c r="AD107" i="26"/>
  <c r="L107" i="26"/>
  <c r="J107" i="26"/>
  <c r="H107" i="26"/>
  <c r="W107" i="26"/>
  <c r="V107" i="26"/>
  <c r="AD114" i="26"/>
  <c r="L114" i="26"/>
  <c r="J114" i="26"/>
  <c r="H114" i="26"/>
  <c r="W114" i="26"/>
  <c r="V114" i="26"/>
  <c r="AD115" i="26"/>
  <c r="L115" i="26"/>
  <c r="J115" i="26"/>
  <c r="H115" i="26"/>
  <c r="W115" i="26"/>
  <c r="V115" i="26"/>
  <c r="L116" i="26"/>
  <c r="J116" i="26"/>
  <c r="H116" i="26"/>
  <c r="W116" i="26"/>
  <c r="V116" i="26"/>
  <c r="AD108" i="26"/>
  <c r="L108" i="26"/>
  <c r="J108" i="26"/>
  <c r="H108" i="26"/>
  <c r="W108" i="26"/>
  <c r="V108" i="26"/>
  <c r="L111" i="26"/>
  <c r="J111" i="26"/>
  <c r="H111" i="26"/>
  <c r="W111" i="26"/>
  <c r="L110" i="26"/>
  <c r="J110" i="26"/>
  <c r="H110" i="26"/>
  <c r="W110" i="26"/>
  <c r="V110" i="26"/>
  <c r="AD112" i="26"/>
  <c r="L112" i="26"/>
  <c r="J112" i="26"/>
  <c r="W112" i="26"/>
  <c r="V112" i="26"/>
  <c r="AD106" i="26"/>
  <c r="L106" i="26"/>
  <c r="J106" i="26"/>
  <c r="H106" i="26"/>
  <c r="W106" i="26"/>
  <c r="V106" i="26"/>
  <c r="L113" i="26"/>
  <c r="J113" i="26"/>
  <c r="H113" i="26"/>
  <c r="W113" i="26"/>
  <c r="V113" i="26"/>
  <c r="C118" i="26"/>
  <c r="B118" i="26"/>
  <c r="AD102" i="26"/>
  <c r="L102" i="26"/>
  <c r="J102" i="26"/>
  <c r="H102" i="26"/>
  <c r="W102" i="26"/>
  <c r="V102" i="26"/>
  <c r="AD93" i="26"/>
  <c r="L93" i="26"/>
  <c r="J93" i="26"/>
  <c r="H93" i="26"/>
  <c r="W93" i="26"/>
  <c r="V93" i="26"/>
  <c r="AD100" i="26"/>
  <c r="L100" i="26"/>
  <c r="J100" i="26"/>
  <c r="H100" i="26"/>
  <c r="W100" i="26"/>
  <c r="V100" i="26"/>
  <c r="AD103" i="26"/>
  <c r="L103" i="26"/>
  <c r="J103" i="26"/>
  <c r="H103" i="26"/>
  <c r="W103" i="26"/>
  <c r="V103" i="26"/>
  <c r="AD99" i="26"/>
  <c r="L99" i="26"/>
  <c r="J99" i="26"/>
  <c r="H99" i="26"/>
  <c r="W99" i="26"/>
  <c r="V99" i="26"/>
  <c r="AD96" i="26"/>
  <c r="L96" i="26"/>
  <c r="J96" i="26"/>
  <c r="H96" i="26"/>
  <c r="W96" i="26"/>
  <c r="V96" i="26"/>
  <c r="AD104" i="26"/>
  <c r="L104" i="26"/>
  <c r="J104" i="26"/>
  <c r="H104" i="26"/>
  <c r="W104" i="26"/>
  <c r="V104" i="26"/>
  <c r="AD98" i="26"/>
  <c r="L98" i="26"/>
  <c r="J98" i="26"/>
  <c r="H98" i="26"/>
  <c r="W98" i="26"/>
  <c r="V98" i="26"/>
  <c r="AD101" i="26"/>
  <c r="L101" i="26"/>
  <c r="J101" i="26"/>
  <c r="H101" i="26"/>
  <c r="W101" i="26"/>
  <c r="V101" i="26"/>
  <c r="AD97" i="26"/>
  <c r="L97" i="26"/>
  <c r="J97" i="26"/>
  <c r="H97" i="26"/>
  <c r="W97" i="26"/>
  <c r="V97" i="26"/>
  <c r="AD95" i="26"/>
  <c r="L95" i="26"/>
  <c r="J95" i="26"/>
  <c r="H95" i="26"/>
  <c r="W95" i="26"/>
  <c r="V95" i="26"/>
  <c r="L94" i="26"/>
  <c r="J94" i="26"/>
  <c r="W94" i="26"/>
  <c r="V94" i="26"/>
  <c r="C105" i="26"/>
  <c r="B105" i="26"/>
  <c r="AD80" i="26"/>
  <c r="L80" i="26"/>
  <c r="J80" i="26"/>
  <c r="H80" i="26"/>
  <c r="W80" i="26"/>
  <c r="V80" i="26"/>
  <c r="AD90" i="26"/>
  <c r="L90" i="26"/>
  <c r="J90" i="26"/>
  <c r="H90" i="26"/>
  <c r="W90" i="26"/>
  <c r="V90" i="26"/>
  <c r="AD89" i="26"/>
  <c r="L89" i="26"/>
  <c r="J89" i="26"/>
  <c r="H89" i="26"/>
  <c r="W89" i="26"/>
  <c r="V89" i="26"/>
  <c r="AD88" i="26"/>
  <c r="L88" i="26"/>
  <c r="J88" i="26"/>
  <c r="H88" i="26"/>
  <c r="W88" i="26"/>
  <c r="V88" i="26"/>
  <c r="AD84" i="26"/>
  <c r="L84" i="26"/>
  <c r="J84" i="26"/>
  <c r="H84" i="26"/>
  <c r="W84" i="26"/>
  <c r="V84" i="26"/>
  <c r="L86" i="26"/>
  <c r="J86" i="26"/>
  <c r="H86" i="26"/>
  <c r="W86" i="26"/>
  <c r="V86" i="26"/>
  <c r="AD91" i="26"/>
  <c r="L91" i="26"/>
  <c r="J91" i="26"/>
  <c r="H91" i="26"/>
  <c r="W91" i="26"/>
  <c r="V91" i="26"/>
  <c r="AD85" i="26"/>
  <c r="L85" i="26"/>
  <c r="J85" i="26"/>
  <c r="H85" i="26"/>
  <c r="W85" i="26"/>
  <c r="V85" i="26"/>
  <c r="AD81" i="26"/>
  <c r="L81" i="26"/>
  <c r="J81" i="26"/>
  <c r="H81" i="26"/>
  <c r="W81" i="26"/>
  <c r="V81" i="26"/>
  <c r="AD83" i="26"/>
  <c r="L83" i="26"/>
  <c r="J83" i="26"/>
  <c r="H83" i="26"/>
  <c r="W83" i="26"/>
  <c r="V83" i="26"/>
  <c r="AD87" i="26"/>
  <c r="L87" i="26"/>
  <c r="J87" i="26"/>
  <c r="H87" i="26"/>
  <c r="W87" i="26"/>
  <c r="V87" i="26"/>
  <c r="L82" i="26"/>
  <c r="J82" i="26"/>
  <c r="H82" i="26"/>
  <c r="W82" i="26"/>
  <c r="V82" i="26"/>
  <c r="C92" i="26"/>
  <c r="B92" i="26"/>
  <c r="L69" i="26"/>
  <c r="J69" i="26"/>
  <c r="H69" i="26"/>
  <c r="W69" i="26"/>
  <c r="V69" i="26"/>
  <c r="L77" i="26"/>
  <c r="J77" i="26"/>
  <c r="H77" i="26"/>
  <c r="W77" i="26"/>
  <c r="V77" i="26"/>
  <c r="L72" i="26"/>
  <c r="J72" i="26"/>
  <c r="H72" i="26"/>
  <c r="W72" i="26"/>
  <c r="V72" i="26"/>
  <c r="L68" i="26"/>
  <c r="J68" i="26"/>
  <c r="H68" i="26"/>
  <c r="W68" i="26"/>
  <c r="V68" i="26"/>
  <c r="L78" i="26"/>
  <c r="J78" i="26"/>
  <c r="H78" i="26"/>
  <c r="W78" i="26"/>
  <c r="V78" i="26"/>
  <c r="L75" i="26"/>
  <c r="J75" i="26"/>
  <c r="H75" i="26"/>
  <c r="W75" i="26"/>
  <c r="V75" i="26"/>
  <c r="L70" i="26"/>
  <c r="J70" i="26"/>
  <c r="H70" i="26"/>
  <c r="W70" i="26"/>
  <c r="V70" i="26"/>
  <c r="L71" i="26"/>
  <c r="J71" i="26"/>
  <c r="H71" i="26"/>
  <c r="W71" i="26"/>
  <c r="V71" i="26"/>
  <c r="L76" i="26"/>
  <c r="J76" i="26"/>
  <c r="H76" i="26"/>
  <c r="W76" i="26"/>
  <c r="V76" i="26"/>
  <c r="L67" i="26"/>
  <c r="J67" i="26"/>
  <c r="H67" i="26"/>
  <c r="W67" i="26"/>
  <c r="V67" i="26"/>
  <c r="L73" i="26"/>
  <c r="J73" i="26"/>
  <c r="H73" i="26"/>
  <c r="W73" i="26"/>
  <c r="V73" i="26"/>
  <c r="L74" i="26"/>
  <c r="J74" i="26"/>
  <c r="H74" i="26"/>
  <c r="W74" i="26"/>
  <c r="V74" i="26"/>
  <c r="C79" i="26"/>
  <c r="B79" i="26"/>
  <c r="L58" i="26"/>
  <c r="J58" i="26"/>
  <c r="H58" i="26"/>
  <c r="W58" i="26"/>
  <c r="V58" i="26"/>
  <c r="L61" i="26"/>
  <c r="J61" i="26"/>
  <c r="H61" i="26"/>
  <c r="W61" i="26"/>
  <c r="V61" i="26"/>
  <c r="L54" i="26"/>
  <c r="J54" i="26"/>
  <c r="H54" i="26"/>
  <c r="W54" i="26"/>
  <c r="V54" i="26"/>
  <c r="L62" i="26"/>
  <c r="J62" i="26"/>
  <c r="H62" i="26"/>
  <c r="W62" i="26"/>
  <c r="V62" i="26"/>
  <c r="L64" i="26"/>
  <c r="J64" i="26"/>
  <c r="H64" i="26"/>
  <c r="W64" i="26"/>
  <c r="V64" i="26"/>
  <c r="L57" i="26"/>
  <c r="J57" i="26"/>
  <c r="H57" i="26"/>
  <c r="W57" i="26"/>
  <c r="V57" i="26"/>
  <c r="L60" i="26"/>
  <c r="J60" i="26"/>
  <c r="H60" i="26"/>
  <c r="W60" i="26"/>
  <c r="V60" i="26"/>
  <c r="L65" i="26"/>
  <c r="J65" i="26"/>
  <c r="H65" i="26"/>
  <c r="W65" i="26"/>
  <c r="V65" i="26"/>
  <c r="L55" i="26"/>
  <c r="J55" i="26"/>
  <c r="H55" i="26"/>
  <c r="W55" i="26"/>
  <c r="V55" i="26"/>
  <c r="L56" i="26"/>
  <c r="J56" i="26"/>
  <c r="H56" i="26"/>
  <c r="W56" i="26"/>
  <c r="V56" i="26"/>
  <c r="L59" i="26"/>
  <c r="J59" i="26"/>
  <c r="H59" i="26"/>
  <c r="W59" i="26"/>
  <c r="V59" i="26"/>
  <c r="L63" i="26"/>
  <c r="J63" i="26"/>
  <c r="H63" i="26"/>
  <c r="W63" i="26"/>
  <c r="V63" i="26"/>
  <c r="C66" i="26"/>
  <c r="B66" i="26"/>
  <c r="L41" i="26"/>
  <c r="J41" i="26"/>
  <c r="H41" i="26"/>
  <c r="W41" i="26"/>
  <c r="V41" i="26"/>
  <c r="L51" i="26"/>
  <c r="J51" i="26"/>
  <c r="H51" i="26"/>
  <c r="W51" i="26"/>
  <c r="V51" i="26"/>
  <c r="L47" i="26"/>
  <c r="J47" i="26"/>
  <c r="H47" i="26"/>
  <c r="W47" i="26"/>
  <c r="V47" i="26"/>
  <c r="L43" i="26"/>
  <c r="J43" i="26"/>
  <c r="H43" i="26"/>
  <c r="W43" i="26"/>
  <c r="V43" i="26"/>
  <c r="L49" i="26"/>
  <c r="J49" i="26"/>
  <c r="H49" i="26"/>
  <c r="W49" i="26"/>
  <c r="V49" i="26"/>
  <c r="L46" i="26"/>
  <c r="J46" i="26"/>
  <c r="H46" i="26"/>
  <c r="W46" i="26"/>
  <c r="V46" i="26"/>
  <c r="L44" i="26"/>
  <c r="J44" i="26"/>
  <c r="H44" i="26"/>
  <c r="W44" i="26"/>
  <c r="V44" i="26"/>
  <c r="L50" i="26"/>
  <c r="J50" i="26"/>
  <c r="H50" i="26"/>
  <c r="W50" i="26"/>
  <c r="V50" i="26"/>
  <c r="L52" i="26"/>
  <c r="J52" i="26"/>
  <c r="H52" i="26"/>
  <c r="W52" i="26"/>
  <c r="V52" i="26"/>
  <c r="L48" i="26"/>
  <c r="J48" i="26"/>
  <c r="H48" i="26"/>
  <c r="W48" i="26"/>
  <c r="V48" i="26"/>
  <c r="L42" i="26"/>
  <c r="J42" i="26"/>
  <c r="H42" i="26"/>
  <c r="W42" i="26"/>
  <c r="V42" i="26"/>
  <c r="L45" i="26"/>
  <c r="J45" i="26"/>
  <c r="H45" i="26"/>
  <c r="W45" i="26"/>
  <c r="V45" i="26"/>
  <c r="C53" i="26"/>
  <c r="B53" i="26"/>
  <c r="L33" i="26"/>
  <c r="J33" i="26"/>
  <c r="H33" i="26"/>
  <c r="W33" i="26"/>
  <c r="V33" i="26"/>
  <c r="L37" i="26"/>
  <c r="J37" i="26"/>
  <c r="H37" i="26"/>
  <c r="W37" i="26"/>
  <c r="V37" i="26"/>
  <c r="L30" i="26"/>
  <c r="J30" i="26"/>
  <c r="H30" i="26"/>
  <c r="W30" i="26"/>
  <c r="V30" i="26"/>
  <c r="L32" i="26"/>
  <c r="J32" i="26"/>
  <c r="H32" i="26"/>
  <c r="W32" i="26"/>
  <c r="V32" i="26"/>
  <c r="L35" i="26"/>
  <c r="J35" i="26"/>
  <c r="H35" i="26"/>
  <c r="W35" i="26"/>
  <c r="V35" i="26"/>
  <c r="L39" i="26"/>
  <c r="J39" i="26"/>
  <c r="H39" i="26"/>
  <c r="W39" i="26"/>
  <c r="V39" i="26"/>
  <c r="L34" i="26"/>
  <c r="J34" i="26"/>
  <c r="H34" i="26"/>
  <c r="W34" i="26"/>
  <c r="V34" i="26"/>
  <c r="L29" i="26"/>
  <c r="J29" i="26"/>
  <c r="H29" i="26"/>
  <c r="W29" i="26"/>
  <c r="V29" i="26"/>
  <c r="L38" i="26"/>
  <c r="J38" i="26"/>
  <c r="H38" i="26"/>
  <c r="W38" i="26"/>
  <c r="L28" i="26"/>
  <c r="J28" i="26"/>
  <c r="H28" i="26"/>
  <c r="W28" i="26"/>
  <c r="V28" i="26"/>
  <c r="L36" i="26"/>
  <c r="J36" i="26"/>
  <c r="H36" i="26"/>
  <c r="W36" i="26"/>
  <c r="V36" i="26"/>
  <c r="L31" i="26"/>
  <c r="J31" i="26"/>
  <c r="H31" i="26"/>
  <c r="W31" i="26"/>
  <c r="V31" i="26"/>
  <c r="C40" i="26"/>
  <c r="B40" i="26"/>
  <c r="L25" i="26"/>
  <c r="J25" i="26"/>
  <c r="H25" i="26"/>
  <c r="W25" i="26"/>
  <c r="V25" i="26"/>
  <c r="L15" i="26"/>
  <c r="J15" i="26"/>
  <c r="H15" i="26"/>
  <c r="W15" i="26"/>
  <c r="V15" i="26"/>
  <c r="L19" i="26"/>
  <c r="J19" i="26"/>
  <c r="H19" i="26"/>
  <c r="W19" i="26"/>
  <c r="V19" i="26"/>
  <c r="L20" i="26"/>
  <c r="J20" i="26"/>
  <c r="H20" i="26"/>
  <c r="W20" i="26"/>
  <c r="V20" i="26"/>
  <c r="L23" i="26"/>
  <c r="J23" i="26"/>
  <c r="H23" i="26"/>
  <c r="W23" i="26"/>
  <c r="V23" i="26"/>
  <c r="L16" i="26"/>
  <c r="J16" i="26"/>
  <c r="H16" i="26"/>
  <c r="W16" i="26"/>
  <c r="V16" i="26"/>
  <c r="L26" i="26"/>
  <c r="J26" i="26"/>
  <c r="H26" i="26"/>
  <c r="W26" i="26"/>
  <c r="V26" i="26"/>
  <c r="L17" i="26"/>
  <c r="J17" i="26"/>
  <c r="H17" i="26"/>
  <c r="W17" i="26"/>
  <c r="L21" i="26"/>
  <c r="J21" i="26"/>
  <c r="H21" i="26"/>
  <c r="W21" i="26"/>
  <c r="V21" i="26"/>
  <c r="L18" i="26"/>
  <c r="J18" i="26"/>
  <c r="H18" i="26"/>
  <c r="W18" i="26"/>
  <c r="V18" i="26"/>
  <c r="L24" i="26"/>
  <c r="J24" i="26"/>
  <c r="H24" i="26"/>
  <c r="W24" i="26"/>
  <c r="V24" i="26"/>
  <c r="L22" i="26"/>
  <c r="J22" i="26"/>
  <c r="H22" i="26"/>
  <c r="W22" i="26"/>
  <c r="V22" i="26"/>
  <c r="C27" i="26"/>
  <c r="B27" i="26"/>
  <c r="L9" i="26"/>
  <c r="J9" i="26"/>
  <c r="H9" i="26"/>
  <c r="W9" i="26"/>
  <c r="V9" i="26"/>
  <c r="L8" i="26"/>
  <c r="J8" i="26"/>
  <c r="H8" i="26"/>
  <c r="W8" i="26"/>
  <c r="V8" i="26"/>
  <c r="L12" i="26"/>
  <c r="J12" i="26"/>
  <c r="H12" i="26"/>
  <c r="W12" i="26"/>
  <c r="V12" i="26"/>
  <c r="L6" i="26"/>
  <c r="J6" i="26"/>
  <c r="H6" i="26"/>
  <c r="W6" i="26"/>
  <c r="V6" i="26"/>
  <c r="L10" i="26"/>
  <c r="J10" i="26"/>
  <c r="H10" i="26"/>
  <c r="W10" i="26"/>
  <c r="V10" i="26"/>
  <c r="L13" i="26"/>
  <c r="J13" i="26"/>
  <c r="H13" i="26"/>
  <c r="W13" i="26"/>
  <c r="V13" i="26"/>
  <c r="L11" i="26"/>
  <c r="J11" i="26"/>
  <c r="H11" i="26"/>
  <c r="W11" i="26"/>
  <c r="V11" i="26"/>
  <c r="L5" i="26"/>
  <c r="J5" i="26"/>
  <c r="H5" i="26"/>
  <c r="W5" i="26"/>
  <c r="V5" i="26"/>
  <c r="L3" i="26"/>
  <c r="J3" i="26"/>
  <c r="H3" i="26"/>
  <c r="W3" i="26"/>
  <c r="V3" i="26"/>
  <c r="L2" i="26"/>
  <c r="J2" i="26"/>
  <c r="H2" i="26"/>
  <c r="W2" i="26"/>
  <c r="V2" i="26"/>
  <c r="L7" i="26"/>
  <c r="J7" i="26"/>
  <c r="H7" i="26"/>
  <c r="W7" i="26"/>
  <c r="V7" i="26"/>
  <c r="L4" i="26"/>
  <c r="J4" i="26"/>
  <c r="H4" i="26"/>
  <c r="W4" i="26"/>
  <c r="V4" i="26"/>
  <c r="C14" i="26"/>
  <c r="B14" i="26"/>
  <c r="E2176" i="25"/>
  <c r="E2175" i="25"/>
  <c r="E2174" i="25"/>
  <c r="E2173" i="25"/>
  <c r="E2172" i="25"/>
  <c r="E2171" i="25"/>
  <c r="E2170" i="25"/>
  <c r="E2169" i="25"/>
  <c r="E2168" i="25"/>
  <c r="E2167" i="25"/>
  <c r="E2166" i="25"/>
  <c r="E2165" i="25"/>
  <c r="E2164" i="25"/>
  <c r="E2163" i="25"/>
  <c r="E2162" i="25"/>
  <c r="E2161" i="25"/>
  <c r="E2160" i="25"/>
  <c r="E2159" i="25"/>
  <c r="E2158" i="25"/>
  <c r="E2157" i="25"/>
  <c r="E2156" i="25"/>
  <c r="E2155" i="25"/>
  <c r="E2154" i="25"/>
  <c r="E2153" i="25"/>
  <c r="E2152" i="25"/>
  <c r="E2151" i="25"/>
  <c r="E2150" i="25"/>
  <c r="E2149" i="25"/>
  <c r="E2148" i="25"/>
  <c r="E2147" i="25"/>
  <c r="E2146" i="25"/>
  <c r="E2145" i="25"/>
  <c r="E2144" i="25"/>
  <c r="E2142" i="25"/>
  <c r="E2141" i="25"/>
  <c r="E2140" i="25"/>
  <c r="E2139" i="25"/>
  <c r="E2138" i="25"/>
  <c r="E2137" i="25"/>
  <c r="E2136" i="25"/>
  <c r="E2135" i="25"/>
  <c r="E2134" i="25"/>
  <c r="E2133" i="25"/>
  <c r="E2132" i="25"/>
  <c r="E2131" i="25"/>
  <c r="E2130" i="25"/>
  <c r="E2129" i="25"/>
  <c r="E2128" i="25"/>
  <c r="E2127" i="25"/>
  <c r="E2126" i="25"/>
  <c r="E2125" i="25"/>
  <c r="E2124" i="25"/>
  <c r="E2123" i="25"/>
  <c r="E2122" i="25"/>
  <c r="E2121" i="25"/>
  <c r="E2120" i="25"/>
  <c r="E2119" i="25"/>
  <c r="E2118" i="25"/>
  <c r="E2117" i="25"/>
  <c r="E2116" i="25"/>
  <c r="E2115" i="25"/>
  <c r="E2114" i="25"/>
  <c r="E2113" i="25"/>
  <c r="E2112" i="25"/>
  <c r="E2111" i="25"/>
  <c r="E2110" i="25"/>
  <c r="E2109" i="25"/>
  <c r="E2108" i="25"/>
  <c r="E2107" i="25"/>
  <c r="E2106" i="25"/>
  <c r="E2105" i="25"/>
  <c r="E2104" i="25"/>
  <c r="E2102" i="25"/>
  <c r="E2101" i="25"/>
  <c r="E2100" i="25"/>
  <c r="E2099" i="25"/>
  <c r="E2098" i="25"/>
  <c r="E2097" i="25"/>
  <c r="E2096" i="25"/>
  <c r="E2095" i="25"/>
  <c r="E2094" i="25"/>
  <c r="E2093" i="25"/>
  <c r="E2092" i="25"/>
  <c r="E2091" i="25"/>
  <c r="E2090" i="25"/>
  <c r="E2089" i="25"/>
  <c r="E2088" i="25"/>
  <c r="E2087" i="25"/>
  <c r="E2086" i="25"/>
  <c r="E2085" i="25"/>
  <c r="E2084" i="25"/>
  <c r="E2083" i="25"/>
  <c r="E2082" i="25"/>
  <c r="E2081" i="25"/>
  <c r="E2080" i="25"/>
  <c r="E2079" i="25"/>
  <c r="E2078" i="25"/>
  <c r="E2077" i="25"/>
  <c r="E2076" i="25"/>
  <c r="E2075" i="25"/>
  <c r="E2074" i="25"/>
  <c r="E2073" i="25"/>
  <c r="E2072" i="25"/>
  <c r="E2071" i="25"/>
  <c r="E2070" i="25"/>
  <c r="E2069" i="25"/>
  <c r="E2068" i="25"/>
  <c r="E2067" i="25"/>
  <c r="E2066" i="25"/>
  <c r="E2065" i="25"/>
  <c r="E2064" i="25"/>
  <c r="E2063" i="25"/>
  <c r="E2062" i="25"/>
  <c r="E2061" i="25"/>
  <c r="E2060" i="25"/>
  <c r="E2059" i="25"/>
  <c r="E2058" i="25"/>
  <c r="E2057" i="25"/>
  <c r="E2056" i="25"/>
  <c r="E2055" i="25"/>
  <c r="E2054" i="25"/>
  <c r="E2053" i="25"/>
  <c r="E2052" i="25"/>
  <c r="E2051" i="25"/>
  <c r="E2050" i="25"/>
  <c r="E2049" i="25"/>
  <c r="E2048" i="25"/>
  <c r="E2047" i="25"/>
  <c r="E2046" i="25"/>
  <c r="E2045" i="25"/>
  <c r="E2044" i="25"/>
  <c r="E2043" i="25"/>
  <c r="E2042" i="25"/>
  <c r="E2041" i="25"/>
  <c r="E2040" i="25"/>
  <c r="E2039" i="25"/>
  <c r="E2038" i="25"/>
  <c r="E2037" i="25"/>
  <c r="E2036" i="25"/>
  <c r="E2035" i="25"/>
  <c r="E2034" i="25"/>
  <c r="E2033" i="25"/>
  <c r="E2032" i="25"/>
  <c r="E2031" i="25"/>
  <c r="E2030" i="25"/>
  <c r="E2029" i="25"/>
  <c r="E2028" i="25"/>
  <c r="E2027" i="25"/>
  <c r="E2026" i="25"/>
  <c r="E2025" i="25"/>
  <c r="E2024" i="25"/>
  <c r="E2023" i="25"/>
  <c r="E2022" i="25"/>
  <c r="E2021" i="25"/>
  <c r="E2020" i="25"/>
  <c r="E2019" i="25"/>
  <c r="E2018" i="25"/>
  <c r="E2017" i="25"/>
  <c r="E2016" i="25"/>
  <c r="E2015" i="25"/>
  <c r="E2014" i="25"/>
  <c r="E2013" i="25"/>
  <c r="E2012" i="25"/>
  <c r="E2011" i="25"/>
  <c r="E2010" i="25"/>
  <c r="E2009" i="25"/>
  <c r="E2008" i="25"/>
  <c r="E1938" i="25"/>
  <c r="E2006" i="25"/>
  <c r="E2005" i="25"/>
  <c r="E2004" i="25"/>
  <c r="E2003" i="25"/>
  <c r="E2002" i="25"/>
  <c r="E2001" i="25"/>
  <c r="E2000" i="25"/>
  <c r="E1995" i="25"/>
  <c r="E1998" i="25"/>
  <c r="E1997" i="25"/>
  <c r="E1934" i="25"/>
  <c r="E1940" i="25"/>
  <c r="E1817" i="25"/>
  <c r="E1765" i="25"/>
  <c r="E1992" i="25"/>
  <c r="E1852" i="25"/>
  <c r="E1990" i="25"/>
  <c r="E1989" i="25"/>
  <c r="E1988" i="25"/>
  <c r="E1987" i="25"/>
  <c r="E1986" i="25"/>
  <c r="E1985" i="25"/>
  <c r="E1984" i="25"/>
  <c r="E1983" i="25"/>
  <c r="E1982" i="25"/>
  <c r="E1981" i="25"/>
  <c r="E1980" i="25"/>
  <c r="E1979" i="25"/>
  <c r="E1978" i="25"/>
  <c r="E1977" i="25"/>
  <c r="E1976" i="25"/>
  <c r="E1975" i="25"/>
  <c r="E1974" i="25"/>
  <c r="E1973" i="25"/>
  <c r="E1972" i="25"/>
  <c r="E1971" i="25"/>
  <c r="E1970" i="25"/>
  <c r="E1969" i="25"/>
  <c r="E1968" i="25"/>
  <c r="E1967" i="25"/>
  <c r="E1966" i="25"/>
  <c r="E1965" i="25"/>
  <c r="E1963" i="25"/>
  <c r="E1762" i="25"/>
  <c r="E1961" i="25"/>
  <c r="E1960" i="25"/>
  <c r="E1959" i="25"/>
  <c r="E1958" i="25"/>
  <c r="E1957" i="25"/>
  <c r="E1956" i="25"/>
  <c r="E1955" i="25"/>
  <c r="E1954" i="25"/>
  <c r="E1953" i="25"/>
  <c r="E1952" i="25"/>
  <c r="E1951" i="25"/>
  <c r="E1950" i="25"/>
  <c r="E1949" i="25"/>
  <c r="E1948" i="25"/>
  <c r="E1947" i="25"/>
  <c r="E1946" i="25"/>
  <c r="E1945" i="25"/>
  <c r="E1944" i="25"/>
  <c r="E1943" i="25"/>
  <c r="E1942" i="25"/>
  <c r="E1941" i="25"/>
  <c r="E1919" i="25"/>
  <c r="E2007" i="25"/>
  <c r="E1811" i="25"/>
  <c r="E1708" i="25"/>
  <c r="E1991" i="25"/>
  <c r="E1814" i="25"/>
  <c r="E1728" i="25"/>
  <c r="E1707" i="25"/>
  <c r="E1932" i="25"/>
  <c r="E1931" i="25"/>
  <c r="E1930" i="25"/>
  <c r="E1929" i="25"/>
  <c r="E1928" i="25"/>
  <c r="E1927" i="25"/>
  <c r="E1926" i="25"/>
  <c r="E1925" i="25"/>
  <c r="E1924" i="25"/>
  <c r="E1923" i="25"/>
  <c r="E1999" i="25"/>
  <c r="E1921" i="25"/>
  <c r="E1939" i="25"/>
  <c r="E1763" i="25"/>
  <c r="E1730" i="25"/>
  <c r="E1917" i="25"/>
  <c r="E1850" i="25"/>
  <c r="E1915" i="25"/>
  <c r="E1914" i="25"/>
  <c r="E1913" i="25"/>
  <c r="E1912" i="25"/>
  <c r="E1911" i="25"/>
  <c r="E1910" i="25"/>
  <c r="E1909" i="25"/>
  <c r="E1908" i="25"/>
  <c r="E1907" i="25"/>
  <c r="E1906" i="25"/>
  <c r="E1905" i="25"/>
  <c r="E1904" i="25"/>
  <c r="E1903" i="25"/>
  <c r="E1902" i="25"/>
  <c r="E1901" i="25"/>
  <c r="E1900" i="25"/>
  <c r="E1899" i="25"/>
  <c r="E1898" i="25"/>
  <c r="E1897" i="25"/>
  <c r="E1896" i="25"/>
  <c r="E1895" i="25"/>
  <c r="E1894" i="25"/>
  <c r="E1893" i="25"/>
  <c r="E1892" i="25"/>
  <c r="E1891" i="25"/>
  <c r="E1890" i="25"/>
  <c r="E1889" i="25"/>
  <c r="E1888" i="25"/>
  <c r="E1887" i="25"/>
  <c r="E1886" i="25"/>
  <c r="E1712" i="25"/>
  <c r="E1883" i="25"/>
  <c r="E1882" i="25"/>
  <c r="E1881" i="25"/>
  <c r="E1880" i="25"/>
  <c r="E1879" i="25"/>
  <c r="E1878" i="25"/>
  <c r="E1877" i="25"/>
  <c r="E1876" i="25"/>
  <c r="E1875" i="25"/>
  <c r="E1874" i="25"/>
  <c r="E1873" i="25"/>
  <c r="E1872" i="25"/>
  <c r="E1871" i="25"/>
  <c r="E1870" i="25"/>
  <c r="E1869" i="25"/>
  <c r="E1868" i="25"/>
  <c r="E1867" i="25"/>
  <c r="E1866" i="25"/>
  <c r="E1865" i="25"/>
  <c r="E1863" i="25"/>
  <c r="E1862" i="25"/>
  <c r="E1861" i="25"/>
  <c r="E1860" i="25"/>
  <c r="E1859" i="25"/>
  <c r="E1858" i="25"/>
  <c r="E1857" i="25"/>
  <c r="E1856" i="25"/>
  <c r="E1855" i="25"/>
  <c r="E1854" i="25"/>
  <c r="E1936" i="25"/>
  <c r="E1760" i="25"/>
  <c r="E1815" i="25"/>
  <c r="E1937" i="25"/>
  <c r="E1922" i="25"/>
  <c r="E1848" i="25"/>
  <c r="E1847" i="25"/>
  <c r="E1846" i="25"/>
  <c r="E1845" i="25"/>
  <c r="E1844" i="25"/>
  <c r="E1843" i="25"/>
  <c r="E1994" i="25"/>
  <c r="E1841" i="25"/>
  <c r="E1840" i="25"/>
  <c r="E1839" i="25"/>
  <c r="E1838" i="25"/>
  <c r="E1837" i="25"/>
  <c r="E1996" i="25"/>
  <c r="E1835" i="25"/>
  <c r="E1834" i="25"/>
  <c r="E1849" i="25"/>
  <c r="E1832" i="25"/>
  <c r="E1831" i="25"/>
  <c r="E1829" i="25"/>
  <c r="E1828" i="25"/>
  <c r="E1827" i="25"/>
  <c r="E1826" i="25"/>
  <c r="E1825" i="25"/>
  <c r="E1824" i="25"/>
  <c r="E1823" i="25"/>
  <c r="E1822" i="25"/>
  <c r="E1821" i="25"/>
  <c r="E1820" i="25"/>
  <c r="E1819" i="25"/>
  <c r="E1818" i="25"/>
  <c r="E1933" i="25"/>
  <c r="E1816" i="25"/>
  <c r="E1759" i="25"/>
  <c r="E1836" i="25"/>
  <c r="E1813" i="25"/>
  <c r="E1812" i="25"/>
  <c r="E1764" i="25"/>
  <c r="E1710" i="25"/>
  <c r="E1809" i="25"/>
  <c r="E1808" i="25"/>
  <c r="E1807" i="25"/>
  <c r="E1806" i="25"/>
  <c r="E1805" i="25"/>
  <c r="E1804" i="25"/>
  <c r="E1803" i="25"/>
  <c r="E1802" i="25"/>
  <c r="E1801" i="25"/>
  <c r="E1800" i="25"/>
  <c r="E1799" i="25"/>
  <c r="E1798" i="25"/>
  <c r="E1797" i="25"/>
  <c r="E1796" i="25"/>
  <c r="E1795" i="25"/>
  <c r="E1794" i="25"/>
  <c r="E1793" i="25"/>
  <c r="E1792" i="25"/>
  <c r="E1791" i="25"/>
  <c r="E1790" i="25"/>
  <c r="E1789" i="25"/>
  <c r="E1788" i="25"/>
  <c r="E1787" i="25"/>
  <c r="E1786" i="25"/>
  <c r="E1785" i="25"/>
  <c r="E1784" i="25"/>
  <c r="E1783" i="25"/>
  <c r="E1782" i="25"/>
  <c r="E1781" i="25"/>
  <c r="E1780" i="25"/>
  <c r="E1779" i="25"/>
  <c r="E1778" i="25"/>
  <c r="E1777" i="25"/>
  <c r="E1776" i="25"/>
  <c r="E1775" i="25"/>
  <c r="E1774" i="25"/>
  <c r="E1773" i="25"/>
  <c r="E1772" i="25"/>
  <c r="E1771" i="25"/>
  <c r="E1770" i="25"/>
  <c r="E1769" i="25"/>
  <c r="E1768" i="25"/>
  <c r="E1767" i="25"/>
  <c r="E1766" i="25"/>
  <c r="E1851" i="25"/>
  <c r="E1918" i="25"/>
  <c r="E1833" i="25"/>
  <c r="E1920" i="25"/>
  <c r="E1935" i="25"/>
  <c r="E1729" i="25"/>
  <c r="E1758" i="25"/>
  <c r="E1842" i="25"/>
  <c r="E1757" i="25"/>
  <c r="E1756" i="25"/>
  <c r="E1755" i="25"/>
  <c r="E1754" i="25"/>
  <c r="E1753" i="25"/>
  <c r="E1752" i="25"/>
  <c r="E1751" i="25"/>
  <c r="E1750" i="25"/>
  <c r="E1749" i="25"/>
  <c r="E1748" i="25"/>
  <c r="E1747" i="25"/>
  <c r="E1746" i="25"/>
  <c r="E1745" i="25"/>
  <c r="E1744" i="25"/>
  <c r="E1743" i="25"/>
  <c r="E1742" i="25"/>
  <c r="E1741" i="25"/>
  <c r="E1740" i="25"/>
  <c r="E1739" i="25"/>
  <c r="E1738" i="25"/>
  <c r="E1737" i="25"/>
  <c r="E1736" i="25"/>
  <c r="E1735" i="25"/>
  <c r="E1734" i="25"/>
  <c r="E1733" i="25"/>
  <c r="E1732" i="25"/>
  <c r="E1731" i="25"/>
  <c r="E1884" i="25"/>
  <c r="E1761" i="25"/>
  <c r="E1709" i="25"/>
  <c r="E1962" i="25"/>
  <c r="E1726" i="25"/>
  <c r="E1725" i="25"/>
  <c r="E1724" i="25"/>
  <c r="E1723" i="25"/>
  <c r="E1722" i="25"/>
  <c r="E1721" i="25"/>
  <c r="E1720" i="25"/>
  <c r="E1719" i="25"/>
  <c r="E1718" i="25"/>
  <c r="E1717" i="25"/>
  <c r="E1716" i="25"/>
  <c r="E1715" i="25"/>
  <c r="E1714" i="25"/>
  <c r="E1727" i="25"/>
  <c r="E1916" i="25"/>
  <c r="E1810" i="25"/>
  <c r="E1711" i="25"/>
  <c r="E1853" i="25"/>
  <c r="E1993" i="25"/>
  <c r="E1713" i="25"/>
  <c r="E1706" i="25"/>
  <c r="E1705" i="25"/>
  <c r="E1704" i="25"/>
  <c r="E1703" i="25"/>
  <c r="E1702" i="25"/>
  <c r="E1701" i="25"/>
  <c r="E1700" i="25"/>
  <c r="E1699" i="25"/>
  <c r="E1698" i="25"/>
  <c r="E1697" i="25"/>
  <c r="E1696" i="25"/>
  <c r="E1694" i="25"/>
  <c r="E1693" i="25"/>
  <c r="E1692" i="25"/>
  <c r="E1691" i="25"/>
  <c r="E1690" i="25"/>
  <c r="E1689" i="25"/>
  <c r="E1688" i="25"/>
  <c r="E1687" i="25"/>
  <c r="E1686" i="25"/>
  <c r="E1685" i="25"/>
  <c r="E1684" i="25"/>
  <c r="E1683" i="25"/>
  <c r="E1682" i="25"/>
  <c r="E1681" i="25"/>
  <c r="E1680" i="25"/>
  <c r="E1679" i="25"/>
  <c r="E1678" i="25"/>
  <c r="E1677" i="25"/>
  <c r="E1676" i="25"/>
  <c r="E1675" i="25"/>
  <c r="E1674" i="25"/>
  <c r="E1673" i="25"/>
  <c r="E1672" i="25"/>
  <c r="E1671" i="25"/>
  <c r="E1670" i="25"/>
  <c r="E1669" i="25"/>
  <c r="E1668" i="25"/>
  <c r="E1667" i="25"/>
  <c r="E1666" i="25"/>
  <c r="E1665" i="25"/>
  <c r="E1664" i="25"/>
  <c r="E1663" i="25"/>
  <c r="E1661" i="25"/>
  <c r="E1660" i="25"/>
  <c r="E1659" i="25"/>
  <c r="E1658" i="25"/>
  <c r="E1657" i="25"/>
  <c r="E1656" i="25"/>
  <c r="E1655" i="25"/>
  <c r="E1654" i="25"/>
  <c r="E1653" i="25"/>
  <c r="E1652" i="25"/>
  <c r="E1651" i="25"/>
  <c r="E1650" i="25"/>
  <c r="E1649" i="25"/>
  <c r="E1648" i="25"/>
  <c r="E1647" i="25"/>
  <c r="E1646" i="25"/>
  <c r="E1645" i="25"/>
  <c r="E1644" i="25"/>
  <c r="E1643" i="25"/>
  <c r="E1642" i="25"/>
  <c r="E1641" i="25"/>
  <c r="E1640" i="25"/>
  <c r="E1639" i="25"/>
  <c r="E1638" i="25"/>
  <c r="E1637" i="25"/>
  <c r="E1636" i="25"/>
  <c r="E1635" i="25"/>
  <c r="E1634" i="25"/>
  <c r="E1633" i="25"/>
  <c r="E1632" i="25"/>
  <c r="E1631" i="25"/>
  <c r="E1630" i="25"/>
  <c r="E1629" i="25"/>
  <c r="E1628" i="25"/>
  <c r="E1627" i="25"/>
  <c r="E1626" i="25"/>
  <c r="E1625" i="25"/>
  <c r="E1624" i="25"/>
  <c r="E1623" i="25"/>
  <c r="E1622" i="25"/>
  <c r="E1621" i="25"/>
  <c r="E1620" i="25"/>
  <c r="E1619" i="25"/>
  <c r="E1618" i="25"/>
  <c r="E1617" i="25"/>
  <c r="E1616" i="25"/>
  <c r="E1615" i="25"/>
  <c r="E1614" i="25"/>
  <c r="E1613" i="25"/>
  <c r="E1612" i="25"/>
  <c r="E1611" i="25"/>
  <c r="E1610" i="25"/>
  <c r="E1609" i="25"/>
  <c r="E1608" i="25"/>
  <c r="E1607" i="25"/>
  <c r="E1606" i="25"/>
  <c r="E1605" i="25"/>
  <c r="E1604" i="25"/>
  <c r="E1603" i="25"/>
  <c r="E1602" i="25"/>
  <c r="E1601" i="25"/>
  <c r="E1600" i="25"/>
  <c r="E1599" i="25"/>
  <c r="E1598" i="25"/>
  <c r="E1597" i="25"/>
  <c r="E1596" i="25"/>
  <c r="E1595" i="25"/>
  <c r="E1594" i="25"/>
  <c r="E1593" i="25"/>
  <c r="E1592" i="25"/>
  <c r="E1591" i="25"/>
  <c r="E1590" i="25"/>
  <c r="E1589" i="25"/>
  <c r="E1588" i="25"/>
  <c r="E1587" i="25"/>
  <c r="E1586" i="25"/>
  <c r="E1585" i="25"/>
  <c r="E1584" i="25"/>
  <c r="E1583" i="25"/>
  <c r="E1582" i="25"/>
  <c r="E1581" i="25"/>
  <c r="E1580" i="25"/>
  <c r="E1579" i="25"/>
  <c r="E1578" i="25"/>
  <c r="E1577" i="25"/>
  <c r="E1576" i="25"/>
  <c r="E1575" i="25"/>
  <c r="E1574" i="25"/>
  <c r="E1573" i="25"/>
  <c r="E1572" i="25"/>
  <c r="E1571" i="25"/>
  <c r="E1570" i="25"/>
  <c r="E1569" i="25"/>
  <c r="E1568" i="25"/>
  <c r="E1567" i="25"/>
  <c r="E1566" i="25"/>
  <c r="E1565" i="25"/>
  <c r="E1564" i="25"/>
  <c r="E1563" i="25"/>
  <c r="E1562" i="25"/>
  <c r="E1561" i="25"/>
  <c r="E1560" i="25"/>
  <c r="E1559" i="25"/>
  <c r="E1558" i="25"/>
  <c r="E1557" i="25"/>
  <c r="E1556" i="25"/>
  <c r="E1555" i="25"/>
  <c r="E1554" i="25"/>
  <c r="E1553" i="25"/>
  <c r="E1552" i="25"/>
  <c r="E1551" i="25"/>
  <c r="E1550" i="25"/>
  <c r="E1549" i="25"/>
  <c r="E1548" i="25"/>
  <c r="E1547" i="25"/>
  <c r="E1546" i="25"/>
  <c r="E1545" i="25"/>
  <c r="E1544" i="25"/>
  <c r="E1543" i="25"/>
  <c r="E1542" i="25"/>
  <c r="E1541" i="25"/>
  <c r="E1540" i="25"/>
  <c r="E1539" i="25"/>
  <c r="E1538" i="25"/>
  <c r="E1537" i="25"/>
  <c r="E1536" i="25"/>
  <c r="E1535" i="25"/>
  <c r="E1534" i="25"/>
  <c r="E1533" i="25"/>
  <c r="E1532" i="25"/>
  <c r="E1531" i="25"/>
  <c r="E1530" i="25"/>
  <c r="E1529" i="25"/>
  <c r="E1528" i="25"/>
  <c r="E1527" i="25"/>
  <c r="E1526" i="25"/>
  <c r="E1525" i="25"/>
  <c r="E1524" i="25"/>
  <c r="E1523" i="25"/>
  <c r="E1522" i="25"/>
  <c r="E1521" i="25"/>
  <c r="E1520" i="25"/>
  <c r="E1519" i="25"/>
  <c r="E1518" i="25"/>
  <c r="E1517" i="25"/>
  <c r="E1516" i="25"/>
  <c r="E1515" i="25"/>
  <c r="E1514" i="25"/>
  <c r="E1513" i="25"/>
  <c r="E1512" i="25"/>
  <c r="E1511" i="25"/>
  <c r="E1510" i="25"/>
  <c r="E1509" i="25"/>
  <c r="E1508" i="25"/>
  <c r="E1507" i="25"/>
  <c r="E1506" i="25"/>
  <c r="E1505" i="25"/>
  <c r="E1504" i="25"/>
  <c r="E1503" i="25"/>
  <c r="E1502" i="25"/>
  <c r="E1500" i="25"/>
  <c r="E1499" i="25"/>
  <c r="E1498" i="25"/>
  <c r="E1497" i="25"/>
  <c r="E1496" i="25"/>
  <c r="E1495" i="25"/>
  <c r="E1494" i="25"/>
  <c r="E1493" i="25"/>
  <c r="E1492" i="25"/>
  <c r="E1491" i="25"/>
  <c r="E1490" i="25"/>
  <c r="E1489" i="25"/>
  <c r="E1488" i="25"/>
  <c r="E1487" i="25"/>
  <c r="E1486" i="25"/>
  <c r="E1485" i="25"/>
  <c r="E1484" i="25"/>
  <c r="E1483" i="25"/>
  <c r="E1482" i="25"/>
  <c r="E1481" i="25"/>
  <c r="E1480" i="25"/>
  <c r="E1479" i="25"/>
  <c r="E1478" i="25"/>
  <c r="E1477" i="25"/>
  <c r="E1476" i="25"/>
  <c r="E1475" i="25"/>
  <c r="E1474" i="25"/>
  <c r="E1473" i="25"/>
  <c r="E1472" i="25"/>
  <c r="E1471" i="25"/>
  <c r="E1470" i="25"/>
  <c r="E1469" i="25"/>
  <c r="E1468" i="25"/>
  <c r="E1467" i="25"/>
  <c r="E1466" i="25"/>
  <c r="E1465" i="25"/>
  <c r="E1464" i="25"/>
  <c r="E1463" i="25"/>
  <c r="E1462" i="25"/>
  <c r="E1461" i="25"/>
  <c r="E1460" i="25"/>
  <c r="E1459" i="25"/>
  <c r="E1458" i="25"/>
  <c r="E1457" i="25"/>
  <c r="E1456" i="25"/>
  <c r="E1455" i="25"/>
  <c r="E1454" i="25"/>
  <c r="E1453" i="25"/>
  <c r="E1452" i="25"/>
  <c r="E1451" i="25"/>
  <c r="E1450" i="25"/>
  <c r="E1449" i="25"/>
  <c r="E1448" i="25"/>
  <c r="E1447" i="25"/>
  <c r="E1446" i="25"/>
  <c r="E1445" i="25"/>
  <c r="E1444" i="25"/>
  <c r="E1443" i="25"/>
  <c r="E1442" i="25"/>
  <c r="E1441" i="25"/>
  <c r="E1440" i="25"/>
  <c r="E1439" i="25"/>
  <c r="E1438" i="25"/>
  <c r="E1437" i="25"/>
  <c r="E1436" i="25"/>
  <c r="E1435" i="25"/>
  <c r="E1434" i="25"/>
  <c r="E1433" i="25"/>
  <c r="E1432" i="25"/>
  <c r="E1431" i="25"/>
  <c r="E1430" i="25"/>
  <c r="E1429" i="25"/>
  <c r="E1428" i="25"/>
  <c r="E1427" i="25"/>
  <c r="E1426" i="25"/>
  <c r="E1425" i="25"/>
  <c r="E1424" i="25"/>
  <c r="E1423" i="25"/>
  <c r="E1422" i="25"/>
  <c r="E1421" i="25"/>
  <c r="E1420" i="25"/>
  <c r="E1419" i="25"/>
  <c r="E1418" i="25"/>
  <c r="E1417" i="25"/>
  <c r="E1416" i="25"/>
  <c r="E1415" i="25"/>
  <c r="E1414" i="25"/>
  <c r="E1413" i="25"/>
  <c r="E1412" i="25"/>
  <c r="E1411" i="25"/>
  <c r="E1410" i="25"/>
  <c r="E1409" i="25"/>
  <c r="E1408" i="25"/>
  <c r="E1407" i="25"/>
  <c r="E1406" i="25"/>
  <c r="E1405" i="25"/>
  <c r="E1404" i="25"/>
  <c r="E1403" i="25"/>
  <c r="E1402" i="25"/>
  <c r="E1401" i="25"/>
  <c r="E1400" i="25"/>
  <c r="E1399" i="25"/>
  <c r="E1398" i="25"/>
  <c r="E1397" i="25"/>
  <c r="E1396" i="25"/>
  <c r="E1395" i="25"/>
  <c r="E1394" i="25"/>
  <c r="E1393" i="25"/>
  <c r="E1392" i="25"/>
  <c r="E1391" i="25"/>
  <c r="E1390" i="25"/>
  <c r="E1389" i="25"/>
  <c r="E1388" i="25"/>
  <c r="E1387" i="25"/>
  <c r="E1386" i="25"/>
  <c r="E1385" i="25"/>
  <c r="E1384" i="25"/>
  <c r="E1383" i="25"/>
  <c r="E1382" i="25"/>
  <c r="E1381" i="25"/>
  <c r="E1380" i="25"/>
  <c r="E1379" i="25"/>
  <c r="E1378" i="25"/>
  <c r="E1377" i="25"/>
  <c r="E1376" i="25"/>
  <c r="E1375" i="25"/>
  <c r="E1374" i="25"/>
  <c r="E1373" i="25"/>
  <c r="E1372" i="25"/>
  <c r="E1371" i="25"/>
  <c r="E1370" i="25"/>
  <c r="E1369" i="25"/>
  <c r="E1368" i="25"/>
  <c r="E1367" i="25"/>
  <c r="E1366" i="25"/>
  <c r="E1365" i="25"/>
  <c r="E1364" i="25"/>
  <c r="E1363" i="25"/>
  <c r="E1362" i="25"/>
  <c r="E1361" i="25"/>
  <c r="E1360" i="25"/>
  <c r="E1359" i="25"/>
  <c r="E1358" i="25"/>
  <c r="E1357" i="25"/>
  <c r="E1356" i="25"/>
  <c r="E1355" i="25"/>
  <c r="E1354" i="25"/>
  <c r="E1353" i="25"/>
  <c r="E1352" i="25"/>
  <c r="E1351" i="25"/>
  <c r="E1350" i="25"/>
  <c r="E1349" i="25"/>
  <c r="E1348" i="25"/>
  <c r="E1347" i="25"/>
  <c r="E1346" i="25"/>
  <c r="E1345" i="25"/>
  <c r="E1344" i="25"/>
  <c r="E1343" i="25"/>
  <c r="E1342" i="25"/>
  <c r="E1341" i="25"/>
  <c r="E1340" i="25"/>
  <c r="E1339" i="25"/>
  <c r="E1338" i="25"/>
  <c r="E1337" i="25"/>
  <c r="E1336" i="25"/>
  <c r="E1335" i="25"/>
  <c r="E1334" i="25"/>
  <c r="E1333" i="25"/>
  <c r="E1332" i="25"/>
  <c r="E1331" i="25"/>
  <c r="E1330" i="25"/>
  <c r="E1329" i="25"/>
  <c r="E1328" i="25"/>
  <c r="E1327" i="25"/>
  <c r="E1326" i="25"/>
  <c r="E1325" i="25"/>
  <c r="E1324" i="25"/>
  <c r="E1323" i="25"/>
  <c r="E1322" i="25"/>
  <c r="E1321" i="25"/>
  <c r="E1320" i="25"/>
  <c r="E1319" i="25"/>
  <c r="E1318" i="25"/>
  <c r="E1317" i="25"/>
  <c r="E1316" i="25"/>
  <c r="E1315" i="25"/>
  <c r="E1314" i="25"/>
  <c r="E1313" i="25"/>
  <c r="E1312" i="25"/>
  <c r="E1311" i="25"/>
  <c r="E1310" i="25"/>
  <c r="E1309" i="25"/>
  <c r="E1308" i="25"/>
  <c r="E1307" i="25"/>
  <c r="E1306" i="25"/>
  <c r="E1304" i="25"/>
  <c r="E1303" i="25"/>
  <c r="E1302" i="25"/>
  <c r="E1301" i="25"/>
  <c r="E1300" i="25"/>
  <c r="E1299" i="25"/>
  <c r="E1298" i="25"/>
  <c r="E1297" i="25"/>
  <c r="E1296" i="25"/>
  <c r="E1295" i="25"/>
  <c r="E1294" i="25"/>
  <c r="E1293" i="25"/>
  <c r="E1292" i="25"/>
  <c r="E1291" i="25"/>
  <c r="E1290" i="25"/>
  <c r="E1289" i="25"/>
  <c r="E1288" i="25"/>
  <c r="E1287" i="25"/>
  <c r="E1286" i="25"/>
  <c r="E1285" i="25"/>
  <c r="E1284" i="25"/>
  <c r="E1283" i="25"/>
  <c r="E1282" i="25"/>
  <c r="E1281" i="25"/>
  <c r="E1280" i="25"/>
  <c r="E1279" i="25"/>
  <c r="E1278" i="25"/>
  <c r="E1277" i="25"/>
  <c r="E1276" i="25"/>
  <c r="E1275" i="25"/>
  <c r="E1274" i="25"/>
  <c r="E1273" i="25"/>
  <c r="E1272" i="25"/>
  <c r="E1271" i="25"/>
  <c r="E1270" i="25"/>
  <c r="E1269" i="25"/>
  <c r="E1268" i="25"/>
  <c r="E1267" i="25"/>
  <c r="E1266" i="25"/>
  <c r="E1265" i="25"/>
  <c r="E1264" i="25"/>
  <c r="E1263" i="25"/>
  <c r="E1262" i="25"/>
  <c r="E1261" i="25"/>
  <c r="E1260" i="25"/>
  <c r="E1259" i="25"/>
  <c r="E1258" i="25"/>
  <c r="E1257" i="25"/>
  <c r="E1256" i="25"/>
  <c r="E1255" i="25"/>
  <c r="E1254" i="25"/>
  <c r="E1253" i="25"/>
  <c r="E1252" i="25"/>
  <c r="E1251" i="25"/>
  <c r="E1250" i="25"/>
  <c r="E1249" i="25"/>
  <c r="E1248" i="25"/>
  <c r="E1247" i="25"/>
  <c r="E1246" i="25"/>
  <c r="E1245" i="25"/>
  <c r="E1244" i="25"/>
  <c r="E1243" i="25"/>
  <c r="E1242" i="25"/>
  <c r="E1241" i="25"/>
  <c r="E1240" i="25"/>
  <c r="E1239" i="25"/>
  <c r="E1238" i="25"/>
  <c r="E1237" i="25"/>
  <c r="E1236" i="25"/>
  <c r="E1235" i="25"/>
  <c r="E1234" i="25"/>
  <c r="E1233" i="25"/>
  <c r="E1231" i="25"/>
  <c r="E1230" i="25"/>
  <c r="E1229" i="25"/>
  <c r="E1228" i="25"/>
  <c r="E1227" i="25"/>
  <c r="E1226" i="25"/>
  <c r="E1225" i="25"/>
  <c r="E1224" i="25"/>
  <c r="E1223" i="25"/>
  <c r="E1222" i="25"/>
  <c r="E1221" i="25"/>
  <c r="E1220" i="25"/>
  <c r="E1219" i="25"/>
  <c r="E1218" i="25"/>
  <c r="E1217" i="25"/>
  <c r="E1216" i="25"/>
  <c r="E1215" i="25"/>
  <c r="E1214" i="25"/>
  <c r="E1213" i="25"/>
  <c r="E1212" i="25"/>
  <c r="E1211" i="25"/>
  <c r="E1210" i="25"/>
  <c r="E1209" i="25"/>
  <c r="E1208" i="25"/>
  <c r="E1207" i="25"/>
  <c r="E1206" i="25"/>
  <c r="E1205" i="25"/>
  <c r="E1204" i="25"/>
  <c r="E1203" i="25"/>
  <c r="E1202" i="25"/>
  <c r="E1201" i="25"/>
  <c r="E1200" i="25"/>
  <c r="E1199" i="25"/>
  <c r="E1198" i="25"/>
  <c r="E1197" i="25"/>
  <c r="E1196" i="25"/>
  <c r="E1195" i="25"/>
  <c r="E1194" i="25"/>
  <c r="E1193" i="25"/>
  <c r="E1192" i="25"/>
  <c r="E1191" i="25"/>
  <c r="E1190" i="25"/>
  <c r="E1189" i="25"/>
  <c r="E1188" i="25"/>
  <c r="E1187" i="25"/>
  <c r="E1186" i="25"/>
  <c r="E1185" i="25"/>
  <c r="E1184" i="25"/>
  <c r="E1183" i="25"/>
  <c r="E1182" i="25"/>
  <c r="E1181" i="25"/>
  <c r="E1180" i="25"/>
  <c r="E1179" i="25"/>
  <c r="E1178" i="25"/>
  <c r="E1176" i="25"/>
  <c r="E1175" i="25"/>
  <c r="E1174" i="25"/>
  <c r="E1173" i="25"/>
  <c r="E1172" i="25"/>
  <c r="E1171" i="25"/>
  <c r="E1170" i="25"/>
  <c r="E1169" i="25"/>
  <c r="E1168" i="25"/>
  <c r="E1167" i="25"/>
  <c r="E1166" i="25"/>
  <c r="E1165" i="25"/>
  <c r="E1164" i="25"/>
  <c r="E1163" i="25"/>
  <c r="E1162" i="25"/>
  <c r="E1161" i="25"/>
  <c r="E1160" i="25"/>
  <c r="E1159" i="25"/>
  <c r="E1158" i="25"/>
  <c r="E1157" i="25"/>
  <c r="E1156" i="25"/>
  <c r="E1155" i="25"/>
  <c r="E1154" i="25"/>
  <c r="E1153" i="25"/>
  <c r="E1152" i="25"/>
  <c r="E1151" i="25"/>
  <c r="E1150" i="25"/>
  <c r="E1149" i="25"/>
  <c r="E1148" i="25"/>
  <c r="E1147" i="25"/>
  <c r="E1146" i="25"/>
  <c r="E1145" i="25"/>
  <c r="E1144" i="25"/>
  <c r="E1143" i="25"/>
  <c r="E1142" i="25"/>
  <c r="E1141" i="25"/>
  <c r="E1140" i="25"/>
  <c r="E1139" i="25"/>
  <c r="E1138" i="25"/>
  <c r="E1137" i="25"/>
  <c r="E1136" i="25"/>
  <c r="E1135" i="25"/>
  <c r="E1134" i="25"/>
  <c r="E1133" i="25"/>
  <c r="E1132" i="25"/>
  <c r="E1131" i="25"/>
  <c r="E1130" i="25"/>
  <c r="E1129" i="25"/>
  <c r="E1128" i="25"/>
  <c r="E1127" i="25"/>
  <c r="E1126" i="25"/>
  <c r="E1125" i="25"/>
  <c r="E1124" i="25"/>
  <c r="E1123" i="25"/>
  <c r="E1122" i="25"/>
  <c r="E1121" i="25"/>
  <c r="E1119" i="25"/>
  <c r="E1118" i="25"/>
  <c r="E1117" i="25"/>
  <c r="E1116" i="25"/>
  <c r="E1115" i="25"/>
  <c r="E1114" i="25"/>
  <c r="E1113" i="25"/>
  <c r="E1112" i="25"/>
  <c r="E1111" i="25"/>
  <c r="E1110" i="25"/>
  <c r="E1109" i="25"/>
  <c r="E1108" i="25"/>
  <c r="E1107" i="25"/>
  <c r="E1106" i="25"/>
  <c r="E1105" i="25"/>
  <c r="E1104" i="25"/>
  <c r="E1103" i="25"/>
  <c r="E1102" i="25"/>
  <c r="E1101" i="25"/>
  <c r="E1100" i="25"/>
  <c r="E1099" i="25"/>
  <c r="E1098" i="25"/>
  <c r="E1097" i="25"/>
  <c r="E1096" i="25"/>
  <c r="E1095" i="25"/>
  <c r="E1094" i="25"/>
  <c r="E1093" i="25"/>
  <c r="E1092" i="25"/>
  <c r="E1091" i="25"/>
  <c r="E1090" i="25"/>
  <c r="E1089" i="25"/>
  <c r="E1088" i="25"/>
  <c r="E1087" i="25"/>
  <c r="E1086" i="25"/>
  <c r="E1085" i="25"/>
  <c r="E1084" i="25"/>
  <c r="E1083" i="25"/>
  <c r="E1082" i="25"/>
  <c r="E1081" i="25"/>
  <c r="E1080" i="25"/>
  <c r="E1079" i="25"/>
  <c r="E1078" i="25"/>
  <c r="E1077" i="25"/>
  <c r="E1076" i="25"/>
  <c r="E1075" i="25"/>
  <c r="E1074" i="25"/>
  <c r="E1073" i="25"/>
  <c r="E1072" i="25"/>
  <c r="E1071" i="25"/>
  <c r="E1070" i="25"/>
  <c r="E1069" i="25"/>
  <c r="E1068" i="25"/>
  <c r="E1067" i="25"/>
  <c r="E1066" i="25"/>
  <c r="E1065" i="25"/>
  <c r="E1064" i="25"/>
  <c r="E1063" i="25"/>
  <c r="E1062" i="25"/>
  <c r="E1061" i="25"/>
  <c r="E1060" i="25"/>
  <c r="E1059" i="25"/>
  <c r="E1058" i="25"/>
  <c r="E1057" i="25"/>
  <c r="E1056" i="25"/>
  <c r="E1055" i="25"/>
  <c r="E1054" i="25"/>
  <c r="E1053" i="25"/>
  <c r="E1052" i="25"/>
  <c r="E1048" i="25"/>
  <c r="E1047" i="25"/>
  <c r="E1046" i="25"/>
  <c r="E1045" i="25"/>
  <c r="E1044" i="25"/>
  <c r="E1043" i="25"/>
  <c r="E1042" i="25"/>
  <c r="E1041" i="25"/>
  <c r="E1040" i="25"/>
  <c r="E1039" i="25"/>
  <c r="E1038" i="25"/>
  <c r="E1037" i="25"/>
  <c r="E1036" i="25"/>
  <c r="E1035" i="25"/>
  <c r="E1034" i="25"/>
  <c r="E1033" i="25"/>
  <c r="E1032" i="25"/>
  <c r="E1031" i="25"/>
  <c r="E1030" i="25"/>
  <c r="E1029" i="25"/>
  <c r="E1028" i="25"/>
  <c r="E1027" i="25"/>
  <c r="E1026" i="25"/>
  <c r="E1025" i="25"/>
  <c r="E1024" i="25"/>
  <c r="E1023" i="25"/>
  <c r="E1022" i="25"/>
  <c r="E1021" i="25"/>
  <c r="E1020" i="25"/>
  <c r="E1019" i="25"/>
  <c r="E1018" i="25"/>
  <c r="E1017" i="25"/>
  <c r="E1016" i="25"/>
  <c r="E1015" i="25"/>
  <c r="E1014" i="25"/>
  <c r="E1013" i="25"/>
  <c r="E1012" i="25"/>
  <c r="E1011" i="25"/>
  <c r="E1010" i="25"/>
  <c r="E1009" i="25"/>
  <c r="E1008" i="25"/>
  <c r="E1007" i="25"/>
  <c r="E1006" i="25"/>
  <c r="E1005" i="25"/>
  <c r="E1004" i="25"/>
  <c r="E1003" i="25"/>
  <c r="E1002" i="25"/>
  <c r="E1001" i="25"/>
  <c r="E1000" i="25"/>
  <c r="E999" i="25"/>
  <c r="E998" i="25"/>
  <c r="E997" i="25"/>
  <c r="E996" i="25"/>
  <c r="E995" i="25"/>
  <c r="E994" i="25"/>
  <c r="E993" i="25"/>
  <c r="E992" i="25"/>
  <c r="E991" i="25"/>
  <c r="E990" i="25"/>
  <c r="E989" i="25"/>
  <c r="E988" i="25"/>
  <c r="E987" i="25"/>
  <c r="E986" i="25"/>
  <c r="E985" i="25"/>
  <c r="E984" i="25"/>
  <c r="E983" i="25"/>
  <c r="E982" i="25"/>
  <c r="E981" i="25"/>
  <c r="E980" i="25"/>
  <c r="E979" i="25"/>
  <c r="E978" i="25"/>
  <c r="E977" i="25"/>
  <c r="E976" i="25"/>
  <c r="E975" i="25"/>
  <c r="E974" i="25"/>
  <c r="E973" i="25"/>
  <c r="E972" i="25"/>
  <c r="E971" i="25"/>
  <c r="E970" i="25"/>
  <c r="E969" i="25"/>
  <c r="E968" i="25"/>
  <c r="E967" i="25"/>
  <c r="E966" i="25"/>
  <c r="E965" i="25"/>
  <c r="E964" i="25"/>
  <c r="E963" i="25"/>
  <c r="E962" i="25"/>
  <c r="E961" i="25"/>
  <c r="E960" i="25"/>
  <c r="E959" i="25"/>
  <c r="E958" i="25"/>
  <c r="E957" i="25"/>
  <c r="E956" i="25"/>
  <c r="E955" i="25"/>
  <c r="E954" i="25"/>
  <c r="E953" i="25"/>
  <c r="E952" i="25"/>
  <c r="E951" i="25"/>
  <c r="E950" i="25"/>
  <c r="E949" i="25"/>
  <c r="E948" i="25"/>
  <c r="E947" i="25"/>
  <c r="E946" i="25"/>
  <c r="E945" i="25"/>
  <c r="E944" i="25"/>
  <c r="E943" i="25"/>
  <c r="E942" i="25"/>
  <c r="E941" i="25"/>
  <c r="E940" i="25"/>
  <c r="E939" i="25"/>
  <c r="E938" i="25"/>
  <c r="E937" i="25"/>
  <c r="E936" i="25"/>
  <c r="E935" i="25"/>
  <c r="E934" i="25"/>
  <c r="E933" i="25"/>
  <c r="E932" i="25"/>
  <c r="E931" i="25"/>
  <c r="E930" i="25"/>
  <c r="E929" i="25"/>
  <c r="E928" i="25"/>
  <c r="E927" i="25"/>
  <c r="E926" i="25"/>
  <c r="E925" i="25"/>
  <c r="E924" i="25"/>
  <c r="E923" i="25"/>
  <c r="E922" i="25"/>
  <c r="E921" i="25"/>
  <c r="E920" i="25"/>
  <c r="E919" i="25"/>
  <c r="E918" i="25"/>
  <c r="E917" i="25"/>
  <c r="E916" i="25"/>
  <c r="E915" i="25"/>
  <c r="E914" i="25"/>
  <c r="E913" i="25"/>
  <c r="E912" i="25"/>
  <c r="E911" i="25"/>
  <c r="E910" i="25"/>
  <c r="E909" i="25"/>
  <c r="E908" i="25"/>
  <c r="E907" i="25"/>
  <c r="E906" i="25"/>
  <c r="E905" i="25"/>
  <c r="E904" i="25"/>
  <c r="E903" i="25"/>
  <c r="E902" i="25"/>
  <c r="E901" i="25"/>
  <c r="E900" i="25"/>
  <c r="E899" i="25"/>
  <c r="E898" i="25"/>
  <c r="E897" i="25"/>
  <c r="E896" i="25"/>
  <c r="E895" i="25"/>
  <c r="E894" i="25"/>
  <c r="E893" i="25"/>
  <c r="E892" i="25"/>
  <c r="E891" i="25"/>
  <c r="E890" i="25"/>
  <c r="E889" i="25"/>
  <c r="E888" i="25"/>
  <c r="E887" i="25"/>
  <c r="E886" i="25"/>
  <c r="E885" i="25"/>
  <c r="E884" i="25"/>
  <c r="E883" i="25"/>
  <c r="E882" i="25"/>
  <c r="E881" i="25"/>
  <c r="E880" i="25"/>
  <c r="E879" i="25"/>
  <c r="E878" i="25"/>
  <c r="E876" i="25"/>
  <c r="E875" i="25"/>
  <c r="E874" i="25"/>
  <c r="E873" i="25"/>
  <c r="E872" i="25"/>
  <c r="E871" i="25"/>
  <c r="E870" i="25"/>
  <c r="E869" i="25"/>
  <c r="E868" i="25"/>
  <c r="E867" i="25"/>
  <c r="E866" i="25"/>
  <c r="E865" i="25"/>
  <c r="E864" i="25"/>
  <c r="E863" i="25"/>
  <c r="E862" i="25"/>
  <c r="E861" i="25"/>
  <c r="E860" i="25"/>
  <c r="E859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7" i="25"/>
  <c r="E806" i="25"/>
  <c r="E805" i="25"/>
  <c r="E804" i="25"/>
  <c r="E803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4" i="25"/>
  <c r="E703" i="25"/>
  <c r="E702" i="25"/>
  <c r="E701" i="25"/>
  <c r="E700" i="25"/>
  <c r="E699" i="25"/>
  <c r="E698" i="25"/>
  <c r="E697" i="25"/>
  <c r="E696" i="25"/>
  <c r="E695" i="25"/>
  <c r="E694" i="25"/>
  <c r="E693" i="25"/>
  <c r="E692" i="25"/>
  <c r="E691" i="25"/>
  <c r="E690" i="25"/>
  <c r="E689" i="25"/>
  <c r="E688" i="25"/>
  <c r="E687" i="25"/>
  <c r="E686" i="25"/>
  <c r="E685" i="25"/>
  <c r="E684" i="25"/>
  <c r="E683" i="25"/>
  <c r="E682" i="25"/>
  <c r="E681" i="25"/>
  <c r="E680" i="25"/>
  <c r="E679" i="25"/>
  <c r="E678" i="25"/>
  <c r="E677" i="25"/>
  <c r="E676" i="25"/>
  <c r="E675" i="25"/>
  <c r="E674" i="25"/>
  <c r="E673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4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06" i="25"/>
  <c r="E2" i="25"/>
  <c r="E4" i="25"/>
  <c r="E7" i="25"/>
  <c r="E66" i="25"/>
  <c r="E116" i="25"/>
  <c r="E115" i="25"/>
  <c r="E42" i="25"/>
  <c r="E113" i="25"/>
  <c r="E112" i="25"/>
  <c r="E111" i="25"/>
  <c r="E110" i="25"/>
  <c r="E114" i="25"/>
  <c r="E9" i="25"/>
  <c r="E107" i="25"/>
  <c r="E10" i="25"/>
  <c r="E56" i="25"/>
  <c r="E104" i="25"/>
  <c r="E103" i="25"/>
  <c r="E108" i="25"/>
  <c r="E101" i="25"/>
  <c r="E100" i="25"/>
  <c r="E99" i="25"/>
  <c r="E117" i="25"/>
  <c r="E97" i="25"/>
  <c r="E96" i="25"/>
  <c r="E95" i="25"/>
  <c r="E94" i="25"/>
  <c r="E93" i="25"/>
  <c r="E92" i="25"/>
  <c r="E91" i="25"/>
  <c r="E90" i="25"/>
  <c r="E63" i="25"/>
  <c r="E109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118" i="25"/>
  <c r="E43" i="25"/>
  <c r="E105" i="25"/>
  <c r="E5" i="25"/>
  <c r="E62" i="25"/>
  <c r="E61" i="25"/>
  <c r="E60" i="25"/>
  <c r="E59" i="25"/>
  <c r="E58" i="25"/>
  <c r="E57" i="25"/>
  <c r="E121" i="25"/>
  <c r="E55" i="25"/>
  <c r="E54" i="25"/>
  <c r="E53" i="25"/>
  <c r="E51" i="25"/>
  <c r="E50" i="25"/>
  <c r="E49" i="25"/>
  <c r="E48" i="25"/>
  <c r="E47" i="25"/>
  <c r="E46" i="25"/>
  <c r="E45" i="25"/>
  <c r="E44" i="25"/>
  <c r="E3" i="25"/>
  <c r="E88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20" i="25"/>
  <c r="E119" i="25"/>
  <c r="E8" i="25"/>
  <c r="E98" i="25"/>
  <c r="E6" i="25"/>
  <c r="E65" i="25"/>
  <c r="E89" i="25"/>
  <c r="E64" i="25"/>
  <c r="E102" i="25"/>
  <c r="AD127" i="24"/>
  <c r="W127" i="24"/>
  <c r="U127" i="24"/>
  <c r="S127" i="24"/>
  <c r="Q127" i="24"/>
  <c r="O127" i="24"/>
  <c r="AD126" i="24"/>
  <c r="W126" i="24"/>
  <c r="U126" i="24"/>
  <c r="S126" i="24"/>
  <c r="Q126" i="24"/>
  <c r="O126" i="24"/>
  <c r="AD125" i="24"/>
  <c r="W125" i="24"/>
  <c r="U125" i="24"/>
  <c r="S125" i="24"/>
  <c r="Q125" i="24"/>
  <c r="O125" i="24"/>
  <c r="AD124" i="24"/>
  <c r="W124" i="24"/>
  <c r="U124" i="24"/>
  <c r="S124" i="24"/>
  <c r="Q124" i="24"/>
  <c r="O124" i="24"/>
  <c r="AD123" i="24"/>
  <c r="W123" i="24"/>
  <c r="U123" i="24"/>
  <c r="S123" i="24"/>
  <c r="Q123" i="24"/>
  <c r="O123" i="24"/>
  <c r="W122" i="24"/>
  <c r="U122" i="24"/>
  <c r="S122" i="24"/>
  <c r="Q122" i="24"/>
  <c r="O122" i="24"/>
  <c r="AD121" i="24"/>
  <c r="W121" i="24"/>
  <c r="U121" i="24"/>
  <c r="S121" i="24"/>
  <c r="Q121" i="24"/>
  <c r="O121" i="24"/>
  <c r="W120" i="24"/>
  <c r="U120" i="24"/>
  <c r="S120" i="24"/>
  <c r="Q120" i="24"/>
  <c r="W119" i="24"/>
  <c r="U119" i="24"/>
  <c r="S119" i="24"/>
  <c r="Q119" i="24"/>
  <c r="O119" i="24"/>
  <c r="AD118" i="24"/>
  <c r="W118" i="24"/>
  <c r="U118" i="24"/>
  <c r="Q118" i="24"/>
  <c r="O118" i="24"/>
  <c r="AD117" i="24"/>
  <c r="W117" i="24"/>
  <c r="U117" i="24"/>
  <c r="S117" i="24"/>
  <c r="Q117" i="24"/>
  <c r="O117" i="24"/>
  <c r="W116" i="24"/>
  <c r="U116" i="24"/>
  <c r="S116" i="24"/>
  <c r="Q116" i="24"/>
  <c r="O116" i="24"/>
  <c r="C115" i="24"/>
  <c r="B115" i="24"/>
  <c r="AD113" i="24"/>
  <c r="W113" i="24"/>
  <c r="U113" i="24"/>
  <c r="S113" i="24"/>
  <c r="Q113" i="24"/>
  <c r="O113" i="24"/>
  <c r="AD112" i="24"/>
  <c r="W112" i="24"/>
  <c r="U112" i="24"/>
  <c r="S112" i="24"/>
  <c r="Q112" i="24"/>
  <c r="O112" i="24"/>
  <c r="AD111" i="24"/>
  <c r="W111" i="24"/>
  <c r="U111" i="24"/>
  <c r="S111" i="24"/>
  <c r="Q111" i="24"/>
  <c r="O111" i="24"/>
  <c r="AD110" i="24"/>
  <c r="W110" i="24"/>
  <c r="U110" i="24"/>
  <c r="S110" i="24"/>
  <c r="Q110" i="24"/>
  <c r="O110" i="24"/>
  <c r="AD109" i="24"/>
  <c r="W109" i="24"/>
  <c r="U109" i="24"/>
  <c r="S109" i="24"/>
  <c r="Q109" i="24"/>
  <c r="O109" i="24"/>
  <c r="AD108" i="24"/>
  <c r="W108" i="24"/>
  <c r="U108" i="24"/>
  <c r="S108" i="24"/>
  <c r="Q108" i="24"/>
  <c r="O108" i="24"/>
  <c r="AD107" i="24"/>
  <c r="W107" i="24"/>
  <c r="U107" i="24"/>
  <c r="S107" i="24"/>
  <c r="Q107" i="24"/>
  <c r="O107" i="24"/>
  <c r="AD106" i="24"/>
  <c r="W106" i="24"/>
  <c r="U106" i="24"/>
  <c r="S106" i="24"/>
  <c r="Q106" i="24"/>
  <c r="O106" i="24"/>
  <c r="AD105" i="24"/>
  <c r="W105" i="24"/>
  <c r="U105" i="24"/>
  <c r="S105" i="24"/>
  <c r="Q105" i="24"/>
  <c r="O105" i="24"/>
  <c r="AD104" i="24"/>
  <c r="W104" i="24"/>
  <c r="U104" i="24"/>
  <c r="S104" i="24"/>
  <c r="Q104" i="24"/>
  <c r="O104" i="24"/>
  <c r="AD103" i="24"/>
  <c r="W103" i="24"/>
  <c r="U103" i="24"/>
  <c r="S103" i="24"/>
  <c r="Q103" i="24"/>
  <c r="O103" i="24"/>
  <c r="W102" i="24"/>
  <c r="U102" i="24"/>
  <c r="Q102" i="24"/>
  <c r="O102" i="24"/>
  <c r="C101" i="24"/>
  <c r="B101" i="24"/>
  <c r="AD99" i="24"/>
  <c r="W99" i="24"/>
  <c r="U99" i="24"/>
  <c r="S99" i="24"/>
  <c r="Q99" i="24"/>
  <c r="O99" i="24"/>
  <c r="AD98" i="24"/>
  <c r="W98" i="24"/>
  <c r="U98" i="24"/>
  <c r="S98" i="24"/>
  <c r="Q98" i="24"/>
  <c r="O98" i="24"/>
  <c r="AD97" i="24"/>
  <c r="W97" i="24"/>
  <c r="U97" i="24"/>
  <c r="S97" i="24"/>
  <c r="Q97" i="24"/>
  <c r="O97" i="24"/>
  <c r="AD96" i="24"/>
  <c r="W96" i="24"/>
  <c r="U96" i="24"/>
  <c r="S96" i="24"/>
  <c r="Q96" i="24"/>
  <c r="O96" i="24"/>
  <c r="AD95" i="24"/>
  <c r="W95" i="24"/>
  <c r="U95" i="24"/>
  <c r="S95" i="24"/>
  <c r="Q95" i="24"/>
  <c r="O95" i="24"/>
  <c r="W94" i="24"/>
  <c r="U94" i="24"/>
  <c r="S94" i="24"/>
  <c r="Q94" i="24"/>
  <c r="O94" i="24"/>
  <c r="AD93" i="24"/>
  <c r="W93" i="24"/>
  <c r="U93" i="24"/>
  <c r="S93" i="24"/>
  <c r="Q93" i="24"/>
  <c r="O93" i="24"/>
  <c r="AD92" i="24"/>
  <c r="W92" i="24"/>
  <c r="U92" i="24"/>
  <c r="S92" i="24"/>
  <c r="Q92" i="24"/>
  <c r="O92" i="24"/>
  <c r="AD91" i="24"/>
  <c r="W91" i="24"/>
  <c r="U91" i="24"/>
  <c r="S91" i="24"/>
  <c r="Q91" i="24"/>
  <c r="O91" i="24"/>
  <c r="AD90" i="24"/>
  <c r="W90" i="24"/>
  <c r="U90" i="24"/>
  <c r="S90" i="24"/>
  <c r="Q90" i="24"/>
  <c r="O90" i="24"/>
  <c r="AD89" i="24"/>
  <c r="W89" i="24"/>
  <c r="U89" i="24"/>
  <c r="S89" i="24"/>
  <c r="Q89" i="24"/>
  <c r="O89" i="24"/>
  <c r="W88" i="24"/>
  <c r="U88" i="24"/>
  <c r="S88" i="24"/>
  <c r="Q88" i="24"/>
  <c r="O88" i="24"/>
  <c r="C87" i="24"/>
  <c r="B87" i="24"/>
  <c r="W85" i="24"/>
  <c r="U85" i="24"/>
  <c r="S85" i="24"/>
  <c r="Q85" i="24"/>
  <c r="O85" i="24"/>
  <c r="W84" i="24"/>
  <c r="U84" i="24"/>
  <c r="S84" i="24"/>
  <c r="Q84" i="24"/>
  <c r="O84" i="24"/>
  <c r="W83" i="24"/>
  <c r="U83" i="24"/>
  <c r="S83" i="24"/>
  <c r="Q83" i="24"/>
  <c r="O83" i="24"/>
  <c r="W82" i="24"/>
  <c r="U82" i="24"/>
  <c r="S82" i="24"/>
  <c r="Q82" i="24"/>
  <c r="O82" i="24"/>
  <c r="W81" i="24"/>
  <c r="U81" i="24"/>
  <c r="S81" i="24"/>
  <c r="Q81" i="24"/>
  <c r="O81" i="24"/>
  <c r="W80" i="24"/>
  <c r="U80" i="24"/>
  <c r="S80" i="24"/>
  <c r="Q80" i="24"/>
  <c r="O80" i="24"/>
  <c r="W79" i="24"/>
  <c r="U79" i="24"/>
  <c r="S79" i="24"/>
  <c r="Q79" i="24"/>
  <c r="O79" i="24"/>
  <c r="W78" i="24"/>
  <c r="U78" i="24"/>
  <c r="S78" i="24"/>
  <c r="Q78" i="24"/>
  <c r="O78" i="24"/>
  <c r="W77" i="24"/>
  <c r="U77" i="24"/>
  <c r="S77" i="24"/>
  <c r="Q77" i="24"/>
  <c r="O77" i="24"/>
  <c r="W76" i="24"/>
  <c r="U76" i="24"/>
  <c r="S76" i="24"/>
  <c r="Q76" i="24"/>
  <c r="O76" i="24"/>
  <c r="W75" i="24"/>
  <c r="U75" i="24"/>
  <c r="S75" i="24"/>
  <c r="Q75" i="24"/>
  <c r="O75" i="24"/>
  <c r="W74" i="24"/>
  <c r="U74" i="24"/>
  <c r="S74" i="24"/>
  <c r="Q74" i="24"/>
  <c r="O74" i="24"/>
  <c r="C73" i="24"/>
  <c r="B73" i="24"/>
  <c r="W71" i="24"/>
  <c r="U71" i="24"/>
  <c r="S71" i="24"/>
  <c r="Q71" i="24"/>
  <c r="O71" i="24"/>
  <c r="W70" i="24"/>
  <c r="U70" i="24"/>
  <c r="S70" i="24"/>
  <c r="Q70" i="24"/>
  <c r="O70" i="24"/>
  <c r="W69" i="24"/>
  <c r="U69" i="24"/>
  <c r="S69" i="24"/>
  <c r="Q69" i="24"/>
  <c r="O69" i="24"/>
  <c r="W68" i="24"/>
  <c r="U68" i="24"/>
  <c r="S68" i="24"/>
  <c r="Q68" i="24"/>
  <c r="O68" i="24"/>
  <c r="W67" i="24"/>
  <c r="U67" i="24"/>
  <c r="S67" i="24"/>
  <c r="Q67" i="24"/>
  <c r="O67" i="24"/>
  <c r="W66" i="24"/>
  <c r="U66" i="24"/>
  <c r="S66" i="24"/>
  <c r="Q66" i="24"/>
  <c r="O66" i="24"/>
  <c r="W65" i="24"/>
  <c r="U65" i="24"/>
  <c r="S65" i="24"/>
  <c r="Q65" i="24"/>
  <c r="O65" i="24"/>
  <c r="W64" i="24"/>
  <c r="U64" i="24"/>
  <c r="S64" i="24"/>
  <c r="Q64" i="24"/>
  <c r="O64" i="24"/>
  <c r="W63" i="24"/>
  <c r="U63" i="24"/>
  <c r="S63" i="24"/>
  <c r="Q63" i="24"/>
  <c r="O63" i="24"/>
  <c r="W62" i="24"/>
  <c r="U62" i="24"/>
  <c r="S62" i="24"/>
  <c r="Q62" i="24"/>
  <c r="O62" i="24"/>
  <c r="W61" i="24"/>
  <c r="U61" i="24"/>
  <c r="S61" i="24"/>
  <c r="Q61" i="24"/>
  <c r="O61" i="24"/>
  <c r="W60" i="24"/>
  <c r="U60" i="24"/>
  <c r="S60" i="24"/>
  <c r="Q60" i="24"/>
  <c r="O60" i="24"/>
  <c r="C59" i="24"/>
  <c r="B59" i="24"/>
  <c r="W57" i="24"/>
  <c r="U57" i="24"/>
  <c r="S57" i="24"/>
  <c r="Q57" i="24"/>
  <c r="O57" i="24"/>
  <c r="W56" i="24"/>
  <c r="U56" i="24"/>
  <c r="S56" i="24"/>
  <c r="Q56" i="24"/>
  <c r="O56" i="24"/>
  <c r="W55" i="24"/>
  <c r="U55" i="24"/>
  <c r="S55" i="24"/>
  <c r="Q55" i="24"/>
  <c r="O55" i="24"/>
  <c r="W54" i="24"/>
  <c r="U54" i="24"/>
  <c r="S54" i="24"/>
  <c r="Q54" i="24"/>
  <c r="O54" i="24"/>
  <c r="W53" i="24"/>
  <c r="U53" i="24"/>
  <c r="S53" i="24"/>
  <c r="Q53" i="24"/>
  <c r="O53" i="24"/>
  <c r="W52" i="24"/>
  <c r="U52" i="24"/>
  <c r="S52" i="24"/>
  <c r="Q52" i="24"/>
  <c r="O52" i="24"/>
  <c r="W51" i="24"/>
  <c r="U51" i="24"/>
  <c r="S51" i="24"/>
  <c r="Q51" i="24"/>
  <c r="O51" i="24"/>
  <c r="W50" i="24"/>
  <c r="U50" i="24"/>
  <c r="S50" i="24"/>
  <c r="Q50" i="24"/>
  <c r="O50" i="24"/>
  <c r="W49" i="24"/>
  <c r="U49" i="24"/>
  <c r="S49" i="24"/>
  <c r="Q49" i="24"/>
  <c r="O49" i="24"/>
  <c r="W48" i="24"/>
  <c r="U48" i="24"/>
  <c r="S48" i="24"/>
  <c r="Q48" i="24"/>
  <c r="O48" i="24"/>
  <c r="W47" i="24"/>
  <c r="U47" i="24"/>
  <c r="S47" i="24"/>
  <c r="Q47" i="24"/>
  <c r="O47" i="24"/>
  <c r="W46" i="24"/>
  <c r="U46" i="24"/>
  <c r="S46" i="24"/>
  <c r="Q46" i="24"/>
  <c r="O46" i="24"/>
  <c r="C45" i="24"/>
  <c r="B45" i="24"/>
  <c r="W43" i="24"/>
  <c r="U43" i="24"/>
  <c r="S43" i="24"/>
  <c r="Q43" i="24"/>
  <c r="O43" i="24"/>
  <c r="W42" i="24"/>
  <c r="U42" i="24"/>
  <c r="S42" i="24"/>
  <c r="Q42" i="24"/>
  <c r="O42" i="24"/>
  <c r="W41" i="24"/>
  <c r="U41" i="24"/>
  <c r="S41" i="24"/>
  <c r="Q41" i="24"/>
  <c r="O41" i="24"/>
  <c r="W40" i="24"/>
  <c r="U40" i="24"/>
  <c r="S40" i="24"/>
  <c r="Q40" i="24"/>
  <c r="O40" i="24"/>
  <c r="W39" i="24"/>
  <c r="U39" i="24"/>
  <c r="S39" i="24"/>
  <c r="Q39" i="24"/>
  <c r="O39" i="24"/>
  <c r="W38" i="24"/>
  <c r="U38" i="24"/>
  <c r="S38" i="24"/>
  <c r="Q38" i="24"/>
  <c r="O38" i="24"/>
  <c r="W37" i="24"/>
  <c r="U37" i="24"/>
  <c r="S37" i="24"/>
  <c r="Q37" i="24"/>
  <c r="O37" i="24"/>
  <c r="W36" i="24"/>
  <c r="U36" i="24"/>
  <c r="S36" i="24"/>
  <c r="Q36" i="24"/>
  <c r="O36" i="24"/>
  <c r="W35" i="24"/>
  <c r="U35" i="24"/>
  <c r="S35" i="24"/>
  <c r="Q35" i="24"/>
  <c r="W34" i="24"/>
  <c r="U34" i="24"/>
  <c r="S34" i="24"/>
  <c r="Q34" i="24"/>
  <c r="O34" i="24"/>
  <c r="W33" i="24"/>
  <c r="U33" i="24"/>
  <c r="S33" i="24"/>
  <c r="Q33" i="24"/>
  <c r="O33" i="24"/>
  <c r="W32" i="24"/>
  <c r="U32" i="24"/>
  <c r="S32" i="24"/>
  <c r="Q32" i="24"/>
  <c r="O32" i="24"/>
  <c r="C31" i="24"/>
  <c r="B31" i="24"/>
  <c r="W29" i="24"/>
  <c r="U29" i="24"/>
  <c r="S29" i="24"/>
  <c r="Q29" i="24"/>
  <c r="O29" i="24"/>
  <c r="W28" i="24"/>
  <c r="U28" i="24"/>
  <c r="S28" i="24"/>
  <c r="Q28" i="24"/>
  <c r="O28" i="24"/>
  <c r="W27" i="24"/>
  <c r="U27" i="24"/>
  <c r="S27" i="24"/>
  <c r="Q27" i="24"/>
  <c r="O27" i="24"/>
  <c r="W26" i="24"/>
  <c r="U26" i="24"/>
  <c r="S26" i="24"/>
  <c r="Q26" i="24"/>
  <c r="O26" i="24"/>
  <c r="W25" i="24"/>
  <c r="U25" i="24"/>
  <c r="S25" i="24"/>
  <c r="Q25" i="24"/>
  <c r="O25" i="24"/>
  <c r="W24" i="24"/>
  <c r="U24" i="24"/>
  <c r="S24" i="24"/>
  <c r="Q24" i="24"/>
  <c r="O24" i="24"/>
  <c r="W23" i="24"/>
  <c r="U23" i="24"/>
  <c r="S23" i="24"/>
  <c r="Q23" i="24"/>
  <c r="O23" i="24"/>
  <c r="W22" i="24"/>
  <c r="U22" i="24"/>
  <c r="S22" i="24"/>
  <c r="Q22" i="24"/>
  <c r="W21" i="24"/>
  <c r="U21" i="24"/>
  <c r="S21" i="24"/>
  <c r="Q21" i="24"/>
  <c r="O21" i="24"/>
  <c r="W20" i="24"/>
  <c r="U20" i="24"/>
  <c r="S20" i="24"/>
  <c r="Q20" i="24"/>
  <c r="O20" i="24"/>
  <c r="W19" i="24"/>
  <c r="U19" i="24"/>
  <c r="S19" i="24"/>
  <c r="Q19" i="24"/>
  <c r="O19" i="24"/>
  <c r="W18" i="24"/>
  <c r="U18" i="24"/>
  <c r="S18" i="24"/>
  <c r="Q18" i="24"/>
  <c r="O18" i="24"/>
  <c r="C17" i="24"/>
  <c r="B17" i="24"/>
  <c r="W15" i="24"/>
  <c r="U15" i="24"/>
  <c r="S15" i="24"/>
  <c r="Q15" i="24"/>
  <c r="O15" i="24"/>
  <c r="W14" i="24"/>
  <c r="U14" i="24"/>
  <c r="S14" i="24"/>
  <c r="Q14" i="24"/>
  <c r="O14" i="24"/>
  <c r="W13" i="24"/>
  <c r="U13" i="24"/>
  <c r="S13" i="24"/>
  <c r="Q13" i="24"/>
  <c r="O13" i="24"/>
  <c r="W12" i="24"/>
  <c r="U12" i="24"/>
  <c r="S12" i="24"/>
  <c r="Q12" i="24"/>
  <c r="O12" i="24"/>
  <c r="W11" i="24"/>
  <c r="U11" i="24"/>
  <c r="S11" i="24"/>
  <c r="Q11" i="24"/>
  <c r="O11" i="24"/>
  <c r="W10" i="24"/>
  <c r="U10" i="24"/>
  <c r="S10" i="24"/>
  <c r="Q10" i="24"/>
  <c r="O10" i="24"/>
  <c r="W9" i="24"/>
  <c r="U9" i="24"/>
  <c r="S9" i="24"/>
  <c r="Q9" i="24"/>
  <c r="O9" i="24"/>
  <c r="W8" i="24"/>
  <c r="U8" i="24"/>
  <c r="S8" i="24"/>
  <c r="Q8" i="24"/>
  <c r="O8" i="24"/>
  <c r="W7" i="24"/>
  <c r="U7" i="24"/>
  <c r="S7" i="24"/>
  <c r="Q7" i="24"/>
  <c r="O7" i="24"/>
  <c r="W6" i="24"/>
  <c r="U6" i="24"/>
  <c r="S6" i="24"/>
  <c r="Q6" i="24"/>
  <c r="O6" i="24"/>
  <c r="W5" i="24"/>
  <c r="U5" i="24"/>
  <c r="S5" i="24"/>
  <c r="Q5" i="24"/>
  <c r="O5" i="24"/>
  <c r="W4" i="24"/>
  <c r="U4" i="24"/>
  <c r="S4" i="24"/>
  <c r="Q4" i="24"/>
  <c r="O4" i="24"/>
  <c r="C3" i="24"/>
  <c r="B3" i="24"/>
  <c r="N17" i="26" l="1"/>
  <c r="N15" i="26"/>
  <c r="N59" i="26"/>
  <c r="N20" i="26"/>
  <c r="N83" i="26"/>
  <c r="N30" i="26"/>
  <c r="N52" i="26"/>
  <c r="N34" i="26"/>
  <c r="N26" i="26"/>
  <c r="N103" i="26"/>
  <c r="N41" i="26"/>
  <c r="N112" i="26"/>
  <c r="N38" i="26"/>
  <c r="N88" i="26"/>
  <c r="N69" i="26"/>
  <c r="N22" i="26"/>
  <c r="N61" i="26"/>
  <c r="N24" i="26"/>
  <c r="N45" i="26"/>
  <c r="N16" i="26"/>
  <c r="N56" i="26"/>
  <c r="N91" i="26"/>
  <c r="N11" i="26"/>
  <c r="N18" i="26"/>
  <c r="N42" i="26"/>
  <c r="N23" i="26"/>
  <c r="N51" i="26"/>
  <c r="N8" i="26"/>
  <c r="N7" i="26"/>
  <c r="N48" i="26"/>
  <c r="N96" i="26"/>
  <c r="N9" i="26"/>
  <c r="N37" i="26"/>
  <c r="N21" i="26"/>
  <c r="N65" i="26"/>
  <c r="N44" i="26"/>
  <c r="N47" i="26"/>
  <c r="N74" i="26"/>
  <c r="N67" i="26"/>
  <c r="N71" i="26"/>
  <c r="N68" i="26"/>
  <c r="N77" i="26"/>
  <c r="N86" i="26"/>
  <c r="N95" i="26"/>
  <c r="N106" i="26"/>
  <c r="N108" i="26"/>
  <c r="N115" i="26"/>
  <c r="N3" i="26"/>
  <c r="N29" i="26"/>
  <c r="N57" i="26"/>
  <c r="N75" i="26"/>
  <c r="N101" i="26"/>
  <c r="N87" i="26"/>
  <c r="N10" i="26"/>
  <c r="N31" i="26"/>
  <c r="N28" i="26"/>
  <c r="N39" i="26"/>
  <c r="N32" i="26"/>
  <c r="N49" i="26"/>
  <c r="N81" i="26"/>
  <c r="N104" i="26"/>
  <c r="N110" i="26"/>
  <c r="N107" i="26"/>
  <c r="N82" i="26"/>
  <c r="N90" i="26"/>
  <c r="N93" i="26"/>
  <c r="N12" i="26"/>
  <c r="N55" i="26"/>
  <c r="N64" i="26"/>
  <c r="N58" i="26"/>
  <c r="N117" i="26"/>
  <c r="N62" i="26"/>
  <c r="N94" i="26"/>
  <c r="N97" i="26"/>
  <c r="N113" i="26"/>
  <c r="N25" i="26"/>
  <c r="N50" i="26"/>
  <c r="N46" i="26"/>
  <c r="N60" i="26"/>
  <c r="N54" i="26"/>
  <c r="N73" i="26"/>
  <c r="N70" i="26"/>
  <c r="N72" i="26"/>
  <c r="N84" i="26"/>
  <c r="N99" i="26"/>
  <c r="N111" i="26"/>
  <c r="N5" i="26"/>
  <c r="N19" i="26"/>
  <c r="N89" i="26"/>
  <c r="N100" i="26"/>
  <c r="N114" i="26"/>
  <c r="N4" i="26"/>
  <c r="N13" i="26"/>
  <c r="N6" i="26"/>
  <c r="N36" i="26"/>
  <c r="N35" i="26"/>
  <c r="N76" i="26"/>
  <c r="N78" i="26"/>
  <c r="N80" i="26"/>
  <c r="N102" i="26"/>
  <c r="N116" i="26"/>
  <c r="N2" i="26"/>
  <c r="N33" i="26"/>
  <c r="N43" i="26"/>
  <c r="N63" i="26"/>
  <c r="N85" i="26"/>
  <c r="N98" i="26"/>
  <c r="N109" i="26"/>
  <c r="G57" i="24"/>
  <c r="G104" i="24"/>
  <c r="G41" i="24"/>
  <c r="G21" i="24"/>
  <c r="G118" i="24"/>
  <c r="G122" i="24"/>
  <c r="G99" i="24"/>
  <c r="G77" i="24"/>
  <c r="G14" i="24"/>
  <c r="G24" i="24"/>
  <c r="G96" i="24"/>
  <c r="G117" i="24"/>
  <c r="G121" i="24"/>
  <c r="G9" i="24"/>
  <c r="G78" i="24"/>
  <c r="G107" i="24"/>
  <c r="G53" i="24"/>
  <c r="G95" i="24"/>
  <c r="G69" i="24"/>
  <c r="G116" i="24"/>
  <c r="G28" i="24"/>
  <c r="G42" i="24"/>
  <c r="G65" i="24"/>
  <c r="G109" i="24"/>
  <c r="G81" i="24"/>
  <c r="G113" i="24"/>
  <c r="G54" i="24"/>
  <c r="G56" i="24"/>
  <c r="G94" i="24"/>
  <c r="G66" i="24"/>
  <c r="G13" i="24"/>
  <c r="G15" i="24"/>
  <c r="G25" i="24"/>
  <c r="G110" i="24"/>
  <c r="G29" i="24"/>
  <c r="G39" i="24"/>
  <c r="G50" i="24"/>
  <c r="G75" i="24"/>
  <c r="G102" i="24"/>
  <c r="G90" i="24"/>
  <c r="G112" i="24"/>
  <c r="G119" i="24"/>
  <c r="G123" i="24"/>
  <c r="G19" i="24"/>
  <c r="G23" i="24"/>
  <c r="G27" i="24"/>
  <c r="G33" i="24"/>
  <c r="G37" i="24"/>
  <c r="G43" i="24"/>
  <c r="G60" i="24"/>
  <c r="G64" i="24"/>
  <c r="G79" i="24"/>
  <c r="G83" i="24"/>
  <c r="G97" i="24"/>
  <c r="G125" i="24"/>
  <c r="G8" i="24"/>
  <c r="G12" i="24"/>
  <c r="G4" i="24"/>
  <c r="G35" i="24"/>
  <c r="G47" i="24"/>
  <c r="G51" i="24"/>
  <c r="G62" i="24"/>
  <c r="G70" i="24"/>
  <c r="G85" i="24"/>
  <c r="G120" i="24"/>
  <c r="G127" i="24"/>
  <c r="G68" i="24"/>
  <c r="G106" i="24"/>
  <c r="G6" i="24"/>
  <c r="G10" i="24"/>
  <c r="G26" i="24"/>
  <c r="G22" i="24"/>
  <c r="G40" i="24"/>
  <c r="G49" i="24"/>
  <c r="G55" i="24"/>
  <c r="G76" i="24"/>
  <c r="G92" i="24"/>
  <c r="G111" i="24"/>
  <c r="G91" i="24"/>
  <c r="G103" i="24"/>
  <c r="G20" i="24"/>
  <c r="G36" i="24"/>
  <c r="G32" i="24"/>
  <c r="G34" i="24"/>
  <c r="G38" i="24"/>
  <c r="G63" i="24"/>
  <c r="G74" i="24"/>
  <c r="G82" i="24"/>
  <c r="G84" i="24"/>
  <c r="G108" i="24"/>
  <c r="G124" i="24"/>
  <c r="G11" i="24"/>
  <c r="G80" i="24"/>
  <c r="G89" i="24"/>
  <c r="G98" i="24"/>
  <c r="G18" i="24"/>
  <c r="G7" i="24"/>
  <c r="G5" i="24"/>
  <c r="G46" i="24"/>
  <c r="G48" i="24"/>
  <c r="G52" i="24"/>
  <c r="G61" i="24"/>
  <c r="G67" i="24"/>
  <c r="G71" i="24"/>
  <c r="G88" i="24"/>
  <c r="G93" i="24"/>
  <c r="G105" i="24"/>
  <c r="G126" i="24"/>
  <c r="E2176" i="21"/>
  <c r="E2175" i="21"/>
  <c r="E2174" i="21"/>
  <c r="E2173" i="21"/>
  <c r="E2172" i="21"/>
  <c r="E2171" i="21"/>
  <c r="E2170" i="21"/>
  <c r="E2169" i="21"/>
  <c r="E2168" i="21"/>
  <c r="E2167" i="21"/>
  <c r="E2166" i="21"/>
  <c r="E2165" i="21"/>
  <c r="E2164" i="21"/>
  <c r="E2163" i="21"/>
  <c r="E2162" i="21"/>
  <c r="E2161" i="21"/>
  <c r="E2160" i="21"/>
  <c r="E2159" i="21"/>
  <c r="E2158" i="21"/>
  <c r="E2157" i="21"/>
  <c r="E2156" i="21"/>
  <c r="E2155" i="21"/>
  <c r="E2154" i="21"/>
  <c r="E2153" i="21"/>
  <c r="E2152" i="21"/>
  <c r="E2151" i="21"/>
  <c r="E2150" i="21"/>
  <c r="E2149" i="21"/>
  <c r="E2148" i="21"/>
  <c r="E2147" i="21"/>
  <c r="E2146" i="21"/>
  <c r="E2145" i="21"/>
  <c r="E2144" i="21"/>
  <c r="E2142" i="21"/>
  <c r="E2141" i="21"/>
  <c r="E2140" i="21"/>
  <c r="E2139" i="21"/>
  <c r="E2138" i="21"/>
  <c r="E2137" i="21"/>
  <c r="E2136" i="21"/>
  <c r="E2135" i="21"/>
  <c r="E2134" i="21"/>
  <c r="E2133" i="21"/>
  <c r="E2132" i="21"/>
  <c r="E2131" i="21"/>
  <c r="E2130" i="21"/>
  <c r="E2129" i="21"/>
  <c r="E2128" i="21"/>
  <c r="E2127" i="21"/>
  <c r="E2126" i="21"/>
  <c r="E2125" i="21"/>
  <c r="E2124" i="21"/>
  <c r="E2123" i="21"/>
  <c r="E2122" i="21"/>
  <c r="E2121" i="21"/>
  <c r="E2120" i="21"/>
  <c r="E2119" i="21"/>
  <c r="E2118" i="21"/>
  <c r="E2117" i="21"/>
  <c r="E2116" i="21"/>
  <c r="E2115" i="21"/>
  <c r="E2114" i="21"/>
  <c r="E2113" i="21"/>
  <c r="E2112" i="21"/>
  <c r="E2111" i="21"/>
  <c r="E2110" i="21"/>
  <c r="E2109" i="21"/>
  <c r="E2108" i="21"/>
  <c r="E2107" i="21"/>
  <c r="E2106" i="21"/>
  <c r="E2105" i="21"/>
  <c r="E2104" i="21"/>
  <c r="E2102" i="21"/>
  <c r="E2101" i="21"/>
  <c r="E2100" i="21"/>
  <c r="E2099" i="21"/>
  <c r="E2098" i="21"/>
  <c r="E2097" i="21"/>
  <c r="E2096" i="21"/>
  <c r="E2095" i="21"/>
  <c r="E2094" i="21"/>
  <c r="E2093" i="21"/>
  <c r="E2092" i="21"/>
  <c r="E2091" i="21"/>
  <c r="E2090" i="21"/>
  <c r="E2089" i="21"/>
  <c r="E2088" i="21"/>
  <c r="E2087" i="21"/>
  <c r="E2086" i="21"/>
  <c r="E2085" i="21"/>
  <c r="E2084" i="21"/>
  <c r="E2083" i="21"/>
  <c r="E2082" i="21"/>
  <c r="E2081" i="21"/>
  <c r="E2080" i="21"/>
  <c r="E2079" i="21"/>
  <c r="E2078" i="21"/>
  <c r="E2077" i="21"/>
  <c r="E2076" i="21"/>
  <c r="E2075" i="21"/>
  <c r="E2074" i="21"/>
  <c r="E2073" i="21"/>
  <c r="E2072" i="21"/>
  <c r="E2071" i="21"/>
  <c r="E2070" i="21"/>
  <c r="E2069" i="21"/>
  <c r="E2068" i="21"/>
  <c r="E2067" i="21"/>
  <c r="E2066" i="21"/>
  <c r="E2065" i="21"/>
  <c r="E2064" i="21"/>
  <c r="E2063" i="21"/>
  <c r="E2062" i="21"/>
  <c r="E2061" i="21"/>
  <c r="E2060" i="21"/>
  <c r="E2059" i="21"/>
  <c r="E2058" i="21"/>
  <c r="E2057" i="21"/>
  <c r="E2056" i="21"/>
  <c r="E2055" i="21"/>
  <c r="E2054" i="21"/>
  <c r="E2053" i="21"/>
  <c r="E2052" i="21"/>
  <c r="E2051" i="21"/>
  <c r="E2050" i="21"/>
  <c r="E2049" i="21"/>
  <c r="E2048" i="21"/>
  <c r="E2047" i="21"/>
  <c r="E2046" i="21"/>
  <c r="E2045" i="21"/>
  <c r="E2044" i="21"/>
  <c r="E2043" i="21"/>
  <c r="E2042" i="21"/>
  <c r="E2041" i="21"/>
  <c r="E2040" i="21"/>
  <c r="E2039" i="21"/>
  <c r="E2038" i="21"/>
  <c r="E2037" i="21"/>
  <c r="E2036" i="21"/>
  <c r="E2035" i="21"/>
  <c r="E2034" i="21"/>
  <c r="E2033" i="21"/>
  <c r="E2032" i="21"/>
  <c r="E2031" i="21"/>
  <c r="E2030" i="21"/>
  <c r="E2029" i="21"/>
  <c r="E2028" i="21"/>
  <c r="E2027" i="21"/>
  <c r="E2026" i="21"/>
  <c r="E2025" i="21"/>
  <c r="E2024" i="21"/>
  <c r="E2023" i="21"/>
  <c r="E2022" i="21"/>
  <c r="E2021" i="21"/>
  <c r="E2020" i="21"/>
  <c r="E2019" i="21"/>
  <c r="E2018" i="21"/>
  <c r="E2017" i="21"/>
  <c r="E2016" i="21"/>
  <c r="E2015" i="21"/>
  <c r="E2014" i="21"/>
  <c r="E2013" i="21"/>
  <c r="E2012" i="21"/>
  <c r="E2011" i="21"/>
  <c r="E2010" i="21"/>
  <c r="E2009" i="21"/>
  <c r="E2008" i="21"/>
  <c r="E2007" i="21"/>
  <c r="E2006" i="21"/>
  <c r="E2005" i="21"/>
  <c r="E2004" i="21"/>
  <c r="E2003" i="21"/>
  <c r="E2002" i="21"/>
  <c r="E2001" i="21"/>
  <c r="E2000" i="21"/>
  <c r="E1999" i="21"/>
  <c r="E1998" i="21"/>
  <c r="E1997" i="21"/>
  <c r="E1996" i="21"/>
  <c r="E1995" i="21"/>
  <c r="E1994" i="21"/>
  <c r="E1993" i="21"/>
  <c r="E1992" i="21"/>
  <c r="E1991" i="21"/>
  <c r="E1990" i="21"/>
  <c r="E1989" i="21"/>
  <c r="E1988" i="21"/>
  <c r="E1987" i="21"/>
  <c r="E1986" i="21"/>
  <c r="E1985" i="21"/>
  <c r="E1984" i="21"/>
  <c r="E1983" i="21"/>
  <c r="E1982" i="21"/>
  <c r="E1981" i="21"/>
  <c r="E1980" i="21"/>
  <c r="E1979" i="21"/>
  <c r="E1978" i="21"/>
  <c r="E1977" i="21"/>
  <c r="E1976" i="21"/>
  <c r="E1975" i="21"/>
  <c r="E1974" i="21"/>
  <c r="E1973" i="21"/>
  <c r="E1972" i="21"/>
  <c r="E1971" i="21"/>
  <c r="E1970" i="21"/>
  <c r="E1969" i="21"/>
  <c r="E1968" i="21"/>
  <c r="E1967" i="21"/>
  <c r="E1966" i="21"/>
  <c r="E1965" i="21"/>
  <c r="E1963" i="21"/>
  <c r="E1962" i="21"/>
  <c r="E1961" i="21"/>
  <c r="E1960" i="21"/>
  <c r="E1959" i="21"/>
  <c r="E1958" i="21"/>
  <c r="E1957" i="21"/>
  <c r="E1956" i="21"/>
  <c r="E1955" i="21"/>
  <c r="E1954" i="21"/>
  <c r="E1953" i="21"/>
  <c r="E1952" i="21"/>
  <c r="E1951" i="21"/>
  <c r="E1950" i="21"/>
  <c r="E1949" i="21"/>
  <c r="E1948" i="21"/>
  <c r="E1947" i="21"/>
  <c r="E1946" i="21"/>
  <c r="E1945" i="21"/>
  <c r="E1944" i="21"/>
  <c r="E1943" i="21"/>
  <c r="E1942" i="21"/>
  <c r="E1941" i="21"/>
  <c r="E1940" i="21"/>
  <c r="E1939" i="21"/>
  <c r="E1938" i="21"/>
  <c r="E1937" i="21"/>
  <c r="E1936" i="21"/>
  <c r="E1935" i="21"/>
  <c r="E1934" i="21"/>
  <c r="E1933" i="21"/>
  <c r="E1932" i="21"/>
  <c r="E1931" i="21"/>
  <c r="E1930" i="21"/>
  <c r="E1929" i="21"/>
  <c r="E1928" i="21"/>
  <c r="E1927" i="21"/>
  <c r="E1926" i="21"/>
  <c r="E1925" i="21"/>
  <c r="E1924" i="21"/>
  <c r="E1923" i="21"/>
  <c r="E1922" i="21"/>
  <c r="E1921" i="21"/>
  <c r="E1920" i="21"/>
  <c r="E1919" i="21"/>
  <c r="E1918" i="21"/>
  <c r="E1917" i="21"/>
  <c r="E1916" i="21"/>
  <c r="E1915" i="21"/>
  <c r="E1914" i="21"/>
  <c r="E1913" i="21"/>
  <c r="E1912" i="21"/>
  <c r="E1911" i="21"/>
  <c r="E1910" i="21"/>
  <c r="E1909" i="21"/>
  <c r="E1908" i="21"/>
  <c r="E1907" i="21"/>
  <c r="E1906" i="21"/>
  <c r="E1905" i="21"/>
  <c r="E1904" i="21"/>
  <c r="E1903" i="21"/>
  <c r="E1902" i="21"/>
  <c r="E1901" i="21"/>
  <c r="E1900" i="21"/>
  <c r="E1899" i="21"/>
  <c r="E1898" i="21"/>
  <c r="E1897" i="21"/>
  <c r="E1896" i="21"/>
  <c r="E1895" i="21"/>
  <c r="E1894" i="21"/>
  <c r="E1893" i="21"/>
  <c r="E1892" i="21"/>
  <c r="E1891" i="21"/>
  <c r="E1890" i="21"/>
  <c r="E1889" i="21"/>
  <c r="E1888" i="21"/>
  <c r="E1887" i="21"/>
  <c r="E1886" i="21"/>
  <c r="E1884" i="21"/>
  <c r="E1883" i="21"/>
  <c r="E1882" i="21"/>
  <c r="E1881" i="21"/>
  <c r="E1880" i="21"/>
  <c r="E1879" i="21"/>
  <c r="E1878" i="21"/>
  <c r="E1877" i="21"/>
  <c r="E1876" i="21"/>
  <c r="E1875" i="21"/>
  <c r="E1874" i="21"/>
  <c r="E1873" i="21"/>
  <c r="E1872" i="21"/>
  <c r="E1871" i="21"/>
  <c r="E1870" i="21"/>
  <c r="E1869" i="21"/>
  <c r="E1868" i="21"/>
  <c r="E1867" i="21"/>
  <c r="E1866" i="21"/>
  <c r="E1865" i="21"/>
  <c r="E1863" i="21"/>
  <c r="E1862" i="21"/>
  <c r="E1861" i="21"/>
  <c r="E1860" i="21"/>
  <c r="E1859" i="21"/>
  <c r="E1858" i="21"/>
  <c r="E1857" i="21"/>
  <c r="E1856" i="21"/>
  <c r="E1855" i="21"/>
  <c r="E1854" i="21"/>
  <c r="E1853" i="21"/>
  <c r="E1852" i="21"/>
  <c r="E1851" i="21"/>
  <c r="E1850" i="21"/>
  <c r="E1849" i="21"/>
  <c r="E1848" i="21"/>
  <c r="E1847" i="21"/>
  <c r="E1846" i="21"/>
  <c r="E1845" i="21"/>
  <c r="E1844" i="21"/>
  <c r="E1843" i="21"/>
  <c r="E1842" i="21"/>
  <c r="E1841" i="21"/>
  <c r="E1840" i="21"/>
  <c r="E1839" i="21"/>
  <c r="E1838" i="21"/>
  <c r="E1837" i="21"/>
  <c r="E1836" i="21"/>
  <c r="E1835" i="21"/>
  <c r="E1834" i="21"/>
  <c r="E1833" i="21"/>
  <c r="E1832" i="21"/>
  <c r="E1831" i="21"/>
  <c r="E1829" i="21"/>
  <c r="E1828" i="21"/>
  <c r="E1827" i="21"/>
  <c r="E1826" i="21"/>
  <c r="E1825" i="21"/>
  <c r="E1824" i="21"/>
  <c r="E1823" i="21"/>
  <c r="E1822" i="21"/>
  <c r="E1821" i="21"/>
  <c r="E1820" i="21"/>
  <c r="E1819" i="21"/>
  <c r="E1818" i="21"/>
  <c r="E1817" i="21"/>
  <c r="E1816" i="21"/>
  <c r="E1815" i="21"/>
  <c r="E1814" i="21"/>
  <c r="E1813" i="21"/>
  <c r="E1812" i="21"/>
  <c r="E1811" i="21"/>
  <c r="E1810" i="21"/>
  <c r="E1809" i="21"/>
  <c r="E1808" i="21"/>
  <c r="E1807" i="21"/>
  <c r="E1806" i="21"/>
  <c r="E1805" i="21"/>
  <c r="E1804" i="21"/>
  <c r="E1803" i="21"/>
  <c r="E1802" i="21"/>
  <c r="E1801" i="21"/>
  <c r="E1800" i="21"/>
  <c r="E1799" i="21"/>
  <c r="E1798" i="21"/>
  <c r="E1797" i="21"/>
  <c r="E1796" i="21"/>
  <c r="E1795" i="21"/>
  <c r="E1794" i="21"/>
  <c r="E1793" i="21"/>
  <c r="E1792" i="21"/>
  <c r="E1791" i="21"/>
  <c r="E1790" i="21"/>
  <c r="E1789" i="21"/>
  <c r="E1788" i="21"/>
  <c r="E1787" i="21"/>
  <c r="E1786" i="21"/>
  <c r="E1785" i="21"/>
  <c r="E1784" i="21"/>
  <c r="E1783" i="21"/>
  <c r="E1782" i="21"/>
  <c r="E1781" i="21"/>
  <c r="E1780" i="21"/>
  <c r="E1779" i="21"/>
  <c r="E1778" i="21"/>
  <c r="E1777" i="21"/>
  <c r="E1776" i="21"/>
  <c r="E1775" i="21"/>
  <c r="E1774" i="21"/>
  <c r="E1773" i="21"/>
  <c r="E1772" i="21"/>
  <c r="E1771" i="21"/>
  <c r="E1770" i="21"/>
  <c r="E1769" i="21"/>
  <c r="E1768" i="21"/>
  <c r="E1767" i="21"/>
  <c r="E1766" i="21"/>
  <c r="E1765" i="21"/>
  <c r="E1764" i="21"/>
  <c r="E1763" i="21"/>
  <c r="E1762" i="21"/>
  <c r="E1761" i="21"/>
  <c r="E1760" i="21"/>
  <c r="E1759" i="21"/>
  <c r="E1758" i="21"/>
  <c r="E1757" i="21"/>
  <c r="E1756" i="21"/>
  <c r="E1755" i="21"/>
  <c r="E1754" i="21"/>
  <c r="E1753" i="21"/>
  <c r="E1752" i="21"/>
  <c r="E1751" i="21"/>
  <c r="E1750" i="21"/>
  <c r="E1749" i="21"/>
  <c r="E1748" i="21"/>
  <c r="E1747" i="21"/>
  <c r="E1746" i="21"/>
  <c r="E1745" i="21"/>
  <c r="E1744" i="21"/>
  <c r="E1743" i="21"/>
  <c r="E1742" i="21"/>
  <c r="E1741" i="21"/>
  <c r="E1740" i="21"/>
  <c r="E1739" i="21"/>
  <c r="E1738" i="21"/>
  <c r="E1737" i="21"/>
  <c r="E1736" i="21"/>
  <c r="E1735" i="21"/>
  <c r="E1734" i="21"/>
  <c r="E1733" i="21"/>
  <c r="E1732" i="21"/>
  <c r="E1731" i="21"/>
  <c r="E1730" i="21"/>
  <c r="E1729" i="21"/>
  <c r="E1728" i="21"/>
  <c r="E1727" i="21"/>
  <c r="E1726" i="21"/>
  <c r="E1725" i="21"/>
  <c r="E1724" i="21"/>
  <c r="E1723" i="21"/>
  <c r="E1722" i="21"/>
  <c r="E1721" i="21"/>
  <c r="E1720" i="21"/>
  <c r="E1719" i="21"/>
  <c r="E1718" i="21"/>
  <c r="E1717" i="21"/>
  <c r="E1716" i="21"/>
  <c r="E1715" i="21"/>
  <c r="E1714" i="21"/>
  <c r="E1713" i="21"/>
  <c r="E1712" i="21"/>
  <c r="E1711" i="21"/>
  <c r="E1710" i="21"/>
  <c r="E1709" i="21"/>
  <c r="E1708" i="21"/>
  <c r="E1707" i="21"/>
  <c r="E1706" i="21"/>
  <c r="E1705" i="21"/>
  <c r="E1704" i="21"/>
  <c r="E1703" i="21"/>
  <c r="E1702" i="21"/>
  <c r="E1701" i="21"/>
  <c r="E1700" i="21"/>
  <c r="E1699" i="21"/>
  <c r="E1698" i="21"/>
  <c r="E1697" i="21"/>
  <c r="E1696" i="21"/>
  <c r="E1694" i="21"/>
  <c r="E1693" i="21"/>
  <c r="E1692" i="21"/>
  <c r="E1691" i="21"/>
  <c r="E1690" i="21"/>
  <c r="E1689" i="21"/>
  <c r="E1688" i="21"/>
  <c r="E1687" i="21"/>
  <c r="E1686" i="21"/>
  <c r="E1685" i="21"/>
  <c r="E1684" i="21"/>
  <c r="E1683" i="21"/>
  <c r="E1682" i="21"/>
  <c r="E1681" i="21"/>
  <c r="E1680" i="21"/>
  <c r="E1679" i="21"/>
  <c r="E1678" i="21"/>
  <c r="E1677" i="21"/>
  <c r="E1676" i="21"/>
  <c r="E1675" i="21"/>
  <c r="E1674" i="21"/>
  <c r="E1673" i="21"/>
  <c r="E1672" i="21"/>
  <c r="E1671" i="21"/>
  <c r="E1670" i="21"/>
  <c r="E1669" i="21"/>
  <c r="E1668" i="21"/>
  <c r="E1667" i="21"/>
  <c r="E1666" i="21"/>
  <c r="E1665" i="21"/>
  <c r="E1664" i="21"/>
  <c r="E1663" i="21"/>
  <c r="E1661" i="21"/>
  <c r="E1660" i="21"/>
  <c r="E1659" i="21"/>
  <c r="E1658" i="21"/>
  <c r="E1657" i="21"/>
  <c r="E1656" i="21"/>
  <c r="E1655" i="21"/>
  <c r="E1654" i="21"/>
  <c r="E1653" i="21"/>
  <c r="E1652" i="21"/>
  <c r="E1651" i="21"/>
  <c r="E1650" i="21"/>
  <c r="E1649" i="21"/>
  <c r="E1648" i="21"/>
  <c r="E1647" i="21"/>
  <c r="E1646" i="21"/>
  <c r="E1645" i="21"/>
  <c r="E1644" i="21"/>
  <c r="E1643" i="21"/>
  <c r="E1642" i="21"/>
  <c r="E1641" i="21"/>
  <c r="E1640" i="21"/>
  <c r="E1639" i="21"/>
  <c r="E1638" i="21"/>
  <c r="E1637" i="21"/>
  <c r="E1636" i="21"/>
  <c r="E1635" i="21"/>
  <c r="E1634" i="21"/>
  <c r="E1633" i="21"/>
  <c r="E1632" i="21"/>
  <c r="E1631" i="21"/>
  <c r="E1630" i="21"/>
  <c r="E1629" i="21"/>
  <c r="E1628" i="21"/>
  <c r="E1627" i="21"/>
  <c r="E1626" i="21"/>
  <c r="E1625" i="21"/>
  <c r="E1624" i="21"/>
  <c r="E1623" i="21"/>
  <c r="E1622" i="21"/>
  <c r="E1621" i="21"/>
  <c r="E1620" i="21"/>
  <c r="E1619" i="21"/>
  <c r="E1618" i="21"/>
  <c r="E1617" i="21"/>
  <c r="E1616" i="21"/>
  <c r="E1615" i="21"/>
  <c r="E1614" i="21"/>
  <c r="E1613" i="21"/>
  <c r="E1612" i="21"/>
  <c r="E1611" i="21"/>
  <c r="E1610" i="21"/>
  <c r="E1609" i="21"/>
  <c r="E1608" i="21"/>
  <c r="E1607" i="21"/>
  <c r="E1606" i="21"/>
  <c r="E1605" i="21"/>
  <c r="E1604" i="21"/>
  <c r="E1603" i="21"/>
  <c r="E1602" i="21"/>
  <c r="E1601" i="21"/>
  <c r="E1600" i="21"/>
  <c r="E1599" i="21"/>
  <c r="E1598" i="21"/>
  <c r="E1597" i="21"/>
  <c r="E1596" i="21"/>
  <c r="E1595" i="21"/>
  <c r="E1594" i="21"/>
  <c r="E1593" i="21"/>
  <c r="E1592" i="21"/>
  <c r="E1591" i="21"/>
  <c r="E1590" i="21"/>
  <c r="E1589" i="21"/>
  <c r="E1588" i="21"/>
  <c r="E1587" i="21"/>
  <c r="E1586" i="21"/>
  <c r="E1585" i="21"/>
  <c r="E1584" i="21"/>
  <c r="E1583" i="21"/>
  <c r="E1582" i="21"/>
  <c r="E1581" i="21"/>
  <c r="E1580" i="21"/>
  <c r="E1579" i="21"/>
  <c r="E1578" i="21"/>
  <c r="E1577" i="21"/>
  <c r="E1576" i="21"/>
  <c r="E1575" i="21"/>
  <c r="E1574" i="21"/>
  <c r="E1573" i="21"/>
  <c r="E1572" i="21"/>
  <c r="E1571" i="21"/>
  <c r="E1570" i="21"/>
  <c r="E1569" i="21"/>
  <c r="E1568" i="21"/>
  <c r="E1567" i="21"/>
  <c r="E1566" i="21"/>
  <c r="E1565" i="21"/>
  <c r="E1564" i="21"/>
  <c r="E1563" i="21"/>
  <c r="E1562" i="21"/>
  <c r="E1561" i="21"/>
  <c r="E1560" i="21"/>
  <c r="E1559" i="21"/>
  <c r="E1558" i="21"/>
  <c r="E1557" i="21"/>
  <c r="E1556" i="21"/>
  <c r="E1555" i="21"/>
  <c r="E1554" i="21"/>
  <c r="E1553" i="21"/>
  <c r="E1552" i="21"/>
  <c r="E1551" i="21"/>
  <c r="E1550" i="21"/>
  <c r="E1549" i="21"/>
  <c r="E1548" i="21"/>
  <c r="E1547" i="21"/>
  <c r="E1546" i="21"/>
  <c r="E1545" i="21"/>
  <c r="E1544" i="21"/>
  <c r="E1543" i="21"/>
  <c r="E1542" i="21"/>
  <c r="E1541" i="21"/>
  <c r="E1540" i="21"/>
  <c r="E1539" i="21"/>
  <c r="E1538" i="21"/>
  <c r="E1537" i="21"/>
  <c r="E1536" i="21"/>
  <c r="E1535" i="21"/>
  <c r="E1534" i="21"/>
  <c r="E1533" i="21"/>
  <c r="E1532" i="21"/>
  <c r="E1531" i="21"/>
  <c r="E1530" i="21"/>
  <c r="E1529" i="21"/>
  <c r="E1528" i="21"/>
  <c r="E1527" i="21"/>
  <c r="E1526" i="21"/>
  <c r="E1525" i="21"/>
  <c r="E1524" i="21"/>
  <c r="E1523" i="21"/>
  <c r="E1522" i="21"/>
  <c r="E1521" i="21"/>
  <c r="E1520" i="21"/>
  <c r="E1519" i="21"/>
  <c r="E1518" i="21"/>
  <c r="E1517" i="21"/>
  <c r="E1516" i="21"/>
  <c r="E1515" i="21"/>
  <c r="E1514" i="21"/>
  <c r="E1513" i="21"/>
  <c r="E1512" i="21"/>
  <c r="E1511" i="21"/>
  <c r="E1510" i="21"/>
  <c r="E1509" i="21"/>
  <c r="E1508" i="21"/>
  <c r="E1507" i="21"/>
  <c r="E1506" i="21"/>
  <c r="E1505" i="21"/>
  <c r="E1504" i="21"/>
  <c r="E1503" i="21"/>
  <c r="E1502" i="21"/>
  <c r="E1500" i="21"/>
  <c r="E1499" i="21"/>
  <c r="E1498" i="21"/>
  <c r="E1497" i="21"/>
  <c r="E1496" i="21"/>
  <c r="E1495" i="21"/>
  <c r="E1494" i="21"/>
  <c r="E1493" i="21"/>
  <c r="E1492" i="21"/>
  <c r="E1491" i="21"/>
  <c r="E1490" i="21"/>
  <c r="E1489" i="21"/>
  <c r="E1488" i="21"/>
  <c r="E1487" i="21"/>
  <c r="E1486" i="21"/>
  <c r="E1485" i="21"/>
  <c r="E1484" i="21"/>
  <c r="E1483" i="21"/>
  <c r="E1482" i="21"/>
  <c r="E1481" i="21"/>
  <c r="E1480" i="21"/>
  <c r="E1479" i="21"/>
  <c r="E1478" i="21"/>
  <c r="E1477" i="21"/>
  <c r="E1476" i="21"/>
  <c r="E1475" i="21"/>
  <c r="E1474" i="21"/>
  <c r="E1473" i="21"/>
  <c r="E1472" i="21"/>
  <c r="E1471" i="21"/>
  <c r="E1470" i="21"/>
  <c r="E1469" i="21"/>
  <c r="E1468" i="21"/>
  <c r="E1467" i="21"/>
  <c r="E1466" i="21"/>
  <c r="E1465" i="21"/>
  <c r="E1464" i="21"/>
  <c r="E1463" i="21"/>
  <c r="E1462" i="21"/>
  <c r="E1461" i="21"/>
  <c r="E1460" i="21"/>
  <c r="E1459" i="21"/>
  <c r="E1458" i="21"/>
  <c r="E1457" i="21"/>
  <c r="E1456" i="21"/>
  <c r="E1455" i="21"/>
  <c r="E1454" i="21"/>
  <c r="E1453" i="21"/>
  <c r="E1452" i="21"/>
  <c r="E1451" i="21"/>
  <c r="E1450" i="21"/>
  <c r="E1449" i="21"/>
  <c r="E1448" i="21"/>
  <c r="E1447" i="21"/>
  <c r="E1446" i="21"/>
  <c r="E1445" i="21"/>
  <c r="E1444" i="21"/>
  <c r="E1443" i="21"/>
  <c r="E1442" i="21"/>
  <c r="E1441" i="21"/>
  <c r="E1440" i="21"/>
  <c r="E1439" i="21"/>
  <c r="E1438" i="21"/>
  <c r="E1437" i="21"/>
  <c r="E1436" i="21"/>
  <c r="E1435" i="21"/>
  <c r="E1434" i="21"/>
  <c r="E1433" i="21"/>
  <c r="E1432" i="21"/>
  <c r="E1431" i="21"/>
  <c r="E1430" i="21"/>
  <c r="E1429" i="21"/>
  <c r="E1428" i="21"/>
  <c r="E1427" i="21"/>
  <c r="E1426" i="21"/>
  <c r="E1425" i="21"/>
  <c r="E1424" i="21"/>
  <c r="E1423" i="21"/>
  <c r="E1422" i="21"/>
  <c r="E1421" i="21"/>
  <c r="E1420" i="21"/>
  <c r="E1419" i="21"/>
  <c r="E1418" i="21"/>
  <c r="E1417" i="21"/>
  <c r="E1416" i="21"/>
  <c r="E1415" i="21"/>
  <c r="E1414" i="21"/>
  <c r="E1413" i="21"/>
  <c r="E1412" i="21"/>
  <c r="E1411" i="21"/>
  <c r="E1410" i="21"/>
  <c r="E1409" i="21"/>
  <c r="E1408" i="21"/>
  <c r="E1407" i="21"/>
  <c r="E1406" i="21"/>
  <c r="E1405" i="21"/>
  <c r="E1404" i="21"/>
  <c r="E1403" i="21"/>
  <c r="E1402" i="21"/>
  <c r="E1401" i="21"/>
  <c r="E1400" i="21"/>
  <c r="E1399" i="21"/>
  <c r="E1398" i="21"/>
  <c r="E1397" i="21"/>
  <c r="E1396" i="21"/>
  <c r="E1395" i="21"/>
  <c r="E1394" i="21"/>
  <c r="E1393" i="21"/>
  <c r="E1392" i="21"/>
  <c r="E1391" i="21"/>
  <c r="E1390" i="21"/>
  <c r="E1389" i="21"/>
  <c r="E1388" i="21"/>
  <c r="E1387" i="21"/>
  <c r="E1386" i="21"/>
  <c r="E1385" i="21"/>
  <c r="E1384" i="21"/>
  <c r="E1383" i="21"/>
  <c r="E1382" i="21"/>
  <c r="E1381" i="21"/>
  <c r="E1380" i="21"/>
  <c r="E1379" i="21"/>
  <c r="E1378" i="21"/>
  <c r="E1377" i="21"/>
  <c r="E1376" i="21"/>
  <c r="E1375" i="21"/>
  <c r="E1374" i="21"/>
  <c r="E1373" i="21"/>
  <c r="E1372" i="21"/>
  <c r="E1371" i="21"/>
  <c r="E1370" i="21"/>
  <c r="E1369" i="21"/>
  <c r="E1368" i="21"/>
  <c r="E1367" i="21"/>
  <c r="E1366" i="21"/>
  <c r="E1365" i="21"/>
  <c r="E1364" i="21"/>
  <c r="E1363" i="21"/>
  <c r="E1362" i="21"/>
  <c r="E1361" i="21"/>
  <c r="E1360" i="21"/>
  <c r="E1359" i="21"/>
  <c r="E1358" i="21"/>
  <c r="E1357" i="21"/>
  <c r="E1356" i="21"/>
  <c r="E1355" i="21"/>
  <c r="E1354" i="21"/>
  <c r="E1353" i="21"/>
  <c r="E1352" i="21"/>
  <c r="E1351" i="21"/>
  <c r="E1350" i="21"/>
  <c r="E1349" i="21"/>
  <c r="E1348" i="21"/>
  <c r="E1347" i="21"/>
  <c r="E1346" i="21"/>
  <c r="E1345" i="21"/>
  <c r="E1344" i="21"/>
  <c r="E1343" i="21"/>
  <c r="E1342" i="21"/>
  <c r="E1341" i="21"/>
  <c r="E1340" i="21"/>
  <c r="E1339" i="21"/>
  <c r="E1338" i="21"/>
  <c r="E1337" i="21"/>
  <c r="E1336" i="21"/>
  <c r="E1335" i="21"/>
  <c r="E1334" i="21"/>
  <c r="E1333" i="21"/>
  <c r="E1332" i="21"/>
  <c r="E1331" i="21"/>
  <c r="E1330" i="21"/>
  <c r="E1329" i="21"/>
  <c r="E1328" i="21"/>
  <c r="E1327" i="21"/>
  <c r="E1326" i="21"/>
  <c r="E1325" i="21"/>
  <c r="E1324" i="21"/>
  <c r="E1323" i="21"/>
  <c r="E1322" i="21"/>
  <c r="E1321" i="21"/>
  <c r="E1320" i="21"/>
  <c r="E1319" i="21"/>
  <c r="E1318" i="21"/>
  <c r="E1317" i="21"/>
  <c r="E1316" i="21"/>
  <c r="E1315" i="21"/>
  <c r="E1314" i="21"/>
  <c r="E1313" i="21"/>
  <c r="E1312" i="21"/>
  <c r="E1311" i="21"/>
  <c r="E1310" i="21"/>
  <c r="E1309" i="21"/>
  <c r="E1308" i="21"/>
  <c r="E1307" i="21"/>
  <c r="E1306" i="21"/>
  <c r="E1304" i="21"/>
  <c r="E1303" i="21"/>
  <c r="E1302" i="21"/>
  <c r="E1301" i="21"/>
  <c r="E1300" i="21"/>
  <c r="E1299" i="21"/>
  <c r="E1298" i="21"/>
  <c r="E1297" i="21"/>
  <c r="E1296" i="21"/>
  <c r="E1295" i="21"/>
  <c r="E1294" i="21"/>
  <c r="E1293" i="21"/>
  <c r="E1292" i="21"/>
  <c r="E1291" i="21"/>
  <c r="E1290" i="21"/>
  <c r="E1289" i="21"/>
  <c r="E1288" i="21"/>
  <c r="E1287" i="21"/>
  <c r="E1286" i="21"/>
  <c r="E1285" i="21"/>
  <c r="E1284" i="21"/>
  <c r="E1283" i="21"/>
  <c r="E1282" i="21"/>
  <c r="E1281" i="21"/>
  <c r="E1280" i="21"/>
  <c r="E1279" i="21"/>
  <c r="E1278" i="21"/>
  <c r="E1277" i="21"/>
  <c r="E1276" i="21"/>
  <c r="E1275" i="21"/>
  <c r="E1274" i="21"/>
  <c r="E1273" i="21"/>
  <c r="E1272" i="21"/>
  <c r="E1271" i="21"/>
  <c r="E1270" i="21"/>
  <c r="E1269" i="21"/>
  <c r="E1268" i="21"/>
  <c r="E1267" i="21"/>
  <c r="E1266" i="21"/>
  <c r="E1265" i="21"/>
  <c r="E1264" i="21"/>
  <c r="E1263" i="21"/>
  <c r="E1262" i="21"/>
  <c r="E1261" i="21"/>
  <c r="E1260" i="21"/>
  <c r="E1259" i="21"/>
  <c r="E1258" i="21"/>
  <c r="E1257" i="21"/>
  <c r="E1256" i="21"/>
  <c r="E1255" i="21"/>
  <c r="E1254" i="21"/>
  <c r="E1253" i="21"/>
  <c r="E1252" i="21"/>
  <c r="E1251" i="21"/>
  <c r="E1250" i="21"/>
  <c r="E1249" i="21"/>
  <c r="E1248" i="21"/>
  <c r="E1247" i="21"/>
  <c r="E1246" i="21"/>
  <c r="E1245" i="21"/>
  <c r="E1244" i="21"/>
  <c r="E1243" i="21"/>
  <c r="E1242" i="21"/>
  <c r="E1241" i="21"/>
  <c r="E1240" i="21"/>
  <c r="E1239" i="21"/>
  <c r="E1238" i="21"/>
  <c r="E1237" i="21"/>
  <c r="E1236" i="21"/>
  <c r="E1235" i="21"/>
  <c r="E1234" i="21"/>
  <c r="E1233" i="21"/>
  <c r="E1231" i="21"/>
  <c r="E1230" i="21"/>
  <c r="E1229" i="21"/>
  <c r="E1228" i="21"/>
  <c r="E1227" i="21"/>
  <c r="E1226" i="21"/>
  <c r="E1225" i="21"/>
  <c r="E1224" i="21"/>
  <c r="E1223" i="21"/>
  <c r="E1222" i="2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E2" i="21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4" i="17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D1917" i="10"/>
  <c r="D1918" i="10"/>
  <c r="D1919" i="10"/>
  <c r="D1920" i="10"/>
  <c r="D1921" i="10"/>
  <c r="D1922" i="10"/>
  <c r="D1923" i="10"/>
  <c r="D1924" i="10"/>
  <c r="D1925" i="10"/>
  <c r="D1926" i="10"/>
  <c r="D1927" i="10"/>
  <c r="D1928" i="10"/>
  <c r="D1929" i="10"/>
  <c r="D1930" i="10"/>
  <c r="D1931" i="10"/>
  <c r="D1932" i="10"/>
  <c r="D1933" i="10"/>
  <c r="D1934" i="10"/>
  <c r="D1935" i="10"/>
  <c r="D1936" i="10"/>
  <c r="D1937" i="10"/>
  <c r="D1938" i="10"/>
  <c r="D1939" i="10"/>
  <c r="D1940" i="10"/>
  <c r="D1941" i="10"/>
  <c r="D1942" i="10"/>
  <c r="D1943" i="10"/>
  <c r="D1944" i="10"/>
  <c r="D1945" i="10"/>
  <c r="D1946" i="10"/>
  <c r="D1947" i="10"/>
  <c r="D1948" i="10"/>
  <c r="D1949" i="10"/>
  <c r="D1950" i="10"/>
  <c r="D1951" i="10"/>
  <c r="D1952" i="10"/>
  <c r="D1953" i="10"/>
  <c r="D1954" i="10"/>
  <c r="D1955" i="10"/>
  <c r="D1956" i="10"/>
  <c r="D1957" i="10"/>
  <c r="D1958" i="10"/>
  <c r="D1959" i="10"/>
  <c r="D1960" i="10"/>
  <c r="D1961" i="10"/>
  <c r="D1962" i="10"/>
  <c r="D1963" i="10"/>
  <c r="D1965" i="10"/>
  <c r="D1966" i="10"/>
  <c r="D1967" i="10"/>
  <c r="D1968" i="10"/>
  <c r="D1969" i="10"/>
  <c r="D1970" i="10"/>
  <c r="D1971" i="10"/>
  <c r="D1972" i="10"/>
  <c r="D1973" i="10"/>
  <c r="D1974" i="10"/>
  <c r="D1975" i="10"/>
  <c r="D1976" i="10"/>
  <c r="D1977" i="10"/>
  <c r="D1978" i="10"/>
  <c r="D1979" i="10"/>
  <c r="D1980" i="10"/>
  <c r="D1981" i="10"/>
  <c r="D1982" i="10"/>
  <c r="D1983" i="10"/>
  <c r="D1984" i="10"/>
  <c r="D1985" i="10"/>
  <c r="D1986" i="10"/>
  <c r="D1987" i="10"/>
  <c r="D1988" i="10"/>
  <c r="D1989" i="10"/>
  <c r="D1990" i="10"/>
  <c r="D1991" i="10"/>
  <c r="D1992" i="10"/>
  <c r="D1993" i="10"/>
  <c r="D1994" i="10"/>
  <c r="D1995" i="10"/>
  <c r="D1996" i="10"/>
  <c r="D1997" i="10"/>
  <c r="D1998" i="10"/>
  <c r="D1999" i="10"/>
  <c r="D2000" i="10"/>
  <c r="D2001" i="10"/>
  <c r="D2002" i="10"/>
  <c r="D2003" i="10"/>
  <c r="D2004" i="10"/>
  <c r="D2005" i="10"/>
  <c r="D2006" i="10"/>
  <c r="D2007" i="10"/>
  <c r="D2008" i="10"/>
  <c r="D2009" i="10"/>
  <c r="D2010" i="10"/>
  <c r="D2011" i="10"/>
  <c r="D2012" i="10"/>
  <c r="D2013" i="10"/>
  <c r="D2014" i="10"/>
  <c r="D2015" i="10"/>
  <c r="D2016" i="10"/>
  <c r="D2017" i="10"/>
  <c r="D2018" i="10"/>
  <c r="D2019" i="10"/>
  <c r="D2020" i="10"/>
  <c r="D2021" i="10"/>
  <c r="D2022" i="10"/>
  <c r="D2023" i="10"/>
  <c r="D2024" i="10"/>
  <c r="D2025" i="10"/>
  <c r="D2026" i="10"/>
  <c r="D2027" i="10"/>
  <c r="D2028" i="10"/>
  <c r="D2029" i="10"/>
  <c r="D2030" i="10"/>
  <c r="D2031" i="10"/>
  <c r="D2032" i="10"/>
  <c r="D2033" i="10"/>
  <c r="D2034" i="10"/>
  <c r="D2035" i="10"/>
  <c r="D2036" i="10"/>
  <c r="D2037" i="10"/>
  <c r="D2038" i="10"/>
  <c r="D2039" i="10"/>
  <c r="D2040" i="10"/>
  <c r="D2041" i="10"/>
  <c r="D2042" i="10"/>
  <c r="D2043" i="10"/>
  <c r="D2044" i="10"/>
  <c r="D2045" i="10"/>
  <c r="D2046" i="10"/>
  <c r="D2047" i="10"/>
  <c r="D2048" i="10"/>
  <c r="D2049" i="10"/>
  <c r="D2050" i="10"/>
  <c r="D2051" i="10"/>
  <c r="D2052" i="10"/>
  <c r="D2053" i="10"/>
  <c r="D2054" i="10"/>
  <c r="D2055" i="10"/>
  <c r="D2056" i="10"/>
  <c r="D2057" i="10"/>
  <c r="D2058" i="10"/>
  <c r="D2059" i="10"/>
  <c r="D2060" i="10"/>
  <c r="D2061" i="10"/>
  <c r="D2062" i="10"/>
  <c r="D2063" i="10"/>
  <c r="D2064" i="10"/>
  <c r="D2065" i="10"/>
  <c r="D2066" i="10"/>
  <c r="D2067" i="10"/>
  <c r="D2068" i="10"/>
  <c r="D2069" i="10"/>
  <c r="D2070" i="10"/>
  <c r="D2071" i="10"/>
  <c r="D2072" i="10"/>
  <c r="D2073" i="10"/>
  <c r="D2074" i="10"/>
  <c r="D2075" i="10"/>
  <c r="D2076" i="10"/>
  <c r="D2077" i="10"/>
  <c r="D2078" i="10"/>
  <c r="D2079" i="10"/>
  <c r="D2080" i="10"/>
  <c r="D2081" i="10"/>
  <c r="D2082" i="10"/>
  <c r="D2083" i="10"/>
  <c r="D2084" i="10"/>
  <c r="D2085" i="10"/>
  <c r="D2086" i="10"/>
  <c r="D2087" i="10"/>
  <c r="D2088" i="10"/>
  <c r="D2089" i="10"/>
  <c r="D2090" i="10"/>
  <c r="D2091" i="10"/>
  <c r="D2092" i="10"/>
  <c r="D2093" i="10"/>
  <c r="D2094" i="10"/>
  <c r="D2095" i="10"/>
  <c r="D2096" i="10"/>
  <c r="D2097" i="10"/>
  <c r="D2098" i="10"/>
  <c r="D2099" i="10"/>
  <c r="D2100" i="10"/>
  <c r="D2101" i="10"/>
  <c r="D2102" i="10"/>
  <c r="D2104" i="10"/>
  <c r="D2105" i="10"/>
  <c r="D2106" i="10"/>
  <c r="D2107" i="10"/>
  <c r="D2108" i="10"/>
  <c r="D2109" i="10"/>
  <c r="D2110" i="10"/>
  <c r="D2111" i="10"/>
  <c r="D2112" i="10"/>
  <c r="D2113" i="10"/>
  <c r="D2114" i="10"/>
  <c r="D2115" i="10"/>
  <c r="D2116" i="10"/>
  <c r="D2117" i="10"/>
  <c r="D2118" i="10"/>
  <c r="D2119" i="10"/>
  <c r="D2120" i="10"/>
  <c r="D2121" i="10"/>
  <c r="D2122" i="10"/>
  <c r="D2123" i="10"/>
  <c r="D2124" i="10"/>
  <c r="D2125" i="10"/>
  <c r="D2126" i="10"/>
  <c r="D2127" i="10"/>
  <c r="D2128" i="10"/>
  <c r="D2129" i="10"/>
  <c r="D2130" i="10"/>
  <c r="D2131" i="10"/>
  <c r="D2132" i="10"/>
  <c r="D2133" i="10"/>
  <c r="D2134" i="10"/>
  <c r="D2135" i="10"/>
  <c r="D2136" i="10"/>
  <c r="D2137" i="10"/>
  <c r="D2138" i="10"/>
  <c r="D2139" i="10"/>
  <c r="D2140" i="10"/>
  <c r="D2141" i="10"/>
  <c r="D2142" i="10"/>
  <c r="D2144" i="10"/>
  <c r="D2145" i="10"/>
  <c r="D2146" i="10"/>
  <c r="D2147" i="10"/>
  <c r="D2148" i="10"/>
  <c r="D2149" i="10"/>
  <c r="D2150" i="10"/>
  <c r="D2151" i="10"/>
  <c r="D2152" i="10"/>
  <c r="D2153" i="10"/>
  <c r="D2154" i="10"/>
  <c r="D2155" i="10"/>
  <c r="D2156" i="10"/>
  <c r="D2157" i="10"/>
  <c r="D2158" i="10"/>
  <c r="D2159" i="10"/>
  <c r="D2160" i="10"/>
  <c r="D2161" i="10"/>
  <c r="D2162" i="10"/>
  <c r="D2163" i="10"/>
  <c r="D2164" i="10"/>
  <c r="D2165" i="10"/>
  <c r="D2166" i="10"/>
  <c r="D2167" i="10"/>
  <c r="D2168" i="10"/>
  <c r="D2169" i="10"/>
  <c r="D2170" i="10"/>
  <c r="D2171" i="10"/>
  <c r="D2172" i="10"/>
  <c r="D2173" i="10"/>
  <c r="D2174" i="10"/>
  <c r="D2175" i="10"/>
  <c r="D2176" i="10"/>
  <c r="D2" i="10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2" i="14"/>
  <c r="H108" i="14"/>
  <c r="H107" i="14"/>
  <c r="H106" i="14"/>
  <c r="H105" i="14"/>
  <c r="H104" i="14"/>
  <c r="H100" i="14"/>
  <c r="H99" i="14"/>
  <c r="H98" i="14"/>
  <c r="H97" i="14"/>
  <c r="H91" i="14"/>
  <c r="H88" i="14"/>
  <c r="H87" i="14"/>
  <c r="H86" i="14"/>
  <c r="H85" i="14"/>
  <c r="H80" i="14"/>
  <c r="H79" i="14"/>
  <c r="H78" i="14"/>
  <c r="H77" i="14"/>
  <c r="H76" i="14"/>
  <c r="H72" i="14"/>
  <c r="H71" i="14"/>
  <c r="H70" i="14"/>
  <c r="H69" i="14"/>
  <c r="H63" i="14"/>
  <c r="H60" i="14"/>
  <c r="H59" i="14"/>
  <c r="H58" i="14"/>
  <c r="H57" i="14"/>
  <c r="H52" i="14"/>
  <c r="H51" i="14"/>
  <c r="H50" i="14"/>
  <c r="H49" i="14"/>
  <c r="H48" i="14"/>
  <c r="H44" i="14"/>
  <c r="H43" i="14"/>
  <c r="H42" i="14"/>
  <c r="H41" i="14"/>
  <c r="H35" i="14"/>
  <c r="H32" i="14"/>
  <c r="H31" i="14"/>
  <c r="H30" i="14"/>
  <c r="H29" i="14"/>
  <c r="H24" i="14"/>
  <c r="H23" i="14"/>
  <c r="H22" i="14"/>
  <c r="H21" i="14"/>
  <c r="H20" i="14"/>
  <c r="H16" i="14"/>
  <c r="H15" i="14"/>
  <c r="H14" i="14"/>
  <c r="H13" i="14"/>
  <c r="H7" i="14"/>
  <c r="H4" i="14"/>
  <c r="H3" i="14"/>
  <c r="H2" i="14"/>
  <c r="J3" i="14"/>
  <c r="J8" i="14"/>
  <c r="J9" i="14"/>
  <c r="J10" i="14"/>
  <c r="J11" i="14"/>
  <c r="J12" i="14"/>
  <c r="J16" i="14"/>
  <c r="J17" i="14"/>
  <c r="J18" i="14"/>
  <c r="J19" i="14"/>
  <c r="J25" i="14"/>
  <c r="J28" i="14"/>
  <c r="J29" i="14"/>
  <c r="J30" i="14"/>
  <c r="J31" i="14"/>
  <c r="J36" i="14"/>
  <c r="J37" i="14"/>
  <c r="J38" i="14"/>
  <c r="J39" i="14"/>
  <c r="J40" i="14"/>
  <c r="J44" i="14"/>
  <c r="J45" i="14"/>
  <c r="J46" i="14"/>
  <c r="J47" i="14"/>
  <c r="J53" i="14"/>
  <c r="J56" i="14"/>
  <c r="J57" i="14"/>
  <c r="J58" i="14"/>
  <c r="J59" i="14"/>
  <c r="J64" i="14"/>
  <c r="J65" i="14"/>
  <c r="J66" i="14"/>
  <c r="J67" i="14"/>
  <c r="J68" i="14"/>
  <c r="J72" i="14"/>
  <c r="J73" i="14"/>
  <c r="J74" i="14"/>
  <c r="J75" i="14"/>
  <c r="J81" i="14"/>
  <c r="J84" i="14"/>
  <c r="J85" i="14"/>
  <c r="J86" i="14"/>
  <c r="J87" i="14"/>
  <c r="J92" i="14"/>
  <c r="J93" i="14"/>
  <c r="J94" i="14"/>
  <c r="J95" i="14"/>
  <c r="J96" i="14"/>
  <c r="J100" i="14"/>
  <c r="J101" i="14"/>
  <c r="J102" i="14"/>
  <c r="J103" i="14"/>
  <c r="J109" i="14"/>
  <c r="I110" i="14"/>
  <c r="H92" i="14" s="1"/>
  <c r="I129" i="14"/>
  <c r="O101" i="26" l="1"/>
  <c r="H105" i="24"/>
  <c r="H70" i="24"/>
  <c r="O61" i="26"/>
  <c r="H106" i="24"/>
  <c r="O98" i="26"/>
  <c r="H77" i="24"/>
  <c r="O76" i="26"/>
  <c r="O32" i="26"/>
  <c r="H40" i="24"/>
  <c r="J107" i="14"/>
  <c r="J79" i="14"/>
  <c r="J51" i="14"/>
  <c r="J23" i="14"/>
  <c r="H9" i="14"/>
  <c r="H37" i="14"/>
  <c r="H65" i="14"/>
  <c r="H93" i="14"/>
  <c r="J106" i="14"/>
  <c r="J78" i="14"/>
  <c r="J50" i="14"/>
  <c r="J22" i="14"/>
  <c r="H10" i="14"/>
  <c r="H38" i="14"/>
  <c r="H66" i="14"/>
  <c r="H94" i="14"/>
  <c r="O102" i="26"/>
  <c r="H113" i="24"/>
  <c r="O71" i="26"/>
  <c r="H78" i="24"/>
  <c r="H50" i="24"/>
  <c r="O50" i="26"/>
  <c r="O16" i="26"/>
  <c r="H24" i="24"/>
  <c r="O87" i="26"/>
  <c r="H89" i="24"/>
  <c r="J105" i="14"/>
  <c r="J49" i="14"/>
  <c r="J21" i="14"/>
  <c r="H11" i="14"/>
  <c r="H39" i="14"/>
  <c r="H67" i="14"/>
  <c r="H95" i="14"/>
  <c r="H112" i="24"/>
  <c r="O93" i="26"/>
  <c r="O52" i="26"/>
  <c r="H49" i="24"/>
  <c r="J77" i="14"/>
  <c r="J104" i="14"/>
  <c r="J76" i="14"/>
  <c r="J48" i="14"/>
  <c r="J20" i="14"/>
  <c r="H12" i="14"/>
  <c r="H40" i="14"/>
  <c r="H68" i="14"/>
  <c r="H96" i="14"/>
  <c r="O97" i="26"/>
  <c r="H104" i="24"/>
  <c r="H23" i="24"/>
  <c r="O26" i="26"/>
  <c r="H110" i="24"/>
  <c r="O103" i="26"/>
  <c r="O72" i="26"/>
  <c r="H83" i="24"/>
  <c r="H51" i="24"/>
  <c r="O44" i="26"/>
  <c r="O18" i="26"/>
  <c r="H20" i="24"/>
  <c r="O100" i="26"/>
  <c r="H111" i="24"/>
  <c r="H76" i="24"/>
  <c r="O67" i="26"/>
  <c r="O46" i="26"/>
  <c r="H52" i="24"/>
  <c r="O19" i="26"/>
  <c r="H27" i="24"/>
  <c r="H82" i="24"/>
  <c r="O68" i="26"/>
  <c r="H54" i="24"/>
  <c r="O43" i="26"/>
  <c r="O99" i="26"/>
  <c r="H109" i="24"/>
  <c r="O73" i="26"/>
  <c r="H75" i="24"/>
  <c r="H19" i="24"/>
  <c r="O24" i="26"/>
  <c r="H28" i="24"/>
  <c r="O15" i="26"/>
  <c r="O110" i="26"/>
  <c r="H119" i="24"/>
  <c r="J99" i="14"/>
  <c r="J71" i="14"/>
  <c r="J43" i="14"/>
  <c r="J15" i="14"/>
  <c r="H17" i="14"/>
  <c r="H45" i="14"/>
  <c r="H73" i="14"/>
  <c r="H101" i="14"/>
  <c r="O77" i="26"/>
  <c r="H84" i="24"/>
  <c r="O74" i="26"/>
  <c r="H74" i="24"/>
  <c r="O41" i="26"/>
  <c r="H57" i="24"/>
  <c r="H18" i="24"/>
  <c r="O22" i="26"/>
  <c r="O2" i="26"/>
  <c r="H6" i="24"/>
  <c r="O96" i="26"/>
  <c r="H108" i="24"/>
  <c r="O42" i="26"/>
  <c r="H47" i="24"/>
  <c r="J98" i="14"/>
  <c r="J70" i="14"/>
  <c r="J42" i="14"/>
  <c r="J14" i="14"/>
  <c r="H18" i="14"/>
  <c r="H46" i="14"/>
  <c r="H74" i="14"/>
  <c r="H102" i="14"/>
  <c r="J97" i="14"/>
  <c r="J69" i="14"/>
  <c r="J41" i="14"/>
  <c r="J13" i="14"/>
  <c r="H19" i="14"/>
  <c r="H47" i="14"/>
  <c r="H75" i="14"/>
  <c r="H103" i="14"/>
  <c r="H116" i="24"/>
  <c r="O113" i="26"/>
  <c r="O75" i="26"/>
  <c r="H80" i="24"/>
  <c r="O51" i="26"/>
  <c r="H56" i="24"/>
  <c r="O23" i="26"/>
  <c r="H25" i="24"/>
  <c r="H121" i="24"/>
  <c r="O108" i="26"/>
  <c r="O83" i="26"/>
  <c r="H90" i="24"/>
  <c r="O70" i="26"/>
  <c r="H79" i="24"/>
  <c r="H55" i="24"/>
  <c r="O47" i="26"/>
  <c r="O20" i="26"/>
  <c r="H26" i="24"/>
  <c r="O117" i="26"/>
  <c r="H127" i="24"/>
  <c r="O80" i="26"/>
  <c r="H99" i="24"/>
  <c r="O48" i="26"/>
  <c r="H48" i="24"/>
  <c r="O25" i="26"/>
  <c r="H29" i="24"/>
  <c r="O30" i="26"/>
  <c r="H41" i="24"/>
  <c r="O112" i="26"/>
  <c r="H118" i="24"/>
  <c r="O89" i="26"/>
  <c r="H97" i="24"/>
  <c r="O56" i="26"/>
  <c r="H62" i="24"/>
  <c r="H46" i="24"/>
  <c r="O45" i="26"/>
  <c r="O21" i="26"/>
  <c r="H21" i="24"/>
  <c r="O91" i="26"/>
  <c r="H93" i="24"/>
  <c r="O63" i="26"/>
  <c r="H60" i="24"/>
  <c r="O115" i="26"/>
  <c r="H123" i="24"/>
  <c r="O81" i="26"/>
  <c r="H91" i="24"/>
  <c r="H71" i="24"/>
  <c r="O58" i="26"/>
  <c r="H12" i="24"/>
  <c r="O6" i="26"/>
  <c r="H125" i="24"/>
  <c r="O107" i="26"/>
  <c r="H88" i="24"/>
  <c r="O82" i="26"/>
  <c r="O54" i="26"/>
  <c r="H69" i="24"/>
  <c r="O36" i="26"/>
  <c r="H33" i="24"/>
  <c r="O13" i="26"/>
  <c r="H10" i="24"/>
  <c r="J91" i="14"/>
  <c r="J63" i="14"/>
  <c r="J35" i="14"/>
  <c r="J7" i="14"/>
  <c r="H25" i="14"/>
  <c r="H53" i="14"/>
  <c r="H81" i="14"/>
  <c r="H109" i="14"/>
  <c r="O106" i="26"/>
  <c r="H117" i="24"/>
  <c r="O34" i="26"/>
  <c r="H37" i="24"/>
  <c r="O10" i="26"/>
  <c r="H11" i="24"/>
  <c r="O7" i="26"/>
  <c r="H5" i="24"/>
  <c r="H61" i="24"/>
  <c r="O59" i="26"/>
  <c r="J90" i="14"/>
  <c r="J62" i="14"/>
  <c r="J34" i="14"/>
  <c r="J6" i="14"/>
  <c r="H26" i="14"/>
  <c r="H54" i="14"/>
  <c r="H82" i="14"/>
  <c r="J89" i="14"/>
  <c r="J61" i="14"/>
  <c r="J33" i="14"/>
  <c r="J5" i="14"/>
  <c r="H27" i="14"/>
  <c r="H55" i="14"/>
  <c r="H83" i="14"/>
  <c r="O116" i="26"/>
  <c r="H122" i="24"/>
  <c r="O86" i="26"/>
  <c r="H94" i="24"/>
  <c r="O64" i="26"/>
  <c r="H67" i="24"/>
  <c r="O37" i="26"/>
  <c r="H42" i="24"/>
  <c r="J88" i="14"/>
  <c r="J60" i="14"/>
  <c r="J32" i="14"/>
  <c r="J4" i="14"/>
  <c r="H28" i="14"/>
  <c r="H56" i="14"/>
  <c r="H84" i="14"/>
  <c r="O109" i="26"/>
  <c r="H126" i="24"/>
  <c r="O84" i="26"/>
  <c r="H95" i="24"/>
  <c r="O55" i="26"/>
  <c r="H63" i="24"/>
  <c r="H124" i="24"/>
  <c r="O114" i="26"/>
  <c r="O90" i="26"/>
  <c r="H98" i="24"/>
  <c r="O65" i="26"/>
  <c r="H64" i="24"/>
  <c r="H34" i="24"/>
  <c r="O28" i="26"/>
  <c r="O9" i="26"/>
  <c r="H15" i="24"/>
  <c r="O11" i="26"/>
  <c r="H9" i="24"/>
  <c r="O4" i="26"/>
  <c r="H4" i="24"/>
  <c r="H7" i="24"/>
  <c r="O3" i="26"/>
  <c r="O62" i="26"/>
  <c r="H68" i="24"/>
  <c r="O31" i="26"/>
  <c r="H32" i="24"/>
  <c r="O85" i="26"/>
  <c r="H92" i="24"/>
  <c r="O39" i="26"/>
  <c r="H38" i="24"/>
  <c r="J83" i="14"/>
  <c r="J55" i="14"/>
  <c r="J27" i="14"/>
  <c r="H5" i="14"/>
  <c r="H33" i="14"/>
  <c r="H61" i="14"/>
  <c r="H89" i="14"/>
  <c r="H102" i="24"/>
  <c r="O94" i="26"/>
  <c r="H96" i="24"/>
  <c r="O88" i="26"/>
  <c r="H66" i="24"/>
  <c r="O57" i="26"/>
  <c r="O29" i="26"/>
  <c r="H36" i="24"/>
  <c r="J2" i="14"/>
  <c r="J82" i="14"/>
  <c r="J54" i="14"/>
  <c r="J26" i="14"/>
  <c r="H6" i="14"/>
  <c r="H34" i="14"/>
  <c r="H62" i="14"/>
  <c r="H90" i="14"/>
  <c r="H103" i="24"/>
  <c r="O95" i="26"/>
  <c r="H65" i="24"/>
  <c r="O60" i="26"/>
  <c r="H43" i="24"/>
  <c r="O33" i="26"/>
  <c r="H8" i="24"/>
  <c r="O5" i="26"/>
  <c r="O8" i="26"/>
  <c r="H14" i="24"/>
  <c r="O12" i="26"/>
  <c r="H13" i="24"/>
  <c r="H81" i="24"/>
  <c r="O78" i="26"/>
  <c r="H39" i="24"/>
  <c r="O35" i="26"/>
  <c r="J108" i="14"/>
  <c r="J80" i="14"/>
  <c r="J52" i="14"/>
  <c r="J24" i="14"/>
  <c r="H8" i="14"/>
  <c r="H36" i="14"/>
  <c r="H64" i="14"/>
  <c r="O104" i="26"/>
  <c r="H107" i="24"/>
  <c r="O69" i="26"/>
  <c r="H85" i="24"/>
  <c r="O49" i="26"/>
  <c r="H53" i="24"/>
</calcChain>
</file>

<file path=xl/sharedStrings.xml><?xml version="1.0" encoding="utf-8"?>
<sst xmlns="http://schemas.openxmlformats.org/spreadsheetml/2006/main" count="69208" uniqueCount="2711">
  <si>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</si>
  <si>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</si>
  <si>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</si>
  <si>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</si>
  <si>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</si>
  <si>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</si>
  <si>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</si>
  <si>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</si>
  <si>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馬齡</t>
  </si>
  <si>
    <t>配備</t>
  </si>
  <si>
    <t>馬主</t>
  </si>
  <si>
    <t>城中勇士</t>
  </si>
  <si>
    <t>潘頓</t>
  </si>
  <si>
    <t>沈集成</t>
  </si>
  <si>
    <t>1.09.64</t>
  </si>
  <si>
    <t>+ 1</t>
  </si>
  <si>
    <t>TT</t>
  </si>
  <si>
    <t>文本立、文肇輝與文卓立</t>
  </si>
  <si>
    <t>精明勇駿</t>
  </si>
  <si>
    <t>黃智弘 (-5)</t>
  </si>
  <si>
    <t>蘇偉賢</t>
  </si>
  <si>
    <t>1.09.41</t>
  </si>
  <si>
    <t>+ * 1</t>
  </si>
  <si>
    <t>V/TT</t>
  </si>
  <si>
    <t>黃少華</t>
  </si>
  <si>
    <t>三代同心</t>
  </si>
  <si>
    <t>蔡明紹</t>
  </si>
  <si>
    <t>告東尼</t>
  </si>
  <si>
    <t>1.09.86</t>
  </si>
  <si>
    <t>* 1</t>
  </si>
  <si>
    <t>B/TT</t>
  </si>
  <si>
    <t>三代同盟團體</t>
  </si>
  <si>
    <t>花好月盈</t>
  </si>
  <si>
    <t>布文</t>
  </si>
  <si>
    <t>韋達</t>
  </si>
  <si>
    <t>1.10.29</t>
  </si>
  <si>
    <t>B-/XB2/TT-</t>
  </si>
  <si>
    <t>包大偉</t>
  </si>
  <si>
    <t>快樂奇兵</t>
  </si>
  <si>
    <t>潘明輝</t>
  </si>
  <si>
    <t>賀賢</t>
  </si>
  <si>
    <t>1.09.55</t>
  </si>
  <si>
    <t>CP/H/XB</t>
  </si>
  <si>
    <t>蔡鎮光</t>
  </si>
  <si>
    <t>威德勇士</t>
  </si>
  <si>
    <t>湯普新</t>
  </si>
  <si>
    <t>文家良</t>
  </si>
  <si>
    <t>1.11.31</t>
  </si>
  <si>
    <t>黃恩明、李圖明、韋國洪與李文敬</t>
  </si>
  <si>
    <t>銀亮濠俠</t>
  </si>
  <si>
    <t>奧爾民</t>
  </si>
  <si>
    <t>徐雨石</t>
  </si>
  <si>
    <t>1.11.16</t>
  </si>
  <si>
    <t>CP-/V1/TT-</t>
  </si>
  <si>
    <t>銀亮賽馬團體</t>
  </si>
  <si>
    <t>精英至尊</t>
  </si>
  <si>
    <t>田泰安</t>
  </si>
  <si>
    <t>巫偉傑</t>
  </si>
  <si>
    <t>1.09.97</t>
  </si>
  <si>
    <t>精英互聯團體</t>
  </si>
  <si>
    <t>讓愛高飛</t>
  </si>
  <si>
    <t>梁家俊</t>
  </si>
  <si>
    <t>鄭俊偉</t>
  </si>
  <si>
    <t>1.09.36</t>
  </si>
  <si>
    <t>CP</t>
  </si>
  <si>
    <t>AA84 團體</t>
  </si>
  <si>
    <t>有心意</t>
  </si>
  <si>
    <t>周俊樂 (-2)</t>
  </si>
  <si>
    <t>羅富全</t>
  </si>
  <si>
    <t>綠駿團體</t>
  </si>
  <si>
    <t>伶俐驫駒</t>
  </si>
  <si>
    <t>霍宏聲</t>
  </si>
  <si>
    <t>容天鵬</t>
  </si>
  <si>
    <t>1.09.84</t>
  </si>
  <si>
    <t>余若星醫生、余文灝醫生與余文昕醫生</t>
  </si>
  <si>
    <t>着着領先</t>
  </si>
  <si>
    <t>鍾易禮 (-2)</t>
  </si>
  <si>
    <t>葉楚航</t>
  </si>
  <si>
    <t>毛燦明、戴偉賢與盧濟環</t>
  </si>
  <si>
    <t>R2</t>
  </si>
  <si>
    <t>紅愛舍</t>
  </si>
  <si>
    <t>1.09.42</t>
  </si>
  <si>
    <t>* 3</t>
  </si>
  <si>
    <t>李卓然先生及夫人</t>
  </si>
  <si>
    <t>雷神太保</t>
  </si>
  <si>
    <t>1.09.74</t>
  </si>
  <si>
    <t>E/TT</t>
  </si>
  <si>
    <t>朱國耀、鄭明訓、林堅與朱振民</t>
  </si>
  <si>
    <t>團結戰靈</t>
  </si>
  <si>
    <t>大衛希斯</t>
  </si>
  <si>
    <t>1.09.99</t>
  </si>
  <si>
    <t>* 2</t>
  </si>
  <si>
    <t>CP-/B1/TT</t>
  </si>
  <si>
    <t>彭慧克先生及夫人、彭家揚與彭家威</t>
  </si>
  <si>
    <t>仁仁有餘</t>
  </si>
  <si>
    <t>方嘉柏</t>
  </si>
  <si>
    <t>1.09.88</t>
  </si>
  <si>
    <t>范思浩先生及夫人、范展昕與范展敏</t>
  </si>
  <si>
    <t>閃電星福</t>
  </si>
  <si>
    <t>-</t>
  </si>
  <si>
    <t>TT1</t>
  </si>
  <si>
    <t>鄧建南</t>
  </si>
  <si>
    <t>福星小子</t>
  </si>
  <si>
    <t>蔡約翰</t>
  </si>
  <si>
    <t>1.10.48</t>
  </si>
  <si>
    <t>好好傾團體</t>
  </si>
  <si>
    <t>鑽得勝</t>
  </si>
  <si>
    <t>鍾國良</t>
  </si>
  <si>
    <t>東來欣賞</t>
  </si>
  <si>
    <t>1.09.71</t>
  </si>
  <si>
    <t>曾向東與曾向欣</t>
  </si>
  <si>
    <t>良駒好友</t>
  </si>
  <si>
    <t>1.10.15</t>
  </si>
  <si>
    <t>CP/TT</t>
  </si>
  <si>
    <t>22/23 文家良練馬師賽馬團體</t>
  </si>
  <si>
    <t>鼓浪高升</t>
  </si>
  <si>
    <t>伍鵬志</t>
  </si>
  <si>
    <t>CP-/B2/TT</t>
  </si>
  <si>
    <t>吳濤</t>
  </si>
  <si>
    <t>紅錢到</t>
  </si>
  <si>
    <t>賀銘年</t>
  </si>
  <si>
    <t>呂健威</t>
  </si>
  <si>
    <t>1.09.69</t>
  </si>
  <si>
    <t>H/XB</t>
  </si>
  <si>
    <t>競賽精神團體</t>
  </si>
  <si>
    <t>有你有我</t>
  </si>
  <si>
    <t>廖康銘</t>
  </si>
  <si>
    <t>H/P/TT</t>
  </si>
  <si>
    <t>張國林、張世強與許嘉猷</t>
  </si>
  <si>
    <t>R3</t>
  </si>
  <si>
    <t>有鴻利</t>
  </si>
  <si>
    <t>姚本輝</t>
  </si>
  <si>
    <t>1.09.66</t>
  </si>
  <si>
    <t>V</t>
  </si>
  <si>
    <t>佘耀祖先生及夫人、佘家豪與佘家裕</t>
  </si>
  <si>
    <t>當家精彩</t>
  </si>
  <si>
    <t>幸運角團體</t>
  </si>
  <si>
    <t>星辰千帥</t>
  </si>
  <si>
    <t>韓文傑</t>
  </si>
  <si>
    <t>星鑽貴人</t>
  </si>
  <si>
    <t>董明朗</t>
  </si>
  <si>
    <t>鄭明亮、鄭裕彤、鄭美美與鄭裕偉</t>
  </si>
  <si>
    <t>天天更好</t>
  </si>
  <si>
    <t>H</t>
  </si>
  <si>
    <t>蘇啟聲</t>
  </si>
  <si>
    <t>喜勝駿駒</t>
  </si>
  <si>
    <t>艾兆禮</t>
  </si>
  <si>
    <t>1.09.58</t>
  </si>
  <si>
    <t>加州本事</t>
  </si>
  <si>
    <t>梁樂皓玲</t>
  </si>
  <si>
    <t>八駿高昇</t>
  </si>
  <si>
    <t>1.12.15</t>
  </si>
  <si>
    <t>H/TT</t>
  </si>
  <si>
    <t>李鍵華</t>
  </si>
  <si>
    <t>一生好彩</t>
  </si>
  <si>
    <t>CP/XB</t>
  </si>
  <si>
    <t>軍機八皇團體</t>
  </si>
  <si>
    <t>星火燎原</t>
  </si>
  <si>
    <t>B</t>
  </si>
  <si>
    <t>李偉健博士</t>
  </si>
  <si>
    <t>喆喆友福</t>
  </si>
  <si>
    <t>1.10.21</t>
  </si>
  <si>
    <t>H-</t>
  </si>
  <si>
    <t>蘇永強</t>
  </si>
  <si>
    <t>午夜快車</t>
  </si>
  <si>
    <t>1.10.69</t>
  </si>
  <si>
    <t>最醒團體</t>
  </si>
  <si>
    <t>R4</t>
  </si>
  <si>
    <t>三江飛輪</t>
  </si>
  <si>
    <t>1.49.04</t>
  </si>
  <si>
    <t>馬仁德與馬圓圓博士</t>
  </si>
  <si>
    <t>將義</t>
  </si>
  <si>
    <t>七俠五義團體</t>
  </si>
  <si>
    <t>中華英雄</t>
  </si>
  <si>
    <t>1.48.33</t>
  </si>
  <si>
    <t>B/XB/TT</t>
  </si>
  <si>
    <t>馬聖之友團體</t>
  </si>
  <si>
    <t>奮鬥心</t>
  </si>
  <si>
    <t>1.49.13</t>
  </si>
  <si>
    <t>沙田扶輪社團體</t>
  </si>
  <si>
    <t>寶成智星</t>
  </si>
  <si>
    <t>丁冠豪</t>
  </si>
  <si>
    <t>1.49.36</t>
  </si>
  <si>
    <t>蕭煒忠與羅雅然</t>
  </si>
  <si>
    <t>翠兒威威</t>
  </si>
  <si>
    <t>B/TT-</t>
  </si>
  <si>
    <t>陳橋森</t>
  </si>
  <si>
    <t>夢照發</t>
  </si>
  <si>
    <t>黎昭昇</t>
  </si>
  <si>
    <t>1.56.26</t>
  </si>
  <si>
    <t>天寶團體</t>
  </si>
  <si>
    <t>歡樂老撾</t>
  </si>
  <si>
    <t>1.49.66</t>
  </si>
  <si>
    <t>鄭建中</t>
  </si>
  <si>
    <t>嘉力寶</t>
  </si>
  <si>
    <t>林子雲醫生與林齊文</t>
  </si>
  <si>
    <t>金鑽八十</t>
  </si>
  <si>
    <t>鄭裕偉、鄭美美、鄭裕彤與鄭明亮</t>
  </si>
  <si>
    <t>美麗歡聲</t>
  </si>
  <si>
    <t>陳振邦</t>
  </si>
  <si>
    <t>堅多福</t>
  </si>
  <si>
    <t>班德禮</t>
  </si>
  <si>
    <t>劉耀棠與劉心暉</t>
  </si>
  <si>
    <t>R5</t>
  </si>
  <si>
    <t>舞林寶典</t>
  </si>
  <si>
    <t>郭富城</t>
  </si>
  <si>
    <t>皇帝英明</t>
  </si>
  <si>
    <t>1.09.62</t>
  </si>
  <si>
    <t>B/XB</t>
  </si>
  <si>
    <t>馮柏棟先生及夫人與馮穎詩</t>
  </si>
  <si>
    <t>鴻圖新星</t>
  </si>
  <si>
    <t>E</t>
  </si>
  <si>
    <t>劉永燊</t>
  </si>
  <si>
    <t>智勝攻略</t>
  </si>
  <si>
    <t>1.09.70</t>
  </si>
  <si>
    <t>傲迎風團體</t>
  </si>
  <si>
    <t>飛馬更威</t>
  </si>
  <si>
    <t>XB-/H1/TT1</t>
  </si>
  <si>
    <t>馮敬強、馮敬雄、馮敏先與馮咏聰遺產執行人</t>
  </si>
  <si>
    <t>比特星</t>
  </si>
  <si>
    <t>1.10.12</t>
  </si>
  <si>
    <t>譚金榮與趙小娜</t>
  </si>
  <si>
    <t>可靠大師</t>
  </si>
  <si>
    <t>1.10.40</t>
  </si>
  <si>
    <t>Arthur Antonio da Silva, Betty da Silva &amp; Teresa Marie da Silva</t>
  </si>
  <si>
    <t>極速滿貫</t>
  </si>
  <si>
    <t>1.10.06</t>
  </si>
  <si>
    <t>CP1</t>
  </si>
  <si>
    <t>陳榮照與蔡逸芬</t>
  </si>
  <si>
    <t>宇宙之光</t>
  </si>
  <si>
    <t>1.11.29</t>
  </si>
  <si>
    <t>宇宙會所團體</t>
  </si>
  <si>
    <t>電訊驕陽</t>
  </si>
  <si>
    <t>1.09.78</t>
  </si>
  <si>
    <t>張敬石、張敬山、張敬川與張敬峰</t>
  </si>
  <si>
    <t>友得盈</t>
  </si>
  <si>
    <t>1.09.91</t>
  </si>
  <si>
    <t>B1/TT</t>
  </si>
  <si>
    <t>王凱珊、袁仕傑、王錦泉與蔡偉石</t>
  </si>
  <si>
    <t>綫路光驊</t>
  </si>
  <si>
    <t>張根棠</t>
  </si>
  <si>
    <t>R6</t>
  </si>
  <si>
    <t>安都</t>
  </si>
  <si>
    <t>王忠秣</t>
  </si>
  <si>
    <t>卓越蒨鋒</t>
  </si>
  <si>
    <t>1.39.40</t>
  </si>
  <si>
    <t>程里全與周旋</t>
  </si>
  <si>
    <t>爭金奪冠</t>
  </si>
  <si>
    <t>1.39.00</t>
  </si>
  <si>
    <t>CP-/H/XB/BO1/TT</t>
  </si>
  <si>
    <t>勝團體</t>
  </si>
  <si>
    <t>超平凡</t>
  </si>
  <si>
    <t>莫湛雄先生及夫人</t>
  </si>
  <si>
    <t>喜旺駒</t>
  </si>
  <si>
    <t>1.39.42</t>
  </si>
  <si>
    <t>羅詠賢</t>
  </si>
  <si>
    <t>北海盜</t>
  </si>
  <si>
    <t>1.39.97</t>
  </si>
  <si>
    <t>倪民、王紅與倪欣彤</t>
  </si>
  <si>
    <t>好好紛</t>
  </si>
  <si>
    <t>1.39.74</t>
  </si>
  <si>
    <t>楊紹信博士、黃德偉與何志強</t>
  </si>
  <si>
    <t>駟跑得</t>
  </si>
  <si>
    <t>1.39.20</t>
  </si>
  <si>
    <t>劉寶文與吳慧思</t>
  </si>
  <si>
    <t>奔妙星</t>
  </si>
  <si>
    <t>1.39.35</t>
  </si>
  <si>
    <t>朱明雅</t>
  </si>
  <si>
    <t>風繼續吹</t>
  </si>
  <si>
    <t>1.39.90</t>
  </si>
  <si>
    <t>那些年團體</t>
  </si>
  <si>
    <t>至旺財</t>
  </si>
  <si>
    <t>1.39.47</t>
  </si>
  <si>
    <t>郭志桁</t>
  </si>
  <si>
    <t>華美之威</t>
  </si>
  <si>
    <t>1.38.84</t>
  </si>
  <si>
    <t>劉英華先生及夫人</t>
  </si>
  <si>
    <t>R7</t>
  </si>
  <si>
    <t>時時精準</t>
  </si>
  <si>
    <t>游達榮</t>
  </si>
  <si>
    <t>1.38.82</t>
  </si>
  <si>
    <t>王經緯</t>
  </si>
  <si>
    <t>有財有勢</t>
  </si>
  <si>
    <t>1.38.91</t>
  </si>
  <si>
    <t>陳怡納</t>
  </si>
  <si>
    <t>黑桃火箭</t>
  </si>
  <si>
    <t>1.38.95</t>
  </si>
  <si>
    <t>XB/TT</t>
  </si>
  <si>
    <t>莊友衡</t>
  </si>
  <si>
    <t>浪漫老撾</t>
  </si>
  <si>
    <t>1.38.85</t>
  </si>
  <si>
    <t>鄭強輝</t>
  </si>
  <si>
    <t>多巴先生</t>
  </si>
  <si>
    <t>1.39.73</t>
  </si>
  <si>
    <t>V-/TT-</t>
  </si>
  <si>
    <t>五月威利賽馬團體</t>
  </si>
  <si>
    <t>智勇名駒</t>
  </si>
  <si>
    <t>1.38.42</t>
  </si>
  <si>
    <t>朱嘉樂、朱詠儀與朱秉榮醫生</t>
  </si>
  <si>
    <t>盈妍威楓</t>
  </si>
  <si>
    <t>1.39.95</t>
  </si>
  <si>
    <t>楊挺楓與黃秀娟</t>
  </si>
  <si>
    <t>盈好威楓</t>
  </si>
  <si>
    <t>1.38.54</t>
  </si>
  <si>
    <t>楊挺楓</t>
  </si>
  <si>
    <t>大學生</t>
  </si>
  <si>
    <t>1.39.30</t>
  </si>
  <si>
    <t>SR/TT</t>
  </si>
  <si>
    <t>庾柱林</t>
  </si>
  <si>
    <t>森林之王</t>
  </si>
  <si>
    <t>B-/TT-</t>
  </si>
  <si>
    <t>天之驕子團體</t>
  </si>
  <si>
    <t>建測羣英</t>
  </si>
  <si>
    <t>1.39.09</t>
  </si>
  <si>
    <t>龍田團體</t>
  </si>
  <si>
    <t>開心五月</t>
  </si>
  <si>
    <t>1.40.51</t>
  </si>
  <si>
    <t>陳璟瓏</t>
  </si>
  <si>
    <t>R8</t>
  </si>
  <si>
    <t>魔術控制</t>
  </si>
  <si>
    <t>陳嘉熙 (-5)</t>
  </si>
  <si>
    <t>CP1/TT</t>
  </si>
  <si>
    <t>沈士雄</t>
  </si>
  <si>
    <t>精算暴雪</t>
  </si>
  <si>
    <t>1.09.25</t>
  </si>
  <si>
    <t>P</t>
  </si>
  <si>
    <t>龐熙霆</t>
  </si>
  <si>
    <t>美麗第一</t>
  </si>
  <si>
    <t>1.09.87</t>
  </si>
  <si>
    <t>郭羅桂珍</t>
  </si>
  <si>
    <t>電氣騎士</t>
  </si>
  <si>
    <t>1.09.18</t>
  </si>
  <si>
    <t>顏炳誠、顏美斯、顏經緯與顏志緯</t>
  </si>
  <si>
    <t>鈦易搵</t>
  </si>
  <si>
    <t>1.09.31</t>
  </si>
  <si>
    <t>何世文與譚穎儀</t>
  </si>
  <si>
    <t>晨曦儷人</t>
  </si>
  <si>
    <t>1.09.02</t>
  </si>
  <si>
    <t>梁浩然與伍敏華</t>
  </si>
  <si>
    <t>同祥和順</t>
  </si>
  <si>
    <t>有型仕團體</t>
  </si>
  <si>
    <t>好友心得</t>
  </si>
  <si>
    <t>BO1/TT</t>
  </si>
  <si>
    <t>德心團體</t>
  </si>
  <si>
    <t>勇敢巨星</t>
  </si>
  <si>
    <t>1.08.98</t>
  </si>
  <si>
    <t>XB</t>
  </si>
  <si>
    <t>林建康先生及夫人</t>
  </si>
  <si>
    <t>自強不息</t>
  </si>
  <si>
    <t>王宗彥、黃麗娥與王俊穎</t>
  </si>
  <si>
    <t>風再起時</t>
  </si>
  <si>
    <t>戴煥成</t>
  </si>
  <si>
    <t>風雲武士</t>
  </si>
  <si>
    <t>1.09.24</t>
  </si>
  <si>
    <t>田啟文</t>
  </si>
  <si>
    <t>R9</t>
  </si>
  <si>
    <t>騰龍四海</t>
  </si>
  <si>
    <t>1.09.14</t>
  </si>
  <si>
    <t>李偉健博士、莊文煜醫生、莊文聰與丘雯樂</t>
  </si>
  <si>
    <t>家樂龍駒</t>
  </si>
  <si>
    <t>1.09.46</t>
  </si>
  <si>
    <t>黃應湘</t>
  </si>
  <si>
    <t>鈁糖武士</t>
  </si>
  <si>
    <t>友愛心得</t>
  </si>
  <si>
    <t>23/24 大衛希斯練馬師賽馬團體</t>
  </si>
  <si>
    <t>超寫意</t>
  </si>
  <si>
    <t>盧展豪</t>
  </si>
  <si>
    <t>競駿非凡</t>
  </si>
  <si>
    <t>競駿會有限公司</t>
  </si>
  <si>
    <t>勇霸龍</t>
  </si>
  <si>
    <t>1.09.40</t>
  </si>
  <si>
    <t>九龍塘會團體</t>
  </si>
  <si>
    <t>富國兄弟</t>
  </si>
  <si>
    <t>1.09.93</t>
  </si>
  <si>
    <t>楊駿宏、楊浩宏與楊中宏</t>
  </si>
  <si>
    <t>合夥飛馳</t>
  </si>
  <si>
    <t>1/2</t>
  </si>
  <si>
    <t>劉軾瑄</t>
  </si>
  <si>
    <t>馬上盈</t>
  </si>
  <si>
    <t>巫顯東 (-2)</t>
  </si>
  <si>
    <t>1.10.34</t>
  </si>
  <si>
    <t>洪祖杭與洪定騰</t>
  </si>
  <si>
    <t>至尊瑰寶</t>
  </si>
  <si>
    <t>1.10.03</t>
  </si>
  <si>
    <t>勇闖巔峰團體</t>
  </si>
  <si>
    <t>維港激流</t>
  </si>
  <si>
    <t>1.09.44</t>
  </si>
  <si>
    <t>朱潤流</t>
  </si>
  <si>
    <t>艾道拿</t>
  </si>
  <si>
    <t>何澤堯</t>
  </si>
  <si>
    <t>巴度</t>
  </si>
  <si>
    <t>希威森</t>
  </si>
  <si>
    <t>周俊樂 (-2)</t>
    <phoneticPr fontId="3" type="noConversion"/>
  </si>
  <si>
    <t>鍾易禮 (-2)</t>
    <phoneticPr fontId="3" type="noConversion"/>
  </si>
  <si>
    <t>楊明綸</t>
  </si>
  <si>
    <t>黃寶妮 (-10)</t>
    <phoneticPr fontId="3" type="noConversion"/>
  </si>
  <si>
    <t>黃智弘 (-5)</t>
    <phoneticPr fontId="3" type="noConversion"/>
  </si>
  <si>
    <t>巫顯東 (-2)</t>
    <phoneticPr fontId="3" type="noConversion"/>
  </si>
  <si>
    <t>陳嘉熙</t>
  </si>
  <si>
    <t>麥道朗</t>
  </si>
  <si>
    <t>莫雅</t>
  </si>
  <si>
    <t>金誠剛</t>
  </si>
  <si>
    <t>莫雷拉</t>
  </si>
  <si>
    <t>巴米高</t>
  </si>
  <si>
    <t>韋紀力</t>
  </si>
  <si>
    <t>貝知仁</t>
  </si>
  <si>
    <t>薛恩</t>
  </si>
  <si>
    <t>杜苑欣</t>
  </si>
  <si>
    <t>馬昆</t>
  </si>
  <si>
    <t>麥當能</t>
  </si>
  <si>
    <t>莫艾誠</t>
  </si>
  <si>
    <t>簡國能</t>
  </si>
  <si>
    <t>布宜學</t>
  </si>
  <si>
    <t>川田將雅</t>
  </si>
  <si>
    <t>蘇銘倫</t>
  </si>
  <si>
    <t>苗傑美</t>
  </si>
  <si>
    <t>連達文</t>
  </si>
  <si>
    <t>金美琪</t>
  </si>
  <si>
    <t>范以誠</t>
  </si>
  <si>
    <t>西村淳也</t>
  </si>
  <si>
    <t>菅原明良</t>
  </si>
  <si>
    <t>溫蘿</t>
  </si>
  <si>
    <t>柯浩新</t>
  </si>
  <si>
    <t>黎應揚</t>
  </si>
  <si>
    <t>杜滿樂</t>
  </si>
  <si>
    <t>羅敦</t>
  </si>
  <si>
    <t>薛凱華</t>
  </si>
  <si>
    <t>放頭</t>
  </si>
  <si>
    <t>中前</t>
  </si>
  <si>
    <t>中後</t>
  </si>
  <si>
    <t>留後</t>
  </si>
  <si>
    <t>名次</t>
  </si>
  <si>
    <t>日期</t>
  </si>
  <si>
    <t>途程</t>
  </si>
  <si>
    <t>25/06/25</t>
  </si>
  <si>
    <t>跑馬地草地"C"</t>
  </si>
  <si>
    <t>好/快</t>
  </si>
  <si>
    <t>1.10.59</t>
  </si>
  <si>
    <t>04/06/25</t>
  </si>
  <si>
    <t>跑馬地草地"A"</t>
  </si>
  <si>
    <t>好/黏</t>
  </si>
  <si>
    <t>黃智弘</t>
  </si>
  <si>
    <t>2-1/4</t>
  </si>
  <si>
    <t>1.10.24</t>
  </si>
  <si>
    <t>14/05/25</t>
  </si>
  <si>
    <t>跑馬地草地"B"</t>
  </si>
  <si>
    <t>1.10.38</t>
  </si>
  <si>
    <t>16/04/25</t>
  </si>
  <si>
    <t>周俊樂</t>
  </si>
  <si>
    <t>1.10.27</t>
  </si>
  <si>
    <t>02/04/25</t>
  </si>
  <si>
    <t>跑馬地草地"C+3"</t>
  </si>
  <si>
    <t>1-1/2</t>
  </si>
  <si>
    <t>1.09.89</t>
  </si>
  <si>
    <t>05/03/25</t>
  </si>
  <si>
    <t>好</t>
  </si>
  <si>
    <t>2-3/4</t>
  </si>
  <si>
    <t>19/02/25</t>
  </si>
  <si>
    <t>1.09.98</t>
  </si>
  <si>
    <t>V2</t>
  </si>
  <si>
    <t>05/02/25</t>
  </si>
  <si>
    <t>7-1/2</t>
  </si>
  <si>
    <t>1.11.17</t>
  </si>
  <si>
    <t>--</t>
  </si>
  <si>
    <t>08/01/25</t>
  </si>
  <si>
    <t>6-3/4</t>
  </si>
  <si>
    <t>1.11.47</t>
  </si>
  <si>
    <t>V-</t>
  </si>
  <si>
    <t>17/11/24</t>
  </si>
  <si>
    <t>沙田草地"B+2"</t>
  </si>
  <si>
    <t>巫顯東</t>
  </si>
  <si>
    <t>0.58.88</t>
  </si>
  <si>
    <t>27/10/24</t>
  </si>
  <si>
    <t>6-1/4</t>
  </si>
  <si>
    <t>1.10.79</t>
  </si>
  <si>
    <t>16/10/24</t>
  </si>
  <si>
    <t>9-3/4</t>
  </si>
  <si>
    <t>1.10.99</t>
  </si>
  <si>
    <t>22/09/24</t>
  </si>
  <si>
    <t>黏</t>
  </si>
  <si>
    <t>5-3/4</t>
  </si>
  <si>
    <t>1.10.58</t>
  </si>
  <si>
    <t>11/09/24</t>
  </si>
  <si>
    <t>1.13.08</t>
  </si>
  <si>
    <t>05/06/24</t>
  </si>
  <si>
    <t>9-1/4</t>
  </si>
  <si>
    <t>1.11.99</t>
  </si>
  <si>
    <t>01/05/24</t>
  </si>
  <si>
    <t>頸位</t>
  </si>
  <si>
    <t>1.10.97</t>
  </si>
  <si>
    <t>31/03/24</t>
  </si>
  <si>
    <t>沙田草地"A+3"</t>
  </si>
  <si>
    <t>15-1/2</t>
  </si>
  <si>
    <t>1.11.74</t>
  </si>
  <si>
    <t>06/03/24</t>
  </si>
  <si>
    <t>3-3/4</t>
  </si>
  <si>
    <t>1.10.73</t>
  </si>
  <si>
    <t>15/02/24</t>
  </si>
  <si>
    <t>2-1/2</t>
  </si>
  <si>
    <t>1.10.66</t>
  </si>
  <si>
    <t>31/01/24</t>
  </si>
  <si>
    <t>12-3/4</t>
  </si>
  <si>
    <t>1.11.76</t>
  </si>
  <si>
    <t>10/01/24</t>
  </si>
  <si>
    <t>18</t>
  </si>
  <si>
    <t>1.10.64</t>
  </si>
  <si>
    <t>CP-/V2</t>
  </si>
  <si>
    <t>15/11/23</t>
  </si>
  <si>
    <t>7-1/4</t>
  </si>
  <si>
    <t>1.11.20</t>
  </si>
  <si>
    <t>25/10/23</t>
  </si>
  <si>
    <t>沙田全天候</t>
  </si>
  <si>
    <t>鍾易禮</t>
  </si>
  <si>
    <t>1.11.85</t>
  </si>
  <si>
    <t>27/09/23</t>
  </si>
  <si>
    <t>1.11.12</t>
  </si>
  <si>
    <t>13/09/23</t>
  </si>
  <si>
    <t>1.10.19</t>
  </si>
  <si>
    <t>28/06/23</t>
  </si>
  <si>
    <t>4-1/4</t>
  </si>
  <si>
    <t>1.10.46</t>
  </si>
  <si>
    <t>V-/CP2</t>
  </si>
  <si>
    <t>04/06/23</t>
  </si>
  <si>
    <t>1.10.63</t>
  </si>
  <si>
    <t>10/05/23</t>
  </si>
  <si>
    <t>馬雅</t>
  </si>
  <si>
    <t>1-1/4</t>
  </si>
  <si>
    <t>1.08.90</t>
  </si>
  <si>
    <t>22/02/23</t>
  </si>
  <si>
    <t>3-1/4</t>
  </si>
  <si>
    <t>01/02/23</t>
  </si>
  <si>
    <t>01/01/23</t>
  </si>
  <si>
    <t>沙田草地"C"</t>
  </si>
  <si>
    <t>6-1/2</t>
  </si>
  <si>
    <t>1.10.07</t>
  </si>
  <si>
    <t>07/12/22</t>
  </si>
  <si>
    <t>3-1/2</t>
  </si>
  <si>
    <t>1.10.14</t>
  </si>
  <si>
    <t>30/10/22</t>
  </si>
  <si>
    <t>頭位</t>
  </si>
  <si>
    <t>05/10/22</t>
  </si>
  <si>
    <t>波健士</t>
  </si>
  <si>
    <t>1.10.10</t>
  </si>
  <si>
    <t>CP-/XB-/V1</t>
  </si>
  <si>
    <t>22/06/25</t>
  </si>
  <si>
    <t>沙田草地"A"</t>
  </si>
  <si>
    <t>5-1/4</t>
  </si>
  <si>
    <t>01/07/25</t>
  </si>
  <si>
    <t>7-3/4</t>
  </si>
  <si>
    <t>1.10.43</t>
  </si>
  <si>
    <t>28/06/25</t>
  </si>
  <si>
    <t>沙田草地"B"</t>
  </si>
  <si>
    <t>1-3/4</t>
  </si>
  <si>
    <t>1.09.92</t>
  </si>
  <si>
    <t>31/05/25</t>
  </si>
  <si>
    <t>1.09.75</t>
  </si>
  <si>
    <t>04/05/25</t>
  </si>
  <si>
    <t>H1</t>
  </si>
  <si>
    <t>4-1/2</t>
  </si>
  <si>
    <t>11/06/25</t>
  </si>
  <si>
    <t>1.10.36</t>
  </si>
  <si>
    <t>21/05/25</t>
  </si>
  <si>
    <t>8-1/4</t>
  </si>
  <si>
    <t>1.23.06</t>
  </si>
  <si>
    <t>20/04/25</t>
  </si>
  <si>
    <t>1.09.90</t>
  </si>
  <si>
    <t>23/06/24</t>
  </si>
  <si>
    <t>13-1/2</t>
  </si>
  <si>
    <t>1.23.74</t>
  </si>
  <si>
    <t>12/02/24</t>
  </si>
  <si>
    <t>1.10.89</t>
  </si>
  <si>
    <t>1.09.39</t>
  </si>
  <si>
    <t>13/04/25</t>
  </si>
  <si>
    <t>8-3/4</t>
  </si>
  <si>
    <t>30/03/25</t>
  </si>
  <si>
    <t>1.22.65</t>
  </si>
  <si>
    <t>23/02/25</t>
  </si>
  <si>
    <t>1.22.66</t>
  </si>
  <si>
    <t>WV-A</t>
  </si>
  <si>
    <t>19/01/25</t>
  </si>
  <si>
    <t>29/12/24</t>
  </si>
  <si>
    <t>1.10.33</t>
  </si>
  <si>
    <t>0.58.56</t>
  </si>
  <si>
    <t>26/01/25</t>
  </si>
  <si>
    <t>15-1/4</t>
  </si>
  <si>
    <t>0.59.70</t>
  </si>
  <si>
    <t>H1/TT1</t>
  </si>
  <si>
    <t>1.21.93</t>
  </si>
  <si>
    <t>1.40.07</t>
  </si>
  <si>
    <t>XB/CP1</t>
  </si>
  <si>
    <t>23/03/25</t>
  </si>
  <si>
    <t>1.21.84</t>
  </si>
  <si>
    <t>09/03/25</t>
  </si>
  <si>
    <t>1.34.88</t>
  </si>
  <si>
    <t>09/02/25</t>
  </si>
  <si>
    <t>1.22.79</t>
  </si>
  <si>
    <t>XB1</t>
  </si>
  <si>
    <t>3/4</t>
  </si>
  <si>
    <t>07/05/25</t>
  </si>
  <si>
    <t>B2</t>
  </si>
  <si>
    <t>1.39.99</t>
  </si>
  <si>
    <t>26/03/25</t>
  </si>
  <si>
    <t>12/02/25</t>
  </si>
  <si>
    <t>濕慢</t>
  </si>
  <si>
    <t>1.10.91</t>
  </si>
  <si>
    <t>12/01/25</t>
  </si>
  <si>
    <t>1.09.29</t>
  </si>
  <si>
    <t>18/12/24</t>
  </si>
  <si>
    <t>01/12/24</t>
  </si>
  <si>
    <t>1.09.61</t>
  </si>
  <si>
    <t>09/11/24</t>
  </si>
  <si>
    <t>1.39.37</t>
  </si>
  <si>
    <t>06/11/24</t>
  </si>
  <si>
    <t>短馬頭位</t>
  </si>
  <si>
    <t>23/10/24</t>
  </si>
  <si>
    <t>1.10.72</t>
  </si>
  <si>
    <t>28/09/24</t>
  </si>
  <si>
    <t>1.10.16</t>
  </si>
  <si>
    <t>15/09/24</t>
  </si>
  <si>
    <t>1.22.74</t>
  </si>
  <si>
    <t>B-</t>
  </si>
  <si>
    <t>10/07/24</t>
  </si>
  <si>
    <t>1.50.51</t>
  </si>
  <si>
    <t>04/07/24</t>
  </si>
  <si>
    <t>10-1/4</t>
  </si>
  <si>
    <t>1.41.96</t>
  </si>
  <si>
    <t>12/06/24</t>
  </si>
  <si>
    <t>1.41.24</t>
  </si>
  <si>
    <t>02/06/24</t>
  </si>
  <si>
    <t>1.22.99</t>
  </si>
  <si>
    <t>19/05/24</t>
  </si>
  <si>
    <t>沙田草地"C+3"</t>
  </si>
  <si>
    <t>1.23.60</t>
  </si>
  <si>
    <t>08/05/24</t>
  </si>
  <si>
    <t>1.11.81</t>
  </si>
  <si>
    <t>B1</t>
  </si>
  <si>
    <t>20/04/24</t>
  </si>
  <si>
    <t>4-3/4</t>
  </si>
  <si>
    <t>1.22.32</t>
  </si>
  <si>
    <t>CP-</t>
  </si>
  <si>
    <t>24/03/24</t>
  </si>
  <si>
    <t>1.09.77</t>
  </si>
  <si>
    <t>28/02/24</t>
  </si>
  <si>
    <t>1.12.30</t>
  </si>
  <si>
    <t>1.10.78</t>
  </si>
  <si>
    <t>28/05/25</t>
  </si>
  <si>
    <t>06/04/25</t>
  </si>
  <si>
    <t>1.22.67</t>
  </si>
  <si>
    <t>9-1/2</t>
  </si>
  <si>
    <t>16/02/25</t>
  </si>
  <si>
    <t>31/01/25</t>
  </si>
  <si>
    <t>1.10.26</t>
  </si>
  <si>
    <t>01/01/25</t>
  </si>
  <si>
    <t>1.10.20</t>
  </si>
  <si>
    <t>08/09/24</t>
  </si>
  <si>
    <t>0.57.81</t>
  </si>
  <si>
    <t>06/07/24</t>
  </si>
  <si>
    <t>GRIFFIN</t>
  </si>
  <si>
    <t>1.10.41</t>
  </si>
  <si>
    <t>1.10.90</t>
  </si>
  <si>
    <t>1.22.63</t>
  </si>
  <si>
    <t>19/03/25</t>
  </si>
  <si>
    <t>0.57.23</t>
  </si>
  <si>
    <t>1.10.35</t>
  </si>
  <si>
    <t>5-1/2</t>
  </si>
  <si>
    <t>01/10/24</t>
  </si>
  <si>
    <t>1.11.38</t>
  </si>
  <si>
    <t>1.10.17</t>
  </si>
  <si>
    <t>1.09.68</t>
  </si>
  <si>
    <t>26/02/25</t>
  </si>
  <si>
    <t>1.10.01</t>
  </si>
  <si>
    <t>1.10.85</t>
  </si>
  <si>
    <t>V-/CP1/TT</t>
  </si>
  <si>
    <t>11/12/24</t>
  </si>
  <si>
    <t>1.10.82</t>
  </si>
  <si>
    <t>B-/V1/TT</t>
  </si>
  <si>
    <t>24/11/24</t>
  </si>
  <si>
    <t>0.57.99</t>
  </si>
  <si>
    <t>15/06/24</t>
  </si>
  <si>
    <t>8-1/2</t>
  </si>
  <si>
    <t>0.58.63</t>
  </si>
  <si>
    <t>09/07/25</t>
  </si>
  <si>
    <t>1.39.89</t>
  </si>
  <si>
    <t>1.42.28</t>
  </si>
  <si>
    <t>30/04/25</t>
  </si>
  <si>
    <t>12/03/25</t>
  </si>
  <si>
    <t>1.09.52</t>
  </si>
  <si>
    <t>PC-</t>
  </si>
  <si>
    <t>1.10.18</t>
  </si>
  <si>
    <t>PC</t>
  </si>
  <si>
    <t>1.09.21</t>
  </si>
  <si>
    <t>1.22.06</t>
  </si>
  <si>
    <t>09/10/24</t>
  </si>
  <si>
    <t>1.11.59</t>
  </si>
  <si>
    <t>25/09/24</t>
  </si>
  <si>
    <t>1.10.44</t>
  </si>
  <si>
    <t>01/07/24</t>
  </si>
  <si>
    <t>1.09.47</t>
  </si>
  <si>
    <t>軟</t>
  </si>
  <si>
    <t>1.10.77</t>
  </si>
  <si>
    <t>26/05/24</t>
  </si>
  <si>
    <t>05/05/24</t>
  </si>
  <si>
    <t>1.10.42</t>
  </si>
  <si>
    <t>10/04/24</t>
  </si>
  <si>
    <t>1.10.87</t>
  </si>
  <si>
    <t>PC1</t>
  </si>
  <si>
    <t>2.02.03</t>
  </si>
  <si>
    <t>1.51.19</t>
  </si>
  <si>
    <t>18/05/25</t>
  </si>
  <si>
    <t>1.47.80</t>
  </si>
  <si>
    <t>2.18.53</t>
  </si>
  <si>
    <t>SR-/CP2/TT</t>
  </si>
  <si>
    <t>09/04/25</t>
  </si>
  <si>
    <t>1.49.65</t>
  </si>
  <si>
    <t>1.49.69</t>
  </si>
  <si>
    <t>14-1/4</t>
  </si>
  <si>
    <t>1.53.11</t>
  </si>
  <si>
    <t>SR2/TT</t>
  </si>
  <si>
    <t>2.04.60</t>
  </si>
  <si>
    <t>TT2</t>
  </si>
  <si>
    <t>1.41.53</t>
  </si>
  <si>
    <t>15/12/24</t>
  </si>
  <si>
    <t>1.35.47</t>
  </si>
  <si>
    <t>B-/XB-/TT-</t>
  </si>
  <si>
    <t>WV</t>
  </si>
  <si>
    <t>10/12/23</t>
  </si>
  <si>
    <t>1.49.59</t>
  </si>
  <si>
    <t>CP-/SR-/XB/B2/TT</t>
  </si>
  <si>
    <t>29/11/23</t>
  </si>
  <si>
    <t>1.49.88</t>
  </si>
  <si>
    <t>CP/SR/XB/TT</t>
  </si>
  <si>
    <t>29/10/23</t>
  </si>
  <si>
    <t>2.17.81</t>
  </si>
  <si>
    <t>SR/XB/CP2/TT</t>
  </si>
  <si>
    <t>15/10/23</t>
  </si>
  <si>
    <t>1.48.75</t>
  </si>
  <si>
    <t>SR/XB/TT</t>
  </si>
  <si>
    <t>1.50.34</t>
  </si>
  <si>
    <t>12/07/23</t>
  </si>
  <si>
    <t>07/06/23</t>
  </si>
  <si>
    <t>1.49.30</t>
  </si>
  <si>
    <t>28/05/23</t>
  </si>
  <si>
    <t>2.03.17</t>
  </si>
  <si>
    <t>B-/XB/SR2/TT</t>
  </si>
  <si>
    <t>07/05/23</t>
  </si>
  <si>
    <t>2.06.15</t>
  </si>
  <si>
    <t>12/04/23</t>
  </si>
  <si>
    <t>2.16.59</t>
  </si>
  <si>
    <t>19/03/23</t>
  </si>
  <si>
    <t>2.02.13</t>
  </si>
  <si>
    <t>26/02/23</t>
  </si>
  <si>
    <t>1.48.43</t>
  </si>
  <si>
    <t>21/01/23</t>
  </si>
  <si>
    <t>2.03.29</t>
  </si>
  <si>
    <t>08/01/23</t>
  </si>
  <si>
    <t>1.47.89</t>
  </si>
  <si>
    <t>11/12/22</t>
  </si>
  <si>
    <t>1.48.69</t>
  </si>
  <si>
    <t>20/11/22</t>
  </si>
  <si>
    <t>2.02.93</t>
  </si>
  <si>
    <t>2.18.16</t>
  </si>
  <si>
    <t>16/10/22</t>
  </si>
  <si>
    <t>鼻位</t>
  </si>
  <si>
    <t>1.46.71</t>
  </si>
  <si>
    <t>SR/XB/CP1/TT</t>
  </si>
  <si>
    <t>28/09/22</t>
  </si>
  <si>
    <t>1.49.77</t>
  </si>
  <si>
    <t>1.22.62</t>
  </si>
  <si>
    <t>B-/TT2</t>
  </si>
  <si>
    <t>1.39.85</t>
  </si>
  <si>
    <t>1.39.39</t>
  </si>
  <si>
    <t>1.22.31</t>
  </si>
  <si>
    <t>1.34.54</t>
  </si>
  <si>
    <t>SR-</t>
  </si>
  <si>
    <t>11-3/4</t>
  </si>
  <si>
    <t>1.48.67</t>
  </si>
  <si>
    <t>SR</t>
  </si>
  <si>
    <t>3R</t>
  </si>
  <si>
    <t>1.34.63</t>
  </si>
  <si>
    <t>CP-/XB-/SR1/TT-</t>
  </si>
  <si>
    <t>08/12/24</t>
  </si>
  <si>
    <t>1.48.40</t>
  </si>
  <si>
    <t>XB/CP1/TT1</t>
  </si>
  <si>
    <t>2.02.42</t>
  </si>
  <si>
    <t>20/10/24</t>
  </si>
  <si>
    <t>1.35.54</t>
  </si>
  <si>
    <t>1.34.38</t>
  </si>
  <si>
    <t>1.21.48</t>
  </si>
  <si>
    <t>1.40.78</t>
  </si>
  <si>
    <t>1.51.76</t>
  </si>
  <si>
    <t>25/05/25</t>
  </si>
  <si>
    <t>15-3/4</t>
  </si>
  <si>
    <t>2.03.56</t>
  </si>
  <si>
    <t>1.49.92</t>
  </si>
  <si>
    <t>23/04/25</t>
  </si>
  <si>
    <t>1.48.86</t>
  </si>
  <si>
    <t>1.40.26</t>
  </si>
  <si>
    <t>1.39.11</t>
  </si>
  <si>
    <t>1.39.29</t>
  </si>
  <si>
    <t>1.42.30</t>
  </si>
  <si>
    <t>03/03/24</t>
  </si>
  <si>
    <t>18-3/4</t>
  </si>
  <si>
    <t>2.05.35</t>
  </si>
  <si>
    <t>B/XB1/TT</t>
  </si>
  <si>
    <t>1.51.42</t>
  </si>
  <si>
    <t>1.41.32</t>
  </si>
  <si>
    <t>1.50.45</t>
  </si>
  <si>
    <t>1.49.78</t>
  </si>
  <si>
    <t>08/11/23</t>
  </si>
  <si>
    <t>1.41.72</t>
  </si>
  <si>
    <t>11/10/23</t>
  </si>
  <si>
    <t>1.40.21</t>
  </si>
  <si>
    <t>17/09/23</t>
  </si>
  <si>
    <t>1.22.16</t>
  </si>
  <si>
    <t>1.41.31</t>
  </si>
  <si>
    <t>1.41.06</t>
  </si>
  <si>
    <t>24/05/23</t>
  </si>
  <si>
    <t>戴文高</t>
  </si>
  <si>
    <t>1.40.85</t>
  </si>
  <si>
    <t>CP/TT1</t>
  </si>
  <si>
    <t>1.40.71</t>
  </si>
  <si>
    <t>28/12/22</t>
  </si>
  <si>
    <t>1.40.58</t>
  </si>
  <si>
    <t>CP2</t>
  </si>
  <si>
    <t>27/11/22</t>
  </si>
  <si>
    <t>麥利奧</t>
  </si>
  <si>
    <t>4R</t>
  </si>
  <si>
    <t>1.40.37</t>
  </si>
  <si>
    <t>1.40.59</t>
  </si>
  <si>
    <t>1.40.12</t>
  </si>
  <si>
    <t>1.35.84</t>
  </si>
  <si>
    <t>27/04/25</t>
  </si>
  <si>
    <t>1.21.85</t>
  </si>
  <si>
    <t>黃寶妮</t>
  </si>
  <si>
    <t>1.22.18</t>
  </si>
  <si>
    <t>SR-/V-/TT</t>
  </si>
  <si>
    <t>1.47.54</t>
  </si>
  <si>
    <t>SR/V/TT</t>
  </si>
  <si>
    <t>1.22.53</t>
  </si>
  <si>
    <t>2.01.72</t>
  </si>
  <si>
    <t>SR/V1/TT</t>
  </si>
  <si>
    <t>2.01.76</t>
  </si>
  <si>
    <t>B-/SR/TT</t>
  </si>
  <si>
    <t>B/SR/TT</t>
  </si>
  <si>
    <t>13/10/24</t>
  </si>
  <si>
    <t>2.01.93</t>
  </si>
  <si>
    <t>18/09/24</t>
  </si>
  <si>
    <t>1.40.04</t>
  </si>
  <si>
    <t>B1/SR1/TT1</t>
  </si>
  <si>
    <t>26/06/24</t>
  </si>
  <si>
    <t>1.40.19</t>
  </si>
  <si>
    <t>08/06/24</t>
  </si>
  <si>
    <t>1.47.72</t>
  </si>
  <si>
    <t>1.21.99</t>
  </si>
  <si>
    <t>1.40.67</t>
  </si>
  <si>
    <t>1.52.14</t>
  </si>
  <si>
    <t>1.40.06</t>
  </si>
  <si>
    <t>1.39.15</t>
  </si>
  <si>
    <t>1.40.24</t>
  </si>
  <si>
    <t>22/01/25</t>
  </si>
  <si>
    <t>1.40.22</t>
  </si>
  <si>
    <t>1.40.68</t>
  </si>
  <si>
    <t>1.40.77</t>
  </si>
  <si>
    <t>B2/TT</t>
  </si>
  <si>
    <t>11-1/4</t>
  </si>
  <si>
    <t>1.23.64</t>
  </si>
  <si>
    <t>03/11/24</t>
  </si>
  <si>
    <t>B-/TT</t>
  </si>
  <si>
    <t>1.09.82</t>
  </si>
  <si>
    <t>24/04/24</t>
  </si>
  <si>
    <t>14-3/4</t>
  </si>
  <si>
    <t>1.43.12</t>
  </si>
  <si>
    <t>10-1/2</t>
  </si>
  <si>
    <t>1.42.23</t>
  </si>
  <si>
    <t>1.22.88</t>
  </si>
  <si>
    <t>B1/TT1</t>
  </si>
  <si>
    <t>1.40.29</t>
  </si>
  <si>
    <t>1.39.92</t>
  </si>
  <si>
    <t>1.40.41</t>
  </si>
  <si>
    <t>1.41.17</t>
  </si>
  <si>
    <t>1.39.88</t>
  </si>
  <si>
    <t>1.39.64</t>
  </si>
  <si>
    <t>02/03/25</t>
  </si>
  <si>
    <t>1.36.24</t>
  </si>
  <si>
    <t>1.09.72</t>
  </si>
  <si>
    <t>22/12/24</t>
  </si>
  <si>
    <t>2.02.71</t>
  </si>
  <si>
    <t>2.15.75</t>
  </si>
  <si>
    <t>2.18.61</t>
  </si>
  <si>
    <t>2.17.06</t>
  </si>
  <si>
    <t>46-1/2</t>
  </si>
  <si>
    <t>2.19.24</t>
  </si>
  <si>
    <t>1.48.97</t>
  </si>
  <si>
    <t>28/04/24</t>
  </si>
  <si>
    <t>2.03.61</t>
  </si>
  <si>
    <t>27/03/24</t>
  </si>
  <si>
    <t>2.18.47</t>
  </si>
  <si>
    <t>25/02/24</t>
  </si>
  <si>
    <t>2.03.04</t>
  </si>
  <si>
    <t>07/02/24</t>
  </si>
  <si>
    <t>2.18.64</t>
  </si>
  <si>
    <t>28/01/24</t>
  </si>
  <si>
    <t>2.02.53</t>
  </si>
  <si>
    <t>07/01/24</t>
  </si>
  <si>
    <t>1.49.35</t>
  </si>
  <si>
    <t>1.40.38</t>
  </si>
  <si>
    <t>H1/TT</t>
  </si>
  <si>
    <t>1.51.79</t>
  </si>
  <si>
    <t>10/05/25</t>
  </si>
  <si>
    <t>2.17.39</t>
  </si>
  <si>
    <t>1.39.05</t>
  </si>
  <si>
    <t>1.42.12</t>
  </si>
  <si>
    <t>06/10/24</t>
  </si>
  <si>
    <t>1.40.60</t>
  </si>
  <si>
    <t>1.39.22</t>
  </si>
  <si>
    <t>CP-/TT</t>
  </si>
  <si>
    <t>1.39.54</t>
  </si>
  <si>
    <t>1.23.54</t>
  </si>
  <si>
    <t>22/05/24</t>
  </si>
  <si>
    <t>1.11.89</t>
  </si>
  <si>
    <t>1.12.80</t>
  </si>
  <si>
    <t>1.10.09</t>
  </si>
  <si>
    <t>1.40.73</t>
  </si>
  <si>
    <t>1.41.30</t>
  </si>
  <si>
    <t>1.22.84</t>
  </si>
  <si>
    <t>14/06/25</t>
  </si>
  <si>
    <t>1.22.55</t>
  </si>
  <si>
    <t>1.23.03</t>
  </si>
  <si>
    <t>1.22.70</t>
  </si>
  <si>
    <t>70-1/2</t>
  </si>
  <si>
    <t>1.32.73</t>
  </si>
  <si>
    <t>1.23.05</t>
  </si>
  <si>
    <t>1.39.78</t>
  </si>
  <si>
    <t>1.39.98</t>
  </si>
  <si>
    <t>1.23.08</t>
  </si>
  <si>
    <t>1.41.44</t>
  </si>
  <si>
    <t>1.35.62</t>
  </si>
  <si>
    <t>27/11/24</t>
  </si>
  <si>
    <t>1.39.57</t>
  </si>
  <si>
    <t>1.40.83</t>
  </si>
  <si>
    <t>1.40.56</t>
  </si>
  <si>
    <t>1.41.77</t>
  </si>
  <si>
    <t>1.40.30</t>
  </si>
  <si>
    <t>1.42.42</t>
  </si>
  <si>
    <t>1.40.50</t>
  </si>
  <si>
    <t>1.41.26</t>
  </si>
  <si>
    <t>1.40.91</t>
  </si>
  <si>
    <t>13/03/24</t>
  </si>
  <si>
    <t>1.41.21</t>
  </si>
  <si>
    <t>1.42.15</t>
  </si>
  <si>
    <t>1.41.42</t>
  </si>
  <si>
    <t>1.41.56</t>
  </si>
  <si>
    <t>17/01/24</t>
  </si>
  <si>
    <t>1.40.72</t>
  </si>
  <si>
    <t>29/12/23</t>
  </si>
  <si>
    <t>17/12/23</t>
  </si>
  <si>
    <t>1.23.63</t>
  </si>
  <si>
    <t>19/11/23</t>
  </si>
  <si>
    <t>1.22.46</t>
  </si>
  <si>
    <t>01/11/23</t>
  </si>
  <si>
    <t>1.42.33</t>
  </si>
  <si>
    <t>CP2/TT</t>
  </si>
  <si>
    <t>24/09/23</t>
  </si>
  <si>
    <t>09/07/23</t>
  </si>
  <si>
    <t>1.22.82</t>
  </si>
  <si>
    <t>25/06/23</t>
  </si>
  <si>
    <t>1.23.91</t>
  </si>
  <si>
    <t>26/03/23</t>
  </si>
  <si>
    <t>1.37.05</t>
  </si>
  <si>
    <t>11/03/23</t>
  </si>
  <si>
    <t>1.22.33</t>
  </si>
  <si>
    <t>15/02/23</t>
  </si>
  <si>
    <t>1.40.61</t>
  </si>
  <si>
    <t>1.35.92</t>
  </si>
  <si>
    <t>18/12/22</t>
  </si>
  <si>
    <t>1.35.98</t>
  </si>
  <si>
    <t>1.40.14</t>
  </si>
  <si>
    <t>XB-/H</t>
  </si>
  <si>
    <t>15/03/25</t>
  </si>
  <si>
    <t>1.10.80</t>
  </si>
  <si>
    <t>H1/XB1</t>
  </si>
  <si>
    <t>1.51.65</t>
  </si>
  <si>
    <t>17-1/2</t>
  </si>
  <si>
    <t>2.20.60</t>
  </si>
  <si>
    <t>1.48.84</t>
  </si>
  <si>
    <t>1.49.38</t>
  </si>
  <si>
    <t>1.49.50</t>
  </si>
  <si>
    <t>1.47.68</t>
  </si>
  <si>
    <t>1.50.18</t>
  </si>
  <si>
    <t>15/01/25</t>
  </si>
  <si>
    <t>1.49.31</t>
  </si>
  <si>
    <t>05/01/25</t>
  </si>
  <si>
    <t>1.49.74</t>
  </si>
  <si>
    <t>1.48.85</t>
  </si>
  <si>
    <t>04/12/24</t>
  </si>
  <si>
    <t>20/11/24</t>
  </si>
  <si>
    <t>30/10/24</t>
  </si>
  <si>
    <t>1.40.32</t>
  </si>
  <si>
    <t>1.39.94</t>
  </si>
  <si>
    <t>1.40.65</t>
  </si>
  <si>
    <t>1.40.09</t>
  </si>
  <si>
    <t>1.40.57</t>
  </si>
  <si>
    <t>1.41.47</t>
  </si>
  <si>
    <t>1.40.84</t>
  </si>
  <si>
    <t>07/04/24</t>
  </si>
  <si>
    <t>1.36.44</t>
  </si>
  <si>
    <t>1.41.37</t>
  </si>
  <si>
    <t>1.42.21</t>
  </si>
  <si>
    <t>1.35.69</t>
  </si>
  <si>
    <t>04/02/24</t>
  </si>
  <si>
    <t>1.23.17</t>
  </si>
  <si>
    <t>1.23.30</t>
  </si>
  <si>
    <t>01/01/24</t>
  </si>
  <si>
    <t>1.24.22</t>
  </si>
  <si>
    <t>23/12/23</t>
  </si>
  <si>
    <t>1.40.62</t>
  </si>
  <si>
    <t>03/12/23</t>
  </si>
  <si>
    <t>1.49.80</t>
  </si>
  <si>
    <t>V-/TT</t>
  </si>
  <si>
    <t>22/11/23</t>
  </si>
  <si>
    <t>1.41.43</t>
  </si>
  <si>
    <t>WX</t>
  </si>
  <si>
    <t>11/11/23</t>
  </si>
  <si>
    <t>22/10/23</t>
  </si>
  <si>
    <t>1.24.64</t>
  </si>
  <si>
    <t>1.22.71</t>
  </si>
  <si>
    <t>CP-/V2/TT</t>
  </si>
  <si>
    <t>蘇兆輝</t>
  </si>
  <si>
    <t>10-3/4</t>
  </si>
  <si>
    <t>1.38.90</t>
  </si>
  <si>
    <t>CP2/TT2</t>
  </si>
  <si>
    <t>22-1/2</t>
  </si>
  <si>
    <t>2.19.42</t>
  </si>
  <si>
    <t>2.02.97</t>
  </si>
  <si>
    <t>1.38.43</t>
  </si>
  <si>
    <t>CP/TT-</t>
  </si>
  <si>
    <t>12/02/23</t>
  </si>
  <si>
    <t>1.50.19</t>
  </si>
  <si>
    <t>15/01/23</t>
  </si>
  <si>
    <t>1.23.11</t>
  </si>
  <si>
    <t>V-/CP1</t>
  </si>
  <si>
    <t>14/12/22</t>
  </si>
  <si>
    <t>V1</t>
  </si>
  <si>
    <t>1.39.19</t>
  </si>
  <si>
    <t>1.52.49</t>
  </si>
  <si>
    <t>2.14.97</t>
  </si>
  <si>
    <t>1.38.86</t>
  </si>
  <si>
    <t>1.39.51</t>
  </si>
  <si>
    <t>1.36.60</t>
  </si>
  <si>
    <t>1.48.72</t>
  </si>
  <si>
    <t>1.22.49</t>
  </si>
  <si>
    <t>1.25.14</t>
  </si>
  <si>
    <t>08/06/25</t>
  </si>
  <si>
    <t>0.57.12</t>
  </si>
  <si>
    <t>0.55.57</t>
  </si>
  <si>
    <t>1.11.06</t>
  </si>
  <si>
    <t>0.57.02</t>
  </si>
  <si>
    <t>0.57.26</t>
  </si>
  <si>
    <t>26/12/24</t>
  </si>
  <si>
    <t>1.10.49</t>
  </si>
  <si>
    <t>SR-/XB/B2</t>
  </si>
  <si>
    <t>SR/XB</t>
  </si>
  <si>
    <t>1.09.33</t>
  </si>
  <si>
    <t>1.11.55</t>
  </si>
  <si>
    <t>1.11.22</t>
  </si>
  <si>
    <t>1.10.47</t>
  </si>
  <si>
    <t>1.12.02</t>
  </si>
  <si>
    <t>1.11.36</t>
  </si>
  <si>
    <t>04/01/24</t>
  </si>
  <si>
    <t>13/12/23</t>
  </si>
  <si>
    <t>1.10.53</t>
  </si>
  <si>
    <t>1.10.84</t>
  </si>
  <si>
    <t>B-/XB/SR2</t>
  </si>
  <si>
    <t>0.57.89</t>
  </si>
  <si>
    <t>0.57.33</t>
  </si>
  <si>
    <t>1.10.30</t>
  </si>
  <si>
    <t>CP-/H-/XB/B1</t>
  </si>
  <si>
    <t>21/05/23</t>
  </si>
  <si>
    <t>0.56.55</t>
  </si>
  <si>
    <t>26/04/23</t>
  </si>
  <si>
    <t>1.11.49</t>
  </si>
  <si>
    <t>01/03/23</t>
  </si>
  <si>
    <t>1.10.57</t>
  </si>
  <si>
    <t>04/01/23</t>
  </si>
  <si>
    <t>1.10.55</t>
  </si>
  <si>
    <t>1.09.81</t>
  </si>
  <si>
    <t>SR-/H/XB/CP1</t>
  </si>
  <si>
    <t>1.22.52</t>
  </si>
  <si>
    <t>H/SR/XB</t>
  </si>
  <si>
    <t>23/10/22</t>
  </si>
  <si>
    <t>1.09.34</t>
  </si>
  <si>
    <t>0.56.76</t>
  </si>
  <si>
    <t>0.56.53</t>
  </si>
  <si>
    <t>0.57.56</t>
  </si>
  <si>
    <t>0.57.01</t>
  </si>
  <si>
    <t>0.59.11</t>
  </si>
  <si>
    <t>0.56.97</t>
  </si>
  <si>
    <t>0.56.40</t>
  </si>
  <si>
    <t>0.57.83</t>
  </si>
  <si>
    <t>0.57.07</t>
  </si>
  <si>
    <t>0.57.88</t>
  </si>
  <si>
    <t>0.57.24</t>
  </si>
  <si>
    <t>0.56.87</t>
  </si>
  <si>
    <t>1.09.83</t>
  </si>
  <si>
    <t>0.58.34</t>
  </si>
  <si>
    <t>E1</t>
  </si>
  <si>
    <t>1.11.50</t>
  </si>
  <si>
    <t>1.10.60</t>
  </si>
  <si>
    <t>1.09.85</t>
  </si>
  <si>
    <t>1.10.81</t>
  </si>
  <si>
    <t>1.10.96</t>
  </si>
  <si>
    <t>1.10.50</t>
  </si>
  <si>
    <t>1.10.74</t>
  </si>
  <si>
    <t>1.10.11</t>
  </si>
  <si>
    <t>0.58.28</t>
  </si>
  <si>
    <t>1.10.98</t>
  </si>
  <si>
    <t>1.11.40</t>
  </si>
  <si>
    <t>CP-/B1</t>
  </si>
  <si>
    <t>13/01/24</t>
  </si>
  <si>
    <t>26-1/4</t>
  </si>
  <si>
    <t>1.27.29</t>
  </si>
  <si>
    <t>1.42.35</t>
  </si>
  <si>
    <t>20/12/23</t>
  </si>
  <si>
    <t>1.42.99</t>
  </si>
  <si>
    <t>1.23.94</t>
  </si>
  <si>
    <t>1.11.84</t>
  </si>
  <si>
    <t>18/10/23</t>
  </si>
  <si>
    <t>04/10/23</t>
  </si>
  <si>
    <t>17/05/23</t>
  </si>
  <si>
    <t>高伯新</t>
  </si>
  <si>
    <t>1.11.41</t>
  </si>
  <si>
    <t>30/04/23</t>
  </si>
  <si>
    <t>1.11.04</t>
  </si>
  <si>
    <t>0.57.73</t>
  </si>
  <si>
    <t>1.10.45</t>
  </si>
  <si>
    <t>1.10.68</t>
  </si>
  <si>
    <t>1.11.58</t>
  </si>
  <si>
    <t>0.57.78</t>
  </si>
  <si>
    <t>0.57.70</t>
  </si>
  <si>
    <t>CP-/PC1</t>
  </si>
  <si>
    <t>B-/CP2</t>
  </si>
  <si>
    <t>14/07/24</t>
  </si>
  <si>
    <t>13-3/4</t>
  </si>
  <si>
    <t>1.09.59</t>
  </si>
  <si>
    <t>0.56.75</t>
  </si>
  <si>
    <t>1.41.27</t>
  </si>
  <si>
    <t>1.41.71</t>
  </si>
  <si>
    <t>1.40.00</t>
  </si>
  <si>
    <t>1.39.81</t>
  </si>
  <si>
    <t>1.40.53</t>
  </si>
  <si>
    <t>22-3/4</t>
  </si>
  <si>
    <t>1.54.48</t>
  </si>
  <si>
    <t>1.41.55</t>
  </si>
  <si>
    <t>1.39.45</t>
  </si>
  <si>
    <t>1.41.52</t>
  </si>
  <si>
    <t>1.40.69</t>
  </si>
  <si>
    <t>1.11.63</t>
  </si>
  <si>
    <t>1.41.28</t>
  </si>
  <si>
    <t>15/05/24</t>
  </si>
  <si>
    <t>1.41.12</t>
  </si>
  <si>
    <t>17/04/24</t>
  </si>
  <si>
    <t>1.42.07</t>
  </si>
  <si>
    <t>1.41.59</t>
  </si>
  <si>
    <t>1.51.80</t>
  </si>
  <si>
    <t>1.41.50</t>
  </si>
  <si>
    <t>1.41.85</t>
  </si>
  <si>
    <t>1.41.54</t>
  </si>
  <si>
    <t>06/12/23</t>
  </si>
  <si>
    <t>1.43.29</t>
  </si>
  <si>
    <t>06/07/23</t>
  </si>
  <si>
    <t>1.41.10</t>
  </si>
  <si>
    <t>14/06/23</t>
  </si>
  <si>
    <t>1.40.27</t>
  </si>
  <si>
    <t>1.41.95</t>
  </si>
  <si>
    <t>22/03/23</t>
  </si>
  <si>
    <t>1.39.77</t>
  </si>
  <si>
    <t>1.11.93</t>
  </si>
  <si>
    <t>黃俊</t>
  </si>
  <si>
    <t>1.10.93</t>
  </si>
  <si>
    <t>嘉里</t>
  </si>
  <si>
    <t>1.23.51</t>
  </si>
  <si>
    <t>21/12/22</t>
  </si>
  <si>
    <t>16/11/22</t>
  </si>
  <si>
    <t>1.11.33</t>
  </si>
  <si>
    <t>1.22.92</t>
  </si>
  <si>
    <t>1.10.31</t>
  </si>
  <si>
    <t>1.09.95</t>
  </si>
  <si>
    <t>1.10.32</t>
  </si>
  <si>
    <t>1.11.94</t>
  </si>
  <si>
    <t>11/05/24</t>
  </si>
  <si>
    <t>1.10.56</t>
  </si>
  <si>
    <t>1.11.86</t>
  </si>
  <si>
    <t>H-/B1</t>
  </si>
  <si>
    <t>14/04/24</t>
  </si>
  <si>
    <t>0.56.99</t>
  </si>
  <si>
    <t>1.11.79</t>
  </si>
  <si>
    <t>1.10.71</t>
  </si>
  <si>
    <t>1.09.65</t>
  </si>
  <si>
    <t>1.09.76</t>
  </si>
  <si>
    <t>1.23.89</t>
  </si>
  <si>
    <t>1.10.22</t>
  </si>
  <si>
    <t>0.57.11</t>
  </si>
  <si>
    <t>1.51.26</t>
  </si>
  <si>
    <t>1.12.34</t>
  </si>
  <si>
    <t>0.56.95</t>
  </si>
  <si>
    <t>B/XB2</t>
  </si>
  <si>
    <t>1.22.81</t>
  </si>
  <si>
    <t>1.09.63</t>
  </si>
  <si>
    <t>1.10.05</t>
  </si>
  <si>
    <t>XB-/B</t>
  </si>
  <si>
    <t>1.10.37</t>
  </si>
  <si>
    <t>1.11.10</t>
  </si>
  <si>
    <t>1.11.57</t>
  </si>
  <si>
    <t>1.11.09</t>
  </si>
  <si>
    <t>1.11.11</t>
  </si>
  <si>
    <t>1.10.83</t>
  </si>
  <si>
    <t>1.11.27</t>
  </si>
  <si>
    <t>1.10.52</t>
  </si>
  <si>
    <t>平頭馬</t>
  </si>
  <si>
    <t>1.09.00</t>
  </si>
  <si>
    <t>CP-/XB/B1</t>
  </si>
  <si>
    <t>1.17.32</t>
  </si>
  <si>
    <t>1.09.28</t>
  </si>
  <si>
    <t>23/11/22</t>
  </si>
  <si>
    <t>19/10/22</t>
  </si>
  <si>
    <t>25/09/22</t>
  </si>
  <si>
    <t>11/09/22</t>
  </si>
  <si>
    <t>1.10.08</t>
  </si>
  <si>
    <t>1.09.79</t>
  </si>
  <si>
    <t>XB-/B/TT</t>
  </si>
  <si>
    <t>H-/P-/B1/XB1/TT2</t>
  </si>
  <si>
    <t>23-3/4</t>
  </si>
  <si>
    <t>1.43.01</t>
  </si>
  <si>
    <t>H/P</t>
  </si>
  <si>
    <t>1.10.76</t>
  </si>
  <si>
    <t>14-1/2</t>
  </si>
  <si>
    <t>1.24.50</t>
  </si>
  <si>
    <t>29/05/24</t>
  </si>
  <si>
    <t>1.12.49</t>
  </si>
  <si>
    <t>H/P/TT-</t>
  </si>
  <si>
    <t>03/04/24</t>
  </si>
  <si>
    <t>49-3/4</t>
  </si>
  <si>
    <t>1.15.90</t>
  </si>
  <si>
    <t>CP-/H/P1/TT1</t>
  </si>
  <si>
    <t>21/02/24</t>
  </si>
  <si>
    <t>0.59.10</t>
  </si>
  <si>
    <t>CP/H</t>
  </si>
  <si>
    <t>0.58.85</t>
  </si>
  <si>
    <t>CP1/H1</t>
  </si>
  <si>
    <t>05/07/25</t>
  </si>
  <si>
    <t>1.21.78</t>
  </si>
  <si>
    <t>1.22.29</t>
  </si>
  <si>
    <t>1.09.38</t>
  </si>
  <si>
    <t>1.22.34</t>
  </si>
  <si>
    <t>48-1/4</t>
  </si>
  <si>
    <t>1.08.97</t>
  </si>
  <si>
    <t>1.40.35</t>
  </si>
  <si>
    <t>1.39.46</t>
  </si>
  <si>
    <t>1.34.97</t>
  </si>
  <si>
    <t>1.35.11</t>
  </si>
  <si>
    <t>1.34.64</t>
  </si>
  <si>
    <t>1.22.60</t>
  </si>
  <si>
    <t>1.22.23</t>
  </si>
  <si>
    <t>1.22.30</t>
  </si>
  <si>
    <t>1.10.88</t>
  </si>
  <si>
    <t>1.09.96</t>
  </si>
  <si>
    <t>1.40.03</t>
  </si>
  <si>
    <t>CP/H/XB/TT</t>
  </si>
  <si>
    <t>1.52.70</t>
  </si>
  <si>
    <t>1.49.71</t>
  </si>
  <si>
    <t>1.48.96</t>
  </si>
  <si>
    <t>CP/H/XB1/TT</t>
  </si>
  <si>
    <t>CP/H/TT</t>
  </si>
  <si>
    <t>1.21.72</t>
  </si>
  <si>
    <t>1.22.08</t>
  </si>
  <si>
    <t>1.41.02</t>
  </si>
  <si>
    <t>1.49.81</t>
  </si>
  <si>
    <t>1.48.88</t>
  </si>
  <si>
    <t>1.39.86</t>
  </si>
  <si>
    <t>H/CP2/TT</t>
  </si>
  <si>
    <t>1.41.34</t>
  </si>
  <si>
    <t>1.41.01</t>
  </si>
  <si>
    <t>1.41.15</t>
  </si>
  <si>
    <t>CP-/H/TT</t>
  </si>
  <si>
    <t>20/03/24</t>
  </si>
  <si>
    <t>1.10.51</t>
  </si>
  <si>
    <t>H/CP1/TT</t>
  </si>
  <si>
    <t>1.22.17</t>
  </si>
  <si>
    <t>XB-/CP/TT</t>
  </si>
  <si>
    <t>CP/XB/TT</t>
  </si>
  <si>
    <t>1.08.64</t>
  </si>
  <si>
    <t>CP1/XB1/TT1</t>
  </si>
  <si>
    <t>1.39.84</t>
  </si>
  <si>
    <t>1.09.45</t>
  </si>
  <si>
    <t>1.08.91</t>
  </si>
  <si>
    <t>1.08.56</t>
  </si>
  <si>
    <t>1.08.86</t>
  </si>
  <si>
    <t>1.40.54</t>
  </si>
  <si>
    <t>1.22.25</t>
  </si>
  <si>
    <t>11-1/2</t>
  </si>
  <si>
    <t>1.23.68</t>
  </si>
  <si>
    <t>1.22.12</t>
  </si>
  <si>
    <t>1.40.98</t>
  </si>
  <si>
    <t>1.41.36</t>
  </si>
  <si>
    <t>05/11/23</t>
  </si>
  <si>
    <t>1.34.67</t>
  </si>
  <si>
    <t>20/09/23</t>
  </si>
  <si>
    <t>10/09/23</t>
  </si>
  <si>
    <t>1.39.80</t>
  </si>
  <si>
    <t>03/07/23</t>
  </si>
  <si>
    <t>18/06/23</t>
  </si>
  <si>
    <t>1.22.57</t>
  </si>
  <si>
    <t>1.21.67</t>
  </si>
  <si>
    <t>1.37.67</t>
  </si>
  <si>
    <t>4YO</t>
  </si>
  <si>
    <t>2.03.49</t>
  </si>
  <si>
    <t>1.46.69</t>
  </si>
  <si>
    <t>29/01/23</t>
  </si>
  <si>
    <t>1.35.26</t>
  </si>
  <si>
    <t>1.21.56</t>
  </si>
  <si>
    <t>04/12/22</t>
  </si>
  <si>
    <t>1.07.76</t>
  </si>
  <si>
    <t>06/11/22</t>
  </si>
  <si>
    <t>1.34.61</t>
  </si>
  <si>
    <t>1.21.52</t>
  </si>
  <si>
    <t>09/10/22</t>
  </si>
  <si>
    <t>1.21.43</t>
  </si>
  <si>
    <t>1.49.15</t>
  </si>
  <si>
    <t>1.39.49</t>
  </si>
  <si>
    <t>1.50.54</t>
  </si>
  <si>
    <t>1.48.08</t>
  </si>
  <si>
    <t>1.49.07</t>
  </si>
  <si>
    <t>1.49.09</t>
  </si>
  <si>
    <t>1.40.44</t>
  </si>
  <si>
    <t>1.41.63</t>
  </si>
  <si>
    <t>1.23.23</t>
  </si>
  <si>
    <t>1.41.45</t>
  </si>
  <si>
    <t>1.36.03</t>
  </si>
  <si>
    <t>1.40.89</t>
  </si>
  <si>
    <t>1.41.68</t>
  </si>
  <si>
    <t>1.40.40</t>
  </si>
  <si>
    <t>1.11.19</t>
  </si>
  <si>
    <t>1.37.72</t>
  </si>
  <si>
    <t>1.35.70</t>
  </si>
  <si>
    <t>1.36.85</t>
  </si>
  <si>
    <t>1.22.35</t>
  </si>
  <si>
    <t>01/07/23</t>
  </si>
  <si>
    <t>1.35.25</t>
  </si>
  <si>
    <t>1.35.10</t>
  </si>
  <si>
    <t>13/05/23</t>
  </si>
  <si>
    <t>1.24.34</t>
  </si>
  <si>
    <t>1.40.28</t>
  </si>
  <si>
    <t>1.40.96</t>
  </si>
  <si>
    <t>1.40.74</t>
  </si>
  <si>
    <t>1.40.47</t>
  </si>
  <si>
    <t>1.23.86</t>
  </si>
  <si>
    <t>27-3/4</t>
  </si>
  <si>
    <t>1.27.31</t>
  </si>
  <si>
    <t>1.41.93</t>
  </si>
  <si>
    <t>1.34.87</t>
  </si>
  <si>
    <t>1.40.20</t>
  </si>
  <si>
    <t>1.40.90</t>
  </si>
  <si>
    <t>1.40.81</t>
  </si>
  <si>
    <t>1.41.35</t>
  </si>
  <si>
    <t>1.22.02</t>
  </si>
  <si>
    <t>1.39.26</t>
  </si>
  <si>
    <t>1.42.69</t>
  </si>
  <si>
    <t>1.40.70</t>
  </si>
  <si>
    <t>1.41.38</t>
  </si>
  <si>
    <t>1.23.55</t>
  </si>
  <si>
    <t>16/03/24</t>
  </si>
  <si>
    <t>1.10.02</t>
  </si>
  <si>
    <t>1.23.72</t>
  </si>
  <si>
    <t>21/01/24</t>
  </si>
  <si>
    <t>1.23.19</t>
  </si>
  <si>
    <t>1.23.67</t>
  </si>
  <si>
    <t>1.22.61</t>
  </si>
  <si>
    <t>1.22.83</t>
  </si>
  <si>
    <t>23/04/23</t>
  </si>
  <si>
    <t>15/04/23</t>
  </si>
  <si>
    <t>1.23.20</t>
  </si>
  <si>
    <t>1.11.13</t>
  </si>
  <si>
    <t>19/02/23</t>
  </si>
  <si>
    <t>1.09.60</t>
  </si>
  <si>
    <t>24/12/22</t>
  </si>
  <si>
    <t>1.40.94</t>
  </si>
  <si>
    <t>12/11/22</t>
  </si>
  <si>
    <t>1.21.40</t>
  </si>
  <si>
    <t>18/09/22</t>
  </si>
  <si>
    <t>1.40.05</t>
  </si>
  <si>
    <t>1.21.94</t>
  </si>
  <si>
    <t>1.09.50</t>
  </si>
  <si>
    <t>1.41.13</t>
  </si>
  <si>
    <t>1.22.47</t>
  </si>
  <si>
    <t>1.22.48</t>
  </si>
  <si>
    <t>B2/TT2</t>
  </si>
  <si>
    <t>1.22.01</t>
  </si>
  <si>
    <t>1.22.10</t>
  </si>
  <si>
    <t>1.22.75</t>
  </si>
  <si>
    <t>1.22.05</t>
  </si>
  <si>
    <t>1.10.13</t>
  </si>
  <si>
    <t>10/03/24</t>
  </si>
  <si>
    <t>18/02/24</t>
  </si>
  <si>
    <t>1.22.87</t>
  </si>
  <si>
    <t>26/12/23</t>
  </si>
  <si>
    <t>B-/CP1/TT</t>
  </si>
  <si>
    <t>1.12.23</t>
  </si>
  <si>
    <t>B/TT1</t>
  </si>
  <si>
    <t>1.12.42</t>
  </si>
  <si>
    <t>1.21.70</t>
  </si>
  <si>
    <t>1.22.69</t>
  </si>
  <si>
    <t>PC-/B2</t>
  </si>
  <si>
    <t>1.38.56</t>
  </si>
  <si>
    <t>B-/PC2</t>
  </si>
  <si>
    <t>1.22.09</t>
  </si>
  <si>
    <t>1.22.07</t>
  </si>
  <si>
    <t>1.22.44</t>
  </si>
  <si>
    <t>1.21.59</t>
  </si>
  <si>
    <t>B-/PC1</t>
  </si>
  <si>
    <t>1.22.72</t>
  </si>
  <si>
    <t>1.22.27</t>
  </si>
  <si>
    <t>1.10.25</t>
  </si>
  <si>
    <t>1.23.14</t>
  </si>
  <si>
    <t>1.40.76</t>
  </si>
  <si>
    <t>1.09.57</t>
  </si>
  <si>
    <t>1.22.68</t>
  </si>
  <si>
    <t>1.40.08</t>
  </si>
  <si>
    <t>1.10.54</t>
  </si>
  <si>
    <t>20-1/2</t>
  </si>
  <si>
    <t>1.42.27</t>
  </si>
  <si>
    <t>SR-/XB/CP1</t>
  </si>
  <si>
    <t>XB/SR1</t>
  </si>
  <si>
    <t>1.10.86</t>
  </si>
  <si>
    <t>1.12.04</t>
  </si>
  <si>
    <t>26/11/23</t>
  </si>
  <si>
    <t>0.57.54</t>
  </si>
  <si>
    <t>1.39.70</t>
  </si>
  <si>
    <t>1.40.49</t>
  </si>
  <si>
    <t>1.42.96</t>
  </si>
  <si>
    <t>1.40.34</t>
  </si>
  <si>
    <t>1.41.76</t>
  </si>
  <si>
    <t>H2</t>
  </si>
  <si>
    <t>1.40.23</t>
  </si>
  <si>
    <t>1.36.09</t>
  </si>
  <si>
    <t>31-3/4</t>
  </si>
  <si>
    <t>1.22.91</t>
  </si>
  <si>
    <t>1.47.55</t>
  </si>
  <si>
    <t>P-/TT</t>
  </si>
  <si>
    <t>1.38.96</t>
  </si>
  <si>
    <t>P1/TT</t>
  </si>
  <si>
    <t>1.10.04</t>
  </si>
  <si>
    <t>1.39.75</t>
  </si>
  <si>
    <t>1.40.64</t>
  </si>
  <si>
    <t>13/11/24</t>
  </si>
  <si>
    <t>1.40.36</t>
  </si>
  <si>
    <t>1.40.63</t>
  </si>
  <si>
    <t>1.48.89</t>
  </si>
  <si>
    <t>1.23.10</t>
  </si>
  <si>
    <t>1.12.18</t>
  </si>
  <si>
    <t>1.35.79</t>
  </si>
  <si>
    <t>1.39.60</t>
  </si>
  <si>
    <t>2.02.29</t>
  </si>
  <si>
    <t>1.22.43</t>
  </si>
  <si>
    <t>CP1/TT1</t>
  </si>
  <si>
    <t>1.40.42</t>
  </si>
  <si>
    <t>1.39.25</t>
  </si>
  <si>
    <t>1.39.24</t>
  </si>
  <si>
    <t>1.10.00</t>
  </si>
  <si>
    <t>0.57.34</t>
  </si>
  <si>
    <t>0.57.75</t>
  </si>
  <si>
    <t>03/05/23</t>
  </si>
  <si>
    <t>15/03/23</t>
  </si>
  <si>
    <t>24/01/23</t>
  </si>
  <si>
    <t>1.47.62</t>
  </si>
  <si>
    <t>1.49.75</t>
  </si>
  <si>
    <t>1.50.38</t>
  </si>
  <si>
    <t>2.15.87</t>
  </si>
  <si>
    <t>1.49.12</t>
  </si>
  <si>
    <t>1.40.01</t>
  </si>
  <si>
    <t>B-/XB2/TT</t>
  </si>
  <si>
    <t>1.41.78</t>
  </si>
  <si>
    <t>1.35.16</t>
  </si>
  <si>
    <t>XB-/TT</t>
  </si>
  <si>
    <t>1.24.32</t>
  </si>
  <si>
    <t>1.41.91</t>
  </si>
  <si>
    <t>1.41.58</t>
  </si>
  <si>
    <t>1.49.60</t>
  </si>
  <si>
    <t>1.49.29</t>
  </si>
  <si>
    <t>06/04/23</t>
  </si>
  <si>
    <t>1.40.43</t>
  </si>
  <si>
    <t>08/03/23</t>
  </si>
  <si>
    <t>1.49.34</t>
  </si>
  <si>
    <t>1.50.42</t>
  </si>
  <si>
    <t>11/01/23</t>
  </si>
  <si>
    <t>1.39.71</t>
  </si>
  <si>
    <t>1.22.41</t>
  </si>
  <si>
    <t>1.21.27</t>
  </si>
  <si>
    <t>PC-/XB/TT</t>
  </si>
  <si>
    <t>1.39.21</t>
  </si>
  <si>
    <t>1.35.51</t>
  </si>
  <si>
    <t>1.50.10</t>
  </si>
  <si>
    <t>1.39.23</t>
  </si>
  <si>
    <t>1.50.27</t>
  </si>
  <si>
    <t>G3</t>
  </si>
  <si>
    <t>1.39.41</t>
  </si>
  <si>
    <t>1.41.20</t>
  </si>
  <si>
    <t>1.42.16</t>
  </si>
  <si>
    <t>CP-/H-/TT</t>
  </si>
  <si>
    <t>1.23.02</t>
  </si>
  <si>
    <t>1.51.16</t>
  </si>
  <si>
    <t>1.51.50</t>
  </si>
  <si>
    <t>1.37.07</t>
  </si>
  <si>
    <t>02/04/23</t>
  </si>
  <si>
    <t>1.23.24</t>
  </si>
  <si>
    <t>1.23.00</t>
  </si>
  <si>
    <t>2.01.46</t>
  </si>
  <si>
    <t>V2/TT</t>
  </si>
  <si>
    <t>1.54.11</t>
  </si>
  <si>
    <t>CP-/TT2</t>
  </si>
  <si>
    <t>2.04.18</t>
  </si>
  <si>
    <t>2.15.19</t>
  </si>
  <si>
    <t>1.47.40</t>
  </si>
  <si>
    <t>2.01.61</t>
  </si>
  <si>
    <t>CP1/TT-</t>
  </si>
  <si>
    <t>2.01.66</t>
  </si>
  <si>
    <t>1.49.52</t>
  </si>
  <si>
    <t>1.47.13</t>
  </si>
  <si>
    <t>G1</t>
  </si>
  <si>
    <t>2.26.22</t>
  </si>
  <si>
    <t>2.30.56</t>
  </si>
  <si>
    <t>2.01.49</t>
  </si>
  <si>
    <t>V-/B2/TT</t>
  </si>
  <si>
    <t>1.48.26</t>
  </si>
  <si>
    <t>2.30.95</t>
  </si>
  <si>
    <t>G2</t>
  </si>
  <si>
    <t>2.02.19</t>
  </si>
  <si>
    <t>1.48.56</t>
  </si>
  <si>
    <t>1.34.59</t>
  </si>
  <si>
    <t>2.27.27</t>
  </si>
  <si>
    <t>2.33.18</t>
  </si>
  <si>
    <t>25/03/23</t>
  </si>
  <si>
    <t>美丹/草地</t>
  </si>
  <si>
    <t>戴圖理</t>
  </si>
  <si>
    <t>04/03/23</t>
  </si>
  <si>
    <t>沈拿</t>
  </si>
  <si>
    <t>18/02/23</t>
  </si>
  <si>
    <t>雷恩/草地</t>
  </si>
  <si>
    <t>QA G1</t>
  </si>
  <si>
    <t>05/02/23</t>
  </si>
  <si>
    <t>1.48.37</t>
  </si>
  <si>
    <t>2.28.43</t>
  </si>
  <si>
    <t>1.59.56</t>
  </si>
  <si>
    <t>1.46.63</t>
  </si>
  <si>
    <t>1.33.84</t>
  </si>
  <si>
    <t>1.39.67</t>
  </si>
  <si>
    <t>1.39.32</t>
  </si>
  <si>
    <t>1.39.66</t>
  </si>
  <si>
    <t>1.40.99</t>
  </si>
  <si>
    <t>1.23.34</t>
  </si>
  <si>
    <t>1.22.58</t>
  </si>
  <si>
    <t>1.21.63</t>
  </si>
  <si>
    <t>25-1/4</t>
  </si>
  <si>
    <t>1.12.44</t>
  </si>
  <si>
    <t>1.40.55</t>
  </si>
  <si>
    <t>0.57.41</t>
  </si>
  <si>
    <t>1.40.02</t>
  </si>
  <si>
    <t>1.35.34</t>
  </si>
  <si>
    <t>B-/V1/TT1</t>
  </si>
  <si>
    <t>1.21.83</t>
  </si>
  <si>
    <t>1.21.89</t>
  </si>
  <si>
    <t>1.22.03</t>
  </si>
  <si>
    <t>1.12.41</t>
  </si>
  <si>
    <t>1.09.19</t>
  </si>
  <si>
    <t>V/TT-</t>
  </si>
  <si>
    <t>1.47.78</t>
  </si>
  <si>
    <t>1.36.10</t>
  </si>
  <si>
    <t>1.35.40</t>
  </si>
  <si>
    <t>1.41.11</t>
  </si>
  <si>
    <t>1.39.68</t>
  </si>
  <si>
    <t>1.39.48</t>
  </si>
  <si>
    <t>BO-/XB-/SR2/TT</t>
  </si>
  <si>
    <t>1.39.93</t>
  </si>
  <si>
    <t>BO/XB/TT</t>
  </si>
  <si>
    <t>1.34.96</t>
  </si>
  <si>
    <t>SR-/XB/BO1/TT</t>
  </si>
  <si>
    <t>1.40.16</t>
  </si>
  <si>
    <t>1.50.02</t>
  </si>
  <si>
    <t>1.40.31</t>
  </si>
  <si>
    <t>1.41.05</t>
  </si>
  <si>
    <t>1.41.87</t>
  </si>
  <si>
    <t>H-/SR/XB/TT</t>
  </si>
  <si>
    <t>1.41.18</t>
  </si>
  <si>
    <t>H/SR/XB/TT</t>
  </si>
  <si>
    <t>1.41.65</t>
  </si>
  <si>
    <t>1.39.59</t>
  </si>
  <si>
    <t>16/07/23</t>
  </si>
  <si>
    <t>1.40.18</t>
  </si>
  <si>
    <t>SR/XB/H1/TT</t>
  </si>
  <si>
    <t>1.22.50</t>
  </si>
  <si>
    <t>1.24.41</t>
  </si>
  <si>
    <t>1.11.92</t>
  </si>
  <si>
    <t>SR-/XB1/B2/TT</t>
  </si>
  <si>
    <t>1.37.12</t>
  </si>
  <si>
    <t>1.36.61</t>
  </si>
  <si>
    <t>1.34.76</t>
  </si>
  <si>
    <t>B-/SR2/TT</t>
  </si>
  <si>
    <t>SR-/B1/TT</t>
  </si>
  <si>
    <t>16-3/4</t>
  </si>
  <si>
    <t>1.24.36</t>
  </si>
  <si>
    <t>SR1/TT1</t>
  </si>
  <si>
    <t>1.12.16</t>
  </si>
  <si>
    <t>1.49.44</t>
  </si>
  <si>
    <t>1.48.59</t>
  </si>
  <si>
    <t>2.01.96</t>
  </si>
  <si>
    <t>1.50.04</t>
  </si>
  <si>
    <t>29-1/4</t>
  </si>
  <si>
    <t>1.44.43</t>
  </si>
  <si>
    <t>1.41.14</t>
  </si>
  <si>
    <t>1.47.50</t>
  </si>
  <si>
    <t>1.41.97</t>
  </si>
  <si>
    <t>24/01/24</t>
  </si>
  <si>
    <t>1.50.74</t>
  </si>
  <si>
    <t>1.50.46</t>
  </si>
  <si>
    <t>1.10.92</t>
  </si>
  <si>
    <t>1.23.84</t>
  </si>
  <si>
    <t>29/03/23</t>
  </si>
  <si>
    <t>16-1/4</t>
  </si>
  <si>
    <t>1.42.57</t>
  </si>
  <si>
    <t>H-/XB-/CP1/TT</t>
  </si>
  <si>
    <t>H/XB/TT</t>
  </si>
  <si>
    <t>1.50.83</t>
  </si>
  <si>
    <t>18/01/23</t>
  </si>
  <si>
    <t>H/XB1/TT</t>
  </si>
  <si>
    <t>黃皓楠</t>
  </si>
  <si>
    <t>1.48.61</t>
  </si>
  <si>
    <t>H/TT1</t>
  </si>
  <si>
    <t>1.38.77</t>
  </si>
  <si>
    <t>1.34.90</t>
  </si>
  <si>
    <t>1.35.50</t>
  </si>
  <si>
    <t>1.34.86</t>
  </si>
  <si>
    <t>1.24.55</t>
  </si>
  <si>
    <t>1.21.86</t>
  </si>
  <si>
    <t>CP-/XB/TT</t>
  </si>
  <si>
    <t>1.22.36</t>
  </si>
  <si>
    <t>XB/CP1/TT</t>
  </si>
  <si>
    <t>1.40.52</t>
  </si>
  <si>
    <t>1.23.18</t>
  </si>
  <si>
    <t>1.48.51</t>
  </si>
  <si>
    <t>12-1/2</t>
  </si>
  <si>
    <t>1.41.79</t>
  </si>
  <si>
    <t>XB1/TT1</t>
  </si>
  <si>
    <t>1.21.38</t>
  </si>
  <si>
    <t>1.22.21</t>
  </si>
  <si>
    <t>1.21.53</t>
  </si>
  <si>
    <t>CP-/XB/B1/TT</t>
  </si>
  <si>
    <t>1.36.01</t>
  </si>
  <si>
    <t>1.22.40</t>
  </si>
  <si>
    <t>1.21.81</t>
  </si>
  <si>
    <t>1.23.13</t>
  </si>
  <si>
    <t>CP1/XB1/TT</t>
  </si>
  <si>
    <t>1.37.19</t>
  </si>
  <si>
    <t>1.23.47</t>
  </si>
  <si>
    <t>1.22.90</t>
  </si>
  <si>
    <t>1.38.50</t>
  </si>
  <si>
    <t>1.39.79</t>
  </si>
  <si>
    <t>1.41.84</t>
  </si>
  <si>
    <t>1.40.66</t>
  </si>
  <si>
    <t>1.22.56</t>
  </si>
  <si>
    <t>1.24.44</t>
  </si>
  <si>
    <t>0.55.88</t>
  </si>
  <si>
    <t>1.09.03</t>
  </si>
  <si>
    <t>1.08.95</t>
  </si>
  <si>
    <t>P/TT</t>
  </si>
  <si>
    <t>1.08.76</t>
  </si>
  <si>
    <t>1.08.39</t>
  </si>
  <si>
    <t>0.56.17</t>
  </si>
  <si>
    <t>0.56.36</t>
  </si>
  <si>
    <t>0.55.83</t>
  </si>
  <si>
    <t>0.55.74</t>
  </si>
  <si>
    <t>0.57.71</t>
  </si>
  <si>
    <t>1.08.24</t>
  </si>
  <si>
    <t>1.08.99</t>
  </si>
  <si>
    <t>1.08.32</t>
  </si>
  <si>
    <t>1.08.61</t>
  </si>
  <si>
    <t>1.09.09</t>
  </si>
  <si>
    <t>1.09.80</t>
  </si>
  <si>
    <t>P1</t>
  </si>
  <si>
    <t>1.08.83</t>
  </si>
  <si>
    <t>0.55.67</t>
  </si>
  <si>
    <t>E-/P-/TT</t>
  </si>
  <si>
    <t>E/P/TT</t>
  </si>
  <si>
    <t>1.08.72</t>
  </si>
  <si>
    <t>E/P1/TT</t>
  </si>
  <si>
    <t>1.08.49</t>
  </si>
  <si>
    <t>0.56.43</t>
  </si>
  <si>
    <t>1.08.23</t>
  </si>
  <si>
    <t>1.08.04</t>
  </si>
  <si>
    <t>0.55.72</t>
  </si>
  <si>
    <t>1.08.01</t>
  </si>
  <si>
    <t>E1/TT</t>
  </si>
  <si>
    <t>0.56.61</t>
  </si>
  <si>
    <t>0.57.03</t>
  </si>
  <si>
    <t>0.56.62</t>
  </si>
  <si>
    <t>0.56.88</t>
  </si>
  <si>
    <t>SR-/XB-/TT1</t>
  </si>
  <si>
    <t>1.09.06</t>
  </si>
  <si>
    <t>0.57.47</t>
  </si>
  <si>
    <t>1.11.61</t>
  </si>
  <si>
    <t>0.56.58</t>
  </si>
  <si>
    <t>1.08.92</t>
  </si>
  <si>
    <t>1.08.88</t>
  </si>
  <si>
    <t>0.56.18</t>
  </si>
  <si>
    <t>0.56.56</t>
  </si>
  <si>
    <t>1.11.23</t>
  </si>
  <si>
    <t>0.56.81</t>
  </si>
  <si>
    <t>1.09.43</t>
  </si>
  <si>
    <t>0.56.49</t>
  </si>
  <si>
    <t>1.09.23</t>
  </si>
  <si>
    <t>1.09.20</t>
  </si>
  <si>
    <t>1.08.75</t>
  </si>
  <si>
    <t>1.21.64</t>
  </si>
  <si>
    <t>B-/H-/TT</t>
  </si>
  <si>
    <t>0.57.48</t>
  </si>
  <si>
    <t>B1/H1/TT</t>
  </si>
  <si>
    <t>0.57.57</t>
  </si>
  <si>
    <t>09/04/23</t>
  </si>
  <si>
    <t>0.58.16</t>
  </si>
  <si>
    <t>1.09.26</t>
  </si>
  <si>
    <t>1.09.15</t>
  </si>
  <si>
    <t>1.10.95</t>
  </si>
  <si>
    <t>0.57.40</t>
  </si>
  <si>
    <t>0.56.31</t>
  </si>
  <si>
    <t>0.56.64</t>
  </si>
  <si>
    <t>1.08.40</t>
  </si>
  <si>
    <t>1.08.43</t>
  </si>
  <si>
    <t>1.08.94</t>
  </si>
  <si>
    <t>1.09.22</t>
  </si>
  <si>
    <t>1.08.79</t>
  </si>
  <si>
    <t>1.08.41</t>
  </si>
  <si>
    <t>1.13.63</t>
  </si>
  <si>
    <t>0.56.73</t>
  </si>
  <si>
    <t>1.08.82</t>
  </si>
  <si>
    <t>0.57.21</t>
  </si>
  <si>
    <t>1.39.36</t>
  </si>
  <si>
    <t>1.20.72</t>
  </si>
  <si>
    <t>1.09.13</t>
  </si>
  <si>
    <t>H-/TT</t>
  </si>
  <si>
    <t>H2/TT</t>
  </si>
  <si>
    <t>黎海榮</t>
  </si>
  <si>
    <t>CP-/H1/TT</t>
  </si>
  <si>
    <t>0.58.11</t>
  </si>
  <si>
    <t>0.56.57</t>
  </si>
  <si>
    <t>1.09.08</t>
  </si>
  <si>
    <t>0.57.61</t>
  </si>
  <si>
    <t>1.09.51</t>
  </si>
  <si>
    <t>0.56.90</t>
  </si>
  <si>
    <t>0.56.91</t>
  </si>
  <si>
    <t>0.57.94</t>
  </si>
  <si>
    <t>1.10.39</t>
  </si>
  <si>
    <t>19/04/23</t>
  </si>
  <si>
    <t>1.09.48</t>
  </si>
  <si>
    <t>H-/SR-</t>
  </si>
  <si>
    <t>1.08.71</t>
  </si>
  <si>
    <t>1.39.50</t>
  </si>
  <si>
    <t>1.08.78</t>
  </si>
  <si>
    <t>1.09.67</t>
  </si>
  <si>
    <t>1.08.70</t>
  </si>
  <si>
    <t>1.08.34</t>
  </si>
  <si>
    <t>1.08.12</t>
  </si>
  <si>
    <t>1.08.51</t>
  </si>
  <si>
    <t>1.08.96</t>
  </si>
  <si>
    <t>1.08.57</t>
  </si>
  <si>
    <t>1.38.74</t>
  </si>
  <si>
    <t>1.08.81</t>
  </si>
  <si>
    <t>1.08.93</t>
  </si>
  <si>
    <t>1.09.12</t>
  </si>
  <si>
    <t>V-/XB/B2/TT</t>
  </si>
  <si>
    <t>1.22.20</t>
  </si>
  <si>
    <t>V/XB/TT</t>
  </si>
  <si>
    <t>1.08.58</t>
  </si>
  <si>
    <t>1.09.35</t>
  </si>
  <si>
    <t>1.21.97</t>
  </si>
  <si>
    <t>B-/XB/V1/TT</t>
  </si>
  <si>
    <t>1.09.94</t>
  </si>
  <si>
    <t>1.21.16</t>
  </si>
  <si>
    <t>1.22.28</t>
  </si>
  <si>
    <t>0.57.25</t>
  </si>
  <si>
    <t>0.56.51</t>
  </si>
  <si>
    <t>0.57.38</t>
  </si>
  <si>
    <t>0.56.48</t>
  </si>
  <si>
    <t>0.56.26</t>
  </si>
  <si>
    <t>1.09.49</t>
  </si>
  <si>
    <t>0.56.59</t>
  </si>
  <si>
    <t>B-/SR/V1/TT</t>
  </si>
  <si>
    <t>0.56.89</t>
  </si>
  <si>
    <t>0.56.54</t>
  </si>
  <si>
    <t>0.57.19</t>
  </si>
  <si>
    <t>SR/B1/TT</t>
  </si>
  <si>
    <t>H-/SR/TT</t>
  </si>
  <si>
    <t>0.57.63</t>
  </si>
  <si>
    <t>H/SR/TT</t>
  </si>
  <si>
    <t>0.57.65</t>
  </si>
  <si>
    <t>0.57.46</t>
  </si>
  <si>
    <t>0.58.26</t>
  </si>
  <si>
    <t>H1/SR1/TT1</t>
  </si>
  <si>
    <t>1.09.10</t>
  </si>
  <si>
    <t>1.22.97</t>
  </si>
  <si>
    <t>1.16.60</t>
  </si>
  <si>
    <t>1.09.54</t>
  </si>
  <si>
    <t>BO-/B2/TT1</t>
  </si>
  <si>
    <t>BO</t>
  </si>
  <si>
    <t>1.09.07</t>
  </si>
  <si>
    <t>B-/BO2</t>
  </si>
  <si>
    <t>26/10/22</t>
  </si>
  <si>
    <t>BO-/B1</t>
  </si>
  <si>
    <t>01/10/22</t>
  </si>
  <si>
    <t>CP-/BO1</t>
  </si>
  <si>
    <t>1.22.11</t>
  </si>
  <si>
    <t>1.10.23</t>
  </si>
  <si>
    <t>0.57.91</t>
  </si>
  <si>
    <t>XB/H1</t>
  </si>
  <si>
    <t>0.56.96</t>
  </si>
  <si>
    <t>1.22.80</t>
  </si>
  <si>
    <t>1.11.54</t>
  </si>
  <si>
    <t>0.56.86</t>
  </si>
  <si>
    <t>1.11.00</t>
  </si>
  <si>
    <t>1.10.67</t>
  </si>
  <si>
    <t>0.57.29</t>
  </si>
  <si>
    <t>1.09.37</t>
  </si>
  <si>
    <t>12/10/22</t>
  </si>
  <si>
    <t>1.10.28</t>
  </si>
  <si>
    <t>1.09.73</t>
  </si>
  <si>
    <t>XB-/CP</t>
  </si>
  <si>
    <t>1.11.07</t>
  </si>
  <si>
    <t>1.22.13</t>
  </si>
  <si>
    <t>1.09.53</t>
  </si>
  <si>
    <t>1.21.88</t>
  </si>
  <si>
    <t>0.56.92</t>
  </si>
  <si>
    <t>B-/XB-/TT</t>
  </si>
  <si>
    <t>1.11.73</t>
  </si>
  <si>
    <t>XB/B1/TT1</t>
  </si>
  <si>
    <t>1.23.45</t>
  </si>
  <si>
    <t>1.09.27</t>
  </si>
  <si>
    <t>1.23.43</t>
  </si>
  <si>
    <t>B-/XB-/TT1</t>
  </si>
  <si>
    <t>XB/B1</t>
  </si>
  <si>
    <t>1.11.46</t>
  </si>
  <si>
    <t>0.57.39</t>
  </si>
  <si>
    <t>0.57.17</t>
  </si>
  <si>
    <t>1.09.04</t>
  </si>
  <si>
    <t>1.11.21</t>
  </si>
  <si>
    <t>0.58.43</t>
  </si>
  <si>
    <t>1.11.18</t>
  </si>
  <si>
    <t>1.09.11</t>
  </si>
  <si>
    <t>1.41.29</t>
  </si>
  <si>
    <t>P-</t>
  </si>
  <si>
    <t>1.10.61</t>
  </si>
  <si>
    <t>1.11.15</t>
  </si>
  <si>
    <t>1.10.65</t>
  </si>
  <si>
    <t>1.11.45</t>
  </si>
  <si>
    <t>何良</t>
  </si>
  <si>
    <t>13-1/4</t>
  </si>
  <si>
    <t>1.24.54</t>
  </si>
  <si>
    <t>1.11.03</t>
  </si>
  <si>
    <t>1.11.67</t>
  </si>
  <si>
    <t>1.11.35</t>
  </si>
  <si>
    <t>08/02/23</t>
  </si>
  <si>
    <t>1.25.00</t>
  </si>
  <si>
    <t>1.41.94</t>
  </si>
  <si>
    <t>1.40.46</t>
  </si>
  <si>
    <t>V1/TT</t>
  </si>
  <si>
    <t>1.10.62</t>
  </si>
  <si>
    <t>1.11.43</t>
  </si>
  <si>
    <t>1.11.01</t>
  </si>
  <si>
    <t>1.11.14</t>
  </si>
  <si>
    <t>1.23.59</t>
  </si>
  <si>
    <t>1.11.25</t>
  </si>
  <si>
    <t>1.03.22</t>
  </si>
  <si>
    <t>0.59.23</t>
  </si>
  <si>
    <t>0.58.08</t>
  </si>
  <si>
    <t>0.58.01</t>
  </si>
  <si>
    <t>0.57.37</t>
  </si>
  <si>
    <t>1.12.36</t>
  </si>
  <si>
    <t>1.11.30</t>
  </si>
  <si>
    <t>H-/P-/XB-/TT</t>
  </si>
  <si>
    <t>1.11.08</t>
  </si>
  <si>
    <t>H/P/XB/TT</t>
  </si>
  <si>
    <t>H/P1/XB1/TT</t>
  </si>
  <si>
    <t>20-3/4</t>
  </si>
  <si>
    <t>1.12.81</t>
  </si>
  <si>
    <t>0.58.42</t>
  </si>
  <si>
    <t>0.57.68</t>
  </si>
  <si>
    <t>0.57.00</t>
  </si>
  <si>
    <t>B-/H/CP1/XB2</t>
  </si>
  <si>
    <t>B/H</t>
  </si>
  <si>
    <t>1.22.77</t>
  </si>
  <si>
    <t>XB-/H/B1</t>
  </si>
  <si>
    <t>1.24.13</t>
  </si>
  <si>
    <t>1.11.62</t>
  </si>
  <si>
    <t>0.56.94</t>
  </si>
  <si>
    <t>XB1/TT-</t>
  </si>
  <si>
    <t>1.23.26</t>
  </si>
  <si>
    <t>1.23.77</t>
  </si>
  <si>
    <t>TT-</t>
  </si>
  <si>
    <t>1.23.32</t>
  </si>
  <si>
    <t>20-1/4</t>
  </si>
  <si>
    <t>1.25.01</t>
  </si>
  <si>
    <t>H1/TT-</t>
  </si>
  <si>
    <t>27-1/2</t>
  </si>
  <si>
    <t>1.26.10</t>
  </si>
  <si>
    <t>B-/CP1/TT1</t>
  </si>
  <si>
    <t>0.57.22</t>
  </si>
  <si>
    <t>0.57.97</t>
  </si>
  <si>
    <t>P-/B1</t>
  </si>
  <si>
    <t>1.10.94</t>
  </si>
  <si>
    <t>0.57.50</t>
  </si>
  <si>
    <t>CP-/V1/TT</t>
  </si>
  <si>
    <t>0.56.93</t>
  </si>
  <si>
    <t>0.57.27</t>
  </si>
  <si>
    <t>01/10/23</t>
  </si>
  <si>
    <t>XB-/TT1</t>
  </si>
  <si>
    <t>10/06/23</t>
  </si>
  <si>
    <t>0.57.51</t>
  </si>
  <si>
    <t>0.58.00</t>
  </si>
  <si>
    <t>0.57.62</t>
  </si>
  <si>
    <t>1.10.75</t>
  </si>
  <si>
    <t>0.57.85</t>
  </si>
  <si>
    <t>0.57.06</t>
  </si>
  <si>
    <t>1.41.67</t>
  </si>
  <si>
    <t>1.50.71</t>
  </si>
  <si>
    <t>1.12.17</t>
  </si>
  <si>
    <t>1.23.48</t>
  </si>
  <si>
    <t>1.35.93</t>
  </si>
  <si>
    <t>31/05/23</t>
  </si>
  <si>
    <t>1.10.70</t>
  </si>
  <si>
    <t>1.38.60</t>
  </si>
  <si>
    <t>1.23.33</t>
  </si>
  <si>
    <t>0.57.13</t>
  </si>
  <si>
    <t>1.24.26</t>
  </si>
  <si>
    <t>1.22.54</t>
  </si>
  <si>
    <t>1.11.78</t>
  </si>
  <si>
    <t>38-1/2</t>
  </si>
  <si>
    <t>1.15.57</t>
  </si>
  <si>
    <t>1.11.48</t>
  </si>
  <si>
    <t>30-1/2</t>
  </si>
  <si>
    <t>1.14.15</t>
  </si>
  <si>
    <t>1.22.39</t>
  </si>
  <si>
    <t>1.40.87</t>
  </si>
  <si>
    <t>P-/B2/TT</t>
  </si>
  <si>
    <t>1.50.41</t>
  </si>
  <si>
    <t>B-/P1/TT</t>
  </si>
  <si>
    <t>1.41.57</t>
  </si>
  <si>
    <t>1.41.61</t>
  </si>
  <si>
    <t>1.42.25</t>
  </si>
  <si>
    <t>1.50.08</t>
  </si>
  <si>
    <t>1.42.18</t>
  </si>
  <si>
    <t>1.36.57</t>
  </si>
  <si>
    <t>1.42.17</t>
  </si>
  <si>
    <t>1.36.68</t>
  </si>
  <si>
    <t>1.41.73</t>
  </si>
  <si>
    <t>1.35.91</t>
  </si>
  <si>
    <t>1.41.46</t>
  </si>
  <si>
    <t>1.36.76</t>
  </si>
  <si>
    <t>1.38.64</t>
  </si>
  <si>
    <t>1.35.33</t>
  </si>
  <si>
    <t>12-1/4</t>
  </si>
  <si>
    <t>PC/TT</t>
  </si>
  <si>
    <t>H-/P-/PC1/TT</t>
  </si>
  <si>
    <t>P/H2/TT</t>
  </si>
  <si>
    <t>1.35.38</t>
  </si>
  <si>
    <t>H-/P/TT</t>
  </si>
  <si>
    <t>SR-/H1/P1/TT</t>
  </si>
  <si>
    <t>1.40.13</t>
  </si>
  <si>
    <t>1.41.60</t>
  </si>
  <si>
    <t>1.42.34</t>
  </si>
  <si>
    <t>P-/TT2</t>
  </si>
  <si>
    <t>B-/P1/TT-</t>
  </si>
  <si>
    <t>1.12.12</t>
  </si>
  <si>
    <t>1.22.76</t>
  </si>
  <si>
    <t>1.11.87</t>
  </si>
  <si>
    <t>1.36.72</t>
  </si>
  <si>
    <t>1.23.61</t>
  </si>
  <si>
    <t>1.36.22</t>
  </si>
  <si>
    <t>B/TT2</t>
  </si>
  <si>
    <t>1.21.96</t>
  </si>
  <si>
    <t>1.38.55</t>
  </si>
  <si>
    <t>1.36.16</t>
  </si>
  <si>
    <t>1.41.74</t>
  </si>
  <si>
    <t>1.21.91</t>
  </si>
  <si>
    <t>UR</t>
  </si>
  <si>
    <t>---</t>
  </si>
  <si>
    <t>1.22.26</t>
  </si>
  <si>
    <t>1.35.74</t>
  </si>
  <si>
    <t>1.23.42</t>
  </si>
  <si>
    <t>1.36.19</t>
  </si>
  <si>
    <t>1.36.29</t>
  </si>
  <si>
    <t>0.57.80</t>
  </si>
  <si>
    <t>0.57.10</t>
  </si>
  <si>
    <t>0.56.78</t>
  </si>
  <si>
    <t>1.09.16</t>
  </si>
  <si>
    <t>1.22.15</t>
  </si>
  <si>
    <t>1.21.77</t>
  </si>
  <si>
    <t>1.24.33</t>
  </si>
  <si>
    <t>1.12.06</t>
  </si>
  <si>
    <t>0.57.08</t>
  </si>
  <si>
    <t>1.41.99</t>
  </si>
  <si>
    <t>1.22.59</t>
  </si>
  <si>
    <t>1.11.53</t>
  </si>
  <si>
    <t>1.11.51</t>
  </si>
  <si>
    <t>B-/XB-/CP1/TT1</t>
  </si>
  <si>
    <t>0.58.13</t>
  </si>
  <si>
    <t>0.57.04</t>
  </si>
  <si>
    <t>H/XB1/TT-</t>
  </si>
  <si>
    <t>0.57.20</t>
  </si>
  <si>
    <t>0.57.64</t>
  </si>
  <si>
    <t>0.58.37</t>
  </si>
  <si>
    <t>0.57.95</t>
  </si>
  <si>
    <t>1.11.44</t>
  </si>
  <si>
    <t>1.11.42</t>
  </si>
  <si>
    <t>0.58.31</t>
  </si>
  <si>
    <t>H/P/TT1</t>
  </si>
  <si>
    <t>0.59.91</t>
  </si>
  <si>
    <t>H/P1</t>
  </si>
  <si>
    <t>0.58.35</t>
  </si>
  <si>
    <t>0.57.55</t>
  </si>
  <si>
    <t>28-3/4</t>
  </si>
  <si>
    <t>1.12.86</t>
  </si>
  <si>
    <t>17-1/4</t>
  </si>
  <si>
    <t>1.24.30</t>
  </si>
  <si>
    <t>1.11.24</t>
  </si>
  <si>
    <t xml:space="preserve"> 1200米</t>
  </si>
  <si>
    <t xml:space="preserve"> 第五班</t>
    <phoneticPr fontId="3" type="noConversion"/>
  </si>
  <si>
    <t xml:space="preserve"> 第四班</t>
  </si>
  <si>
    <t xml:space="preserve"> 1800米</t>
  </si>
  <si>
    <t xml:space="preserve"> 1650米</t>
  </si>
  <si>
    <t xml:space="preserve"> 第三班</t>
  </si>
  <si>
    <t xml:space="preserve"> 第二班</t>
  </si>
  <si>
    <t>R10</t>
  </si>
  <si>
    <t>R11</t>
  </si>
  <si>
    <t>編號</t>
  </si>
  <si>
    <t>馬名/  練馬師/  6次近績</t>
  </si>
  <si>
    <t>試閘</t>
  </si>
  <si>
    <t>快操</t>
  </si>
  <si>
    <t>踱步</t>
  </si>
  <si>
    <t>游泳</t>
  </si>
  <si>
    <t>馬匹 跑步機</t>
  </si>
  <si>
    <t>馬匹水中 步行機</t>
  </si>
  <si>
    <t>休歇</t>
  </si>
  <si>
    <t>所有晨操紀錄</t>
  </si>
  <si>
    <t>城中勇士  沈集成  3/9/9/3/2/10</t>
  </si>
  <si>
    <t>14/07: 沙田 草地 29.7 26.0 (55.7) (助手) 05/07: 沙田 全天候 28.5 25.7 (54.2) (助手)</t>
  </si>
  <si>
    <t>14/07: 沙田 飛機場 踱步 (助手) 13/07: 沙田 內圈 快踱一圈 (助手) 12/07: 沙田 內圈 快踱兩圈 (助手) 11/07: 沙田 內圈 快踱一圈 (助手) 10/07: 沙田 內圈 倒快兩圈 (助手) 09/07: 沙田 內圈 快踱兩圈 (助手) 08/07: 沙田 內圈 快踱一圈 (助手) 07/07: 沙田 內圈 倒快兩圈 (助手) 06/07: 沙田 飛機場 踱步 (助手) 05/07: 沙田 飛機場 踱步 (助手) 04/07: 沙田 內圈 快踱一圈 (助手) 03/07: 沙田 內圈 倒快兩圈 (助手) 02/07: 沙田 內圈 快踱兩圈 (助手) 01/07: 沙田 內圈 快踱一圈 (助手) 30/06: 沙田 內圈 倒快兩圈 (助手) 29/06: 沙田 內圈 快踱一圈 (助手) 28/06: 沙田 飛機場 踱步 (助手) 25/06: 沙田 飛機場 踱步 (助手)</t>
  </si>
  <si>
    <t>13/07: 沙田 12/07: 沙田 11/07: 沙田 05/07: 沙田 04/07: 沙田 03/07: 沙田 02/07: 沙田 01/07: 沙田 30/06: 沙田 29/06: 沙田 28/06: 沙田 27/06: 沙田 25/06: 沙田</t>
  </si>
  <si>
    <t>詳情</t>
  </si>
  <si>
    <t>精明勇駿  蘇偉賢  11/4/3/5/7/2</t>
  </si>
  <si>
    <t>17/06: 第4組 1200 沙田 全天候 6/7(黃智弘) 24.9 23.8 23.4 (1.12.19)</t>
  </si>
  <si>
    <t>13/07: 沙田 全天候 28.8 (28.8) (助手) 09/07: 沙田 全天候 31.1 24.1 (55.2) (助手) 04/07: 沙田 全天候 30.9 26.2 (57.1) (助手) 29/06: 沙田 全天候 32.3 26.7 (59.0) (助手)</t>
  </si>
  <si>
    <t>14/07: 沙田 飛機場 踱步 (助手) 13/07: 沙田 飛機場 踱步 (助手) 12/07: 沙田 內圈 快踱一圈 (助手) 11/07: 沙田 內圈 快踱一圈 (助手) 10/07: 沙田 飛機場 踱步 (助手) 09/07: 沙田 飛機場 踱步 (助手) 08/07: 沙田 內圈 快踱一圈 (助手) 07/07: 沙田 內圈 倒快兩圈 (助手) 06/07: 沙田 內圈 快踱一圈 (助手) 05/07: 沙田 飛機場 踱步 (助手) 04/07: 沙田 飛機場 踱步 (助手) 03/07: 沙田 內圈 倒快兩圈 (助手) 02/07: 沙田 內圈 快踱一圈 (助手) 01/07: 沙田 內圈 快踱一圈 (助手) 30/06: 沙田 飛機場 踱步 (助手) 29/06: 沙田 飛機場 踱步 (助手) 28/06: 沙田 內圈 快踱一圈 (助手) 27/06: 沙田 內圈 快踱一圈 (助手) 26/06: 沙田 內圈 倒快兩圈 (助手) 25/06: 沙田 飛機場 踱步 (助手)</t>
  </si>
  <si>
    <t>13/07: 沙田 12/07: 沙田 11/07: 沙田 10/07: 沙田 09/07: 沙田 08/07: 沙田 07/07: 沙田 06/07: 沙田 05/07: 沙田 04/07: 沙田 03/07: 沙田 02/07: 沙田 01/07: 沙田 30/06: 沙田 28/06: 沙田 27/06: 沙田 26/06: 沙田 25/06: 沙田</t>
  </si>
  <si>
    <t>三代同心  告東尼  8/7/1/6/11/5</t>
  </si>
  <si>
    <t>13/07: 沙田 全天候 30.2 25.2 (55.4) (助手) 09/07: 沙田 全天候 30.1 25.3 (55.4) (助手) 02/07: 沙田 全天候 31.2 26.7 (57.9) (助手)</t>
  </si>
  <si>
    <t>14/07: 沙田 內圈 倒快兩圈 (助手) 13/07: 沙田 飛機場 踱步 (助手) 12/07: 沙田 內圈 快踱一圈 (助手) 11/07: 沙田 內圈 快踱一圈 (助手) 10/07: 沙田 內圈 倒快兩圈 (助手) 09/07: 沙田 飛機場 踱步 (助手) 08/07: 沙田 內圈 快踱一圈 (助手) 07/07: 沙田 內圈 倒快兩圈 (助手) 06/07: 沙田 內圈 快踱一圈 (助手) 05/07: 沙田 內圈 快踱一圈 (助手) 04/07: 沙田 內圈 快踱一圈 (助手) 03/07: 沙田 內圈 倒快兩圈 (助手) 02/07: 沙田 飛機場 踱步 (助手) 01/07: 沙田 內圈 快踱一圈 (助手) 30/06: 沙田 內圈 倒快兩圈 (助手) 29/06: 沙田 內圈 快踱一圈 (助手) 28/06: 沙田 內圈 快踱一圈 (助手) 27/06: 沙田 內圈 快踱一圈 (助手) 25/06: 沙田 內圈 快踱一圈 (助手)</t>
  </si>
  <si>
    <t>13/07: 沙田 12/07: 沙田 11/07: 沙田 10/07: 沙田 09/07: 沙田 08/07: 沙田 07/07: 沙田 06/07: 沙田 05/07: 沙田 04/07: 沙田 03/07: 沙田 02/07: 沙田 01/07: 沙田 30/06: 沙田 29/06: 沙田 28/06: 沙田 27/06: 沙田 26/06: 沙田 25/06: 沙田</t>
  </si>
  <si>
    <t>花好月盈  韋達  8/12/5/7/2/4</t>
  </si>
  <si>
    <t>04/07: 第3組 1200 沙田 全天候 2/8(布文) 24.7 23.0 22.7 (1.10.40)  13/06: 第9組 1200 從化 草地 1/9(駱泰尼) 25.2 22.7 23.8 (1.11.74)  13/05: 第5組 800 從化 草地 1/11(駱泰尼) 24.2 22.1 (0.46.39)</t>
  </si>
  <si>
    <t>12/07: 沙田 全天候 28.9 (28.9) (助手) 30/06: 沙田 草地 25.5 22.5 (48.0) (助手) 新幹線 26/06: 沙田 草地 27.2 23.0 (50.2) (助手) 超霸勝</t>
  </si>
  <si>
    <t>14/07: 沙田 內圈 倒快一圈 (助手) 13/07: 沙田 內圈 快踱一圈 (助手) 11/07: 沙田 內圈 快踱一圈 (助手) 10/07: 沙田 內圈 倒快一圈 (助手) 09/07: 沙田 內圈 快踱一圈 (助手) 08/07: 沙田 內圈 快踱一圈 (助手) 07/07: 沙田 內圈 倒快一圈 (助手) 06/07: 沙田 內圈 快踱一圈 (助手) 03/07: 沙田 內圈 倒快一圈 (助手) 02/07: 沙田 內圈 快踱一圈 (助手) 29/06: 沙田 內圈 快踱一圈 (助手) 28/06: 沙田 內圈 快踱一圈 (助手) 25/06: 沙田 內圈 快踱一圈 (助手)</t>
  </si>
  <si>
    <t>快樂奇兵  賀賢  2/6/6/2/3/4</t>
  </si>
  <si>
    <t>14/07: 沙田 全天候 31.6 30.0 (1.01.6) (助手) 10/07: 從化 全天候 29.0 25.8 (54.8) (助手) 07/07: 從化 全天候 29.0 28.9 (57.9) (助手)</t>
  </si>
  <si>
    <t>14/07: 沙田 飛機場 踱步 (助手) 13/07: 沙田 彭福公園 踱步 (助手) 11/07: 從化 內圈 快踱一圈 (助手) 10/07: 從化 飛機場 踱步 (助手) 09/07: 從化 內圈 快踱一圈 (助手) 08/07: 從化 內圈 快踱一圈 (助手) 07/07: 從化 飛機場 踱步 (助手) 06/07: 從化 內圈 快踱一圈 (助手) 05/07: 從化 內圈 快踱一圈 (助手) 04/07: 從化 內圈 快踱一圈 (助手) 25/06: 沙田 飛機場 踱步 (助手)</t>
  </si>
  <si>
    <t>13/07: 沙田 11/07: 從化 10/07: 從化 09/07: 從化 08/07: 從化 07/07: 從化 06/07: 從化 05/07: 從化 04/07: 從化 03/07: 從化 02/07: 從化 01/07: 從化 29/06: 沙田 28/06: 沙田 27/06: 沙田 26/06: 沙田</t>
  </si>
  <si>
    <t>威德勇士  文家良  13/13/14/11/9/10</t>
  </si>
  <si>
    <t>09/07: 沙田 全天候 28.4 25.2 (53.6) (助手)</t>
  </si>
  <si>
    <t>14/07: 沙田 內圈 倒快一圈 (助手) 13/07: 沙田 內圈 快踱一圈 (助手) 12/07: 沙田 內圈 快踱一圈 (助手) 11/07: 沙田 內圈 快踱一圈 (助手) 10/07: 沙田 內圈 倒快一圈 (助手) 09/07: 沙田 飛機場 踱步 (助手) 08/07: 沙田 內圈 快踱一圈 (助手) 05/07: 沙田 飛機場 踱步 (助手) 28/06: 沙田 飛機場 踱步 (助手) 27/06: 沙田 內圈 快踱一圈 (助手) 26/06: 沙田 內圈 倒快一圈 (助手) 25/06: 沙田 內圈 快踱一圈 (助手)</t>
  </si>
  <si>
    <t>10/07: 沙田 08/07: 沙田 05/07: 沙田 04/07: 沙田 03/07: 沙田 02/07: 沙田 30/06: 沙田 29/06: 沙田</t>
  </si>
  <si>
    <t>銀亮濠俠  徐雨石  14/12/12/12/4/11</t>
  </si>
  <si>
    <t>20/06: 第4組 1200 沙田 全天候 3/7(奧爾民) 24.6 23.2 24.3 (1.12.17)</t>
  </si>
  <si>
    <t>13/07: 沙田 全天候 28.6 (28.6) (助手) 09/07: 沙田 全天候 30.1 24.9 (55.0) (奧爾民) 03/07: 沙田 全天候 29.0 24.4 (53.4) (助手) 燭光晚餐 28/06: 沙田 全天候 30.2 25.6 (55.8) (助手) 25/06: 沙田 全天候 30.0 24.8 (54.8) (助手)</t>
  </si>
  <si>
    <t>14/07: 沙田 飛機場 踱步 (助手) 13/07: 沙田 飛機場 踱步 (助手) 12/07: 沙田 內圈 快踱一圈 (助手) 11/07: 沙田 內圈 快踱一圈 (助手) 10/07: 沙田 內圈 倒快兩圈 (助手) 09/07: 沙田 飛機場 踱步 (奧爾民) 08/07: 沙田 飛機場 踱步 (助手) 07/07: 沙田 內圈 倒快兩圈 (助手) 05/07: 沙田 內圈 快踱一圈 (助手) 04/07: 沙田 內圈 快踱一圈 (助手) 02/07: 沙田 內圈 快踱一圈 (助手) 01/07: 沙田 內圈 快踱一圈 (助手) 30/06: 沙田 內圈 倒快兩圈 (助手) 28/06: 沙田 飛機場 踱步 (助手) 27/06: 沙田 內圈 快踱兩圈 (助手) 26/06: 沙田 內圈 倒快兩圈 (助手) 25/06: 沙田 飛機場 踱步 (助手)</t>
  </si>
  <si>
    <t>12/07: 沙田 11/07: 沙田 10/07: 沙田 08/07: 沙田 07/07: 沙田 06/07: 沙田 05/07: 沙田 04/07: 沙田 02/07: 沙田 01/07: 沙田 30/06: 沙田 29/06: 沙田 27/06: 沙田 26/06: 沙田</t>
  </si>
  <si>
    <t>精英至尊  巫偉傑  10/7/4/4/4/13</t>
  </si>
  <si>
    <t>27/06: 第3組 1000 從化 草地 6/9(袁幸堯) 13.4 22.0 24.2 (0.59.60)</t>
  </si>
  <si>
    <t>13/07: 沙田 全天候 30.8 26.2 (57.0) (助手) 09/07: 沙田 全天候 30.1 24.9 (55.0) (袁幸堯) 將義 05/07: 沙田 全天候 29.8 26.3 (56.1) (助手)</t>
  </si>
  <si>
    <t>14/07: 沙田 內圈 倒快一圈 (助手) 13/07: 沙田 飛機場 踱步 (助手) 12/07: 沙田 內圈 快踱一圈 (助手) 11/07: 沙田 內圈 快踱一圈 (助手) 10/07: 沙田 內圈 倒快一圈 (助手) 09/07: 沙田 飛機場 踱步 (袁幸堯) 08/07: 沙田 內圈 快踱一圈 (助手) 07/07: 沙田 內圈 倒快一圈 (助手) 05/07: 沙田 飛機場 踱步 (助手) 04/07: 沙田 內圈 快踱一圈 (助手) 02/07: 從化 內圈 快踱一圈 (助手) 01/07: 從化 內圈 快踱一圈 (助手) 30/06: 從化 內圈 倒快一圈 (助手) 29/06: 從化 飛機場 踱步 (助手) 27/06: 從化 飛機場 踱步 (助手) 26/06: 從化 內圈 倒快一圈 (助手) 25/06: 從化 內圈 快踱一圈 (助手)</t>
  </si>
  <si>
    <t>13/07: 沙田 12/07: 沙田 11/07: 沙田 10/07: 沙田 09/07: 沙田 08/07: 沙田 07/07: 沙田 26/06: 從化 25/06: 從化</t>
  </si>
  <si>
    <t>讓愛高飛  鄭俊偉  7/4/10/7/9/6</t>
  </si>
  <si>
    <t>14/07: 沙田 內圈 倒快一圈 (助手) 13/07: 沙田 內圈 快踱一圈 (助手) 12/07: 沙田 飛機場 踱步 (助手) 09/07: 沙田 飛機場 踱步 (助手) 08/07: 沙田 內圈 快踱一圈 (助手) 07/07: 沙田 內圈 倒快一圈 (助手) 06/07: 沙田 內圈 快踱一圈 (助手) 05/07: 沙田 內圈 快踱一圈 (助手) 04/07: 沙田 內圈 快踱一圈 (助手) 03/07: 沙田 內圈 倒快一圈 (助手) 02/07: 沙田 內圈 快踱一圈 (助手) 28/06: 沙田 飛機場 踱步 (助手) 27/06: 沙田 內圈 快踱一圈 (助手) 26/06: 沙田 內圈 倒快一圈 (助手) 25/06: 沙田 內圈 快踱一圈 (助手)</t>
  </si>
  <si>
    <t>有心意  羅富全  9/11/6/2/8/3</t>
  </si>
  <si>
    <t>13/07: 沙田 全天候 33.2 26.4 (59.6) (助手) 10/07: 沙田 全天候 30.5 26.5 (57.0) (周俊樂) 07/07: 沙田 全天候 30.6 27.6 (58.2) (副練馬師) 03/07: 沙田 全天候 32.5 26.1 (58.6) (助手)</t>
  </si>
  <si>
    <t>14/07: 沙田 內圈 倒快一圈 (助手) 13/07: 沙田 飛機場 踱步 (助手) 12/07: 沙田 內圈 快踱一圈 (助手) 11/07: 沙田 內圈 快踱一圈 (助手) 10/07: 沙田 飛機場 踱步 (助手) 09/07: 沙田 內圈 快踱一圈 (助手) 08/07: 沙田 內圈 快踱一圈 (助手) 07/07: 沙田 飛機場 踱步 (副練馬師) 06/07: 沙田 內圈 快踱一圈 (助手) 05/07: 沙田 內圈 快踱一圈 (助手) 04/07: 沙田 內圈 快踱一圈 (助手) 02/07: 沙田 內圈 快踱一圈 (助手) 01/07: 沙田 內圈 快踱一圈 (助手) 29/06: 沙田 飛機場 踱步 (助手) 25/06: 沙田 內圈 快踱一圈 (助手)</t>
  </si>
  <si>
    <t>13/07: 沙田 12/07: 沙田 11/07: 沙田 10/07: 沙田 09/07: 沙田 08/07: 沙田 07/07: 沙田 06/07: 沙田 05/07: 沙田 04/07: 沙田 03/07: 沙田 02/07: 沙田 01/07: 沙田 30/06: 沙田 29/06: 沙田 28/06: 沙田 27/06: 沙田 26/06: 沙田</t>
  </si>
  <si>
    <t>伶俐驫駒  容天鵬  2/5/4/11/3/7</t>
  </si>
  <si>
    <t>12/07: 沙田 全天候 29.4 25.5 (54.9) (副練馬師) 08/07: 沙田 全天候 29.9 (29.9) (助手) 25/06: 沙田 全天候 26.3 (26.3) (助手)</t>
  </si>
  <si>
    <t>14/07: 沙田 內圈 倒快一圈 (助手) 13/07: 沙田 內圈 快踱一圈 (助手) 12/07: 沙田 飛機場 踱步 (副練馬師) 11/07: 沙田 內圈 快踱一圈 (助手) 10/07: 沙田 內圈 倒快一圈 (助手) 09/07: 沙田 內圈 快踱一圈 (助手) 08/07: 沙田 飛機場 踱步 (助手) 07/07: 沙田 內圈 倒快一圈 (助手) 06/07: 沙田 內圈 快踱一圈 (助手) 05/07: 沙田 內圈 快踱一圈 (助手) 04/07: 沙田 內圈 快踱一圈 (助手) 03/07: 沙田 內圈 倒快一圈 (助手) 28/06: 沙田 內圈 快踱一圈 (助手) 27/06: 沙田 內圈 快踱一圈 (助手) 26/06: 沙田 內圈 倒快一圈 (助手)</t>
  </si>
  <si>
    <t>13/07: 沙田 11/07: 沙田 10/07: 沙田 09/07: 沙田 08/07: 沙田 07/07: 沙田 06/07: 沙田 05/07: 沙田 04/07: 沙田 03/07: 沙田 27/06: 沙田 26/06: 沙田</t>
  </si>
  <si>
    <t>着着領先  葉楚航  7/5/11/4/5/7</t>
  </si>
  <si>
    <t>14/07: 沙田 全天候 29.6 29.9 (59.5) (鍾易禮) 26/06: 沙田 全天候 33.7 31.1 27.5 (1.32.3) (巴度)</t>
  </si>
  <si>
    <t>14/07: 沙田 飛機場 踱步 (助手) 12/07: 沙田 內圈 快踱一圈 (助手) 11/07: 沙田 內圈 快踱一圈 (助手) 10/07: 沙田 內圈 倒快一圈 (助手) 09/07: 沙田 內圈 快踱一圈 (助手) 08/07: 沙田 內圈 快踱一圈 (助手) 07/07: 沙田 飛機場 踱步 (助手) 04/07: 沙田 飛機場 踱步 (助手) 02/07: 沙田 飛機場 踱步 (助手) 28/06: 沙田 飛機場 踱步 (助手) 27/06: 沙田 內圈 快踱一圈 (助手) 25/06: 沙田 內圈 快踱一圈 (助手)</t>
  </si>
  <si>
    <t>13/07: 沙田 12/07: 沙田 11/07: 沙田 10/07: 沙田 09/07: 沙田 08/07: 沙田 04/07: 沙田 03/07: 沙田 02/07: 沙田 01/07: 沙田 30/06: 沙田 26/06: 沙田 25/06: 沙田</t>
  </si>
  <si>
    <t>紅愛舍  韋達  10/7/8/6/6/1</t>
  </si>
  <si>
    <t>12/07: 沙田 全天候 25.0 (25.0) (助手) 07/07: 沙田 草地 27.7 (27.7) (助手)</t>
  </si>
  <si>
    <t>14/07: 沙田 內圈 倒快一圈 (助手) 13/07: 沙田 內圈 快踱一圈 (助手) 11/07: 沙田 內圈 快踱一圈 (助手) 10/07: 沙田 內圈 倒快一圈 (助手) 09/07: 沙田 內圈 快踱一圈 (助手) 06/07: 沙田 內圈 快踱一圈 (助手) 05/07: 沙田 內圈 快踱一圈 (助手) 04/07: 沙田 內圈 快踱一圈 (助手) 03/07: 沙田 內圈 倒快一圈 (助手) 02/07: 沙田 內圈 快踱一圈 (助手) 27/06: 沙田 內圈 快踱一圈 (助手) 26/06: 沙田 內圈 倒快一圈 (助手) 25/06: 沙田 內圈 快踱一圈 (助手)</t>
  </si>
  <si>
    <t>13/07: 沙田 12/07: 沙田 11/07: 沙田 10/07: 沙田 09/07: 沙田 08/07: 沙田 07/07: 沙田 06/07: 沙田 05/07: 沙田 04/07: 沙田 03/07: 沙田 02/07: 沙田 01/07: 沙田 30/06: 沙田 27/06: 沙田 26/06: 沙田 25/06: 沙田</t>
  </si>
  <si>
    <t>雷神太保  蘇偉賢  4/2/11/4/6/7</t>
  </si>
  <si>
    <t>12/07: 從化 全天候 32.2 22.4 (54.6) (助手) 08/07: 從化 全天候 30.3 24.9 (55.2) (助手) 04/07: 從化 全天候 32.0 26.0 (58.0) (助手)</t>
  </si>
  <si>
    <t>14/07: 沙田 內圈 倒快兩圈 (副練馬師) 13/07: 沙田 飛機場 踱步 (助手) 12/07: 從化 飛機場 踱步 (助手) 11/07: 從化 內圈 快踱一圈 (助手) 10/07: 從化 內圈 倒快兩圈 (助手) 09/07: 從化 飛機場 踱步 (助手) 08/07: 從化 飛機場 踱步 (助手) 07/07: 從化 內圈 倒快一圈 (助手) 06/07: 從化 內圈 快踱一圈 (助手) 05/07: 從化 飛機場 踱步 (助手) 04/07: 從化 飛機場 踱步 (助手) 03/07: 從化 內圈 倒快兩圈 (助手) 02/07: 從化 內圈 快踱一圈 (助手) 01/07: 從化 內圈 快踱一圈 (助手) 30/06: 從化 內圈 倒快一圈 (助手) 29/06: 從化 內圈 快踱一圈 (助手) 28/06: 從化 飛機場 踱步 (助手) 25/06: 沙田 飛機場 踱步 (副練馬師)</t>
  </si>
  <si>
    <t>13/07: 沙田 12/07: 從化 11/07: 從化 10/07: 從化 09/07: 從化 08/07: 從化 07/07: 從化 06/07: 從化 05/07: 從化 04/07: 從化 03/07: 從化 02/07: 從化 01/07: 從化 30/06: 從化 29/06: 從化 28/06: 從化</t>
  </si>
  <si>
    <t>團結戰靈  大衛希斯  9/7/8/11/13</t>
  </si>
  <si>
    <t>12/06: 第3組 1200 沙田 全天候 3/9(梁家俊) 25.2 22.6 23.9 (1.11.72)</t>
  </si>
  <si>
    <t>11/07: 沙田 全天候 23.5 (23.5) (助手) 08/07: 沙田 全天候 27.9 (27.9) (助手) 04/07: 沙田 全天候 27.5 23.5 (51.0) (梁家俊) 01/07: 沙田 全天候 25.2 (25.2) (助手) 27/06: 沙田 全天候 27.6 (27.6) (助手)</t>
  </si>
  <si>
    <t>14/07: 沙田 內圈 倒快兩圈 (助手) 13/07: 沙田 內圈 快踱一圈 (助手) 11/07: 沙田 飛機場 踱步 (助手) 10/07: 沙田 內圈 倒快兩圈 (助手) 09/07: 沙田 內圈 快踱一圈 (助手) 08/07: 沙田 飛機場 踱步 (助手) 07/07: 沙田 內圈 倒快一圈 (助手) 05/07: 沙田 內圈 快踱一圈 (助手) 04/07: 沙田 飛機場 踱步 (梁家俊) 03/07: 沙田 內圈 倒快兩圈 (助手) 01/07: 沙田 飛機場 踱步 (助手) 30/06: 沙田 內圈 倒快兩圈 (助手) 28/06: 沙田 內圈 快踱一圈 (助手) 26/06: 沙田 內圈 倒快兩圈 (助手) 25/06: 沙田 內圈 快踱一圈 (助手)</t>
  </si>
  <si>
    <t>仁仁有餘  方嘉柏  5/5/3/1/3/5</t>
  </si>
  <si>
    <t>14/07: 沙田 草地 26.5 24.2 (50.7) (黃智弘) 07/07: 沙田 全天候 27.6 25.0 (52.6) (何澤堯) 哥倫布</t>
  </si>
  <si>
    <t>13/07: 沙田 內圈 快踱兩圈 (助手) 12/07: 沙田 內圈 快踱兩圈 (助手) 11/07: 沙田 內圈 快踱兩圈 (黃智弘) 10/07: 沙田 內圈 倒快兩圈 (黃智弘) 09/07: 沙田 內圈 快踱兩圈 (黃智弘) 08/07: 沙田 內圈 快踱兩圈 (黃智弘) 06/07: 沙田 內圈 快踱一圈 (助手) 05/07: 沙田 內圈 快踱兩圈 (助手) 04/07: 沙田 內圈 快踱兩圈 (助手) 03/07: 沙田 內圈 倒快兩圈 (助手) 02/07: 沙田 外圈 快踱一圈 (黃智弘) 01/07: 沙田 內圈 快踱兩圈 (黃智弘) 30/06: 沙田 內圈 倒快一圈 (黃智弘) 29/06: 沙田 內圈 快踱一圈 (黃智弘) 28/06: 沙田 內圈 快踱一圈 (助手)</t>
  </si>
  <si>
    <t>13/07: 沙田 12/07: 沙田 11/07: 沙田 10/07: 沙田 09/07: 沙田 08/07: 沙田 06/07: 沙田 05/07: 沙田 04/07: 沙田 03/07: 沙田 02/07: 沙田 01/07: 沙田 30/06: 沙田 29/06: 沙田 28/06: 沙田</t>
  </si>
  <si>
    <t>閃電星福  沈集成</t>
  </si>
  <si>
    <t>27/06: 第3組 1000 從化 草地 3/9(黃智弘) 13.4 22.0 24.2 (0.59.60)  13/06: 第4組 1000 從化 草地 3/10(潘明輝) 13.4 21.9 23.9 (0.59.22)  25/04: 第4組 1000 從化 草地 7/9(潘明輝) 13.5 20.9 23.6 (0.58.09)</t>
  </si>
  <si>
    <t>14/07: 沙田 草地 28.4 28.6 (57.0) (助手) 07/07: 沙田 草地 28.5 25.9 (54.4) (潘明輝)</t>
  </si>
  <si>
    <t>14/07: 沙田 飛機場 踱步 (助手) 13/07: 沙田 內圈 快踱一圈 (助手) 12/07: 沙田 內圈 快踱兩圈 (助手) 11/07: 沙田 內圈 快踱一圈 (助手) 10/07: 沙田 內圈 倒快兩圈 (助手) 09/07: 沙田 內圈 快踱兩圈 (助手) 08/07: 沙田 內圈 快踱一圈 (助手) 07/07: 沙田 飛機場 踱步 (助手) 05/07: 沙田 內圈 快踱兩圈 (助手) 04/07: 沙田 內圈 快踱一圈 (助手) 03/07: 從化 內圈 倒快兩圈 (助手) 02/07: 從化 內圈 快踱兩圈 (助手) 01/07: 從化 內圈 快踱一圈 (助手) 30/06: 從化 內圈 倒快兩圈 (助手) 29/06: 從化 內圈 快踱一圈 (助手) 28/06: 從化 飛機場 踱步 (助手) 27/06: 從化 飛機場 踱步 (助手) 26/06: 從化 內圈 倒快兩圈 (副練馬師) 25/06: 從化 內圈 快踱兩圈 (助手)</t>
  </si>
  <si>
    <t>13/07: 沙田 12/07: 沙田 11/07: 沙田 10/07: 沙田 09/07: 沙田 08/07: 沙田 07/07: 沙田 06/07: 沙田 05/07: 沙田 04/07: 沙田 03/07: 從化 02/07: 從化 01/07: 從化 30/06: 從化 29/06: 從化 28/06: 從化 27/06: 從化 26/06: 從化 25/06: 從化</t>
  </si>
  <si>
    <t>福星小子  蔡約翰  4/10</t>
  </si>
  <si>
    <t>14/07: 沙田 全天候 32.7 25.7 (58.4) (助手) 10/07: 從化 全天候 31.8 26.0 (57.8) (助手) 07/07: 從化 全天候 32.0 27.4 (59.4) (助手) 03/07: 從化 全天候 31.8 26.2 (58.0) (助手)</t>
  </si>
  <si>
    <t>14/07: 沙田 飛機場 踱步 (助手) 13/07: 沙田 飛機場 踱步 (助手) 12/07: 從化 內圈 快踱一圈 (助手) 11/07: 從化 內圈 快踱一圈 (助手) 10/07: 從化 飛機場 踱步 (助手) 09/07: 從化 內圈 快踱一圈 (助手) 08/07: 從化 內圈 快踱一圈 (助手) 07/07: 從化 飛機場 踱步 (助手) 06/07: 從化 內圈 快踱一圈 (助手) 05/07: 從化 內圈 快踱一圈 (助手) 04/07: 從化 內圈 快踱一圈 (助手) 03/07: 從化 飛機場 踱步 (助手) 02/07: 從化 內圈 快踱一圈 (助手) 01/07: 從化 內圈 快踱一圈 (助手) 30/06: 從化 內圈 倒快一圈 (助手) 29/06: 從化 飛機場 踱步 (助手) 25/06: 沙田 內圈 快踱一圈 (助手)</t>
  </si>
  <si>
    <t>13/07: 沙田 11/07: 從化 10/07: 從化 09/07: 從化 08/07: 從化 07/07: 從化 06/07: 從化 05/07: 從化 04/07: 從化 03/07: 從化 02/07: 從化 01/07: 從化 30/06: 從化 29/06: 從化 28/06: 從化</t>
  </si>
  <si>
    <t>鑽得勝  葉楚航  8/5</t>
  </si>
  <si>
    <t>14/07: 沙田 全天候 29.2 26.6 (55.8) (蔡明紹) 07/07: 沙田 全天候 33.6 28.4 25.4 (1.27.4) (蔡明紹) 03/07: 沙田 草地 33.6 23.2 (56.8) (蔡明紹) 神異金剛 29/06: 沙田 全天候 29.6 25.2 (54.8) (助手) 26/06: 沙田 全天候 28.9 23.9 (52.8) (蔡明紹) 歐洲傳奇</t>
  </si>
  <si>
    <t>14/07: 沙田 飛機場 踱步 (助手) 12/07: 沙田 內圈 快踱一圈 (助手) 11/07: 沙田 內圈 快踱一圈 (助手) 10/07: 沙田 內圈 倒快一圈 (助手) 09/07: 沙田 內圈 快踱一圈 (助手) 08/07: 沙田 內圈 快踱一圈 (助手) 07/07: 沙田 飛機場 踱步 (助手) 05/07: 沙田 內圈 快踱一圈 (助手) 04/07: 沙田 內圈 快踱一圈 (助手) 03/07: 沙田 飛機場 踱步 (助手) 02/07: 沙田 內圈 快踱一圈 (助手) 01/07: 沙田 內圈 快踱一圈 (助手) 30/06: 沙田 內圈 倒快一圈 (助手) 29/06: 沙田 飛機場 踱步 (助手) 27/06: 沙田 內圈 快踱一圈 (助手) 26/06: 沙田 飛機場 踱步 (助手) 25/06: 沙田 內圈 快踱一圈 (助手)</t>
  </si>
  <si>
    <t>東來欣賞  告東尼  4/6/6/4/5/6</t>
  </si>
  <si>
    <t>13/07: 沙田 全天候 29.6 27.4 (57.0) (助手) 09/07: 沙田 全天候 29.2 26.6 (55.8) (副練馬師) 06/07: 沙田 全天候 29.5 26.5 (56.0) (助手) 02/07: 沙田 全天候 30.8 26.2 (57.0) (鍾易禮)</t>
  </si>
  <si>
    <t>14/07: 沙田 內圈 倒快兩圈 (助手) 13/07: 沙田 飛機場 踱步 (助手) 12/07: 沙田 內圈 快踱一圈 (副練馬師) 11/07: 沙田 內圈 快踱一圈 (副練馬師) 10/07: 沙田 內圈 倒快兩圈 (副練馬師) 09/07: 沙田 飛機場 踱步 (副練馬師) 08/07: 沙田 內圈 快踱一圈 (助手) 07/07: 沙田 內圈 倒快兩圈 (助手) 06/07: 沙田 飛機場 踱步 (助手) 05/07: 沙田 內圈 快踱一圈 (副練馬師) 04/07: 沙田 內圈 快踱一圈 (副練馬師) 03/07: 沙田 內圈 倒快兩圈 (副練馬師) 02/07: 沙田 飛機場 踱步 (鍾易禮) 01/07: 沙田 內圈 快踱一圈 (副練馬師) 30/06: 沙田 內圈 倒快兩圈 (助手) 29/06: 沙田 內圈 快踱一圈 (副練馬師) 28/06: 沙田 內圈 快踱一圈 (副練馬師) 27/06: 沙田 內圈 快踱一圈 (助手) 25/06: 沙田 內圈 快踱一圈 (副練馬師)</t>
  </si>
  <si>
    <t>13/07: 沙田 12/07: 沙田 11/07: 沙田 10/07: 沙田 09/07: 沙田 07/07: 沙田 25/06: 沙田</t>
  </si>
  <si>
    <t>良駒好友  文家良  9/10/6/9/5/11</t>
  </si>
  <si>
    <t>26/06: 第3組 1200 沙田 全天候 1/7(黃寶妮) 24.4 22.6 23.2 (1.10.21)</t>
  </si>
  <si>
    <t>11/07: 沙田 全天候 29.3 24.3 (53.6) (助手) 06/07: 沙田 全天候 29.9 24.1 (54.0) (助手) 01/07: 沙田 全天候 30.7 26.9 (57.6) (助手)</t>
  </si>
  <si>
    <t>14/07: 沙田 內圈 倒快一圈 (助手) 13/07: 沙田 內圈 快踱一圈 (助手) 12/07: 沙田 內圈 快踱一圈 (助手) 11/07: 沙田 飛機場 踱步 (助手) 10/07: 沙田 內圈 倒快一圈 (助手) 09/07: 沙田 內圈 快踱一圈 (助手) 08/07: 沙田 內圈 快踱一圈 (助手) 07/07: 沙田 內圈 倒快一圈 (助手) 06/07: 沙田 飛機場 踱步 (助手) 05/07: 沙田 內圈 快踱一圈 (助手) 04/07: 沙田 內圈 快踱一圈 (助手) 03/07: 沙田 內圈 倒快一圈 (助手) 02/07: 沙田 內圈 快踱一圈 (助手) 01/07: 沙田 飛機場 踱步 (助手) 30/06: 沙田 內圈 倒快一圈 (助手) 28/06: 沙田 內圈 快踱一圈 (助手) 27/06: 沙田 飛機場 踱步 (助手) 25/06: 沙田 內圈 快踱一圈 (助手)</t>
  </si>
  <si>
    <t>12/07: 沙田 10/07: 沙田 09/07: 沙田 08/07: 沙田 07/07: 沙田 05/07: 沙田 04/07: 沙田 03/07: 沙田 02/07: 沙田 30/06: 沙田 29/06: 沙田 28/06: 沙田 27/06: 沙田 25/06: 沙田</t>
  </si>
  <si>
    <t>鼓浪高升  伍鵬志  11/9/3/12/3/7</t>
  </si>
  <si>
    <t>08/07: 第1組 1200 沙田 全天候 5/11(周俊樂) 24.9 23.7 22.7 (1.11.36)  24/06: 第3組 1200 沙田 全天候 4/8(黃智弘) 24.9 23.4 22.4 (1.10.74)</t>
  </si>
  <si>
    <t>13/07: 沙田 全天候 32.5 26.5 (59.0) (助手) 03/07: 沙田 全天候 32.8 27.2 (1.00.0) (助手) 30/06: 沙田 全天候 31.3 25.2 (56.5) (助手) 奮鬥心</t>
  </si>
  <si>
    <t>14/07: 沙田 內圈 倒快一圈 (助手) 13/07: 沙田 飛機場 踱步 (助手) 12/07: 沙田 內圈 快踱一圈 (助手) 11/07: 沙田 內圈 快踱一圈 (助手) 10/07: 沙田 內圈 倒快兩圈 (助手) 07/07: 沙田 飛機場 踱步 (助手) 05/07: 沙田 內圈 快踱一圈 (助手) 04/07: 沙田 內圈 快踱一圈 (助手) 02/07: 沙田 內圈 快踱一圈 (助手) 01/07: 沙田 內圈 快踱一圈 (助手) 30/06: 沙田 飛機場 踱步 (助手) 28/06: 沙田 內圈 快踱一圈 (助手) 27/06: 沙田 內圈 快踱一圈 (助手) 26/06: 沙田 內圈 倒快兩圈 (助手)</t>
  </si>
  <si>
    <t>13/07: 沙田 12/07: 沙田 11/07: 沙田 10/07: 沙田 09/07: 沙田 07/07: 沙田 06/07: 沙田 05/07: 沙田 04/07: 沙田 03/07: 沙田 02/07: 沙田 01/07: 沙田 30/06: 沙田 29/06: 沙田 28/06: 沙田 27/06: 沙田 26/06: 沙田 25/06: 沙田</t>
  </si>
  <si>
    <t>紅錢到  呂健威  3/12/11/4/12</t>
  </si>
  <si>
    <t>14/07: 沙田 全天候 31.9 27.6 (59.5) (賀銘年) 11/07: 沙田 全天候 29.2 25.3 (54.5) (助手) 03/07: 從化 全天候 30.0 25.8 (55.8) (助手)</t>
  </si>
  <si>
    <t>13/07: 沙田 飛機場 踱步 (助手) 12/07: 沙田 內圈 快踱一圈 (助手) 11/07: 沙田 飛機場 踱步 (助手) 10/07: 沙田 內圈 倒快一圈 (助手) 09/07: 沙田 內圈 快踱一圈 (助手) 08/07: 沙田 內圈 快踱一圈 (助手) 07/07: 沙田 內圈 倒快一圈 (助手) 05/07: 從化 內圈 快踱一圈 (助手) 04/07: 從化 內圈 快踱一圈 (助手) 03/07: 從化 飛機場 踱步 (助手) 02/07: 從化 內圈 快踱一圈 (助手) 01/07: 從化 內圈 快踱一圈 (助手) 30/06: 從化 內圈 倒快一圈 (助手) 28/06: 從化 飛機場 踱步 (助手) 25/06: 沙田 飛機場 踱步 (助手)</t>
  </si>
  <si>
    <t>13/07: 沙田 12/07: 沙田 11/07: 沙田 10/07: 沙田 09/07: 沙田 08/07: 沙田 07/07: 沙田 06/07: 沙田 05/07: 從化 04/07: 從化 03/07: 從化 02/07: 從化 01/07: 從化 30/06: 從化 29/06: 從化 28/06: 從化</t>
  </si>
  <si>
    <t>有你有我  廖康銘  10/6/1/10/2/5</t>
  </si>
  <si>
    <t>27/06: 第2組 1000 從化 草地 1/8(李諾宸) 13.5 22.0 23.7 (0.59.21)</t>
  </si>
  <si>
    <t>14/07: 沙田 全天候 27.7 24.8 (52.5) (助手) 08/07: 從化 全天候 29.5 24.7 (54.2) (助手)</t>
  </si>
  <si>
    <t>13/07: 沙田 內圈 快踱一圈 (助手) 12/07: 從化 內圈 快踱一圈 (助手) 11/07: 從化 內圈 快踱一圈 (助手) 10/07: 從化 內圈 倒快一圈 (助手) 09/07: 從化 內圈 快踱一圈 (助手) 08/07: 從化 飛機場 踱步 (助手) 07/07: 從化 內圈 倒快一圈 (助手) 06/07: 從化 內圈 快踱一圈 (助手) 05/07: 從化 內圈 快踱一圈 (助手) 04/07: 從化 內圈 快踱一圈 (助手) 03/07: 從化 內圈 倒快一圈 (助手) 02/07: 從化 內圈 快踱一圈 (助手) 01/07: 從化 內圈 快踱一圈 (助手) 30/06: 從化 內圈 倒快一圈 (助手) 28/06: 從化 飛機場 踱步 (助手) 27/06: 從化 飛機場 踱步 (助手) 26/06: 從化 內圈 倒快一圈 (助手) 25/06: 從化 內圈 快踱一圈 (助手)</t>
  </si>
  <si>
    <t>13/07: 沙田 11/07: 從化 10/07: 從化 09/07: 從化 08/07: 從化 07/07: 從化 06/07: 從化 05/07: 從化 04/07: 從化 03/07: 從化 02/07: 從化 01/07: 從化 30/06: 從化 29/06: 從化 28/06: 從化 26/06: 從化 25/06: 從化</t>
  </si>
  <si>
    <t>有鴻利  姚本輝  5/1/5/2/4/5</t>
  </si>
  <si>
    <t>13/07: 沙田 全天候 29.7 26.5 (56.2) (助手) 08/07: 沙田 全天候 29.2 24.8 (54.0) (助手) 03/07: 沙田 全天候 29.6 22.6 (52.2) (助手)</t>
  </si>
  <si>
    <t>14/07: 沙田 內圈 倒快一圈 (助手) 13/07: 沙田 飛機場 踱步 (助手) 12/07: 沙田 內圈 快踱一圈 (助手) 11/07: 沙田 內圈 快踱一圈 (助手) 10/07: 沙田 內圈 倒快兩圈 (助手) 08/07: 沙田 飛機場 踱步 (助手) 07/07: 沙田 內圈 倒快兩圈 (助手) 06/07: 沙田 內圈 快踱一圈 (助手) 05/07: 沙田 內圈 快踱一圈 (助手) 02/07: 沙田 內圈 快踱一圈 (助手) 01/07: 沙田 內圈 快踱一圈 (助手) 30/06: 沙田 內圈 倒快一圈 (助手) 25/06: 沙田 飛機場 踱步 (助手)</t>
  </si>
  <si>
    <t>13/07: 沙田 12/07: 沙田 11/07: 沙田 10/07: 沙田 08/07: 沙田 07/07: 沙田 06/07: 沙田 05/07: 沙田 04/07: 沙田 03/07: 沙田 02/07: 沙田 01/07: 沙田 30/06: 沙田 29/06: 沙田 28/06: 沙田</t>
  </si>
  <si>
    <t>當家精彩  韋達  7</t>
  </si>
  <si>
    <t>10/07: 沙田 草地 30.3 24.0 (54.3) (助手) 競駿非凡 05/07: 沙田 全天候 26.9 23.5 (50.4) (助手) 星月飛雲 30/06: 沙田 全天候 26.9 (26.9) (助手)</t>
  </si>
  <si>
    <t>14/07: 沙田 內圈 倒快一圈 (助手) 13/07: 沙田 內圈 快踱一圈 (助手) 12/07: 沙田 內圈 快踱一圈 (助手) 09/07: 沙田 內圈 快踱一圈 (助手) 08/07: 沙田 內圈 快踱一圈 (助手) 07/07: 沙田 內圈 倒快一圈 (助手) 04/07: 沙田 內圈 快踱一圈 (助手) 03/07: 沙田 內圈 倒快一圈 (助手) 02/07: 沙田 內圈 快踱一圈 (助手) 01/07: 沙田 奧運踱步圈 踱步 (助手) 29/06: 沙田 內圈 快踱一圈 (助手) 28/06: 沙田 內圈 快踱一圈 (助手) 27/06: 沙田 內圈 快踱一圈 (助手) 26/06: 沙田 內圈 倒快一圈 (助手)</t>
  </si>
  <si>
    <t>星辰千帥  賀賢  8</t>
  </si>
  <si>
    <t>14/07: 沙田 全天候 30.7 26.9 (57.6) (助手) 10/07: 沙田 草地 29.4 22.8 (52.2) (助手) 26/06: 沙田 草閘 25.7 24.0 (49.7) (艾道拿)</t>
  </si>
  <si>
    <t>14/07: 沙田 飛機場 踱步 (助手) 12/07: 沙田 內圈 快踱一圈 (助手) 11/07: 沙田 彭福公園 踱步 (助手) 10/07: 沙田 飛機場 踱步 (助手) 09/07: 沙田 內圈 快踱一圈 (助手) 08/07: 沙田 外圈 快踱一圈 (助手) 07/07: 沙田 內圈 倒快兩圈 (助手) 06/07: 沙田 內圈 快踱一圈 (助手) 05/07: 沙田 內圈 快踱一圈 (助手) 04/07: 沙田 內圈 快踱一圈 (助手) 30/06: 沙田 內圈 倒快兩圈 (副練馬師) 29/06: 沙田 內圈 快踱一圈 (助手) 28/06: 沙田 內圈 快踱一圈 (助手) 27/06: 沙田 內圈 快踱一圈 (助手) 26/06: 沙田 飛機場 踱步 (助手) 25/06: 沙田 內圈 快踱一圈 (助手)</t>
  </si>
  <si>
    <t>13/07: 沙田 12/07: 沙田 11/07: 沙田 10/07: 沙田 09/07: 沙田 08/07: 沙田 07/07: 沙田 06/07: 沙田 05/07: 沙田 04/07: 沙田 03/07: 沙田 02/07: 沙田 30/06: 沙田 29/06: 沙田 28/06: 沙田 27/06: 沙田 26/06: 沙田 25/06: 沙田</t>
  </si>
  <si>
    <t>星鑽貴人  文家良</t>
  </si>
  <si>
    <t>17/06: 第3組 1200 沙田 全天候 5/6(黃寶妮) 25.0 23.3 24.0 (1.12.31)  30/05: 第9組 1200 從化 草地 5/8(黃寶妮) 25.3 23.0 24.1 (1.12.47)  13/05: 第8組 1200 從化 草地 7/10(潘明輝) 25.2 22.8 23.5 (1.11.52)  25/04: 第3組 1000 從化 草地 4/8(潘明輝) 13.8 20.8 23.3 (0.57.92)  11/04: 第3組 1000 從化 草地 2/8(潘明輝) 13.6 21.5 23.3 (0.58.40)  28/03: 第3組 800 從化 草地 3/8(潘明輝) 24.4 22.5 (0.46.94)  07/03: 第5組 800 從化 草地 8/8(梁家俊) 24.2 22.3 (0.46.56)</t>
  </si>
  <si>
    <t>12/07: 沙田 全天候 30.0 25.3 (55.3) (董明朗) 07/07: 沙田 草地 33.6 25.7 (59.3) (助手) 金鑽八十 01/07: 沙田 全天候 32.5 27.9 26.6 (1.27.0) (助手) 26/06: 沙田 草閘 23.9 21.5 (45.4) (助手) 銳高, 籐王駒</t>
  </si>
  <si>
    <t>14/07: 沙田 內圈 倒快一圈 (助手) 13/07: 沙田 內圈 快踱一圈 (助手) 12/07: 沙田 飛機場 踱步 (助手) 11/07: 沙田 內圈 快踱一圈 (助手) 09/07: 沙田 內圈 快踱一圈 (助手) 08/07: 沙田 內圈 快踱一圈 (助手) 07/07: 沙田 飛機場 踱步 (助手) 06/07: 沙田 內圈 快踱一圈 (助手) 05/07: 沙田 內圈 快踱一圈 (助手) 04/07: 沙田 內圈 快踱一圈 (助手) 03/07: 沙田 內圈 倒快兩圈 (助手) 02/07: 沙田 內圈 快踱一圈 (助手) 01/07: 沙田 飛機場 踱步 (助手) 30/06: 沙田 內圈 倒快一圈 (助手) 29/06: 沙田 內圈 快踱一圈 (助手) 28/06: 沙田 內圈 快踱一圈 (助手) 27/06: 沙田 內圈 快踱一圈 (助手) 26/06: 沙田 飛機場 踱步 (助手) 25/06: 沙田 內圈 快踱一圈 (助手)</t>
  </si>
  <si>
    <t>11/07: 沙田 10/07: 沙田 09/07: 沙田 08/07: 沙田 06/07: 沙田 05/07: 沙田 04/07: 沙田 03/07: 沙田 02/07: 沙田 30/06: 沙田 29/06: 沙田 28/06: 沙田 27/06: 沙田 25/06: 沙田</t>
  </si>
  <si>
    <t>天天更好  羅富全  4/4/8</t>
  </si>
  <si>
    <t>14/07: 沙田 全天候 29.8 26.7 (56.5) (潘明輝) 10/07: 沙田 全天候 31.4 27.7 (59.1) (助手) 07/07: 沙田 全天候 31.4 27.2 (58.6) (助手) 25/06: 沙田 全天候 32.0 26.9 (58.9) (楊明綸)</t>
  </si>
  <si>
    <t>13/07: 沙田 內圈 快踱一圈 (助手) 12/07: 沙田 內圈 快踱一圈 (助手) 11/07: 沙田 內圈 快踱一圈 (助手) 10/07: 沙田 飛機場 踱步 (助手) 09/07: 沙田 內圈 快踱一圈 (助手) 08/07: 沙田 內圈 快踱一圈 (助手) 07/07: 沙田 飛機場 踱步 (助手) 06/07: 沙田 內圈 快踱一圈 (助手) 05/07: 沙田 內圈 快踱一圈 (助手) 04/07: 沙田 內圈 快踱一圈 (助手) 03/07: 沙田 內圈 倒快一圈 (助手) 02/07: 沙田 飛機場 踱步 (助手) 28/06: 沙田 內圈 快踱一圈 (助手) 27/06: 沙田 內圈 快踱一圈 (助手) 26/06: 沙田 內圈 倒快一圈 (助手) 25/06: 沙田 飛機場 踱步 (助手)</t>
  </si>
  <si>
    <t>13/07: 沙田 12/07: 沙田 11/07: 沙田 10/07: 沙田 09/07: 沙田 08/07: 沙田 07/07: 沙田 06/07: 沙田 05/07: 沙田 04/07: 沙田 03/07: 沙田 02/07: 沙田 01/07: 沙田 30/06: 沙田 29/06: 沙田 27/06: 沙田 26/06: 沙田 25/06: 沙田</t>
  </si>
  <si>
    <t>喜勝駿駒  方嘉柏  3/1/4/13/5/14</t>
  </si>
  <si>
    <t>26/06: 沙田 草地 30.5 25.7 (56.2) (助手)</t>
  </si>
  <si>
    <t>14/07: 沙田 內圈 倒快兩圈 (陳嘉熙) 13/07: 沙田 內圈 快踱兩圈 (助手) 12/07: 沙田 內圈 快踱兩圈 (助手) 11/07: 沙田 內圈 快踱兩圈 (助手) 10/07: 沙田 內圈 倒快兩圈 (助手) 09/07: 沙田 內圈 快踱兩圈 (助手) 08/07: 沙田 內圈 快踱兩圈 (黃智弘) 07/07: 沙田 內圈 倒快兩圈 (黃智弘) 06/07: 沙田 內圈 快踱一圈 (黃智弘) 05/07: 沙田 內圈 快踱兩圈 (黃智弘) 04/07: 沙田 內圈 快踱兩圈 (黃智弘) 30/06: 沙田 內圈 倒快兩圈 (助手) 29/06: 沙田 內圈 快踱一圈 (助手) 28/06: 沙田 內圈 快踱兩圈 (助手) 27/06: 沙田 內圈 快踱兩圈 (助手) 25/06: 沙田 內圈 快踱一圈 (黃智弘)</t>
  </si>
  <si>
    <t>13/07: 沙田 12/07: 沙田 11/07: 沙田 10/07: 沙田 09/07: 沙田 08/07: 沙田 07/07: 沙田 06/07: 沙田 05/07: 沙田 04/07: 沙田 30/06: 沙田 29/06: 沙田 28/06: 沙田 27/06: 沙田 25/06: 沙田</t>
  </si>
  <si>
    <t>加州本事  巫偉傑  2/10/12/5/13</t>
  </si>
  <si>
    <t>13/07: 沙田 全天候 30.9 25.9 (56.8) (助手) 09/07: 沙田 全天候 30.1 25.0 (55.1) (助手) 27/06: 沙田 全天候 29.5 26.7 (56.2) (助手)</t>
  </si>
  <si>
    <t>14/07: 沙田 內圈 倒快一圈 (助手) 12/07: 沙田 內圈 快踱一圈 (助手) 11/07: 沙田 內圈 快踱一圈 (助手) 10/07: 沙田 內圈 倒快一圈 (助手) 09/07: 沙田 飛機場 踱步 (助手) 08/07: 沙田 內圈 快踱一圈 (助手) 07/07: 沙田 內圈 倒快一圈 (助手) 06/07: 沙田 內圈 快踱一圈 (助手) 05/07: 沙田 內圈 快踱一圈 (助手) 04/07: 沙田 飛機場 踱步 (助手) 01/07: 沙田 內圈 快踱一圈 (助手) 30/06: 沙田 內圈 倒快一圈 (袁幸堯) 29/06: 沙田 內圈 快踱一圈 (助手) 28/06: 沙田 內圈 快踱一圈 (助手) 27/06: 沙田 飛機場 踱步 (助手) 25/06: 沙田 內圈 快踱一圈 (助手)</t>
  </si>
  <si>
    <t>13/07: 沙田 12/07: 沙田 11/07: 沙田 10/07: 沙田 09/07: 沙田 08/07: 沙田 07/07: 沙田 06/07: 沙田 05/07: 沙田 01/07: 沙田 30/06: 沙田 29/06: 沙田 28/06: 沙田 27/06: 沙田 26/06: 沙田 25/06: 沙田</t>
  </si>
  <si>
    <t>八駿高昇  告東尼  11/14/12</t>
  </si>
  <si>
    <t>03/06: 第11組 1050 沙田 全天候 4/5(艾道拿) 16.2 22.7 22.7 (1.01.63)</t>
  </si>
  <si>
    <t>13/07: 沙田 全天候 30.9 26.8 (57.7) (鍾易禮) 09/07: 沙田 全天候 30.9 26.8 (57.7) (鍾易禮) 06/07: 沙田 全天候 29.2 27.1 (56.3) (鍾易禮) 02/07: 沙田 全天候 31.0 27.0 (58.0) (助手) 25/06: 沙田 全天候 29.7 26.9 (56.6) (鍾易禮)</t>
  </si>
  <si>
    <t>14/07: 沙田 內圈 倒快兩圈 (助手) 13/07: 沙田 飛機場 踱步 (鍾易禮) 12/07: 沙田 內圈 快踱一圈 (助手) 11/07: 沙田 內圈 快踱一圈 (助手) 10/07: 沙田 內圈 倒快兩圈 (助手) 09/07: 沙田 飛機場 踱步 (鍾易禮) 08/07: 沙田 內圈 快踱一圈 (助手) 07/07: 沙田 內圈 倒快兩圈 (助手) 06/07: 沙田 飛機場 踱步 (鍾易禮) 05/07: 沙田 內圈 快踱一圈 (助手) 04/07: 沙田 內圈 快踱一圈 (助手) 03/07: 沙田 內圈 倒快兩圈 (助手) 02/07: 沙田 飛機場 踱步 (助手) 01/07: 沙田 內圈 快踱一圈 (助手) 30/06: 沙田 內圈 倒快兩圈 (助手) 29/06: 沙田 內圈 快踱一圈 (助手) 28/06: 沙田 內圈 快踱一圈 (助手) 27/06: 沙田 內圈 快踱一圈 (助手) 26/06: 沙田 內圈 倒快兩圈 (助手) 25/06: 沙田 飛機場 踱步 (助手)</t>
  </si>
  <si>
    <t>一生好彩  廖康銘  2/5/7/5/4/5</t>
  </si>
  <si>
    <t>14/07: 沙田 全天候 28.1 22.0 (50.1) (練馬師) (伴跳馬) 08/07: 從化 草地 29.4 25.3 (54.7) (助手) 26/06: 沙田 全天候 29.7 28.2 26.5 (1.24.4) (助手)</t>
  </si>
  <si>
    <t>13/07: 沙田 內圈 快踱一圈 (助手) 12/07: 沙田 內圈 快踱一圈 (副練馬師) 11/07: 沙田 內圈 快踱一圈 (助手) 10/07: 從化 內圈 倒快一圈 (助手) 09/07: 從化 內圈 快踱一圈 (助手) 08/07: 從化 飛機場 踱步 (助手) 07/07: 從化 內圈 倒快一圈 (助手) 06/07: 從化 內圈 快踱一圈 (助手) 05/07: 從化 內圈 快踱一圈 (助手) 04/07: 從化 內圈 快踱一圈 (助手) 03/07: 從化 內圈 倒快一圈 (助手) 02/07: 從化 內圈 快踱一圈 (助手) 01/07: 從化 內圈 快踱一圈 (助手) 28/06: 沙田 內圈 快踱一圈 (助手) 27/06: 沙田 內圈 快踱一圈 (助手) 25/06: 沙田 內圈 快踱一圈 (助手)</t>
  </si>
  <si>
    <t>13/07: 沙田 12/07: 沙田 11/07: 沙田 09/07: 從化 08/07: 從化 07/07: 從化 06/07: 從化 05/07: 從化 04/07: 從化 03/07: 從化 02/07: 從化 01/07: 從化 27/06: 沙田 26/06: 沙田 25/06: 沙田</t>
  </si>
  <si>
    <t>星火燎原  徐雨石  5/2/2/6/12/6</t>
  </si>
  <si>
    <t>13/07: 沙田 全天候 28.2 (28.2) (助手) 09/07: 沙田 全天候 28.9 24.6 (53.5) (助手) 電訊驕陽 05/07: 沙田 全天候 30.6 26.8 (57.4) (助手)</t>
  </si>
  <si>
    <t>13/07: 沙田 飛機場 踱步 (助手) 11/07: 沙田 內圈 快踱一圈 (助手) 10/07: 沙田 內圈 倒快兩圈 (助手) 09/07: 沙田 飛機場 踱步 (助手) 08/07: 沙田 內圈 快踱一圈 (助手) 07/07: 沙田 內圈 倒快兩圈 (助手) 05/07: 沙田 飛機場 踱步 (助手) 04/07: 沙田 內圈 快踱一圈 (助手) 03/07: 沙田 內圈 倒快兩圈 (助手) 02/07: 沙田 內圈 快踱一圈 (助手) 01/07: 沙田 內圈 快踱一圈 (助手) 30/06: 沙田 內圈 倒快一圈 (助手) 29/06: 沙田 內圈 快踱一圈 (助手) 28/06: 沙田 飛機場 踱步 (助手)</t>
  </si>
  <si>
    <t>11/07: 沙田 10/07: 沙田 08/07: 沙田 07/07: 沙田 06/07: 沙田 04/07: 沙田 02/07: 沙田 30/06: 沙田 29/06: 沙田</t>
  </si>
  <si>
    <t>喆喆友福  鄭俊偉  7/3/2/10/13/8</t>
  </si>
  <si>
    <t>10/07: 沙田 草閘 24.3 22.6 (46.9) (田泰安) 英雄本色, 傲然 05/07: 沙田 全天候 28.0 25.6 (53.6) (助手)</t>
  </si>
  <si>
    <t>14/07: 沙田 內圈 倒快兩圈 (助手) 13/07: 沙田 內圈 快踱一圈 (助手) 12/07: 沙田 內圈 快踱一圈 (助手) 09/07: 沙田 內圈 快踱一圈 (助手) 08/07: 沙田 內圈 快踱一圈 (助手) 07/07: 沙田 內圈 倒快一圈 (助手) 04/07: 沙田 內圈 快踱一圈 (助手) 03/07: 沙田 內圈 倒快兩圈 (助手) 02/07: 沙田 內圈 快踱一圈 (助手) 01/07: 沙田 內圈 快踱一圈 (助手) 30/06: 沙田 內圈 倒快一圈 (助手) 25/06: 沙田 飛機場 踱步 (助手)</t>
  </si>
  <si>
    <t>08/07: 沙田 04/07: 沙田 03/07: 沙田</t>
  </si>
  <si>
    <t>午夜快車  大衛希斯  7/10/7/11/6/11</t>
  </si>
  <si>
    <t>12/07: 從化 草地 24.9 (24.9) (助手) 08/07: 從化 草地 27.4 22.6 (50.0) (副練馬師) 05/07: 從化 草地 26.6 (26.6) (助手) 01/07: 從化 草地 33.7 23.5 (57.2) (助手) 28/06: 從化 草地 33.0 27.2 (1.00.2) (助手)</t>
  </si>
  <si>
    <t>14/07: 沙田 內圈 倒快兩圈 (助手) 12/07: 從化 飛機場 踱步 (助手) 11/07: 從化 內圈 快踱一圈 (助手) 10/07: 從化 內圈 倒快兩圈 (助手) 08/07: 從化 飛機場 踱步 (副練馬師) 07/07: 從化 內圈 倒快兩圈 (助手) 06/07: 從化 內圈 快踱一圈 (助手) 05/07: 從化 飛機場 踱步 (助手) 04/07: 從化 內圈 快踱一圈 (助手) 03/07: 從化 內圈 倒快兩圈 (助手) 01/07: 從化 飛機場 踱步 (助手) 30/06: 從化 內圈 倒快兩圈 (助手) 29/06: 從化 內圈 快踱一圈 (助手) 28/06: 從化 飛機場 踱步 (助手) 27/06: 從化 內圈 快踱一圈 (助手) 26/06: 從化 內圈 倒快兩圈 (助手)</t>
  </si>
  <si>
    <t>13/07: 沙田 12/07: 從化 11/07: 從化 10/07: 從化 09/07: 從化 08/07: 從化 07/07: 從化 06/07: 從化 05/07: 從化 04/07: 從化 03/07: 從化 02/07: 從化 01/07: 從化 30/06: 從化 29/06: 從化 28/06: 從化 27/06: 從化 26/06: 從化 25/06: 從化</t>
  </si>
  <si>
    <t>三江飛輪  葉楚航  1/1/6/5/6/4</t>
  </si>
  <si>
    <t>14/07: 沙田 全天候 31.1 28.2 (59.3) (田泰安) 10/07: 沙田 全天候 28.2 25.9 (54.1) (田泰安)</t>
  </si>
  <si>
    <t>14/07: 沙田 飛機場 踱步 (助手) 12/07: 沙田 內圈 快踱兩圈 (助手) 11/07: 沙田 內圈 快踱一圈 (助手) 10/07: 沙田 飛機場 踱步 (助手) 09/07: 沙田 內圈 快踱一圈 (助手) 08/07: 沙田 內圈 快踱一圈 (助手) 07/07: 沙田 內圈 倒快一圈 (助手) 05/07: 沙田 內圈 快踱一圈 (助手) 04/07: 沙田 飛機場 踱步 (助手) 28/06: 沙田 飛機場 踱步 (助手) 27/06: 沙田 內圈 快踱一圈 (助手) 26/06: 從化 內圈 倒快一圈 (助手) 25/06: 從化 內圈 快踱一圈 (助手)</t>
  </si>
  <si>
    <t>13/07: 沙田 12/07: 沙田 11/07: 沙田 10/07: 沙田 09/07: 沙田 08/07: 沙田 07/07: 沙田 06/07: 沙田 05/07: 沙田 04/07: 沙田 03/07: 沙田 02/07: 沙田 01/07: 沙田 30/06: 沙田 25/06: 從化</t>
  </si>
  <si>
    <t>將義  巫偉傑  8/7/3/10/8/9</t>
  </si>
  <si>
    <t>13/07: 沙田 全天候 29.3 27.4 (56.7) (助手) 09/07: 沙田 全天候 30.4 23.9 (54.3) (梁家俊) 精英至尊 28/06: 沙田 全天候 31.2 28.1 (59.3) (助手)</t>
  </si>
  <si>
    <t>14/07: 沙田 內圈 倒快一圈 (助手) 13/07: 沙田 飛機場 踱步 (助手) 12/07: 沙田 內圈 快踱一圈 (助手) 11/07: 沙田 內圈 快踱一圈 (助手) 10/07: 沙田 內圈 倒快一圈 (助手) 09/07: 沙田 飛機場 踱步 (助手) 08/07: 沙田 內圈 快踱一圈 (助手) 07/07: 沙田 內圈 倒快一圈 (袁幸堯) 06/07: 沙田 內圈 快踱一圈 (助手) 05/07: 沙田 內圈 快踱一圈 (助手) 04/07: 沙田 內圈 快踱一圈 (助手) 01/07: 沙田 內圈 快踱一圈 (助手) 30/06: 沙田 內圈 倒快一圈 (助手) 29/06: 沙田 內圈 快踱一圈 (助手) 28/06: 沙田 內圈 快踱一圈 (助手) 27/06: 沙田 內圈 快踱一圈 (助手) 26/06: 沙田 內圈 倒快一圈 (助手) 25/06: 沙田 內圈 快踱一圈 (助手)</t>
  </si>
  <si>
    <t>13/07: 沙田 12/07: 沙田 11/07: 沙田 09/07: 沙田 07/07: 沙田 04/07: 沙田</t>
  </si>
  <si>
    <t>中華英雄  大衛希斯  6/13/9/3/10/6</t>
  </si>
  <si>
    <t>26/06: 第2組 1200 沙田 全天候 6/8(布文) 24.8 22.5 23.6 (1.10.93)</t>
  </si>
  <si>
    <t>12/07: 沙田 全天候 28.5 (28.5) (助手) 08/07: 沙田 全天候 33.5 29.3 23.4 (1.26.2) (布文) 魅力知耀 03/07: 沙田 全天候 26.0 (26.0) (助手)</t>
  </si>
  <si>
    <t>14/07: 沙田 外圈 快踱一圈 (助手) 13/07: 沙田 內圈 快踱一圈 (助手) 12/07: 沙田 飛機場 踱步 (助手) 11/07: 沙田 內圈 快踱一圈 (助手) 10/07: 沙田 內圈 倒快兩圈 (助手) 08/07: 沙田 飛機場 踱步 (布文) 07/07: 沙田 內圈 倒快兩圈 (助手) 05/07: 沙田 內圈 快踱一圈 (助手) 04/07: 沙田 內圈 快踱一圈 (助手) 03/07: 沙田 飛機場 踱步 (助手) 02/07: 沙田 內圈 快踱一圈 (助手) 01/07: 沙田 內圈 快踱一圈 (助手) 30/06: 沙田 內圈 倒快兩圈 (助手) 28/06: 沙田 內圈 快踱一圈 (助手) 25/06: 沙田 內圈 快踱一圈 (助手)</t>
  </si>
  <si>
    <t>10/07: 沙田 09/07: 沙田 08/07: 沙田 07/07: 沙田 06/07: 沙田 05/07: 沙田 04/07: 沙田 03/07: 沙田 02/07: 沙田 01/07: 沙田 30/06: 沙田 29/06: 沙田 28/06: 沙田 27/06: 沙田 25/06: 沙田</t>
  </si>
  <si>
    <t>奮鬥心  伍鵬志  7/6/2/11/8/11</t>
  </si>
  <si>
    <t>13/07: 沙田 全天候 33.2 26.1 (59.3) (助手) 10/07: 沙田 草閘 27.4 24.3 (51.7) (奧爾民) 盈妍威楓, 比特星 07/07: 沙田 全天候 32.3 25.3 (57.6) (助手) 03/07: 沙田 全天候 34.0 26.0 (1.00.0) (助手) 30/06: 沙田 全天候 31.7 26.1 (57.8) (助手) 鼓浪高升</t>
  </si>
  <si>
    <t>14/07: 沙田 內圈 倒快一圈 (助手) 13/07: 沙田 飛機場 踱步 (助手) 12/07: 沙田 內圈 快踱一圈 (助手) 11/07: 沙田 內圈 快踱一圈 (助手) 10/07: 沙田 飛機場 踱步 (奧爾民) 09/07: 沙田 內圈 快踱一圈 (助手) 08/07: 沙田 內圈 快踱一圈 (助手) 07/07: 沙田 飛機場 踱步 (助手) 05/07: 沙田 內圈 快踱一圈 (助手) 04/07: 沙田 內圈 快踱一圈 (助手) 02/07: 沙田 內圈 快踱一圈 (助手) 01/07: 沙田 內圈 快踱一圈 (助手) 30/06: 沙田 飛機場 踱步 (助手) 25/06: 沙田 飛機場 踱步 (助手)</t>
  </si>
  <si>
    <t>13/07: 沙田 12/07: 沙田 11/07: 沙田 10/07: 沙田 09/07: 沙田 08/07: 沙田 07/07: 沙田 06/07: 沙田 05/07: 沙田 04/07: 沙田 03/07: 沙田 02/07: 沙田 01/07: 沙田 30/06: 沙田 29/06: 沙田 28/06: 沙田 27/06: 沙田</t>
  </si>
  <si>
    <t>寶成智星  丁冠豪  11/4/9/7/1/3</t>
  </si>
  <si>
    <t>12/07: 沙田 全天候 29.7 25.6 (55.3) (助手) 08/07: 沙田 全天候 28.6 25.0 (53.6) (潘頓) 金快飛飛 04/07: 沙田 全天候 31.1 27.3 (58.4) (助手)</t>
  </si>
  <si>
    <t>14/07: 沙田 內圈 倒快兩圈 (助手) 12/07: 沙田 飛機場 踱步 (助手) 11/07: 沙田 內圈 快踱一圈 (助手) 10/07: 沙田 內圈 倒快兩圈 (助手) 09/07: 沙田 內圈 快踱一圈 (助手) 08/07: 沙田 飛機場 踱步 (助手) 07/07: 沙田 內圈 倒快兩圈 (助手) 06/07: 沙田 內圈 快踱一圈 (助手) 05/07: 沙田 內圈 快踱一圈 (助手) 04/07: 沙田 飛機場 踱步 (助手) 03/07: 沙田 內圈 倒快兩圈 (助手) 02/07: 沙田 內圈 快踱一圈 (助手) 01/07: 沙田 內圈 快踱一圈 (助手) 30/06: 沙田 內圈 倒快一圈 (助手) 29/06: 沙田 飛機場 踱步 (助手) 25/06: 沙田 飛機場 踱步 (助手)</t>
  </si>
  <si>
    <t>13/07: 沙田 12/07: 沙田 11/07: 沙田 10/07: 沙田 09/07: 沙田 08/07: 沙田 07/07: 沙田 06/07: 沙田 05/07: 沙田 04/07: 沙田 03/07: 沙田 02/07: 沙田 01/07: 沙田 30/06: 沙田 29/06: 沙田</t>
  </si>
  <si>
    <t>翠兒威威  容天鵬  6/5/7/8/3/11</t>
  </si>
  <si>
    <t>12/07: 沙田 全天候 32.2 26.4 (58.6) (周俊樂) 08/07: 沙田 全天候 30.4 (30.4) (副練馬師)</t>
  </si>
  <si>
    <t>14/07: 沙田 內圈 倒快一圈 (助手) 13/07: 沙田 內圈 快踱一圈 (助手) 12/07: 沙田 飛機場 踱步 (周俊樂) 11/07: 沙田 內圈 快踱一圈 (助手) 10/07: 沙田 內圈 倒快兩圈 (副練馬師) 09/07: 沙田 內圈 快踱一圈 (副練馬師) 08/07: 沙田 飛機場 踱步 (副練馬師) 07/07: 沙田 內圈 倒快一圈 (助手) 06/07: 沙田 內圈 快踱一圈 (助手) 05/07: 沙田 內圈 快踱一圈 (助手) 04/07: 沙田 內圈 快踱一圈 (助手) 03/07: 沙田 內圈 倒快一圈 (副練馬師) 02/07: 沙田 飛機場 踱步 (助手) 28/06: 沙田 內圈 快踱一圈 (副練馬師) 27/06: 沙田 內圈 快踱一圈 (助手) 26/06: 沙田 內圈 倒快兩圈 (副練馬師) 25/06: 沙田 內圈 快踱一圈 (副練馬師)</t>
  </si>
  <si>
    <t>夢照發  黎昭昇  8/3/6/5/12/5</t>
  </si>
  <si>
    <t>13/07: 沙田 全天候 27.1 (27.1) (助手) 09/07: 沙田 全天候 26.7 (26.7) (助手) 06/07: 沙田 全天候 27.5 (27.5) (助手) 25/06: 沙田 全天候 31.5 26.9 (58.4) (助手)</t>
  </si>
  <si>
    <t>14/07: 沙田 河畔跑道 踱步 (助手) 12/07: 沙田 內圈 快踱一圈 (助手) 11/07: 沙田 內圈 快踱一圈 (助手) 08/07: 沙田 內圈 快踱一圈 (助手) 07/07: 沙田 內圈 倒快一圈 (助手) 05/07: 沙田 內圈 快踱一圈 (助手) 04/07: 沙田 內圈 快踱一圈 (助手) 03/07: 沙田 內圈 倒快一圈 (助手) 02/07: 沙田 河畔跑道 踱步 (助手) 28/06: 沙田 奧運踱步圈 踱步 (助手) 27/06: 沙田 內圈 快踱一圈 (助手)</t>
  </si>
  <si>
    <t>歡樂老撾  姚本輝  8/7/10/7/5/8</t>
  </si>
  <si>
    <t>13/07: 沙田 全天候 30.2 24.7 (54.9) (助手) 盈好威楓</t>
  </si>
  <si>
    <t>14/07: 沙田 內圈 倒快一圈 (助手) 13/07: 沙田 飛機場 踱步 (助手) 12/07: 沙田 內圈 快踱一圈 (袁幸堯) 11/07: 沙田 內圈 快踱一圈 (助手) 10/07: 沙田 內圈 倒快兩圈 (袁幸堯) 09/07: 沙田 內圈 快踱一圈 (袁幸堯) 08/07: 沙田 內圈 快踱一圈 (袁幸堯) 07/07: 沙田 內圈 倒快兩圈 (助手) 06/07: 沙田 內圈 快踱一圈 (助手) 05/07: 沙田 內圈 快踱一圈 (袁幸堯) 04/07: 沙田 內圈 快踱一圈 (助手) 03/07: 沙田 內圈 倒快一圈 (助手) 02/07: 沙田 飛機場 踱步 (助手) 25/06: 沙田 飛機場 踱步 (助手)</t>
  </si>
  <si>
    <t>13/07: 沙田 12/07: 沙田 11/07: 沙田 10/07: 沙田 09/07: 沙田 08/07: 沙田 07/07: 沙田 06/07: 沙田 05/07: 沙田 04/07: 沙田 03/07: 沙田 02/07: 沙田 01/07: 沙田</t>
  </si>
  <si>
    <t>嘉力寶  蔡約翰  11/9/9/11</t>
  </si>
  <si>
    <t>08/07: 第1組 1200 沙田 全天候 9/11(田泰安) 24.9 23.7 22.7 (1.11.36)  26/06: 第3組 1200 沙田 全天候 5/7(奧爾民) 24.4 22.6 23.2 (1.10.21)</t>
  </si>
  <si>
    <t>13/07: 沙田 全天候 32.6 24.3 (56.9) (助手) 05/07: 沙田 全天候 32.3 25.0 (57.3) (助手)</t>
  </si>
  <si>
    <t>14/07: 沙田 內圈 倒快一圈 (助手) 13/07: 沙田 飛機場 踱步 (助手) 12/07: 沙田 內圈 快踱一圈 (助手) 11/07: 沙田 內圈 快踱一圈 (助手) 10/07: 沙田 飛機場 踱步 (助手) 07/07: 沙田 內圈 倒快一圈 (助手) 06/07: 沙田 內圈 快踱一圈 (助手) 05/07: 沙田 飛機場 踱步 (助手) 04/07: 沙田 內圈 快踱一圈 (助手) 03/07: 沙田 內圈 倒快一圈 (助手) 02/07: 沙田 內圈 快踱一圈 (助手) 01/07: 沙田 飛機場 踱步 (助手) 30/06: 沙田 內圈 倒快一圈 (助手) 29/06: 沙田 內圈 快踱一圈 (助手) 28/06: 沙田 飛機場 踱步 (助手) 25/06: 沙田 內圈 快踱一圈 (助手)</t>
  </si>
  <si>
    <t>金鑽八十  文家良  5/14/5/14/11</t>
  </si>
  <si>
    <t>07/07: 沙田 草地 33.6 25.7 (59.3) (助手) 星鑽貴人 03/07: 從化 草地 27.0 23.6 (50.6) (助手) 連連好運 29/06: 從化 全天候 30.2 27.8 (58.0) (助手) 25/06: 從化 登山跑道 31.3 26.1 (57.4) (助手)</t>
  </si>
  <si>
    <t>14/07: 沙田 內圈 倒快一圈 (助手) 12/07: 沙田 內圈 快踱一圈 (助手) 11/07: 沙田 內圈 快踱一圈 (助手) 10/07: 沙田 內圈 倒快一圈 (助手) 09/07: 沙田 內圈 快踱一圈 (助手) 08/07: 沙田 內圈 快踱一圈 (助手) 07/07: 沙田 飛機場 踱步 (助手) 06/07: 沙田 內圈 快踱一圈 (助手) 05/07: 從化 內圈 快踱一圈 (助手) 04/07: 從化 內圈 快踱一圈 (助手) 03/07: 從化 飛機場 踱步 (助手) 02/07: 從化 內圈 快踱一圈 (助手) 01/07: 從化 內圈 快踱一圈 (助手) 30/06: 從化 內圈 倒快一圈 (助手) 29/06: 從化 飛機場 踱步 (助手) 28/06: 從化 內圈 快踱一圈 (助手) 27/06: 從化 內圈 快踱一圈 (助手) 26/06: 從化 內圈 倒快一圈 (助手) 25/06: 從化 飛機場 踱步 (助手)</t>
  </si>
  <si>
    <t>10/07: 沙田 09/07: 沙田 08/07: 沙田 05/07: 從化 04/07: 從化 03/07: 從化 02/07: 從化 01/07: 從化 30/06: 從化 29/06: 從化 28/06: 從化 27/06: 從化 26/06: 從化 25/06: 從化</t>
  </si>
  <si>
    <t>美麗歡聲  告東尼  3/3/4/6/11/7</t>
  </si>
  <si>
    <t>27/06: 第8組 1200 從化 草地 6/9(湯普新) 25.0 23.1 24.9 (1.13.07)</t>
  </si>
  <si>
    <t>12/07: 沙田 泥閘 22.1 (22.1) (助手) (伴跳馬) 09/07: 沙田 全天候 30.2 26.0 (56.2) (助手) 06/07: 沙田 全天候 29.7 25.6 (55.3) (助手)</t>
  </si>
  <si>
    <t>14/07: 沙田 內圈 倒快兩圈 (助手) 13/07: 沙田 內圈 快踱一圈 (助手) 12/07: 沙田 飛機場 踱步 (助手) 11/07: 沙田 內圈 快踱一圈 (助手) 10/07: 沙田 內圈 倒快兩圈 (助手) 09/07: 沙田 飛機場 踱步 (助手) 08/07: 沙田 內圈 快踱一圈 (助手) 07/07: 沙田 內圈 倒快兩圈 (助手) 06/07: 沙田 飛機場 踱步 (助手) 05/07: 從化 內圈 快踱一圈 (助手) 04/07: 從化 內圈 快踱一圈 (助手) 03/07: 從化 內圈 倒快兩圈 (助手) 02/07: 從化 內圈 快踱一圈 (助手) 01/07: 從化 內圈 快踱一圈 (助手) 30/06: 從化 內圈 倒快兩圈 (助手) 29/06: 從化 內圈 快踱一圈 (助手) 28/06: 從化 內圈 快踱一圈 (助手) 26/06: 從化 內圈 倒快兩圈 (助手) 25/06: 從化 內圈 快踱一圈 (助手)</t>
  </si>
  <si>
    <t>13/07: 沙田 12/07: 沙田 11/07: 沙田 10/07: 沙田 09/07: 沙田 08/07: 沙田 07/07: 沙田 06/07: 沙田 05/07: 從化 04/07: 從化 03/07: 從化 02/07: 從化 01/07: 從化 30/06: 從化 29/06: 從化 28/06: 從化 27/06: 從化 26/06: 從化 25/06: 從化</t>
  </si>
  <si>
    <t>堅多福  方嘉柏  4/6/7/11/11/12</t>
  </si>
  <si>
    <t>30/06: 第2組 1200 沙田 全天候 3/9(田泰安) 24.1 23.0 24.3 (1.11.42)  12/06: 第5組 1200 沙田 全天候 6/8(艾兆禮) 24.7 23.4 23.4 (1.11.52)</t>
  </si>
  <si>
    <t>14/07: 沙田 內圈 倒快兩圈 (助手) 13/07: 沙田 內圈 快踱兩圈 (助手) 12/07: 沙田 內圈 快踱兩圈 (助手) 11/07: 沙田 內圈 快踱兩圈 (助手) 10/07: 沙田 內圈 倒快兩圈 (助手) 09/07: 沙田 內圈 快踱兩圈 (助手) 08/07: 沙田 內圈 快踱兩圈 (助手) 07/07: 沙田 內圈 倒快兩圈 (助手) 06/07: 沙田 內圈 快踱一圈 (助手) 05/07: 沙田 內圈 快踱兩圈 (助手) 04/07: 沙田 內圈 快踱兩圈 (助手) 03/07: 沙田 內圈 倒快兩圈 (助手) 02/07: 沙田 內圈 快踱一圈 (助手) 29/06: 沙田 內圈 快踱一圈 (助手) 28/06: 沙田 內圈 快踱兩圈 (助手) 27/06: 沙田 內圈 快踱兩圈 (助手) 26/06: 沙田 內圈 倒快兩圈 (助手) 25/06: 沙田 內圈 快踱一圈 (助手)</t>
  </si>
  <si>
    <t>舞林寶典  方嘉柏  13/1</t>
  </si>
  <si>
    <t>10/07: 沙田 草閘 24.9 22.6 (47.5) (何澤堯) 觀眾之力, 鈁糖武士 04/07: 沙田 全天候 28.8 23.5 (52.3) (助手) 銀進 30/06: 沙田 草閘 25.3 22.7 (48.0) (黃智弘) 幸運傳承</t>
  </si>
  <si>
    <t>14/07: 沙田 河畔跑道 踱步 (助手) 14/07: 沙田 內圈 倒快兩圈 (陳嘉熙) 13/07: 沙田 河畔跑道 踱步 (助手) 13/07: 沙田 內圈 快踱兩圈 (助手) 12/07: 沙田 內圈 快踱兩圈 (助手) 12/07: 沙田 河畔跑道 踱步 (助手) 11/07: 沙田 河畔跑道 踱步 (助手) 11/07: 沙田 內圈 快踱兩圈 (助手) 09/07: 沙田 河畔跑道 踱步 (助手) 09/07: 沙田 內圈 快踱兩圈 (助手) 08/07: 沙田 河畔跑道 踱步 (助手) 08/07: 沙田 內圈 快踱兩圈 (助手) 07/07: 沙田 河畔跑道 踱步 (助手) 07/07: 沙田 內圈 倒快兩圈 (助手) 06/07: 沙田 河畔跑道 踱步 (助手) 06/07: 沙田 內圈 快踱一圈 (助手) 05/07: 沙田 河畔跑道 踱步 (助手) 05/07: 沙田 內圈 快踱兩圈 (助手) 04/07: 沙田 河畔跑道 踱步 (助手) 04/07: 沙田 飛機場 踱步 (助手) 03/07: 沙田 河畔跑道 踱步 (助手) 03/07: 沙田 內圈 倒快兩圈 (助手) 02/07: 沙田 河畔跑道 踱步 (助手) 02/07: 沙田 內圈 快踱一圈 (助手) 01/07: 沙田 河畔跑道 踱步 (助手) 01/07: 沙田 內圈 快踱兩圈 (助手) 29/06: 沙田 河畔跑道 踱步 (助手) 29/06: 沙田 內圈 快踱一圈 (黃智弘) 28/06: 沙田 河畔跑道 踱步 (助手) 28/06: 沙田 內圈 快踱兩圈 (助手) 27/06: 沙田 河畔跑道 踱步 (助手) 27/06: 沙田 外圈 快踱一圈 (助手) 26/06: 沙田 內圈 倒快兩圈 (陳嘉熙) 25/06: 沙田 河畔跑道 踱步 (助手) 25/06: 沙田 內圈 快踱兩圈 (陳嘉熙)</t>
  </si>
  <si>
    <t>13/07: 沙田 12/07: 沙田 11/07: 沙田 09/07: 沙田 08/07: 沙田 07/07: 沙田 06/07: 沙田 05/07: 沙田 03/07: 沙田 02/07: 沙田 01/07: 沙田 29/06: 沙田</t>
  </si>
  <si>
    <t>皇帝英明  韋達  3/8/8/8/8/10</t>
  </si>
  <si>
    <t>13/07: 沙田 全天候 29.0 (29.0) (助手) 07/07: 沙田 草閘 26.2 22.1 (48.3) (助手) 01/07: 沙田 全天候 30.5 25.2 (55.7) (助手) 26/06: 沙田 草地 27.9 23.4 (51.3) (助手)</t>
  </si>
  <si>
    <t>14/07: 沙田 內圈 倒快一圈 (助手) 12/07: 沙田 內圈 快踱一圈 (助手) 11/07: 沙田 內圈 快踱一圈 (助手) 10/07: 沙田 內圈 倒快一圈 (助手) 09/07: 沙田 內圈 快踱一圈 (助手) 06/07: 沙田 內圈 快踱一圈 (助手) 05/07: 沙田 內圈 快踱一圈 (助手) 04/07: 沙田 內圈 快踱一圈 (助手) 03/07: 沙田 內圈 倒快一圈 (助手) 30/06: 沙田 內圈 倒快一圈 (助手) 29/06: 沙田 內圈 快踱一圈 (助手) 28/06: 沙田 內圈 快踱一圈 (助手) 25/06: 沙田 內圈 快踱一圈 (助手)</t>
  </si>
  <si>
    <t>鴻圖新星  蔡約翰  6/6/4/6/12/6</t>
  </si>
  <si>
    <t>04/07: 第4組 1050 沙田 全天候 2/7(艾道拿) 15.8 21.7 23.8 (1.01.38)</t>
  </si>
  <si>
    <t>13/07: 沙田 全天候 33.8 26.6 (1.00.4) (助手) 09/07: 沙田 全天候 32.2 25.2 (57.4) (助手) 30/06: 沙田 全天候 33.7 26.3 (1.00.0) (助手)</t>
  </si>
  <si>
    <t>14/07: 沙田 內圈 倒快一圈 (助手) 13/07: 沙田 飛機場 踱步 (助手) 11/07: 沙田 內圈 快踱一圈 (助手) 10/07: 沙田 內圈 倒快一圈 (助手) 09/07: 沙田 飛機場 踱步 (助手) 08/07: 沙田 內圈 快踱一圈 (助手) 07/07: 沙田 內圈 倒快一圈 (助手) 06/07: 沙田 飛機場 踱步 (助手) 03/07: 沙田 內圈 倒快一圈 (助手) 01/07: 沙田 內圈 快踱一圈 (助手) 30/06: 沙田 飛機場 踱步 (助手) 29/06: 沙田 內圈 快踱一圈 (助手) 28/06: 沙田 內圈 快踱一圈 (助手) 27/06: 沙田 內圈 快踱一圈 (助手) 26/06: 沙田 飛機場 踱步 (助手)</t>
  </si>
  <si>
    <t>13/07: 沙田 12/07: 沙田 11/07: 沙田 10/07: 沙田 09/07: 沙田 08/07: 沙田 07/07: 沙田 06/07: 沙田 05/07: 沙田 03/07: 沙田 02/07: 沙田 01/07: 沙田 30/06: 沙田 29/06: 沙田 28/06: 沙田 27/06: 沙田 26/06: 沙田 25/06: 沙田</t>
  </si>
  <si>
    <t>智勝攻略  廖康銘  2/2/4/7/11/1</t>
  </si>
  <si>
    <t>05/07: 沙田 全天候 28.6 25.4 (54.0) (助手)</t>
  </si>
  <si>
    <t>14/07: 沙田 內圈 倒快一圈 (助手) 09/07: 沙田 內圈 快踱一圈 (助手) 08/07: 沙田 內圈 快踱一圈 (助手) 07/07: 沙田 內圈 倒快兩圈 (助手) 06/07: 沙田 內圈 快踱一圈 (助手) 04/07: 沙田 內圈 快踱一圈 (助手) 03/07: 從化 內圈 倒快一圈 (助手) 02/07: 從化 內圈 快踱一圈 (助手) 01/07: 從化 內圈 快踱一圈 (助手) 30/06: 從化 內圈 倒快一圈 (助手) 28/06: 從化 飛機場 踱步 (助手) 27/06: 從化 飛機場 踱步 (助手) 26/06: 從化 內圈 倒快一圈 (助手) 25/06: 從化 內圈 快踱一圈 (助手)</t>
  </si>
  <si>
    <t>11/07: 沙田 08/07: 沙田 07/07: 沙田 06/07: 沙田 05/07: 沙田 04/07: 沙田 03/07: 沙田 02/07: 從化 01/07: 從化 30/06: 從化 29/06: 從化 28/06: 從化 26/06: 從化 25/06: 從化</t>
  </si>
  <si>
    <t>飛馬更威  賀賢  12</t>
  </si>
  <si>
    <t>04/07: 第3組 1200 沙田 全天候 6/8(奧爾民) 24.7 23.0 22.7 (1.10.40)  24/06: 第3組 1200 沙田 全天候 7/8(奧爾民) 24.9 23.4 22.4 (1.10.74)  03/06: 第11組 1050 沙田 全天候 5/5(奧爾民) 16.2 22.7 22.7 (1.01.63)  22/05: 第4組 1200 沙田 全天候 9/9(奧爾民) 24.9 23.2 23.0 (1.11.13)  09/05: 第8組 1000 跑馬地 草地 9/9(奧爾民) 13.1 22.8 23.4 (0.59.37)</t>
  </si>
  <si>
    <t>12/07: 沙田 全天候 30.8 25.3 (56.1) (助手) 01/07: 沙田 全天候 30.3 25.7 (56.0) (助手)</t>
  </si>
  <si>
    <t>14/07: 沙田 內圈 倒快兩圈 (助手) 13/07: 沙田 內圈 快踱一圈 (助手) 12/07: 沙田 飛機場 踱步 (助手) 11/07: 沙田 內圈 快踱一圈 (助手) 10/07: 沙田 內圈 倒快兩圈 (助手) 09/07: 沙田 內圈 快踱一圈 (助手) 08/07: 沙田 內圈 快踱一圈 (助手) 07/07: 沙田 彭福公園 踱步 (助手) 03/07: 沙田 內圈 倒快兩圈 (助手) 30/06: 沙田 內圈 倒快兩圈 (助手) 29/06: 沙田 內圈 快踱一圈 (助手) 28/06: 沙田 內圈 快踱一圈 (助手) 27/06: 沙田 內圈 快踱一圈 (助手)</t>
  </si>
  <si>
    <t>13/07: 沙田 11/07: 沙田 10/07: 沙田 09/07: 沙田 08/07: 沙田 07/07: 沙田 06/07: 沙田 05/07: 沙田 04/07: 沙田 03/07: 沙田 02/07: 沙田 01/07: 沙田 30/06: 沙田 29/06: 沙田 28/06: 沙田 27/06: 沙田 26/06: 沙田 25/06: 沙田</t>
  </si>
  <si>
    <t>比特星  伍鵬志  6/1/3/8/6/12</t>
  </si>
  <si>
    <t>13/07: 沙田 全天候 32.6 26.1 (58.7) (助手) 盈妍威楓 10/07: 沙田 草閘 29.1 24.7 (53.8) (周俊樂) 奮鬥心, 盈妍威楓 07/07: 沙田 全天候 31.5 26.3 (57.8) (助手) 03/07: 沙田 全天候 32.4 25.6 (58.0) (助手)</t>
  </si>
  <si>
    <t>14/07: 沙田 內圈 倒快一圈 (助手) 13/07: 沙田 飛機場 踱步 (助手) 12/07: 沙田 內圈 快踱一圈 (助手) 11/07: 沙田 內圈 快踱一圈 (助手) 10/07: 沙田 飛機場 踱步 (助手) 09/07: 沙田 內圈 快踱一圈 (助手) 08/07: 沙田 內圈 快踱一圈 (助手) 07/07: 沙田 飛機場 踱步 (助手) 05/07: 沙田 內圈 快踱一圈 (助手) 04/07: 沙田 內圈 快踱一圈 (助手) 03/07: 沙田 飛機場 踱步 (助手) 02/07: 沙田 內圈 快踱一圈 (助手) 01/07: 沙田 內圈 快踱一圈 (助手) 30/06: 沙田 內圈 倒快一圈 (助手) 29/06: 沙田 飛機場 踱步 (助手) 25/06: 沙田 飛機場 踱步 (助手)</t>
  </si>
  <si>
    <t>可靠大師  大衛希斯  3/5/4/4</t>
  </si>
  <si>
    <t>12/07: 沙田 全天候 27.5 (27.5) (助手) 08/07: 從化 草地 24.2 (24.2) (助手) 03/07: 從化 草地 27.9 (27.9) (助手)</t>
  </si>
  <si>
    <t>14/07: 沙田 內圈 倒快兩圈 (助手) 13/07: 沙田 內圈 快踱一圈 (助手) 12/07: 沙田 飛機場 踱步 (助手) 11/07: 沙田 內圈 快踱一圈 (助手) 10/07: 從化 內圈 倒快兩圈 (助手) 08/07: 從化 飛機場 踱步 (助手) 07/07: 從化 內圈 倒快兩圈 (助手) 06/07: 從化 內圈 快踱一圈 (助手) 05/07: 從化 內圈 快踱一圈 (助手) 03/07: 從化 飛機場 踱步 (助手) 02/07: 從化 內圈 快踱一圈 (助手) 01/07: 從化 內圈 快踱一圈 (助手) 25/06: 沙田 內圈 快踱一圈 (助手)</t>
  </si>
  <si>
    <t>13/07: 沙田 11/07: 沙田 10/07: 從化 09/07: 從化 08/07: 從化 07/07: 從化 06/07: 從化 05/07: 從化 04/07: 從化 03/07: 從化 02/07: 從化 01/07: 從化 30/06: 從化 29/06: 從化 28/06: 從化</t>
  </si>
  <si>
    <t>極速滿貫  黎昭昇  11/3/1/7/8/11</t>
  </si>
  <si>
    <t>13/07: 沙田 全天候 27.3 (27.3) (助手) 09/07: 沙田 全天候 29.5 27.0 (56.5) (助手) 05/07: 沙田 全天候 31.9 26.8 (58.7) (助手) 02/07: 沙田 全天候 31.9 27.0 (58.9) (助手)</t>
  </si>
  <si>
    <t>12/07: 沙田 內圈 快踱一圈 (助手) 11/07: 沙田 內圈 快踱一圈 (助手) 10/07: 沙田 內圈 倒快一圈 (助手) 08/07: 沙田 內圈 快踱一圈 (助手) 07/07: 沙田 內圈 倒快一圈 (助手) 04/07: 沙田 內圈 快踱一圈 (助手) 03/07: 沙田 內圈 倒快一圈 (助手) 01/07: 沙田 內圈 快踱一圈 (助手) 30/06: 沙田 內圈 倒快一圈 (助手) 29/06: 沙田 河畔跑道 踱步 (助手)</t>
  </si>
  <si>
    <t>13/07: 沙田 12/07: 沙田 11/07: 沙田 10/07: 沙田 09/07: 沙田 08/07: 沙田 07/07: 沙田 06/07: 沙田 05/07: 沙田 04/07: 沙田 03/07: 沙田 02/07: 沙田 01/07: 沙田 30/06: 沙田 29/06: 沙田 28/06: 沙田 27/06: 沙田 25/06: 沙田</t>
  </si>
  <si>
    <t>宇宙之光  巫偉傑  11/11/12/13</t>
  </si>
  <si>
    <t>13/07: 沙田 全天候 29.3 26.4 (55.7) (助手) 10/07: 從化 全天候 30.4 (30.4) (助手) 06/07: 從化 全天候 29.7 (29.7) (助手) 02/07: 從化 全天候 30.5 (30.5) (助手) 28/06: 從化 全天候 30.8 (30.8) (助手) 25/06: 從化 全天候 30.6 (30.6) (助手)</t>
  </si>
  <si>
    <t>14/07: 沙田 內圈 倒快一圈 (助手) 13/07: 沙田 飛機場 踱步 (助手) 12/07: 沙田 內圈 快踱一圈 (助手) 11/07: 沙田 內圈 快踱一圈 (助手) 10/07: 從化 飛機場 踱步 (助手) 09/07: 從化 內圈 快踱一圈 (助手) 08/07: 從化 內圈 快踱一圈 (助手) 07/07: 從化 內圈 倒快兩圈 (助手) 06/07: 從化 飛機場 踱步 (助手) 05/07: 從化 內圈 快踱一圈 (助手) 04/07: 從化 內圈 快踱一圈 (助手) 03/07: 從化 內圈 倒快一圈 (助手) 02/07: 從化 飛機場 踱步 (助手) 01/07: 從化 內圈 快踱一圈 (助手) 30/06: 從化 飛機場 踱步 (助手) 28/06: 從化 飛機場 踱步 (助手) 27/06: 從化 內圈 快踱一圈 (助手) 26/06: 從化 內圈 倒快一圈 (助手) 25/06: 從化 飛機場 踱步 (助手)</t>
  </si>
  <si>
    <t>13/07: 沙田 12/07: 沙田 11/07: 沙田 10/07: 從化 09/07: 從化 08/07: 從化 07/07: 從化 06/07: 從化 05/07: 從化 04/07: 從化 03/07: 從化 02/07: 從化 01/07: 從化 30/06: 從化 29/06: 從化 28/06: 從化 27/06: 從化 26/06: 從化 25/06: 從化</t>
  </si>
  <si>
    <t>電訊驕陽  徐雨石  6/8/1/2/5/6</t>
  </si>
  <si>
    <t>13/07: 沙田 全天候 29.1 (29.1) (助手) 09/07: 沙田 全天候 28.9 23.7 (52.6) (助手) 星火燎原 05/07: 沙田 全天候 29.6 24.2 (53.8) (助手)</t>
  </si>
  <si>
    <t>14/07: 沙田 飛機場 踱步 (助手) 13/07: 沙田 飛機場 踱步 (助手) 12/07: 沙田 內圈 快踱一圈 (助手) 11/07: 沙田 內圈 快踱一圈 (助手) 10/07: 沙田 內圈 倒快兩圈 (助手) 09/07: 沙田 飛機場 踱步 (助手) 08/07: 沙田 內圈 快踱一圈 (助手) 07/07: 沙田 內圈 倒快兩圈 (助手) 05/07: 沙田 飛機場 踱步 (助手) 04/07: 沙田 內圈 快踱一圈 (助手) 03/07: 沙田 內圈 倒快兩圈 (助手) 02/07: 沙田 內圈 快踱一圈 (助手) 01/07: 沙田 內圈 快踱兩圈 (助手) 30/06: 沙田 內圈 倒快一圈 (助手) 28/06: 沙田 飛機場 踱步 (助手)</t>
  </si>
  <si>
    <t>11/07: 沙田 10/07: 沙田 08/07: 沙田 06/07: 沙田 04/07: 沙田 03/07: 沙田 02/07: 沙田 30/06: 沙田 29/06: 沙田</t>
  </si>
  <si>
    <t>友得盈  丁冠豪  8/10/10/6/5/4</t>
  </si>
  <si>
    <t>12/07: 沙田 全天候 28.6 25.0 (53.6) (班德禮) 07/07: 沙田 草閘 29.1 26.1 (55.2) (助手) 錢程萬里 04/07: 沙田 全天候 30.8 27.5 (58.3) (助手)</t>
  </si>
  <si>
    <t>14/07: 沙田 內圈 倒快兩圈 (助手) 12/07: 沙田 飛機場 踱步 (助手) 11/07: 沙田 內圈 快踱一圈 (助手) 10/07: 沙田 內圈 倒快兩圈 (助手) 09/07: 沙田 內圈 快踱一圈 (助手) 08/07: 沙田 內圈 快踱一圈 (助手) 07/07: 沙田 飛機場 踱步 (助手) 06/07: 沙田 內圈 快踱一圈 (助手) 05/07: 沙田 內圈 快踱一圈 (助手) 04/07: 沙田 飛機場 踱步 (助手) 03/07: 沙田 內圈 倒快一圈 (助手) 02/07: 沙田 內圈 快踱一圈 (助手) 01/07: 沙田 內圈 快踱一圈 (助手) 30/06: 沙田 內圈 倒快一圈 (助手) 29/06: 沙田 飛機場 踱步 (助手) 25/06: 沙田 飛機場 踱步 (助手)</t>
  </si>
  <si>
    <t>綫路光驊  文家良  3/3/1/12/10/9</t>
  </si>
  <si>
    <t>09/07: 沙田 全天候 34.2 28.1 (1.02.3) (助手) 05/07: 從化 草地 29.8 27.4 (57.2) (助手) 01/07: 從化 全天候 29.2 27.7 (56.9) (助手)</t>
  </si>
  <si>
    <t>14/07: 沙田 內圈 倒快一圈 (助手) 13/07: 沙田 內圈 快踱一圈 (助手) 12/07: 沙田 內圈 快踱一圈 (助手) 11/07: 沙田 內圈 快踱一圈 (助手) 10/07: 沙田 內圈 倒快一圈 (助手) 09/07: 沙田 飛機場 踱步 (助手) 08/07: 從化 內圈 快踱一圈 (助手) 07/07: 從化 內圈 倒快一圈 (助手) 06/07: 從化 內圈 快踱一圈 (助手) 05/07: 從化 飛機場 踱步 (助手) 04/07: 從化 內圈 快踱一圈 (助手) 03/07: 從化 內圈 倒快一圈 (助手) 02/07: 從化 內圈 快踱一圈 (助手) 01/07: 從化 飛機場 踱步 (助手) 30/06: 從化 內圈 倒快一圈 (助手) 29/06: 從化 內圈 快踱一圈 (助手) 28/06: 從化 內圈 快踱一圈 (助手) 27/06: 從化 內圈 快踱一圈 (助手) 26/06: 從化 內圈 倒快一圈 (助手) 25/06: 沙田 內圈 快踱一圈 (助手)</t>
  </si>
  <si>
    <t>12/07: 沙田 11/07: 沙田 10/07: 沙田 08/07: 從化 07/07: 從化 06/07: 從化 05/07: 從化 04/07: 從化 03/07: 從化 02/07: 從化 01/07: 從化 30/06: 從化 29/06: 從化 28/06: 從化 27/06: 從化 26/06: 從化 25/06: 沙田</t>
  </si>
  <si>
    <t>安都  容天鵬  1/4/3/9/9/4</t>
  </si>
  <si>
    <t>12/07: 沙田 全天候 27.4 (27.4) (助手) 01/07: 沙田 全天候 25.7 (25.7) (助手) 27/06: 沙田 全天候 34.0 25.8 (59.8) (助手)</t>
  </si>
  <si>
    <t>14/07: 沙田 內圈 倒快一圈 (助手) 13/07: 沙田 內圈 快踱一圈 (助手) 12/07: 沙田 飛機場 踱步 (助手) 11/07: 沙田 內圈 快踱一圈 (助手) 10/07: 沙田 內圈 倒快一圈 (助手) 09/07: 沙田 飛機場 踱步 (助手) 05/07: 沙田 內圈 快踱一圈 (助手) 04/07: 沙田 內圈 快踱一圈 (助手) 03/07: 沙田 內圈 倒快一圈 (助手) 02/07: 沙田 內圈 快踱一圈 (助手) 01/07: 沙田 飛機場 踱步 (助手) 30/06: 沙田 內圈 倒快一圈 (助手) 29/06: 沙田 內圈 快踱一圈 (助手) 28/06: 沙田 內圈 快踱一圈 (助手) 27/06: 沙田 飛機場 踱步 (助手) 26/06: 沙田 內圈 倒快一圈 (助手) 25/06: 沙田 內圈 快踱一圈 (助手)</t>
  </si>
  <si>
    <t>13/07: 沙田 12/07: 沙田 11/07: 沙田 10/07: 沙田 09/07: 沙田 08/07: 沙田 07/07: 沙田 04/07: 沙田 03/07: 沙田 02/07: 沙田 01/07: 沙田 30/06: 沙田 29/06: 沙田 28/06: 沙田 27/06: 沙田 26/06: 沙田 25/06: 沙田</t>
  </si>
  <si>
    <t>卓越蒨鋒  黎昭昇  8/8/1/1/8/2</t>
  </si>
  <si>
    <t>27/06: 第7組 1200 從化 草地 6/10(黃智弘) 25.9 24.3 24.0 (1.14.27)</t>
  </si>
  <si>
    <t>13/07: 沙田 全天候 27.1 (27.1) (鍾易禮) 09/07: 沙田 全天候 25.8 (25.8) (助手) 06/07: 沙田 全天候 28.1 (28.1) (助手) 03/07: 沙田 全天候 28.0 (28.0) (助手)</t>
  </si>
  <si>
    <t>14/07: 沙田 河畔跑道 踱步 (助手) 12/07: 沙田 內圈 快踱一圈 (助手) 11/07: 沙田 內圈 快踱一圈 (助手) 08/07: 沙田 內圈 快踱一圈 (助手) 07/07: 沙田 內圈 倒快一圈 (助手) 05/07: 沙田 內圈 快踱一圈 (助手) 02/07: 沙田 河畔跑道 踱步 (助手) 01/07: 從化 內圈 快踱一圈 (助手) 30/06: 從化 內圈 倒快一圈 (助手) 29/06: 從化 飛機場 踱步 (助手) 27/06: 從化 飛機場 踱步 (助手) 26/06: 從化 內圈 倒快一圈 (助手) 25/06: 從化 內圈 快踱一圈 (助手)</t>
  </si>
  <si>
    <t>13/07: 沙田 12/07: 沙田 11/07: 沙田 10/07: 沙田 09/07: 沙田 08/07: 沙田 07/07: 沙田 06/07: 沙田 05/07: 沙田 04/07: 沙田 03/07: 沙田 02/07: 沙田 30/06: 從化 29/06: 從化 28/06: 從化 26/06: 從化 25/06: 從化</t>
  </si>
  <si>
    <t>爭金奪冠  巫偉傑  9/10/5/5/5/4</t>
  </si>
  <si>
    <t>13/07: 沙田 全天候 30.5 26.7 (57.2) (助手) 09/07: 沙田 全天候 30.0 26.5 (56.5) (助手) 05/07: 沙田 全天候 28.0 (28.0) (助手)</t>
  </si>
  <si>
    <t>14/07: 沙田 內圈 倒快一圈 (助手) 12/07: 沙田 內圈 快踱一圈 (助手) 11/07: 沙田 內圈 快踱一圈 (助手) 10/07: 沙田 內圈 倒快一圈 (助手) 09/07: 沙田 飛機場 踱步 (助手) 08/07: 沙田 內圈 快踱一圈 (助手) 07/07: 沙田 內圈 倒快一圈 (助手) 04/07: 沙田 內圈 快踱一圈 (助手) 03/07: 沙田 內圈 倒快一圈 (助手) 02/07: 沙田 內圈 快踱一圈 (助手) 01/07: 沙田 內圈 快踱一圈 (助手) 30/06: 沙田 內圈 倒快一圈 (助手) 25/06: 沙田 內圈 快踱一圈 (助手)</t>
  </si>
  <si>
    <t>13/07: 沙田 09/07: 沙田 08/07: 沙田 06/07: 沙田 25/06: 沙田</t>
  </si>
  <si>
    <t>超平凡  文家良  6/7/11/1</t>
  </si>
  <si>
    <t>09/07: 沙田 全天候 31.6 28.4 (1.00.0) (助手) 04/07: 從化 全天候 29.8 26.5 (56.3) (助手) 30/06: 從化 全天候 32.6 27.8 (1.00.4) (助手)</t>
  </si>
  <si>
    <t>14/07: 沙田 內圈 倒快一圈 (助手) 13/07: 沙田 內圈 快踱一圈 (助手) 12/07: 沙田 內圈 快踱一圈 (助手) 11/07: 沙田 內圈 快踱一圈 (助手) 10/07: 沙田 內圈 倒快一圈 (助手) 09/07: 沙田 飛機場 踱步 (助手) 08/07: 從化 內圈 快踱一圈 (助手) 07/07: 從化 內圈 倒快一圈 (助手) 06/07: 從化 內圈 快踱一圈 (助手) 05/07: 從化 內圈 快踱一圈 (助手) 04/07: 從化 飛機場 踱步 (助手) 03/07: 從化 內圈 倒快一圈 (助手) 02/07: 從化 內圈 快踱一圈 (助手) 01/07: 從化 內圈 快踱一圈 (助手) 30/06: 從化 飛機場 踱步 (助手) 29/06: 從化 內圈 快踱一圈 (助手) 28/06: 從化 內圈 快踱一圈 (助手) 27/06: 從化 內圈 快踱一圈 (助手) 26/06: 從化 內圈 倒快一圈 (助手) 25/06: 沙田 內圈 快踱一圈 (副練馬師)</t>
  </si>
  <si>
    <t>10/07: 沙田 08/07: 從化 07/07: 從化 06/07: 從化 05/07: 從化 04/07: 從化 03/07: 從化 02/07: 從化 01/07: 從化 30/06: 從化 29/06: 從化 28/06: 從化 27/06: 從化 26/06: 從化 25/06: 沙田</t>
  </si>
  <si>
    <t>喜旺駒  方嘉柏  5/5/2/4/7/4</t>
  </si>
  <si>
    <t>14/07: 沙田 草地 26.5 24.2 (50.7) (助手)</t>
  </si>
  <si>
    <t>13/07: 沙田 外圈 快踱兩圈 (黃智弘) 12/07: 沙田 外圈 快踱兩圈 (助手) 11/07: 沙田 外圈 快踱兩圈 (黃智弘) 10/07: 沙田 外圈 快踱兩圈 (黃智弘) 09/07: 沙田 外圈 快踱兩圈 (黃智弘) 08/07: 沙田 內圈 快踱兩圈 (助手) 07/07: 沙田 內圈 倒快兩圈 (助手) 06/07: 沙田 內圈 快踱一圈 (助手) 05/07: 沙田 內圈 快踱兩圈 (助手) 04/07: 沙田 內圈 快踱兩圈 (助手) 03/07: 沙田 內圈 倒快兩圈 (助手) 30/06: 沙田 內圈 倒快兩圈 (黃智弘) 29/06: 沙田 內圈 快踱一圈 (黃智弘) 28/06: 沙田 內圈 快踱一圈 (助手) 25/06: 沙田 飛機場 踱步 (助手)</t>
  </si>
  <si>
    <t>13/07: 沙田 12/07: 沙田 11/07: 沙田 10/07: 沙田 09/07: 沙田 08/07: 沙田 07/07: 沙田 06/07: 沙田 05/07: 沙田 04/07: 沙田 03/07: 沙田 30/06: 沙田 29/06: 沙田 28/06: 沙田</t>
  </si>
  <si>
    <t>北海盜  賀賢  11/10/12/11/3/1</t>
  </si>
  <si>
    <t>27/06: 第7組 1200 從化 草地 4/10(黃寶妮) 25.9 24.3 24.0 (1.14.27)</t>
  </si>
  <si>
    <t>14/07: 沙田 草地 30.4 25.1 (55.5) (艾兆禮) 11/07: 沙田 全天候 29.9 29.4 (59.3) (黃寶妮) 08/07: 沙田 全天候 27.3 23.2 (50.5) (黃寶妮) 頌星 03/07: 從化 全天候 27.1 23.7 (50.8) (助手)</t>
  </si>
  <si>
    <t>14/07: 沙田 飛機場 踱步 (黃寶妮) 13/07: 沙田 內圈 快踱一圈 (助手) 12/07: 沙田 內圈 快踱兩圈 (黃寶妮) 11/07: 沙田 飛機場 踱步 (黃寶妮) 10/07: 沙田 內圈 倒快兩圈 (助手) 09/07: 沙田 內圈 快踱一圈 (助手) 08/07: 沙田 飛機場 踱步 (黃寶妮) 07/07: 沙田 內圈 倒快兩圈 (黃寶妮) 06/07: 沙田 內圈 快踱一圈 (助手) 04/07: 從化 內圈 快踱一圈 (助手) 03/07: 從化 飛機場 踱步 (助手) 02/07: 從化 內圈 快踱一圈 (助手) 01/07: 從化 內圈 快踱一圈 (助手) 30/06: 從化 內圈 倒快兩圈 (助手) 29/06: 從化 內圈 快踱一圈 (助手) 27/06: 從化 飛機場 踱步 (助手) 26/06: 從化 內圈 倒快兩圈 (助手) 25/06: 從化 內圈 快踱一圈 (助手)</t>
  </si>
  <si>
    <t>13/07: 沙田 12/07: 沙田 11/07: 沙田 10/07: 沙田 09/07: 沙田 08/07: 沙田 07/07: 沙田 06/07: 沙田 04/07: 從化 03/07: 從化 02/07: 從化 01/07: 從化 30/06: 從化 29/06: 從化 28/06: 從化 27/06: 從化 26/06: 從化 25/06: 從化</t>
  </si>
  <si>
    <t>好好紛  沈集成  10/3/8/2/7/5</t>
  </si>
  <si>
    <t>14/07: 沙田 草地 27.1 26.0 (53.1) (奧爾民) 10/07: 沙田 全天候 29.0 26.1 (55.1) (助手) 06/07: 沙田 全天候 27.3 25.2 (52.5) (助手) 02/07: 沙田 全天候 29.2 25.2 (54.4) (助手)</t>
  </si>
  <si>
    <t>14/07: 沙田 飛機場 踱步 (助手) 13/07: 沙田 內圈 快踱一圈 (助手) 12/07: 沙田 內圈 快踱兩圈 (助手) 11/07: 沙田 內圈 快踱一圈 (助手) 10/07: 沙田 飛機場 踱步 (助手) 09/07: 沙田 內圈 快踱兩圈 (助手) 08/07: 沙田 內圈 快踱一圈 (助手) 07/07: 沙田 內圈 倒快兩圈 (助手) 06/07: 沙田 飛機場 踱步 (助手) 05/07: 沙田 內圈 快踱兩圈 (助手) 04/07: 沙田 內圈 快踱一圈 (助手) 03/07: 沙田 內圈 倒快兩圈 (助手) 02/07: 沙田 飛機場 踱步 (助手) 01/07: 沙田 內圈 快踱一圈 (助手) 30/06: 沙田 內圈 倒快兩圈 (助手) 29/06: 沙田 內圈 快踱一圈 (助手) 28/06: 沙田 飛機場 踱步 (助手) 25/06: 沙田 飛機場 踱步 (助手)</t>
  </si>
  <si>
    <t>駟跑得  廖康銘  6/5/8/7/3/8</t>
  </si>
  <si>
    <t>14/07: 沙田 全天候 27.1 25.2 (52.3) (助手) 08/07: 從化 草地 26.0 25.1 (51.1) (助手) 超風速 05/07: 從化 全天候 32.2 27.6 24.7 (1.24.5) (助手)</t>
  </si>
  <si>
    <t>13/07: 沙田 內圈 快踱一圈 (助手) 12/07: 從化 內圈 快踱一圈 (助手) 11/07: 從化 內圈 快踱一圈 (助手) 10/07: 從化 內圈 倒快一圈 (助手) 09/07: 從化 內圈 快踱一圈 (助手) 08/07: 從化 飛機場 踱步 (助手) 07/07: 從化 內圈 倒快一圈 (助手) 06/07: 從化 內圈 快踱一圈 (助手) 05/07: 從化 飛機場 踱步 (助手) 04/07: 從化 內圈 快踱一圈 (助手) 03/07: 從化 內圈 倒快一圈 (助手) 02/07: 從化 內圈 快踱一圈 (助手) 01/07: 從化 內圈 快踱一圈 (助手) 30/06: 從化 內圈 倒快一圈 (助手) 28/06: 從化 內圈 快踱一圈 (助手) 25/06: 沙田 內圈 快踱一圈 (助手)</t>
  </si>
  <si>
    <t>13/07: 沙田 12/07: 沙田 11/07: 從化 10/07: 從化 09/07: 從化 08/07: 從化 07/07: 從化 06/07: 從化 05/07: 從化 04/07: 從化 03/07: 從化 02/07: 從化 01/07: 從化 30/06: 從化 29/06: 從化 28/06: 從化</t>
  </si>
  <si>
    <t>奔妙星  大衛希斯  1/3/8/12/9/8</t>
  </si>
  <si>
    <t>12/07: 從化 草地 26.3 (26.3) (助手) 08/07: 從化 草地 24.8 (24.8) (助手) 03/07: 從化 草地 26.0 (26.0) (助手)</t>
  </si>
  <si>
    <t>14/07: 沙田 外圈 快踱一圈 (助手) 13/07: 沙田 內圈 快踱一圈 (助手) 12/07: 從化 飛機場 踱步 (助手) 11/07: 從化 內圈 快踱一圈 (助手) 10/07: 從化 內圈 倒快兩圈 (助手) 08/07: 從化 飛機場 踱步 (助手) 07/07: 從化 內圈 倒快兩圈 (助手) 06/07: 從化 內圈 快踱一圈 (助手) 05/07: 從化 內圈 快踱一圈 (助手) 03/07: 從化 飛機場 踱步 (助手) 02/07: 從化 內圈 快踱一圈 (助手) 01/07: 從化 內圈 快踱一圈 (助手) 30/06: 從化 內圈 倒快兩圈 (助手) 25/06: 沙田 彭福公園 踱步 (助手)</t>
  </si>
  <si>
    <t>風繼續吹  鄭俊偉  2/5/9/4/4/12</t>
  </si>
  <si>
    <t>12/07: 沙田 全天候 29.7 24.9 (54.6) (助手) 26/06: 沙田 全天候 27.9 (27.9) (助手)</t>
  </si>
  <si>
    <t>14/07: 沙田 內圈 倒快一圈 (助手) 11/07: 沙田 內圈 快踱一圈 (助手) 10/07: 沙田 內圈 倒快兩圈 (助手) 09/07: 沙田 內圈 快踱一圈 (助手) 08/07: 沙田 內圈 快踱一圈 (助手) 07/07: 沙田 內圈 倒快兩圈 (助手) 05/07: 沙田 內圈 快踱一圈 (助手) 04/07: 沙田 內圈 快踱一圈 (助手) 03/07: 沙田 內圈 倒快一圈 (助手) 02/07: 沙田 內圈 快踱一圈 (助手) 28/06: 沙田 飛機場 踱步 (助手) 27/06: 沙田 內圈 快踱一圈 (助手) 25/06: 沙田 內圈 快踱一圈 (助手)</t>
  </si>
  <si>
    <t>08/07: 沙田 07/07: 沙田 04/07: 沙田 03/07: 沙田 01/07: 沙田 30/06: 沙田</t>
  </si>
  <si>
    <t>至旺財  韋達  2/1/8/4/7/11</t>
  </si>
  <si>
    <t>12/07: 沙田 全天候 31.1 26.3 (57.4) (練馬師) 08/07: 從化 草地 31.2 26.0 (57.2) (助手) 03/07: 從化 草地 25.3 25.9 (51.2) (助手) 28/06: 從化 草地 28.8 26.4 (55.2) (助手)</t>
  </si>
  <si>
    <t>14/07: 沙田 內圈 倒快一圈 (助手) 11/07: 沙田 內圈 快踱一圈 (助手) 10/07: 從化 內圈 倒快一圈 (助手) 08/07: 從化 飛機場 踱步 (助手) 07/07: 從化 內圈 倒快兩圈 (助手) 06/07: 從化 內圈 快踱一圈 (助手) 05/07: 從化 內圈 快踱一圈 (助手) 03/07: 從化 飛機場 踱步 (助手) 02/07: 從化 內圈 快踱一圈 (助手) 01/07: 從化 內圈 快踱一圈 (助手) 30/06: 從化 內圈 倒快兩圈 (助手) 28/06: 從化 飛機場 踱步 (助手) 27/06: 從化 內圈 快踱一圈 (助手) 26/06: 從化 內圈 倒快兩圈 (助手)</t>
  </si>
  <si>
    <t>華美之威  告東尼  3/4/11/9/6/7</t>
  </si>
  <si>
    <t>13/07: 沙田 全天候 30.3 26.5 (56.8) (助手) 09/07: 沙田 全天候 29.4 26.2 (55.6) (助手) 06/07: 沙田 全天候 30.0 25.8 (55.8) (助手) 02/07: 沙田 全天候 29.3 26.0 (55.3) (助手)</t>
  </si>
  <si>
    <t>14/07: 沙田 內圈 倒快兩圈 (助手) 13/07: 沙田 飛機場 踱步 (助手) 12/07: 沙田 內圈 快踱一圈 (助手) 11/07: 沙田 內圈 快踱一圈 (助手) 10/07: 沙田 內圈 倒快兩圈 (助手) 09/07: 沙田 飛機場 踱步 (助手) 08/07: 沙田 內圈 快踱一圈 (助手) 07/07: 沙田 內圈 倒快兩圈 (助手) 06/07: 沙田 飛機場 踱步 (助手) 05/07: 沙田 內圈 快踱一圈 (助手) 04/07: 沙田 內圈 快踱一圈 (助手) 03/07: 沙田 內圈 倒快兩圈 (助手) 02/07: 沙田 飛機場 踱步 (助手) 01/07: 沙田 內圈 快踱一圈 (助手) 30/06: 沙田 內圈 倒快兩圈 (助手) 29/06: 沙田 內圈 快踱一圈 (助手) 28/06: 沙田 內圈 快踱一圈 (助手) 27/06: 沙田 內圈 快踱一圈 (助手) 25/06: 沙田 內圈 快踱一圈 (助手)</t>
  </si>
  <si>
    <t>時時精準  游達榮  1/10/7/2/4/2</t>
  </si>
  <si>
    <t>03/07: 第1組 1200 從化 全天候 4/4(吳喬恩) 23.8 22.1 23.8 (1.09.78)</t>
  </si>
  <si>
    <t>28/06: 從化 登山跑道 30.8 27.0 (57.8) (助手)</t>
  </si>
  <si>
    <t>14/07: 沙田 內圈 倒快兩圈 (助手) 13/07: 沙田 內圈 快踱一圈 (助手) 12/07: 沙田 內圈 快踱一圈 (助手) 11/07: 沙田 內圈 快踱一圈 (助手) 10/07: 沙田 內圈 倒快兩圈 (助手) 09/07: 沙田 內圈 快踱一圈 (助手) 08/07: 從化 內圈 快踱一圈 (助手) 07/07: 從化 內圈 倒快兩圈 (助手) 06/07: 從化 內圈 快踱一圈 (助手) 03/07: 從化 飛機場 踱步 (副練馬師) 02/07: 從化 內圈 快踱一圈 (助手) 01/07: 從化 內圈 快踱一圈 (助手) 30/06: 從化 內圈 倒快兩圈 (助手) 28/06: 從化 飛機場 踱步 (助手) 27/06: 從化 內圈 快踱一圈 (助手) 26/06: 從化 內圈 倒快兩圈 (助手) 25/06: 從化 登山跑道 快踱 (助手)</t>
  </si>
  <si>
    <t>13/07: 沙田 12/07: 沙田 11/07: 沙田 10/07: 沙田 09/07: 沙田</t>
  </si>
  <si>
    <t>有財有勢  蔡約翰  10/6/9/1/1/7</t>
  </si>
  <si>
    <t>08/07: 第1組 1200 沙田 全天候 3/11(楊明綸) 24.9 23.7 22.7 (1.11.36)</t>
  </si>
  <si>
    <t>13/07: 沙田 全天候 31.0 25.6 (56.6) (助手) 03/07: 從化 全天候 33.1 26.3 (59.4) (助手)</t>
  </si>
  <si>
    <t>14/07: 沙田 內圈 倒快一圈 (助手) 13/07: 沙田 飛機場 踱步 (助手) 12/07: 沙田 內圈 快踱一圈 (助手) 11/07: 沙田 內圈 快踱一圈 (助手) 10/07: 沙田 飛機場 踱步 (助手) 07/07: 沙田 內圈 倒快一圈 (助手) 06/07: 沙田 內圈 快踱一圈 (助手) 05/07: 沙田 內圈 快踱一圈 (助手) 04/07: 沙田 飛機場 踱步 (助手) 03/07: 從化 飛機場 踱步 (助手) 02/07: 從化 內圈 快踱一圈 (助手) 01/07: 從化 內圈 快踱一圈 (助手) 30/06: 從化 內圈 倒快一圈 (助手) 29/06: 從化 飛機場 踱步 (助手) 25/06: 沙田 內圈 快踱一圈 (助手)</t>
  </si>
  <si>
    <t>13/07: 沙田 12/07: 沙田 11/07: 沙田 10/07: 沙田 09/07: 沙田 07/07: 沙田 06/07: 沙田 05/07: 沙田 04/07: 沙田 02/07: 從化 01/07: 從化 30/06: 從化 29/06: 從化 28/06: 從化</t>
  </si>
  <si>
    <t>黑桃火箭  方嘉柏  5/7/2/8/5/1</t>
  </si>
  <si>
    <t>04/07: 第1組 1200 沙田 全天候 5/7(陳嘉熙) 24.7 22.9 22.3 (1.09.91)</t>
  </si>
  <si>
    <t>26/06: 沙田 草閘 27.2 24.4 (51.6) (黃智弘) 飛龍在天</t>
  </si>
  <si>
    <t>14/07: 沙田 內圈 倒快兩圈 (助手) 13/07: 沙田 內圈 快踱兩圈 (助手) 12/07: 沙田 內圈 快踱兩圈 (助手) 11/07: 沙田 內圈 快踱兩圈 (助手) 10/07: 沙田 內圈 倒快兩圈 (助手) 09/07: 沙田 內圈 快踱兩圈 (助手) 08/07: 沙田 內圈 快踱兩圈 (助手) 07/07: 沙田 內圈 倒快兩圈 (助手) 06/07: 沙田 飛機場 踱步 (助手) 03/07: 沙田 內圈 倒快兩圈 (助手) 02/07: 沙田 內圈 快踱一圈 (助手) 01/07: 沙田 內圈 快踱兩圈 (助手) 30/06: 沙田 內圈 倒快兩圈 (助手) 29/06: 沙田 內圈 快踱一圈 (助手) 28/06: 沙田 內圈 快踱兩圈 (助手) 27/06: 沙田 內圈 快踱兩圈 (陳嘉熙) 25/06: 沙田 飛機場 踱步 (助手)</t>
  </si>
  <si>
    <t>13/07: 沙田 12/07: 沙田 11/07: 沙田 10/07: 沙田 09/07: 沙田 08/07: 沙田 07/07: 沙田 06/07: 沙田 03/07: 沙田 02/07: 沙田 01/07: 沙田 30/06: 沙田 29/06: 沙田 28/06: 沙田 27/06: 沙田 25/06: 沙田</t>
  </si>
  <si>
    <t>浪漫老撾  巫偉傑  2/7/5/13/7/2</t>
  </si>
  <si>
    <t>13/07: 沙田 全天候 28.0 (28.0) (助手) 09/07: 沙田 全天候 30.3 27.2 (57.5) (助手) 05/07: 沙田 全天候 27.4 (27.4) (助手)</t>
  </si>
  <si>
    <t>14/07: 沙田 內圈 倒快一圈 (助手) 13/07: 沙田 飛機場 踱步 (助手) 12/07: 沙田 內圈 快踱一圈 (助手) 11/07: 沙田 內圈 快踱一圈 (助手) 10/07: 沙田 內圈 倒快一圈 (助手) 09/07: 沙田 飛機場 踱步 (助手) 08/07: 沙田 內圈 快踱一圈 (助手) 07/07: 沙田 內圈 倒快一圈 (助手) 05/07: 沙田 飛機場 踱步 (助手) 04/07: 沙田 內圈 快踱一圈 (助手) 03/07: 沙田 內圈 倒快一圈 (助手) 02/07: 沙田 內圈 快踱一圈 (助手) 01/07: 沙田 內圈 快踱一圈 (助手) 30/06: 沙田 內圈 倒快一圈 (助手) 29/06: 沙田 飛機場 踱步 (助手) 25/06: 沙田 內圈 快踱一圈 (助手)</t>
  </si>
  <si>
    <t>多巴先生  葉楚航  9/11/11/6/10/9</t>
  </si>
  <si>
    <t>14/07: 沙田 內圈 倒快一圈 (助手) 12/07: 沙田 內圈 快踱一圈 (助手) 11/07: 沙田 內圈 快踱一圈 (助手) 10/07: 沙田 內圈 倒快一圈 (助手) 09/07: 沙田 內圈 快踱一圈 (助手) 08/07: 沙田 內圈 快踱一圈 (助手) 07/07: 沙田 飛機場 踱步 (助手) 04/07: 沙田 飛機場 踱步 (助手) 28/06: 沙田 飛機場 踱步 (助手) 27/06: 沙田 飛機場 踱步 (助手) 26/06: 沙田 內圈 倒快一圈 (助手) 25/06: 沙田 內圈 快踱一圈 (助手)</t>
  </si>
  <si>
    <t>智勇名駒  呂健威  2/3/2/1/1/10</t>
  </si>
  <si>
    <t>14/07: 沙田 全天候 31.3 25.5 (56.8) (助手) 08/07: 從化 草地 28.6 25.2 (53.8) (助手) 龍船快 03/07: 從化 全天候 30.2 26.4 (56.6) (助手) 30/06: 從化 全天候 29.7 25.8 (55.5) (助手) 26/06: 從化 全天候 30.3 25.8 (56.1) (助手)</t>
  </si>
  <si>
    <t>13/07: 沙田 飛機場 踱步 (助手) 12/07: 沙田 內圈 快踱一圈 (助手) 11/07: 沙田 飛機場 踱步 (助手) 10/07: 從化 飛機場 踱步 (助手) 09/07: 從化 內圈 快踱一圈 (助手) 08/07: 從化 飛機場 踱步 (助手) 07/07: 從化 內圈 倒快一圈 (助手) 05/07: 從化 內圈 快踱一圈 (助手) 04/07: 從化 內圈 快踱一圈 (助手) 03/07: 從化 飛機場 踱步 (助手) 02/07: 從化 內圈 快踱一圈 (助手) 01/07: 從化 內圈 快踱一圈 (助手) 30/06: 從化 飛機場 踱步 (助手) 28/06: 從化 內圈 快踱一圈 (助手) 27/06: 從化 內圈 快踱一圈 (助手) 26/06: 從化 飛機場 踱步 (助手) 25/06: 從化 內圈 快踱一圈 (助手)</t>
  </si>
  <si>
    <t>13/07: 沙田 12/07: 沙田 10/07: 從化 09/07: 從化 08/07: 從化 07/07: 從化 06/07: 從化 05/07: 從化 04/07: 從化 03/07: 從化 02/07: 從化 01/07: 從化 30/06: 從化 29/06: 從化 28/06: 從化 27/06: 從化 26/06: 從化 25/06: 從化</t>
  </si>
  <si>
    <t>盈妍威楓  伍鵬志  2/3/10/14/7/6</t>
  </si>
  <si>
    <t>13/07: 沙田 全天候 32.2 25.1 (57.3) (助手) 比特星 10/07: 沙田 草閘 27.4 24.3 (51.7) (梁家俊) 奮鬥心, 比特星 07/07: 沙田 全天候 32.1 24.9 (57.0) (助手) 03/07: 沙田 全天候 32.2 25.2 (57.4) (助手) 閃電箭 30/06: 沙田 全天候 32.0 26.1 (58.1) (助手) 26/06: 沙田 全天候 32.4 25.7 (58.1) (助手)</t>
  </si>
  <si>
    <t>14/07: 沙田 內圈 倒快一圈 (助手) 13/07: 沙田 飛機場 踱步 (助手) 12/07: 沙田 內圈 快踱一圈 (助手) 11/07: 沙田 內圈 快踱一圈 (助手) 10/07: 沙田 飛機場 踱步 (助手) 08/07: 沙田 內圈 快踱一圈 (助手) 07/07: 沙田 飛機場 踱步 (助手) 05/07: 沙田 內圈 快踱一圈 (助手) 04/07: 沙田 內圈 快踱一圈 (助手) 02/07: 沙田 內圈 快踱一圈 (助手) 01/07: 沙田 內圈 快踱一圈 (助手) 30/06: 沙田 飛機場 踱步 (助手) 28/06: 沙田 內圈 快踱一圈 (助手) 27/06: 沙田 內圈 快踱一圈 (助手) 26/06: 沙田 飛機場 踱步 (助手) 25/06: 沙田 內圈 快踱一圈 (助手)</t>
  </si>
  <si>
    <t>盈好威楓  姚本輝  8/1/3/3/3/6</t>
  </si>
  <si>
    <t>03/07: 第2組 1200 從化 全天候 5/5(袁幸堯) 26.4 23.6 23.0 (1.13.09)</t>
  </si>
  <si>
    <t>13/07: 沙田 全天候 30.1 26.2 (56.3) (助手) 歡樂老撾 09/07: 從化 全天候 31.3 27.4 (58.7) (助手) 28/06: 從化 草地 30.6 26.3 (56.9) (副練馬師) 25/06: 從化 全天候 30.7 27.9 (58.6) (副練馬師)</t>
  </si>
  <si>
    <t>14/07: 沙田 內圈 倒快一圈 (助手) 13/07: 沙田 飛機場 踱步 (助手) 12/07: 沙田 內圈 快踱一圈 (助手) 11/07: 沙田 內圈 快踱一圈 (助手) 10/07: 從化 內圈 倒快一圈 (助手) 09/07: 從化 飛機場 踱步 (助手) 08/07: 從化 內圈 快踱一圈 (助手) 07/07: 從化 內圈 倒快兩圈 (助手) 06/07: 從化 內圈 快踱一圈 (助手) 05/07: 從化 內圈 快踱一圈 (助手) 03/07: 從化 飛機場 踱步 (助手) 02/07: 從化 內圈 快踱一圈 (助手) 01/07: 從化 內圈 快踱一圈 (助手) 30/06: 從化 內圈 倒快兩圈 (副練馬師) 28/06: 從化 飛機場 踱步 (副練馬師) 27/06: 從化 內圈 快踱一圈 (副練馬師) 26/06: 從化 內圈 倒快一圈 (副練馬師) 25/06: 從化 飛機場 踱步 (副練馬師)</t>
  </si>
  <si>
    <t>13/07: 沙田 12/07: 沙田 11/07: 沙田 10/07: 從化 09/07: 從化 08/07: 從化 07/07: 從化 06/07: 從化 05/07: 從化 04/07: 從化 02/07: 從化 01/07: 從化 30/06: 從化 29/06: 從化 28/06: 從化 27/06: 從化 26/06: 從化 25/06: 從化</t>
  </si>
  <si>
    <t>大學生  韋達  11/1/4/9/5/3</t>
  </si>
  <si>
    <t>27/06: 第1組 1000 從化 草地 3/8(董明朗) 13.5 22.3 24.4 (1.00.25)</t>
  </si>
  <si>
    <t>12/07: 從化 草地 28.0 24.6 (52.6) (助手) 08/07: 從化 草地 29.1 25.8 (54.9) (助手) 03/07: 從化 草地 29.2 26.0 (55.2) (助手)</t>
  </si>
  <si>
    <t>14/07: 沙田 內圈 倒快一圈 (助手) 12/07: 從化 飛機場 踱步 (助手) 11/07: 從化 內圈 快踱一圈 (助手) 10/07: 從化 內圈 倒快兩圈 (助手) 08/07: 從化 飛機場 踱步 (助手) 07/07: 從化 內圈 倒快兩圈 (助手) 06/07: 從化 內圈 快踱一圈 (助手) 05/07: 從化 內圈 快踱一圈 (助手) 03/07: 從化 飛機場 踱步 (助手) 02/07: 從化 內圈 快踱一圈 (助手) 01/07: 從化 內圈 快踱一圈 (助手) 30/06: 從化 內圈 倒快兩圈 (助手) 29/06: 從化 內圈 快踱一圈 (助手) 27/06: 從化 飛機場 踱步 (助手) 26/06: 從化 內圈 倒快兩圈 (助手) 25/06: 從化 內圈 快踱一圈 (助手)</t>
  </si>
  <si>
    <t>森林之王  羅富全  12</t>
  </si>
  <si>
    <t>26/06: 第1組 1200 沙田 全天候 2/8(潘明輝) 25.0 22.7 24.0 (1.11.73)</t>
  </si>
  <si>
    <t>14/07: 沙田 全天候 30.8 26.8 (57.6) (黃智弘) (伴跳馬) 10/07: 沙田 全天候 31.1 27.7 (58.8) (助手) 06/07: 沙田 全天候 31.1 26.8 (57.9) (助手) 本領非凡 02/07: 沙田 全天候 31.8 26.2 (58.0) (副練馬師)</t>
  </si>
  <si>
    <t>14/07: 沙田 飛機場 踱步 (黃智弘) 13/07: 沙田 內圈 快踱一圈 (助手) 12/07: 沙田 內圈 快踱一圈 (助手) 11/07: 沙田 內圈 快踱一圈 (助手) 10/07: 沙田 飛機場 踱步 (助手) 09/07: 沙田 內圈 快踱一圈 (助手) 08/07: 沙田 內圈 快踱一圈 (助手) 07/07: 沙田 內圈 倒快一圈 (助手) 06/07: 沙田 飛機場 踱步 (助手) 05/07: 沙田 內圈 快踱一圈 (助手) 04/07: 沙田 內圈 快踱一圈 (助手) 03/07: 沙田 內圈 倒快一圈 (助手) 02/07: 沙田 飛機場 踱步 (副練馬師) 01/07: 沙田 內圈 快踱一圈 (助手) 30/06: 沙田 內圈 倒快兩圈 (助手) 29/06: 沙田 內圈 快踱一圈 (助手) 28/06: 沙田 飛機場 踱步 (助手) 25/06: 沙田 內圈 快踱一圈 (助手)</t>
  </si>
  <si>
    <t>建測羣英  大衛希斯  3/4/3/6/9/4</t>
  </si>
  <si>
    <t>03/07: 第2組 1200 從化 全天候 2/5(湯瑪善) 26.4 23.6 23.0 (1.13.09)</t>
  </si>
  <si>
    <t>12/07: 從化 全天候 29.0 26.3 (55.3) (助手) 09/07: 從化 全天候 31.7 28.3 (1.00.0) (助手) 28/06: 從化 登山跑道 29.6 27.5 (57.1) (助手)</t>
  </si>
  <si>
    <t>14/07: 沙田 外圈 快踱一圈 (助手) 13/07: 沙田 外圈 快踱一圈 (助手) 12/07: 從化 飛機場 踱步 (助手) 11/07: 從化 內圈 快踱一圈 (助手) 09/07: 從化 飛機場 踱步 (助手) 08/07: 從化 內圈 快踱一圈 (助手) 07/07: 從化 內圈 倒快兩圈 (助手) 05/07: 從化 內圈 快踱一圈 (助手) 03/07: 從化 飛機場 踱步 (助手) 02/07: 從化 內圈 快踱一圈 (助手) 01/07: 從化 內圈 快踱一圈 (助手) 30/06: 從化 內圈 倒快兩圈 (助手) 28/06: 從化 飛機場 踱步 (助手) 27/06: 沙田 河畔跑道 踱步 (助手) 26/06: 沙田 河畔跑道 踱步 (助手) 26/06: 沙田 內圈 倒快兩圈 (助手) 25/06: 沙田 河畔跑道 踱步 (助手)</t>
  </si>
  <si>
    <t>13/07: 沙田 12/07: 從化 11/07: 從化 10/07: 從化 09/07: 從化 08/07: 從化 07/07: 從化 06/07: 從化 05/07: 從化 04/07: 從化 02/07: 從化 01/07: 從化 30/06: 從化 29/06: 從化 28/06: 從化 26/06: 沙田 25/06: 沙田</t>
  </si>
  <si>
    <t>開心五月  告東尼  4/10/12/1/3/2</t>
  </si>
  <si>
    <t>13/07: 沙田 全天候 30.6 25.6 (56.2) (鍾易禮) 09/07: 沙田 全天候 29.6 26.6 (56.2) (鍾易禮) 27/06: 沙田 全天候 29.3 26.7 (56.0) (鍾易禮)</t>
  </si>
  <si>
    <t>14/07: 沙田 內圈 倒快兩圈 (助手) 13/07: 沙田 飛機場 踱步 (鍾易禮) 12/07: 沙田 內圈 快踱一圈 (助手) 11/07: 沙田 內圈 快踱一圈 (助手) 10/07: 沙田 內圈 倒快兩圈 (助手) 09/07: 沙田 飛機場 踱步 (鍾易禮) 08/07: 沙田 內圈 快踱一圈 (助手) 07/07: 沙田 內圈 倒快兩圈 (副練馬師) 06/07: 沙田 內圈 快踱一圈 (副練馬師) 05/07: 沙田 內圈 快踱一圈 (助手) 04/07: 沙田 內圈 快踱一圈 (助手) 03/07: 沙田 內圈 倒快兩圈 (助手) 01/07: 沙田 內圈 快踱一圈 (助手) 30/06: 沙田 內圈 倒快兩圈 (助手) 29/06: 沙田 內圈 快踱一圈 (助手) 28/06: 沙田 內圈 快踱一圈 (助手) 27/06: 沙田 飛機場 踱步 (鍾易禮) 26/06: 沙田 內圈 倒快兩圈 (助手) 25/06: 沙田 內圈 快踱一圈 (助手)</t>
  </si>
  <si>
    <t>魔術控制  巫偉傑  3/11/7/7/6/1</t>
  </si>
  <si>
    <t>13/07: 沙田 全天候 31.1 26.5 (57.6) (助手) 09/07: 沙田 全天候 30.9 (30.9) (助手) 25/06: 沙田 全天候 29.8 26.1 (55.9) (助手)</t>
  </si>
  <si>
    <t>14/07: 沙田 內圈 倒快一圈 (助手) 13/07: 沙田 飛機場 踱步 (助手) 12/07: 沙田 內圈 快踱一圈 (助手) 11/07: 沙田 內圈 快踱一圈 (助手) 10/07: 沙田 內圈 倒快一圈 (助手) 09/07: 沙田 飛機場 踱步 (助手) 08/07: 沙田 內圈 快踱一圈 (助手) 07/07: 沙田 內圈 倒快一圈 (助手) 05/07: 沙田 內圈 快踱一圈 (助手) 04/07: 沙田 內圈 快踱一圈 (助手) 03/07: 沙田 飛機場 踱步 (助手) 02/07: 沙田 飛機場 踱步 (助手) 30/06: 沙田 內圈 倒快兩圈 (助手) 28/06: 沙田 內圈 快踱一圈 (助手) 27/06: 沙田 內圈 快踱一圈 (助手) 26/06: 沙田 內圈 倒快一圈 (助手) 25/06: 沙田 飛機場 踱步 (助手)</t>
  </si>
  <si>
    <t>精算暴雪  蔡約翰  2/4/6/1/1/8</t>
  </si>
  <si>
    <t>08/07: 第1組 1200 沙田 全天候 4/11(布文) 24.9 23.7 22.7 (1.11.36)  27/06: 第6組 1200 從化 草地 6/10(湯瑪善) 23.8 22.9 25.2 (1.11.97)</t>
  </si>
  <si>
    <t>13/07: 沙田 全天候 32.0 27.1 (59.1) (助手) 05/07: 沙田 全天候 31.4 25.3 (56.7) (助手) 無限美麗 02/07: 沙田 全天候 32.4 26.1 (58.5) (助手)</t>
  </si>
  <si>
    <t>14/07: 沙田 內圈 倒快一圈 (助手) 13/07: 沙田 飛機場 踱步 (助手) 12/07: 沙田 內圈 快踱一圈 (助手) 11/07: 沙田 內圈 快踱一圈 (助手) 10/07: 沙田 飛機場 踱步 (助手) 07/07: 沙田 內圈 倒快一圈 (助手) 06/07: 沙田 內圈 快踱一圈 (助手) 05/07: 沙田 飛機場 踱步 (助手) 04/07: 沙田 內圈 快踱一圈 (助手) 03/07: 沙田 內圈 倒快一圈 (助手) 02/07: 沙田 飛機場 踱步 (助手) 01/07: 沙田 內圈 快踱一圈 (助手) 30/06: 沙田 內圈 倒快一圈 (助手) 29/06: 沙田 飛機場 踱步 (助手) 27/06: 從化 飛機場 踱步 (助手) 26/06: 從化 內圈 倒快一圈 (助手) 25/06: 從化 內圈 快踱一圈 (助手)</t>
  </si>
  <si>
    <t>13/07: 沙田 12/07: 沙田 11/07: 沙田 10/07: 沙田 09/07: 沙田 07/07: 沙田 06/07: 沙田 05/07: 沙田 04/07: 沙田 03/07: 沙田 02/07: 沙田 01/07: 沙田 30/06: 沙田 29/06: 沙田 27/06: 從化 26/06: 從化 25/06: 從化</t>
  </si>
  <si>
    <t>美麗第一  告東尼  1/10/10/3/7/3</t>
  </si>
  <si>
    <t>13/07: 沙田 全天候 30.5 26.3 (56.8) (助手) 09/07: 沙田 全天候 31.1 25.3 (56.4) (副練馬師) 06/07: 沙田 全天候 28.7 26.3 (55.0) (助手)</t>
  </si>
  <si>
    <t>14/07: 沙田 內圈 倒快兩圈 (助手) 13/07: 沙田 飛機場 踱步 (助手) 12/07: 沙田 內圈 快踱一圈 (助手) 11/07: 沙田 內圈 快踱一圈 (助手) 10/07: 沙田 內圈 倒快兩圈 (助手) 08/07: 沙田 內圈 快踱一圈 (助手) 07/07: 沙田 內圈 倒快兩圈 (助手) 06/07: 沙田 飛機場 踱步 (助手) 05/07: 沙田 內圈 快踱一圈 (副練馬師) 04/07: 沙田 內圈 快踱一圈 (助手) 03/07: 沙田 內圈 倒快兩圈 (副練馬師) 02/07: 沙田 內圈 快踱一圈 (助手) 01/07: 沙田 內圈 快踱一圈 (助手) 30/06: 沙田 內圈 倒快兩圈 (副練馬師) 28/06: 沙田 內圈 快踱一圈 (助手) 27/06: 沙田 內圈 快踱一圈 (助手) 26/06: 沙田 內圈 倒快兩圈 (助手) 25/06: 沙田 內圈 快踱一圈 (助手)</t>
  </si>
  <si>
    <t>電氣騎士  韋達  6/4/12/6/10/13</t>
  </si>
  <si>
    <t>27/06: 第6組 1200 從化 草地 5/10(楊明綸) 23.8 22.9 25.2 (1.11.97)  13/06: 第1組 1000 從化 草地 5/9(周俊樂) 13.6 21.8 23.4 (0.58.81)</t>
  </si>
  <si>
    <t>12/07: 從化 草地 27.3 25.4 (52.7) (助手) 08/07: 從化 草地 30.7 25.4 (56.1) (助手) 03/07: 從化 草地 28.3 25.0 (53.3) (助手)</t>
  </si>
  <si>
    <t>鈦易搵  方嘉柏  1/1/5/1/5/13</t>
  </si>
  <si>
    <t>04/07: 第1組 1200 沙田 全天候 3/7(黃智弘) 24.7 22.9 22.3 (1.09.91)</t>
  </si>
  <si>
    <t>14/07: 沙田 草地 27.9 25.8 (53.7) (助手) 30/06: 從化 草地 29.5 28.4 24.8 (1.22.7) (助手) 26/06: 從化 草地 28.0 25.4 (53.4) (助手)</t>
  </si>
  <si>
    <t>13/07: 沙田 內圈 快踱兩圈 (助手) 12/07: 沙田 內圈 快踱兩圈 (助手) 11/07: 沙田 內圈 快踱兩圈 (助手) 10/07: 沙田 內圈 倒快兩圈 (助手) 09/07: 沙田 內圈 快踱兩圈 (助手) 08/07: 沙田 內圈 快踱兩圈 (助手) 07/07: 沙田 內圈 倒快兩圈 (助手) 06/07: 沙田 內圈 快踱一圈 (助手) 03/07: 沙田 內圈 倒快兩圈 (助手) 02/07: 沙田 內圈 快踱一圈 (助手) 01/07: 從化 內圈 快踱兩圈 (助手) 30/06: 從化 飛機場 踱步 (助手) 29/06: 從化 內圈 快踱一圈 (助手) 28/06: 從化 內圈 快踱兩圈 (助手) 27/06: 從化 內圈 快踱兩圈 (助手) 26/06: 從化 飛機場 踱步 (助手) 25/06: 從化 內圈 快踱兩圈 (助手)</t>
  </si>
  <si>
    <t>13/07: 沙田 12/07: 沙田 11/07: 沙田 10/07: 沙田 09/07: 沙田 08/07: 沙田 06/07: 沙田 05/07: 沙田 03/07: 沙田 02/07: 沙田 30/06: 從化 29/06: 從化 28/06: 從化 27/06: 從化 26/06: 從化 25/06: 從化</t>
  </si>
  <si>
    <t>晨曦儷人  伍鵬志  6/6/4/2/1/9</t>
  </si>
  <si>
    <t>14/07: 沙田 全天候 31.4 26.8 (58.2) (助手) 11/07: 沙田 全天候 31.9 26.7 (58.6) (助手) 07/07: 沙田 全天候 31.0 25.1 (56.1) (助手)</t>
  </si>
  <si>
    <t>14/07: 沙田 飛機場 踱步 (助手) 13/07: 沙田 內圈 快踱一圈 (助手) 12/07: 沙田 內圈 快踱一圈 (助手) 11/07: 沙田 飛機場 踱步 (助手) 10/07: 沙田 內圈 倒快一圈 (助手) 09/07: 沙田 內圈 快踱一圈 (助手) 08/07: 沙田 內圈 快踱一圈 (助手) 07/07: 沙田 飛機場 踱步 (助手) 05/07: 沙田 內圈 快踱一圈 (助手) 04/07: 沙田 內圈 快踱一圈 (助手) 03/07: 沙田 內圈 倒快一圈 (助手) 02/07: 沙田 飛機場 踱步 (助手) 28/06: 沙田 飛機場 踱步 (助手) 27/06: 沙田 內圈 快踱一圈 (助手) 26/06: 沙田 內圈 倒快一圈 (助手) 25/06: 沙田 內圈 快踱一圈 (助手)</t>
  </si>
  <si>
    <t>13/07: 沙田 12/07: 沙田 11/07: 沙田 10/07: 沙田 09/07: 沙田 08/07: 沙田 07/07: 沙田 06/07: 沙田 05/07: 沙田 04/07: 沙田 03/07: 沙田 02/07: 沙田 30/06: 沙田 27/06: 沙田 26/06: 沙田 25/06: 沙田</t>
  </si>
  <si>
    <t>同祥和順  廖康銘  7/11/3/2/3/6</t>
  </si>
  <si>
    <t>14/07: 沙田 草地 22.0 22.6 (44.6) (助手) 07/07: 沙田 草地 27.8 21.8 (49.6) (助手)</t>
  </si>
  <si>
    <t>13/07: 沙田 內圈 快踱一圈 (助手) 12/07: 沙田 內圈 快踱一圈 (助手) 11/07: 沙田 內圈 快踱一圈 (助手) 10/07: 沙田 內圈 倒快兩圈 (助手) 09/07: 沙田 內圈 快踱一圈 (助手) 08/07: 沙田 內圈 快踱一圈 (助手) 06/07: 沙田 內圈 快踱一圈 (助手) 05/07: 沙田 內圈 快踱一圈 (助手) 04/07: 沙田 內圈 快踱一圈 (助手) 03/07: 沙田 內圈 倒快一圈 (助手) 02/07: 沙田 內圈 快踱一圈 (助手) 01/07: 沙田 內圈 快踱一圈 (助手) 28/06: 沙田 奧運踱步圈 踱步 (助手) 27/06: 沙田 內圈 快踱一圈 (助手) 26/06: 沙田 內圈 倒快兩圈 (助手) 25/06: 沙田 內圈 快踱一圈 (助手)</t>
  </si>
  <si>
    <t>好友心得  大衛希斯  6/5/3/3/9/5</t>
  </si>
  <si>
    <t>12/07: 沙田 全天候 27.8 (27.8) (助手) 01/07: 沙田 全天候 33.6 23.9 (57.5) (霍宏聲) 26/06: 沙田 草閘 24.5 22.5 (47.0) (霍宏聲)</t>
  </si>
  <si>
    <t>14/07: 沙田 內圈 倒快兩圈 (助手) 13/07: 沙田 內圈 快踱一圈 (助手) 12/07: 沙田 飛機場 踱步 (助手) 10/07: 沙田 內圈 倒快兩圈 (助手) 09/07: 沙田 飛機場 踱步 (助手) 05/07: 沙田 彭福公園 踱步 (助手) 04/07: 沙田 內圈 快踱一圈 (助手) 03/07: 沙田 內圈 倒快兩圈 (助手) 01/07: 沙田 飛機場 踱步 (霍宏聲) 30/06: 沙田 內圈 倒快兩圈 (助手) 28/06: 沙田 內圈 快踱一圈 (助手) 26/06: 沙田 飛機場 踱步 (霍宏聲) 25/06: 沙田 內圈 快踱一圈 (助手)</t>
  </si>
  <si>
    <t>勇敢巨星  呂健威  5/5/7/12/3/9</t>
  </si>
  <si>
    <t>14/07: 沙田 全天候 29.5 25.0 (54.5) (董明朗) 10/07: 沙田 草閘 26.4 23.2 (49.6) (助手) 07/07: 沙田 全天候 29.6 25.4 (55.0) (何澤堯) 03/07: 沙田 全天候 30.1 25.8 (55.9) (助手) 30/06: 沙田 全天候 28.5 (28.5) (助手) 26/06: 沙田 全天候 29.0 24.6 (53.6) (助手)</t>
  </si>
  <si>
    <t>13/07: 沙田 飛機場 踱步 (助手) 12/07: 沙田 內圈 快踱一圈 (助手) 11/07: 沙田 內圈 快踱一圈 (助手) 09/07: 沙田 內圈 快踱一圈 (助手) 08/07: 沙田 內圈 快踱兩圈 (助手) 07/07: 沙田 飛機場 踱步 (何澤堯) 05/07: 沙田 內圈 快踱一圈 (助手) 04/07: 沙田 內圈 快踱一圈 (助手) 02/07: 沙田 內圈 快踱一圈 (助手) 01/07: 沙田 內圈 快踱一圈 (助手) 30/06: 沙田 飛機場 踱步 (助手) 28/06: 沙田 內圈 快踱一圈 (助手) 27/06: 沙田 內圈 快踱一圈 (助手) 26/06: 沙田 飛機場 踱步 (助手) 25/06: 沙田 內圈 快踱一圈 (助手)</t>
  </si>
  <si>
    <t>自強不息  文家良  4/7/4/11/1/3</t>
  </si>
  <si>
    <t>01/07: 沙田 全天候 30.0 26.9 (56.9) (鍾易禮) 27/06: 沙田 全天候 31.4 27.7 (59.1) (副練馬師)</t>
  </si>
  <si>
    <t>14/07: 沙田 內圈 倒快一圈 (助手) 13/07: 沙田 內圈 快踱一圈 (助手) 12/07: 沙田 內圈 快踱一圈 (助手) 11/07: 沙田 內圈 快踱一圈 (助手) 10/07: 從化 內圈 倒快一圈 (助手) 09/07: 從化 內圈 快踱一圈 (助手) 08/07: 從化 內圈 快踱一圈 (助手) 05/07: 沙田 飛機場 踱步 (助手) 04/07: 沙田 內圈 快踱一圈 (助手) 03/07: 沙田 內圈 倒快兩圈 (助手) 02/07: 沙田 內圈 快踱一圈 (助手) 01/07: 沙田 飛機場 踱步 (助手) 30/06: 沙田 內圈 倒快一圈 (助手) 29/06: 沙田 內圈 快踱一圈 (助手) 28/06: 沙田 內圈 快踱一圈 (助手) 26/06: 從化 內圈 倒快一圈 (助手) 25/06: 從化 內圈 快踱一圈 (助手)</t>
  </si>
  <si>
    <t>12/07: 沙田 11/07: 沙田 10/07: 從化 09/07: 從化 08/07: 從化 07/07: 沙田 06/07: 沙田 03/07: 沙田 02/07: 沙田 30/06: 沙田 29/06: 沙田 28/06: 沙田 26/06: 從化 25/06: 從化</t>
  </si>
  <si>
    <t>風再起時  容天鵬  5/1/7/4/3/1</t>
  </si>
  <si>
    <t>12/07: 沙田 全天候 28.0 (28.0) (副練馬師) 01/07: 沙田 全天候 30.3 24.9 (55.2) (副練馬師) 27/06: 沙田 全天候 34.0 25.9 (59.9) (副練馬師)</t>
  </si>
  <si>
    <t>14/07: 沙田 內圈 倒快一圈 (助手) 12/07: 沙田 飛機場 踱步 (副練馬師) 11/07: 沙田 內圈 快踱一圈 (助手) 10/07: 沙田 內圈 倒快一圈 (助手) 09/07: 沙田 飛機場 踱步 (助手) 05/07: 沙田 內圈 快踱一圈 (助手) 04/07: 沙田 內圈 快踱一圈 (助手) 03/07: 沙田 內圈 倒快一圈 (助手) 02/07: 沙田 內圈 快踱一圈 (助手) 01/07: 沙田 飛機場 踱步 (副練馬師) 30/06: 沙田 內圈 倒快一圈 (助手) 29/06: 沙田 內圈 快踱一圈 (助手) 28/06: 沙田 內圈 快踱一圈 (助手) 27/06: 沙田 飛機場 踱步 (副練馬師) 26/06: 沙田 內圈 倒快一圈 (助手) 25/06: 沙田 內圈 快踱一圈 (助手)</t>
  </si>
  <si>
    <t>13/07: 沙田 12/07: 沙田 11/07: 沙田 10/07: 沙田 09/07: 沙田 08/07: 沙田 07/07: 沙田 05/07: 沙田 04/07: 沙田 03/07: 沙田 02/07: 沙田 01/07: 沙田 30/06: 沙田 29/06: 沙田 28/06: 沙田 27/06: 沙田 26/06: 沙田 25/06: 沙田</t>
  </si>
  <si>
    <t>風雲武士  大衛希斯  5/1/2/2/2/5</t>
  </si>
  <si>
    <t>12/07: 沙田 全天候 26.7 (26.7) (田泰安) 09/07: 沙田 全天候 23.2 (23.2) (田泰安) 05/07: 沙田 全天候 25.8 (25.8) (助手) 02/07: 沙田 全天候 28.8 (28.8) (助手)</t>
  </si>
  <si>
    <t>14/07: 沙田 內圈 倒快兩圈 (助手) 13/07: 沙田 內圈 快踱一圈 (助手) 12/07: 沙田 飛機場 踱步 (田泰安) 11/07: 沙田 內圈 快踱一圈 (助手) 09/07: 沙田 飛機場 踱步 (田泰安) 08/07: 沙田 內圈 快踱一圈 (助手) 07/07: 沙田 內圈 倒快兩圈 (助手) 05/07: 沙田 飛機場 踱步 (助手) 04/07: 沙田 內圈 快踱一圈 (助手) 02/07: 沙田 飛機場 踱步 (助手) 01/07: 沙田 內圈 快踱一圈 (助手) 30/06: 沙田 內圈 倒快一圈 (助手) 25/06: 沙田 彭福公園 踱步 (助手)</t>
  </si>
  <si>
    <t>騰龍四海  文家良  1/1/6/1/1/3</t>
  </si>
  <si>
    <t>12/07: 沙田 全天候 30.9 28.5 (59.4) (潘頓) 08/07: 沙田 全天候 31.8 28.2 (1.00.0) (潘頓) 04/07: 沙田 全天候 31.1 27.5 (58.6) (潘頓)</t>
  </si>
  <si>
    <t>14/07: 沙田 內圈 倒快一圈 (助手) 13/07: 沙田 內圈 快踱一圈 (助手) 12/07: 沙田 飛機場 踱步 (助手) 11/07: 沙田 內圈 快踱一圈 (助手) 10/07: 沙田 內圈 倒快一圈 (助手) 08/07: 沙田 飛機場 踱步 (助手) 07/07: 沙田 內圈 倒快一圈 (助手) 06/07: 沙田 內圈 快踱一圈 (助手) 05/07: 沙田 內圈 快踱一圈 (助手) 04/07: 沙田 飛機場 踱步 (助手) 03/07: 沙田 內圈 倒快一圈 (助手) 02/07: 沙田 內圈 快踱一圈 (助手) 01/07: 沙田 內圈 快踱一圈 (助手) 30/06: 沙田 內圈 倒快一圈 (助手) 28/06: 沙田 內圈 快踱一圈 (助手) 27/06: 沙田 飛機場 踱步 (助手) 25/06: 沙田 飛機場 踱步 (助手)</t>
  </si>
  <si>
    <t>10/07: 沙田 09/07: 沙田 07/07: 沙田 06/07: 沙田 05/07: 沙田 03/07: 沙田 02/07: 沙田 01/07: 沙田 30/06: 沙田 29/06: 沙田 28/06: 沙田 27/06: 沙田 26/06: 沙田</t>
  </si>
  <si>
    <t>家樂龍駒  賀賢  8/4/7/5/9/2</t>
  </si>
  <si>
    <t>14/07: 沙田 全天候 29.3 26.3 (55.6) (助手) 08/07: 從化 全天候 30.7 23.5 (54.2) (助手) 05/07: 從化 登山跑道 26.4 25.2 (51.6) (助手)</t>
  </si>
  <si>
    <t>14/07: 沙田 飛機場 踱步 (助手) 13/07: 沙田 內圈 快踱一圈 (助手) 11/07: 從化 內圈 快踱一圈 (助手) 10/07: 從化 內圈 倒快兩圈 (助手) 09/07: 從化 內圈 快踱一圈 (助手) 08/07: 從化 飛機場 踱步 (助手) 07/07: 從化 內圈 倒快兩圈 (助手) 06/07: 從化 內圈 快踱一圈 (助手) 05/07: 從化 飛機場 踱步 (助手) 04/07: 從化 內圈 快踱一圈 (助手) 03/07: 從化 內圈 倒快兩圈 (助手) 02/07: 從化 內圈 快踱一圈 (助手) 01/07: 從化 內圈 快踱一圈 (助手) 25/06: 沙田 飛機場 踱步 (助手)</t>
  </si>
  <si>
    <t>13/07: 沙田 11/07: 從化 10/07: 從化 09/07: 從化 08/07: 從化 07/07: 從化 06/07: 從化 05/07: 從化 04/07: 從化 03/07: 從化 02/07: 從化 01/07: 從化 30/06: 從化 29/06: 從化 28/06: 從化 26/06: 沙田</t>
  </si>
  <si>
    <t>鈁糖武士  方嘉柏  12/11/7/7/3/4</t>
  </si>
  <si>
    <t>10/07: 沙田 草閘 24.9 22.6 (47.5) (助手) 舞林寶典, 觀眾之力</t>
  </si>
  <si>
    <t>14/07: 沙田 內圈 倒快兩圈 (助手) 13/07: 沙田 內圈 快踱兩圈 (助手) 12/07: 沙田 內圈 快踱兩圈 (助手) 11/07: 沙田 內圈 快踱兩圈 (助手) 09/07: 沙田 內圈 快踱兩圈 (助手) 08/07: 沙田 內圈 快踱兩圈 (助手) 07/07: 沙田 內圈 倒快兩圈 (助手) 06/07: 沙田 內圈 快踱一圈 (黃智弘) 05/07: 沙田 內圈 快踱兩圈 (黃智弘) 04/07: 沙田 內圈 快踱兩圈 (黃智弘) 03/07: 沙田 內圈 倒快兩圈 (助手) 02/07: 沙田 內圈 快踱一圈 (黃智弘) 01/07: 沙田 內圈 快踱一圈 (黃智弘) 30/06: 沙田 飛機場 踱步 (助手) 27/06: 沙田 外圈 快踱一圈 (陳嘉熙) 26/06: 沙田 內圈 倒快兩圈 (助手) 25/06: 沙田 內圈 快踱一圈 (黃智弘)</t>
  </si>
  <si>
    <t>13/07: 沙田 12/07: 沙田 11/07: 沙田 09/07: 沙田 08/07: 沙田 07/07: 沙田 06/07: 沙田 05/07: 沙田 04/07: 沙田 03/07: 沙田 02/07: 沙田 01/07: 沙田 27/06: 沙田 26/06: 沙田 25/06: 沙田</t>
  </si>
  <si>
    <t>友愛心得  大衛希斯  12/4/6/11/1/6</t>
  </si>
  <si>
    <t>27/06: 第6組 1200 從化 草地 2/10(湯普新) 23.8 22.9 25.2 (1.11.97)</t>
  </si>
  <si>
    <t>14/07: 沙田 全天候 27.5 (27.5) (助手) 10/07: 沙田 全天候 25.5 (25.5) (霍宏聲) 07/07: 沙田 全天候 28.3 (28.3) (霍宏聲) 03/07: 從化 草地 30.6 24.7 (55.3) (助手)</t>
  </si>
  <si>
    <t>14/07: 沙田 飛機場 踱步 (助手) 12/07: 沙田 內圈 快踱一圈 (助手) 09/07: 沙田 內圈 快踱一圈 (助手) 07/07: 沙田 飛機場 踱步 (霍宏聲) 06/07: 沙田 內圈 快踱一圈 (助手) 05/07: 從化 內圈 快踱一圈 (助手) 03/07: 從化 飛機場 踱步 (助手) 02/07: 從化 內圈 快踱一圈 (助手) 01/07: 從化 內圈 快踱一圈 (助手) 30/06: 從化 內圈 倒快兩圈 (助手) 29/06: 從化 內圈 快踱一圈 (助手) 27/06: 從化 飛機場 踱步 (助手) 26/06: 從化 內圈 倒快兩圈 (助手) 25/06: 從化 內圈 快踱一圈 (助手)</t>
  </si>
  <si>
    <t>13/07: 沙田 12/07: 沙田 11/07: 沙田 10/07: 沙田 09/07: 沙田 08/07: 沙田 07/07: 沙田 06/07: 沙田 05/07: 沙田 04/07: 從化 03/07: 從化 02/07: 從化 01/07: 從化 30/06: 從化 29/06: 從化 28/06: 從化 27/06: 從化 26/06: 從化 25/06: 從化</t>
  </si>
  <si>
    <t>超寫意  姚本輝</t>
  </si>
  <si>
    <t>03/07: 第1組 1200 從化 全天候 1/4(袁幸堯) 23.8 22.1 23.8 (1.09.78)  13/06: 第2組 1000 從化 草地 1/10(艾兆禮) 12.9 21.1 24.1 (0.58.19)  30/05: 第2組 1000 從化 草地 2/7(查本楠) 13.2 21.4 23.4 (0.58.06)</t>
  </si>
  <si>
    <t>13/07: 沙田 全天候 34.0 29.8 26.2 (1.30.0) (黃智弘) 09/07: 從化 全天候 31.0 25.0 (56.0) (助手) 29/06: 從化 全天候 30.7 26.7 (57.4) (副練馬師) 25/06: 從化 全天候 30.2 25.5 (55.7) (助手)</t>
  </si>
  <si>
    <t>14/07: 沙田 內圈 倒快兩圈 (助手) 13/07: 沙田 飛機場 踱步 (黃智弘) 12/07: 沙田 內圈 快踱一圈 (助手) 11/07: 沙田 內圈 快踱一圈 (助手) 10/07: 從化 內圈 倒快一圈 (助手) 09/07: 從化 飛機場 踱步 (助手) 08/07: 從化 內圈 快踱一圈 (助手) 07/07: 從化 內圈 倒快兩圈 (助手) 06/07: 從化 內圈 快踱一圈 (助手) 05/07: 從化 飛機場 踱步 (助手) 03/07: 從化 飛機場 踱步 (助手) 02/07: 從化 內圈 快踱一圈 (助手) 01/07: 從化 內圈 快踱一圈 (助手) 30/06: 從化 內圈 倒快兩圈 (助手) 29/06: 從化 飛機場 踱步 (副練馬師) 28/06: 從化 內圈 快踱一圈 (助手) 27/06: 從化 內圈 快踱一圈 (助手) 26/06: 從化 內圈 倒快兩圈 (助手) 25/06: 從化 飛機場 踱步 (助手)</t>
  </si>
  <si>
    <t>競駿非凡  韋達  3/1/7/4/6/3</t>
  </si>
  <si>
    <t>10/07: 沙田 草地 28.9 23.4 (52.3) (練馬師) 當家精彩 07/07: 沙田 全天候 27.5 (27.5) (練馬師) 03/07: 沙田 全天候 31.0 26.4 (57.4) (練馬師)</t>
  </si>
  <si>
    <t>14/07: 沙田 內圈 倒快一圈 (助手) 13/07: 沙田 內圈 快踱一圈 (助手) 12/07: 沙田 內圈 快踱一圈 (助手) 10/07: 沙田 飛機場 踱步 (助手) 09/07: 沙田 內圈 快踱一圈 (助手) 06/07: 沙田 內圈 快踱一圈 (助手) 05/07: 沙田 內圈 快踱一圈 (助手) 02/07: 沙田 內圈 快踱一圈 (助手) 01/07: 沙田 內圈 快踱一圈 (助手) 30/06: 沙田 內圈 倒快一圈 (助手) 29/06: 沙田 內圈 快踱一圈 (助手)</t>
  </si>
  <si>
    <t>勇霸龍  黎昭昇  4/2/3/7/4/4</t>
  </si>
  <si>
    <t>08/07: 第1組 1200 沙田 全天候 8/11(湯普新) 24.9 23.7 22.7 (1.11.36)</t>
  </si>
  <si>
    <t>13/07: 沙田 全天候 30.9 27.9 (58.8) (助手) 03/07: 沙田 全天候 32.1 29.0 (1.01.1) (助手)</t>
  </si>
  <si>
    <t>14/07: 沙田 內圈 倒快一圈 (助手) 12/07: 沙田 內圈 快踱一圈 (助手) 11/07: 沙田 內圈 快踱一圈 (助手) 10/07: 沙田 河畔跑道 踱步 (助手) 07/07: 沙田 內圈 倒快一圈 (助手) 06/07: 沙田 內圈 快踱一圈 (助手) 05/07: 沙田 內圈 快踱一圈 (助手) 04/07: 沙田 內圈 快踱一圈 (助手) 02/07: 沙田 內圈 快踱一圈 (助手) 30/06: 沙田 內圈 倒快一圈 (助手) 29/06: 沙田 河畔跑道 踱步 (助手)</t>
  </si>
  <si>
    <t>13/07: 沙田 12/07: 沙田 11/07: 沙田 10/07: 沙田 09/07: 沙田 07/07: 沙田 06/07: 沙田 05/07: 沙田 04/07: 沙田 03/07: 沙田 02/07: 沙田 01/07: 沙田 30/06: 沙田 29/06: 沙田 28/06: 沙田 27/06: 沙田 25/06: 沙田</t>
  </si>
  <si>
    <t>富國兄弟  葉楚航  1/6/12/3/11/3</t>
  </si>
  <si>
    <t>30/06: 第2組 1200 沙田 全天候 9/9(蔡明紹) 24.1 23.0 24.3 (1.11.42)</t>
  </si>
  <si>
    <t>14/07: 沙田 全天候 29.6 26.9 (56.5) (蔡明紹) 10/07: 沙田 草閘 24.2 22.2 (46.4) (蔡明紹) 高將軍 07/07: 沙田 全天候 31.7 27.9 (59.6) (蔡明紹) 26/06: 沙田 全天候 29.6 26.8 (56.4) (蔡明紹)</t>
  </si>
  <si>
    <t>12/07: 沙田 內圈 快踱兩圈 (助手) 11/07: 沙田 內圈 快踱兩圈 (助手) 10/07: 沙田 飛機場 踱步 (助手) 09/07: 沙田 內圈 快踱兩圈 (助手) 08/07: 沙田 內圈 快踱兩圈 (助手) 07/07: 沙田 飛機場 踱步 (助手) 05/07: 沙田 內圈 快踱兩圈 (助手) 04/07: 沙田 內圈 快踱兩圈 (助手) 03/07: 沙田 內圈 倒快兩圈 (助手) 02/07: 沙田 內圈 快踱一圈 (助手) 29/06: 沙田 內圈 快踱兩圈 (助手) 28/06: 沙田 內圈 快踱一圈 (助手) 27/06: 沙田 內圈 快踱一圈 (助手) 26/06: 沙田 飛機場 踱步 (助手) 25/06: 沙田 內圈 快踱一圈 (助手)</t>
  </si>
  <si>
    <t>合夥飛馳  呂健威  1/2</t>
  </si>
  <si>
    <t>14/07: 沙田 全天候 32.4 27.5 (59.9) (潘明輝) 10/07: 沙田 全天候 30.3 26.6 (56.9) (助手) 07/07: 沙田 全天候 29.2 25.3 (54.5) (助手) 26/06: 沙田 全天候 31.1 26.9 (58.0) (潘頓)</t>
  </si>
  <si>
    <t>13/07: 沙田 飛機場 踱步 (助手) 12/07: 沙田 內圈 快踱一圈 (助手) 11/07: 沙田 內圈 快踱一圈 (助手) 10/07: 沙田 飛機場 踱步 (助手) 09/07: 沙田 內圈 快踱一圈 (助手) 08/07: 沙田 內圈 快踱一圈 (助手) 07/07: 沙田 飛機場 踱步 (助手) 05/07: 沙田 內圈 快踱一圈 (助手) 04/07: 沙田 內圈 快踱一圈 (助手) 03/07: 沙田 內圈 倒快一圈 (助手) 02/07: 沙田 內圈 快踱一圈 (助手) 01/07: 沙田 飛機場 踱步 (助手) 28/06: 沙田 飛機場 踱步 (助手) 27/06: 沙田 內圈 快踱一圈 (助手) 25/06: 沙田 內圈 快踱一圈 (助手)</t>
  </si>
  <si>
    <t>馬上盈  游達榮  12/10/10/8/2/4</t>
  </si>
  <si>
    <t>13/07: 沙田 全天候 30.8 25.8 (56.6) (助手) 09/07: 沙田 全天候 30.8 25.5 (56.3) (助手) 26/06: 沙田 草地 31.3 23.5 (54.8) (助手)</t>
  </si>
  <si>
    <t>14/07: 沙田 內圈 倒快兩圈 (助手) 13/07: 沙田 飛機場 踱步 (助手) 12/07: 沙田 內圈 快踱一圈 (助手) 11/07: 沙田 內圈 快踱一圈 (助手) 07/07: 沙田 內圈 倒快兩圈 (助手) 06/07: 沙田 內圈 快踱一圈 (助手) 05/07: 沙田 內圈 快踱一圈 (助手) 04/07: 沙田 河畔跑道 踱步 (助手) 01/07: 沙田 內圈 快踱一圈 (助手) 30/06: 沙田 內圈 倒快兩圈 (助手) 29/06: 沙田 內圈 快踱一圈 (助手) 28/06: 沙田 內圈 快踱一圈 (助手) 26/06: 沙田 飛機場 踱步 (助手) 25/06: 沙田 內圈 快踱一圈 (助手)</t>
  </si>
  <si>
    <t>至尊瑰寶  羅富全  10/11/6/7</t>
  </si>
  <si>
    <t>26/06: 第2組 1200 沙田 全天候 2/8(潘明輝) 24.8 22.5 23.6 (1.10.93)</t>
  </si>
  <si>
    <t>13/07: 沙田 全天候 32.5 27.0 (59.5) (助手) 10/07: 沙田 全天候 34.1 26.2 (1.00.3) (梁家俊) 06/07: 沙田 全天候 31.5 26.6 (58.1) (助手) 02/07: 沙田 全天候 32.2 25.8 (58.0) (助手)</t>
  </si>
  <si>
    <t>14/07: 沙田 內圈 倒快一圈 (助手) 13/07: 沙田 飛機場 踱步 (助手) 12/07: 沙田 內圈 快踱一圈 (助手) 11/07: 沙田 內圈 快踱一圈 (助手) 10/07: 沙田 飛機場 踱步 (助手) 09/07: 沙田 內圈 快踱一圈 (副練馬師) 08/07: 沙田 內圈 快踱一圈 (副練馬師) 07/07: 沙田 內圈 倒快一圈 (助手) 06/07: 沙田 飛機場 踱步 (助手) 05/07: 沙田 內圈 快踱一圈 (副練馬師) 04/07: 沙田 內圈 快踱一圈 (助手) 03/07: 沙田 內圈 倒快一圈 (助手) 02/07: 沙田 飛機場 踱步 (助手) 01/07: 沙田 內圈 快踱一圈 (助手) 30/06: 沙田 內圈 倒快一圈 (助手) 29/06: 沙田 內圈 快踱一圈 (助手) 28/06: 沙田 飛機場 踱步 (助手) 25/06: 沙田 內圈 快踱一圈 (助手)</t>
  </si>
  <si>
    <t>維港激流  伍鵬志  1/7/2/7/8/9</t>
  </si>
  <si>
    <t>06/07: 沙田 全天候 31.6 26.6 (58.2) (助手) 03/07: 沙田 全天候 30.0 25.7 (55.7) (助手)</t>
  </si>
  <si>
    <t>14/07: 沙田 內圈 倒快一圈 (助手) 09/07: 沙田 內圈 快踱一圈 (助手) 08/07: 沙田 內圈 快踱一圈 (助手) 07/07: 沙田 內圈 倒快一圈 (助手) 06/07: 沙田 飛機場 踱步 (助手) 05/07: 沙田 內圈 快踱一圈 (助手) 04/07: 沙田 內圈 快踱一圈 (助手) 03/07: 沙田 飛機場 踱步 (助手) 02/07: 沙田 內圈 快踱一圈 (助手) 01/07: 沙田 內圈 快踱一圈 (助手) 30/06: 沙田 內圈 倒快一圈 (助手) 29/06: 沙田 飛機場 踱步 (助手) 25/06: 沙田 飛機場 踱步 (助手)</t>
  </si>
  <si>
    <t>08/07: 沙田 07/07: 沙田 06/07: 沙田 05/07: 沙田 04/07: 沙田 03/07: 沙田 02/07: 沙田 01/07: 沙田 30/06: 沙田 29/06: 沙田 28/06: 沙田 27/06: 沙田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</si>
  <si>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</si>
  <si>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</si>
  <si>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</si>
  <si>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</si>
  <si>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</si>
  <si>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</si>
  <si>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</si>
  <si>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</si>
  <si>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</si>
  <si>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</si>
  <si>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</si>
  <si>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總</t>
    <phoneticPr fontId="3" type="noConversion"/>
  </si>
  <si>
    <t>.</t>
    <phoneticPr fontId="3" type="noConversion"/>
  </si>
  <si>
    <t>..</t>
    <phoneticPr fontId="3" type="noConversion"/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</si>
  <si>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</si>
  <si>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</si>
  <si>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</si>
  <si>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</si>
  <si>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</si>
  <si>
    <t>Jpoint</t>
    <phoneticPr fontId="3" type="noConversion"/>
  </si>
  <si>
    <t>Tpoint</t>
  </si>
  <si>
    <t>Tpoint</t>
    <phoneticPr fontId="3" type="noConversion"/>
  </si>
  <si>
    <t>Ppoint</t>
  </si>
  <si>
    <t>Ppoint</t>
    <phoneticPr fontId="3" type="noConversion"/>
  </si>
  <si>
    <t>Opoint</t>
    <phoneticPr fontId="3" type="noConversion"/>
  </si>
  <si>
    <t>Pspoint</t>
  </si>
  <si>
    <t>Pspoint</t>
    <phoneticPr fontId="3" type="noConversion"/>
  </si>
  <si>
    <t>race</t>
    <phoneticPr fontId="3" type="noConversion"/>
  </si>
  <si>
    <t>name</t>
    <phoneticPr fontId="3" type="noConversion"/>
  </si>
  <si>
    <t>totals</t>
    <phoneticPr fontId="3" type="noConversion"/>
  </si>
  <si>
    <t>Bnpoint</t>
  </si>
  <si>
    <t xml:space="preserve"> 第五班</t>
  </si>
  <si>
    <t>no</t>
    <phoneticPr fontId="3" type="noConversion"/>
  </si>
  <si>
    <t>race</t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</si>
  <si>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</si>
  <si>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</si>
  <si>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</si>
  <si>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</si>
  <si>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</si>
  <si>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</si>
  <si>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</si>
  <si>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</si>
  <si>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</si>
  <si>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完成時間</t>
  </si>
  <si>
    <t>排位體重</t>
  </si>
  <si>
    <t>(E184)</t>
  </si>
  <si>
    <t>(K322)</t>
  </si>
  <si>
    <t>(K325)</t>
  </si>
  <si>
    <t>(K277)</t>
  </si>
  <si>
    <t>(J090)</t>
  </si>
  <si>
    <t>(J370)</t>
  </si>
  <si>
    <t>(J476)</t>
  </si>
  <si>
    <t>(K114)</t>
  </si>
  <si>
    <t>(J150)</t>
  </si>
  <si>
    <t>(J345)</t>
  </si>
  <si>
    <t>(J510)</t>
  </si>
  <si>
    <t>洛河</t>
  </si>
  <si>
    <t>(J308)</t>
  </si>
  <si>
    <t>獵寶勤</t>
  </si>
  <si>
    <t>(J304)</t>
  </si>
  <si>
    <t>(G138)</t>
  </si>
  <si>
    <t>(J446)</t>
  </si>
  <si>
    <t>(G402)</t>
  </si>
  <si>
    <t>(J267)</t>
  </si>
  <si>
    <t>(J135)</t>
  </si>
  <si>
    <t>(K084)</t>
  </si>
  <si>
    <t>(H168)</t>
  </si>
  <si>
    <t>(H432)</t>
  </si>
  <si>
    <t>(K137)</t>
  </si>
  <si>
    <t>(J521)</t>
  </si>
  <si>
    <t>(H066)</t>
  </si>
  <si>
    <t>(K306)</t>
  </si>
  <si>
    <t>獎星</t>
  </si>
  <si>
    <t>(H087)</t>
  </si>
  <si>
    <t>凱明神駒</t>
  </si>
  <si>
    <t>(K190)</t>
  </si>
  <si>
    <t>(J060)</t>
  </si>
  <si>
    <t>(G264)</t>
  </si>
  <si>
    <t>(J323)</t>
  </si>
  <si>
    <t>(H197)</t>
  </si>
  <si>
    <t>(K187)</t>
  </si>
  <si>
    <t>(J362)</t>
  </si>
  <si>
    <t>(K283)</t>
  </si>
  <si>
    <t>(G277)</t>
  </si>
  <si>
    <t>(J379)</t>
  </si>
  <si>
    <t>(J332)</t>
  </si>
  <si>
    <t>(K106)</t>
  </si>
  <si>
    <t>(H487)</t>
  </si>
  <si>
    <t>幸運旅程</t>
  </si>
  <si>
    <t>(E385)</t>
  </si>
  <si>
    <t>運來伍寶</t>
  </si>
  <si>
    <t>(J153)</t>
  </si>
  <si>
    <t>(K033)</t>
  </si>
  <si>
    <t>(J231)</t>
  </si>
  <si>
    <t>(J138)</t>
  </si>
  <si>
    <t>(J387)</t>
  </si>
  <si>
    <t>(G110)</t>
  </si>
  <si>
    <t>(H233)</t>
  </si>
  <si>
    <t>(J214)</t>
  </si>
  <si>
    <t>(G095)</t>
  </si>
  <si>
    <t>(H401)</t>
  </si>
  <si>
    <t>(E471)</t>
  </si>
  <si>
    <t>(H273)</t>
  </si>
  <si>
    <t>(J193)</t>
  </si>
  <si>
    <t>首飾悟空</t>
  </si>
  <si>
    <t>(K314)</t>
  </si>
  <si>
    <t>追風</t>
  </si>
  <si>
    <t>(J227)</t>
  </si>
  <si>
    <t>(K037)</t>
  </si>
  <si>
    <t>(H037)</t>
  </si>
  <si>
    <t>(G170)</t>
  </si>
  <si>
    <t>(G476)</t>
  </si>
  <si>
    <t>(G103)</t>
  </si>
  <si>
    <t>(J298)</t>
  </si>
  <si>
    <t>(J300)</t>
  </si>
  <si>
    <t>(K131)</t>
  </si>
  <si>
    <t>(H116)</t>
  </si>
  <si>
    <t>(K265)</t>
  </si>
  <si>
    <t>(H070)</t>
  </si>
  <si>
    <t>(K016)</t>
  </si>
  <si>
    <t>定數</t>
  </si>
  <si>
    <t>(H438)</t>
  </si>
  <si>
    <t>香港神駒</t>
  </si>
  <si>
    <t>(J266)</t>
  </si>
  <si>
    <t>(J333)</t>
  </si>
  <si>
    <t>(H368)</t>
  </si>
  <si>
    <t>(H294)</t>
  </si>
  <si>
    <t>(G258)</t>
  </si>
  <si>
    <t>(H216)</t>
  </si>
  <si>
    <t>(J066)</t>
  </si>
  <si>
    <t>(J185)</t>
  </si>
  <si>
    <t>(H303)</t>
  </si>
  <si>
    <t>(G268)</t>
  </si>
  <si>
    <t>(H337)</t>
  </si>
  <si>
    <t>(J534)</t>
  </si>
  <si>
    <t>(J027)</t>
  </si>
  <si>
    <t>年少多好</t>
  </si>
  <si>
    <t>(J082)</t>
  </si>
  <si>
    <t>小霸王</t>
  </si>
  <si>
    <t>(G265)</t>
  </si>
  <si>
    <t>(J317)</t>
  </si>
  <si>
    <t>(H396)</t>
  </si>
  <si>
    <t>(G016)</t>
  </si>
  <si>
    <t>(J537)</t>
  </si>
  <si>
    <t>(J401)</t>
  </si>
  <si>
    <t>(J237)</t>
  </si>
  <si>
    <t>(J396)</t>
  </si>
  <si>
    <t>(K342)</t>
  </si>
  <si>
    <t>(J394)</t>
  </si>
  <si>
    <t>(K258)</t>
  </si>
  <si>
    <t>(J393)</t>
  </si>
  <si>
    <t>川河動駒</t>
  </si>
  <si>
    <t>(H456)</t>
  </si>
  <si>
    <t>無限美麗</t>
  </si>
  <si>
    <t>(H377)</t>
  </si>
  <si>
    <t>(H430)</t>
  </si>
  <si>
    <t>(G031)</t>
  </si>
  <si>
    <t>(H065)</t>
  </si>
  <si>
    <t>(H317)</t>
  </si>
  <si>
    <t>(H297)</t>
  </si>
  <si>
    <t>(J385)</t>
  </si>
  <si>
    <t>(J532)</t>
  </si>
  <si>
    <t>(H133)</t>
  </si>
  <si>
    <t>(E413)</t>
  </si>
  <si>
    <t>(J179)</t>
  </si>
  <si>
    <t>(H108)</t>
  </si>
  <si>
    <t>(G304)</t>
  </si>
  <si>
    <t>幸運傳承</t>
  </si>
  <si>
    <t>(J338)</t>
  </si>
  <si>
    <t>焦點</t>
  </si>
  <si>
    <t>(H173)</t>
  </si>
  <si>
    <t>(H110)</t>
  </si>
  <si>
    <t>(K017)</t>
  </si>
  <si>
    <t>(K132)</t>
  </si>
  <si>
    <t>(J421)</t>
  </si>
  <si>
    <t>(K434)</t>
  </si>
  <si>
    <t>(K216)</t>
  </si>
  <si>
    <t>(J290)</t>
  </si>
  <si>
    <t>(H454)</t>
  </si>
  <si>
    <t>(J479)</t>
  </si>
  <si>
    <t>(J116)</t>
  </si>
  <si>
    <t>(H057)</t>
  </si>
  <si>
    <t>凝聚美麗</t>
  </si>
  <si>
    <t>(J299)</t>
  </si>
  <si>
    <t>頌星</t>
  </si>
  <si>
    <t>(K343)</t>
  </si>
  <si>
    <t>no.</t>
  </si>
  <si>
    <t>欄1</t>
  </si>
  <si>
    <t>欄2</t>
  </si>
  <si>
    <t>欄3</t>
  </si>
  <si>
    <t>欄4</t>
  </si>
  <si>
    <t>欄5</t>
  </si>
  <si>
    <t>列標籤</t>
  </si>
  <si>
    <t>總計</t>
  </si>
  <si>
    <t>欄標籤</t>
  </si>
  <si>
    <t>計數 - method</t>
  </si>
  <si>
    <t>2中前</t>
  </si>
  <si>
    <t>3中後</t>
  </si>
  <si>
    <t>1放頭</t>
  </si>
  <si>
    <t>4留後</t>
  </si>
  <si>
    <t>5(空白)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</si>
  <si>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</si>
  <si>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</si>
  <si>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</si>
  <si>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</si>
  <si>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唔清楚</t>
  </si>
  <si>
    <t>唔清楚</t>
    <phoneticPr fontId="3" type="noConversion"/>
  </si>
  <si>
    <t>Race</t>
    <phoneticPr fontId="3" type="noConversion"/>
  </si>
  <si>
    <t>完</t>
  </si>
  <si>
    <t>成時間</t>
  </si>
  <si>
    <t>場</t>
  </si>
  <si>
    <t>總</t>
  </si>
  <si>
    <t>.</t>
  </si>
  <si>
    <t>..</t>
  </si>
  <si>
    <t>…</t>
  </si>
  <si>
    <t>月</t>
    <phoneticPr fontId="3" type="noConversion"/>
  </si>
  <si>
    <t>年</t>
    <phoneticPr fontId="3" type="noConversion"/>
  </si>
  <si>
    <t>Race</t>
  </si>
  <si>
    <t>月</t>
  </si>
  <si>
    <t>年</t>
  </si>
  <si>
    <t>馬號</t>
  </si>
  <si>
    <t>F</t>
  </si>
  <si>
    <t>全餐</t>
  </si>
  <si>
    <t>1315W</t>
    <phoneticPr fontId="3" type="noConversion"/>
  </si>
  <si>
    <t>1315P</t>
    <phoneticPr fontId="3" type="noConversion"/>
  </si>
  <si>
    <t>1430W</t>
    <phoneticPr fontId="3" type="noConversion"/>
  </si>
  <si>
    <t>1430P</t>
    <phoneticPr fontId="3" type="noConversion"/>
  </si>
  <si>
    <t>W</t>
    <phoneticPr fontId="3" type="noConversion"/>
  </si>
  <si>
    <t>P</t>
    <phoneticPr fontId="3" type="noConversion"/>
  </si>
  <si>
    <t>洛河</t>
    <phoneticPr fontId="3" type="noConversion"/>
  </si>
  <si>
    <t>班德禮</t>
    <phoneticPr fontId="3" type="noConversion"/>
  </si>
  <si>
    <t>丁冠豪</t>
    <phoneticPr fontId="3" type="noConversion"/>
  </si>
  <si>
    <t>林振邦</t>
    <phoneticPr fontId="3" type="noConversion"/>
  </si>
  <si>
    <t>1630W</t>
    <phoneticPr fontId="3" type="noConversion"/>
  </si>
  <si>
    <t>1630P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</si>
</sst>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25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FFFF00"/>
      <name val="新細明體"/>
      <family val="1"/>
      <charset val="136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55">
    <xf numFmtId="0" fontId="0" fillId="0" borderId="0" xfId="0"/>
    <xf numFmtId="0" fontId="2" fillId="0" borderId="1" xfId="0" applyFont="1" applyBorder="1" applyAlignment="1">
      <alignment horizontal="center" vertical="top"/>
    </xf>
    <xf numFmtId="0" fontId="1" fillId="0" borderId="0" xfId="1" applyAlignment="1"/>
    <xf numFmtId="0" fontId="1" fillId="0" borderId="0" xfId="1">
      <alignment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2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10" fillId="2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/>
    <xf numFmtId="0" fontId="0" fillId="7" borderId="0" xfId="0" applyFill="1"/>
    <xf numFmtId="0" fontId="24" fillId="8" borderId="0" xfId="0" applyFont="1" applyFill="1"/>
    <xf numFmtId="0" fontId="11" fillId="8" borderId="0" xfId="0" applyFont="1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0" fillId="11" borderId="0" xfId="0" applyFont="1" applyFill="1"/>
    <xf numFmtId="0" fontId="24" fillId="11" borderId="0" xfId="0" applyFont="1" applyFill="1"/>
    <xf numFmtId="176" fontId="4" fillId="0" borderId="0" xfId="0" applyNumberFormat="1" applyFont="1"/>
    <xf numFmtId="176" fontId="0" fillId="0" borderId="0" xfId="0" applyNumberFormat="1"/>
    <xf numFmtId="0" fontId="0" fillId="12" borderId="0" xfId="0" applyFill="1"/>
    <xf numFmtId="0" fontId="2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9" borderId="0" xfId="0" applyFont="1" applyFill="1"/>
    <xf numFmtId="0" fontId="6" fillId="13" borderId="0" xfId="0" applyFont="1" applyFill="1"/>
    <xf numFmtId="0" fontId="6" fillId="3" borderId="0" xfId="0" applyFont="1" applyFill="1"/>
    <xf numFmtId="0" fontId="6" fillId="14" borderId="0" xfId="0" applyFont="1" applyFill="1"/>
    <xf numFmtId="0" fontId="6" fillId="8" borderId="0" xfId="0" applyFont="1" applyFill="1"/>
    <xf numFmtId="0" fontId="6" fillId="0" borderId="0" xfId="0" applyFont="1" applyFill="1"/>
    <xf numFmtId="0" fontId="2" fillId="0" borderId="2" xfId="0" applyFont="1" applyFill="1" applyBorder="1" applyAlignment="1">
      <alignment horizontal="center" vertical="top"/>
    </xf>
    <xf numFmtId="0" fontId="0" fillId="0" borderId="0" xfId="0" applyNumberFormat="1"/>
  </cellXfs>
  <cellStyles count="2">
    <cellStyle name="一般" xfId="0" builtinId="0"/>
    <cellStyle name="一般 2" xfId="1" xr:uid="{053A103D-F21A-4A57-A001-EF19DAC5A344}"/>
  </cellStyles>
  <dxfs count="6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alignment horizontal="center" vertical="bottom" textRotation="0" wrapText="0" indent="0" justifyLastLine="0" shrinkToFit="0" readingOrder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rgb="FF31869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family val="1"/>
        <charset val="136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  <numFmt numFmtId="0" formatCode="General"/>
    </dxf>
    <dxf>
      <font>
        <b/>
        <family val="1"/>
        <charset val="136"/>
      </font>
    </dxf>
    <dxf>
      <font>
        <b/>
        <family val="1"/>
        <charset val="136"/>
      </font>
      <numFmt numFmtId="0" formatCode="General"/>
    </dxf>
    <dxf>
      <font>
        <b/>
        <family val="1"/>
        <charset val="136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ill>
        <patternFill patternType="none">
          <fgColor indexed="64"/>
          <bgColor auto="1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</dxfs>
  <tableStyles count="0" defaultTableStyle="TableStyleMedium9" defaultPivotStyle="PivotStyleLight16"/>
  <colors>
    <mruColors>
      <color rgb="FF00FF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23</xdr:row>
      <xdr:rowOff>22225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851D3A58-5A98-4D83-A1D8-E791EA5F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47</xdr:row>
      <xdr:rowOff>22225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BD3808A7-014C-426E-9498-1141F42B5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1</xdr:rowOff>
    </xdr:from>
    <xdr:to>
      <xdr:col>10</xdr:col>
      <xdr:colOff>254000</xdr:colOff>
      <xdr:row>71</xdr:row>
      <xdr:rowOff>52918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B83951C2-37FE-46ED-A324-A5C82CB0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97</xdr:row>
      <xdr:rowOff>22225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F5D882D6-71CC-4A37-81E8-8CBB4E33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1</xdr:rowOff>
    </xdr:from>
    <xdr:to>
      <xdr:col>10</xdr:col>
      <xdr:colOff>254000</xdr:colOff>
      <xdr:row>121</xdr:row>
      <xdr:rowOff>52918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BB74B869-806A-4050-B736-48482085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</xdr:rowOff>
    </xdr:from>
    <xdr:to>
      <xdr:col>10</xdr:col>
      <xdr:colOff>254000</xdr:colOff>
      <xdr:row>146</xdr:row>
      <xdr:rowOff>52918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E1BC5FB0-300B-42D4-AFB8-B5B97C90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171</xdr:row>
      <xdr:rowOff>52918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95AAF13C-9F3B-4C7A-8AC5-0F4087F1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1</xdr:rowOff>
    </xdr:from>
    <xdr:to>
      <xdr:col>10</xdr:col>
      <xdr:colOff>254000</xdr:colOff>
      <xdr:row>196</xdr:row>
      <xdr:rowOff>52918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6B4C1B55-1C2D-4FE0-B31F-71710337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10</xdr:col>
      <xdr:colOff>254000</xdr:colOff>
      <xdr:row>222</xdr:row>
      <xdr:rowOff>22225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2A4778F0-5E8F-49B0-8B4D-90778D33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5"/>
          <a:ext cx="6350000" cy="46228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852.8450212963" createdVersion="8" refreshedVersion="8" minRefreshableVersion="3" recordCount="2175" xr:uid="{D4254649-47AC-4817-801C-EF1E2571737E}">
  <cacheSource type="worksheet">
    <worksheetSource ref="A1:C2176" sheet="M1"/>
  </cacheSource>
  <cacheFields count="3">
    <cacheField name="race" numFmtId="0">
      <sharedItems count="9">
        <s v="R3"/>
        <s v="R4"/>
        <s v="R5"/>
        <s v="R6"/>
        <s v="R7"/>
        <s v="R8"/>
        <s v="R9"/>
        <s v="R1"/>
        <s v="R2"/>
      </sharedItems>
    </cacheField>
    <cacheField name="name" numFmtId="0">
      <sharedItems count="123">
        <s v="有鴻利"/>
        <s v="當家精彩"/>
        <s v="星辰千帥"/>
        <s v="天天更好"/>
        <s v="喜勝駿駒"/>
        <s v="加州本事"/>
        <s v="八駿高昇"/>
        <s v="一生好彩"/>
        <s v="星火燎原"/>
        <s v="喆喆友福"/>
        <s v="午夜快車"/>
        <s v="洛河"/>
        <s v="獵寶勤"/>
        <s v="三江飛輪"/>
        <s v="將義"/>
        <s v="中華英雄"/>
        <s v="奮鬥心"/>
        <s v="寶成智星"/>
        <s v="翠兒威威"/>
        <s v="夢照發"/>
        <s v="歡樂老撾"/>
        <s v="嘉力寶"/>
        <s v="金鑽八十"/>
        <s v="美麗歡聲"/>
        <s v="堅多福"/>
        <s v="獎星"/>
        <s v="凱明神駒"/>
        <s v="舞林寶典"/>
        <s v="皇帝英明"/>
        <s v="鴻圖新星"/>
        <s v="智勝攻略"/>
        <s v="飛馬更威"/>
        <s v="比特星"/>
        <s v="可靠大師"/>
        <s v="極速滿貫"/>
        <s v="宇宙之光"/>
        <s v="電訊驕陽"/>
        <s v="友得盈"/>
        <s v="綫路光驊"/>
        <s v="幸運旅程"/>
        <s v="運來伍寶"/>
        <s v="安都"/>
        <s v="卓越蒨鋒"/>
        <s v="爭金奪冠"/>
        <s v="超平凡"/>
        <s v="喜旺駒"/>
        <s v="北海盜"/>
        <s v="好好紛"/>
        <s v="駟跑得"/>
        <s v="奔妙星"/>
        <s v="風繼續吹"/>
        <s v="至旺財"/>
        <s v="華美之威"/>
        <s v="首飾悟空"/>
        <s v="追風"/>
        <s v="時時精準"/>
        <s v="有財有勢"/>
        <s v="黑桃火箭"/>
        <s v="浪漫老撾"/>
        <s v="多巴先生"/>
        <s v="智勇名駒"/>
        <s v="盈妍威楓"/>
        <s v="盈好威楓"/>
        <s v="大學生"/>
        <s v="森林之王"/>
        <s v="建測羣英"/>
        <s v="開心五月"/>
        <s v="定數"/>
        <s v="香港神駒"/>
        <s v="魔術控制"/>
        <s v="精算暴雪"/>
        <s v="美麗第一"/>
        <s v="電氣騎士"/>
        <s v="鈦易搵"/>
        <s v="晨曦儷人"/>
        <s v="同祥和順"/>
        <s v="好友心得"/>
        <s v="勇敢巨星"/>
        <s v="自強不息"/>
        <s v="風再起時"/>
        <s v="風雲武士"/>
        <s v="年少多好"/>
        <s v="小霸王"/>
        <s v="騰龍四海"/>
        <s v="家樂龍駒"/>
        <s v="鈁糖武士"/>
        <s v="友愛心得"/>
        <s v="競駿非凡"/>
        <s v="勇霸龍"/>
        <s v="富國兄弟"/>
        <s v="合夥飛馳"/>
        <s v="馬上盈"/>
        <s v="至尊瑰寶"/>
        <s v="維港激流"/>
        <s v="川河動駒"/>
        <s v="無限美麗"/>
        <s v="城中勇士"/>
        <s v="精明勇駿"/>
        <s v="三代同心"/>
        <s v="花好月盈"/>
        <s v="快樂奇兵"/>
        <s v="威德勇士"/>
        <s v="銀亮濠俠"/>
        <s v="精英至尊"/>
        <s v="讓愛高飛"/>
        <s v="有心意"/>
        <s v="伶俐驫駒"/>
        <s v="着着領先"/>
        <s v="幸運傳承"/>
        <s v="焦點"/>
        <s v="紅愛舍"/>
        <s v="雷神太保"/>
        <s v="團結戰靈"/>
        <s v="仁仁有餘"/>
        <s v="福星小子"/>
        <s v="鑽得勝"/>
        <s v="東來欣賞"/>
        <s v="良駒好友"/>
        <s v="鼓浪高升"/>
        <s v="紅錢到"/>
        <s v="有你有我"/>
        <s v="凝聚美麗"/>
        <s v="頌星"/>
      </sharedItems>
    </cacheField>
    <cacheField name="method" numFmtId="0">
      <sharedItems containsBlank="1" count="5">
        <s v="放頭"/>
        <s v="中前"/>
        <s v="留後"/>
        <s v="中後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5"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1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1"/>
  </r>
  <r>
    <x v="0"/>
    <x v="0"/>
    <x v="1"/>
  </r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0"/>
    <x v="1"/>
    <x v="2"/>
  </r>
  <r>
    <x v="0"/>
    <x v="2"/>
    <x v="1"/>
  </r>
  <r>
    <x v="0"/>
    <x v="3"/>
    <x v="1"/>
  </r>
  <r>
    <x v="0"/>
    <x v="3"/>
    <x v="3"/>
  </r>
  <r>
    <x v="0"/>
    <x v="3"/>
    <x v="3"/>
  </r>
  <r>
    <x v="0"/>
    <x v="4"/>
    <x v="0"/>
  </r>
  <r>
    <x v="0"/>
    <x v="4"/>
    <x v="0"/>
  </r>
  <r>
    <x v="0"/>
    <x v="4"/>
    <x v="1"/>
  </r>
  <r>
    <x v="0"/>
    <x v="4"/>
    <x v="0"/>
  </r>
  <r>
    <x v="0"/>
    <x v="4"/>
    <x v="1"/>
  </r>
  <r>
    <x v="0"/>
    <x v="4"/>
    <x v="1"/>
  </r>
  <r>
    <x v="0"/>
    <x v="4"/>
    <x v="3"/>
  </r>
  <r>
    <x v="0"/>
    <x v="5"/>
    <x v="1"/>
  </r>
  <r>
    <x v="0"/>
    <x v="5"/>
    <x v="1"/>
  </r>
  <r>
    <x v="0"/>
    <x v="5"/>
    <x v="0"/>
  </r>
  <r>
    <x v="0"/>
    <x v="5"/>
    <x v="0"/>
  </r>
  <r>
    <x v="0"/>
    <x v="5"/>
    <x v="4"/>
  </r>
  <r>
    <x v="0"/>
    <x v="5"/>
    <x v="1"/>
  </r>
  <r>
    <x v="0"/>
    <x v="6"/>
    <x v="1"/>
  </r>
  <r>
    <x v="0"/>
    <x v="6"/>
    <x v="3"/>
  </r>
  <r>
    <x v="0"/>
    <x v="6"/>
    <x v="0"/>
  </r>
  <r>
    <x v="0"/>
    <x v="7"/>
    <x v="3"/>
  </r>
  <r>
    <x v="0"/>
    <x v="7"/>
    <x v="1"/>
  </r>
  <r>
    <x v="0"/>
    <x v="7"/>
    <x v="1"/>
  </r>
  <r>
    <x v="0"/>
    <x v="7"/>
    <x v="3"/>
  </r>
  <r>
    <x v="0"/>
    <x v="7"/>
    <x v="2"/>
  </r>
  <r>
    <x v="0"/>
    <x v="7"/>
    <x v="3"/>
  </r>
  <r>
    <x v="0"/>
    <x v="8"/>
    <x v="3"/>
  </r>
  <r>
    <x v="0"/>
    <x v="8"/>
    <x v="0"/>
  </r>
  <r>
    <x v="0"/>
    <x v="8"/>
    <x v="1"/>
  </r>
  <r>
    <x v="0"/>
    <x v="8"/>
    <x v="1"/>
  </r>
  <r>
    <x v="0"/>
    <x v="8"/>
    <x v="2"/>
  </r>
  <r>
    <x v="0"/>
    <x v="8"/>
    <x v="3"/>
  </r>
  <r>
    <x v="0"/>
    <x v="8"/>
    <x v="3"/>
  </r>
  <r>
    <x v="0"/>
    <x v="8"/>
    <x v="3"/>
  </r>
  <r>
    <x v="0"/>
    <x v="8"/>
    <x v="2"/>
  </r>
  <r>
    <x v="0"/>
    <x v="8"/>
    <x v="1"/>
  </r>
  <r>
    <x v="0"/>
    <x v="8"/>
    <x v="1"/>
  </r>
  <r>
    <x v="0"/>
    <x v="8"/>
    <x v="1"/>
  </r>
  <r>
    <x v="0"/>
    <x v="8"/>
    <x v="1"/>
  </r>
  <r>
    <x v="0"/>
    <x v="8"/>
    <x v="1"/>
  </r>
  <r>
    <x v="0"/>
    <x v="8"/>
    <x v="1"/>
  </r>
  <r>
    <x v="0"/>
    <x v="8"/>
    <x v="1"/>
  </r>
  <r>
    <x v="0"/>
    <x v="8"/>
    <x v="0"/>
  </r>
  <r>
    <x v="0"/>
    <x v="8"/>
    <x v="3"/>
  </r>
  <r>
    <x v="0"/>
    <x v="8"/>
    <x v="0"/>
  </r>
  <r>
    <x v="0"/>
    <x v="8"/>
    <x v="2"/>
  </r>
  <r>
    <x v="0"/>
    <x v="8"/>
    <x v="2"/>
  </r>
  <r>
    <x v="0"/>
    <x v="8"/>
    <x v="3"/>
  </r>
  <r>
    <x v="0"/>
    <x v="8"/>
    <x v="1"/>
  </r>
  <r>
    <x v="0"/>
    <x v="8"/>
    <x v="2"/>
  </r>
  <r>
    <x v="0"/>
    <x v="8"/>
    <x v="3"/>
  </r>
  <r>
    <x v="0"/>
    <x v="9"/>
    <x v="1"/>
  </r>
  <r>
    <x v="0"/>
    <x v="9"/>
    <x v="1"/>
  </r>
  <r>
    <x v="0"/>
    <x v="9"/>
    <x v="0"/>
  </r>
  <r>
    <x v="0"/>
    <x v="9"/>
    <x v="1"/>
  </r>
  <r>
    <x v="0"/>
    <x v="9"/>
    <x v="1"/>
  </r>
  <r>
    <x v="0"/>
    <x v="9"/>
    <x v="1"/>
  </r>
  <r>
    <x v="0"/>
    <x v="9"/>
    <x v="1"/>
  </r>
  <r>
    <x v="0"/>
    <x v="9"/>
    <x v="1"/>
  </r>
  <r>
    <x v="0"/>
    <x v="9"/>
    <x v="3"/>
  </r>
  <r>
    <x v="0"/>
    <x v="9"/>
    <x v="1"/>
  </r>
  <r>
    <x v="0"/>
    <x v="10"/>
    <x v="3"/>
  </r>
  <r>
    <x v="0"/>
    <x v="10"/>
    <x v="1"/>
  </r>
  <r>
    <x v="0"/>
    <x v="10"/>
    <x v="3"/>
  </r>
  <r>
    <x v="0"/>
    <x v="10"/>
    <x v="2"/>
  </r>
  <r>
    <x v="0"/>
    <x v="10"/>
    <x v="3"/>
  </r>
  <r>
    <x v="0"/>
    <x v="10"/>
    <x v="3"/>
  </r>
  <r>
    <x v="0"/>
    <x v="11"/>
    <x v="1"/>
  </r>
  <r>
    <x v="0"/>
    <x v="11"/>
    <x v="1"/>
  </r>
  <r>
    <x v="0"/>
    <x v="11"/>
    <x v="0"/>
  </r>
  <r>
    <x v="0"/>
    <x v="11"/>
    <x v="0"/>
  </r>
  <r>
    <x v="0"/>
    <x v="11"/>
    <x v="1"/>
  </r>
  <r>
    <x v="0"/>
    <x v="11"/>
    <x v="1"/>
  </r>
  <r>
    <x v="0"/>
    <x v="11"/>
    <x v="0"/>
  </r>
  <r>
    <x v="0"/>
    <x v="11"/>
    <x v="0"/>
  </r>
  <r>
    <x v="0"/>
    <x v="11"/>
    <x v="3"/>
  </r>
  <r>
    <x v="0"/>
    <x v="11"/>
    <x v="1"/>
  </r>
  <r>
    <x v="0"/>
    <x v="12"/>
    <x v="0"/>
  </r>
  <r>
    <x v="0"/>
    <x v="12"/>
    <x v="0"/>
  </r>
  <r>
    <x v="0"/>
    <x v="12"/>
    <x v="0"/>
  </r>
  <r>
    <x v="0"/>
    <x v="12"/>
    <x v="1"/>
  </r>
  <r>
    <x v="0"/>
    <x v="12"/>
    <x v="0"/>
  </r>
  <r>
    <x v="0"/>
    <x v="12"/>
    <x v="0"/>
  </r>
  <r>
    <x v="0"/>
    <x v="12"/>
    <x v="0"/>
  </r>
  <r>
    <x v="0"/>
    <x v="12"/>
    <x v="0"/>
  </r>
  <r>
    <x v="0"/>
    <x v="12"/>
    <x v="0"/>
  </r>
  <r>
    <x v="0"/>
    <x v="12"/>
    <x v="3"/>
  </r>
  <r>
    <x v="0"/>
    <x v="12"/>
    <x v="1"/>
  </r>
  <r>
    <x v="0"/>
    <x v="12"/>
    <x v="1"/>
  </r>
  <r>
    <x v="0"/>
    <x v="12"/>
    <x v="0"/>
  </r>
  <r>
    <x v="0"/>
    <x v="12"/>
    <x v="0"/>
  </r>
  <r>
    <x v="0"/>
    <x v="12"/>
    <x v="0"/>
  </r>
  <r>
    <x v="0"/>
    <x v="12"/>
    <x v="0"/>
  </r>
  <r>
    <x v="0"/>
    <x v="12"/>
    <x v="1"/>
  </r>
  <r>
    <x v="0"/>
    <x v="12"/>
    <x v="1"/>
  </r>
  <r>
    <x v="0"/>
    <x v="12"/>
    <x v="0"/>
  </r>
  <r>
    <x v="0"/>
    <x v="12"/>
    <x v="1"/>
  </r>
  <r>
    <x v="0"/>
    <x v="12"/>
    <x v="2"/>
  </r>
  <r>
    <x v="1"/>
    <x v="13"/>
    <x v="0"/>
  </r>
  <r>
    <x v="1"/>
    <x v="13"/>
    <x v="1"/>
  </r>
  <r>
    <x v="1"/>
    <x v="13"/>
    <x v="2"/>
  </r>
  <r>
    <x v="1"/>
    <x v="13"/>
    <x v="3"/>
  </r>
  <r>
    <x v="1"/>
    <x v="13"/>
    <x v="3"/>
  </r>
  <r>
    <x v="1"/>
    <x v="13"/>
    <x v="3"/>
  </r>
  <r>
    <x v="1"/>
    <x v="13"/>
    <x v="3"/>
  </r>
  <r>
    <x v="1"/>
    <x v="13"/>
    <x v="1"/>
  </r>
  <r>
    <x v="1"/>
    <x v="13"/>
    <x v="2"/>
  </r>
  <r>
    <x v="1"/>
    <x v="13"/>
    <x v="1"/>
  </r>
  <r>
    <x v="1"/>
    <x v="13"/>
    <x v="2"/>
  </r>
  <r>
    <x v="1"/>
    <x v="13"/>
    <x v="4"/>
  </r>
  <r>
    <x v="1"/>
    <x v="13"/>
    <x v="3"/>
  </r>
  <r>
    <x v="1"/>
    <x v="13"/>
    <x v="3"/>
  </r>
  <r>
    <x v="1"/>
    <x v="13"/>
    <x v="1"/>
  </r>
  <r>
    <x v="1"/>
    <x v="13"/>
    <x v="2"/>
  </r>
  <r>
    <x v="1"/>
    <x v="13"/>
    <x v="0"/>
  </r>
  <r>
    <x v="1"/>
    <x v="13"/>
    <x v="2"/>
  </r>
  <r>
    <x v="1"/>
    <x v="13"/>
    <x v="3"/>
  </r>
  <r>
    <x v="1"/>
    <x v="13"/>
    <x v="1"/>
  </r>
  <r>
    <x v="1"/>
    <x v="13"/>
    <x v="1"/>
  </r>
  <r>
    <x v="1"/>
    <x v="13"/>
    <x v="3"/>
  </r>
  <r>
    <x v="1"/>
    <x v="13"/>
    <x v="3"/>
  </r>
  <r>
    <x v="1"/>
    <x v="13"/>
    <x v="3"/>
  </r>
  <r>
    <x v="1"/>
    <x v="13"/>
    <x v="3"/>
  </r>
  <r>
    <x v="1"/>
    <x v="13"/>
    <x v="3"/>
  </r>
  <r>
    <x v="1"/>
    <x v="13"/>
    <x v="3"/>
  </r>
  <r>
    <x v="1"/>
    <x v="13"/>
    <x v="1"/>
  </r>
  <r>
    <x v="1"/>
    <x v="13"/>
    <x v="3"/>
  </r>
  <r>
    <x v="1"/>
    <x v="13"/>
    <x v="2"/>
  </r>
  <r>
    <x v="1"/>
    <x v="13"/>
    <x v="1"/>
  </r>
  <r>
    <x v="1"/>
    <x v="14"/>
    <x v="2"/>
  </r>
  <r>
    <x v="1"/>
    <x v="14"/>
    <x v="1"/>
  </r>
  <r>
    <x v="1"/>
    <x v="14"/>
    <x v="1"/>
  </r>
  <r>
    <x v="1"/>
    <x v="14"/>
    <x v="3"/>
  </r>
  <r>
    <x v="1"/>
    <x v="14"/>
    <x v="3"/>
  </r>
  <r>
    <x v="1"/>
    <x v="14"/>
    <x v="2"/>
  </r>
  <r>
    <x v="1"/>
    <x v="14"/>
    <x v="3"/>
  </r>
  <r>
    <x v="1"/>
    <x v="14"/>
    <x v="1"/>
  </r>
  <r>
    <x v="1"/>
    <x v="14"/>
    <x v="1"/>
  </r>
  <r>
    <x v="1"/>
    <x v="14"/>
    <x v="1"/>
  </r>
  <r>
    <x v="1"/>
    <x v="14"/>
    <x v="1"/>
  </r>
  <r>
    <x v="1"/>
    <x v="14"/>
    <x v="2"/>
  </r>
  <r>
    <x v="1"/>
    <x v="14"/>
    <x v="1"/>
  </r>
  <r>
    <x v="1"/>
    <x v="15"/>
    <x v="1"/>
  </r>
  <r>
    <x v="1"/>
    <x v="15"/>
    <x v="2"/>
  </r>
  <r>
    <x v="1"/>
    <x v="15"/>
    <x v="3"/>
  </r>
  <r>
    <x v="1"/>
    <x v="15"/>
    <x v="3"/>
  </r>
  <r>
    <x v="1"/>
    <x v="15"/>
    <x v="2"/>
  </r>
  <r>
    <x v="1"/>
    <x v="15"/>
    <x v="3"/>
  </r>
  <r>
    <x v="1"/>
    <x v="15"/>
    <x v="1"/>
  </r>
  <r>
    <x v="1"/>
    <x v="15"/>
    <x v="1"/>
  </r>
  <r>
    <x v="1"/>
    <x v="15"/>
    <x v="1"/>
  </r>
  <r>
    <x v="1"/>
    <x v="15"/>
    <x v="1"/>
  </r>
  <r>
    <x v="1"/>
    <x v="15"/>
    <x v="3"/>
  </r>
  <r>
    <x v="1"/>
    <x v="15"/>
    <x v="0"/>
  </r>
  <r>
    <x v="1"/>
    <x v="15"/>
    <x v="0"/>
  </r>
  <r>
    <x v="1"/>
    <x v="15"/>
    <x v="1"/>
  </r>
  <r>
    <x v="1"/>
    <x v="15"/>
    <x v="1"/>
  </r>
  <r>
    <x v="1"/>
    <x v="15"/>
    <x v="1"/>
  </r>
  <r>
    <x v="1"/>
    <x v="15"/>
    <x v="2"/>
  </r>
  <r>
    <x v="1"/>
    <x v="15"/>
    <x v="3"/>
  </r>
  <r>
    <x v="1"/>
    <x v="15"/>
    <x v="1"/>
  </r>
  <r>
    <x v="1"/>
    <x v="15"/>
    <x v="1"/>
  </r>
  <r>
    <x v="1"/>
    <x v="15"/>
    <x v="2"/>
  </r>
  <r>
    <x v="1"/>
    <x v="15"/>
    <x v="1"/>
  </r>
  <r>
    <x v="1"/>
    <x v="15"/>
    <x v="3"/>
  </r>
  <r>
    <x v="1"/>
    <x v="15"/>
    <x v="2"/>
  </r>
  <r>
    <x v="1"/>
    <x v="15"/>
    <x v="1"/>
  </r>
  <r>
    <x v="1"/>
    <x v="16"/>
    <x v="1"/>
  </r>
  <r>
    <x v="1"/>
    <x v="16"/>
    <x v="2"/>
  </r>
  <r>
    <x v="1"/>
    <x v="16"/>
    <x v="3"/>
  </r>
  <r>
    <x v="1"/>
    <x v="16"/>
    <x v="1"/>
  </r>
  <r>
    <x v="1"/>
    <x v="16"/>
    <x v="2"/>
  </r>
  <r>
    <x v="1"/>
    <x v="16"/>
    <x v="2"/>
  </r>
  <r>
    <x v="1"/>
    <x v="16"/>
    <x v="3"/>
  </r>
  <r>
    <x v="1"/>
    <x v="16"/>
    <x v="3"/>
  </r>
  <r>
    <x v="1"/>
    <x v="16"/>
    <x v="2"/>
  </r>
  <r>
    <x v="1"/>
    <x v="16"/>
    <x v="3"/>
  </r>
  <r>
    <x v="1"/>
    <x v="16"/>
    <x v="2"/>
  </r>
  <r>
    <x v="1"/>
    <x v="16"/>
    <x v="1"/>
  </r>
  <r>
    <x v="1"/>
    <x v="16"/>
    <x v="3"/>
  </r>
  <r>
    <x v="1"/>
    <x v="16"/>
    <x v="1"/>
  </r>
  <r>
    <x v="1"/>
    <x v="16"/>
    <x v="3"/>
  </r>
  <r>
    <x v="1"/>
    <x v="16"/>
    <x v="3"/>
  </r>
  <r>
    <x v="1"/>
    <x v="16"/>
    <x v="2"/>
  </r>
  <r>
    <x v="1"/>
    <x v="16"/>
    <x v="3"/>
  </r>
  <r>
    <x v="1"/>
    <x v="16"/>
    <x v="3"/>
  </r>
  <r>
    <x v="1"/>
    <x v="17"/>
    <x v="1"/>
  </r>
  <r>
    <x v="1"/>
    <x v="17"/>
    <x v="0"/>
  </r>
  <r>
    <x v="1"/>
    <x v="17"/>
    <x v="0"/>
  </r>
  <r>
    <x v="1"/>
    <x v="17"/>
    <x v="1"/>
  </r>
  <r>
    <x v="1"/>
    <x v="17"/>
    <x v="0"/>
  </r>
  <r>
    <x v="1"/>
    <x v="17"/>
    <x v="0"/>
  </r>
  <r>
    <x v="1"/>
    <x v="17"/>
    <x v="3"/>
  </r>
  <r>
    <x v="1"/>
    <x v="17"/>
    <x v="0"/>
  </r>
  <r>
    <x v="1"/>
    <x v="17"/>
    <x v="0"/>
  </r>
  <r>
    <x v="1"/>
    <x v="17"/>
    <x v="1"/>
  </r>
  <r>
    <x v="1"/>
    <x v="17"/>
    <x v="3"/>
  </r>
  <r>
    <x v="1"/>
    <x v="17"/>
    <x v="3"/>
  </r>
  <r>
    <x v="1"/>
    <x v="17"/>
    <x v="1"/>
  </r>
  <r>
    <x v="1"/>
    <x v="17"/>
    <x v="0"/>
  </r>
  <r>
    <x v="1"/>
    <x v="17"/>
    <x v="1"/>
  </r>
  <r>
    <x v="1"/>
    <x v="17"/>
    <x v="3"/>
  </r>
  <r>
    <x v="1"/>
    <x v="17"/>
    <x v="2"/>
  </r>
  <r>
    <x v="1"/>
    <x v="18"/>
    <x v="1"/>
  </r>
  <r>
    <x v="1"/>
    <x v="18"/>
    <x v="1"/>
  </r>
  <r>
    <x v="1"/>
    <x v="18"/>
    <x v="2"/>
  </r>
  <r>
    <x v="1"/>
    <x v="18"/>
    <x v="2"/>
  </r>
  <r>
    <x v="1"/>
    <x v="18"/>
    <x v="1"/>
  </r>
  <r>
    <x v="1"/>
    <x v="18"/>
    <x v="2"/>
  </r>
  <r>
    <x v="1"/>
    <x v="18"/>
    <x v="3"/>
  </r>
  <r>
    <x v="1"/>
    <x v="18"/>
    <x v="2"/>
  </r>
  <r>
    <x v="1"/>
    <x v="18"/>
    <x v="2"/>
  </r>
  <r>
    <x v="1"/>
    <x v="18"/>
    <x v="3"/>
  </r>
  <r>
    <x v="1"/>
    <x v="18"/>
    <x v="2"/>
  </r>
  <r>
    <x v="1"/>
    <x v="19"/>
    <x v="1"/>
  </r>
  <r>
    <x v="1"/>
    <x v="19"/>
    <x v="1"/>
  </r>
  <r>
    <x v="1"/>
    <x v="19"/>
    <x v="0"/>
  </r>
  <r>
    <x v="1"/>
    <x v="19"/>
    <x v="1"/>
  </r>
  <r>
    <x v="1"/>
    <x v="19"/>
    <x v="0"/>
  </r>
  <r>
    <x v="1"/>
    <x v="19"/>
    <x v="1"/>
  </r>
  <r>
    <x v="1"/>
    <x v="19"/>
    <x v="2"/>
  </r>
  <r>
    <x v="1"/>
    <x v="19"/>
    <x v="1"/>
  </r>
  <r>
    <x v="1"/>
    <x v="19"/>
    <x v="0"/>
  </r>
  <r>
    <x v="1"/>
    <x v="19"/>
    <x v="0"/>
  </r>
  <r>
    <x v="1"/>
    <x v="19"/>
    <x v="0"/>
  </r>
  <r>
    <x v="1"/>
    <x v="19"/>
    <x v="1"/>
  </r>
  <r>
    <x v="1"/>
    <x v="19"/>
    <x v="3"/>
  </r>
  <r>
    <x v="1"/>
    <x v="20"/>
    <x v="1"/>
  </r>
  <r>
    <x v="1"/>
    <x v="20"/>
    <x v="0"/>
  </r>
  <r>
    <x v="1"/>
    <x v="20"/>
    <x v="1"/>
  </r>
  <r>
    <x v="1"/>
    <x v="20"/>
    <x v="0"/>
  </r>
  <r>
    <x v="1"/>
    <x v="20"/>
    <x v="1"/>
  </r>
  <r>
    <x v="1"/>
    <x v="20"/>
    <x v="3"/>
  </r>
  <r>
    <x v="1"/>
    <x v="20"/>
    <x v="3"/>
  </r>
  <r>
    <x v="1"/>
    <x v="20"/>
    <x v="0"/>
  </r>
  <r>
    <x v="1"/>
    <x v="20"/>
    <x v="1"/>
  </r>
  <r>
    <x v="1"/>
    <x v="20"/>
    <x v="2"/>
  </r>
  <r>
    <x v="1"/>
    <x v="20"/>
    <x v="3"/>
  </r>
  <r>
    <x v="1"/>
    <x v="20"/>
    <x v="1"/>
  </r>
  <r>
    <x v="1"/>
    <x v="20"/>
    <x v="3"/>
  </r>
  <r>
    <x v="1"/>
    <x v="20"/>
    <x v="1"/>
  </r>
  <r>
    <x v="1"/>
    <x v="20"/>
    <x v="2"/>
  </r>
  <r>
    <x v="1"/>
    <x v="21"/>
    <x v="1"/>
  </r>
  <r>
    <x v="1"/>
    <x v="21"/>
    <x v="2"/>
  </r>
  <r>
    <x v="1"/>
    <x v="21"/>
    <x v="3"/>
  </r>
  <r>
    <x v="1"/>
    <x v="21"/>
    <x v="2"/>
  </r>
  <r>
    <x v="1"/>
    <x v="22"/>
    <x v="1"/>
  </r>
  <r>
    <x v="1"/>
    <x v="22"/>
    <x v="0"/>
  </r>
  <r>
    <x v="1"/>
    <x v="22"/>
    <x v="0"/>
  </r>
  <r>
    <x v="1"/>
    <x v="22"/>
    <x v="2"/>
  </r>
  <r>
    <x v="1"/>
    <x v="22"/>
    <x v="3"/>
  </r>
  <r>
    <x v="1"/>
    <x v="23"/>
    <x v="1"/>
  </r>
  <r>
    <x v="1"/>
    <x v="23"/>
    <x v="1"/>
  </r>
  <r>
    <x v="1"/>
    <x v="23"/>
    <x v="1"/>
  </r>
  <r>
    <x v="1"/>
    <x v="23"/>
    <x v="1"/>
  </r>
  <r>
    <x v="1"/>
    <x v="23"/>
    <x v="0"/>
  </r>
  <r>
    <x v="1"/>
    <x v="23"/>
    <x v="0"/>
  </r>
  <r>
    <x v="1"/>
    <x v="23"/>
    <x v="0"/>
  </r>
  <r>
    <x v="1"/>
    <x v="23"/>
    <x v="1"/>
  </r>
  <r>
    <x v="1"/>
    <x v="23"/>
    <x v="0"/>
  </r>
  <r>
    <x v="1"/>
    <x v="23"/>
    <x v="1"/>
  </r>
  <r>
    <x v="1"/>
    <x v="23"/>
    <x v="1"/>
  </r>
  <r>
    <x v="1"/>
    <x v="23"/>
    <x v="1"/>
  </r>
  <r>
    <x v="1"/>
    <x v="23"/>
    <x v="1"/>
  </r>
  <r>
    <x v="1"/>
    <x v="23"/>
    <x v="1"/>
  </r>
  <r>
    <x v="1"/>
    <x v="23"/>
    <x v="3"/>
  </r>
  <r>
    <x v="1"/>
    <x v="23"/>
    <x v="0"/>
  </r>
  <r>
    <x v="1"/>
    <x v="23"/>
    <x v="0"/>
  </r>
  <r>
    <x v="1"/>
    <x v="23"/>
    <x v="1"/>
  </r>
  <r>
    <x v="1"/>
    <x v="23"/>
    <x v="1"/>
  </r>
  <r>
    <x v="1"/>
    <x v="23"/>
    <x v="1"/>
  </r>
  <r>
    <x v="1"/>
    <x v="23"/>
    <x v="0"/>
  </r>
  <r>
    <x v="1"/>
    <x v="23"/>
    <x v="1"/>
  </r>
  <r>
    <x v="1"/>
    <x v="23"/>
    <x v="0"/>
  </r>
  <r>
    <x v="1"/>
    <x v="23"/>
    <x v="0"/>
  </r>
  <r>
    <x v="1"/>
    <x v="23"/>
    <x v="3"/>
  </r>
  <r>
    <x v="1"/>
    <x v="23"/>
    <x v="1"/>
  </r>
  <r>
    <x v="1"/>
    <x v="23"/>
    <x v="2"/>
  </r>
  <r>
    <x v="1"/>
    <x v="23"/>
    <x v="0"/>
  </r>
  <r>
    <x v="1"/>
    <x v="23"/>
    <x v="2"/>
  </r>
  <r>
    <x v="1"/>
    <x v="23"/>
    <x v="3"/>
  </r>
  <r>
    <x v="1"/>
    <x v="23"/>
    <x v="2"/>
  </r>
  <r>
    <x v="1"/>
    <x v="23"/>
    <x v="4"/>
  </r>
  <r>
    <x v="1"/>
    <x v="23"/>
    <x v="1"/>
  </r>
  <r>
    <x v="1"/>
    <x v="23"/>
    <x v="1"/>
  </r>
  <r>
    <x v="1"/>
    <x v="23"/>
    <x v="3"/>
  </r>
  <r>
    <x v="1"/>
    <x v="23"/>
    <x v="3"/>
  </r>
  <r>
    <x v="1"/>
    <x v="23"/>
    <x v="1"/>
  </r>
  <r>
    <x v="1"/>
    <x v="23"/>
    <x v="2"/>
  </r>
  <r>
    <x v="1"/>
    <x v="23"/>
    <x v="1"/>
  </r>
  <r>
    <x v="1"/>
    <x v="24"/>
    <x v="1"/>
  </r>
  <r>
    <x v="1"/>
    <x v="24"/>
    <x v="0"/>
  </r>
  <r>
    <x v="1"/>
    <x v="24"/>
    <x v="3"/>
  </r>
  <r>
    <x v="1"/>
    <x v="24"/>
    <x v="2"/>
  </r>
  <r>
    <x v="1"/>
    <x v="24"/>
    <x v="2"/>
  </r>
  <r>
    <x v="1"/>
    <x v="24"/>
    <x v="2"/>
  </r>
  <r>
    <x v="1"/>
    <x v="24"/>
    <x v="2"/>
  </r>
  <r>
    <x v="1"/>
    <x v="25"/>
    <x v="2"/>
  </r>
  <r>
    <x v="1"/>
    <x v="25"/>
    <x v="3"/>
  </r>
  <r>
    <x v="1"/>
    <x v="25"/>
    <x v="3"/>
  </r>
  <r>
    <x v="1"/>
    <x v="25"/>
    <x v="1"/>
  </r>
  <r>
    <x v="1"/>
    <x v="25"/>
    <x v="1"/>
  </r>
  <r>
    <x v="1"/>
    <x v="25"/>
    <x v="3"/>
  </r>
  <r>
    <x v="1"/>
    <x v="25"/>
    <x v="2"/>
  </r>
  <r>
    <x v="1"/>
    <x v="25"/>
    <x v="3"/>
  </r>
  <r>
    <x v="1"/>
    <x v="25"/>
    <x v="3"/>
  </r>
  <r>
    <x v="1"/>
    <x v="25"/>
    <x v="2"/>
  </r>
  <r>
    <x v="1"/>
    <x v="25"/>
    <x v="3"/>
  </r>
  <r>
    <x v="1"/>
    <x v="25"/>
    <x v="2"/>
  </r>
  <r>
    <x v="1"/>
    <x v="25"/>
    <x v="3"/>
  </r>
  <r>
    <x v="1"/>
    <x v="25"/>
    <x v="3"/>
  </r>
  <r>
    <x v="1"/>
    <x v="25"/>
    <x v="3"/>
  </r>
  <r>
    <x v="1"/>
    <x v="25"/>
    <x v="3"/>
  </r>
  <r>
    <x v="1"/>
    <x v="25"/>
    <x v="0"/>
  </r>
  <r>
    <x v="1"/>
    <x v="25"/>
    <x v="0"/>
  </r>
  <r>
    <x v="1"/>
    <x v="25"/>
    <x v="3"/>
  </r>
  <r>
    <x v="1"/>
    <x v="25"/>
    <x v="1"/>
  </r>
  <r>
    <x v="1"/>
    <x v="25"/>
    <x v="1"/>
  </r>
  <r>
    <x v="1"/>
    <x v="25"/>
    <x v="3"/>
  </r>
  <r>
    <x v="1"/>
    <x v="25"/>
    <x v="3"/>
  </r>
  <r>
    <x v="1"/>
    <x v="25"/>
    <x v="3"/>
  </r>
  <r>
    <x v="1"/>
    <x v="25"/>
    <x v="2"/>
  </r>
  <r>
    <x v="1"/>
    <x v="25"/>
    <x v="2"/>
  </r>
  <r>
    <x v="1"/>
    <x v="25"/>
    <x v="2"/>
  </r>
  <r>
    <x v="1"/>
    <x v="25"/>
    <x v="3"/>
  </r>
  <r>
    <x v="1"/>
    <x v="25"/>
    <x v="1"/>
  </r>
  <r>
    <x v="1"/>
    <x v="25"/>
    <x v="3"/>
  </r>
  <r>
    <x v="1"/>
    <x v="25"/>
    <x v="2"/>
  </r>
  <r>
    <x v="1"/>
    <x v="25"/>
    <x v="4"/>
  </r>
  <r>
    <x v="1"/>
    <x v="25"/>
    <x v="4"/>
  </r>
  <r>
    <x v="1"/>
    <x v="25"/>
    <x v="2"/>
  </r>
  <r>
    <x v="1"/>
    <x v="25"/>
    <x v="2"/>
  </r>
  <r>
    <x v="1"/>
    <x v="25"/>
    <x v="1"/>
  </r>
  <r>
    <x v="1"/>
    <x v="25"/>
    <x v="0"/>
  </r>
  <r>
    <x v="1"/>
    <x v="25"/>
    <x v="3"/>
  </r>
  <r>
    <x v="1"/>
    <x v="25"/>
    <x v="0"/>
  </r>
  <r>
    <x v="1"/>
    <x v="25"/>
    <x v="0"/>
  </r>
  <r>
    <x v="1"/>
    <x v="25"/>
    <x v="1"/>
  </r>
  <r>
    <x v="1"/>
    <x v="25"/>
    <x v="1"/>
  </r>
  <r>
    <x v="1"/>
    <x v="26"/>
    <x v="3"/>
  </r>
  <r>
    <x v="1"/>
    <x v="26"/>
    <x v="3"/>
  </r>
  <r>
    <x v="1"/>
    <x v="26"/>
    <x v="1"/>
  </r>
  <r>
    <x v="1"/>
    <x v="26"/>
    <x v="1"/>
  </r>
  <r>
    <x v="1"/>
    <x v="26"/>
    <x v="1"/>
  </r>
  <r>
    <x v="1"/>
    <x v="26"/>
    <x v="0"/>
  </r>
  <r>
    <x v="1"/>
    <x v="26"/>
    <x v="1"/>
  </r>
  <r>
    <x v="1"/>
    <x v="26"/>
    <x v="0"/>
  </r>
  <r>
    <x v="1"/>
    <x v="26"/>
    <x v="0"/>
  </r>
  <r>
    <x v="1"/>
    <x v="26"/>
    <x v="2"/>
  </r>
  <r>
    <x v="1"/>
    <x v="26"/>
    <x v="2"/>
  </r>
  <r>
    <x v="1"/>
    <x v="26"/>
    <x v="3"/>
  </r>
  <r>
    <x v="1"/>
    <x v="26"/>
    <x v="3"/>
  </r>
  <r>
    <x v="2"/>
    <x v="27"/>
    <x v="2"/>
  </r>
  <r>
    <x v="2"/>
    <x v="27"/>
    <x v="0"/>
  </r>
  <r>
    <x v="2"/>
    <x v="28"/>
    <x v="1"/>
  </r>
  <r>
    <x v="2"/>
    <x v="28"/>
    <x v="1"/>
  </r>
  <r>
    <x v="2"/>
    <x v="28"/>
    <x v="3"/>
  </r>
  <r>
    <x v="2"/>
    <x v="28"/>
    <x v="1"/>
  </r>
  <r>
    <x v="2"/>
    <x v="28"/>
    <x v="3"/>
  </r>
  <r>
    <x v="2"/>
    <x v="28"/>
    <x v="1"/>
  </r>
  <r>
    <x v="2"/>
    <x v="28"/>
    <x v="2"/>
  </r>
  <r>
    <x v="2"/>
    <x v="28"/>
    <x v="0"/>
  </r>
  <r>
    <x v="2"/>
    <x v="28"/>
    <x v="0"/>
  </r>
  <r>
    <x v="2"/>
    <x v="28"/>
    <x v="0"/>
  </r>
  <r>
    <x v="2"/>
    <x v="28"/>
    <x v="1"/>
  </r>
  <r>
    <x v="2"/>
    <x v="28"/>
    <x v="3"/>
  </r>
  <r>
    <x v="2"/>
    <x v="28"/>
    <x v="3"/>
  </r>
  <r>
    <x v="2"/>
    <x v="28"/>
    <x v="3"/>
  </r>
  <r>
    <x v="2"/>
    <x v="28"/>
    <x v="3"/>
  </r>
  <r>
    <x v="2"/>
    <x v="28"/>
    <x v="1"/>
  </r>
  <r>
    <x v="2"/>
    <x v="28"/>
    <x v="3"/>
  </r>
  <r>
    <x v="2"/>
    <x v="28"/>
    <x v="3"/>
  </r>
  <r>
    <x v="2"/>
    <x v="28"/>
    <x v="3"/>
  </r>
  <r>
    <x v="2"/>
    <x v="28"/>
    <x v="0"/>
  </r>
  <r>
    <x v="2"/>
    <x v="28"/>
    <x v="2"/>
  </r>
  <r>
    <x v="2"/>
    <x v="28"/>
    <x v="0"/>
  </r>
  <r>
    <x v="2"/>
    <x v="28"/>
    <x v="1"/>
  </r>
  <r>
    <x v="2"/>
    <x v="28"/>
    <x v="1"/>
  </r>
  <r>
    <x v="2"/>
    <x v="28"/>
    <x v="1"/>
  </r>
  <r>
    <x v="2"/>
    <x v="28"/>
    <x v="0"/>
  </r>
  <r>
    <x v="2"/>
    <x v="28"/>
    <x v="3"/>
  </r>
  <r>
    <x v="2"/>
    <x v="28"/>
    <x v="0"/>
  </r>
  <r>
    <x v="2"/>
    <x v="28"/>
    <x v="1"/>
  </r>
  <r>
    <x v="2"/>
    <x v="28"/>
    <x v="1"/>
  </r>
  <r>
    <x v="2"/>
    <x v="28"/>
    <x v="1"/>
  </r>
  <r>
    <x v="2"/>
    <x v="28"/>
    <x v="1"/>
  </r>
  <r>
    <x v="2"/>
    <x v="28"/>
    <x v="1"/>
  </r>
  <r>
    <x v="2"/>
    <x v="28"/>
    <x v="3"/>
  </r>
  <r>
    <x v="2"/>
    <x v="28"/>
    <x v="1"/>
  </r>
  <r>
    <x v="2"/>
    <x v="29"/>
    <x v="2"/>
  </r>
  <r>
    <x v="2"/>
    <x v="29"/>
    <x v="1"/>
  </r>
  <r>
    <x v="2"/>
    <x v="29"/>
    <x v="2"/>
  </r>
  <r>
    <x v="2"/>
    <x v="29"/>
    <x v="2"/>
  </r>
  <r>
    <x v="2"/>
    <x v="29"/>
    <x v="1"/>
  </r>
  <r>
    <x v="2"/>
    <x v="29"/>
    <x v="3"/>
  </r>
  <r>
    <x v="2"/>
    <x v="29"/>
    <x v="2"/>
  </r>
  <r>
    <x v="2"/>
    <x v="29"/>
    <x v="1"/>
  </r>
  <r>
    <x v="2"/>
    <x v="29"/>
    <x v="2"/>
  </r>
  <r>
    <x v="2"/>
    <x v="29"/>
    <x v="2"/>
  </r>
  <r>
    <x v="2"/>
    <x v="29"/>
    <x v="1"/>
  </r>
  <r>
    <x v="2"/>
    <x v="29"/>
    <x v="3"/>
  </r>
  <r>
    <x v="2"/>
    <x v="29"/>
    <x v="2"/>
  </r>
  <r>
    <x v="2"/>
    <x v="29"/>
    <x v="1"/>
  </r>
  <r>
    <x v="2"/>
    <x v="29"/>
    <x v="2"/>
  </r>
  <r>
    <x v="2"/>
    <x v="30"/>
    <x v="2"/>
  </r>
  <r>
    <x v="2"/>
    <x v="30"/>
    <x v="3"/>
  </r>
  <r>
    <x v="2"/>
    <x v="30"/>
    <x v="1"/>
  </r>
  <r>
    <x v="2"/>
    <x v="30"/>
    <x v="2"/>
  </r>
  <r>
    <x v="2"/>
    <x v="30"/>
    <x v="2"/>
  </r>
  <r>
    <x v="2"/>
    <x v="30"/>
    <x v="1"/>
  </r>
  <r>
    <x v="2"/>
    <x v="30"/>
    <x v="1"/>
  </r>
  <r>
    <x v="2"/>
    <x v="30"/>
    <x v="1"/>
  </r>
  <r>
    <x v="2"/>
    <x v="30"/>
    <x v="2"/>
  </r>
  <r>
    <x v="2"/>
    <x v="30"/>
    <x v="3"/>
  </r>
  <r>
    <x v="2"/>
    <x v="30"/>
    <x v="3"/>
  </r>
  <r>
    <x v="2"/>
    <x v="30"/>
    <x v="1"/>
  </r>
  <r>
    <x v="2"/>
    <x v="30"/>
    <x v="3"/>
  </r>
  <r>
    <x v="2"/>
    <x v="30"/>
    <x v="1"/>
  </r>
  <r>
    <x v="2"/>
    <x v="30"/>
    <x v="0"/>
  </r>
  <r>
    <x v="2"/>
    <x v="30"/>
    <x v="1"/>
  </r>
  <r>
    <x v="2"/>
    <x v="30"/>
    <x v="3"/>
  </r>
  <r>
    <x v="2"/>
    <x v="30"/>
    <x v="2"/>
  </r>
  <r>
    <x v="2"/>
    <x v="30"/>
    <x v="0"/>
  </r>
  <r>
    <x v="2"/>
    <x v="30"/>
    <x v="2"/>
  </r>
  <r>
    <x v="2"/>
    <x v="30"/>
    <x v="2"/>
  </r>
  <r>
    <x v="2"/>
    <x v="30"/>
    <x v="1"/>
  </r>
  <r>
    <x v="2"/>
    <x v="30"/>
    <x v="2"/>
  </r>
  <r>
    <x v="2"/>
    <x v="30"/>
    <x v="0"/>
  </r>
  <r>
    <x v="2"/>
    <x v="30"/>
    <x v="3"/>
  </r>
  <r>
    <x v="2"/>
    <x v="30"/>
    <x v="0"/>
  </r>
  <r>
    <x v="2"/>
    <x v="30"/>
    <x v="1"/>
  </r>
  <r>
    <x v="2"/>
    <x v="30"/>
    <x v="3"/>
  </r>
  <r>
    <x v="2"/>
    <x v="30"/>
    <x v="3"/>
  </r>
  <r>
    <x v="2"/>
    <x v="30"/>
    <x v="4"/>
  </r>
  <r>
    <x v="2"/>
    <x v="30"/>
    <x v="2"/>
  </r>
  <r>
    <x v="2"/>
    <x v="30"/>
    <x v="0"/>
  </r>
  <r>
    <x v="2"/>
    <x v="30"/>
    <x v="2"/>
  </r>
  <r>
    <x v="2"/>
    <x v="31"/>
    <x v="2"/>
  </r>
  <r>
    <x v="2"/>
    <x v="32"/>
    <x v="1"/>
  </r>
  <r>
    <x v="2"/>
    <x v="32"/>
    <x v="0"/>
  </r>
  <r>
    <x v="2"/>
    <x v="32"/>
    <x v="1"/>
  </r>
  <r>
    <x v="2"/>
    <x v="32"/>
    <x v="1"/>
  </r>
  <r>
    <x v="2"/>
    <x v="32"/>
    <x v="1"/>
  </r>
  <r>
    <x v="2"/>
    <x v="32"/>
    <x v="3"/>
  </r>
  <r>
    <x v="2"/>
    <x v="32"/>
    <x v="1"/>
  </r>
  <r>
    <x v="2"/>
    <x v="32"/>
    <x v="3"/>
  </r>
  <r>
    <x v="2"/>
    <x v="32"/>
    <x v="1"/>
  </r>
  <r>
    <x v="2"/>
    <x v="32"/>
    <x v="1"/>
  </r>
  <r>
    <x v="2"/>
    <x v="32"/>
    <x v="3"/>
  </r>
  <r>
    <x v="2"/>
    <x v="32"/>
    <x v="1"/>
  </r>
  <r>
    <x v="2"/>
    <x v="32"/>
    <x v="0"/>
  </r>
  <r>
    <x v="2"/>
    <x v="33"/>
    <x v="3"/>
  </r>
  <r>
    <x v="2"/>
    <x v="33"/>
    <x v="0"/>
  </r>
  <r>
    <x v="2"/>
    <x v="33"/>
    <x v="1"/>
  </r>
  <r>
    <x v="2"/>
    <x v="33"/>
    <x v="0"/>
  </r>
  <r>
    <x v="2"/>
    <x v="34"/>
    <x v="2"/>
  </r>
  <r>
    <x v="2"/>
    <x v="34"/>
    <x v="1"/>
  </r>
  <r>
    <x v="2"/>
    <x v="34"/>
    <x v="1"/>
  </r>
  <r>
    <x v="2"/>
    <x v="34"/>
    <x v="3"/>
  </r>
  <r>
    <x v="2"/>
    <x v="34"/>
    <x v="2"/>
  </r>
  <r>
    <x v="2"/>
    <x v="34"/>
    <x v="3"/>
  </r>
  <r>
    <x v="2"/>
    <x v="34"/>
    <x v="2"/>
  </r>
  <r>
    <x v="2"/>
    <x v="34"/>
    <x v="2"/>
  </r>
  <r>
    <x v="2"/>
    <x v="34"/>
    <x v="3"/>
  </r>
  <r>
    <x v="2"/>
    <x v="34"/>
    <x v="3"/>
  </r>
  <r>
    <x v="2"/>
    <x v="34"/>
    <x v="3"/>
  </r>
  <r>
    <x v="2"/>
    <x v="34"/>
    <x v="1"/>
  </r>
  <r>
    <x v="2"/>
    <x v="34"/>
    <x v="3"/>
  </r>
  <r>
    <x v="2"/>
    <x v="34"/>
    <x v="1"/>
  </r>
  <r>
    <x v="2"/>
    <x v="34"/>
    <x v="3"/>
  </r>
  <r>
    <x v="2"/>
    <x v="34"/>
    <x v="1"/>
  </r>
  <r>
    <x v="2"/>
    <x v="34"/>
    <x v="3"/>
  </r>
  <r>
    <x v="2"/>
    <x v="34"/>
    <x v="3"/>
  </r>
  <r>
    <x v="2"/>
    <x v="34"/>
    <x v="1"/>
  </r>
  <r>
    <x v="2"/>
    <x v="34"/>
    <x v="3"/>
  </r>
  <r>
    <x v="2"/>
    <x v="34"/>
    <x v="2"/>
  </r>
  <r>
    <x v="2"/>
    <x v="34"/>
    <x v="2"/>
  </r>
  <r>
    <x v="2"/>
    <x v="34"/>
    <x v="3"/>
  </r>
  <r>
    <x v="2"/>
    <x v="34"/>
    <x v="1"/>
  </r>
  <r>
    <x v="2"/>
    <x v="34"/>
    <x v="3"/>
  </r>
  <r>
    <x v="2"/>
    <x v="34"/>
    <x v="3"/>
  </r>
  <r>
    <x v="2"/>
    <x v="34"/>
    <x v="3"/>
  </r>
  <r>
    <x v="2"/>
    <x v="34"/>
    <x v="1"/>
  </r>
  <r>
    <x v="2"/>
    <x v="34"/>
    <x v="3"/>
  </r>
  <r>
    <x v="2"/>
    <x v="34"/>
    <x v="1"/>
  </r>
  <r>
    <x v="2"/>
    <x v="34"/>
    <x v="3"/>
  </r>
  <r>
    <x v="2"/>
    <x v="34"/>
    <x v="3"/>
  </r>
  <r>
    <x v="2"/>
    <x v="34"/>
    <x v="3"/>
  </r>
  <r>
    <x v="2"/>
    <x v="34"/>
    <x v="3"/>
  </r>
  <r>
    <x v="2"/>
    <x v="34"/>
    <x v="1"/>
  </r>
  <r>
    <x v="2"/>
    <x v="34"/>
    <x v="1"/>
  </r>
  <r>
    <x v="2"/>
    <x v="34"/>
    <x v="1"/>
  </r>
  <r>
    <x v="2"/>
    <x v="34"/>
    <x v="2"/>
  </r>
  <r>
    <x v="2"/>
    <x v="34"/>
    <x v="1"/>
  </r>
  <r>
    <x v="2"/>
    <x v="35"/>
    <x v="1"/>
  </r>
  <r>
    <x v="2"/>
    <x v="35"/>
    <x v="0"/>
  </r>
  <r>
    <x v="2"/>
    <x v="35"/>
    <x v="1"/>
  </r>
  <r>
    <x v="2"/>
    <x v="35"/>
    <x v="3"/>
  </r>
  <r>
    <x v="2"/>
    <x v="36"/>
    <x v="1"/>
  </r>
  <r>
    <x v="2"/>
    <x v="36"/>
    <x v="1"/>
  </r>
  <r>
    <x v="2"/>
    <x v="36"/>
    <x v="1"/>
  </r>
  <r>
    <x v="2"/>
    <x v="36"/>
    <x v="1"/>
  </r>
  <r>
    <x v="2"/>
    <x v="36"/>
    <x v="3"/>
  </r>
  <r>
    <x v="2"/>
    <x v="36"/>
    <x v="2"/>
  </r>
  <r>
    <x v="2"/>
    <x v="36"/>
    <x v="1"/>
  </r>
  <r>
    <x v="2"/>
    <x v="36"/>
    <x v="2"/>
  </r>
  <r>
    <x v="2"/>
    <x v="36"/>
    <x v="1"/>
  </r>
  <r>
    <x v="2"/>
    <x v="36"/>
    <x v="1"/>
  </r>
  <r>
    <x v="2"/>
    <x v="36"/>
    <x v="1"/>
  </r>
  <r>
    <x v="2"/>
    <x v="36"/>
    <x v="2"/>
  </r>
  <r>
    <x v="2"/>
    <x v="36"/>
    <x v="2"/>
  </r>
  <r>
    <x v="2"/>
    <x v="36"/>
    <x v="3"/>
  </r>
  <r>
    <x v="2"/>
    <x v="36"/>
    <x v="1"/>
  </r>
  <r>
    <x v="2"/>
    <x v="36"/>
    <x v="3"/>
  </r>
  <r>
    <x v="2"/>
    <x v="36"/>
    <x v="3"/>
  </r>
  <r>
    <x v="2"/>
    <x v="36"/>
    <x v="2"/>
  </r>
  <r>
    <x v="2"/>
    <x v="36"/>
    <x v="3"/>
  </r>
  <r>
    <x v="2"/>
    <x v="36"/>
    <x v="3"/>
  </r>
  <r>
    <x v="2"/>
    <x v="37"/>
    <x v="1"/>
  </r>
  <r>
    <x v="2"/>
    <x v="37"/>
    <x v="1"/>
  </r>
  <r>
    <x v="2"/>
    <x v="37"/>
    <x v="3"/>
  </r>
  <r>
    <x v="2"/>
    <x v="37"/>
    <x v="0"/>
  </r>
  <r>
    <x v="2"/>
    <x v="37"/>
    <x v="0"/>
  </r>
  <r>
    <x v="2"/>
    <x v="37"/>
    <x v="1"/>
  </r>
  <r>
    <x v="2"/>
    <x v="38"/>
    <x v="1"/>
  </r>
  <r>
    <x v="2"/>
    <x v="38"/>
    <x v="1"/>
  </r>
  <r>
    <x v="2"/>
    <x v="38"/>
    <x v="0"/>
  </r>
  <r>
    <x v="2"/>
    <x v="38"/>
    <x v="2"/>
  </r>
  <r>
    <x v="2"/>
    <x v="38"/>
    <x v="1"/>
  </r>
  <r>
    <x v="2"/>
    <x v="38"/>
    <x v="3"/>
  </r>
  <r>
    <x v="2"/>
    <x v="38"/>
    <x v="3"/>
  </r>
  <r>
    <x v="2"/>
    <x v="38"/>
    <x v="0"/>
  </r>
  <r>
    <x v="2"/>
    <x v="38"/>
    <x v="1"/>
  </r>
  <r>
    <x v="2"/>
    <x v="38"/>
    <x v="1"/>
  </r>
  <r>
    <x v="2"/>
    <x v="38"/>
    <x v="2"/>
  </r>
  <r>
    <x v="2"/>
    <x v="38"/>
    <x v="3"/>
  </r>
  <r>
    <x v="2"/>
    <x v="38"/>
    <x v="2"/>
  </r>
  <r>
    <x v="2"/>
    <x v="39"/>
    <x v="2"/>
  </r>
  <r>
    <x v="2"/>
    <x v="39"/>
    <x v="0"/>
  </r>
  <r>
    <x v="2"/>
    <x v="39"/>
    <x v="1"/>
  </r>
  <r>
    <x v="2"/>
    <x v="39"/>
    <x v="1"/>
  </r>
  <r>
    <x v="2"/>
    <x v="39"/>
    <x v="1"/>
  </r>
  <r>
    <x v="2"/>
    <x v="39"/>
    <x v="2"/>
  </r>
  <r>
    <x v="2"/>
    <x v="39"/>
    <x v="3"/>
  </r>
  <r>
    <x v="2"/>
    <x v="39"/>
    <x v="1"/>
  </r>
  <r>
    <x v="2"/>
    <x v="39"/>
    <x v="0"/>
  </r>
  <r>
    <x v="2"/>
    <x v="39"/>
    <x v="1"/>
  </r>
  <r>
    <x v="2"/>
    <x v="39"/>
    <x v="1"/>
  </r>
  <r>
    <x v="2"/>
    <x v="39"/>
    <x v="1"/>
  </r>
  <r>
    <x v="2"/>
    <x v="39"/>
    <x v="3"/>
  </r>
  <r>
    <x v="2"/>
    <x v="39"/>
    <x v="1"/>
  </r>
  <r>
    <x v="2"/>
    <x v="39"/>
    <x v="0"/>
  </r>
  <r>
    <x v="2"/>
    <x v="39"/>
    <x v="2"/>
  </r>
  <r>
    <x v="2"/>
    <x v="39"/>
    <x v="1"/>
  </r>
  <r>
    <x v="2"/>
    <x v="39"/>
    <x v="1"/>
  </r>
  <r>
    <x v="2"/>
    <x v="39"/>
    <x v="1"/>
  </r>
  <r>
    <x v="2"/>
    <x v="39"/>
    <x v="1"/>
  </r>
  <r>
    <x v="2"/>
    <x v="39"/>
    <x v="0"/>
  </r>
  <r>
    <x v="2"/>
    <x v="39"/>
    <x v="1"/>
  </r>
  <r>
    <x v="2"/>
    <x v="39"/>
    <x v="0"/>
  </r>
  <r>
    <x v="2"/>
    <x v="39"/>
    <x v="0"/>
  </r>
  <r>
    <x v="2"/>
    <x v="39"/>
    <x v="1"/>
  </r>
  <r>
    <x v="2"/>
    <x v="39"/>
    <x v="1"/>
  </r>
  <r>
    <x v="2"/>
    <x v="39"/>
    <x v="0"/>
  </r>
  <r>
    <x v="2"/>
    <x v="39"/>
    <x v="1"/>
  </r>
  <r>
    <x v="2"/>
    <x v="39"/>
    <x v="3"/>
  </r>
  <r>
    <x v="2"/>
    <x v="39"/>
    <x v="1"/>
  </r>
  <r>
    <x v="2"/>
    <x v="39"/>
    <x v="3"/>
  </r>
  <r>
    <x v="2"/>
    <x v="39"/>
    <x v="2"/>
  </r>
  <r>
    <x v="2"/>
    <x v="39"/>
    <x v="2"/>
  </r>
  <r>
    <x v="2"/>
    <x v="39"/>
    <x v="1"/>
  </r>
  <r>
    <x v="2"/>
    <x v="39"/>
    <x v="3"/>
  </r>
  <r>
    <x v="2"/>
    <x v="39"/>
    <x v="1"/>
  </r>
  <r>
    <x v="2"/>
    <x v="39"/>
    <x v="1"/>
  </r>
  <r>
    <x v="2"/>
    <x v="39"/>
    <x v="1"/>
  </r>
  <r>
    <x v="2"/>
    <x v="40"/>
    <x v="1"/>
  </r>
  <r>
    <x v="2"/>
    <x v="40"/>
    <x v="1"/>
  </r>
  <r>
    <x v="2"/>
    <x v="40"/>
    <x v="2"/>
  </r>
  <r>
    <x v="2"/>
    <x v="40"/>
    <x v="1"/>
  </r>
  <r>
    <x v="2"/>
    <x v="40"/>
    <x v="0"/>
  </r>
  <r>
    <x v="2"/>
    <x v="40"/>
    <x v="2"/>
  </r>
  <r>
    <x v="2"/>
    <x v="40"/>
    <x v="2"/>
  </r>
  <r>
    <x v="2"/>
    <x v="40"/>
    <x v="3"/>
  </r>
  <r>
    <x v="2"/>
    <x v="40"/>
    <x v="0"/>
  </r>
  <r>
    <x v="2"/>
    <x v="40"/>
    <x v="1"/>
  </r>
  <r>
    <x v="2"/>
    <x v="40"/>
    <x v="2"/>
  </r>
  <r>
    <x v="2"/>
    <x v="40"/>
    <x v="2"/>
  </r>
  <r>
    <x v="2"/>
    <x v="40"/>
    <x v="3"/>
  </r>
  <r>
    <x v="2"/>
    <x v="40"/>
    <x v="2"/>
  </r>
  <r>
    <x v="2"/>
    <x v="40"/>
    <x v="2"/>
  </r>
  <r>
    <x v="2"/>
    <x v="40"/>
    <x v="2"/>
  </r>
  <r>
    <x v="2"/>
    <x v="40"/>
    <x v="2"/>
  </r>
  <r>
    <x v="2"/>
    <x v="40"/>
    <x v="1"/>
  </r>
  <r>
    <x v="2"/>
    <x v="40"/>
    <x v="3"/>
  </r>
  <r>
    <x v="2"/>
    <x v="40"/>
    <x v="1"/>
  </r>
  <r>
    <x v="2"/>
    <x v="40"/>
    <x v="2"/>
  </r>
  <r>
    <x v="3"/>
    <x v="41"/>
    <x v="1"/>
  </r>
  <r>
    <x v="3"/>
    <x v="41"/>
    <x v="2"/>
  </r>
  <r>
    <x v="3"/>
    <x v="41"/>
    <x v="1"/>
  </r>
  <r>
    <x v="3"/>
    <x v="41"/>
    <x v="2"/>
  </r>
  <r>
    <x v="3"/>
    <x v="41"/>
    <x v="3"/>
  </r>
  <r>
    <x v="3"/>
    <x v="41"/>
    <x v="1"/>
  </r>
  <r>
    <x v="3"/>
    <x v="41"/>
    <x v="2"/>
  </r>
  <r>
    <x v="3"/>
    <x v="41"/>
    <x v="1"/>
  </r>
  <r>
    <x v="3"/>
    <x v="41"/>
    <x v="0"/>
  </r>
  <r>
    <x v="3"/>
    <x v="41"/>
    <x v="2"/>
  </r>
  <r>
    <x v="3"/>
    <x v="41"/>
    <x v="2"/>
  </r>
  <r>
    <x v="3"/>
    <x v="42"/>
    <x v="0"/>
  </r>
  <r>
    <x v="3"/>
    <x v="42"/>
    <x v="2"/>
  </r>
  <r>
    <x v="3"/>
    <x v="42"/>
    <x v="2"/>
  </r>
  <r>
    <x v="3"/>
    <x v="42"/>
    <x v="3"/>
  </r>
  <r>
    <x v="3"/>
    <x v="42"/>
    <x v="1"/>
  </r>
  <r>
    <x v="3"/>
    <x v="42"/>
    <x v="0"/>
  </r>
  <r>
    <x v="3"/>
    <x v="42"/>
    <x v="2"/>
  </r>
  <r>
    <x v="3"/>
    <x v="42"/>
    <x v="2"/>
  </r>
  <r>
    <x v="3"/>
    <x v="42"/>
    <x v="2"/>
  </r>
  <r>
    <x v="3"/>
    <x v="42"/>
    <x v="3"/>
  </r>
  <r>
    <x v="3"/>
    <x v="42"/>
    <x v="1"/>
  </r>
  <r>
    <x v="3"/>
    <x v="42"/>
    <x v="1"/>
  </r>
  <r>
    <x v="3"/>
    <x v="42"/>
    <x v="2"/>
  </r>
  <r>
    <x v="3"/>
    <x v="42"/>
    <x v="2"/>
  </r>
  <r>
    <x v="3"/>
    <x v="43"/>
    <x v="3"/>
  </r>
  <r>
    <x v="3"/>
    <x v="43"/>
    <x v="2"/>
  </r>
  <r>
    <x v="3"/>
    <x v="43"/>
    <x v="3"/>
  </r>
  <r>
    <x v="3"/>
    <x v="43"/>
    <x v="3"/>
  </r>
  <r>
    <x v="3"/>
    <x v="43"/>
    <x v="3"/>
  </r>
  <r>
    <x v="3"/>
    <x v="43"/>
    <x v="1"/>
  </r>
  <r>
    <x v="3"/>
    <x v="43"/>
    <x v="1"/>
  </r>
  <r>
    <x v="3"/>
    <x v="43"/>
    <x v="3"/>
  </r>
  <r>
    <x v="3"/>
    <x v="43"/>
    <x v="3"/>
  </r>
  <r>
    <x v="3"/>
    <x v="43"/>
    <x v="2"/>
  </r>
  <r>
    <x v="3"/>
    <x v="43"/>
    <x v="3"/>
  </r>
  <r>
    <x v="3"/>
    <x v="43"/>
    <x v="3"/>
  </r>
  <r>
    <x v="3"/>
    <x v="43"/>
    <x v="3"/>
  </r>
  <r>
    <x v="3"/>
    <x v="43"/>
    <x v="3"/>
  </r>
  <r>
    <x v="3"/>
    <x v="43"/>
    <x v="2"/>
  </r>
  <r>
    <x v="3"/>
    <x v="43"/>
    <x v="1"/>
  </r>
  <r>
    <x v="3"/>
    <x v="43"/>
    <x v="2"/>
  </r>
  <r>
    <x v="3"/>
    <x v="43"/>
    <x v="2"/>
  </r>
  <r>
    <x v="3"/>
    <x v="43"/>
    <x v="1"/>
  </r>
  <r>
    <x v="3"/>
    <x v="43"/>
    <x v="2"/>
  </r>
  <r>
    <x v="3"/>
    <x v="43"/>
    <x v="3"/>
  </r>
  <r>
    <x v="3"/>
    <x v="44"/>
    <x v="1"/>
  </r>
  <r>
    <x v="3"/>
    <x v="44"/>
    <x v="2"/>
  </r>
  <r>
    <x v="3"/>
    <x v="44"/>
    <x v="2"/>
  </r>
  <r>
    <x v="3"/>
    <x v="44"/>
    <x v="1"/>
  </r>
  <r>
    <x v="3"/>
    <x v="45"/>
    <x v="2"/>
  </r>
  <r>
    <x v="3"/>
    <x v="45"/>
    <x v="3"/>
  </r>
  <r>
    <x v="3"/>
    <x v="45"/>
    <x v="2"/>
  </r>
  <r>
    <x v="3"/>
    <x v="45"/>
    <x v="3"/>
  </r>
  <r>
    <x v="3"/>
    <x v="45"/>
    <x v="1"/>
  </r>
  <r>
    <x v="3"/>
    <x v="45"/>
    <x v="3"/>
  </r>
  <r>
    <x v="3"/>
    <x v="45"/>
    <x v="3"/>
  </r>
  <r>
    <x v="3"/>
    <x v="45"/>
    <x v="3"/>
  </r>
  <r>
    <x v="3"/>
    <x v="45"/>
    <x v="3"/>
  </r>
  <r>
    <x v="3"/>
    <x v="45"/>
    <x v="2"/>
  </r>
  <r>
    <x v="3"/>
    <x v="45"/>
    <x v="2"/>
  </r>
  <r>
    <x v="3"/>
    <x v="45"/>
    <x v="2"/>
  </r>
  <r>
    <x v="3"/>
    <x v="45"/>
    <x v="3"/>
  </r>
  <r>
    <x v="3"/>
    <x v="45"/>
    <x v="2"/>
  </r>
  <r>
    <x v="3"/>
    <x v="45"/>
    <x v="1"/>
  </r>
  <r>
    <x v="3"/>
    <x v="45"/>
    <x v="1"/>
  </r>
  <r>
    <x v="3"/>
    <x v="45"/>
    <x v="3"/>
  </r>
  <r>
    <x v="3"/>
    <x v="45"/>
    <x v="3"/>
  </r>
  <r>
    <x v="3"/>
    <x v="45"/>
    <x v="1"/>
  </r>
  <r>
    <x v="3"/>
    <x v="45"/>
    <x v="3"/>
  </r>
  <r>
    <x v="3"/>
    <x v="45"/>
    <x v="2"/>
  </r>
  <r>
    <x v="3"/>
    <x v="45"/>
    <x v="3"/>
  </r>
  <r>
    <x v="3"/>
    <x v="45"/>
    <x v="3"/>
  </r>
  <r>
    <x v="3"/>
    <x v="45"/>
    <x v="3"/>
  </r>
  <r>
    <x v="3"/>
    <x v="45"/>
    <x v="1"/>
  </r>
  <r>
    <x v="3"/>
    <x v="45"/>
    <x v="3"/>
  </r>
  <r>
    <x v="3"/>
    <x v="45"/>
    <x v="2"/>
  </r>
  <r>
    <x v="3"/>
    <x v="45"/>
    <x v="1"/>
  </r>
  <r>
    <x v="3"/>
    <x v="45"/>
    <x v="2"/>
  </r>
  <r>
    <x v="3"/>
    <x v="45"/>
    <x v="3"/>
  </r>
  <r>
    <x v="3"/>
    <x v="45"/>
    <x v="2"/>
  </r>
  <r>
    <x v="3"/>
    <x v="45"/>
    <x v="3"/>
  </r>
  <r>
    <x v="3"/>
    <x v="45"/>
    <x v="2"/>
  </r>
  <r>
    <x v="3"/>
    <x v="45"/>
    <x v="3"/>
  </r>
  <r>
    <x v="3"/>
    <x v="45"/>
    <x v="3"/>
  </r>
  <r>
    <x v="3"/>
    <x v="46"/>
    <x v="1"/>
  </r>
  <r>
    <x v="3"/>
    <x v="46"/>
    <x v="0"/>
  </r>
  <r>
    <x v="3"/>
    <x v="46"/>
    <x v="0"/>
  </r>
  <r>
    <x v="3"/>
    <x v="46"/>
    <x v="3"/>
  </r>
  <r>
    <x v="3"/>
    <x v="46"/>
    <x v="0"/>
  </r>
  <r>
    <x v="3"/>
    <x v="46"/>
    <x v="3"/>
  </r>
  <r>
    <x v="3"/>
    <x v="46"/>
    <x v="3"/>
  </r>
  <r>
    <x v="3"/>
    <x v="46"/>
    <x v="1"/>
  </r>
  <r>
    <x v="3"/>
    <x v="46"/>
    <x v="3"/>
  </r>
  <r>
    <x v="3"/>
    <x v="46"/>
    <x v="1"/>
  </r>
  <r>
    <x v="3"/>
    <x v="46"/>
    <x v="0"/>
  </r>
  <r>
    <x v="3"/>
    <x v="46"/>
    <x v="1"/>
  </r>
  <r>
    <x v="3"/>
    <x v="46"/>
    <x v="1"/>
  </r>
  <r>
    <x v="3"/>
    <x v="46"/>
    <x v="1"/>
  </r>
  <r>
    <x v="3"/>
    <x v="46"/>
    <x v="1"/>
  </r>
  <r>
    <x v="3"/>
    <x v="46"/>
    <x v="1"/>
  </r>
  <r>
    <x v="3"/>
    <x v="46"/>
    <x v="1"/>
  </r>
  <r>
    <x v="3"/>
    <x v="46"/>
    <x v="3"/>
  </r>
  <r>
    <x v="3"/>
    <x v="46"/>
    <x v="3"/>
  </r>
  <r>
    <x v="3"/>
    <x v="46"/>
    <x v="3"/>
  </r>
  <r>
    <x v="3"/>
    <x v="46"/>
    <x v="1"/>
  </r>
  <r>
    <x v="3"/>
    <x v="46"/>
    <x v="3"/>
  </r>
  <r>
    <x v="3"/>
    <x v="46"/>
    <x v="2"/>
  </r>
  <r>
    <x v="3"/>
    <x v="46"/>
    <x v="3"/>
  </r>
  <r>
    <x v="3"/>
    <x v="46"/>
    <x v="2"/>
  </r>
  <r>
    <x v="3"/>
    <x v="46"/>
    <x v="3"/>
  </r>
  <r>
    <x v="3"/>
    <x v="46"/>
    <x v="2"/>
  </r>
  <r>
    <x v="3"/>
    <x v="46"/>
    <x v="3"/>
  </r>
  <r>
    <x v="3"/>
    <x v="47"/>
    <x v="0"/>
  </r>
  <r>
    <x v="3"/>
    <x v="47"/>
    <x v="0"/>
  </r>
  <r>
    <x v="3"/>
    <x v="47"/>
    <x v="0"/>
  </r>
  <r>
    <x v="3"/>
    <x v="47"/>
    <x v="1"/>
  </r>
  <r>
    <x v="3"/>
    <x v="47"/>
    <x v="0"/>
  </r>
  <r>
    <x v="3"/>
    <x v="47"/>
    <x v="0"/>
  </r>
  <r>
    <x v="3"/>
    <x v="47"/>
    <x v="1"/>
  </r>
  <r>
    <x v="3"/>
    <x v="47"/>
    <x v="0"/>
  </r>
  <r>
    <x v="3"/>
    <x v="47"/>
    <x v="0"/>
  </r>
  <r>
    <x v="3"/>
    <x v="47"/>
    <x v="0"/>
  </r>
  <r>
    <x v="3"/>
    <x v="47"/>
    <x v="0"/>
  </r>
  <r>
    <x v="3"/>
    <x v="47"/>
    <x v="0"/>
  </r>
  <r>
    <x v="3"/>
    <x v="47"/>
    <x v="0"/>
  </r>
  <r>
    <x v="3"/>
    <x v="47"/>
    <x v="0"/>
  </r>
  <r>
    <x v="3"/>
    <x v="47"/>
    <x v="0"/>
  </r>
  <r>
    <x v="3"/>
    <x v="47"/>
    <x v="1"/>
  </r>
  <r>
    <x v="3"/>
    <x v="48"/>
    <x v="3"/>
  </r>
  <r>
    <x v="3"/>
    <x v="48"/>
    <x v="3"/>
  </r>
  <r>
    <x v="3"/>
    <x v="48"/>
    <x v="3"/>
  </r>
  <r>
    <x v="3"/>
    <x v="48"/>
    <x v="3"/>
  </r>
  <r>
    <x v="3"/>
    <x v="48"/>
    <x v="1"/>
  </r>
  <r>
    <x v="3"/>
    <x v="48"/>
    <x v="3"/>
  </r>
  <r>
    <x v="3"/>
    <x v="48"/>
    <x v="3"/>
  </r>
  <r>
    <x v="3"/>
    <x v="48"/>
    <x v="2"/>
  </r>
  <r>
    <x v="3"/>
    <x v="48"/>
    <x v="1"/>
  </r>
  <r>
    <x v="3"/>
    <x v="48"/>
    <x v="3"/>
  </r>
  <r>
    <x v="3"/>
    <x v="48"/>
    <x v="3"/>
  </r>
  <r>
    <x v="3"/>
    <x v="48"/>
    <x v="3"/>
  </r>
  <r>
    <x v="3"/>
    <x v="48"/>
    <x v="2"/>
  </r>
  <r>
    <x v="3"/>
    <x v="48"/>
    <x v="2"/>
  </r>
  <r>
    <x v="3"/>
    <x v="48"/>
    <x v="3"/>
  </r>
  <r>
    <x v="3"/>
    <x v="48"/>
    <x v="1"/>
  </r>
  <r>
    <x v="3"/>
    <x v="48"/>
    <x v="2"/>
  </r>
  <r>
    <x v="3"/>
    <x v="48"/>
    <x v="1"/>
  </r>
  <r>
    <x v="3"/>
    <x v="48"/>
    <x v="2"/>
  </r>
  <r>
    <x v="3"/>
    <x v="48"/>
    <x v="3"/>
  </r>
  <r>
    <x v="3"/>
    <x v="48"/>
    <x v="2"/>
  </r>
  <r>
    <x v="3"/>
    <x v="48"/>
    <x v="3"/>
  </r>
  <r>
    <x v="3"/>
    <x v="48"/>
    <x v="2"/>
  </r>
  <r>
    <x v="3"/>
    <x v="48"/>
    <x v="2"/>
  </r>
  <r>
    <x v="3"/>
    <x v="48"/>
    <x v="3"/>
  </r>
  <r>
    <x v="3"/>
    <x v="48"/>
    <x v="2"/>
  </r>
  <r>
    <x v="3"/>
    <x v="48"/>
    <x v="3"/>
  </r>
  <r>
    <x v="3"/>
    <x v="48"/>
    <x v="2"/>
  </r>
  <r>
    <x v="3"/>
    <x v="48"/>
    <x v="3"/>
  </r>
  <r>
    <x v="3"/>
    <x v="48"/>
    <x v="1"/>
  </r>
  <r>
    <x v="3"/>
    <x v="48"/>
    <x v="3"/>
  </r>
  <r>
    <x v="3"/>
    <x v="48"/>
    <x v="3"/>
  </r>
  <r>
    <x v="3"/>
    <x v="48"/>
    <x v="2"/>
  </r>
  <r>
    <x v="3"/>
    <x v="48"/>
    <x v="3"/>
  </r>
  <r>
    <x v="3"/>
    <x v="48"/>
    <x v="2"/>
  </r>
  <r>
    <x v="3"/>
    <x v="48"/>
    <x v="3"/>
  </r>
  <r>
    <x v="3"/>
    <x v="48"/>
    <x v="2"/>
  </r>
  <r>
    <x v="3"/>
    <x v="48"/>
    <x v="3"/>
  </r>
  <r>
    <x v="3"/>
    <x v="48"/>
    <x v="3"/>
  </r>
  <r>
    <x v="3"/>
    <x v="48"/>
    <x v="2"/>
  </r>
  <r>
    <x v="3"/>
    <x v="48"/>
    <x v="2"/>
  </r>
  <r>
    <x v="3"/>
    <x v="48"/>
    <x v="1"/>
  </r>
  <r>
    <x v="3"/>
    <x v="49"/>
    <x v="3"/>
  </r>
  <r>
    <x v="3"/>
    <x v="49"/>
    <x v="1"/>
  </r>
  <r>
    <x v="3"/>
    <x v="49"/>
    <x v="1"/>
  </r>
  <r>
    <x v="3"/>
    <x v="49"/>
    <x v="2"/>
  </r>
  <r>
    <x v="3"/>
    <x v="49"/>
    <x v="2"/>
  </r>
  <r>
    <x v="3"/>
    <x v="49"/>
    <x v="2"/>
  </r>
  <r>
    <x v="3"/>
    <x v="49"/>
    <x v="2"/>
  </r>
  <r>
    <x v="3"/>
    <x v="49"/>
    <x v="1"/>
  </r>
  <r>
    <x v="3"/>
    <x v="49"/>
    <x v="2"/>
  </r>
  <r>
    <x v="3"/>
    <x v="49"/>
    <x v="2"/>
  </r>
  <r>
    <x v="3"/>
    <x v="49"/>
    <x v="2"/>
  </r>
  <r>
    <x v="3"/>
    <x v="49"/>
    <x v="0"/>
  </r>
  <r>
    <x v="3"/>
    <x v="49"/>
    <x v="3"/>
  </r>
  <r>
    <x v="3"/>
    <x v="49"/>
    <x v="2"/>
  </r>
  <r>
    <x v="3"/>
    <x v="49"/>
    <x v="0"/>
  </r>
  <r>
    <x v="3"/>
    <x v="49"/>
    <x v="0"/>
  </r>
  <r>
    <x v="3"/>
    <x v="49"/>
    <x v="0"/>
  </r>
  <r>
    <x v="3"/>
    <x v="49"/>
    <x v="1"/>
  </r>
  <r>
    <x v="3"/>
    <x v="49"/>
    <x v="2"/>
  </r>
  <r>
    <x v="3"/>
    <x v="49"/>
    <x v="1"/>
  </r>
  <r>
    <x v="3"/>
    <x v="49"/>
    <x v="1"/>
  </r>
  <r>
    <x v="3"/>
    <x v="50"/>
    <x v="3"/>
  </r>
  <r>
    <x v="3"/>
    <x v="50"/>
    <x v="4"/>
  </r>
  <r>
    <x v="3"/>
    <x v="50"/>
    <x v="1"/>
  </r>
  <r>
    <x v="3"/>
    <x v="50"/>
    <x v="2"/>
  </r>
  <r>
    <x v="3"/>
    <x v="50"/>
    <x v="3"/>
  </r>
  <r>
    <x v="3"/>
    <x v="50"/>
    <x v="2"/>
  </r>
  <r>
    <x v="3"/>
    <x v="50"/>
    <x v="3"/>
  </r>
  <r>
    <x v="3"/>
    <x v="50"/>
    <x v="1"/>
  </r>
  <r>
    <x v="3"/>
    <x v="50"/>
    <x v="2"/>
  </r>
  <r>
    <x v="3"/>
    <x v="50"/>
    <x v="1"/>
  </r>
  <r>
    <x v="3"/>
    <x v="50"/>
    <x v="1"/>
  </r>
  <r>
    <x v="3"/>
    <x v="50"/>
    <x v="2"/>
  </r>
  <r>
    <x v="3"/>
    <x v="50"/>
    <x v="2"/>
  </r>
  <r>
    <x v="3"/>
    <x v="50"/>
    <x v="3"/>
  </r>
  <r>
    <x v="3"/>
    <x v="50"/>
    <x v="3"/>
  </r>
  <r>
    <x v="3"/>
    <x v="50"/>
    <x v="2"/>
  </r>
  <r>
    <x v="3"/>
    <x v="50"/>
    <x v="2"/>
  </r>
  <r>
    <x v="3"/>
    <x v="50"/>
    <x v="1"/>
  </r>
  <r>
    <x v="3"/>
    <x v="50"/>
    <x v="1"/>
  </r>
  <r>
    <x v="3"/>
    <x v="50"/>
    <x v="2"/>
  </r>
  <r>
    <x v="3"/>
    <x v="50"/>
    <x v="2"/>
  </r>
  <r>
    <x v="3"/>
    <x v="50"/>
    <x v="3"/>
  </r>
  <r>
    <x v="3"/>
    <x v="50"/>
    <x v="2"/>
  </r>
  <r>
    <x v="3"/>
    <x v="50"/>
    <x v="2"/>
  </r>
  <r>
    <x v="3"/>
    <x v="50"/>
    <x v="3"/>
  </r>
  <r>
    <x v="3"/>
    <x v="50"/>
    <x v="1"/>
  </r>
  <r>
    <x v="3"/>
    <x v="50"/>
    <x v="2"/>
  </r>
  <r>
    <x v="3"/>
    <x v="50"/>
    <x v="2"/>
  </r>
  <r>
    <x v="3"/>
    <x v="50"/>
    <x v="2"/>
  </r>
  <r>
    <x v="3"/>
    <x v="50"/>
    <x v="2"/>
  </r>
  <r>
    <x v="3"/>
    <x v="50"/>
    <x v="3"/>
  </r>
  <r>
    <x v="3"/>
    <x v="50"/>
    <x v="1"/>
  </r>
  <r>
    <x v="3"/>
    <x v="50"/>
    <x v="3"/>
  </r>
  <r>
    <x v="3"/>
    <x v="50"/>
    <x v="1"/>
  </r>
  <r>
    <x v="3"/>
    <x v="50"/>
    <x v="1"/>
  </r>
  <r>
    <x v="3"/>
    <x v="50"/>
    <x v="0"/>
  </r>
  <r>
    <x v="3"/>
    <x v="51"/>
    <x v="0"/>
  </r>
  <r>
    <x v="3"/>
    <x v="51"/>
    <x v="0"/>
  </r>
  <r>
    <x v="3"/>
    <x v="51"/>
    <x v="2"/>
  </r>
  <r>
    <x v="3"/>
    <x v="51"/>
    <x v="1"/>
  </r>
  <r>
    <x v="3"/>
    <x v="51"/>
    <x v="1"/>
  </r>
  <r>
    <x v="3"/>
    <x v="51"/>
    <x v="0"/>
  </r>
  <r>
    <x v="3"/>
    <x v="51"/>
    <x v="1"/>
  </r>
  <r>
    <x v="3"/>
    <x v="51"/>
    <x v="1"/>
  </r>
  <r>
    <x v="3"/>
    <x v="51"/>
    <x v="3"/>
  </r>
  <r>
    <x v="3"/>
    <x v="51"/>
    <x v="2"/>
  </r>
  <r>
    <x v="3"/>
    <x v="51"/>
    <x v="3"/>
  </r>
  <r>
    <x v="3"/>
    <x v="51"/>
    <x v="2"/>
  </r>
  <r>
    <x v="3"/>
    <x v="51"/>
    <x v="3"/>
  </r>
  <r>
    <x v="3"/>
    <x v="51"/>
    <x v="2"/>
  </r>
  <r>
    <x v="3"/>
    <x v="51"/>
    <x v="2"/>
  </r>
  <r>
    <x v="3"/>
    <x v="51"/>
    <x v="3"/>
  </r>
  <r>
    <x v="3"/>
    <x v="51"/>
    <x v="4"/>
  </r>
  <r>
    <x v="3"/>
    <x v="52"/>
    <x v="0"/>
  </r>
  <r>
    <x v="3"/>
    <x v="52"/>
    <x v="0"/>
  </r>
  <r>
    <x v="3"/>
    <x v="52"/>
    <x v="1"/>
  </r>
  <r>
    <x v="3"/>
    <x v="52"/>
    <x v="1"/>
  </r>
  <r>
    <x v="3"/>
    <x v="52"/>
    <x v="0"/>
  </r>
  <r>
    <x v="3"/>
    <x v="52"/>
    <x v="0"/>
  </r>
  <r>
    <x v="3"/>
    <x v="52"/>
    <x v="0"/>
  </r>
  <r>
    <x v="3"/>
    <x v="52"/>
    <x v="0"/>
  </r>
  <r>
    <x v="3"/>
    <x v="52"/>
    <x v="0"/>
  </r>
  <r>
    <x v="3"/>
    <x v="52"/>
    <x v="0"/>
  </r>
  <r>
    <x v="3"/>
    <x v="52"/>
    <x v="3"/>
  </r>
  <r>
    <x v="3"/>
    <x v="52"/>
    <x v="1"/>
  </r>
  <r>
    <x v="3"/>
    <x v="52"/>
    <x v="0"/>
  </r>
  <r>
    <x v="3"/>
    <x v="52"/>
    <x v="3"/>
  </r>
  <r>
    <x v="3"/>
    <x v="52"/>
    <x v="2"/>
  </r>
  <r>
    <x v="3"/>
    <x v="53"/>
    <x v="3"/>
  </r>
  <r>
    <x v="3"/>
    <x v="53"/>
    <x v="2"/>
  </r>
  <r>
    <x v="3"/>
    <x v="53"/>
    <x v="1"/>
  </r>
  <r>
    <x v="3"/>
    <x v="53"/>
    <x v="3"/>
  </r>
  <r>
    <x v="3"/>
    <x v="53"/>
    <x v="1"/>
  </r>
  <r>
    <x v="3"/>
    <x v="54"/>
    <x v="3"/>
  </r>
  <r>
    <x v="3"/>
    <x v="54"/>
    <x v="3"/>
  </r>
  <r>
    <x v="3"/>
    <x v="54"/>
    <x v="1"/>
  </r>
  <r>
    <x v="3"/>
    <x v="54"/>
    <x v="3"/>
  </r>
  <r>
    <x v="3"/>
    <x v="54"/>
    <x v="3"/>
  </r>
  <r>
    <x v="3"/>
    <x v="54"/>
    <x v="3"/>
  </r>
  <r>
    <x v="3"/>
    <x v="54"/>
    <x v="3"/>
  </r>
  <r>
    <x v="3"/>
    <x v="54"/>
    <x v="3"/>
  </r>
  <r>
    <x v="3"/>
    <x v="54"/>
    <x v="1"/>
  </r>
  <r>
    <x v="3"/>
    <x v="54"/>
    <x v="0"/>
  </r>
  <r>
    <x v="3"/>
    <x v="54"/>
    <x v="3"/>
  </r>
  <r>
    <x v="3"/>
    <x v="54"/>
    <x v="3"/>
  </r>
  <r>
    <x v="3"/>
    <x v="54"/>
    <x v="2"/>
  </r>
  <r>
    <x v="3"/>
    <x v="54"/>
    <x v="1"/>
  </r>
  <r>
    <x v="3"/>
    <x v="54"/>
    <x v="2"/>
  </r>
  <r>
    <x v="3"/>
    <x v="54"/>
    <x v="3"/>
  </r>
  <r>
    <x v="4"/>
    <x v="55"/>
    <x v="1"/>
  </r>
  <r>
    <x v="4"/>
    <x v="55"/>
    <x v="0"/>
  </r>
  <r>
    <x v="4"/>
    <x v="55"/>
    <x v="0"/>
  </r>
  <r>
    <x v="4"/>
    <x v="55"/>
    <x v="0"/>
  </r>
  <r>
    <x v="4"/>
    <x v="55"/>
    <x v="0"/>
  </r>
  <r>
    <x v="4"/>
    <x v="55"/>
    <x v="0"/>
  </r>
  <r>
    <x v="4"/>
    <x v="55"/>
    <x v="0"/>
  </r>
  <r>
    <x v="4"/>
    <x v="55"/>
    <x v="1"/>
  </r>
  <r>
    <x v="4"/>
    <x v="55"/>
    <x v="2"/>
  </r>
  <r>
    <x v="4"/>
    <x v="55"/>
    <x v="3"/>
  </r>
  <r>
    <x v="4"/>
    <x v="56"/>
    <x v="2"/>
  </r>
  <r>
    <x v="4"/>
    <x v="56"/>
    <x v="3"/>
  </r>
  <r>
    <x v="4"/>
    <x v="56"/>
    <x v="2"/>
  </r>
  <r>
    <x v="4"/>
    <x v="56"/>
    <x v="3"/>
  </r>
  <r>
    <x v="4"/>
    <x v="56"/>
    <x v="1"/>
  </r>
  <r>
    <x v="4"/>
    <x v="56"/>
    <x v="2"/>
  </r>
  <r>
    <x v="4"/>
    <x v="56"/>
    <x v="2"/>
  </r>
  <r>
    <x v="4"/>
    <x v="56"/>
    <x v="3"/>
  </r>
  <r>
    <x v="4"/>
    <x v="56"/>
    <x v="2"/>
  </r>
  <r>
    <x v="4"/>
    <x v="56"/>
    <x v="3"/>
  </r>
  <r>
    <x v="4"/>
    <x v="56"/>
    <x v="2"/>
  </r>
  <r>
    <x v="4"/>
    <x v="56"/>
    <x v="3"/>
  </r>
  <r>
    <x v="4"/>
    <x v="56"/>
    <x v="2"/>
  </r>
  <r>
    <x v="4"/>
    <x v="56"/>
    <x v="3"/>
  </r>
  <r>
    <x v="4"/>
    <x v="56"/>
    <x v="2"/>
  </r>
  <r>
    <x v="4"/>
    <x v="56"/>
    <x v="2"/>
  </r>
  <r>
    <x v="4"/>
    <x v="56"/>
    <x v="3"/>
  </r>
  <r>
    <x v="4"/>
    <x v="56"/>
    <x v="3"/>
  </r>
  <r>
    <x v="4"/>
    <x v="56"/>
    <x v="3"/>
  </r>
  <r>
    <x v="4"/>
    <x v="56"/>
    <x v="3"/>
  </r>
  <r>
    <x v="4"/>
    <x v="56"/>
    <x v="2"/>
  </r>
  <r>
    <x v="4"/>
    <x v="56"/>
    <x v="3"/>
  </r>
  <r>
    <x v="4"/>
    <x v="56"/>
    <x v="3"/>
  </r>
  <r>
    <x v="4"/>
    <x v="56"/>
    <x v="3"/>
  </r>
  <r>
    <x v="4"/>
    <x v="56"/>
    <x v="1"/>
  </r>
  <r>
    <x v="4"/>
    <x v="56"/>
    <x v="3"/>
  </r>
  <r>
    <x v="4"/>
    <x v="56"/>
    <x v="3"/>
  </r>
  <r>
    <x v="4"/>
    <x v="56"/>
    <x v="2"/>
  </r>
  <r>
    <x v="4"/>
    <x v="56"/>
    <x v="2"/>
  </r>
  <r>
    <x v="4"/>
    <x v="56"/>
    <x v="2"/>
  </r>
  <r>
    <x v="4"/>
    <x v="56"/>
    <x v="1"/>
  </r>
  <r>
    <x v="4"/>
    <x v="56"/>
    <x v="1"/>
  </r>
  <r>
    <x v="4"/>
    <x v="56"/>
    <x v="2"/>
  </r>
  <r>
    <x v="4"/>
    <x v="56"/>
    <x v="1"/>
  </r>
  <r>
    <x v="4"/>
    <x v="56"/>
    <x v="3"/>
  </r>
  <r>
    <x v="4"/>
    <x v="56"/>
    <x v="1"/>
  </r>
  <r>
    <x v="4"/>
    <x v="56"/>
    <x v="3"/>
  </r>
  <r>
    <x v="4"/>
    <x v="56"/>
    <x v="1"/>
  </r>
  <r>
    <x v="4"/>
    <x v="56"/>
    <x v="0"/>
  </r>
  <r>
    <x v="4"/>
    <x v="56"/>
    <x v="1"/>
  </r>
  <r>
    <x v="4"/>
    <x v="57"/>
    <x v="2"/>
  </r>
  <r>
    <x v="4"/>
    <x v="57"/>
    <x v="2"/>
  </r>
  <r>
    <x v="4"/>
    <x v="57"/>
    <x v="2"/>
  </r>
  <r>
    <x v="4"/>
    <x v="57"/>
    <x v="0"/>
  </r>
  <r>
    <x v="4"/>
    <x v="57"/>
    <x v="3"/>
  </r>
  <r>
    <x v="4"/>
    <x v="57"/>
    <x v="3"/>
  </r>
  <r>
    <x v="4"/>
    <x v="57"/>
    <x v="2"/>
  </r>
  <r>
    <x v="4"/>
    <x v="57"/>
    <x v="3"/>
  </r>
  <r>
    <x v="4"/>
    <x v="57"/>
    <x v="3"/>
  </r>
  <r>
    <x v="4"/>
    <x v="57"/>
    <x v="1"/>
  </r>
  <r>
    <x v="4"/>
    <x v="57"/>
    <x v="1"/>
  </r>
  <r>
    <x v="4"/>
    <x v="57"/>
    <x v="3"/>
  </r>
  <r>
    <x v="4"/>
    <x v="57"/>
    <x v="3"/>
  </r>
  <r>
    <x v="4"/>
    <x v="57"/>
    <x v="1"/>
  </r>
  <r>
    <x v="4"/>
    <x v="57"/>
    <x v="1"/>
  </r>
  <r>
    <x v="4"/>
    <x v="57"/>
    <x v="3"/>
  </r>
  <r>
    <x v="4"/>
    <x v="57"/>
    <x v="1"/>
  </r>
  <r>
    <x v="4"/>
    <x v="57"/>
    <x v="1"/>
  </r>
  <r>
    <x v="4"/>
    <x v="57"/>
    <x v="1"/>
  </r>
  <r>
    <x v="4"/>
    <x v="57"/>
    <x v="2"/>
  </r>
  <r>
    <x v="4"/>
    <x v="57"/>
    <x v="3"/>
  </r>
  <r>
    <x v="4"/>
    <x v="57"/>
    <x v="3"/>
  </r>
  <r>
    <x v="4"/>
    <x v="57"/>
    <x v="2"/>
  </r>
  <r>
    <x v="4"/>
    <x v="57"/>
    <x v="2"/>
  </r>
  <r>
    <x v="4"/>
    <x v="58"/>
    <x v="3"/>
  </r>
  <r>
    <x v="4"/>
    <x v="58"/>
    <x v="2"/>
  </r>
  <r>
    <x v="4"/>
    <x v="58"/>
    <x v="2"/>
  </r>
  <r>
    <x v="4"/>
    <x v="58"/>
    <x v="2"/>
  </r>
  <r>
    <x v="4"/>
    <x v="58"/>
    <x v="1"/>
  </r>
  <r>
    <x v="4"/>
    <x v="58"/>
    <x v="3"/>
  </r>
  <r>
    <x v="4"/>
    <x v="58"/>
    <x v="3"/>
  </r>
  <r>
    <x v="4"/>
    <x v="58"/>
    <x v="3"/>
  </r>
  <r>
    <x v="4"/>
    <x v="58"/>
    <x v="3"/>
  </r>
  <r>
    <x v="4"/>
    <x v="58"/>
    <x v="1"/>
  </r>
  <r>
    <x v="4"/>
    <x v="58"/>
    <x v="3"/>
  </r>
  <r>
    <x v="4"/>
    <x v="58"/>
    <x v="3"/>
  </r>
  <r>
    <x v="4"/>
    <x v="58"/>
    <x v="1"/>
  </r>
  <r>
    <x v="4"/>
    <x v="58"/>
    <x v="1"/>
  </r>
  <r>
    <x v="4"/>
    <x v="58"/>
    <x v="1"/>
  </r>
  <r>
    <x v="4"/>
    <x v="58"/>
    <x v="1"/>
  </r>
  <r>
    <x v="4"/>
    <x v="58"/>
    <x v="3"/>
  </r>
  <r>
    <x v="4"/>
    <x v="58"/>
    <x v="1"/>
  </r>
  <r>
    <x v="4"/>
    <x v="58"/>
    <x v="1"/>
  </r>
  <r>
    <x v="4"/>
    <x v="58"/>
    <x v="1"/>
  </r>
  <r>
    <x v="4"/>
    <x v="58"/>
    <x v="2"/>
  </r>
  <r>
    <x v="4"/>
    <x v="58"/>
    <x v="1"/>
  </r>
  <r>
    <x v="4"/>
    <x v="58"/>
    <x v="3"/>
  </r>
  <r>
    <x v="4"/>
    <x v="58"/>
    <x v="1"/>
  </r>
  <r>
    <x v="4"/>
    <x v="58"/>
    <x v="2"/>
  </r>
  <r>
    <x v="4"/>
    <x v="58"/>
    <x v="1"/>
  </r>
  <r>
    <x v="4"/>
    <x v="58"/>
    <x v="3"/>
  </r>
  <r>
    <x v="4"/>
    <x v="58"/>
    <x v="1"/>
  </r>
  <r>
    <x v="4"/>
    <x v="58"/>
    <x v="1"/>
  </r>
  <r>
    <x v="4"/>
    <x v="58"/>
    <x v="0"/>
  </r>
  <r>
    <x v="4"/>
    <x v="58"/>
    <x v="1"/>
  </r>
  <r>
    <x v="4"/>
    <x v="58"/>
    <x v="2"/>
  </r>
  <r>
    <x v="4"/>
    <x v="58"/>
    <x v="1"/>
  </r>
  <r>
    <x v="4"/>
    <x v="58"/>
    <x v="1"/>
  </r>
  <r>
    <x v="4"/>
    <x v="58"/>
    <x v="3"/>
  </r>
  <r>
    <x v="4"/>
    <x v="58"/>
    <x v="2"/>
  </r>
  <r>
    <x v="4"/>
    <x v="58"/>
    <x v="2"/>
  </r>
  <r>
    <x v="4"/>
    <x v="58"/>
    <x v="1"/>
  </r>
  <r>
    <x v="4"/>
    <x v="58"/>
    <x v="1"/>
  </r>
  <r>
    <x v="4"/>
    <x v="59"/>
    <x v="1"/>
  </r>
  <r>
    <x v="4"/>
    <x v="59"/>
    <x v="3"/>
  </r>
  <r>
    <x v="4"/>
    <x v="59"/>
    <x v="1"/>
  </r>
  <r>
    <x v="4"/>
    <x v="59"/>
    <x v="3"/>
  </r>
  <r>
    <x v="4"/>
    <x v="59"/>
    <x v="2"/>
  </r>
  <r>
    <x v="4"/>
    <x v="59"/>
    <x v="3"/>
  </r>
  <r>
    <x v="4"/>
    <x v="59"/>
    <x v="1"/>
  </r>
  <r>
    <x v="4"/>
    <x v="59"/>
    <x v="2"/>
  </r>
  <r>
    <x v="4"/>
    <x v="59"/>
    <x v="3"/>
  </r>
  <r>
    <x v="4"/>
    <x v="59"/>
    <x v="1"/>
  </r>
  <r>
    <x v="4"/>
    <x v="59"/>
    <x v="2"/>
  </r>
  <r>
    <x v="4"/>
    <x v="59"/>
    <x v="3"/>
  </r>
  <r>
    <x v="4"/>
    <x v="59"/>
    <x v="3"/>
  </r>
  <r>
    <x v="4"/>
    <x v="59"/>
    <x v="3"/>
  </r>
  <r>
    <x v="4"/>
    <x v="59"/>
    <x v="2"/>
  </r>
  <r>
    <x v="4"/>
    <x v="59"/>
    <x v="1"/>
  </r>
  <r>
    <x v="4"/>
    <x v="59"/>
    <x v="1"/>
  </r>
  <r>
    <x v="4"/>
    <x v="59"/>
    <x v="1"/>
  </r>
  <r>
    <x v="4"/>
    <x v="59"/>
    <x v="3"/>
  </r>
  <r>
    <x v="4"/>
    <x v="59"/>
    <x v="1"/>
  </r>
  <r>
    <x v="4"/>
    <x v="59"/>
    <x v="1"/>
  </r>
  <r>
    <x v="4"/>
    <x v="59"/>
    <x v="1"/>
  </r>
  <r>
    <x v="4"/>
    <x v="59"/>
    <x v="4"/>
  </r>
  <r>
    <x v="4"/>
    <x v="59"/>
    <x v="4"/>
  </r>
  <r>
    <x v="4"/>
    <x v="59"/>
    <x v="4"/>
  </r>
  <r>
    <x v="4"/>
    <x v="59"/>
    <x v="0"/>
  </r>
  <r>
    <x v="4"/>
    <x v="59"/>
    <x v="0"/>
  </r>
  <r>
    <x v="4"/>
    <x v="59"/>
    <x v="1"/>
  </r>
  <r>
    <x v="4"/>
    <x v="59"/>
    <x v="1"/>
  </r>
  <r>
    <x v="4"/>
    <x v="59"/>
    <x v="2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1"/>
  </r>
  <r>
    <x v="4"/>
    <x v="61"/>
    <x v="0"/>
  </r>
  <r>
    <x v="4"/>
    <x v="61"/>
    <x v="0"/>
  </r>
  <r>
    <x v="4"/>
    <x v="61"/>
    <x v="3"/>
  </r>
  <r>
    <x v="4"/>
    <x v="61"/>
    <x v="0"/>
  </r>
  <r>
    <x v="4"/>
    <x v="61"/>
    <x v="1"/>
  </r>
  <r>
    <x v="4"/>
    <x v="61"/>
    <x v="1"/>
  </r>
  <r>
    <x v="4"/>
    <x v="61"/>
    <x v="1"/>
  </r>
  <r>
    <x v="4"/>
    <x v="61"/>
    <x v="0"/>
  </r>
  <r>
    <x v="4"/>
    <x v="61"/>
    <x v="0"/>
  </r>
  <r>
    <x v="4"/>
    <x v="61"/>
    <x v="1"/>
  </r>
  <r>
    <x v="4"/>
    <x v="61"/>
    <x v="3"/>
  </r>
  <r>
    <x v="4"/>
    <x v="61"/>
    <x v="1"/>
  </r>
  <r>
    <x v="4"/>
    <x v="62"/>
    <x v="0"/>
  </r>
  <r>
    <x v="4"/>
    <x v="62"/>
    <x v="0"/>
  </r>
  <r>
    <x v="4"/>
    <x v="62"/>
    <x v="0"/>
  </r>
  <r>
    <x v="4"/>
    <x v="62"/>
    <x v="0"/>
  </r>
  <r>
    <x v="4"/>
    <x v="62"/>
    <x v="1"/>
  </r>
  <r>
    <x v="4"/>
    <x v="62"/>
    <x v="1"/>
  </r>
  <r>
    <x v="4"/>
    <x v="62"/>
    <x v="3"/>
  </r>
  <r>
    <x v="4"/>
    <x v="62"/>
    <x v="3"/>
  </r>
  <r>
    <x v="4"/>
    <x v="63"/>
    <x v="3"/>
  </r>
  <r>
    <x v="4"/>
    <x v="63"/>
    <x v="1"/>
  </r>
  <r>
    <x v="4"/>
    <x v="63"/>
    <x v="0"/>
  </r>
  <r>
    <x v="4"/>
    <x v="63"/>
    <x v="0"/>
  </r>
  <r>
    <x v="4"/>
    <x v="63"/>
    <x v="0"/>
  </r>
  <r>
    <x v="4"/>
    <x v="63"/>
    <x v="1"/>
  </r>
  <r>
    <x v="4"/>
    <x v="63"/>
    <x v="0"/>
  </r>
  <r>
    <x v="4"/>
    <x v="63"/>
    <x v="0"/>
  </r>
  <r>
    <x v="4"/>
    <x v="63"/>
    <x v="3"/>
  </r>
  <r>
    <x v="4"/>
    <x v="63"/>
    <x v="1"/>
  </r>
  <r>
    <x v="4"/>
    <x v="63"/>
    <x v="1"/>
  </r>
  <r>
    <x v="4"/>
    <x v="63"/>
    <x v="3"/>
  </r>
  <r>
    <x v="4"/>
    <x v="63"/>
    <x v="2"/>
  </r>
  <r>
    <x v="4"/>
    <x v="63"/>
    <x v="2"/>
  </r>
  <r>
    <x v="4"/>
    <x v="63"/>
    <x v="3"/>
  </r>
  <r>
    <x v="4"/>
    <x v="63"/>
    <x v="3"/>
  </r>
  <r>
    <x v="4"/>
    <x v="63"/>
    <x v="1"/>
  </r>
  <r>
    <x v="4"/>
    <x v="63"/>
    <x v="3"/>
  </r>
  <r>
    <x v="4"/>
    <x v="63"/>
    <x v="1"/>
  </r>
  <r>
    <x v="4"/>
    <x v="63"/>
    <x v="1"/>
  </r>
  <r>
    <x v="4"/>
    <x v="63"/>
    <x v="1"/>
  </r>
  <r>
    <x v="4"/>
    <x v="63"/>
    <x v="0"/>
  </r>
  <r>
    <x v="4"/>
    <x v="63"/>
    <x v="2"/>
  </r>
  <r>
    <x v="4"/>
    <x v="63"/>
    <x v="1"/>
  </r>
  <r>
    <x v="4"/>
    <x v="63"/>
    <x v="1"/>
  </r>
  <r>
    <x v="4"/>
    <x v="63"/>
    <x v="1"/>
  </r>
  <r>
    <x v="4"/>
    <x v="63"/>
    <x v="4"/>
  </r>
  <r>
    <x v="4"/>
    <x v="63"/>
    <x v="1"/>
  </r>
  <r>
    <x v="4"/>
    <x v="63"/>
    <x v="1"/>
  </r>
  <r>
    <x v="4"/>
    <x v="63"/>
    <x v="0"/>
  </r>
  <r>
    <x v="4"/>
    <x v="63"/>
    <x v="2"/>
  </r>
  <r>
    <x v="4"/>
    <x v="63"/>
    <x v="0"/>
  </r>
  <r>
    <x v="4"/>
    <x v="63"/>
    <x v="0"/>
  </r>
  <r>
    <x v="4"/>
    <x v="63"/>
    <x v="2"/>
  </r>
  <r>
    <x v="4"/>
    <x v="63"/>
    <x v="2"/>
  </r>
  <r>
    <x v="4"/>
    <x v="63"/>
    <x v="1"/>
  </r>
  <r>
    <x v="4"/>
    <x v="63"/>
    <x v="2"/>
  </r>
  <r>
    <x v="4"/>
    <x v="64"/>
    <x v="2"/>
  </r>
  <r>
    <x v="4"/>
    <x v="65"/>
    <x v="0"/>
  </r>
  <r>
    <x v="4"/>
    <x v="65"/>
    <x v="1"/>
  </r>
  <r>
    <x v="4"/>
    <x v="65"/>
    <x v="0"/>
  </r>
  <r>
    <x v="4"/>
    <x v="65"/>
    <x v="1"/>
  </r>
  <r>
    <x v="4"/>
    <x v="65"/>
    <x v="0"/>
  </r>
  <r>
    <x v="4"/>
    <x v="65"/>
    <x v="1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0"/>
  </r>
  <r>
    <x v="4"/>
    <x v="65"/>
    <x v="2"/>
  </r>
  <r>
    <x v="4"/>
    <x v="65"/>
    <x v="1"/>
  </r>
  <r>
    <x v="4"/>
    <x v="65"/>
    <x v="1"/>
  </r>
  <r>
    <x v="4"/>
    <x v="65"/>
    <x v="1"/>
  </r>
  <r>
    <x v="4"/>
    <x v="65"/>
    <x v="3"/>
  </r>
  <r>
    <x v="4"/>
    <x v="65"/>
    <x v="1"/>
  </r>
  <r>
    <x v="4"/>
    <x v="65"/>
    <x v="0"/>
  </r>
  <r>
    <x v="4"/>
    <x v="65"/>
    <x v="0"/>
  </r>
  <r>
    <x v="4"/>
    <x v="65"/>
    <x v="1"/>
  </r>
  <r>
    <x v="4"/>
    <x v="65"/>
    <x v="0"/>
  </r>
  <r>
    <x v="4"/>
    <x v="65"/>
    <x v="0"/>
  </r>
  <r>
    <x v="4"/>
    <x v="65"/>
    <x v="3"/>
  </r>
  <r>
    <x v="4"/>
    <x v="65"/>
    <x v="0"/>
  </r>
  <r>
    <x v="4"/>
    <x v="65"/>
    <x v="0"/>
  </r>
  <r>
    <x v="4"/>
    <x v="65"/>
    <x v="1"/>
  </r>
  <r>
    <x v="4"/>
    <x v="65"/>
    <x v="0"/>
  </r>
  <r>
    <x v="4"/>
    <x v="65"/>
    <x v="0"/>
  </r>
  <r>
    <x v="4"/>
    <x v="65"/>
    <x v="1"/>
  </r>
  <r>
    <x v="4"/>
    <x v="65"/>
    <x v="1"/>
  </r>
  <r>
    <x v="4"/>
    <x v="65"/>
    <x v="0"/>
  </r>
  <r>
    <x v="4"/>
    <x v="65"/>
    <x v="1"/>
  </r>
  <r>
    <x v="4"/>
    <x v="66"/>
    <x v="1"/>
  </r>
  <r>
    <x v="4"/>
    <x v="66"/>
    <x v="0"/>
  </r>
  <r>
    <x v="4"/>
    <x v="66"/>
    <x v="0"/>
  </r>
  <r>
    <x v="4"/>
    <x v="66"/>
    <x v="0"/>
  </r>
  <r>
    <x v="4"/>
    <x v="66"/>
    <x v="0"/>
  </r>
  <r>
    <x v="4"/>
    <x v="66"/>
    <x v="0"/>
  </r>
  <r>
    <x v="4"/>
    <x v="66"/>
    <x v="0"/>
  </r>
  <r>
    <x v="4"/>
    <x v="66"/>
    <x v="0"/>
  </r>
  <r>
    <x v="4"/>
    <x v="66"/>
    <x v="1"/>
  </r>
  <r>
    <x v="4"/>
    <x v="66"/>
    <x v="0"/>
  </r>
  <r>
    <x v="4"/>
    <x v="66"/>
    <x v="4"/>
  </r>
  <r>
    <x v="4"/>
    <x v="66"/>
    <x v="1"/>
  </r>
  <r>
    <x v="4"/>
    <x v="66"/>
    <x v="2"/>
  </r>
  <r>
    <x v="4"/>
    <x v="67"/>
    <x v="2"/>
  </r>
  <r>
    <x v="4"/>
    <x v="67"/>
    <x v="3"/>
  </r>
  <r>
    <x v="4"/>
    <x v="67"/>
    <x v="3"/>
  </r>
  <r>
    <x v="4"/>
    <x v="67"/>
    <x v="1"/>
  </r>
  <r>
    <x v="4"/>
    <x v="67"/>
    <x v="2"/>
  </r>
  <r>
    <x v="4"/>
    <x v="67"/>
    <x v="2"/>
  </r>
  <r>
    <x v="4"/>
    <x v="67"/>
    <x v="2"/>
  </r>
  <r>
    <x v="4"/>
    <x v="67"/>
    <x v="3"/>
  </r>
  <r>
    <x v="4"/>
    <x v="67"/>
    <x v="1"/>
  </r>
  <r>
    <x v="4"/>
    <x v="67"/>
    <x v="3"/>
  </r>
  <r>
    <x v="4"/>
    <x v="67"/>
    <x v="2"/>
  </r>
  <r>
    <x v="4"/>
    <x v="67"/>
    <x v="1"/>
  </r>
  <r>
    <x v="4"/>
    <x v="67"/>
    <x v="0"/>
  </r>
  <r>
    <x v="4"/>
    <x v="67"/>
    <x v="2"/>
  </r>
  <r>
    <x v="4"/>
    <x v="68"/>
    <x v="1"/>
  </r>
  <r>
    <x v="4"/>
    <x v="68"/>
    <x v="3"/>
  </r>
  <r>
    <x v="4"/>
    <x v="68"/>
    <x v="2"/>
  </r>
  <r>
    <x v="4"/>
    <x v="68"/>
    <x v="2"/>
  </r>
  <r>
    <x v="4"/>
    <x v="68"/>
    <x v="3"/>
  </r>
  <r>
    <x v="4"/>
    <x v="68"/>
    <x v="2"/>
  </r>
  <r>
    <x v="4"/>
    <x v="68"/>
    <x v="3"/>
  </r>
  <r>
    <x v="4"/>
    <x v="68"/>
    <x v="0"/>
  </r>
  <r>
    <x v="4"/>
    <x v="68"/>
    <x v="2"/>
  </r>
  <r>
    <x v="4"/>
    <x v="68"/>
    <x v="0"/>
  </r>
  <r>
    <x v="4"/>
    <x v="68"/>
    <x v="0"/>
  </r>
  <r>
    <x v="4"/>
    <x v="68"/>
    <x v="3"/>
  </r>
  <r>
    <x v="4"/>
    <x v="68"/>
    <x v="1"/>
  </r>
  <r>
    <x v="4"/>
    <x v="68"/>
    <x v="2"/>
  </r>
  <r>
    <x v="4"/>
    <x v="68"/>
    <x v="3"/>
  </r>
  <r>
    <x v="4"/>
    <x v="68"/>
    <x v="3"/>
  </r>
  <r>
    <x v="4"/>
    <x v="68"/>
    <x v="3"/>
  </r>
  <r>
    <x v="5"/>
    <x v="69"/>
    <x v="0"/>
  </r>
  <r>
    <x v="5"/>
    <x v="69"/>
    <x v="0"/>
  </r>
  <r>
    <x v="5"/>
    <x v="69"/>
    <x v="0"/>
  </r>
  <r>
    <x v="5"/>
    <x v="69"/>
    <x v="1"/>
  </r>
  <r>
    <x v="5"/>
    <x v="69"/>
    <x v="1"/>
  </r>
  <r>
    <x v="5"/>
    <x v="69"/>
    <x v="1"/>
  </r>
  <r>
    <x v="5"/>
    <x v="69"/>
    <x v="0"/>
  </r>
  <r>
    <x v="5"/>
    <x v="69"/>
    <x v="0"/>
  </r>
  <r>
    <x v="5"/>
    <x v="69"/>
    <x v="0"/>
  </r>
  <r>
    <x v="5"/>
    <x v="69"/>
    <x v="0"/>
  </r>
  <r>
    <x v="5"/>
    <x v="69"/>
    <x v="0"/>
  </r>
  <r>
    <x v="5"/>
    <x v="69"/>
    <x v="0"/>
  </r>
  <r>
    <x v="5"/>
    <x v="69"/>
    <x v="1"/>
  </r>
  <r>
    <x v="5"/>
    <x v="70"/>
    <x v="1"/>
  </r>
  <r>
    <x v="5"/>
    <x v="70"/>
    <x v="1"/>
  </r>
  <r>
    <x v="5"/>
    <x v="70"/>
    <x v="3"/>
  </r>
  <r>
    <x v="5"/>
    <x v="70"/>
    <x v="3"/>
  </r>
  <r>
    <x v="5"/>
    <x v="70"/>
    <x v="3"/>
  </r>
  <r>
    <x v="5"/>
    <x v="70"/>
    <x v="1"/>
  </r>
  <r>
    <x v="5"/>
    <x v="70"/>
    <x v="2"/>
  </r>
  <r>
    <x v="5"/>
    <x v="70"/>
    <x v="3"/>
  </r>
  <r>
    <x v="5"/>
    <x v="70"/>
    <x v="4"/>
  </r>
  <r>
    <x v="5"/>
    <x v="70"/>
    <x v="1"/>
  </r>
  <r>
    <x v="5"/>
    <x v="70"/>
    <x v="1"/>
  </r>
  <r>
    <x v="5"/>
    <x v="70"/>
    <x v="0"/>
  </r>
  <r>
    <x v="5"/>
    <x v="70"/>
    <x v="0"/>
  </r>
  <r>
    <x v="5"/>
    <x v="70"/>
    <x v="0"/>
  </r>
  <r>
    <x v="5"/>
    <x v="70"/>
    <x v="3"/>
  </r>
  <r>
    <x v="5"/>
    <x v="70"/>
    <x v="1"/>
  </r>
  <r>
    <x v="5"/>
    <x v="70"/>
    <x v="1"/>
  </r>
  <r>
    <x v="5"/>
    <x v="71"/>
    <x v="0"/>
  </r>
  <r>
    <x v="5"/>
    <x v="71"/>
    <x v="0"/>
  </r>
  <r>
    <x v="5"/>
    <x v="71"/>
    <x v="1"/>
  </r>
  <r>
    <x v="5"/>
    <x v="71"/>
    <x v="1"/>
  </r>
  <r>
    <x v="5"/>
    <x v="71"/>
    <x v="1"/>
  </r>
  <r>
    <x v="5"/>
    <x v="71"/>
    <x v="1"/>
  </r>
  <r>
    <x v="5"/>
    <x v="71"/>
    <x v="2"/>
  </r>
  <r>
    <x v="5"/>
    <x v="71"/>
    <x v="1"/>
  </r>
  <r>
    <x v="5"/>
    <x v="71"/>
    <x v="1"/>
  </r>
  <r>
    <x v="5"/>
    <x v="71"/>
    <x v="1"/>
  </r>
  <r>
    <x v="5"/>
    <x v="71"/>
    <x v="0"/>
  </r>
  <r>
    <x v="5"/>
    <x v="71"/>
    <x v="1"/>
  </r>
  <r>
    <x v="5"/>
    <x v="71"/>
    <x v="0"/>
  </r>
  <r>
    <x v="5"/>
    <x v="71"/>
    <x v="0"/>
  </r>
  <r>
    <x v="5"/>
    <x v="71"/>
    <x v="0"/>
  </r>
  <r>
    <x v="5"/>
    <x v="71"/>
    <x v="1"/>
  </r>
  <r>
    <x v="5"/>
    <x v="71"/>
    <x v="0"/>
  </r>
  <r>
    <x v="5"/>
    <x v="71"/>
    <x v="0"/>
  </r>
  <r>
    <x v="5"/>
    <x v="71"/>
    <x v="0"/>
  </r>
  <r>
    <x v="5"/>
    <x v="71"/>
    <x v="0"/>
  </r>
  <r>
    <x v="5"/>
    <x v="71"/>
    <x v="1"/>
  </r>
  <r>
    <x v="5"/>
    <x v="72"/>
    <x v="1"/>
  </r>
  <r>
    <x v="5"/>
    <x v="72"/>
    <x v="1"/>
  </r>
  <r>
    <x v="5"/>
    <x v="72"/>
    <x v="1"/>
  </r>
  <r>
    <x v="5"/>
    <x v="72"/>
    <x v="0"/>
  </r>
  <r>
    <x v="5"/>
    <x v="72"/>
    <x v="1"/>
  </r>
  <r>
    <x v="5"/>
    <x v="72"/>
    <x v="1"/>
  </r>
  <r>
    <x v="5"/>
    <x v="72"/>
    <x v="3"/>
  </r>
  <r>
    <x v="5"/>
    <x v="72"/>
    <x v="3"/>
  </r>
  <r>
    <x v="5"/>
    <x v="72"/>
    <x v="1"/>
  </r>
  <r>
    <x v="5"/>
    <x v="72"/>
    <x v="0"/>
  </r>
  <r>
    <x v="5"/>
    <x v="72"/>
    <x v="1"/>
  </r>
  <r>
    <x v="5"/>
    <x v="72"/>
    <x v="0"/>
  </r>
  <r>
    <x v="5"/>
    <x v="72"/>
    <x v="0"/>
  </r>
  <r>
    <x v="5"/>
    <x v="72"/>
    <x v="1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1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3"/>
  </r>
  <r>
    <x v="5"/>
    <x v="73"/>
    <x v="3"/>
  </r>
  <r>
    <x v="5"/>
    <x v="73"/>
    <x v="2"/>
  </r>
  <r>
    <x v="5"/>
    <x v="73"/>
    <x v="3"/>
  </r>
  <r>
    <x v="5"/>
    <x v="73"/>
    <x v="3"/>
  </r>
  <r>
    <x v="5"/>
    <x v="73"/>
    <x v="2"/>
  </r>
  <r>
    <x v="5"/>
    <x v="73"/>
    <x v="0"/>
  </r>
  <r>
    <x v="5"/>
    <x v="73"/>
    <x v="2"/>
  </r>
  <r>
    <x v="5"/>
    <x v="73"/>
    <x v="2"/>
  </r>
  <r>
    <x v="5"/>
    <x v="73"/>
    <x v="3"/>
  </r>
  <r>
    <x v="5"/>
    <x v="73"/>
    <x v="1"/>
  </r>
  <r>
    <x v="5"/>
    <x v="73"/>
    <x v="0"/>
  </r>
  <r>
    <x v="5"/>
    <x v="73"/>
    <x v="4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0"/>
  </r>
  <r>
    <x v="5"/>
    <x v="73"/>
    <x v="0"/>
  </r>
  <r>
    <x v="5"/>
    <x v="73"/>
    <x v="0"/>
  </r>
  <r>
    <x v="5"/>
    <x v="74"/>
    <x v="1"/>
  </r>
  <r>
    <x v="5"/>
    <x v="74"/>
    <x v="1"/>
  </r>
  <r>
    <x v="5"/>
    <x v="74"/>
    <x v="1"/>
  </r>
  <r>
    <x v="5"/>
    <x v="74"/>
    <x v="1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0"/>
  </r>
  <r>
    <x v="5"/>
    <x v="74"/>
    <x v="0"/>
  </r>
  <r>
    <x v="5"/>
    <x v="74"/>
    <x v="1"/>
  </r>
  <r>
    <x v="5"/>
    <x v="74"/>
    <x v="3"/>
  </r>
  <r>
    <x v="5"/>
    <x v="74"/>
    <x v="1"/>
  </r>
  <r>
    <x v="5"/>
    <x v="75"/>
    <x v="1"/>
  </r>
  <r>
    <x v="5"/>
    <x v="75"/>
    <x v="3"/>
  </r>
  <r>
    <x v="5"/>
    <x v="75"/>
    <x v="1"/>
  </r>
  <r>
    <x v="5"/>
    <x v="75"/>
    <x v="0"/>
  </r>
  <r>
    <x v="5"/>
    <x v="75"/>
    <x v="1"/>
  </r>
  <r>
    <x v="5"/>
    <x v="75"/>
    <x v="0"/>
  </r>
  <r>
    <x v="5"/>
    <x v="75"/>
    <x v="0"/>
  </r>
  <r>
    <x v="5"/>
    <x v="75"/>
    <x v="1"/>
  </r>
  <r>
    <x v="5"/>
    <x v="75"/>
    <x v="0"/>
  </r>
  <r>
    <x v="5"/>
    <x v="75"/>
    <x v="0"/>
  </r>
  <r>
    <x v="5"/>
    <x v="75"/>
    <x v="1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1"/>
  </r>
  <r>
    <x v="5"/>
    <x v="76"/>
    <x v="1"/>
  </r>
  <r>
    <x v="5"/>
    <x v="76"/>
    <x v="1"/>
  </r>
  <r>
    <x v="5"/>
    <x v="76"/>
    <x v="0"/>
  </r>
  <r>
    <x v="5"/>
    <x v="76"/>
    <x v="1"/>
  </r>
  <r>
    <x v="5"/>
    <x v="76"/>
    <x v="0"/>
  </r>
  <r>
    <x v="5"/>
    <x v="76"/>
    <x v="3"/>
  </r>
  <r>
    <x v="5"/>
    <x v="76"/>
    <x v="0"/>
  </r>
  <r>
    <x v="5"/>
    <x v="76"/>
    <x v="1"/>
  </r>
  <r>
    <x v="5"/>
    <x v="76"/>
    <x v="1"/>
  </r>
  <r>
    <x v="5"/>
    <x v="76"/>
    <x v="1"/>
  </r>
  <r>
    <x v="5"/>
    <x v="76"/>
    <x v="0"/>
  </r>
  <r>
    <x v="5"/>
    <x v="76"/>
    <x v="0"/>
  </r>
  <r>
    <x v="5"/>
    <x v="76"/>
    <x v="1"/>
  </r>
  <r>
    <x v="5"/>
    <x v="76"/>
    <x v="1"/>
  </r>
  <r>
    <x v="5"/>
    <x v="76"/>
    <x v="1"/>
  </r>
  <r>
    <x v="5"/>
    <x v="76"/>
    <x v="0"/>
  </r>
  <r>
    <x v="5"/>
    <x v="76"/>
    <x v="0"/>
  </r>
  <r>
    <x v="5"/>
    <x v="76"/>
    <x v="1"/>
  </r>
  <r>
    <x v="5"/>
    <x v="76"/>
    <x v="0"/>
  </r>
  <r>
    <x v="5"/>
    <x v="76"/>
    <x v="3"/>
  </r>
  <r>
    <x v="5"/>
    <x v="76"/>
    <x v="0"/>
  </r>
  <r>
    <x v="5"/>
    <x v="76"/>
    <x v="0"/>
  </r>
  <r>
    <x v="5"/>
    <x v="76"/>
    <x v="0"/>
  </r>
  <r>
    <x v="5"/>
    <x v="76"/>
    <x v="0"/>
  </r>
  <r>
    <x v="5"/>
    <x v="76"/>
    <x v="0"/>
  </r>
  <r>
    <x v="5"/>
    <x v="76"/>
    <x v="0"/>
  </r>
  <r>
    <x v="5"/>
    <x v="76"/>
    <x v="0"/>
  </r>
  <r>
    <x v="5"/>
    <x v="76"/>
    <x v="0"/>
  </r>
  <r>
    <x v="5"/>
    <x v="76"/>
    <x v="1"/>
  </r>
  <r>
    <x v="5"/>
    <x v="76"/>
    <x v="0"/>
  </r>
  <r>
    <x v="5"/>
    <x v="77"/>
    <x v="3"/>
  </r>
  <r>
    <x v="5"/>
    <x v="77"/>
    <x v="1"/>
  </r>
  <r>
    <x v="5"/>
    <x v="77"/>
    <x v="1"/>
  </r>
  <r>
    <x v="5"/>
    <x v="77"/>
    <x v="0"/>
  </r>
  <r>
    <x v="5"/>
    <x v="77"/>
    <x v="0"/>
  </r>
  <r>
    <x v="5"/>
    <x v="77"/>
    <x v="3"/>
  </r>
  <r>
    <x v="5"/>
    <x v="77"/>
    <x v="1"/>
  </r>
  <r>
    <x v="5"/>
    <x v="77"/>
    <x v="1"/>
  </r>
  <r>
    <x v="5"/>
    <x v="77"/>
    <x v="0"/>
  </r>
  <r>
    <x v="5"/>
    <x v="77"/>
    <x v="3"/>
  </r>
  <r>
    <x v="5"/>
    <x v="77"/>
    <x v="1"/>
  </r>
  <r>
    <x v="5"/>
    <x v="77"/>
    <x v="2"/>
  </r>
  <r>
    <x v="5"/>
    <x v="77"/>
    <x v="0"/>
  </r>
  <r>
    <x v="5"/>
    <x v="77"/>
    <x v="0"/>
  </r>
  <r>
    <x v="5"/>
    <x v="77"/>
    <x v="0"/>
  </r>
  <r>
    <x v="5"/>
    <x v="77"/>
    <x v="1"/>
  </r>
  <r>
    <x v="5"/>
    <x v="77"/>
    <x v="0"/>
  </r>
  <r>
    <x v="5"/>
    <x v="77"/>
    <x v="1"/>
  </r>
  <r>
    <x v="5"/>
    <x v="77"/>
    <x v="1"/>
  </r>
  <r>
    <x v="5"/>
    <x v="77"/>
    <x v="0"/>
  </r>
  <r>
    <x v="5"/>
    <x v="77"/>
    <x v="0"/>
  </r>
  <r>
    <x v="5"/>
    <x v="77"/>
    <x v="0"/>
  </r>
  <r>
    <x v="5"/>
    <x v="77"/>
    <x v="2"/>
  </r>
  <r>
    <x v="5"/>
    <x v="77"/>
    <x v="1"/>
  </r>
  <r>
    <x v="5"/>
    <x v="77"/>
    <x v="0"/>
  </r>
  <r>
    <x v="5"/>
    <x v="77"/>
    <x v="1"/>
  </r>
  <r>
    <x v="5"/>
    <x v="77"/>
    <x v="1"/>
  </r>
  <r>
    <x v="5"/>
    <x v="78"/>
    <x v="1"/>
  </r>
  <r>
    <x v="5"/>
    <x v="78"/>
    <x v="0"/>
  </r>
  <r>
    <x v="5"/>
    <x v="78"/>
    <x v="0"/>
  </r>
  <r>
    <x v="5"/>
    <x v="78"/>
    <x v="3"/>
  </r>
  <r>
    <x v="5"/>
    <x v="78"/>
    <x v="0"/>
  </r>
  <r>
    <x v="5"/>
    <x v="78"/>
    <x v="0"/>
  </r>
  <r>
    <x v="5"/>
    <x v="78"/>
    <x v="3"/>
  </r>
  <r>
    <x v="5"/>
    <x v="78"/>
    <x v="1"/>
  </r>
  <r>
    <x v="5"/>
    <x v="78"/>
    <x v="1"/>
  </r>
  <r>
    <x v="5"/>
    <x v="78"/>
    <x v="3"/>
  </r>
  <r>
    <x v="5"/>
    <x v="78"/>
    <x v="0"/>
  </r>
  <r>
    <x v="5"/>
    <x v="78"/>
    <x v="1"/>
  </r>
  <r>
    <x v="5"/>
    <x v="78"/>
    <x v="0"/>
  </r>
  <r>
    <x v="5"/>
    <x v="78"/>
    <x v="0"/>
  </r>
  <r>
    <x v="5"/>
    <x v="78"/>
    <x v="1"/>
  </r>
  <r>
    <x v="5"/>
    <x v="78"/>
    <x v="1"/>
  </r>
  <r>
    <x v="5"/>
    <x v="78"/>
    <x v="1"/>
  </r>
  <r>
    <x v="5"/>
    <x v="78"/>
    <x v="0"/>
  </r>
  <r>
    <x v="5"/>
    <x v="78"/>
    <x v="1"/>
  </r>
  <r>
    <x v="5"/>
    <x v="78"/>
    <x v="1"/>
  </r>
  <r>
    <x v="5"/>
    <x v="78"/>
    <x v="3"/>
  </r>
  <r>
    <x v="5"/>
    <x v="78"/>
    <x v="1"/>
  </r>
  <r>
    <x v="5"/>
    <x v="78"/>
    <x v="0"/>
  </r>
  <r>
    <x v="5"/>
    <x v="78"/>
    <x v="0"/>
  </r>
  <r>
    <x v="5"/>
    <x v="78"/>
    <x v="1"/>
  </r>
  <r>
    <x v="5"/>
    <x v="78"/>
    <x v="3"/>
  </r>
  <r>
    <x v="5"/>
    <x v="78"/>
    <x v="0"/>
  </r>
  <r>
    <x v="5"/>
    <x v="78"/>
    <x v="1"/>
  </r>
  <r>
    <x v="5"/>
    <x v="79"/>
    <x v="1"/>
  </r>
  <r>
    <x v="5"/>
    <x v="79"/>
    <x v="1"/>
  </r>
  <r>
    <x v="5"/>
    <x v="79"/>
    <x v="1"/>
  </r>
  <r>
    <x v="5"/>
    <x v="79"/>
    <x v="1"/>
  </r>
  <r>
    <x v="5"/>
    <x v="79"/>
    <x v="3"/>
  </r>
  <r>
    <x v="5"/>
    <x v="79"/>
    <x v="1"/>
  </r>
  <r>
    <x v="5"/>
    <x v="79"/>
    <x v="0"/>
  </r>
  <r>
    <x v="5"/>
    <x v="79"/>
    <x v="0"/>
  </r>
  <r>
    <x v="5"/>
    <x v="79"/>
    <x v="3"/>
  </r>
  <r>
    <x v="5"/>
    <x v="79"/>
    <x v="1"/>
  </r>
  <r>
    <x v="5"/>
    <x v="79"/>
    <x v="3"/>
  </r>
  <r>
    <x v="5"/>
    <x v="79"/>
    <x v="1"/>
  </r>
  <r>
    <x v="5"/>
    <x v="79"/>
    <x v="1"/>
  </r>
  <r>
    <x v="5"/>
    <x v="80"/>
    <x v="1"/>
  </r>
  <r>
    <x v="5"/>
    <x v="80"/>
    <x v="1"/>
  </r>
  <r>
    <x v="5"/>
    <x v="80"/>
    <x v="1"/>
  </r>
  <r>
    <x v="5"/>
    <x v="80"/>
    <x v="1"/>
  </r>
  <r>
    <x v="5"/>
    <x v="80"/>
    <x v="1"/>
  </r>
  <r>
    <x v="5"/>
    <x v="80"/>
    <x v="2"/>
  </r>
  <r>
    <x v="5"/>
    <x v="80"/>
    <x v="2"/>
  </r>
  <r>
    <x v="5"/>
    <x v="80"/>
    <x v="2"/>
  </r>
  <r>
    <x v="5"/>
    <x v="80"/>
    <x v="0"/>
  </r>
  <r>
    <x v="5"/>
    <x v="80"/>
    <x v="0"/>
  </r>
  <r>
    <x v="5"/>
    <x v="80"/>
    <x v="3"/>
  </r>
  <r>
    <x v="5"/>
    <x v="80"/>
    <x v="1"/>
  </r>
  <r>
    <x v="5"/>
    <x v="80"/>
    <x v="1"/>
  </r>
  <r>
    <x v="5"/>
    <x v="80"/>
    <x v="3"/>
  </r>
  <r>
    <x v="5"/>
    <x v="80"/>
    <x v="0"/>
  </r>
  <r>
    <x v="5"/>
    <x v="80"/>
    <x v="2"/>
  </r>
  <r>
    <x v="5"/>
    <x v="80"/>
    <x v="0"/>
  </r>
  <r>
    <x v="5"/>
    <x v="80"/>
    <x v="0"/>
  </r>
  <r>
    <x v="5"/>
    <x v="80"/>
    <x v="1"/>
  </r>
  <r>
    <x v="5"/>
    <x v="80"/>
    <x v="1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0"/>
  </r>
  <r>
    <x v="5"/>
    <x v="81"/>
    <x v="1"/>
  </r>
  <r>
    <x v="5"/>
    <x v="81"/>
    <x v="0"/>
  </r>
  <r>
    <x v="5"/>
    <x v="81"/>
    <x v="0"/>
  </r>
  <r>
    <x v="5"/>
    <x v="81"/>
    <x v="0"/>
  </r>
  <r>
    <x v="5"/>
    <x v="81"/>
    <x v="1"/>
  </r>
  <r>
    <x v="5"/>
    <x v="81"/>
    <x v="0"/>
  </r>
  <r>
    <x v="5"/>
    <x v="81"/>
    <x v="1"/>
  </r>
  <r>
    <x v="5"/>
    <x v="81"/>
    <x v="0"/>
  </r>
  <r>
    <x v="5"/>
    <x v="81"/>
    <x v="0"/>
  </r>
  <r>
    <x v="5"/>
    <x v="81"/>
    <x v="1"/>
  </r>
  <r>
    <x v="5"/>
    <x v="82"/>
    <x v="2"/>
  </r>
  <r>
    <x v="5"/>
    <x v="82"/>
    <x v="2"/>
  </r>
  <r>
    <x v="5"/>
    <x v="82"/>
    <x v="1"/>
  </r>
  <r>
    <x v="5"/>
    <x v="82"/>
    <x v="3"/>
  </r>
  <r>
    <x v="5"/>
    <x v="82"/>
    <x v="3"/>
  </r>
  <r>
    <x v="5"/>
    <x v="82"/>
    <x v="0"/>
  </r>
  <r>
    <x v="5"/>
    <x v="82"/>
    <x v="1"/>
  </r>
  <r>
    <x v="5"/>
    <x v="82"/>
    <x v="3"/>
  </r>
  <r>
    <x v="5"/>
    <x v="82"/>
    <x v="3"/>
  </r>
  <r>
    <x v="5"/>
    <x v="82"/>
    <x v="1"/>
  </r>
  <r>
    <x v="5"/>
    <x v="82"/>
    <x v="2"/>
  </r>
  <r>
    <x v="5"/>
    <x v="82"/>
    <x v="2"/>
  </r>
  <r>
    <x v="5"/>
    <x v="82"/>
    <x v="3"/>
  </r>
  <r>
    <x v="5"/>
    <x v="82"/>
    <x v="4"/>
  </r>
  <r>
    <x v="5"/>
    <x v="82"/>
    <x v="0"/>
  </r>
  <r>
    <x v="5"/>
    <x v="82"/>
    <x v="1"/>
  </r>
  <r>
    <x v="5"/>
    <x v="82"/>
    <x v="1"/>
  </r>
  <r>
    <x v="5"/>
    <x v="82"/>
    <x v="1"/>
  </r>
  <r>
    <x v="5"/>
    <x v="82"/>
    <x v="2"/>
  </r>
  <r>
    <x v="5"/>
    <x v="82"/>
    <x v="3"/>
  </r>
  <r>
    <x v="5"/>
    <x v="82"/>
    <x v="2"/>
  </r>
  <r>
    <x v="5"/>
    <x v="82"/>
    <x v="1"/>
  </r>
  <r>
    <x v="5"/>
    <x v="82"/>
    <x v="1"/>
  </r>
  <r>
    <x v="5"/>
    <x v="82"/>
    <x v="1"/>
  </r>
  <r>
    <x v="5"/>
    <x v="82"/>
    <x v="1"/>
  </r>
  <r>
    <x v="5"/>
    <x v="82"/>
    <x v="1"/>
  </r>
  <r>
    <x v="5"/>
    <x v="82"/>
    <x v="1"/>
  </r>
  <r>
    <x v="5"/>
    <x v="82"/>
    <x v="1"/>
  </r>
  <r>
    <x v="5"/>
    <x v="82"/>
    <x v="1"/>
  </r>
  <r>
    <x v="5"/>
    <x v="82"/>
    <x v="1"/>
  </r>
  <r>
    <x v="5"/>
    <x v="82"/>
    <x v="0"/>
  </r>
  <r>
    <x v="5"/>
    <x v="82"/>
    <x v="3"/>
  </r>
  <r>
    <x v="5"/>
    <x v="82"/>
    <x v="0"/>
  </r>
  <r>
    <x v="5"/>
    <x v="82"/>
    <x v="0"/>
  </r>
  <r>
    <x v="5"/>
    <x v="82"/>
    <x v="1"/>
  </r>
  <r>
    <x v="6"/>
    <x v="83"/>
    <x v="0"/>
  </r>
  <r>
    <x v="6"/>
    <x v="83"/>
    <x v="0"/>
  </r>
  <r>
    <x v="6"/>
    <x v="83"/>
    <x v="0"/>
  </r>
  <r>
    <x v="6"/>
    <x v="83"/>
    <x v="1"/>
  </r>
  <r>
    <x v="6"/>
    <x v="83"/>
    <x v="0"/>
  </r>
  <r>
    <x v="6"/>
    <x v="83"/>
    <x v="1"/>
  </r>
  <r>
    <x v="6"/>
    <x v="83"/>
    <x v="0"/>
  </r>
  <r>
    <x v="6"/>
    <x v="83"/>
    <x v="1"/>
  </r>
  <r>
    <x v="6"/>
    <x v="83"/>
    <x v="0"/>
  </r>
  <r>
    <x v="6"/>
    <x v="83"/>
    <x v="1"/>
  </r>
  <r>
    <x v="6"/>
    <x v="83"/>
    <x v="0"/>
  </r>
  <r>
    <x v="6"/>
    <x v="83"/>
    <x v="0"/>
  </r>
  <r>
    <x v="6"/>
    <x v="83"/>
    <x v="1"/>
  </r>
  <r>
    <x v="6"/>
    <x v="83"/>
    <x v="1"/>
  </r>
  <r>
    <x v="6"/>
    <x v="83"/>
    <x v="1"/>
  </r>
  <r>
    <x v="6"/>
    <x v="83"/>
    <x v="1"/>
  </r>
  <r>
    <x v="6"/>
    <x v="84"/>
    <x v="2"/>
  </r>
  <r>
    <x v="6"/>
    <x v="84"/>
    <x v="1"/>
  </r>
  <r>
    <x v="6"/>
    <x v="84"/>
    <x v="1"/>
  </r>
  <r>
    <x v="6"/>
    <x v="84"/>
    <x v="3"/>
  </r>
  <r>
    <x v="6"/>
    <x v="84"/>
    <x v="2"/>
  </r>
  <r>
    <x v="6"/>
    <x v="84"/>
    <x v="2"/>
  </r>
  <r>
    <x v="6"/>
    <x v="84"/>
    <x v="3"/>
  </r>
  <r>
    <x v="6"/>
    <x v="84"/>
    <x v="1"/>
  </r>
  <r>
    <x v="6"/>
    <x v="84"/>
    <x v="3"/>
  </r>
  <r>
    <x v="6"/>
    <x v="84"/>
    <x v="3"/>
  </r>
  <r>
    <x v="6"/>
    <x v="84"/>
    <x v="1"/>
  </r>
  <r>
    <x v="6"/>
    <x v="84"/>
    <x v="1"/>
  </r>
  <r>
    <x v="6"/>
    <x v="84"/>
    <x v="3"/>
  </r>
  <r>
    <x v="6"/>
    <x v="84"/>
    <x v="3"/>
  </r>
  <r>
    <x v="6"/>
    <x v="84"/>
    <x v="1"/>
  </r>
  <r>
    <x v="6"/>
    <x v="84"/>
    <x v="3"/>
  </r>
  <r>
    <x v="6"/>
    <x v="84"/>
    <x v="3"/>
  </r>
  <r>
    <x v="6"/>
    <x v="85"/>
    <x v="0"/>
  </r>
  <r>
    <x v="6"/>
    <x v="85"/>
    <x v="2"/>
  </r>
  <r>
    <x v="6"/>
    <x v="85"/>
    <x v="3"/>
  </r>
  <r>
    <x v="6"/>
    <x v="85"/>
    <x v="1"/>
  </r>
  <r>
    <x v="6"/>
    <x v="85"/>
    <x v="2"/>
  </r>
  <r>
    <x v="6"/>
    <x v="85"/>
    <x v="0"/>
  </r>
  <r>
    <x v="6"/>
    <x v="85"/>
    <x v="0"/>
  </r>
  <r>
    <x v="6"/>
    <x v="85"/>
    <x v="3"/>
  </r>
  <r>
    <x v="6"/>
    <x v="85"/>
    <x v="3"/>
  </r>
  <r>
    <x v="6"/>
    <x v="85"/>
    <x v="3"/>
  </r>
  <r>
    <x v="6"/>
    <x v="85"/>
    <x v="0"/>
  </r>
  <r>
    <x v="6"/>
    <x v="85"/>
    <x v="1"/>
  </r>
  <r>
    <x v="6"/>
    <x v="85"/>
    <x v="3"/>
  </r>
  <r>
    <x v="6"/>
    <x v="85"/>
    <x v="3"/>
  </r>
  <r>
    <x v="6"/>
    <x v="85"/>
    <x v="3"/>
  </r>
  <r>
    <x v="6"/>
    <x v="85"/>
    <x v="3"/>
  </r>
  <r>
    <x v="6"/>
    <x v="85"/>
    <x v="0"/>
  </r>
  <r>
    <x v="6"/>
    <x v="85"/>
    <x v="1"/>
  </r>
  <r>
    <x v="6"/>
    <x v="85"/>
    <x v="1"/>
  </r>
  <r>
    <x v="6"/>
    <x v="85"/>
    <x v="3"/>
  </r>
  <r>
    <x v="6"/>
    <x v="85"/>
    <x v="0"/>
  </r>
  <r>
    <x v="6"/>
    <x v="85"/>
    <x v="2"/>
  </r>
  <r>
    <x v="6"/>
    <x v="85"/>
    <x v="0"/>
  </r>
  <r>
    <x v="6"/>
    <x v="85"/>
    <x v="1"/>
  </r>
  <r>
    <x v="6"/>
    <x v="85"/>
    <x v="3"/>
  </r>
  <r>
    <x v="6"/>
    <x v="85"/>
    <x v="1"/>
  </r>
  <r>
    <x v="6"/>
    <x v="85"/>
    <x v="1"/>
  </r>
  <r>
    <x v="6"/>
    <x v="85"/>
    <x v="2"/>
  </r>
  <r>
    <x v="6"/>
    <x v="85"/>
    <x v="3"/>
  </r>
  <r>
    <x v="6"/>
    <x v="85"/>
    <x v="3"/>
  </r>
  <r>
    <x v="6"/>
    <x v="85"/>
    <x v="1"/>
  </r>
  <r>
    <x v="6"/>
    <x v="85"/>
    <x v="1"/>
  </r>
  <r>
    <x v="6"/>
    <x v="85"/>
    <x v="2"/>
  </r>
  <r>
    <x v="6"/>
    <x v="85"/>
    <x v="1"/>
  </r>
  <r>
    <x v="6"/>
    <x v="86"/>
    <x v="0"/>
  </r>
  <r>
    <x v="6"/>
    <x v="86"/>
    <x v="1"/>
  </r>
  <r>
    <x v="6"/>
    <x v="86"/>
    <x v="1"/>
  </r>
  <r>
    <x v="6"/>
    <x v="86"/>
    <x v="3"/>
  </r>
  <r>
    <x v="6"/>
    <x v="86"/>
    <x v="0"/>
  </r>
  <r>
    <x v="6"/>
    <x v="86"/>
    <x v="1"/>
  </r>
  <r>
    <x v="6"/>
    <x v="86"/>
    <x v="1"/>
  </r>
  <r>
    <x v="6"/>
    <x v="86"/>
    <x v="1"/>
  </r>
  <r>
    <x v="6"/>
    <x v="86"/>
    <x v="0"/>
  </r>
  <r>
    <x v="6"/>
    <x v="86"/>
    <x v="1"/>
  </r>
  <r>
    <x v="6"/>
    <x v="87"/>
    <x v="3"/>
  </r>
  <r>
    <x v="6"/>
    <x v="87"/>
    <x v="1"/>
  </r>
  <r>
    <x v="6"/>
    <x v="87"/>
    <x v="3"/>
  </r>
  <r>
    <x v="6"/>
    <x v="87"/>
    <x v="3"/>
  </r>
  <r>
    <x v="6"/>
    <x v="87"/>
    <x v="1"/>
  </r>
  <r>
    <x v="6"/>
    <x v="87"/>
    <x v="2"/>
  </r>
  <r>
    <x v="6"/>
    <x v="87"/>
    <x v="3"/>
  </r>
  <r>
    <x v="6"/>
    <x v="87"/>
    <x v="1"/>
  </r>
  <r>
    <x v="6"/>
    <x v="87"/>
    <x v="1"/>
  </r>
  <r>
    <x v="6"/>
    <x v="87"/>
    <x v="1"/>
  </r>
  <r>
    <x v="6"/>
    <x v="87"/>
    <x v="3"/>
  </r>
  <r>
    <x v="6"/>
    <x v="87"/>
    <x v="1"/>
  </r>
  <r>
    <x v="6"/>
    <x v="87"/>
    <x v="3"/>
  </r>
  <r>
    <x v="6"/>
    <x v="88"/>
    <x v="2"/>
  </r>
  <r>
    <x v="6"/>
    <x v="88"/>
    <x v="3"/>
  </r>
  <r>
    <x v="6"/>
    <x v="88"/>
    <x v="2"/>
  </r>
  <r>
    <x v="6"/>
    <x v="88"/>
    <x v="3"/>
  </r>
  <r>
    <x v="6"/>
    <x v="88"/>
    <x v="1"/>
  </r>
  <r>
    <x v="6"/>
    <x v="88"/>
    <x v="1"/>
  </r>
  <r>
    <x v="6"/>
    <x v="88"/>
    <x v="3"/>
  </r>
  <r>
    <x v="6"/>
    <x v="88"/>
    <x v="1"/>
  </r>
  <r>
    <x v="6"/>
    <x v="88"/>
    <x v="2"/>
  </r>
  <r>
    <x v="6"/>
    <x v="88"/>
    <x v="1"/>
  </r>
  <r>
    <x v="6"/>
    <x v="88"/>
    <x v="1"/>
  </r>
  <r>
    <x v="6"/>
    <x v="88"/>
    <x v="1"/>
  </r>
  <r>
    <x v="6"/>
    <x v="88"/>
    <x v="1"/>
  </r>
  <r>
    <x v="6"/>
    <x v="88"/>
    <x v="3"/>
  </r>
  <r>
    <x v="6"/>
    <x v="88"/>
    <x v="0"/>
  </r>
  <r>
    <x v="6"/>
    <x v="88"/>
    <x v="0"/>
  </r>
  <r>
    <x v="6"/>
    <x v="88"/>
    <x v="1"/>
  </r>
  <r>
    <x v="6"/>
    <x v="88"/>
    <x v="1"/>
  </r>
  <r>
    <x v="6"/>
    <x v="88"/>
    <x v="3"/>
  </r>
  <r>
    <x v="6"/>
    <x v="89"/>
    <x v="0"/>
  </r>
  <r>
    <x v="6"/>
    <x v="89"/>
    <x v="1"/>
  </r>
  <r>
    <x v="6"/>
    <x v="89"/>
    <x v="1"/>
  </r>
  <r>
    <x v="6"/>
    <x v="89"/>
    <x v="1"/>
  </r>
  <r>
    <x v="6"/>
    <x v="89"/>
    <x v="1"/>
  </r>
  <r>
    <x v="6"/>
    <x v="89"/>
    <x v="1"/>
  </r>
  <r>
    <x v="6"/>
    <x v="89"/>
    <x v="0"/>
  </r>
  <r>
    <x v="6"/>
    <x v="89"/>
    <x v="2"/>
  </r>
  <r>
    <x v="6"/>
    <x v="89"/>
    <x v="0"/>
  </r>
  <r>
    <x v="6"/>
    <x v="89"/>
    <x v="1"/>
  </r>
  <r>
    <x v="6"/>
    <x v="90"/>
    <x v="0"/>
  </r>
  <r>
    <x v="6"/>
    <x v="90"/>
    <x v="0"/>
  </r>
  <r>
    <x v="6"/>
    <x v="91"/>
    <x v="0"/>
  </r>
  <r>
    <x v="6"/>
    <x v="91"/>
    <x v="1"/>
  </r>
  <r>
    <x v="6"/>
    <x v="91"/>
    <x v="0"/>
  </r>
  <r>
    <x v="6"/>
    <x v="91"/>
    <x v="0"/>
  </r>
  <r>
    <x v="6"/>
    <x v="91"/>
    <x v="0"/>
  </r>
  <r>
    <x v="6"/>
    <x v="91"/>
    <x v="0"/>
  </r>
  <r>
    <x v="6"/>
    <x v="91"/>
    <x v="2"/>
  </r>
  <r>
    <x v="6"/>
    <x v="92"/>
    <x v="1"/>
  </r>
  <r>
    <x v="6"/>
    <x v="92"/>
    <x v="0"/>
  </r>
  <r>
    <x v="6"/>
    <x v="92"/>
    <x v="1"/>
  </r>
  <r>
    <x v="6"/>
    <x v="92"/>
    <x v="1"/>
  </r>
  <r>
    <x v="6"/>
    <x v="93"/>
    <x v="3"/>
  </r>
  <r>
    <x v="6"/>
    <x v="93"/>
    <x v="2"/>
  </r>
  <r>
    <x v="6"/>
    <x v="93"/>
    <x v="3"/>
  </r>
  <r>
    <x v="6"/>
    <x v="93"/>
    <x v="2"/>
  </r>
  <r>
    <x v="6"/>
    <x v="93"/>
    <x v="1"/>
  </r>
  <r>
    <x v="6"/>
    <x v="93"/>
    <x v="1"/>
  </r>
  <r>
    <x v="6"/>
    <x v="93"/>
    <x v="1"/>
  </r>
  <r>
    <x v="6"/>
    <x v="93"/>
    <x v="4"/>
  </r>
  <r>
    <x v="6"/>
    <x v="93"/>
    <x v="2"/>
  </r>
  <r>
    <x v="6"/>
    <x v="93"/>
    <x v="2"/>
  </r>
  <r>
    <x v="6"/>
    <x v="93"/>
    <x v="0"/>
  </r>
  <r>
    <x v="6"/>
    <x v="94"/>
    <x v="1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1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0"/>
  </r>
  <r>
    <x v="6"/>
    <x v="94"/>
    <x v="1"/>
  </r>
  <r>
    <x v="6"/>
    <x v="95"/>
    <x v="3"/>
  </r>
  <r>
    <x v="6"/>
    <x v="95"/>
    <x v="1"/>
  </r>
  <r>
    <x v="6"/>
    <x v="95"/>
    <x v="1"/>
  </r>
  <r>
    <x v="6"/>
    <x v="95"/>
    <x v="1"/>
  </r>
  <r>
    <x v="6"/>
    <x v="95"/>
    <x v="1"/>
  </r>
  <r>
    <x v="6"/>
    <x v="95"/>
    <x v="1"/>
  </r>
  <r>
    <x v="6"/>
    <x v="95"/>
    <x v="1"/>
  </r>
  <r>
    <x v="6"/>
    <x v="95"/>
    <x v="1"/>
  </r>
  <r>
    <x v="6"/>
    <x v="95"/>
    <x v="2"/>
  </r>
  <r>
    <x v="6"/>
    <x v="95"/>
    <x v="3"/>
  </r>
  <r>
    <x v="6"/>
    <x v="95"/>
    <x v="3"/>
  </r>
  <r>
    <x v="6"/>
    <x v="95"/>
    <x v="1"/>
  </r>
  <r>
    <x v="6"/>
    <x v="95"/>
    <x v="4"/>
  </r>
  <r>
    <x v="6"/>
    <x v="95"/>
    <x v="2"/>
  </r>
  <r>
    <x v="6"/>
    <x v="95"/>
    <x v="1"/>
  </r>
  <r>
    <x v="6"/>
    <x v="95"/>
    <x v="1"/>
  </r>
  <r>
    <x v="6"/>
    <x v="95"/>
    <x v="0"/>
  </r>
  <r>
    <x v="6"/>
    <x v="95"/>
    <x v="1"/>
  </r>
  <r>
    <x v="6"/>
    <x v="95"/>
    <x v="1"/>
  </r>
  <r>
    <x v="6"/>
    <x v="95"/>
    <x v="1"/>
  </r>
  <r>
    <x v="6"/>
    <x v="95"/>
    <x v="1"/>
  </r>
  <r>
    <x v="6"/>
    <x v="95"/>
    <x v="3"/>
  </r>
  <r>
    <x v="6"/>
    <x v="95"/>
    <x v="1"/>
  </r>
  <r>
    <x v="6"/>
    <x v="95"/>
    <x v="1"/>
  </r>
  <r>
    <x v="7"/>
    <x v="96"/>
    <x v="0"/>
  </r>
  <r>
    <x v="7"/>
    <x v="96"/>
    <x v="2"/>
  </r>
  <r>
    <x v="7"/>
    <x v="96"/>
    <x v="3"/>
  </r>
  <r>
    <x v="7"/>
    <x v="96"/>
    <x v="2"/>
  </r>
  <r>
    <x v="7"/>
    <x v="96"/>
    <x v="3"/>
  </r>
  <r>
    <x v="7"/>
    <x v="96"/>
    <x v="3"/>
  </r>
  <r>
    <x v="7"/>
    <x v="96"/>
    <x v="1"/>
  </r>
  <r>
    <x v="7"/>
    <x v="96"/>
    <x v="0"/>
  </r>
  <r>
    <x v="7"/>
    <x v="96"/>
    <x v="0"/>
  </r>
  <r>
    <x v="7"/>
    <x v="96"/>
    <x v="0"/>
  </r>
  <r>
    <x v="7"/>
    <x v="96"/>
    <x v="0"/>
  </r>
  <r>
    <x v="7"/>
    <x v="96"/>
    <x v="1"/>
  </r>
  <r>
    <x v="7"/>
    <x v="96"/>
    <x v="2"/>
  </r>
  <r>
    <x v="7"/>
    <x v="96"/>
    <x v="0"/>
  </r>
  <r>
    <x v="7"/>
    <x v="96"/>
    <x v="1"/>
  </r>
  <r>
    <x v="7"/>
    <x v="96"/>
    <x v="3"/>
  </r>
  <r>
    <x v="7"/>
    <x v="96"/>
    <x v="3"/>
  </r>
  <r>
    <x v="7"/>
    <x v="96"/>
    <x v="0"/>
  </r>
  <r>
    <x v="7"/>
    <x v="96"/>
    <x v="1"/>
  </r>
  <r>
    <x v="7"/>
    <x v="96"/>
    <x v="1"/>
  </r>
  <r>
    <x v="7"/>
    <x v="97"/>
    <x v="1"/>
  </r>
  <r>
    <x v="7"/>
    <x v="97"/>
    <x v="1"/>
  </r>
  <r>
    <x v="7"/>
    <x v="97"/>
    <x v="0"/>
  </r>
  <r>
    <x v="7"/>
    <x v="97"/>
    <x v="1"/>
  </r>
  <r>
    <x v="7"/>
    <x v="97"/>
    <x v="1"/>
  </r>
  <r>
    <x v="7"/>
    <x v="97"/>
    <x v="1"/>
  </r>
  <r>
    <x v="7"/>
    <x v="97"/>
    <x v="0"/>
  </r>
  <r>
    <x v="7"/>
    <x v="97"/>
    <x v="1"/>
  </r>
  <r>
    <x v="7"/>
    <x v="97"/>
    <x v="1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1"/>
  </r>
  <r>
    <x v="7"/>
    <x v="97"/>
    <x v="3"/>
  </r>
  <r>
    <x v="7"/>
    <x v="97"/>
    <x v="1"/>
  </r>
  <r>
    <x v="7"/>
    <x v="97"/>
    <x v="1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1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0"/>
  </r>
  <r>
    <x v="7"/>
    <x v="97"/>
    <x v="0"/>
  </r>
  <r>
    <x v="7"/>
    <x v="98"/>
    <x v="2"/>
  </r>
  <r>
    <x v="7"/>
    <x v="98"/>
    <x v="2"/>
  </r>
  <r>
    <x v="7"/>
    <x v="98"/>
    <x v="1"/>
  </r>
  <r>
    <x v="7"/>
    <x v="98"/>
    <x v="1"/>
  </r>
  <r>
    <x v="7"/>
    <x v="98"/>
    <x v="0"/>
  </r>
  <r>
    <x v="7"/>
    <x v="98"/>
    <x v="0"/>
  </r>
  <r>
    <x v="7"/>
    <x v="98"/>
    <x v="1"/>
  </r>
  <r>
    <x v="7"/>
    <x v="98"/>
    <x v="3"/>
  </r>
  <r>
    <x v="7"/>
    <x v="98"/>
    <x v="1"/>
  </r>
  <r>
    <x v="7"/>
    <x v="98"/>
    <x v="1"/>
  </r>
  <r>
    <x v="7"/>
    <x v="98"/>
    <x v="1"/>
  </r>
  <r>
    <x v="7"/>
    <x v="98"/>
    <x v="3"/>
  </r>
  <r>
    <x v="7"/>
    <x v="98"/>
    <x v="1"/>
  </r>
  <r>
    <x v="7"/>
    <x v="98"/>
    <x v="2"/>
  </r>
  <r>
    <x v="7"/>
    <x v="98"/>
    <x v="1"/>
  </r>
  <r>
    <x v="7"/>
    <x v="98"/>
    <x v="3"/>
  </r>
  <r>
    <x v="7"/>
    <x v="98"/>
    <x v="2"/>
  </r>
  <r>
    <x v="7"/>
    <x v="98"/>
    <x v="1"/>
  </r>
  <r>
    <x v="7"/>
    <x v="98"/>
    <x v="2"/>
  </r>
  <r>
    <x v="7"/>
    <x v="98"/>
    <x v="3"/>
  </r>
  <r>
    <x v="7"/>
    <x v="98"/>
    <x v="1"/>
  </r>
  <r>
    <x v="7"/>
    <x v="98"/>
    <x v="3"/>
  </r>
  <r>
    <x v="7"/>
    <x v="98"/>
    <x v="0"/>
  </r>
  <r>
    <x v="7"/>
    <x v="98"/>
    <x v="3"/>
  </r>
  <r>
    <x v="7"/>
    <x v="98"/>
    <x v="2"/>
  </r>
  <r>
    <x v="7"/>
    <x v="98"/>
    <x v="1"/>
  </r>
  <r>
    <x v="7"/>
    <x v="98"/>
    <x v="3"/>
  </r>
  <r>
    <x v="7"/>
    <x v="98"/>
    <x v="1"/>
  </r>
  <r>
    <x v="7"/>
    <x v="98"/>
    <x v="2"/>
  </r>
  <r>
    <x v="7"/>
    <x v="98"/>
    <x v="2"/>
  </r>
  <r>
    <x v="7"/>
    <x v="98"/>
    <x v="2"/>
  </r>
  <r>
    <x v="7"/>
    <x v="98"/>
    <x v="3"/>
  </r>
  <r>
    <x v="7"/>
    <x v="98"/>
    <x v="1"/>
  </r>
  <r>
    <x v="7"/>
    <x v="99"/>
    <x v="1"/>
  </r>
  <r>
    <x v="7"/>
    <x v="99"/>
    <x v="1"/>
  </r>
  <r>
    <x v="7"/>
    <x v="99"/>
    <x v="3"/>
  </r>
  <r>
    <x v="7"/>
    <x v="99"/>
    <x v="1"/>
  </r>
  <r>
    <x v="7"/>
    <x v="99"/>
    <x v="1"/>
  </r>
  <r>
    <x v="7"/>
    <x v="99"/>
    <x v="0"/>
  </r>
  <r>
    <x v="7"/>
    <x v="99"/>
    <x v="1"/>
  </r>
  <r>
    <x v="7"/>
    <x v="99"/>
    <x v="1"/>
  </r>
  <r>
    <x v="7"/>
    <x v="99"/>
    <x v="3"/>
  </r>
  <r>
    <x v="7"/>
    <x v="99"/>
    <x v="1"/>
  </r>
  <r>
    <x v="7"/>
    <x v="99"/>
    <x v="1"/>
  </r>
  <r>
    <x v="7"/>
    <x v="99"/>
    <x v="2"/>
  </r>
  <r>
    <x v="7"/>
    <x v="99"/>
    <x v="1"/>
  </r>
  <r>
    <x v="7"/>
    <x v="99"/>
    <x v="2"/>
  </r>
  <r>
    <x v="7"/>
    <x v="99"/>
    <x v="2"/>
  </r>
  <r>
    <x v="7"/>
    <x v="99"/>
    <x v="3"/>
  </r>
  <r>
    <x v="7"/>
    <x v="99"/>
    <x v="1"/>
  </r>
  <r>
    <x v="7"/>
    <x v="99"/>
    <x v="0"/>
  </r>
  <r>
    <x v="7"/>
    <x v="99"/>
    <x v="1"/>
  </r>
  <r>
    <x v="7"/>
    <x v="100"/>
    <x v="1"/>
  </r>
  <r>
    <x v="7"/>
    <x v="100"/>
    <x v="1"/>
  </r>
  <r>
    <x v="7"/>
    <x v="100"/>
    <x v="2"/>
  </r>
  <r>
    <x v="7"/>
    <x v="100"/>
    <x v="3"/>
  </r>
  <r>
    <x v="7"/>
    <x v="100"/>
    <x v="0"/>
  </r>
  <r>
    <x v="7"/>
    <x v="100"/>
    <x v="0"/>
  </r>
  <r>
    <x v="7"/>
    <x v="100"/>
    <x v="2"/>
  </r>
  <r>
    <x v="7"/>
    <x v="100"/>
    <x v="1"/>
  </r>
  <r>
    <x v="7"/>
    <x v="100"/>
    <x v="1"/>
  </r>
  <r>
    <x v="7"/>
    <x v="100"/>
    <x v="2"/>
  </r>
  <r>
    <x v="7"/>
    <x v="100"/>
    <x v="1"/>
  </r>
  <r>
    <x v="7"/>
    <x v="100"/>
    <x v="2"/>
  </r>
  <r>
    <x v="7"/>
    <x v="100"/>
    <x v="1"/>
  </r>
  <r>
    <x v="7"/>
    <x v="100"/>
    <x v="1"/>
  </r>
  <r>
    <x v="7"/>
    <x v="100"/>
    <x v="2"/>
  </r>
  <r>
    <x v="7"/>
    <x v="100"/>
    <x v="1"/>
  </r>
  <r>
    <x v="7"/>
    <x v="100"/>
    <x v="1"/>
  </r>
  <r>
    <x v="7"/>
    <x v="100"/>
    <x v="0"/>
  </r>
  <r>
    <x v="7"/>
    <x v="100"/>
    <x v="0"/>
  </r>
  <r>
    <x v="7"/>
    <x v="100"/>
    <x v="0"/>
  </r>
  <r>
    <x v="7"/>
    <x v="100"/>
    <x v="4"/>
  </r>
  <r>
    <x v="7"/>
    <x v="100"/>
    <x v="1"/>
  </r>
  <r>
    <x v="7"/>
    <x v="100"/>
    <x v="1"/>
  </r>
  <r>
    <x v="7"/>
    <x v="101"/>
    <x v="2"/>
  </r>
  <r>
    <x v="7"/>
    <x v="101"/>
    <x v="3"/>
  </r>
  <r>
    <x v="7"/>
    <x v="101"/>
    <x v="3"/>
  </r>
  <r>
    <x v="7"/>
    <x v="101"/>
    <x v="2"/>
  </r>
  <r>
    <x v="7"/>
    <x v="101"/>
    <x v="3"/>
  </r>
  <r>
    <x v="7"/>
    <x v="101"/>
    <x v="2"/>
  </r>
  <r>
    <x v="7"/>
    <x v="101"/>
    <x v="3"/>
  </r>
  <r>
    <x v="7"/>
    <x v="102"/>
    <x v="2"/>
  </r>
  <r>
    <x v="7"/>
    <x v="102"/>
    <x v="2"/>
  </r>
  <r>
    <x v="7"/>
    <x v="102"/>
    <x v="1"/>
  </r>
  <r>
    <x v="7"/>
    <x v="102"/>
    <x v="1"/>
  </r>
  <r>
    <x v="7"/>
    <x v="102"/>
    <x v="1"/>
  </r>
  <r>
    <x v="7"/>
    <x v="102"/>
    <x v="1"/>
  </r>
  <r>
    <x v="7"/>
    <x v="102"/>
    <x v="0"/>
  </r>
  <r>
    <x v="7"/>
    <x v="102"/>
    <x v="3"/>
  </r>
  <r>
    <x v="7"/>
    <x v="102"/>
    <x v="3"/>
  </r>
  <r>
    <x v="7"/>
    <x v="103"/>
    <x v="2"/>
  </r>
  <r>
    <x v="7"/>
    <x v="103"/>
    <x v="3"/>
  </r>
  <r>
    <x v="7"/>
    <x v="103"/>
    <x v="1"/>
  </r>
  <r>
    <x v="7"/>
    <x v="103"/>
    <x v="1"/>
  </r>
  <r>
    <x v="7"/>
    <x v="103"/>
    <x v="3"/>
  </r>
  <r>
    <x v="7"/>
    <x v="103"/>
    <x v="2"/>
  </r>
  <r>
    <x v="7"/>
    <x v="103"/>
    <x v="3"/>
  </r>
  <r>
    <x v="7"/>
    <x v="103"/>
    <x v="3"/>
  </r>
  <r>
    <x v="7"/>
    <x v="103"/>
    <x v="1"/>
  </r>
  <r>
    <x v="7"/>
    <x v="103"/>
    <x v="3"/>
  </r>
  <r>
    <x v="7"/>
    <x v="103"/>
    <x v="2"/>
  </r>
  <r>
    <x v="7"/>
    <x v="103"/>
    <x v="3"/>
  </r>
  <r>
    <x v="7"/>
    <x v="103"/>
    <x v="2"/>
  </r>
  <r>
    <x v="7"/>
    <x v="103"/>
    <x v="3"/>
  </r>
  <r>
    <x v="7"/>
    <x v="103"/>
    <x v="2"/>
  </r>
  <r>
    <x v="7"/>
    <x v="103"/>
    <x v="4"/>
  </r>
  <r>
    <x v="7"/>
    <x v="103"/>
    <x v="3"/>
  </r>
  <r>
    <x v="7"/>
    <x v="103"/>
    <x v="2"/>
  </r>
  <r>
    <x v="7"/>
    <x v="103"/>
    <x v="0"/>
  </r>
  <r>
    <x v="7"/>
    <x v="103"/>
    <x v="1"/>
  </r>
  <r>
    <x v="7"/>
    <x v="103"/>
    <x v="1"/>
  </r>
  <r>
    <x v="7"/>
    <x v="103"/>
    <x v="3"/>
  </r>
  <r>
    <x v="7"/>
    <x v="103"/>
    <x v="1"/>
  </r>
  <r>
    <x v="7"/>
    <x v="103"/>
    <x v="1"/>
  </r>
  <r>
    <x v="7"/>
    <x v="103"/>
    <x v="1"/>
  </r>
  <r>
    <x v="7"/>
    <x v="103"/>
    <x v="3"/>
  </r>
  <r>
    <x v="7"/>
    <x v="103"/>
    <x v="3"/>
  </r>
  <r>
    <x v="7"/>
    <x v="103"/>
    <x v="3"/>
  </r>
  <r>
    <x v="7"/>
    <x v="103"/>
    <x v="2"/>
  </r>
  <r>
    <x v="7"/>
    <x v="103"/>
    <x v="3"/>
  </r>
  <r>
    <x v="7"/>
    <x v="103"/>
    <x v="2"/>
  </r>
  <r>
    <x v="7"/>
    <x v="103"/>
    <x v="3"/>
  </r>
  <r>
    <x v="7"/>
    <x v="103"/>
    <x v="2"/>
  </r>
  <r>
    <x v="7"/>
    <x v="103"/>
    <x v="3"/>
  </r>
  <r>
    <x v="7"/>
    <x v="104"/>
    <x v="3"/>
  </r>
  <r>
    <x v="7"/>
    <x v="104"/>
    <x v="3"/>
  </r>
  <r>
    <x v="7"/>
    <x v="104"/>
    <x v="4"/>
  </r>
  <r>
    <x v="7"/>
    <x v="104"/>
    <x v="0"/>
  </r>
  <r>
    <x v="7"/>
    <x v="104"/>
    <x v="1"/>
  </r>
  <r>
    <x v="7"/>
    <x v="104"/>
    <x v="3"/>
  </r>
  <r>
    <x v="7"/>
    <x v="104"/>
    <x v="1"/>
  </r>
  <r>
    <x v="7"/>
    <x v="104"/>
    <x v="3"/>
  </r>
  <r>
    <x v="7"/>
    <x v="104"/>
    <x v="1"/>
  </r>
  <r>
    <x v="7"/>
    <x v="104"/>
    <x v="2"/>
  </r>
  <r>
    <x v="7"/>
    <x v="104"/>
    <x v="3"/>
  </r>
  <r>
    <x v="7"/>
    <x v="104"/>
    <x v="3"/>
  </r>
  <r>
    <x v="7"/>
    <x v="104"/>
    <x v="2"/>
  </r>
  <r>
    <x v="7"/>
    <x v="104"/>
    <x v="3"/>
  </r>
  <r>
    <x v="7"/>
    <x v="104"/>
    <x v="3"/>
  </r>
  <r>
    <x v="7"/>
    <x v="104"/>
    <x v="3"/>
  </r>
  <r>
    <x v="7"/>
    <x v="104"/>
    <x v="2"/>
  </r>
  <r>
    <x v="7"/>
    <x v="104"/>
    <x v="3"/>
  </r>
  <r>
    <x v="7"/>
    <x v="104"/>
    <x v="3"/>
  </r>
  <r>
    <x v="7"/>
    <x v="104"/>
    <x v="1"/>
  </r>
  <r>
    <x v="7"/>
    <x v="104"/>
    <x v="1"/>
  </r>
  <r>
    <x v="7"/>
    <x v="104"/>
    <x v="2"/>
  </r>
  <r>
    <x v="7"/>
    <x v="104"/>
    <x v="1"/>
  </r>
  <r>
    <x v="7"/>
    <x v="104"/>
    <x v="1"/>
  </r>
  <r>
    <x v="7"/>
    <x v="104"/>
    <x v="2"/>
  </r>
  <r>
    <x v="7"/>
    <x v="104"/>
    <x v="2"/>
  </r>
  <r>
    <x v="7"/>
    <x v="104"/>
    <x v="3"/>
  </r>
  <r>
    <x v="7"/>
    <x v="104"/>
    <x v="3"/>
  </r>
  <r>
    <x v="7"/>
    <x v="104"/>
    <x v="1"/>
  </r>
  <r>
    <x v="7"/>
    <x v="104"/>
    <x v="3"/>
  </r>
  <r>
    <x v="7"/>
    <x v="104"/>
    <x v="3"/>
  </r>
  <r>
    <x v="7"/>
    <x v="104"/>
    <x v="1"/>
  </r>
  <r>
    <x v="7"/>
    <x v="104"/>
    <x v="2"/>
  </r>
  <r>
    <x v="7"/>
    <x v="105"/>
    <x v="2"/>
  </r>
  <r>
    <x v="7"/>
    <x v="105"/>
    <x v="2"/>
  </r>
  <r>
    <x v="7"/>
    <x v="105"/>
    <x v="0"/>
  </r>
  <r>
    <x v="7"/>
    <x v="105"/>
    <x v="1"/>
  </r>
  <r>
    <x v="7"/>
    <x v="105"/>
    <x v="3"/>
  </r>
  <r>
    <x v="7"/>
    <x v="105"/>
    <x v="3"/>
  </r>
  <r>
    <x v="7"/>
    <x v="105"/>
    <x v="1"/>
  </r>
  <r>
    <x v="7"/>
    <x v="105"/>
    <x v="0"/>
  </r>
  <r>
    <x v="7"/>
    <x v="105"/>
    <x v="2"/>
  </r>
  <r>
    <x v="7"/>
    <x v="105"/>
    <x v="1"/>
  </r>
  <r>
    <x v="7"/>
    <x v="105"/>
    <x v="1"/>
  </r>
  <r>
    <x v="7"/>
    <x v="105"/>
    <x v="3"/>
  </r>
  <r>
    <x v="7"/>
    <x v="105"/>
    <x v="3"/>
  </r>
  <r>
    <x v="7"/>
    <x v="105"/>
    <x v="3"/>
  </r>
  <r>
    <x v="7"/>
    <x v="105"/>
    <x v="0"/>
  </r>
  <r>
    <x v="7"/>
    <x v="105"/>
    <x v="3"/>
  </r>
  <r>
    <x v="7"/>
    <x v="105"/>
    <x v="3"/>
  </r>
  <r>
    <x v="7"/>
    <x v="106"/>
    <x v="0"/>
  </r>
  <r>
    <x v="7"/>
    <x v="106"/>
    <x v="1"/>
  </r>
  <r>
    <x v="7"/>
    <x v="106"/>
    <x v="0"/>
  </r>
  <r>
    <x v="7"/>
    <x v="106"/>
    <x v="0"/>
  </r>
  <r>
    <x v="7"/>
    <x v="106"/>
    <x v="0"/>
  </r>
  <r>
    <x v="7"/>
    <x v="106"/>
    <x v="1"/>
  </r>
  <r>
    <x v="7"/>
    <x v="106"/>
    <x v="1"/>
  </r>
  <r>
    <x v="7"/>
    <x v="106"/>
    <x v="1"/>
  </r>
  <r>
    <x v="7"/>
    <x v="106"/>
    <x v="1"/>
  </r>
  <r>
    <x v="7"/>
    <x v="106"/>
    <x v="2"/>
  </r>
  <r>
    <x v="7"/>
    <x v="106"/>
    <x v="0"/>
  </r>
  <r>
    <x v="7"/>
    <x v="106"/>
    <x v="1"/>
  </r>
  <r>
    <x v="7"/>
    <x v="106"/>
    <x v="1"/>
  </r>
  <r>
    <x v="7"/>
    <x v="106"/>
    <x v="3"/>
  </r>
  <r>
    <x v="7"/>
    <x v="106"/>
    <x v="3"/>
  </r>
  <r>
    <x v="7"/>
    <x v="106"/>
    <x v="0"/>
  </r>
  <r>
    <x v="7"/>
    <x v="106"/>
    <x v="0"/>
  </r>
  <r>
    <x v="7"/>
    <x v="106"/>
    <x v="0"/>
  </r>
  <r>
    <x v="7"/>
    <x v="106"/>
    <x v="1"/>
  </r>
  <r>
    <x v="7"/>
    <x v="106"/>
    <x v="1"/>
  </r>
  <r>
    <x v="7"/>
    <x v="106"/>
    <x v="0"/>
  </r>
  <r>
    <x v="7"/>
    <x v="106"/>
    <x v="1"/>
  </r>
  <r>
    <x v="7"/>
    <x v="106"/>
    <x v="0"/>
  </r>
  <r>
    <x v="7"/>
    <x v="106"/>
    <x v="1"/>
  </r>
  <r>
    <x v="7"/>
    <x v="106"/>
    <x v="0"/>
  </r>
  <r>
    <x v="7"/>
    <x v="106"/>
    <x v="1"/>
  </r>
  <r>
    <x v="7"/>
    <x v="106"/>
    <x v="0"/>
  </r>
  <r>
    <x v="7"/>
    <x v="106"/>
    <x v="3"/>
  </r>
  <r>
    <x v="7"/>
    <x v="107"/>
    <x v="1"/>
  </r>
  <r>
    <x v="7"/>
    <x v="107"/>
    <x v="3"/>
  </r>
  <r>
    <x v="7"/>
    <x v="107"/>
    <x v="1"/>
  </r>
  <r>
    <x v="7"/>
    <x v="107"/>
    <x v="4"/>
  </r>
  <r>
    <x v="7"/>
    <x v="107"/>
    <x v="0"/>
  </r>
  <r>
    <x v="7"/>
    <x v="107"/>
    <x v="3"/>
  </r>
  <r>
    <x v="7"/>
    <x v="107"/>
    <x v="1"/>
  </r>
  <r>
    <x v="7"/>
    <x v="107"/>
    <x v="0"/>
  </r>
  <r>
    <x v="7"/>
    <x v="107"/>
    <x v="3"/>
  </r>
  <r>
    <x v="7"/>
    <x v="107"/>
    <x v="2"/>
  </r>
  <r>
    <x v="7"/>
    <x v="107"/>
    <x v="3"/>
  </r>
  <r>
    <x v="7"/>
    <x v="107"/>
    <x v="1"/>
  </r>
  <r>
    <x v="7"/>
    <x v="107"/>
    <x v="0"/>
  </r>
  <r>
    <x v="7"/>
    <x v="107"/>
    <x v="3"/>
  </r>
  <r>
    <x v="7"/>
    <x v="107"/>
    <x v="1"/>
  </r>
  <r>
    <x v="7"/>
    <x v="107"/>
    <x v="1"/>
  </r>
  <r>
    <x v="7"/>
    <x v="107"/>
    <x v="0"/>
  </r>
  <r>
    <x v="7"/>
    <x v="107"/>
    <x v="0"/>
  </r>
  <r>
    <x v="7"/>
    <x v="107"/>
    <x v="3"/>
  </r>
  <r>
    <x v="7"/>
    <x v="107"/>
    <x v="1"/>
  </r>
  <r>
    <x v="7"/>
    <x v="107"/>
    <x v="3"/>
  </r>
  <r>
    <x v="7"/>
    <x v="107"/>
    <x v="1"/>
  </r>
  <r>
    <x v="7"/>
    <x v="107"/>
    <x v="1"/>
  </r>
  <r>
    <x v="7"/>
    <x v="107"/>
    <x v="1"/>
  </r>
  <r>
    <x v="7"/>
    <x v="107"/>
    <x v="0"/>
  </r>
  <r>
    <x v="7"/>
    <x v="107"/>
    <x v="1"/>
  </r>
  <r>
    <x v="7"/>
    <x v="107"/>
    <x v="2"/>
  </r>
  <r>
    <x v="7"/>
    <x v="107"/>
    <x v="1"/>
  </r>
  <r>
    <x v="7"/>
    <x v="107"/>
    <x v="1"/>
  </r>
  <r>
    <x v="7"/>
    <x v="107"/>
    <x v="0"/>
  </r>
  <r>
    <x v="7"/>
    <x v="108"/>
    <x v="3"/>
  </r>
  <r>
    <x v="7"/>
    <x v="108"/>
    <x v="2"/>
  </r>
  <r>
    <x v="7"/>
    <x v="108"/>
    <x v="2"/>
  </r>
  <r>
    <x v="7"/>
    <x v="108"/>
    <x v="3"/>
  </r>
  <r>
    <x v="7"/>
    <x v="108"/>
    <x v="1"/>
  </r>
  <r>
    <x v="7"/>
    <x v="108"/>
    <x v="3"/>
  </r>
  <r>
    <x v="7"/>
    <x v="108"/>
    <x v="2"/>
  </r>
  <r>
    <x v="7"/>
    <x v="108"/>
    <x v="2"/>
  </r>
  <r>
    <x v="7"/>
    <x v="108"/>
    <x v="1"/>
  </r>
  <r>
    <x v="7"/>
    <x v="108"/>
    <x v="3"/>
  </r>
  <r>
    <x v="7"/>
    <x v="108"/>
    <x v="3"/>
  </r>
  <r>
    <x v="7"/>
    <x v="108"/>
    <x v="2"/>
  </r>
  <r>
    <x v="7"/>
    <x v="108"/>
    <x v="3"/>
  </r>
  <r>
    <x v="7"/>
    <x v="109"/>
    <x v="3"/>
  </r>
  <r>
    <x v="7"/>
    <x v="109"/>
    <x v="3"/>
  </r>
  <r>
    <x v="7"/>
    <x v="109"/>
    <x v="3"/>
  </r>
  <r>
    <x v="7"/>
    <x v="109"/>
    <x v="3"/>
  </r>
  <r>
    <x v="7"/>
    <x v="109"/>
    <x v="1"/>
  </r>
  <r>
    <x v="7"/>
    <x v="109"/>
    <x v="3"/>
  </r>
  <r>
    <x v="7"/>
    <x v="109"/>
    <x v="1"/>
  </r>
  <r>
    <x v="7"/>
    <x v="109"/>
    <x v="2"/>
  </r>
  <r>
    <x v="7"/>
    <x v="109"/>
    <x v="2"/>
  </r>
  <r>
    <x v="7"/>
    <x v="109"/>
    <x v="2"/>
  </r>
  <r>
    <x v="7"/>
    <x v="109"/>
    <x v="1"/>
  </r>
  <r>
    <x v="7"/>
    <x v="109"/>
    <x v="0"/>
  </r>
  <r>
    <x v="7"/>
    <x v="109"/>
    <x v="3"/>
  </r>
  <r>
    <x v="7"/>
    <x v="109"/>
    <x v="2"/>
  </r>
  <r>
    <x v="7"/>
    <x v="109"/>
    <x v="3"/>
  </r>
  <r>
    <x v="7"/>
    <x v="109"/>
    <x v="2"/>
  </r>
  <r>
    <x v="7"/>
    <x v="109"/>
    <x v="2"/>
  </r>
  <r>
    <x v="7"/>
    <x v="109"/>
    <x v="3"/>
  </r>
  <r>
    <x v="7"/>
    <x v="109"/>
    <x v="3"/>
  </r>
  <r>
    <x v="7"/>
    <x v="109"/>
    <x v="1"/>
  </r>
  <r>
    <x v="7"/>
    <x v="109"/>
    <x v="1"/>
  </r>
  <r>
    <x v="7"/>
    <x v="109"/>
    <x v="1"/>
  </r>
  <r>
    <x v="7"/>
    <x v="109"/>
    <x v="0"/>
  </r>
  <r>
    <x v="7"/>
    <x v="109"/>
    <x v="3"/>
  </r>
  <r>
    <x v="7"/>
    <x v="109"/>
    <x v="1"/>
  </r>
  <r>
    <x v="7"/>
    <x v="109"/>
    <x v="2"/>
  </r>
  <r>
    <x v="7"/>
    <x v="109"/>
    <x v="3"/>
  </r>
  <r>
    <x v="8"/>
    <x v="110"/>
    <x v="1"/>
  </r>
  <r>
    <x v="8"/>
    <x v="110"/>
    <x v="3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1"/>
  </r>
  <r>
    <x v="8"/>
    <x v="110"/>
    <x v="2"/>
  </r>
  <r>
    <x v="8"/>
    <x v="110"/>
    <x v="1"/>
  </r>
  <r>
    <x v="8"/>
    <x v="110"/>
    <x v="0"/>
  </r>
  <r>
    <x v="8"/>
    <x v="110"/>
    <x v="1"/>
  </r>
  <r>
    <x v="8"/>
    <x v="110"/>
    <x v="1"/>
  </r>
  <r>
    <x v="8"/>
    <x v="110"/>
    <x v="3"/>
  </r>
  <r>
    <x v="8"/>
    <x v="110"/>
    <x v="1"/>
  </r>
  <r>
    <x v="8"/>
    <x v="110"/>
    <x v="2"/>
  </r>
  <r>
    <x v="8"/>
    <x v="110"/>
    <x v="1"/>
  </r>
  <r>
    <x v="8"/>
    <x v="110"/>
    <x v="2"/>
  </r>
  <r>
    <x v="8"/>
    <x v="110"/>
    <x v="1"/>
  </r>
  <r>
    <x v="8"/>
    <x v="110"/>
    <x v="2"/>
  </r>
  <r>
    <x v="8"/>
    <x v="110"/>
    <x v="1"/>
  </r>
  <r>
    <x v="8"/>
    <x v="110"/>
    <x v="1"/>
  </r>
  <r>
    <x v="8"/>
    <x v="110"/>
    <x v="3"/>
  </r>
  <r>
    <x v="8"/>
    <x v="110"/>
    <x v="2"/>
  </r>
  <r>
    <x v="8"/>
    <x v="110"/>
    <x v="0"/>
  </r>
  <r>
    <x v="8"/>
    <x v="110"/>
    <x v="2"/>
  </r>
  <r>
    <x v="8"/>
    <x v="110"/>
    <x v="1"/>
  </r>
  <r>
    <x v="8"/>
    <x v="110"/>
    <x v="2"/>
  </r>
  <r>
    <x v="8"/>
    <x v="110"/>
    <x v="2"/>
  </r>
  <r>
    <x v="8"/>
    <x v="110"/>
    <x v="1"/>
  </r>
  <r>
    <x v="8"/>
    <x v="110"/>
    <x v="3"/>
  </r>
  <r>
    <x v="8"/>
    <x v="110"/>
    <x v="2"/>
  </r>
  <r>
    <x v="8"/>
    <x v="111"/>
    <x v="3"/>
  </r>
  <r>
    <x v="8"/>
    <x v="111"/>
    <x v="3"/>
  </r>
  <r>
    <x v="8"/>
    <x v="111"/>
    <x v="3"/>
  </r>
  <r>
    <x v="8"/>
    <x v="111"/>
    <x v="3"/>
  </r>
  <r>
    <x v="8"/>
    <x v="111"/>
    <x v="2"/>
  </r>
  <r>
    <x v="8"/>
    <x v="111"/>
    <x v="1"/>
  </r>
  <r>
    <x v="8"/>
    <x v="111"/>
    <x v="3"/>
  </r>
  <r>
    <x v="8"/>
    <x v="111"/>
    <x v="2"/>
  </r>
  <r>
    <x v="8"/>
    <x v="111"/>
    <x v="3"/>
  </r>
  <r>
    <x v="8"/>
    <x v="111"/>
    <x v="3"/>
  </r>
  <r>
    <x v="8"/>
    <x v="112"/>
    <x v="1"/>
  </r>
  <r>
    <x v="8"/>
    <x v="112"/>
    <x v="1"/>
  </r>
  <r>
    <x v="8"/>
    <x v="112"/>
    <x v="3"/>
  </r>
  <r>
    <x v="8"/>
    <x v="112"/>
    <x v="3"/>
  </r>
  <r>
    <x v="8"/>
    <x v="112"/>
    <x v="2"/>
  </r>
  <r>
    <x v="8"/>
    <x v="113"/>
    <x v="2"/>
  </r>
  <r>
    <x v="8"/>
    <x v="113"/>
    <x v="3"/>
  </r>
  <r>
    <x v="8"/>
    <x v="113"/>
    <x v="2"/>
  </r>
  <r>
    <x v="8"/>
    <x v="113"/>
    <x v="3"/>
  </r>
  <r>
    <x v="8"/>
    <x v="113"/>
    <x v="3"/>
  </r>
  <r>
    <x v="8"/>
    <x v="113"/>
    <x v="2"/>
  </r>
  <r>
    <x v="8"/>
    <x v="113"/>
    <x v="1"/>
  </r>
  <r>
    <x v="8"/>
    <x v="113"/>
    <x v="3"/>
  </r>
  <r>
    <x v="8"/>
    <x v="114"/>
    <x v="1"/>
  </r>
  <r>
    <x v="8"/>
    <x v="114"/>
    <x v="2"/>
  </r>
  <r>
    <x v="8"/>
    <x v="115"/>
    <x v="2"/>
  </r>
  <r>
    <x v="8"/>
    <x v="115"/>
    <x v="3"/>
  </r>
  <r>
    <x v="8"/>
    <x v="116"/>
    <x v="0"/>
  </r>
  <r>
    <x v="8"/>
    <x v="116"/>
    <x v="0"/>
  </r>
  <r>
    <x v="8"/>
    <x v="116"/>
    <x v="1"/>
  </r>
  <r>
    <x v="8"/>
    <x v="116"/>
    <x v="1"/>
  </r>
  <r>
    <x v="8"/>
    <x v="116"/>
    <x v="1"/>
  </r>
  <r>
    <x v="8"/>
    <x v="116"/>
    <x v="1"/>
  </r>
  <r>
    <x v="8"/>
    <x v="116"/>
    <x v="1"/>
  </r>
  <r>
    <x v="8"/>
    <x v="116"/>
    <x v="0"/>
  </r>
  <r>
    <x v="8"/>
    <x v="116"/>
    <x v="1"/>
  </r>
  <r>
    <x v="8"/>
    <x v="116"/>
    <x v="4"/>
  </r>
  <r>
    <x v="8"/>
    <x v="116"/>
    <x v="1"/>
  </r>
  <r>
    <x v="8"/>
    <x v="116"/>
    <x v="3"/>
  </r>
  <r>
    <x v="8"/>
    <x v="116"/>
    <x v="0"/>
  </r>
  <r>
    <x v="8"/>
    <x v="116"/>
    <x v="0"/>
  </r>
  <r>
    <x v="8"/>
    <x v="116"/>
    <x v="0"/>
  </r>
  <r>
    <x v="8"/>
    <x v="117"/>
    <x v="3"/>
  </r>
  <r>
    <x v="8"/>
    <x v="117"/>
    <x v="0"/>
  </r>
  <r>
    <x v="8"/>
    <x v="117"/>
    <x v="0"/>
  </r>
  <r>
    <x v="8"/>
    <x v="117"/>
    <x v="2"/>
  </r>
  <r>
    <x v="8"/>
    <x v="117"/>
    <x v="0"/>
  </r>
  <r>
    <x v="8"/>
    <x v="117"/>
    <x v="0"/>
  </r>
  <r>
    <x v="8"/>
    <x v="117"/>
    <x v="0"/>
  </r>
  <r>
    <x v="8"/>
    <x v="117"/>
    <x v="3"/>
  </r>
  <r>
    <x v="8"/>
    <x v="117"/>
    <x v="0"/>
  </r>
  <r>
    <x v="8"/>
    <x v="117"/>
    <x v="0"/>
  </r>
  <r>
    <x v="8"/>
    <x v="117"/>
    <x v="0"/>
  </r>
  <r>
    <x v="8"/>
    <x v="117"/>
    <x v="1"/>
  </r>
  <r>
    <x v="8"/>
    <x v="117"/>
    <x v="0"/>
  </r>
  <r>
    <x v="8"/>
    <x v="117"/>
    <x v="1"/>
  </r>
  <r>
    <x v="8"/>
    <x v="117"/>
    <x v="3"/>
  </r>
  <r>
    <x v="8"/>
    <x v="117"/>
    <x v="1"/>
  </r>
  <r>
    <x v="8"/>
    <x v="117"/>
    <x v="1"/>
  </r>
  <r>
    <x v="8"/>
    <x v="117"/>
    <x v="2"/>
  </r>
  <r>
    <x v="8"/>
    <x v="117"/>
    <x v="1"/>
  </r>
  <r>
    <x v="8"/>
    <x v="117"/>
    <x v="1"/>
  </r>
  <r>
    <x v="8"/>
    <x v="117"/>
    <x v="2"/>
  </r>
  <r>
    <x v="8"/>
    <x v="117"/>
    <x v="1"/>
  </r>
  <r>
    <x v="8"/>
    <x v="117"/>
    <x v="1"/>
  </r>
  <r>
    <x v="8"/>
    <x v="118"/>
    <x v="3"/>
  </r>
  <r>
    <x v="8"/>
    <x v="118"/>
    <x v="1"/>
  </r>
  <r>
    <x v="8"/>
    <x v="118"/>
    <x v="3"/>
  </r>
  <r>
    <x v="8"/>
    <x v="118"/>
    <x v="3"/>
  </r>
  <r>
    <x v="8"/>
    <x v="118"/>
    <x v="1"/>
  </r>
  <r>
    <x v="8"/>
    <x v="118"/>
    <x v="2"/>
  </r>
  <r>
    <x v="8"/>
    <x v="118"/>
    <x v="0"/>
  </r>
  <r>
    <x v="8"/>
    <x v="118"/>
    <x v="2"/>
  </r>
  <r>
    <x v="8"/>
    <x v="118"/>
    <x v="3"/>
  </r>
  <r>
    <x v="8"/>
    <x v="119"/>
    <x v="0"/>
  </r>
  <r>
    <x v="8"/>
    <x v="119"/>
    <x v="2"/>
  </r>
  <r>
    <x v="8"/>
    <x v="119"/>
    <x v="4"/>
  </r>
  <r>
    <x v="8"/>
    <x v="119"/>
    <x v="1"/>
  </r>
  <r>
    <x v="8"/>
    <x v="119"/>
    <x v="3"/>
  </r>
  <r>
    <x v="8"/>
    <x v="119"/>
    <x v="1"/>
  </r>
  <r>
    <x v="8"/>
    <x v="120"/>
    <x v="1"/>
  </r>
  <r>
    <x v="8"/>
    <x v="120"/>
    <x v="2"/>
  </r>
  <r>
    <x v="8"/>
    <x v="120"/>
    <x v="0"/>
  </r>
  <r>
    <x v="8"/>
    <x v="120"/>
    <x v="0"/>
  </r>
  <r>
    <x v="8"/>
    <x v="120"/>
    <x v="0"/>
  </r>
  <r>
    <x v="8"/>
    <x v="120"/>
    <x v="0"/>
  </r>
  <r>
    <x v="8"/>
    <x v="120"/>
    <x v="1"/>
  </r>
  <r>
    <x v="8"/>
    <x v="120"/>
    <x v="0"/>
  </r>
  <r>
    <x v="8"/>
    <x v="120"/>
    <x v="0"/>
  </r>
  <r>
    <x v="8"/>
    <x v="120"/>
    <x v="2"/>
  </r>
  <r>
    <x v="8"/>
    <x v="120"/>
    <x v="2"/>
  </r>
  <r>
    <x v="8"/>
    <x v="120"/>
    <x v="3"/>
  </r>
  <r>
    <x v="8"/>
    <x v="120"/>
    <x v="1"/>
  </r>
  <r>
    <x v="8"/>
    <x v="120"/>
    <x v="3"/>
  </r>
  <r>
    <x v="8"/>
    <x v="120"/>
    <x v="2"/>
  </r>
  <r>
    <x v="8"/>
    <x v="120"/>
    <x v="3"/>
  </r>
  <r>
    <x v="8"/>
    <x v="120"/>
    <x v="3"/>
  </r>
  <r>
    <x v="8"/>
    <x v="120"/>
    <x v="2"/>
  </r>
  <r>
    <x v="8"/>
    <x v="121"/>
    <x v="1"/>
  </r>
  <r>
    <x v="8"/>
    <x v="121"/>
    <x v="1"/>
  </r>
  <r>
    <x v="8"/>
    <x v="121"/>
    <x v="1"/>
  </r>
  <r>
    <x v="8"/>
    <x v="121"/>
    <x v="0"/>
  </r>
  <r>
    <x v="8"/>
    <x v="121"/>
    <x v="3"/>
  </r>
  <r>
    <x v="8"/>
    <x v="121"/>
    <x v="3"/>
  </r>
  <r>
    <x v="8"/>
    <x v="121"/>
    <x v="2"/>
  </r>
  <r>
    <x v="8"/>
    <x v="121"/>
    <x v="3"/>
  </r>
  <r>
    <x v="8"/>
    <x v="121"/>
    <x v="0"/>
  </r>
  <r>
    <x v="8"/>
    <x v="121"/>
    <x v="0"/>
  </r>
  <r>
    <x v="8"/>
    <x v="121"/>
    <x v="1"/>
  </r>
  <r>
    <x v="8"/>
    <x v="12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F7D413-3A0E-4B8D-B271-49E50A9E6730}" name="樞紐分析表1" cacheId="0" applyNumberFormats="0" applyBorderFormats="0" applyFontFormats="0" applyPatternFormats="0" applyAlignmentFormats="0" applyWidthHeightFormats="1" dataCaption="值" updatedVersion="8" minRefreshableVersion="3" useAutoFormatting="1" itemPrintTitles="1" createdVersion="8" indent="0" outline="1" outlineData="1" multipleFieldFilters="0">
  <location ref="A1:G135" firstHeaderRow="1" firstDataRow="2" firstDataCol="1"/>
  <pivotFields count="3">
    <pivotField axis="axisRow" showAll="0">
      <items count="10">
        <item x="7"/>
        <item x="8"/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124">
        <item x="7"/>
        <item x="6"/>
        <item x="98"/>
        <item x="13"/>
        <item x="63"/>
        <item x="82"/>
        <item x="94"/>
        <item x="15"/>
        <item x="113"/>
        <item x="10"/>
        <item x="37"/>
        <item x="86"/>
        <item x="3"/>
        <item x="32"/>
        <item x="5"/>
        <item x="46"/>
        <item x="33"/>
        <item x="90"/>
        <item x="75"/>
        <item x="59"/>
        <item x="76"/>
        <item x="47"/>
        <item x="35"/>
        <item x="41"/>
        <item x="81"/>
        <item x="105"/>
        <item x="120"/>
        <item x="56"/>
        <item x="0"/>
        <item x="78"/>
        <item x="51"/>
        <item x="92"/>
        <item x="106"/>
        <item x="100"/>
        <item x="117"/>
        <item x="42"/>
        <item x="49"/>
        <item x="67"/>
        <item x="39"/>
        <item x="108"/>
        <item x="116"/>
        <item x="43"/>
        <item x="99"/>
        <item x="22"/>
        <item x="77"/>
        <item x="88"/>
        <item x="96"/>
        <item x="101"/>
        <item x="65"/>
        <item x="8"/>
        <item x="2"/>
        <item x="11"/>
        <item x="28"/>
        <item x="62"/>
        <item x="61"/>
        <item x="110"/>
        <item x="119"/>
        <item x="71"/>
        <item x="23"/>
        <item x="79"/>
        <item x="80"/>
        <item x="50"/>
        <item x="31"/>
        <item x="53"/>
        <item x="68"/>
        <item x="84"/>
        <item x="55"/>
        <item x="58"/>
        <item x="54"/>
        <item x="91"/>
        <item x="24"/>
        <item x="14"/>
        <item x="74"/>
        <item x="107"/>
        <item x="26"/>
        <item x="9"/>
        <item x="45"/>
        <item x="4"/>
        <item x="89"/>
        <item x="60"/>
        <item x="30"/>
        <item x="64"/>
        <item x="95"/>
        <item x="109"/>
        <item x="52"/>
        <item x="44"/>
        <item x="85"/>
        <item x="73"/>
        <item x="66"/>
        <item x="57"/>
        <item x="34"/>
        <item x="1"/>
        <item x="40"/>
        <item x="111"/>
        <item x="72"/>
        <item x="36"/>
        <item x="122"/>
        <item x="118"/>
        <item x="21"/>
        <item x="112"/>
        <item x="19"/>
        <item x="114"/>
        <item x="97"/>
        <item x="103"/>
        <item x="70"/>
        <item x="38"/>
        <item x="93"/>
        <item x="18"/>
        <item x="27"/>
        <item x="102"/>
        <item x="25"/>
        <item x="48"/>
        <item x="121"/>
        <item x="16"/>
        <item x="29"/>
        <item x="12"/>
        <item x="17"/>
        <item x="87"/>
        <item x="83"/>
        <item x="69"/>
        <item x="20"/>
        <item x="104"/>
        <item x="115"/>
        <item t="default"/>
      </items>
    </pivotField>
    <pivotField axis="axisCol" dataField="1" showAll="0" sortType="ascending">
      <items count="6">
        <item n="1放頭" x="0"/>
        <item n="2中前" x="1"/>
        <item n="3中後" x="3"/>
        <item n="4留後" x="2"/>
        <item n="5(空白)" x="4"/>
        <item t="default"/>
      </items>
    </pivotField>
  </pivotFields>
  <rowFields count="2">
    <field x="0"/>
    <field x="1"/>
  </rowFields>
  <rowItems count="133">
    <i>
      <x/>
    </i>
    <i r="1">
      <x v="2"/>
    </i>
    <i r="1">
      <x v="25"/>
    </i>
    <i r="1">
      <x v="32"/>
    </i>
    <i r="1">
      <x v="33"/>
    </i>
    <i r="1">
      <x v="39"/>
    </i>
    <i r="1">
      <x v="42"/>
    </i>
    <i r="1">
      <x v="46"/>
    </i>
    <i r="1">
      <x v="47"/>
    </i>
    <i r="1">
      <x v="73"/>
    </i>
    <i r="1">
      <x v="83"/>
    </i>
    <i r="1">
      <x v="102"/>
    </i>
    <i r="1">
      <x v="103"/>
    </i>
    <i r="1">
      <x v="109"/>
    </i>
    <i r="1">
      <x v="121"/>
    </i>
    <i>
      <x v="1"/>
    </i>
    <i r="1">
      <x v="8"/>
    </i>
    <i r="1">
      <x v="26"/>
    </i>
    <i r="1">
      <x v="34"/>
    </i>
    <i r="1">
      <x v="40"/>
    </i>
    <i r="1">
      <x v="55"/>
    </i>
    <i r="1">
      <x v="56"/>
    </i>
    <i r="1">
      <x v="93"/>
    </i>
    <i r="1">
      <x v="96"/>
    </i>
    <i r="1">
      <x v="97"/>
    </i>
    <i r="1">
      <x v="99"/>
    </i>
    <i r="1">
      <x v="101"/>
    </i>
    <i r="1">
      <x v="112"/>
    </i>
    <i r="1">
      <x v="122"/>
    </i>
    <i>
      <x v="2"/>
    </i>
    <i r="1">
      <x/>
    </i>
    <i r="1">
      <x v="1"/>
    </i>
    <i r="1">
      <x v="9"/>
    </i>
    <i r="1">
      <x v="12"/>
    </i>
    <i r="1">
      <x v="14"/>
    </i>
    <i r="1">
      <x v="28"/>
    </i>
    <i r="1">
      <x v="49"/>
    </i>
    <i r="1">
      <x v="50"/>
    </i>
    <i r="1">
      <x v="51"/>
    </i>
    <i r="1">
      <x v="75"/>
    </i>
    <i r="1">
      <x v="77"/>
    </i>
    <i r="1">
      <x v="91"/>
    </i>
    <i r="1">
      <x v="115"/>
    </i>
    <i>
      <x v="3"/>
    </i>
    <i r="1">
      <x v="3"/>
    </i>
    <i r="1">
      <x v="7"/>
    </i>
    <i r="1">
      <x v="43"/>
    </i>
    <i r="1">
      <x v="58"/>
    </i>
    <i r="1">
      <x v="70"/>
    </i>
    <i r="1">
      <x v="71"/>
    </i>
    <i r="1">
      <x v="74"/>
    </i>
    <i r="1">
      <x v="98"/>
    </i>
    <i r="1">
      <x v="100"/>
    </i>
    <i r="1">
      <x v="107"/>
    </i>
    <i r="1">
      <x v="110"/>
    </i>
    <i r="1">
      <x v="113"/>
    </i>
    <i r="1">
      <x v="116"/>
    </i>
    <i r="1">
      <x v="120"/>
    </i>
    <i>
      <x v="4"/>
    </i>
    <i r="1">
      <x v="10"/>
    </i>
    <i r="1">
      <x v="13"/>
    </i>
    <i r="1">
      <x v="16"/>
    </i>
    <i r="1">
      <x v="22"/>
    </i>
    <i r="1">
      <x v="38"/>
    </i>
    <i r="1">
      <x v="52"/>
    </i>
    <i r="1">
      <x v="62"/>
    </i>
    <i r="1">
      <x v="80"/>
    </i>
    <i r="1">
      <x v="90"/>
    </i>
    <i r="1">
      <x v="92"/>
    </i>
    <i r="1">
      <x v="95"/>
    </i>
    <i r="1">
      <x v="105"/>
    </i>
    <i r="1">
      <x v="108"/>
    </i>
    <i r="1">
      <x v="114"/>
    </i>
    <i>
      <x v="5"/>
    </i>
    <i r="1">
      <x v="15"/>
    </i>
    <i r="1">
      <x v="21"/>
    </i>
    <i r="1">
      <x v="23"/>
    </i>
    <i r="1">
      <x v="30"/>
    </i>
    <i r="1">
      <x v="35"/>
    </i>
    <i r="1">
      <x v="36"/>
    </i>
    <i r="1">
      <x v="41"/>
    </i>
    <i r="1">
      <x v="61"/>
    </i>
    <i r="1">
      <x v="63"/>
    </i>
    <i r="1">
      <x v="68"/>
    </i>
    <i r="1">
      <x v="76"/>
    </i>
    <i r="1">
      <x v="84"/>
    </i>
    <i r="1">
      <x v="85"/>
    </i>
    <i r="1">
      <x v="111"/>
    </i>
    <i>
      <x v="6"/>
    </i>
    <i r="1">
      <x v="4"/>
    </i>
    <i r="1">
      <x v="19"/>
    </i>
    <i r="1">
      <x v="27"/>
    </i>
    <i r="1">
      <x v="37"/>
    </i>
    <i r="1">
      <x v="48"/>
    </i>
    <i r="1">
      <x v="53"/>
    </i>
    <i r="1">
      <x v="54"/>
    </i>
    <i r="1">
      <x v="64"/>
    </i>
    <i r="1">
      <x v="66"/>
    </i>
    <i r="1">
      <x v="67"/>
    </i>
    <i r="1">
      <x v="79"/>
    </i>
    <i r="1">
      <x v="81"/>
    </i>
    <i r="1">
      <x v="88"/>
    </i>
    <i r="1">
      <x v="89"/>
    </i>
    <i>
      <x v="7"/>
    </i>
    <i r="1">
      <x v="5"/>
    </i>
    <i r="1">
      <x v="18"/>
    </i>
    <i r="1">
      <x v="20"/>
    </i>
    <i r="1">
      <x v="24"/>
    </i>
    <i r="1">
      <x v="29"/>
    </i>
    <i r="1">
      <x v="44"/>
    </i>
    <i r="1">
      <x v="57"/>
    </i>
    <i r="1">
      <x v="59"/>
    </i>
    <i r="1">
      <x v="60"/>
    </i>
    <i r="1">
      <x v="72"/>
    </i>
    <i r="1">
      <x v="87"/>
    </i>
    <i r="1">
      <x v="94"/>
    </i>
    <i r="1">
      <x v="104"/>
    </i>
    <i r="1">
      <x v="119"/>
    </i>
    <i>
      <x v="8"/>
    </i>
    <i r="1">
      <x v="6"/>
    </i>
    <i r="1">
      <x v="11"/>
    </i>
    <i r="1">
      <x v="17"/>
    </i>
    <i r="1">
      <x v="31"/>
    </i>
    <i r="1">
      <x v="45"/>
    </i>
    <i r="1">
      <x v="65"/>
    </i>
    <i r="1">
      <x v="69"/>
    </i>
    <i r="1">
      <x v="78"/>
    </i>
    <i r="1">
      <x v="82"/>
    </i>
    <i r="1">
      <x v="86"/>
    </i>
    <i r="1">
      <x v="106"/>
    </i>
    <i r="1">
      <x v="117"/>
    </i>
    <i r="1">
      <x v="118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計數 - metho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F00731F-F04E-4BF6-9DE2-3D27CD5DC246}" name="表格1_6" displayName="表格1_6" ref="A1:AK162" totalsRowShown="0" headerRowDxfId="58">
  <autoFilter ref="A1:AK162" xr:uid="{B0C5A01C-2749-4078-980B-5C63590A1409}"/>
  <tableColumns count="37">
    <tableColumn id="1" xr3:uid="{F3C2786F-AA8E-4E75-92CA-A307865E0C4D}" name="場" dataDxfId="57"/>
    <tableColumn id="2" xr3:uid="{BF243B7E-FBF4-468C-A874-32EBD3237732}" name="編號" dataDxfId="56"/>
    <tableColumn id="3" xr3:uid="{A6E71CDA-114F-4758-A65B-86B4229A72A0}" name="馬名" dataDxfId="55"/>
    <tableColumn id="35" xr3:uid="{6FD509B0-4623-4E08-BAC8-A838500ABD3C}" name="落飛" dataDxfId="0">
      <calculatedColumnFormula>VLOOKUP(表格1_6[[#This Row],[馬名]],odds!$A$2:$I$117,8,0)</calculatedColumnFormula>
    </tableColumn>
    <tableColumn id="34" xr3:uid="{FC8DCCCF-0333-4D32-B445-FBC926CDE32B}" name="閘" dataDxfId="54"/>
    <tableColumn id="33" xr3:uid="{E5EA2F82-9CB0-4C0A-8063-91AA82CA9270}" name="位" dataDxfId="53"/>
    <tableColumn id="4" xr3:uid="{82F427A4-DD3B-4EB6-AF69-D2E40F7B1E2B}" name="總" dataDxfId="52">
      <calculatedColumnFormula>O2+Q2+(S2*0.3)+(U2*0.3)+(W2*0.4)+AD2</calculatedColumnFormula>
    </tableColumn>
    <tableColumn id="30" xr3:uid="{D3974349-A243-4E77-8043-5C302151D8E8}" name="method" dataDxfId="51">
      <calculatedColumnFormula>VLOOKUP(表格1_6[[#This Row],[馬名]],'M2'!$A$4:$H$161,8,0)</calculatedColumnFormula>
    </tableColumn>
    <tableColumn id="5" xr3:uid="{835C41B0-2310-4D75-B32E-8FA2EA3786B3}" name="近績"/>
    <tableColumn id="6" xr3:uid="{095A1122-3B9D-451D-B64C-AAD9CFA43A87}" name="."/>
    <tableColumn id="7" xr3:uid="{76154E42-88D4-4E90-88E7-E2C34FE57E58}" name=".."/>
    <tableColumn id="8" xr3:uid="{94340508-D564-4A2E-82EB-CB7C26861A82}" name="…"/>
    <tableColumn id="9" xr3:uid="{DE8A610B-E2E2-4C80-A67A-714B18FA1A22}" name="::"/>
    <tableColumn id="10" xr3:uid="{B5392682-8A83-4974-9042-9760C9F77717}" name=":.:"/>
    <tableColumn id="32" xr3:uid="{DCF0D2F2-D62B-4418-A6CA-C809778A8EBC}" name="Pspoint" dataDxfId="50">
      <calculatedColumnFormula>((1-(I2/14))*0.1*IF(I2&lt;&gt;0,1,0)) + ((1-(J2/14))*0.1*IF(J2&lt;&gt;0,1,0)) + ((1-(K2/14))*0.1*IF(K2&lt;&gt;0,1,0)) + ((1-(L2/14))*0.1*IF(L2&lt;&gt;0,1,0))</calculatedColumnFormula>
    </tableColumn>
    <tableColumn id="11" xr3:uid="{FC7CB70F-257A-4ADB-A1AA-54F041DAF17D}" name="負磅"/>
    <tableColumn id="12" xr3:uid="{FAE0923A-CFF0-4D70-9E32-7BE12099FD5C}" name="Wpoint" dataDxfId="49">
      <calculatedColumnFormula>VLOOKUP(表格1_6[[#This Row],[負磅]],W!$A$1:$B$32,2,FALSE)</calculatedColumnFormula>
    </tableColumn>
    <tableColumn id="13" xr3:uid="{6806FEC6-3838-4A3D-9B5B-07CF51E93F93}" name="騎師" dataDxfId="48"/>
    <tableColumn id="14" xr3:uid="{B295D7F9-1FBA-4518-B4E7-4F1C06572FAA}" name="Jpoint" dataDxfId="47">
      <calculatedColumnFormula>VLOOKUP(表格1_6[[#This Row],[騎師]],J!$A$1:$B$45,2,FALSE)</calculatedColumnFormula>
    </tableColumn>
    <tableColumn id="15" xr3:uid="{832BC048-56C9-4AE0-824C-965FCB6947FB}" name="練馬師" dataDxfId="46"/>
    <tableColumn id="16" xr3:uid="{F6105088-EC0D-4D7A-93B8-108117F97B28}" name="Tpoint" dataDxfId="45">
      <calculatedColumnFormula>VLOOKUP(表格1_6[[#This Row],[練馬師]],T!$A$1:$B$23,2,FALSE)</calculatedColumnFormula>
    </tableColumn>
    <tableColumn id="17" xr3:uid="{4DBD1CF6-29DB-4279-AC1E-9EF1E0E94BF9}" name="檔位"/>
    <tableColumn id="18" xr3:uid="{0EB2EB7C-FA63-4357-B852-E4038B11134A}" name="Ppoint" dataDxfId="44">
      <calculatedColumnFormula>VLOOKUP(表格1_6[[#This Row],[檔位]],'1200M'!$A$1:$B$14,2,0)</calculatedColumnFormula>
    </tableColumn>
    <tableColumn id="19" xr3:uid="{9C7E6EC5-7156-41F6-880F-16467042F1C9}" name="評分"/>
    <tableColumn id="20" xr3:uid="{E8CFBAE2-7DDA-4FD4-BF22-611D8A338B65}" name="最"/>
    <tableColumn id="21" xr3:uid="{49A9EB87-046B-4E5C-909D-F7405CC38AC7}" name="佳時間"/>
    <tableColumn id="22" xr3:uid="{55F7017C-8734-4DC7-9BB1-CA866CCFB8D5}" name="體重"/>
    <tableColumn id="23" xr3:uid="{C584A533-D5FF-490A-A95D-4072B55615EC}" name="獎金"/>
    <tableColumn id="24" xr3:uid="{4DECE856-22A7-4B49-89BE-F9B4B520E0C4}" name="馬齡"/>
    <tableColumn id="31" xr3:uid="{077E11D9-7635-4E8D-B839-8A49D8ABB5CD}" name="Opoint" dataDxfId="43">
      <calculatedColumnFormula>VLOOKUP(表格1_6[[#This Row],[馬齡]],SPB!$A$1:$B$9,2,FALSE)</calculatedColumnFormula>
    </tableColumn>
    <tableColumn id="25" xr3:uid="{FF3F2D6B-9476-427C-9B90-C4BB1BA151B1}" name="評"/>
    <tableColumn id="26" xr3:uid="{F42A92FE-3970-4CE5-944B-1BAD4EFE3F2C}" name="優"/>
    <tableColumn id="27" xr3:uid="{E806911E-E2BE-4406-BD18-932962AE3C29}" name="距日"/>
    <tableColumn id="28" xr3:uid="{03A96A9B-337E-441C-80B4-DDE703410469}" name="配備"/>
    <tableColumn id="36" xr3:uid="{E18A0E63-FE89-4C1D-A082-C3CE2D3193AA}" name="W" dataDxfId="42">
      <calculatedColumnFormula>VLOOKUP(表格1_6[[#This Row],[馬名]],odds!$A$2:$I$117,4,0)</calculatedColumnFormula>
    </tableColumn>
    <tableColumn id="37" xr3:uid="{AD9A0EFB-140B-4D8E-8CB8-FE0AFB8624F6}" name="P" dataDxfId="41">
      <calculatedColumnFormula>VLOOKUP(表格1_6[[#This Row],[馬名]],odds!$A$2:$I$117,5,0)</calculatedColumnFormula>
    </tableColumn>
    <tableColumn id="29" xr3:uid="{758BDC28-AB3F-4B22-8B59-82BC94CC67FC}" name="馬主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9E96DE-958A-4C07-AAB4-81CF5E7A7508}" name="表格2_5" displayName="表格2_5" ref="A1:AC3000" totalsRowShown="0" headerRowDxfId="40" headerRowBorderDxfId="39" tableBorderDxfId="38">
  <autoFilter ref="A1:AC3000" xr:uid="{4AB06C80-C29F-4608-99C0-921FD12249DE}"/>
  <tableColumns count="29">
    <tableColumn id="1" xr3:uid="{E1A6AD75-2D2E-4144-92E8-A3C4943D62C8}" name="Race"/>
    <tableColumn id="2" xr3:uid="{5BF7AFDE-943E-4441-BA44-603F3985291D}" name="name"/>
    <tableColumn id="17" xr3:uid="{BF42B4DF-8283-434D-A56C-C666F7EB5D85}" name="獨贏賠率"/>
    <tableColumn id="6" xr3:uid="{9ED71518-FB25-46D7-A24C-1151E927A974}" name="名次"/>
    <tableColumn id="4" xr3:uid="{4FEEE66A-2A1E-4D41-9E4A-D7C07DDEE4FA}" name="method" dataDxfId="37"/>
    <tableColumn id="12" xr3:uid="{138C1041-9C4E-41F2-A79D-F23697BAEA88}" name="檔位" dataDxfId="36"/>
    <tableColumn id="18" xr3:uid="{031F1ED0-159C-44BF-8250-800E0324CE5B}" name="實際負磅"/>
    <tableColumn id="9" xr3:uid="{03C666A7-7738-4187-8E3F-130D0D91D19E}" name="途程" dataDxfId="35"/>
    <tableColumn id="15" xr3:uid="{E51E1BB5-E749-4D1E-9CB0-46FB4D06C90C}" name="騎師"/>
    <tableColumn id="25" xr3:uid="{C3D6CF3B-97B1-4CF2-AC7A-E82DB42B3D25}" name="完"/>
    <tableColumn id="29" xr3:uid="{47EAA568-EDE8-450E-B83B-155D702BF801}" name="成時間"/>
    <tableColumn id="7" xr3:uid="{E9D3F969-B3C9-466A-BB34-FE601F7896C9}" name="日期"/>
    <tableColumn id="3" xr3:uid="{26A40667-16E7-4D3B-AF74-87AA0AAE0E33}" name="月"/>
    <tableColumn id="5" xr3:uid="{DDC0A641-CD32-4481-8679-6BF797CEDE82}" name="年"/>
    <tableColumn id="8" xr3:uid="{6D3ACFF1-8065-4615-B379-C08279A661FD}" name="跑道"/>
    <tableColumn id="10" xr3:uid="{905CE91E-D8E0-4992-B69B-216DC9AACC89}" name="場地狀況"/>
    <tableColumn id="11" xr3:uid="{755475D2-1244-40BB-860D-EBD3BB61C244}" name="班次"/>
    <tableColumn id="13" xr3:uid="{1ECB16B7-BADA-425E-8C07-D5B6FE260926}" name="評分"/>
    <tableColumn id="14" xr3:uid="{098347DF-A54C-40BB-8F35-73212F01104B}" name="練馬師"/>
    <tableColumn id="16" xr3:uid="{F812DE8B-EB2F-4081-83E7-D8AF24B9FD21}" name="頭馬距離"/>
    <tableColumn id="19" xr3:uid="{45AF1E45-31E5-47E2-9D66-96615191FE4E}" name="沿途走位"/>
    <tableColumn id="20" xr3:uid="{B67216B2-8552-4CDC-A618-3DC54CFA045E}" name="欄1"/>
    <tableColumn id="21" xr3:uid="{9EAE98E7-CD8C-4D48-A03A-E3BA984E5AA4}" name="欄2"/>
    <tableColumn id="22" xr3:uid="{91ECC023-B2F5-49D0-BF84-E585D3F7B81D}" name="欄3"/>
    <tableColumn id="23" xr3:uid="{E7D0B1AA-72E4-4E81-898F-F32475CBC5C2}" name="欄4"/>
    <tableColumn id="24" xr3:uid="{38FAE3FA-7010-463C-A48F-F9E4A7F68347}" name="欄5"/>
    <tableColumn id="26" xr3:uid="{BEF6541C-527F-4EE4-A839-06A13EF1B32D}" name="排位體重"/>
    <tableColumn id="27" xr3:uid="{8C530060-9145-49B8-942B-C18654AB51F5}" name="配備"/>
    <tableColumn id="28" xr3:uid="{30332BB6-42F0-4439-A97D-E4581D43644E}" name="1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E87344B-7F3D-4BEA-BA06-699B4CDDF6F2}" name="表格1_68" displayName="表格1_68" ref="A1:AI162" totalsRowShown="0" headerRowDxfId="29">
  <autoFilter ref="A1:AI162" xr:uid="{B0C5A01C-2749-4078-980B-5C63590A1409}"/>
  <sortState xmlns:xlrd2="http://schemas.microsoft.com/office/spreadsheetml/2017/richdata2" ref="A2:AI127">
    <sortCondition ref="A2:A127"/>
    <sortCondition ref="K2:K127"/>
  </sortState>
  <tableColumns count="35">
    <tableColumn id="1" xr3:uid="{582C975F-2043-414B-8C2F-2540385FE33C}" name="場" dataDxfId="28"/>
    <tableColumn id="2" xr3:uid="{C1EDE4B5-E805-42C8-A654-AF83D9941960}" name="編號" dataDxfId="27"/>
    <tableColumn id="3" xr3:uid="{99797C41-0988-4C8C-8724-9BE89F50750E}" name="馬名" dataDxfId="26"/>
    <tableColumn id="35" xr3:uid="{B04B4452-CA15-4FCB-81C4-CAFD633B6D06}" name="落飛" dataDxfId="25"/>
    <tableColumn id="34" xr3:uid="{10AA1143-CE0A-481C-BCA5-AF9C77391914}" name="閘" dataDxfId="24"/>
    <tableColumn id="33" xr3:uid="{221ACCA0-8CEA-4D47-81B8-06EFC608A686}" name="位" dataDxfId="23"/>
    <tableColumn id="13" xr3:uid="{C509B70D-F762-4051-90A3-E732EECB3B7D}" name="騎師" dataDxfId="22"/>
    <tableColumn id="14" xr3:uid="{26C3E3D9-749E-48DF-A9A4-C4D6E61D10E2}" name="Jpoint" dataDxfId="21">
      <calculatedColumnFormula>VLOOKUP(表格1_68[[#This Row],[騎師]],J!$A$1:$B$45,2,FALSE)</calculatedColumnFormula>
    </tableColumn>
    <tableColumn id="15" xr3:uid="{9A7CA12C-0CA4-4559-9AD7-D8F7DA1DA443}" name="練馬師" dataDxfId="20"/>
    <tableColumn id="16" xr3:uid="{9FC48BE0-30F7-4DD1-BA0B-997C41023D2E}" name="Tpoint" dataDxfId="19">
      <calculatedColumnFormula>VLOOKUP(表格1_68[[#This Row],[練馬師]],T!$A$1:$B$23,2,FALSE)</calculatedColumnFormula>
    </tableColumn>
    <tableColumn id="17" xr3:uid="{B8860C5C-089E-4DFA-9D3B-2BF1136B24E0}" name="檔位" dataDxfId="18"/>
    <tableColumn id="18" xr3:uid="{DB57F398-4176-43D1-AE72-89B772168547}" name="Ppoint" dataDxfId="17">
      <calculatedColumnFormula>VLOOKUP(表格1_68[[#This Row],[檔位]],'1200M'!$A$1:$B$14,2,0)</calculatedColumnFormula>
    </tableColumn>
    <tableColumn id="11" xr3:uid="{5A07D8CF-B087-457B-A633-90FE72454D5D}" name="負磅"/>
    <tableColumn id="4" xr3:uid="{48CC3864-80CB-4078-A692-3F090262D358}" name="總" dataDxfId="16">
      <calculatedColumnFormula>V2+W2+(H2*0.3)+(J2*0.3)+(L2*0.4)+AD2</calculatedColumnFormula>
    </tableColumn>
    <tableColumn id="30" xr3:uid="{BE10CCC2-DD46-4212-8279-285B64ACC303}" name="method" dataDxfId="15">
      <calculatedColumnFormula>VLOOKUP(表格1_68[[#This Row],[馬名]],'M2'!$A$4:$H$161,8,0)</calculatedColumnFormula>
    </tableColumn>
    <tableColumn id="5" xr3:uid="{3BC95082-0F14-4C20-81D2-77D4EDE25B45}" name="近績"/>
    <tableColumn id="6" xr3:uid="{2371145E-1FD2-42C3-835A-5347CB11AEC7}" name="."/>
    <tableColumn id="7" xr3:uid="{D1633C61-55B1-4B74-9971-3ADA2C986356}" name=".."/>
    <tableColumn id="8" xr3:uid="{B7B8D4A4-8ED9-4861-A8ED-4EE173C04A78}" name="…"/>
    <tableColumn id="9" xr3:uid="{B1A1911C-DA80-4903-94C8-65E42ECE0887}" name="::"/>
    <tableColumn id="10" xr3:uid="{D921ECF3-8C33-401E-97FD-FFD6A0F88CF6}" name=":.:"/>
    <tableColumn id="32" xr3:uid="{9D7EE007-D25C-4D4B-BBFD-C9EDE9FC9DE6}" name="Pspoint" dataDxfId="14">
      <calculatedColumnFormula>((1-(P2/14))*0.1*IF(P2&lt;&gt;0,1,0)) + ((1-(Q2/14))*0.1*IF(Q2&lt;&gt;0,1,0)) + ((1-(R2/14))*0.1*IF(R2&lt;&gt;0,1,0)) + ((1-(S2/14))*0.1*IF(S2&lt;&gt;0,1,0))</calculatedColumnFormula>
    </tableColumn>
    <tableColumn id="12" xr3:uid="{81A784C1-05E0-4440-A1FE-383D51EB22F8}" name="Wpoint" dataDxfId="13">
      <calculatedColumnFormula>VLOOKUP(表格1_68[[#This Row],[負磅]],W!$A$1:$B$32,2,FALSE)</calculatedColumnFormula>
    </tableColumn>
    <tableColumn id="19" xr3:uid="{687626A2-EE5F-4D63-982C-925B69C43CF4}" name="評分"/>
    <tableColumn id="20" xr3:uid="{6A056844-1464-4DEC-B0A2-CCB6C0C2900A}" name="最"/>
    <tableColumn id="21" xr3:uid="{268D508C-8530-4359-A4F7-A84C15525D65}" name="佳時間"/>
    <tableColumn id="22" xr3:uid="{DEE82D27-50F8-4D2A-9336-EABF8B58B5A2}" name="體重"/>
    <tableColumn id="23" xr3:uid="{5CD88C32-76E8-433B-A501-CD725D26EEC7}" name="獎金"/>
    <tableColumn id="24" xr3:uid="{9E1A1A36-CE63-4CF0-905A-4AD106F1CC15}" name="馬齡"/>
    <tableColumn id="31" xr3:uid="{7471CEB3-20E0-4657-B5E7-E0E98164A735}" name="Opoint" dataDxfId="12">
      <calculatedColumnFormula>VLOOKUP(表格1_68[[#This Row],[馬齡]],SPB!$A$1:$B$9,2,FALSE)</calculatedColumnFormula>
    </tableColumn>
    <tableColumn id="25" xr3:uid="{0669306B-7AF9-41A3-AA6D-2846D4EAE255}" name="評"/>
    <tableColumn id="26" xr3:uid="{F62AA80D-BB8A-47E7-A6D0-99C36E52FFC6}" name="優"/>
    <tableColumn id="27" xr3:uid="{E6124CEE-0987-4F6B-920C-0E791ED1783E}" name="距日"/>
    <tableColumn id="28" xr3:uid="{9EA29D93-23FA-4150-82FD-ECE02065BF54}" name="配備"/>
    <tableColumn id="29" xr3:uid="{4CC2B790-F1B6-4D21-95F5-A9C2DB452BF2}" name="馬主"/>
  </tableColumns>
  <tableStyleInfo name="TableStyleMedium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DC490B9-157C-4579-AB70-2B89687D12F0}" name="表格2_57" displayName="表格2_57" ref="A1:AC3000" totalsRowShown="0" headerRowDxfId="11" headerRowBorderDxfId="10" tableBorderDxfId="9">
  <autoFilter ref="A1:AC3000" xr:uid="{4AB06C80-C29F-4608-99C0-921FD12249DE}">
    <filterColumn colId="0">
      <filters>
        <filter val="R3"/>
      </filters>
    </filterColumn>
    <filterColumn colId="1">
      <filters>
        <filter val="八駿高昇"/>
        <filter val="午夜快車"/>
        <filter val="有鴻利"/>
        <filter val="星火燎原"/>
        <filter val="洛河"/>
        <filter val="喆喆友福"/>
        <filter val="喜勝駿駒"/>
      </filters>
    </filterColumn>
    <filterColumn colId="7">
      <colorFilter dxfId="8"/>
    </filterColumn>
    <filterColumn colId="13">
      <filters>
        <filter val="25"/>
      </filters>
    </filterColumn>
    <filterColumn colId="14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sortState xmlns:xlrd2="http://schemas.microsoft.com/office/spreadsheetml/2017/richdata2" ref="A2:AC121">
    <sortCondition ref="K1:K3000"/>
  </sortState>
  <tableColumns count="29">
    <tableColumn id="1" xr3:uid="{EDEF6676-75F8-4808-AF42-87B7DB91FCE9}" name="Race"/>
    <tableColumn id="2" xr3:uid="{B47D8643-1502-4F95-8A24-0BE48B50F7D2}" name="name"/>
    <tableColumn id="17" xr3:uid="{81BAC8FB-F85E-47C0-9EA3-831D21D228BD}" name="獨贏賠率"/>
    <tableColumn id="6" xr3:uid="{43753E0B-D282-451E-9EE5-0223CBE4A5F7}" name="名次"/>
    <tableColumn id="4" xr3:uid="{BEAD37DF-8ED7-4DDB-B9A5-F36C5FDF274B}" name="method" dataDxfId="7"/>
    <tableColumn id="12" xr3:uid="{2B26961B-C48E-4701-AB30-56A98A9DD593}" name="檔位" dataDxfId="6"/>
    <tableColumn id="18" xr3:uid="{765F125F-C4F5-46F2-891F-3CB204D395C2}" name="實際負磅"/>
    <tableColumn id="9" xr3:uid="{07A4AD64-17E9-4ADD-B511-47BFF583A37E}" name="途程" dataDxfId="5"/>
    <tableColumn id="15" xr3:uid="{430D598D-EC5D-497F-8BEB-ECD9D915B86E}" name="騎師"/>
    <tableColumn id="25" xr3:uid="{37EE8ED7-CD79-42C1-A74A-477E1BBB164D}" name="完"/>
    <tableColumn id="29" xr3:uid="{D42E578F-A2D4-44F0-9815-FA5B9BE0ABBF}" name="成時間"/>
    <tableColumn id="7" xr3:uid="{6DAFFF0F-4E4F-438F-9EB3-2870E219B6B7}" name="日期"/>
    <tableColumn id="3" xr3:uid="{44F96EDE-75EF-4872-93DA-EA83DCA73B98}" name="月"/>
    <tableColumn id="5" xr3:uid="{F8974D0A-FC43-49EF-93EA-C51F0D23E81A}" name="年"/>
    <tableColumn id="8" xr3:uid="{BA6B3578-3223-4DFD-9A50-12A2ED296DD8}" name="跑道"/>
    <tableColumn id="10" xr3:uid="{5A75A6BD-E1D1-44C5-87D3-C1063E2A32E1}" name="場地狀況"/>
    <tableColumn id="11" xr3:uid="{0786D076-0390-4FAB-9284-F246DB307BC3}" name="班次"/>
    <tableColumn id="13" xr3:uid="{6380702E-37FF-450A-9EE7-AB4A474F9BA5}" name="評分"/>
    <tableColumn id="14" xr3:uid="{39CFF60B-3B9C-4C02-9FC4-D10601850AAA}" name="練馬師"/>
    <tableColumn id="16" xr3:uid="{257EE20C-453F-49AA-9ACE-F2B62CBDFD8E}" name="頭馬距離"/>
    <tableColumn id="19" xr3:uid="{614F616F-FD58-4035-93F3-34D5122BA611}" name="沿途走位"/>
    <tableColumn id="20" xr3:uid="{60D86397-4C7F-4A49-8C2A-5C40A3F469A1}" name="欄1"/>
    <tableColumn id="21" xr3:uid="{BDB1E997-B88B-4079-B1BA-35A02C2DA560}" name="欄2"/>
    <tableColumn id="22" xr3:uid="{6193A580-CA3E-48CC-9804-07A1A5DE5A3C}" name="欄3"/>
    <tableColumn id="23" xr3:uid="{C4776E43-91BA-4037-82D3-85D3F6F3A54A}" name="欄4"/>
    <tableColumn id="24" xr3:uid="{A23F8DD7-4A61-4B0E-A6B1-EBD28CF2D0BE}" name="欄5"/>
    <tableColumn id="26" xr3:uid="{EE674E4D-FC70-417C-8D26-46D6D791AC39}" name="排位體重"/>
    <tableColumn id="27" xr3:uid="{5C9863B9-B8CD-4B43-9A02-4A8D127BF636}" name="配備"/>
    <tableColumn id="28" xr3:uid="{B660DAF7-B687-4B16-8B4B-EA731ADCB9EE}" name="18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AB06C80-C29F-4608-99C0-921FD12249DE}" name="表格2" displayName="表格2" ref="A1:AA3000" totalsRowShown="0" headerRowDxfId="4" headerRowBorderDxfId="3" tableBorderDxfId="2">
  <autoFilter ref="A1:AA3000" xr:uid="{4AB06C80-C29F-4608-99C0-921FD12249DE}"/>
  <tableColumns count="27">
    <tableColumn id="1" xr3:uid="{FC70BE37-5A53-4A76-AD74-742EBD0676C6}" name="race"/>
    <tableColumn id="2" xr3:uid="{74E98C96-A502-46A5-A957-5E5AE0B82B04}" name="name"/>
    <tableColumn id="3" xr3:uid="{3948DCE9-8457-4B5E-AB20-04B9EC3F412C}" name="no."/>
    <tableColumn id="4" xr3:uid="{5B23CDCB-EF74-4A1A-B9E8-D04F861F8A8F}" name="method" dataDxfId="1"/>
    <tableColumn id="6" xr3:uid="{EBBE48C6-E1E6-4A3F-B96B-3145D6B9DA4B}" name="名次"/>
    <tableColumn id="7" xr3:uid="{A59E5F34-F188-49B6-869E-7A74450A416F}" name="日期"/>
    <tableColumn id="8" xr3:uid="{E252F8DD-0BA8-4CBD-A316-275820D25E51}" name="跑道"/>
    <tableColumn id="9" xr3:uid="{486CC71C-5F7A-4B1C-811F-BE4EEE24190E}" name="途程"/>
    <tableColumn id="10" xr3:uid="{D6FF0D99-C376-4D0B-8A02-FB13E56263B6}" name="場地狀況"/>
    <tableColumn id="11" xr3:uid="{2557A029-4E06-4CE2-9F3F-A2837039C2D8}" name="班次"/>
    <tableColumn id="12" xr3:uid="{786DCFFB-21A8-4607-AB78-79CB626B105E}" name="檔位"/>
    <tableColumn id="13" xr3:uid="{919AC3CD-D229-4863-AE77-459E014EC432}" name="評分"/>
    <tableColumn id="14" xr3:uid="{7246DA7D-42C2-409C-B9E7-113AFCCCE049}" name="練馬師"/>
    <tableColumn id="15" xr3:uid="{DBEA5EE9-AA5B-4947-BBAA-1FCFF0D61B60}" name="騎師"/>
    <tableColumn id="16" xr3:uid="{85ADDF8C-2439-408D-B6E1-CE38958636E7}" name="頭馬距離"/>
    <tableColumn id="17" xr3:uid="{E9CE26FA-EB20-44A9-82D7-F95AC9E83AC3}" name="獨贏賠率"/>
    <tableColumn id="18" xr3:uid="{77CC3354-9F35-424E-9206-21014559CC1C}" name="實際負磅"/>
    <tableColumn id="19" xr3:uid="{E5B2117E-7A16-40BC-B465-24227101AAC5}" name="沿途走位"/>
    <tableColumn id="20" xr3:uid="{C8E29BAD-DEF6-417C-84F1-2033C026F6CC}" name="欄1"/>
    <tableColumn id="21" xr3:uid="{516CDA5A-CEFB-47DD-9FF3-9EF35319E010}" name="欄2"/>
    <tableColumn id="22" xr3:uid="{C438B949-4636-40C8-AF21-84647D455C64}" name="欄3"/>
    <tableColumn id="23" xr3:uid="{619BBD55-744A-4117-A554-48C667ED9C51}" name="欄4"/>
    <tableColumn id="24" xr3:uid="{AECBCF47-A6A6-4BFD-9601-8120A14084F8}" name="欄5"/>
    <tableColumn id="25" xr3:uid="{C0EB6741-AFCB-49DC-98A2-F3EEDA63D3EF}" name="完成時間"/>
    <tableColumn id="26" xr3:uid="{8C7E4D99-8151-474B-8692-869BD34FA900}" name="排位體重"/>
    <tableColumn id="27" xr3:uid="{DBA13182-813F-4717-918F-49437E5A231A}" name="配備"/>
    <tableColumn id="28" xr3:uid="{3D580477-3FB5-409A-AB15-B545B56929AE}" name="1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B4CCE-A222-464E-A9FF-2D7006FD0214}">
  <sheetPr codeName="工作表1"/>
  <dimension ref="A1:AK127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6" bestFit="1" customWidth="1"/>
    <col min="2" max="2" width="9.28515625" style="6" bestFit="1" customWidth="1"/>
    <col min="3" max="3" width="11" style="6" bestFit="1" customWidth="1"/>
    <col min="4" max="4" width="8.5703125" style="6" bestFit="1" customWidth="1"/>
    <col min="5" max="6" width="6.28515625" style="6" bestFit="1" customWidth="1"/>
    <col min="7" max="7" width="8.28515625" style="43" customWidth="1"/>
    <col min="8" max="8" width="10.85546875" bestFit="1" customWidth="1"/>
    <col min="9" max="9" width="8.5703125" bestFit="1" customWidth="1"/>
    <col min="10" max="10" width="4.7109375" bestFit="1" customWidth="1"/>
    <col min="11" max="11" width="5.42578125" bestFit="1" customWidth="1"/>
    <col min="12" max="12" width="6.28515625" bestFit="1" customWidth="1"/>
    <col min="13" max="13" width="5.42578125" bestFit="1" customWidth="1"/>
    <col min="14" max="14" width="6.140625" bestFit="1" customWidth="1"/>
    <col min="15" max="15" width="13" hidden="1" customWidth="1"/>
    <col min="16" max="16" width="8.5703125" bestFit="1" customWidth="1"/>
    <col min="17" max="17" width="10.85546875" hidden="1" customWidth="1"/>
    <col min="18" max="18" width="13.28515625" style="6" bestFit="1" customWidth="1"/>
    <col min="19" max="19" width="13" hidden="1" customWidth="1"/>
    <col min="20" max="20" width="11" style="6" bestFit="1" customWidth="1"/>
    <col min="21" max="21" width="13" hidden="1" customWidth="1"/>
    <col min="22" max="22" width="8.5703125" bestFit="1" customWidth="1"/>
    <col min="23" max="23" width="10.140625" bestFit="1" customWidth="1"/>
    <col min="24" max="24" width="8.5703125" bestFit="1" customWidth="1"/>
    <col min="25" max="25" width="6.28515625" bestFit="1" customWidth="1"/>
    <col min="26" max="26" width="10.85546875" bestFit="1" customWidth="1"/>
    <col min="27" max="27" width="8.5703125" bestFit="1" customWidth="1"/>
    <col min="28" max="28" width="9.7109375" bestFit="1" customWidth="1"/>
    <col min="29" max="29" width="8.5703125" bestFit="1" customWidth="1"/>
    <col min="30" max="30" width="10.42578125" bestFit="1" customWidth="1"/>
    <col min="31" max="32" width="6.28515625" bestFit="1" customWidth="1"/>
    <col min="33" max="33" width="8.5703125" bestFit="1" customWidth="1"/>
    <col min="34" max="34" width="18.42578125" bestFit="1" customWidth="1"/>
    <col min="35" max="35" width="8.7109375" customWidth="1"/>
    <col min="36" max="36" width="6.7109375" customWidth="1"/>
    <col min="37" max="37" width="60.140625" bestFit="1" customWidth="1"/>
  </cols>
  <sheetData>
    <row r="1" spans="1:37" s="4" customFormat="1" x14ac:dyDescent="0.25">
      <c r="A1" s="5" t="s">
        <v>2476</v>
      </c>
      <c r="B1" s="5" t="s">
        <v>2477</v>
      </c>
      <c r="C1" s="5" t="s">
        <v>2</v>
      </c>
      <c r="D1" s="5" t="s">
        <v>2677</v>
      </c>
      <c r="E1" s="5" t="s">
        <v>2678</v>
      </c>
      <c r="F1" s="5" t="s">
        <v>2679</v>
      </c>
      <c r="G1" s="42" t="s">
        <v>2487</v>
      </c>
      <c r="H1" s="4" t="s">
        <v>2680</v>
      </c>
      <c r="I1" s="4" t="s">
        <v>2478</v>
      </c>
      <c r="J1" s="4" t="s">
        <v>2488</v>
      </c>
      <c r="K1" s="4" t="s">
        <v>2489</v>
      </c>
      <c r="L1" s="4" t="s">
        <v>2490</v>
      </c>
      <c r="M1" s="4" t="s">
        <v>2491</v>
      </c>
      <c r="N1" s="4" t="s">
        <v>2492</v>
      </c>
      <c r="O1" s="4" t="s">
        <v>2502</v>
      </c>
      <c r="P1" s="4" t="s">
        <v>3</v>
      </c>
      <c r="Q1" s="4" t="s">
        <v>2493</v>
      </c>
      <c r="R1" s="5" t="s">
        <v>4</v>
      </c>
      <c r="S1" s="4" t="s">
        <v>2495</v>
      </c>
      <c r="T1" s="5" t="s">
        <v>5</v>
      </c>
      <c r="U1" s="4" t="s">
        <v>2497</v>
      </c>
      <c r="V1" s="4" t="s">
        <v>6</v>
      </c>
      <c r="W1" s="4" t="s">
        <v>2499</v>
      </c>
      <c r="X1" s="4" t="s">
        <v>7</v>
      </c>
      <c r="Y1" s="4" t="s">
        <v>2485</v>
      </c>
      <c r="Z1" s="4" t="s">
        <v>2486</v>
      </c>
      <c r="AA1" s="4" t="s">
        <v>2479</v>
      </c>
      <c r="AB1" s="4" t="s">
        <v>2481</v>
      </c>
      <c r="AC1" s="4" t="s">
        <v>8</v>
      </c>
      <c r="AD1" s="4" t="s">
        <v>2500</v>
      </c>
      <c r="AE1" s="4" t="s">
        <v>2483</v>
      </c>
      <c r="AF1" s="4" t="s">
        <v>2482</v>
      </c>
      <c r="AG1" s="4" t="s">
        <v>2484</v>
      </c>
      <c r="AH1" s="4" t="s">
        <v>9</v>
      </c>
      <c r="AI1" s="4" t="s">
        <v>2703</v>
      </c>
      <c r="AJ1" s="4" t="s">
        <v>2704</v>
      </c>
      <c r="AK1" s="4" t="s">
        <v>10</v>
      </c>
    </row>
    <row r="2" spans="1:37" s="4" customFormat="1" x14ac:dyDescent="0.25">
      <c r="A2" s="5"/>
      <c r="B2" s="5"/>
      <c r="C2" s="5"/>
      <c r="D2" s="5"/>
      <c r="E2" s="5"/>
      <c r="F2" s="5"/>
      <c r="G2" s="42"/>
      <c r="R2" s="5"/>
      <c r="T2" s="5"/>
    </row>
    <row r="3" spans="1:37" x14ac:dyDescent="0.25">
      <c r="A3" s="7" t="s">
        <v>1</v>
      </c>
      <c r="B3" s="6" t="str">
        <f>VLOOKUP(表格1_6[[#This Row],[場]],Raceinfo!$A$1:$C$9,3,0)</f>
        <v xml:space="preserve"> 第五班</v>
      </c>
      <c r="C3" s="6" t="str">
        <f>VLOOKUP(表格1_6[[#This Row],[場]],Raceinfo!$A$1:$C$9,2,0)</f>
        <v xml:space="preserve"> 1200米</v>
      </c>
    </row>
    <row r="4" spans="1:37" x14ac:dyDescent="0.25">
      <c r="A4" s="7" t="s">
        <v>1</v>
      </c>
      <c r="B4" s="6">
        <v>1</v>
      </c>
      <c r="C4" s="50" t="s">
        <v>11</v>
      </c>
      <c r="D4" t="str">
        <f>VLOOKUP(表格1_6[[#This Row],[馬名]],odds!$A$2:$I$117,8,0)</f>
        <v>落飛</v>
      </c>
      <c r="F4" s="6" t="s">
        <v>2679</v>
      </c>
      <c r="G4" s="43">
        <f t="shared" ref="G4:G67" si="0">O4+Q4+(S4*0.3)+(U4*0.3)+(W4*0.4)+AD4</f>
        <v>0.47347043929477217</v>
      </c>
      <c r="H4" t="str">
        <f>VLOOKUP(表格1_6[[#This Row],[馬名]],'M2'!$A$4:$H$161,8,0)</f>
        <v>放頭</v>
      </c>
      <c r="I4">
        <v>3</v>
      </c>
      <c r="J4">
        <v>9</v>
      </c>
      <c r="K4">
        <v>9</v>
      </c>
      <c r="L4">
        <v>3</v>
      </c>
      <c r="M4">
        <v>2</v>
      </c>
      <c r="N4">
        <v>10</v>
      </c>
      <c r="O4">
        <f t="shared" ref="O4:O67" si="1">((1-(I4/14))*0.1*IF(I4&lt;&gt;0,1,0)) + ((1-(J4/14))*0.1*IF(J4&lt;&gt;0,1,0)) + ((1-(K4/14))*0.1*IF(K4&lt;&gt;0,1,0)) + ((1-(L4/14))*0.1*IF(L4&lt;&gt;0,1,0))</f>
        <v>0.22857142857142856</v>
      </c>
      <c r="P4">
        <v>135</v>
      </c>
      <c r="Q4">
        <f>VLOOKUP(表格1_6[[#This Row],[負磅]],W!$A$1:$B$32,2,FALSE)</f>
        <v>-0.1</v>
      </c>
      <c r="R4" s="6" t="s">
        <v>12</v>
      </c>
      <c r="S4">
        <f>VLOOKUP(表格1_6[[#This Row],[騎師]],J!$A$1:$B$45,2,FALSE)</f>
        <v>0.51570680628272247</v>
      </c>
      <c r="T4" s="6" t="s">
        <v>13</v>
      </c>
      <c r="U4">
        <f>VLOOKUP(表格1_6[[#This Row],[練馬師]],T!$A$1:$B$23,2,FALSE)</f>
        <v>0.26062322946175637</v>
      </c>
      <c r="V4">
        <v>3</v>
      </c>
      <c r="W4">
        <f>VLOOKUP(表格1_6[[#This Row],[檔位]],'1200M'!$A$1:$B$14,2,0)</f>
        <v>0.28000000000000003</v>
      </c>
      <c r="X4">
        <v>40</v>
      </c>
      <c r="Y4">
        <v>1</v>
      </c>
      <c r="Z4">
        <v>9.64</v>
      </c>
      <c r="AB4">
        <v>907925</v>
      </c>
      <c r="AC4">
        <v>5</v>
      </c>
      <c r="AE4">
        <v>0</v>
      </c>
      <c r="AF4" t="s">
        <v>15</v>
      </c>
      <c r="AG4">
        <v>21</v>
      </c>
      <c r="AH4" t="s">
        <v>16</v>
      </c>
      <c r="AI4">
        <f>VLOOKUP(表格1_6[[#This Row],[馬名]],odds!$A$2:$I$117,4,0)</f>
        <v>5.5</v>
      </c>
      <c r="AJ4">
        <f>VLOOKUP(表格1_6[[#This Row],[馬名]],odds!$A$2:$I$117,5,0)</f>
        <v>2</v>
      </c>
      <c r="AK4" t="s">
        <v>17</v>
      </c>
    </row>
    <row r="5" spans="1:37" x14ac:dyDescent="0.25">
      <c r="A5" s="7" t="s">
        <v>1</v>
      </c>
      <c r="B5" s="6">
        <v>2</v>
      </c>
      <c r="C5" s="6" t="s">
        <v>18</v>
      </c>
      <c r="D5" s="6" t="str">
        <f>VLOOKUP(表格1_6[[#This Row],[馬名]],odds!$A$2:$I$117,8,0)</f>
        <v>落飛</v>
      </c>
      <c r="G5" s="43">
        <f t="shared" si="0"/>
        <v>0.44274458874458889</v>
      </c>
      <c r="H5" t="str">
        <f>VLOOKUP(表格1_6[[#This Row],[馬名]],'M2'!$A$4:$H$161,8,0)</f>
        <v>放頭</v>
      </c>
      <c r="I5">
        <v>11</v>
      </c>
      <c r="J5">
        <v>4</v>
      </c>
      <c r="K5">
        <v>3</v>
      </c>
      <c r="L5">
        <v>5</v>
      </c>
      <c r="M5">
        <v>7</v>
      </c>
      <c r="N5">
        <v>2</v>
      </c>
      <c r="O5">
        <f t="shared" si="1"/>
        <v>0.23571428571428571</v>
      </c>
      <c r="P5">
        <v>128</v>
      </c>
      <c r="Q5">
        <f>VLOOKUP(表格1_6[[#This Row],[負磅]],W!$A$1:$B$32,2,FALSE)</f>
        <v>-2.9999999999999898E-2</v>
      </c>
      <c r="R5" s="6" t="s">
        <v>19</v>
      </c>
      <c r="S5">
        <f>VLOOKUP(表格1_6[[#This Row],[騎師]],J!$A$1:$B$45,2,FALSE)</f>
        <v>0.22222222222222221</v>
      </c>
      <c r="T5" s="6" t="s">
        <v>20</v>
      </c>
      <c r="U5">
        <f>VLOOKUP(表格1_6[[#This Row],[練馬師]],T!$A$1:$B$23,2,FALSE)</f>
        <v>0.22121212121212122</v>
      </c>
      <c r="V5">
        <v>6</v>
      </c>
      <c r="W5">
        <f>VLOOKUP(表格1_6[[#This Row],[檔位]],'1200M'!$A$1:$B$14,2,0)</f>
        <v>0.26</v>
      </c>
      <c r="X5">
        <v>38</v>
      </c>
      <c r="Y5">
        <v>1</v>
      </c>
      <c r="Z5">
        <v>9.41</v>
      </c>
      <c r="AB5">
        <v>245700</v>
      </c>
      <c r="AC5">
        <v>7</v>
      </c>
      <c r="AE5">
        <v>-2</v>
      </c>
      <c r="AF5" t="s">
        <v>22</v>
      </c>
      <c r="AG5">
        <v>56</v>
      </c>
      <c r="AH5" t="s">
        <v>23</v>
      </c>
      <c r="AI5">
        <f>VLOOKUP(表格1_6[[#This Row],[馬名]],odds!$A$2:$I$117,4,0)</f>
        <v>17</v>
      </c>
      <c r="AJ5">
        <f>VLOOKUP(表格1_6[[#This Row],[馬名]],odds!$A$2:$I$117,5,0)</f>
        <v>5.2</v>
      </c>
      <c r="AK5" t="s">
        <v>24</v>
      </c>
    </row>
    <row r="6" spans="1:37" x14ac:dyDescent="0.25">
      <c r="A6" s="7" t="s">
        <v>1</v>
      </c>
      <c r="B6" s="6">
        <v>3</v>
      </c>
      <c r="C6" s="6" t="s">
        <v>25</v>
      </c>
      <c r="D6" s="6" t="str">
        <f>VLOOKUP(表格1_6[[#This Row],[馬名]],odds!$A$2:$I$117,8,0)</f>
        <v/>
      </c>
      <c r="F6" s="6" t="s">
        <v>2679</v>
      </c>
      <c r="G6" s="43">
        <f t="shared" si="0"/>
        <v>0.43965666832220363</v>
      </c>
      <c r="H6" t="str">
        <f>VLOOKUP(表格1_6[[#This Row],[馬名]],'M2'!$A$4:$H$161,8,0)</f>
        <v>中前</v>
      </c>
      <c r="I6">
        <v>8</v>
      </c>
      <c r="J6">
        <v>7</v>
      </c>
      <c r="K6">
        <v>1</v>
      </c>
      <c r="L6">
        <v>6</v>
      </c>
      <c r="M6">
        <v>11</v>
      </c>
      <c r="N6">
        <v>5</v>
      </c>
      <c r="O6">
        <f t="shared" si="1"/>
        <v>0.24285714285714285</v>
      </c>
      <c r="P6">
        <v>133</v>
      </c>
      <c r="Q6">
        <f>VLOOKUP(表格1_6[[#This Row],[負磅]],W!$A$1:$B$32,2,FALSE)</f>
        <v>-0.08</v>
      </c>
      <c r="R6" s="6" t="s">
        <v>26</v>
      </c>
      <c r="S6">
        <f>VLOOKUP(表格1_6[[#This Row],[騎師]],J!$A$1:$B$45,2,FALSE)</f>
        <v>0.21897810218978103</v>
      </c>
      <c r="T6" s="6" t="s">
        <v>27</v>
      </c>
      <c r="U6">
        <f>VLOOKUP(表格1_6[[#This Row],[練馬師]],T!$A$1:$B$23,2,FALSE)</f>
        <v>0.23702031602708803</v>
      </c>
      <c r="V6">
        <v>1</v>
      </c>
      <c r="W6">
        <f>VLOOKUP(表格1_6[[#This Row],[檔位]],'1200M'!$A$1:$B$14,2,0)</f>
        <v>0.35</v>
      </c>
      <c r="X6">
        <v>38</v>
      </c>
      <c r="Y6">
        <v>1</v>
      </c>
      <c r="Z6">
        <v>9.86</v>
      </c>
      <c r="AB6">
        <v>1324550</v>
      </c>
      <c r="AC6">
        <v>6</v>
      </c>
      <c r="AE6">
        <v>0</v>
      </c>
      <c r="AF6" t="s">
        <v>29</v>
      </c>
      <c r="AG6">
        <v>21</v>
      </c>
      <c r="AH6" t="s">
        <v>30</v>
      </c>
      <c r="AI6">
        <f>VLOOKUP(表格1_6[[#This Row],[馬名]],odds!$A$2:$I$117,4,0)</f>
        <v>8.4</v>
      </c>
      <c r="AJ6">
        <f>VLOOKUP(表格1_6[[#This Row],[馬名]],odds!$A$2:$I$117,5,0)</f>
        <v>3.1</v>
      </c>
      <c r="AK6" t="s">
        <v>31</v>
      </c>
    </row>
    <row r="7" spans="1:37" x14ac:dyDescent="0.25">
      <c r="A7" s="7" t="s">
        <v>1</v>
      </c>
      <c r="B7" s="6">
        <v>4</v>
      </c>
      <c r="C7" s="49" t="s">
        <v>32</v>
      </c>
      <c r="D7" s="6" t="str">
        <f>VLOOKUP(表格1_6[[#This Row],[馬名]],odds!$A$2:$I$117,8,0)</f>
        <v/>
      </c>
      <c r="G7" s="43">
        <f t="shared" si="0"/>
        <v>0.42415433779145462</v>
      </c>
      <c r="H7" t="str">
        <f>VLOOKUP(表格1_6[[#This Row],[馬名]],'M2'!$A$4:$H$161,8,0)</f>
        <v>中前</v>
      </c>
      <c r="I7">
        <v>8</v>
      </c>
      <c r="J7">
        <v>12</v>
      </c>
      <c r="K7">
        <v>5</v>
      </c>
      <c r="L7">
        <v>7</v>
      </c>
      <c r="M7">
        <v>2</v>
      </c>
      <c r="N7">
        <v>4</v>
      </c>
      <c r="O7">
        <f t="shared" si="1"/>
        <v>0.17142857142857143</v>
      </c>
      <c r="P7">
        <v>131</v>
      </c>
      <c r="Q7">
        <f>VLOOKUP(表格1_6[[#This Row],[負磅]],W!$A$1:$B$32,2,FALSE)</f>
        <v>-0.06</v>
      </c>
      <c r="R7" s="47" t="s">
        <v>33</v>
      </c>
      <c r="S7">
        <f>VLOOKUP(表格1_6[[#This Row],[騎師]],J!$A$1:$B$45,2,FALSE)</f>
        <v>0.35058823529411764</v>
      </c>
      <c r="T7" s="47" t="s">
        <v>34</v>
      </c>
      <c r="U7">
        <f>VLOOKUP(表格1_6[[#This Row],[練馬師]],T!$A$1:$B$23,2,FALSE)</f>
        <v>0.17183098591549295</v>
      </c>
      <c r="V7">
        <v>2</v>
      </c>
      <c r="W7">
        <f>VLOOKUP(表格1_6[[#This Row],[檔位]],'1200M'!$A$1:$B$14,2,0)</f>
        <v>0.39</v>
      </c>
      <c r="X7">
        <v>36</v>
      </c>
      <c r="Y7">
        <v>1</v>
      </c>
      <c r="Z7">
        <v>10.29</v>
      </c>
      <c r="AB7">
        <v>266875</v>
      </c>
      <c r="AC7">
        <v>6</v>
      </c>
      <c r="AE7">
        <v>-2</v>
      </c>
      <c r="AF7" t="s">
        <v>29</v>
      </c>
      <c r="AG7">
        <v>175</v>
      </c>
      <c r="AH7" t="s">
        <v>36</v>
      </c>
      <c r="AI7">
        <f>VLOOKUP(表格1_6[[#This Row],[馬名]],odds!$A$2:$I$117,4,0)</f>
        <v>5.2</v>
      </c>
      <c r="AJ7">
        <f>VLOOKUP(表格1_6[[#This Row],[馬名]],odds!$A$2:$I$117,5,0)</f>
        <v>1.8</v>
      </c>
      <c r="AK7" t="s">
        <v>37</v>
      </c>
    </row>
    <row r="8" spans="1:37" x14ac:dyDescent="0.25">
      <c r="A8" s="7" t="s">
        <v>1</v>
      </c>
      <c r="B8" s="51">
        <v>5</v>
      </c>
      <c r="C8" s="6" t="s">
        <v>38</v>
      </c>
      <c r="D8" s="6" t="str">
        <f>VLOOKUP(表格1_6[[#This Row],[馬名]],odds!$A$2:$I$117,8,0)</f>
        <v/>
      </c>
      <c r="G8" s="43">
        <f t="shared" si="0"/>
        <v>0.51451226551226559</v>
      </c>
      <c r="H8" t="str">
        <f>VLOOKUP(表格1_6[[#This Row],[馬名]],'M2'!$A$4:$H$161,8,0)</f>
        <v>中前</v>
      </c>
      <c r="I8">
        <v>2</v>
      </c>
      <c r="J8">
        <v>6</v>
      </c>
      <c r="K8">
        <v>6</v>
      </c>
      <c r="L8">
        <v>2</v>
      </c>
      <c r="M8">
        <v>3</v>
      </c>
      <c r="N8">
        <v>4</v>
      </c>
      <c r="O8">
        <f t="shared" si="1"/>
        <v>0.28571428571428575</v>
      </c>
      <c r="P8">
        <v>130</v>
      </c>
      <c r="Q8">
        <f>VLOOKUP(表格1_6[[#This Row],[負磅]],W!$A$1:$B$32,2,FALSE)</f>
        <v>-0.05</v>
      </c>
      <c r="R8" s="6" t="s">
        <v>39</v>
      </c>
      <c r="S8">
        <f>VLOOKUP(表格1_6[[#This Row],[騎師]],J!$A$1:$B$45,2,FALSE)</f>
        <v>0.23636363636363636</v>
      </c>
      <c r="T8" s="6" t="s">
        <v>40</v>
      </c>
      <c r="U8">
        <f>VLOOKUP(表格1_6[[#This Row],[練馬師]],T!$A$1:$B$23,2,FALSE)</f>
        <v>0.21296296296296297</v>
      </c>
      <c r="V8">
        <v>4</v>
      </c>
      <c r="W8">
        <f>VLOOKUP(表格1_6[[#This Row],[檔位]],'1200M'!$A$1:$B$14,2,0)</f>
        <v>0.36</v>
      </c>
      <c r="X8">
        <v>35</v>
      </c>
      <c r="Y8">
        <v>1</v>
      </c>
      <c r="Z8">
        <v>9.5500000000000007</v>
      </c>
      <c r="AB8">
        <v>731125</v>
      </c>
      <c r="AC8">
        <v>5</v>
      </c>
      <c r="AE8">
        <v>1</v>
      </c>
      <c r="AF8" t="s">
        <v>15</v>
      </c>
      <c r="AG8">
        <v>21</v>
      </c>
      <c r="AH8" t="s">
        <v>42</v>
      </c>
      <c r="AI8">
        <f>VLOOKUP(表格1_6[[#This Row],[馬名]],odds!$A$2:$I$117,4,0)</f>
        <v>4.3</v>
      </c>
      <c r="AJ8">
        <f>VLOOKUP(表格1_6[[#This Row],[馬名]],odds!$A$2:$I$117,5,0)</f>
        <v>1.7</v>
      </c>
      <c r="AK8" t="s">
        <v>43</v>
      </c>
    </row>
    <row r="9" spans="1:37" x14ac:dyDescent="0.25">
      <c r="A9" s="7" t="s">
        <v>1</v>
      </c>
      <c r="B9" s="6">
        <v>6</v>
      </c>
      <c r="C9" s="6" t="s">
        <v>44</v>
      </c>
      <c r="D9" s="6" t="str">
        <f>VLOOKUP(表格1_6[[#This Row],[馬名]],odds!$A$2:$I$117,8,0)</f>
        <v/>
      </c>
      <c r="G9" s="43">
        <f t="shared" si="0"/>
        <v>0.16090472167237965</v>
      </c>
      <c r="H9" t="str">
        <f>VLOOKUP(表格1_6[[#This Row],[馬名]],'M2'!$A$4:$H$161,8,0)</f>
        <v>中後</v>
      </c>
      <c r="I9">
        <v>13</v>
      </c>
      <c r="J9">
        <v>13</v>
      </c>
      <c r="K9">
        <v>14</v>
      </c>
      <c r="L9">
        <v>11</v>
      </c>
      <c r="M9">
        <v>9</v>
      </c>
      <c r="N9">
        <v>10</v>
      </c>
      <c r="O9">
        <f t="shared" si="1"/>
        <v>3.5714285714285712E-2</v>
      </c>
      <c r="P9">
        <v>130</v>
      </c>
      <c r="Q9">
        <f>VLOOKUP(表格1_6[[#This Row],[負磅]],W!$A$1:$B$32,2,FALSE)</f>
        <v>-0.05</v>
      </c>
      <c r="R9" s="6" t="s">
        <v>45</v>
      </c>
      <c r="S9">
        <f>VLOOKUP(表格1_6[[#This Row],[騎師]],J!$A$1:$B$45,2,FALSE)</f>
        <v>0.14015151515151514</v>
      </c>
      <c r="T9" s="6" t="s">
        <v>46</v>
      </c>
      <c r="U9">
        <f>VLOOKUP(表格1_6[[#This Row],[練馬師]],T!$A$1:$B$23,2,FALSE)</f>
        <v>0.23048327137546468</v>
      </c>
      <c r="V9">
        <v>10</v>
      </c>
      <c r="W9">
        <f>VLOOKUP(表格1_6[[#This Row],[檔位]],'1200M'!$A$1:$B$14,2,0)</f>
        <v>0.16</v>
      </c>
      <c r="X9">
        <v>35</v>
      </c>
      <c r="Y9">
        <v>1</v>
      </c>
      <c r="Z9">
        <v>11.31</v>
      </c>
      <c r="AB9">
        <v>0</v>
      </c>
      <c r="AC9">
        <v>4</v>
      </c>
      <c r="AE9">
        <v>-3</v>
      </c>
      <c r="AF9" t="s">
        <v>29</v>
      </c>
      <c r="AG9">
        <v>18</v>
      </c>
      <c r="AI9">
        <f>VLOOKUP(表格1_6[[#This Row],[馬名]],odds!$A$2:$I$117,4,0)</f>
        <v>79</v>
      </c>
      <c r="AJ9">
        <f>VLOOKUP(表格1_6[[#This Row],[馬名]],odds!$A$2:$I$117,5,0)</f>
        <v>14</v>
      </c>
      <c r="AK9" t="s">
        <v>48</v>
      </c>
    </row>
    <row r="10" spans="1:37" x14ac:dyDescent="0.25">
      <c r="A10" s="7" t="s">
        <v>1</v>
      </c>
      <c r="B10" s="6">
        <v>7</v>
      </c>
      <c r="C10" s="6" t="s">
        <v>49</v>
      </c>
      <c r="D10" s="6" t="str">
        <f>VLOOKUP(表格1_6[[#This Row],[馬名]],odds!$A$2:$I$117,8,0)</f>
        <v/>
      </c>
      <c r="G10" s="43">
        <f t="shared" si="0"/>
        <v>0.14037096195262036</v>
      </c>
      <c r="H10" t="str">
        <f>VLOOKUP(表格1_6[[#This Row],[馬名]],'M2'!$A$4:$H$161,8,0)</f>
        <v>中前</v>
      </c>
      <c r="I10">
        <v>14</v>
      </c>
      <c r="J10">
        <v>12</v>
      </c>
      <c r="K10">
        <v>12</v>
      </c>
      <c r="L10">
        <v>12</v>
      </c>
      <c r="M10">
        <v>4</v>
      </c>
      <c r="N10">
        <v>11</v>
      </c>
      <c r="O10">
        <f t="shared" si="1"/>
        <v>4.2857142857142871E-2</v>
      </c>
      <c r="P10">
        <v>129</v>
      </c>
      <c r="Q10">
        <f>VLOOKUP(表格1_6[[#This Row],[負磅]],W!$A$1:$B$32,2,FALSE)</f>
        <v>-3.9999999999999897E-2</v>
      </c>
      <c r="R10" s="6" t="s">
        <v>50</v>
      </c>
      <c r="S10">
        <f>VLOOKUP(表格1_6[[#This Row],[騎師]],J!$A$1:$B$45,2,FALSE)</f>
        <v>0.16250000000000001</v>
      </c>
      <c r="T10" s="6" t="s">
        <v>51</v>
      </c>
      <c r="U10">
        <f>VLOOKUP(表格1_6[[#This Row],[練馬師]],T!$A$1:$B$23,2,FALSE)</f>
        <v>0.17587939698492464</v>
      </c>
      <c r="V10">
        <v>12</v>
      </c>
      <c r="W10">
        <f>VLOOKUP(表格1_6[[#This Row],[檔位]],'1200M'!$A$1:$B$14,2,0)</f>
        <v>0.09</v>
      </c>
      <c r="X10">
        <v>34</v>
      </c>
      <c r="Y10">
        <v>1</v>
      </c>
      <c r="Z10">
        <v>11.16</v>
      </c>
      <c r="AB10">
        <v>70200</v>
      </c>
      <c r="AC10">
        <v>5</v>
      </c>
      <c r="AE10">
        <v>-4</v>
      </c>
      <c r="AF10" t="s">
        <v>22</v>
      </c>
      <c r="AG10">
        <v>59</v>
      </c>
      <c r="AH10" t="s">
        <v>53</v>
      </c>
      <c r="AI10">
        <f>VLOOKUP(表格1_6[[#This Row],[馬名]],odds!$A$2:$I$117,4,0)</f>
        <v>90</v>
      </c>
      <c r="AJ10">
        <f>VLOOKUP(表格1_6[[#This Row],[馬名]],odds!$A$2:$I$117,5,0)</f>
        <v>17</v>
      </c>
      <c r="AK10" t="s">
        <v>54</v>
      </c>
    </row>
    <row r="11" spans="1:37" x14ac:dyDescent="0.25">
      <c r="A11" s="7" t="s">
        <v>1</v>
      </c>
      <c r="B11" s="6">
        <v>8</v>
      </c>
      <c r="C11" s="6" t="s">
        <v>55</v>
      </c>
      <c r="D11" s="6" t="str">
        <f>VLOOKUP(表格1_6[[#This Row],[馬名]],odds!$A$2:$I$117,8,0)</f>
        <v/>
      </c>
      <c r="G11" s="43">
        <f t="shared" si="0"/>
        <v>0.45323280423280432</v>
      </c>
      <c r="H11" t="str">
        <f>VLOOKUP(表格1_6[[#This Row],[馬名]],'M2'!$A$4:$H$161,8,0)</f>
        <v>中後</v>
      </c>
      <c r="I11">
        <v>10</v>
      </c>
      <c r="J11">
        <v>7</v>
      </c>
      <c r="K11">
        <v>4</v>
      </c>
      <c r="L11">
        <v>4</v>
      </c>
      <c r="M11">
        <v>4</v>
      </c>
      <c r="N11">
        <v>13</v>
      </c>
      <c r="O11">
        <f t="shared" si="1"/>
        <v>0.22142857142857147</v>
      </c>
      <c r="P11">
        <v>128</v>
      </c>
      <c r="Q11">
        <f>VLOOKUP(表格1_6[[#This Row],[負磅]],W!$A$1:$B$32,2,FALSE)</f>
        <v>-2.9999999999999898E-2</v>
      </c>
      <c r="R11" s="6" t="s">
        <v>56</v>
      </c>
      <c r="S11">
        <f>VLOOKUP(表格1_6[[#This Row],[騎師]],J!$A$1:$B$45,2,FALSE)</f>
        <v>0.26984126984126983</v>
      </c>
      <c r="T11" s="6" t="s">
        <v>57</v>
      </c>
      <c r="U11">
        <f>VLOOKUP(表格1_6[[#This Row],[練馬師]],T!$A$1:$B$23,2,FALSE)</f>
        <v>0.25617283950617287</v>
      </c>
      <c r="V11">
        <v>9</v>
      </c>
      <c r="W11">
        <f>VLOOKUP(表格1_6[[#This Row],[檔位]],'1200M'!$A$1:$B$14,2,0)</f>
        <v>0.26</v>
      </c>
      <c r="X11">
        <v>33</v>
      </c>
      <c r="Y11">
        <v>1</v>
      </c>
      <c r="Z11">
        <v>9.9700000000000006</v>
      </c>
      <c r="AB11">
        <v>453225</v>
      </c>
      <c r="AC11">
        <v>6</v>
      </c>
      <c r="AE11">
        <v>-2</v>
      </c>
      <c r="AF11" t="s">
        <v>29</v>
      </c>
      <c r="AG11">
        <v>59</v>
      </c>
      <c r="AH11" t="s">
        <v>23</v>
      </c>
      <c r="AI11">
        <f>VLOOKUP(表格1_6[[#This Row],[馬名]],odds!$A$2:$I$117,4,0)</f>
        <v>25</v>
      </c>
      <c r="AJ11">
        <f>VLOOKUP(表格1_6[[#This Row],[馬名]],odds!$A$2:$I$117,5,0)</f>
        <v>7.1</v>
      </c>
      <c r="AK11" t="s">
        <v>59</v>
      </c>
    </row>
    <row r="12" spans="1:37" x14ac:dyDescent="0.25">
      <c r="A12" s="7" t="s">
        <v>1</v>
      </c>
      <c r="B12" s="6">
        <v>9</v>
      </c>
      <c r="C12" s="49" t="s">
        <v>60</v>
      </c>
      <c r="D12" s="6" t="str">
        <f>VLOOKUP(表格1_6[[#This Row],[馬名]],odds!$A$2:$I$117,8,0)</f>
        <v/>
      </c>
      <c r="G12" s="43">
        <f t="shared" si="0"/>
        <v>0.45292307692307704</v>
      </c>
      <c r="H12" t="str">
        <f>VLOOKUP(表格1_6[[#This Row],[馬名]],'M2'!$A$4:$H$161,8,0)</f>
        <v>中後</v>
      </c>
      <c r="I12">
        <v>7</v>
      </c>
      <c r="J12">
        <v>4</v>
      </c>
      <c r="K12">
        <v>10</v>
      </c>
      <c r="L12">
        <v>7</v>
      </c>
      <c r="M12">
        <v>9</v>
      </c>
      <c r="N12">
        <v>6</v>
      </c>
      <c r="O12">
        <f t="shared" si="1"/>
        <v>0.2</v>
      </c>
      <c r="P12">
        <v>126</v>
      </c>
      <c r="Q12">
        <f>VLOOKUP(表格1_6[[#This Row],[負磅]],W!$A$1:$B$32,2,FALSE)</f>
        <v>-9.99999999999991E-3</v>
      </c>
      <c r="R12" s="6" t="s">
        <v>61</v>
      </c>
      <c r="S12">
        <f>VLOOKUP(表格1_6[[#This Row],[騎師]],J!$A$1:$B$45,2,FALSE)</f>
        <v>0.25641025641025639</v>
      </c>
      <c r="T12" s="6" t="s">
        <v>62</v>
      </c>
      <c r="U12">
        <f>VLOOKUP(表格1_6[[#This Row],[練馬師]],T!$A$1:$B$23,2,FALSE)</f>
        <v>0.16666666666666666</v>
      </c>
      <c r="V12">
        <v>5</v>
      </c>
      <c r="W12">
        <f>VLOOKUP(表格1_6[[#This Row],[檔位]],'1200M'!$A$1:$B$14,2,0)</f>
        <v>0.34</v>
      </c>
      <c r="X12">
        <v>31</v>
      </c>
      <c r="Y12">
        <v>1</v>
      </c>
      <c r="Z12">
        <v>9.36</v>
      </c>
      <c r="AB12">
        <v>187050</v>
      </c>
      <c r="AC12">
        <v>8</v>
      </c>
      <c r="AE12">
        <v>-1</v>
      </c>
      <c r="AF12" t="s">
        <v>15</v>
      </c>
      <c r="AG12">
        <v>7</v>
      </c>
      <c r="AH12" t="s">
        <v>64</v>
      </c>
      <c r="AI12">
        <f>VLOOKUP(表格1_6[[#This Row],[馬名]],odds!$A$2:$I$117,4,0)</f>
        <v>5.7</v>
      </c>
      <c r="AJ12">
        <f>VLOOKUP(表格1_6[[#This Row],[馬名]],odds!$A$2:$I$117,5,0)</f>
        <v>2.2000000000000002</v>
      </c>
      <c r="AK12" t="s">
        <v>65</v>
      </c>
    </row>
    <row r="13" spans="1:37" x14ac:dyDescent="0.25">
      <c r="A13" s="7" t="s">
        <v>1</v>
      </c>
      <c r="B13" s="6">
        <v>10</v>
      </c>
      <c r="C13" s="6" t="s">
        <v>66</v>
      </c>
      <c r="D13" s="6" t="str">
        <f>VLOOKUP(表格1_6[[#This Row],[馬名]],odds!$A$2:$I$117,8,0)</f>
        <v/>
      </c>
      <c r="G13" s="43">
        <f t="shared" si="0"/>
        <v>0.42912344942748093</v>
      </c>
      <c r="H13" t="str">
        <f>VLOOKUP(表格1_6[[#This Row],[馬名]],'M2'!$A$4:$H$161,8,0)</f>
        <v>中後</v>
      </c>
      <c r="I13">
        <v>9</v>
      </c>
      <c r="J13">
        <v>11</v>
      </c>
      <c r="K13">
        <v>6</v>
      </c>
      <c r="L13">
        <v>2</v>
      </c>
      <c r="M13">
        <v>8</v>
      </c>
      <c r="N13">
        <v>3</v>
      </c>
      <c r="O13">
        <f t="shared" si="1"/>
        <v>0.2</v>
      </c>
      <c r="P13">
        <v>122</v>
      </c>
      <c r="Q13">
        <f>VLOOKUP(表格1_6[[#This Row],[負磅]],W!$A$1:$B$32,2,FALSE)</f>
        <v>0.03</v>
      </c>
      <c r="R13" s="6" t="s">
        <v>67</v>
      </c>
      <c r="S13">
        <f>VLOOKUP(表格1_6[[#This Row],[騎師]],J!$A$1:$B$45,2,FALSE)</f>
        <v>0.16796875</v>
      </c>
      <c r="T13" s="6" t="s">
        <v>68</v>
      </c>
      <c r="U13">
        <f>VLOOKUP(表格1_6[[#This Row],[練馬師]],T!$A$1:$B$23,2,FALSE)</f>
        <v>0.28244274809160308</v>
      </c>
      <c r="V13">
        <v>11</v>
      </c>
      <c r="W13">
        <f>VLOOKUP(表格1_6[[#This Row],[檔位]],'1200M'!$A$1:$B$14,2,0)</f>
        <v>0.16</v>
      </c>
      <c r="X13">
        <v>29</v>
      </c>
      <c r="Y13">
        <v>1</v>
      </c>
      <c r="Z13">
        <v>9.86</v>
      </c>
      <c r="AB13">
        <v>603950</v>
      </c>
      <c r="AC13">
        <v>4</v>
      </c>
      <c r="AE13">
        <v>-2</v>
      </c>
      <c r="AF13" t="s">
        <v>29</v>
      </c>
      <c r="AG13">
        <v>21</v>
      </c>
      <c r="AH13" t="s">
        <v>16</v>
      </c>
      <c r="AI13">
        <f>VLOOKUP(表格1_6[[#This Row],[馬名]],odds!$A$2:$I$117,4,0)</f>
        <v>28</v>
      </c>
      <c r="AJ13">
        <f>VLOOKUP(表格1_6[[#This Row],[馬名]],odds!$A$2:$I$117,5,0)</f>
        <v>7.9</v>
      </c>
      <c r="AK13" t="s">
        <v>69</v>
      </c>
    </row>
    <row r="14" spans="1:37" x14ac:dyDescent="0.25">
      <c r="A14" s="7" t="s">
        <v>1</v>
      </c>
      <c r="B14" s="6">
        <v>11</v>
      </c>
      <c r="C14" s="49" t="s">
        <v>70</v>
      </c>
      <c r="D14" s="6" t="str">
        <f>VLOOKUP(表格1_6[[#This Row],[馬名]],odds!$A$2:$I$117,8,0)</f>
        <v>落飛</v>
      </c>
      <c r="G14" s="43">
        <f t="shared" si="0"/>
        <v>0.47213432042789844</v>
      </c>
      <c r="H14" t="str">
        <f>VLOOKUP(表格1_6[[#This Row],[馬名]],'M2'!$A$4:$H$161,8,0)</f>
        <v>放頭</v>
      </c>
      <c r="I14">
        <v>2</v>
      </c>
      <c r="J14">
        <v>5</v>
      </c>
      <c r="K14">
        <v>4</v>
      </c>
      <c r="L14">
        <v>11</v>
      </c>
      <c r="M14">
        <v>3</v>
      </c>
      <c r="N14">
        <v>7</v>
      </c>
      <c r="O14">
        <f t="shared" si="1"/>
        <v>0.24285714285714291</v>
      </c>
      <c r="P14">
        <v>123</v>
      </c>
      <c r="Q14">
        <f>VLOOKUP(表格1_6[[#This Row],[負磅]],W!$A$1:$B$32,2,FALSE)</f>
        <v>0.02</v>
      </c>
      <c r="R14" s="6" t="s">
        <v>71</v>
      </c>
      <c r="S14">
        <f>VLOOKUP(表格1_6[[#This Row],[騎師]],J!$A$1:$B$45,2,FALSE)</f>
        <v>0.24770642201834864</v>
      </c>
      <c r="T14" s="6" t="s">
        <v>72</v>
      </c>
      <c r="U14">
        <f>VLOOKUP(表格1_6[[#This Row],[練馬師]],T!$A$1:$B$23,2,FALSE)</f>
        <v>0.16988416988416988</v>
      </c>
      <c r="V14">
        <v>7</v>
      </c>
      <c r="W14">
        <f>VLOOKUP(表格1_6[[#This Row],[檔位]],'1200M'!$A$1:$B$14,2,0)</f>
        <v>0.21</v>
      </c>
      <c r="X14">
        <v>28</v>
      </c>
      <c r="Y14">
        <v>1</v>
      </c>
      <c r="Z14">
        <v>9.84</v>
      </c>
      <c r="AB14">
        <v>586450</v>
      </c>
      <c r="AC14">
        <v>5</v>
      </c>
      <c r="AE14">
        <v>1</v>
      </c>
      <c r="AF14" t="s">
        <v>15</v>
      </c>
      <c r="AG14">
        <v>18</v>
      </c>
      <c r="AH14" t="s">
        <v>30</v>
      </c>
      <c r="AI14">
        <f>VLOOKUP(表格1_6[[#This Row],[馬名]],odds!$A$2:$I$117,4,0)</f>
        <v>7.6</v>
      </c>
      <c r="AJ14">
        <f>VLOOKUP(表格1_6[[#This Row],[馬名]],odds!$A$2:$I$117,5,0)</f>
        <v>1.9</v>
      </c>
      <c r="AK14" t="s">
        <v>74</v>
      </c>
    </row>
    <row r="15" spans="1:37" x14ac:dyDescent="0.25">
      <c r="A15" s="7" t="s">
        <v>1</v>
      </c>
      <c r="B15" s="6">
        <v>12</v>
      </c>
      <c r="C15" s="6" t="s">
        <v>75</v>
      </c>
      <c r="D15" s="6" t="str">
        <f>VLOOKUP(表格1_6[[#This Row],[馬名]],odds!$A$2:$I$117,8,0)</f>
        <v>落飛</v>
      </c>
      <c r="G15" s="43">
        <f t="shared" si="0"/>
        <v>0.52628548949083953</v>
      </c>
      <c r="H15" t="str">
        <f>VLOOKUP(表格1_6[[#This Row],[馬名]],'M2'!$A$4:$H$161,8,0)</f>
        <v>中前</v>
      </c>
      <c r="I15">
        <v>7</v>
      </c>
      <c r="J15">
        <v>5</v>
      </c>
      <c r="K15">
        <v>11</v>
      </c>
      <c r="L15">
        <v>4</v>
      </c>
      <c r="M15">
        <v>5</v>
      </c>
      <c r="N15">
        <v>7</v>
      </c>
      <c r="O15">
        <f t="shared" si="1"/>
        <v>0.20714285714285713</v>
      </c>
      <c r="P15">
        <v>113</v>
      </c>
      <c r="Q15">
        <f>VLOOKUP(表格1_6[[#This Row],[負磅]],W!$A$1:$B$32,2,FALSE)</f>
        <v>0.12</v>
      </c>
      <c r="R15" s="6" t="s">
        <v>76</v>
      </c>
      <c r="S15">
        <f>VLOOKUP(表格1_6[[#This Row],[騎師]],J!$A$1:$B$45,2,FALSE)</f>
        <v>0.18466898954703834</v>
      </c>
      <c r="T15" s="6" t="s">
        <v>77</v>
      </c>
      <c r="U15">
        <f>VLOOKUP(表格1_6[[#This Row],[練馬師]],T!$A$1:$B$23,2,FALSE)</f>
        <v>0.22580645161290322</v>
      </c>
      <c r="V15">
        <v>8</v>
      </c>
      <c r="W15">
        <f>VLOOKUP(表格1_6[[#This Row],[檔位]],'1200M'!$A$1:$B$14,2,0)</f>
        <v>0.19</v>
      </c>
      <c r="X15">
        <v>15</v>
      </c>
      <c r="AB15">
        <v>131250</v>
      </c>
      <c r="AC15">
        <v>6</v>
      </c>
      <c r="AE15">
        <v>-2</v>
      </c>
      <c r="AF15" t="s">
        <v>15</v>
      </c>
      <c r="AG15">
        <v>18</v>
      </c>
      <c r="AH15" t="s">
        <v>30</v>
      </c>
      <c r="AI15">
        <f>VLOOKUP(表格1_6[[#This Row],[馬名]],odds!$A$2:$I$117,4,0)</f>
        <v>31</v>
      </c>
      <c r="AJ15">
        <f>VLOOKUP(表格1_6[[#This Row],[馬名]],odds!$A$2:$I$117,5,0)</f>
        <v>6.8</v>
      </c>
      <c r="AK15" t="s">
        <v>78</v>
      </c>
    </row>
    <row r="17" spans="1:37" x14ac:dyDescent="0.25">
      <c r="A17" s="8" t="s">
        <v>79</v>
      </c>
      <c r="B17" s="6" t="str">
        <f>VLOOKUP(表格1_6[[#This Row],[場]],Raceinfo!$A$1:$C$9,3,0)</f>
        <v xml:space="preserve"> 第四班</v>
      </c>
      <c r="C17" s="6" t="str">
        <f>VLOOKUP(表格1_6[[#This Row],[場]],Raceinfo!$A$1:$C$9,2,0)</f>
        <v xml:space="preserve"> 1200米</v>
      </c>
    </row>
    <row r="18" spans="1:37" x14ac:dyDescent="0.25">
      <c r="A18" s="8" t="s">
        <v>79</v>
      </c>
      <c r="B18" s="6">
        <v>1</v>
      </c>
      <c r="C18" s="6" t="s">
        <v>80</v>
      </c>
      <c r="D18" s="6" t="str">
        <f>VLOOKUP(表格1_6[[#This Row],[馬名]],odds!$A$2:$I$117,8,0)</f>
        <v/>
      </c>
      <c r="G18" s="43">
        <f t="shared" si="0"/>
        <v>0.31129719493431174</v>
      </c>
      <c r="H18" t="str">
        <f>VLOOKUP(表格1_6[[#This Row],[馬名]],'M2'!$A$4:$H$161,8,0)</f>
        <v>中前</v>
      </c>
      <c r="I18">
        <v>10</v>
      </c>
      <c r="J18">
        <v>7</v>
      </c>
      <c r="K18">
        <v>8</v>
      </c>
      <c r="L18">
        <v>6</v>
      </c>
      <c r="M18">
        <v>6</v>
      </c>
      <c r="N18">
        <v>1</v>
      </c>
      <c r="O18">
        <f t="shared" si="1"/>
        <v>0.17857142857142858</v>
      </c>
      <c r="P18">
        <v>135</v>
      </c>
      <c r="Q18">
        <f>VLOOKUP(表格1_6[[#This Row],[負磅]],W!$A$1:$B$32,2,FALSE)</f>
        <v>-0.1</v>
      </c>
      <c r="R18" s="47" t="s">
        <v>33</v>
      </c>
      <c r="S18">
        <f>VLOOKUP(表格1_6[[#This Row],[騎師]],J!$A$1:$B$45,2,FALSE)</f>
        <v>0.35058823529411764</v>
      </c>
      <c r="T18" s="47" t="s">
        <v>34</v>
      </c>
      <c r="U18">
        <f>VLOOKUP(表格1_6[[#This Row],[練馬師]],T!$A$1:$B$23,2,FALSE)</f>
        <v>0.17183098591549295</v>
      </c>
      <c r="V18">
        <v>8</v>
      </c>
      <c r="W18">
        <f>VLOOKUP(表格1_6[[#This Row],[檔位]],'1200M'!$A$1:$B$14,2,0)</f>
        <v>0.19</v>
      </c>
      <c r="X18">
        <v>60</v>
      </c>
      <c r="Y18">
        <v>1</v>
      </c>
      <c r="Z18">
        <v>9.42</v>
      </c>
      <c r="AB18">
        <v>804000</v>
      </c>
      <c r="AC18">
        <v>6</v>
      </c>
      <c r="AE18">
        <v>-2</v>
      </c>
      <c r="AF18" t="s">
        <v>82</v>
      </c>
      <c r="AG18">
        <v>18</v>
      </c>
      <c r="AH18" t="s">
        <v>30</v>
      </c>
      <c r="AI18">
        <f>VLOOKUP(表格1_6[[#This Row],[馬名]],odds!$A$2:$I$117,4,0)</f>
        <v>8.1</v>
      </c>
      <c r="AJ18">
        <f>VLOOKUP(表格1_6[[#This Row],[馬名]],odds!$A$2:$I$117,5,0)</f>
        <v>3.3</v>
      </c>
      <c r="AK18" t="s">
        <v>83</v>
      </c>
    </row>
    <row r="19" spans="1:37" x14ac:dyDescent="0.25">
      <c r="A19" s="8" t="s">
        <v>79</v>
      </c>
      <c r="B19" s="6">
        <v>2</v>
      </c>
      <c r="C19" s="50" t="s">
        <v>84</v>
      </c>
      <c r="D19" s="6" t="str">
        <f>VLOOKUP(表格1_6[[#This Row],[馬名]],odds!$A$2:$I$117,8,0)</f>
        <v>落飛</v>
      </c>
      <c r="G19" s="43">
        <f t="shared" si="0"/>
        <v>0.46507567824845314</v>
      </c>
      <c r="H19" t="str">
        <f>VLOOKUP(表格1_6[[#This Row],[馬名]],'M2'!$A$4:$H$161,8,0)</f>
        <v>中後</v>
      </c>
      <c r="I19">
        <v>4</v>
      </c>
      <c r="J19">
        <v>2</v>
      </c>
      <c r="K19">
        <v>11</v>
      </c>
      <c r="L19">
        <v>4</v>
      </c>
      <c r="M19">
        <v>6</v>
      </c>
      <c r="N19">
        <v>7</v>
      </c>
      <c r="O19">
        <f t="shared" si="1"/>
        <v>0.25000000000000006</v>
      </c>
      <c r="P19">
        <v>132</v>
      </c>
      <c r="Q19">
        <f>VLOOKUP(表格1_6[[#This Row],[負磅]],W!$A$1:$B$32,2,FALSE)</f>
        <v>-7.0000000000000007E-2</v>
      </c>
      <c r="R19" s="6" t="s">
        <v>12</v>
      </c>
      <c r="S19">
        <f>VLOOKUP(表格1_6[[#This Row],[騎師]],J!$A$1:$B$45,2,FALSE)</f>
        <v>0.51570680628272247</v>
      </c>
      <c r="T19" s="6" t="s">
        <v>20</v>
      </c>
      <c r="U19">
        <f>VLOOKUP(表格1_6[[#This Row],[練馬師]],T!$A$1:$B$23,2,FALSE)</f>
        <v>0.22121212121212122</v>
      </c>
      <c r="V19">
        <v>10</v>
      </c>
      <c r="W19">
        <f>VLOOKUP(表格1_6[[#This Row],[檔位]],'1200M'!$A$1:$B$14,2,0)</f>
        <v>0.16</v>
      </c>
      <c r="X19">
        <v>57</v>
      </c>
      <c r="Y19">
        <v>1</v>
      </c>
      <c r="Z19">
        <v>9.74</v>
      </c>
      <c r="AB19">
        <v>474600</v>
      </c>
      <c r="AC19">
        <v>4</v>
      </c>
      <c r="AE19">
        <v>0</v>
      </c>
      <c r="AF19" t="s">
        <v>15</v>
      </c>
      <c r="AG19">
        <v>21</v>
      </c>
      <c r="AH19" t="s">
        <v>86</v>
      </c>
      <c r="AI19">
        <f>VLOOKUP(表格1_6[[#This Row],[馬名]],odds!$A$2:$I$117,4,0)</f>
        <v>7.8</v>
      </c>
      <c r="AJ19">
        <f>VLOOKUP(表格1_6[[#This Row],[馬名]],odds!$A$2:$I$117,5,0)</f>
        <v>2.9</v>
      </c>
      <c r="AK19" t="s">
        <v>87</v>
      </c>
    </row>
    <row r="20" spans="1:37" x14ac:dyDescent="0.25">
      <c r="A20" s="8" t="s">
        <v>79</v>
      </c>
      <c r="B20" s="6">
        <v>3</v>
      </c>
      <c r="C20" s="6" t="s">
        <v>88</v>
      </c>
      <c r="D20" s="6" t="str">
        <f>VLOOKUP(表格1_6[[#This Row],[馬名]],odds!$A$2:$I$117,8,0)</f>
        <v/>
      </c>
      <c r="F20" s="6" t="s">
        <v>2679</v>
      </c>
      <c r="G20" s="43">
        <f t="shared" si="0"/>
        <v>0.386580971659919</v>
      </c>
      <c r="H20" t="str">
        <f>VLOOKUP(表格1_6[[#This Row],[馬名]],'M2'!$A$4:$H$161,8,0)</f>
        <v>中前</v>
      </c>
      <c r="I20">
        <v>9</v>
      </c>
      <c r="J20">
        <v>7</v>
      </c>
      <c r="K20">
        <v>8</v>
      </c>
      <c r="L20">
        <v>11</v>
      </c>
      <c r="M20">
        <v>13</v>
      </c>
      <c r="O20">
        <f t="shared" si="1"/>
        <v>0.15000000000000002</v>
      </c>
      <c r="P20">
        <v>131</v>
      </c>
      <c r="Q20">
        <f>VLOOKUP(表格1_6[[#This Row],[負磅]],W!$A$1:$B$32,2,FALSE)</f>
        <v>-0.06</v>
      </c>
      <c r="R20" s="6" t="s">
        <v>61</v>
      </c>
      <c r="S20">
        <f>VLOOKUP(表格1_6[[#This Row],[騎師]],J!$A$1:$B$45,2,FALSE)</f>
        <v>0.25641025641025639</v>
      </c>
      <c r="T20" s="6" t="s">
        <v>89</v>
      </c>
      <c r="U20">
        <f>VLOOKUP(表格1_6[[#This Row],[練馬師]],T!$A$1:$B$23,2,FALSE)</f>
        <v>0.25219298245614036</v>
      </c>
      <c r="V20">
        <v>4</v>
      </c>
      <c r="W20">
        <f>VLOOKUP(表格1_6[[#This Row],[檔位]],'1200M'!$A$1:$B$14,2,0)</f>
        <v>0.36</v>
      </c>
      <c r="X20">
        <v>56</v>
      </c>
      <c r="Y20">
        <v>1</v>
      </c>
      <c r="Z20">
        <v>9.99</v>
      </c>
      <c r="AB20">
        <v>0</v>
      </c>
      <c r="AC20">
        <v>3</v>
      </c>
      <c r="AE20">
        <v>-2</v>
      </c>
      <c r="AF20" t="s">
        <v>91</v>
      </c>
      <c r="AG20">
        <v>49</v>
      </c>
      <c r="AH20" t="s">
        <v>92</v>
      </c>
      <c r="AI20">
        <f>VLOOKUP(表格1_6[[#This Row],[馬名]],odds!$A$2:$I$117,4,0)</f>
        <v>35</v>
      </c>
      <c r="AJ20">
        <f>VLOOKUP(表格1_6[[#This Row],[馬名]],odds!$A$2:$I$117,5,0)</f>
        <v>7.8</v>
      </c>
      <c r="AK20" t="s">
        <v>93</v>
      </c>
    </row>
    <row r="21" spans="1:37" x14ac:dyDescent="0.25">
      <c r="A21" s="8" t="s">
        <v>79</v>
      </c>
      <c r="B21" s="6">
        <v>4</v>
      </c>
      <c r="C21" s="48" t="s">
        <v>94</v>
      </c>
      <c r="D21" s="6" t="str">
        <f>VLOOKUP(表格1_6[[#This Row],[馬名]],odds!$A$2:$I$117,8,0)</f>
        <v/>
      </c>
      <c r="G21" s="43">
        <f t="shared" si="0"/>
        <v>0.46145967741935484</v>
      </c>
      <c r="H21" t="str">
        <f>VLOOKUP(表格1_6[[#This Row],[馬名]],'M2'!$A$4:$H$161,8,0)</f>
        <v>中後</v>
      </c>
      <c r="I21">
        <v>5</v>
      </c>
      <c r="J21">
        <v>5</v>
      </c>
      <c r="K21">
        <v>3</v>
      </c>
      <c r="L21">
        <v>1</v>
      </c>
      <c r="M21">
        <v>3</v>
      </c>
      <c r="N21">
        <v>5</v>
      </c>
      <c r="O21">
        <f t="shared" si="1"/>
        <v>0.3</v>
      </c>
      <c r="P21">
        <v>131</v>
      </c>
      <c r="Q21">
        <f>VLOOKUP(表格1_6[[#This Row],[負磅]],W!$A$1:$B$32,2,FALSE)</f>
        <v>-0.06</v>
      </c>
      <c r="R21" s="6" t="s">
        <v>50</v>
      </c>
      <c r="S21">
        <f>VLOOKUP(表格1_6[[#This Row],[騎師]],J!$A$1:$B$45,2,FALSE)</f>
        <v>0.16250000000000001</v>
      </c>
      <c r="T21" s="6" t="s">
        <v>95</v>
      </c>
      <c r="U21">
        <f>VLOOKUP(表格1_6[[#This Row],[練馬師]],T!$A$1:$B$23,2,FALSE)</f>
        <v>0.29569892473118281</v>
      </c>
      <c r="V21">
        <v>7</v>
      </c>
      <c r="W21">
        <f>VLOOKUP(表格1_6[[#This Row],[檔位]],'1200M'!$A$1:$B$14,2,0)</f>
        <v>0.21</v>
      </c>
      <c r="X21">
        <v>56</v>
      </c>
      <c r="Y21">
        <v>1</v>
      </c>
      <c r="Z21">
        <v>9.8800000000000008</v>
      </c>
      <c r="AB21">
        <v>1047150</v>
      </c>
      <c r="AC21">
        <v>4</v>
      </c>
      <c r="AE21">
        <v>0</v>
      </c>
      <c r="AF21" t="s">
        <v>91</v>
      </c>
      <c r="AG21">
        <v>21</v>
      </c>
      <c r="AH21" t="s">
        <v>30</v>
      </c>
      <c r="AI21">
        <f>VLOOKUP(表格1_6[[#This Row],[馬名]],odds!$A$2:$I$117,4,0)</f>
        <v>3.9</v>
      </c>
      <c r="AJ21">
        <f>VLOOKUP(表格1_6[[#This Row],[馬名]],odds!$A$2:$I$117,5,0)</f>
        <v>1.5</v>
      </c>
      <c r="AK21" t="s">
        <v>97</v>
      </c>
    </row>
    <row r="22" spans="1:37" x14ac:dyDescent="0.25">
      <c r="A22" s="8" t="s">
        <v>79</v>
      </c>
      <c r="B22" s="6">
        <v>5</v>
      </c>
      <c r="C22" s="6" t="s">
        <v>98</v>
      </c>
      <c r="D22" s="6" t="str">
        <f>VLOOKUP(表格1_6[[#This Row],[馬名]],odds!$A$2:$I$117,8,0)</f>
        <v/>
      </c>
      <c r="G22" s="43">
        <f t="shared" si="0"/>
        <v>0.4118536355051936</v>
      </c>
      <c r="H22" s="40" t="s">
        <v>2682</v>
      </c>
      <c r="I22" t="s">
        <v>99</v>
      </c>
      <c r="O22">
        <v>0.125</v>
      </c>
      <c r="P22">
        <v>122</v>
      </c>
      <c r="Q22">
        <f>VLOOKUP(表格1_6[[#This Row],[負磅]],W!$A$1:$B$32,2,FALSE)</f>
        <v>0.03</v>
      </c>
      <c r="R22" s="6" t="s">
        <v>19</v>
      </c>
      <c r="S22">
        <f>VLOOKUP(表格1_6[[#This Row],[騎師]],J!$A$1:$B$45,2,FALSE)</f>
        <v>0.22222222222222221</v>
      </c>
      <c r="T22" s="6" t="s">
        <v>13</v>
      </c>
      <c r="U22">
        <f>VLOOKUP(表格1_6[[#This Row],[練馬師]],T!$A$1:$B$23,2,FALSE)</f>
        <v>0.26062322946175637</v>
      </c>
      <c r="V22">
        <v>3</v>
      </c>
      <c r="W22">
        <f>VLOOKUP(表格1_6[[#This Row],[檔位]],'1200M'!$A$1:$B$14,2,0)</f>
        <v>0.28000000000000003</v>
      </c>
      <c r="X22">
        <v>52</v>
      </c>
      <c r="AB22">
        <v>0</v>
      </c>
      <c r="AC22">
        <v>3</v>
      </c>
      <c r="AE22" t="s">
        <v>99</v>
      </c>
      <c r="AF22" t="s">
        <v>82</v>
      </c>
      <c r="AG22" t="s">
        <v>99</v>
      </c>
      <c r="AH22" t="s">
        <v>100</v>
      </c>
      <c r="AI22">
        <f>VLOOKUP(表格1_6[[#This Row],[馬名]],odds!$A$2:$I$117,4,0)</f>
        <v>23</v>
      </c>
      <c r="AJ22">
        <f>VLOOKUP(表格1_6[[#This Row],[馬名]],odds!$A$2:$I$117,5,0)</f>
        <v>6</v>
      </c>
      <c r="AK22" t="s">
        <v>101</v>
      </c>
    </row>
    <row r="23" spans="1:37" x14ac:dyDescent="0.25">
      <c r="A23" s="8" t="s">
        <v>79</v>
      </c>
      <c r="B23" s="6">
        <v>6</v>
      </c>
      <c r="C23" s="49" t="s">
        <v>102</v>
      </c>
      <c r="D23" s="6" t="str">
        <f>VLOOKUP(表格1_6[[#This Row],[馬名]],odds!$A$2:$I$117,8,0)</f>
        <v/>
      </c>
      <c r="G23" s="43">
        <f t="shared" si="0"/>
        <v>0.30989355742296926</v>
      </c>
      <c r="H23" t="str">
        <f>VLOOKUP(表格1_6[[#This Row],[馬名]],'M2'!$A$4:$H$161,8,0)</f>
        <v>中前</v>
      </c>
      <c r="I23">
        <v>4</v>
      </c>
      <c r="J23">
        <v>10</v>
      </c>
      <c r="O23">
        <f t="shared" si="1"/>
        <v>0.1</v>
      </c>
      <c r="P23">
        <v>126</v>
      </c>
      <c r="Q23">
        <f>VLOOKUP(表格1_6[[#This Row],[負磅]],W!$A$1:$B$32,2,FALSE)</f>
        <v>-9.99999999999991E-3</v>
      </c>
      <c r="R23" s="6" t="s">
        <v>56</v>
      </c>
      <c r="S23">
        <f>VLOOKUP(表格1_6[[#This Row],[騎師]],J!$A$1:$B$45,2,FALSE)</f>
        <v>0.26984126984126983</v>
      </c>
      <c r="T23" s="6" t="s">
        <v>103</v>
      </c>
      <c r="U23">
        <f>VLOOKUP(表格1_6[[#This Row],[練馬師]],T!$A$1:$B$23,2,FALSE)</f>
        <v>0.34313725490196079</v>
      </c>
      <c r="V23">
        <v>12</v>
      </c>
      <c r="W23">
        <f>VLOOKUP(表格1_6[[#This Row],[檔位]],'1200M'!$A$1:$B$14,2,0)</f>
        <v>0.09</v>
      </c>
      <c r="X23">
        <v>51</v>
      </c>
      <c r="Y23">
        <v>1</v>
      </c>
      <c r="Z23">
        <v>10.48</v>
      </c>
      <c r="AB23">
        <v>70200</v>
      </c>
      <c r="AC23">
        <v>3</v>
      </c>
      <c r="AE23">
        <v>-1</v>
      </c>
      <c r="AF23" t="s">
        <v>82</v>
      </c>
      <c r="AG23">
        <v>21</v>
      </c>
      <c r="AI23">
        <f>VLOOKUP(表格1_6[[#This Row],[馬名]],odds!$A$2:$I$117,4,0)</f>
        <v>23</v>
      </c>
      <c r="AJ23">
        <f>VLOOKUP(表格1_6[[#This Row],[馬名]],odds!$A$2:$I$117,5,0)</f>
        <v>5.3</v>
      </c>
      <c r="AK23" t="s">
        <v>105</v>
      </c>
    </row>
    <row r="24" spans="1:37" x14ac:dyDescent="0.25">
      <c r="A24" s="8" t="s">
        <v>79</v>
      </c>
      <c r="B24" s="6">
        <v>7</v>
      </c>
      <c r="C24" s="6" t="s">
        <v>106</v>
      </c>
      <c r="D24" s="6" t="str">
        <f>VLOOKUP(表格1_6[[#This Row],[馬名]],odds!$A$2:$I$117,8,0)</f>
        <v/>
      </c>
      <c r="G24" s="43">
        <f t="shared" si="0"/>
        <v>0.38657822328366254</v>
      </c>
      <c r="H24" t="str">
        <f>VLOOKUP(表格1_6[[#This Row],[馬名]],'M2'!$A$4:$H$161,8,0)</f>
        <v>中後</v>
      </c>
      <c r="I24">
        <v>8</v>
      </c>
      <c r="J24">
        <v>5</v>
      </c>
      <c r="O24">
        <f t="shared" si="1"/>
        <v>0.10714285714285715</v>
      </c>
      <c r="P24">
        <v>126</v>
      </c>
      <c r="Q24">
        <f>VLOOKUP(表格1_6[[#This Row],[負磅]],W!$A$1:$B$32,2,FALSE)</f>
        <v>-9.99999999999991E-3</v>
      </c>
      <c r="R24" s="6" t="s">
        <v>26</v>
      </c>
      <c r="S24">
        <f>VLOOKUP(表格1_6[[#This Row],[騎師]],J!$A$1:$B$45,2,FALSE)</f>
        <v>0.21897810218978103</v>
      </c>
      <c r="T24" s="6" t="s">
        <v>77</v>
      </c>
      <c r="U24">
        <f>VLOOKUP(表格1_6[[#This Row],[練馬師]],T!$A$1:$B$23,2,FALSE)</f>
        <v>0.22580645161290322</v>
      </c>
      <c r="V24">
        <v>2</v>
      </c>
      <c r="W24">
        <f>VLOOKUP(表格1_6[[#This Row],[檔位]],'1200M'!$A$1:$B$14,2,0)</f>
        <v>0.39</v>
      </c>
      <c r="X24">
        <v>51</v>
      </c>
      <c r="AB24">
        <v>40950</v>
      </c>
      <c r="AC24">
        <v>3</v>
      </c>
      <c r="AE24">
        <v>-1</v>
      </c>
      <c r="AF24" t="s">
        <v>91</v>
      </c>
      <c r="AG24">
        <v>32</v>
      </c>
      <c r="AI24">
        <f>VLOOKUP(表格1_6[[#This Row],[馬名]],odds!$A$2:$I$117,4,0)</f>
        <v>12</v>
      </c>
      <c r="AJ24">
        <f>VLOOKUP(表格1_6[[#This Row],[馬名]],odds!$A$2:$I$117,5,0)</f>
        <v>5</v>
      </c>
      <c r="AK24" t="s">
        <v>107</v>
      </c>
    </row>
    <row r="25" spans="1:37" x14ac:dyDescent="0.25">
      <c r="A25" s="8" t="s">
        <v>79</v>
      </c>
      <c r="B25" s="6">
        <v>8</v>
      </c>
      <c r="C25" s="48" t="s">
        <v>108</v>
      </c>
      <c r="D25" s="6" t="str">
        <f>VLOOKUP(表格1_6[[#This Row],[馬名]],odds!$A$2:$I$117,8,0)</f>
        <v/>
      </c>
      <c r="G25" s="43">
        <f t="shared" si="0"/>
        <v>0.50315804286007448</v>
      </c>
      <c r="H25" t="str">
        <f>VLOOKUP(表格1_6[[#This Row],[馬名]],'M2'!$A$4:$H$161,8,0)</f>
        <v>中前</v>
      </c>
      <c r="I25">
        <v>4</v>
      </c>
      <c r="J25">
        <v>6</v>
      </c>
      <c r="K25">
        <v>6</v>
      </c>
      <c r="L25">
        <v>4</v>
      </c>
      <c r="M25">
        <v>5</v>
      </c>
      <c r="N25">
        <v>6</v>
      </c>
      <c r="O25">
        <f t="shared" si="1"/>
        <v>0.25714285714285717</v>
      </c>
      <c r="P25">
        <v>125</v>
      </c>
      <c r="Q25">
        <f>VLOOKUP(表格1_6[[#This Row],[負磅]],W!$A$1:$B$32,2,FALSE)</f>
        <v>0</v>
      </c>
      <c r="R25" s="6" t="s">
        <v>39</v>
      </c>
      <c r="S25">
        <f>VLOOKUP(表格1_6[[#This Row],[騎師]],J!$A$1:$B$45,2,FALSE)</f>
        <v>0.23636363636363636</v>
      </c>
      <c r="T25" s="6" t="s">
        <v>27</v>
      </c>
      <c r="U25">
        <f>VLOOKUP(表格1_6[[#This Row],[練馬師]],T!$A$1:$B$23,2,FALSE)</f>
        <v>0.23702031602708803</v>
      </c>
      <c r="V25">
        <v>9</v>
      </c>
      <c r="W25">
        <f>VLOOKUP(表格1_6[[#This Row],[檔位]],'1200M'!$A$1:$B$14,2,0)</f>
        <v>0.26</v>
      </c>
      <c r="X25">
        <v>50</v>
      </c>
      <c r="Y25">
        <v>1</v>
      </c>
      <c r="Z25">
        <v>9.7100000000000009</v>
      </c>
      <c r="AB25">
        <v>567450</v>
      </c>
      <c r="AC25">
        <v>4</v>
      </c>
      <c r="AE25">
        <v>-1</v>
      </c>
      <c r="AF25" t="s">
        <v>29</v>
      </c>
      <c r="AG25">
        <v>21</v>
      </c>
      <c r="AH25" t="s">
        <v>16</v>
      </c>
      <c r="AI25">
        <f>VLOOKUP(表格1_6[[#This Row],[馬名]],odds!$A$2:$I$117,4,0)</f>
        <v>6.8</v>
      </c>
      <c r="AJ25">
        <f>VLOOKUP(表格1_6[[#This Row],[馬名]],odds!$A$2:$I$117,5,0)</f>
        <v>2.4</v>
      </c>
      <c r="AK25" t="s">
        <v>110</v>
      </c>
    </row>
    <row r="26" spans="1:37" x14ac:dyDescent="0.25">
      <c r="A26" s="8" t="s">
        <v>79</v>
      </c>
      <c r="B26" s="6">
        <v>9</v>
      </c>
      <c r="C26" s="6" t="s">
        <v>111</v>
      </c>
      <c r="D26" s="6" t="str">
        <f>VLOOKUP(表格1_6[[#This Row],[馬名]],odds!$A$2:$I$117,8,0)</f>
        <v/>
      </c>
      <c r="E26" s="6" t="s">
        <v>2678</v>
      </c>
      <c r="G26" s="43">
        <f t="shared" si="0"/>
        <v>0.42459976516100117</v>
      </c>
      <c r="H26" t="str">
        <f>VLOOKUP(表格1_6[[#This Row],[馬名]],'M2'!$A$4:$H$161,8,0)</f>
        <v>放頭</v>
      </c>
      <c r="I26">
        <v>9</v>
      </c>
      <c r="J26">
        <v>10</v>
      </c>
      <c r="K26">
        <v>6</v>
      </c>
      <c r="L26">
        <v>9</v>
      </c>
      <c r="M26">
        <v>5</v>
      </c>
      <c r="N26">
        <v>11</v>
      </c>
      <c r="O26">
        <f t="shared" si="1"/>
        <v>0.15714285714285714</v>
      </c>
      <c r="P26">
        <v>123</v>
      </c>
      <c r="Q26">
        <f>VLOOKUP(表格1_6[[#This Row],[負磅]],W!$A$1:$B$32,2,FALSE)</f>
        <v>0.02</v>
      </c>
      <c r="R26" s="6" t="s">
        <v>71</v>
      </c>
      <c r="S26">
        <f>VLOOKUP(表格1_6[[#This Row],[騎師]],J!$A$1:$B$45,2,FALSE)</f>
        <v>0.24770642201834864</v>
      </c>
      <c r="T26" s="6" t="s">
        <v>46</v>
      </c>
      <c r="U26">
        <f>VLOOKUP(表格1_6[[#This Row],[練馬師]],T!$A$1:$B$23,2,FALSE)</f>
        <v>0.23048327137546468</v>
      </c>
      <c r="V26">
        <v>6</v>
      </c>
      <c r="W26">
        <f>VLOOKUP(表格1_6[[#This Row],[檔位]],'1200M'!$A$1:$B$14,2,0)</f>
        <v>0.26</v>
      </c>
      <c r="X26">
        <v>48</v>
      </c>
      <c r="Y26">
        <v>1</v>
      </c>
      <c r="Z26">
        <v>10.15</v>
      </c>
      <c r="AB26">
        <v>1398150</v>
      </c>
      <c r="AC26">
        <v>5</v>
      </c>
      <c r="AE26">
        <v>-2</v>
      </c>
      <c r="AF26" t="s">
        <v>91</v>
      </c>
      <c r="AG26">
        <v>42</v>
      </c>
      <c r="AH26" t="s">
        <v>113</v>
      </c>
      <c r="AI26">
        <f>VLOOKUP(表格1_6[[#This Row],[馬名]],odds!$A$2:$I$117,4,0)</f>
        <v>38</v>
      </c>
      <c r="AJ26">
        <f>VLOOKUP(表格1_6[[#This Row],[馬名]],odds!$A$2:$I$117,5,0)</f>
        <v>6.4</v>
      </c>
      <c r="AK26" t="s">
        <v>114</v>
      </c>
    </row>
    <row r="27" spans="1:37" x14ac:dyDescent="0.25">
      <c r="A27" s="8" t="s">
        <v>79</v>
      </c>
      <c r="B27" s="6">
        <v>10</v>
      </c>
      <c r="C27" s="6" t="s">
        <v>115</v>
      </c>
      <c r="D27" s="6" t="str">
        <f>VLOOKUP(表格1_6[[#This Row],[馬名]],odds!$A$2:$I$117,8,0)</f>
        <v>落大飛</v>
      </c>
      <c r="G27" s="43">
        <f t="shared" si="0"/>
        <v>0.46676099537037041</v>
      </c>
      <c r="H27" t="str">
        <f>VLOOKUP(表格1_6[[#This Row],[馬名]],'M2'!$A$4:$H$161,8,0)</f>
        <v>中後</v>
      </c>
      <c r="I27">
        <v>11</v>
      </c>
      <c r="J27">
        <v>9</v>
      </c>
      <c r="K27">
        <v>3</v>
      </c>
      <c r="L27">
        <v>12</v>
      </c>
      <c r="M27">
        <v>3</v>
      </c>
      <c r="N27">
        <v>7</v>
      </c>
      <c r="O27">
        <f t="shared" si="1"/>
        <v>0.15000000000000002</v>
      </c>
      <c r="P27">
        <v>119</v>
      </c>
      <c r="Q27">
        <f>VLOOKUP(表格1_6[[#This Row],[負磅]],W!$A$1:$B$32,2,FALSE)</f>
        <v>0.06</v>
      </c>
      <c r="R27" s="6" t="s">
        <v>67</v>
      </c>
      <c r="S27">
        <f>VLOOKUP(表格1_6[[#This Row],[騎師]],J!$A$1:$B$45,2,FALSE)</f>
        <v>0.16796875</v>
      </c>
      <c r="T27" s="6" t="s">
        <v>116</v>
      </c>
      <c r="U27">
        <f>VLOOKUP(表格1_6[[#This Row],[練馬師]],T!$A$1:$B$23,2,FALSE)</f>
        <v>0.23456790123456789</v>
      </c>
      <c r="V27">
        <v>5</v>
      </c>
      <c r="W27">
        <f>VLOOKUP(表格1_6[[#This Row],[檔位]],'1200M'!$A$1:$B$14,2,0)</f>
        <v>0.34</v>
      </c>
      <c r="X27">
        <v>46</v>
      </c>
      <c r="AB27">
        <v>409500</v>
      </c>
      <c r="AC27">
        <v>4</v>
      </c>
      <c r="AE27">
        <v>-2</v>
      </c>
      <c r="AF27" t="s">
        <v>82</v>
      </c>
      <c r="AG27">
        <v>59</v>
      </c>
      <c r="AH27" t="s">
        <v>117</v>
      </c>
      <c r="AI27">
        <f>VLOOKUP(表格1_6[[#This Row],[馬名]],odds!$A$2:$I$117,4,0)</f>
        <v>15</v>
      </c>
      <c r="AJ27">
        <f>VLOOKUP(表格1_6[[#This Row],[馬名]],odds!$A$2:$I$117,5,0)</f>
        <v>5</v>
      </c>
      <c r="AK27" t="s">
        <v>118</v>
      </c>
    </row>
    <row r="28" spans="1:37" x14ac:dyDescent="0.25">
      <c r="A28" s="8" t="s">
        <v>79</v>
      </c>
      <c r="B28" s="6">
        <v>11</v>
      </c>
      <c r="C28" s="6" t="s">
        <v>119</v>
      </c>
      <c r="D28" s="6" t="str">
        <f>VLOOKUP(表格1_6[[#This Row],[馬名]],odds!$A$2:$I$117,8,0)</f>
        <v>落飛</v>
      </c>
      <c r="F28" s="6" t="s">
        <v>2679</v>
      </c>
      <c r="G28" s="43">
        <f t="shared" si="0"/>
        <v>0.50328406107167167</v>
      </c>
      <c r="H28" t="str">
        <f>VLOOKUP(表格1_6[[#This Row],[馬名]],'M2'!$A$4:$H$161,8,0)</f>
        <v>中前</v>
      </c>
      <c r="I28">
        <v>3</v>
      </c>
      <c r="J28">
        <v>12</v>
      </c>
      <c r="K28">
        <v>11</v>
      </c>
      <c r="L28">
        <v>4</v>
      </c>
      <c r="M28">
        <v>12</v>
      </c>
      <c r="O28">
        <f t="shared" si="1"/>
        <v>0.18571428571428572</v>
      </c>
      <c r="P28">
        <v>120</v>
      </c>
      <c r="Q28">
        <f>VLOOKUP(表格1_6[[#This Row],[負磅]],W!$A$1:$B$32,2,FALSE)</f>
        <v>0.05</v>
      </c>
      <c r="R28" s="6" t="s">
        <v>120</v>
      </c>
      <c r="S28">
        <f>VLOOKUP(表格1_6[[#This Row],[騎師]],J!$A$1:$B$45,2,FALSE)</f>
        <v>0.15384615384615385</v>
      </c>
      <c r="T28" s="6" t="s">
        <v>121</v>
      </c>
      <c r="U28">
        <f>VLOOKUP(表格1_6[[#This Row],[練馬師]],T!$A$1:$B$23,2,FALSE)</f>
        <v>0.27138643067846607</v>
      </c>
      <c r="V28">
        <v>1</v>
      </c>
      <c r="W28">
        <f>VLOOKUP(表格1_6[[#This Row],[檔位]],'1200M'!$A$1:$B$14,2,0)</f>
        <v>0.35</v>
      </c>
      <c r="X28">
        <v>45</v>
      </c>
      <c r="Y28">
        <v>1</v>
      </c>
      <c r="Z28">
        <v>9.69</v>
      </c>
      <c r="AB28">
        <v>134550</v>
      </c>
      <c r="AC28">
        <v>4</v>
      </c>
      <c r="AE28">
        <v>0</v>
      </c>
      <c r="AF28" t="s">
        <v>91</v>
      </c>
      <c r="AG28">
        <v>21</v>
      </c>
      <c r="AH28" t="s">
        <v>123</v>
      </c>
      <c r="AI28">
        <f>VLOOKUP(表格1_6[[#This Row],[馬名]],odds!$A$2:$I$117,4,0)</f>
        <v>4.0999999999999996</v>
      </c>
      <c r="AJ28">
        <f>VLOOKUP(表格1_6[[#This Row],[馬名]],odds!$A$2:$I$117,5,0)</f>
        <v>1.3</v>
      </c>
      <c r="AK28" t="s">
        <v>124</v>
      </c>
    </row>
    <row r="29" spans="1:37" x14ac:dyDescent="0.25">
      <c r="A29" s="8" t="s">
        <v>79</v>
      </c>
      <c r="B29" s="6">
        <v>12</v>
      </c>
      <c r="C29" s="6" t="s">
        <v>125</v>
      </c>
      <c r="D29" s="6" t="str">
        <f>VLOOKUP(表格1_6[[#This Row],[馬名]],odds!$A$2:$I$117,8,0)</f>
        <v/>
      </c>
      <c r="E29" s="6" t="s">
        <v>2678</v>
      </c>
      <c r="G29" s="43">
        <f t="shared" si="0"/>
        <v>0.50536530627282961</v>
      </c>
      <c r="H29" t="str">
        <f>VLOOKUP(表格1_6[[#This Row],[馬名]],'M2'!$A$4:$H$161,8,0)</f>
        <v>放頭</v>
      </c>
      <c r="I29">
        <v>10</v>
      </c>
      <c r="J29">
        <v>6</v>
      </c>
      <c r="K29">
        <v>1</v>
      </c>
      <c r="L29">
        <v>10</v>
      </c>
      <c r="M29">
        <v>2</v>
      </c>
      <c r="N29">
        <v>5</v>
      </c>
      <c r="O29">
        <f t="shared" si="1"/>
        <v>0.20714285714285716</v>
      </c>
      <c r="P29">
        <v>116</v>
      </c>
      <c r="Q29">
        <f>VLOOKUP(表格1_6[[#This Row],[負磅]],W!$A$1:$B$32,2,FALSE)</f>
        <v>0.09</v>
      </c>
      <c r="R29" s="6" t="s">
        <v>76</v>
      </c>
      <c r="S29">
        <f>VLOOKUP(表格1_6[[#This Row],[騎師]],J!$A$1:$B$45,2,FALSE)</f>
        <v>0.18466898954703834</v>
      </c>
      <c r="T29" s="6" t="s">
        <v>126</v>
      </c>
      <c r="U29">
        <f>VLOOKUP(表格1_6[[#This Row],[練馬師]],T!$A$1:$B$23,2,FALSE)</f>
        <v>0.29607250755287007</v>
      </c>
      <c r="V29">
        <v>11</v>
      </c>
      <c r="W29">
        <f>VLOOKUP(表格1_6[[#This Row],[檔位]],'1200M'!$A$1:$B$14,2,0)</f>
        <v>0.16</v>
      </c>
      <c r="X29">
        <v>43</v>
      </c>
      <c r="Y29">
        <v>1</v>
      </c>
      <c r="Z29">
        <v>9.9700000000000006</v>
      </c>
      <c r="AB29">
        <v>1217775</v>
      </c>
      <c r="AC29">
        <v>6</v>
      </c>
      <c r="AE29">
        <v>0</v>
      </c>
      <c r="AF29" t="s">
        <v>91</v>
      </c>
      <c r="AG29">
        <v>59</v>
      </c>
      <c r="AH29" t="s">
        <v>127</v>
      </c>
      <c r="AI29">
        <f>VLOOKUP(表格1_6[[#This Row],[馬名]],odds!$A$2:$I$117,4,0)</f>
        <v>28</v>
      </c>
      <c r="AJ29">
        <f>VLOOKUP(表格1_6[[#This Row],[馬名]],odds!$A$2:$I$117,5,0)</f>
        <v>5.8</v>
      </c>
      <c r="AK29" t="s">
        <v>128</v>
      </c>
    </row>
    <row r="31" spans="1:37" x14ac:dyDescent="0.25">
      <c r="A31" s="7" t="s">
        <v>129</v>
      </c>
      <c r="B31" s="6" t="str">
        <f>VLOOKUP(表格1_6[[#This Row],[場]],Raceinfo!$A$1:$C$9,3,0)</f>
        <v xml:space="preserve"> 第四班</v>
      </c>
      <c r="C31" s="6" t="str">
        <f>VLOOKUP(表格1_6[[#This Row],[場]],Raceinfo!$A$1:$C$9,2,0)</f>
        <v xml:space="preserve"> 1200米</v>
      </c>
    </row>
    <row r="32" spans="1:37" x14ac:dyDescent="0.25">
      <c r="A32" s="7" t="s">
        <v>129</v>
      </c>
      <c r="B32" s="51">
        <v>1</v>
      </c>
      <c r="C32" s="50" t="s">
        <v>130</v>
      </c>
      <c r="D32" s="6" t="str">
        <f>VLOOKUP(表格1_6[[#This Row],[馬名]],odds!$A$2:$I$117,8,0)</f>
        <v>落飛</v>
      </c>
      <c r="G32" s="43">
        <f t="shared" si="0"/>
        <v>0.55859899749373432</v>
      </c>
      <c r="H32" t="str">
        <f>VLOOKUP(表格1_6[[#This Row],[馬名]],'M2'!$A$4:$H$161,8,0)</f>
        <v>放頭</v>
      </c>
      <c r="I32">
        <v>5</v>
      </c>
      <c r="J32">
        <v>1</v>
      </c>
      <c r="K32">
        <v>5</v>
      </c>
      <c r="L32">
        <v>2</v>
      </c>
      <c r="M32">
        <v>4</v>
      </c>
      <c r="N32">
        <v>5</v>
      </c>
      <c r="O32">
        <f t="shared" si="1"/>
        <v>0.30714285714285716</v>
      </c>
      <c r="P32">
        <v>130</v>
      </c>
      <c r="Q32">
        <f>VLOOKUP(表格1_6[[#This Row],[負磅]],W!$A$1:$B$32,2,FALSE)</f>
        <v>-0.05</v>
      </c>
      <c r="R32" s="6" t="s">
        <v>19</v>
      </c>
      <c r="S32">
        <f>VLOOKUP(表格1_6[[#This Row],[騎師]],J!$A$1:$B$45,2,FALSE)</f>
        <v>0.22222222222222221</v>
      </c>
      <c r="T32" s="6" t="s">
        <v>131</v>
      </c>
      <c r="U32">
        <f>VLOOKUP(表格1_6[[#This Row],[練馬師]],T!$A$1:$B$23,2,FALSE)</f>
        <v>0.30263157894736842</v>
      </c>
      <c r="V32">
        <v>4</v>
      </c>
      <c r="W32">
        <f>VLOOKUP(表格1_6[[#This Row],[檔位]],'1200M'!$A$1:$B$14,2,0)</f>
        <v>0.36</v>
      </c>
      <c r="X32">
        <v>60</v>
      </c>
      <c r="Y32">
        <v>1</v>
      </c>
      <c r="Z32">
        <v>9.66</v>
      </c>
      <c r="AB32">
        <v>1228500</v>
      </c>
      <c r="AC32">
        <v>7</v>
      </c>
      <c r="AE32">
        <v>0</v>
      </c>
      <c r="AF32" t="s">
        <v>29</v>
      </c>
      <c r="AG32">
        <v>21</v>
      </c>
      <c r="AH32" t="s">
        <v>133</v>
      </c>
      <c r="AI32">
        <f>VLOOKUP(表格1_6[[#This Row],[馬名]],odds!$A$2:$I$117,4,0)</f>
        <v>9.6999999999999993</v>
      </c>
      <c r="AJ32">
        <f>VLOOKUP(表格1_6[[#This Row],[馬名]],odds!$A$2:$I$117,5,0)</f>
        <v>2.8</v>
      </c>
      <c r="AK32" t="s">
        <v>134</v>
      </c>
    </row>
    <row r="33" spans="1:37" x14ac:dyDescent="0.25">
      <c r="A33" s="7" t="s">
        <v>129</v>
      </c>
      <c r="B33" s="6">
        <v>2</v>
      </c>
      <c r="C33" s="6" t="s">
        <v>135</v>
      </c>
      <c r="D33" s="6" t="str">
        <f>VLOOKUP(表格1_6[[#This Row],[馬名]],odds!$A$2:$I$117,8,0)</f>
        <v>落大飛</v>
      </c>
      <c r="G33" s="43">
        <f t="shared" si="0"/>
        <v>0.29072576636288328</v>
      </c>
      <c r="H33" t="str">
        <f>VLOOKUP(表格1_6[[#This Row],[馬名]],'M2'!$A$4:$H$161,8,0)</f>
        <v>留後</v>
      </c>
      <c r="I33">
        <v>7</v>
      </c>
      <c r="O33">
        <f t="shared" si="1"/>
        <v>0.05</v>
      </c>
      <c r="P33">
        <v>127</v>
      </c>
      <c r="Q33">
        <f>VLOOKUP(表格1_6[[#This Row],[負磅]],W!$A$1:$B$32,2,FALSE)</f>
        <v>-1.99999999999999E-2</v>
      </c>
      <c r="R33" s="47" t="s">
        <v>33</v>
      </c>
      <c r="S33">
        <f>VLOOKUP(表格1_6[[#This Row],[騎師]],J!$A$1:$B$45,2,FALSE)</f>
        <v>0.35058823529411764</v>
      </c>
      <c r="T33" s="47" t="s">
        <v>34</v>
      </c>
      <c r="U33">
        <f>VLOOKUP(表格1_6[[#This Row],[練馬師]],T!$A$1:$B$23,2,FALSE)</f>
        <v>0.17183098591549295</v>
      </c>
      <c r="V33">
        <v>9</v>
      </c>
      <c r="W33">
        <f>VLOOKUP(表格1_6[[#This Row],[檔位]],'1200M'!$A$1:$B$14,2,0)</f>
        <v>0.26</v>
      </c>
      <c r="X33">
        <v>52</v>
      </c>
      <c r="AB33">
        <v>0</v>
      </c>
      <c r="AC33">
        <v>3</v>
      </c>
      <c r="AE33">
        <v>0</v>
      </c>
      <c r="AF33" t="s">
        <v>29</v>
      </c>
      <c r="AG33">
        <v>24</v>
      </c>
      <c r="AI33">
        <f>VLOOKUP(表格1_6[[#This Row],[馬名]],odds!$A$2:$I$117,4,0)</f>
        <v>22</v>
      </c>
      <c r="AJ33">
        <f>VLOOKUP(表格1_6[[#This Row],[馬名]],odds!$A$2:$I$117,5,0)</f>
        <v>7.2</v>
      </c>
      <c r="AK33" t="s">
        <v>136</v>
      </c>
    </row>
    <row r="34" spans="1:37" x14ac:dyDescent="0.25">
      <c r="A34" s="7" t="s">
        <v>129</v>
      </c>
      <c r="B34" s="6">
        <v>3</v>
      </c>
      <c r="C34" s="6" t="s">
        <v>137</v>
      </c>
      <c r="D34" s="6" t="str">
        <f>VLOOKUP(表格1_6[[#This Row],[馬名]],odds!$A$2:$I$117,8,0)</f>
        <v/>
      </c>
      <c r="F34" s="6" t="s">
        <v>2679</v>
      </c>
      <c r="G34" s="43">
        <f t="shared" si="0"/>
        <v>0.27549603174603188</v>
      </c>
      <c r="H34" t="str">
        <f>VLOOKUP(表格1_6[[#This Row],[馬名]],'M2'!$A$4:$H$161,8,0)</f>
        <v>中前</v>
      </c>
      <c r="I34">
        <v>8</v>
      </c>
      <c r="O34">
        <f t="shared" si="1"/>
        <v>4.2857142857142864E-2</v>
      </c>
      <c r="P34">
        <v>127</v>
      </c>
      <c r="Q34">
        <f>VLOOKUP(表格1_6[[#This Row],[負磅]],W!$A$1:$B$32,2,FALSE)</f>
        <v>-1.99999999999999E-2</v>
      </c>
      <c r="R34" s="6" t="s">
        <v>50</v>
      </c>
      <c r="S34">
        <f>VLOOKUP(表格1_6[[#This Row],[騎師]],J!$A$1:$B$45,2,FALSE)</f>
        <v>0.16250000000000001</v>
      </c>
      <c r="T34" s="6" t="s">
        <v>40</v>
      </c>
      <c r="U34">
        <f>VLOOKUP(表格1_6[[#This Row],[練馬師]],T!$A$1:$B$23,2,FALSE)</f>
        <v>0.21296296296296297</v>
      </c>
      <c r="V34">
        <v>1</v>
      </c>
      <c r="W34">
        <f>VLOOKUP(表格1_6[[#This Row],[檔位]],'1200M'!$A$1:$B$14,2,0)</f>
        <v>0.35</v>
      </c>
      <c r="X34">
        <v>52</v>
      </c>
      <c r="AB34">
        <v>0</v>
      </c>
      <c r="AC34">
        <v>3</v>
      </c>
      <c r="AE34">
        <v>0</v>
      </c>
      <c r="AF34" t="s">
        <v>91</v>
      </c>
      <c r="AG34">
        <v>15</v>
      </c>
      <c r="AI34">
        <f>VLOOKUP(表格1_6[[#This Row],[馬名]],odds!$A$2:$I$117,4,0)</f>
        <v>34</v>
      </c>
      <c r="AJ34">
        <f>VLOOKUP(表格1_6[[#This Row],[馬名]],odds!$A$2:$I$117,5,0)</f>
        <v>7.8</v>
      </c>
      <c r="AK34" t="s">
        <v>138</v>
      </c>
    </row>
    <row r="35" spans="1:37" x14ac:dyDescent="0.25">
      <c r="A35" s="7" t="s">
        <v>129</v>
      </c>
      <c r="B35" s="6">
        <v>4</v>
      </c>
      <c r="C35" s="6" t="s">
        <v>139</v>
      </c>
      <c r="D35" s="6" t="str">
        <f>VLOOKUP(表格1_6[[#This Row],[馬名]],odds!$A$2:$I$117,8,0)</f>
        <v/>
      </c>
      <c r="G35" s="43">
        <f t="shared" si="0"/>
        <v>0.27311430656601371</v>
      </c>
      <c r="H35" s="41" t="s">
        <v>2682</v>
      </c>
      <c r="I35" t="s">
        <v>99</v>
      </c>
      <c r="O35">
        <v>0.125</v>
      </c>
      <c r="P35">
        <v>127</v>
      </c>
      <c r="Q35">
        <f>VLOOKUP(表格1_6[[#This Row],[負磅]],W!$A$1:$B$32,2,FALSE)</f>
        <v>-1.99999999999999E-2</v>
      </c>
      <c r="R35" s="6" t="s">
        <v>140</v>
      </c>
      <c r="S35">
        <f>VLOOKUP(表格1_6[[#This Row],[騎師]],J!$A$1:$B$45,2,FALSE)</f>
        <v>0.1165644171779141</v>
      </c>
      <c r="T35" s="6" t="s">
        <v>46</v>
      </c>
      <c r="U35">
        <f>VLOOKUP(表格1_6[[#This Row],[練馬師]],T!$A$1:$B$23,2,FALSE)</f>
        <v>0.23048327137546468</v>
      </c>
      <c r="V35">
        <v>11</v>
      </c>
      <c r="W35">
        <f>VLOOKUP(表格1_6[[#This Row],[檔位]],'1200M'!$A$1:$B$14,2,0)</f>
        <v>0.16</v>
      </c>
      <c r="X35">
        <v>52</v>
      </c>
      <c r="AB35">
        <v>0</v>
      </c>
      <c r="AC35">
        <v>3</v>
      </c>
      <c r="AE35" t="s">
        <v>99</v>
      </c>
      <c r="AF35" t="s">
        <v>29</v>
      </c>
      <c r="AG35" t="s">
        <v>99</v>
      </c>
      <c r="AH35" t="s">
        <v>100</v>
      </c>
      <c r="AI35">
        <f>VLOOKUP(表格1_6[[#This Row],[馬名]],odds!$A$2:$I$117,4,0)</f>
        <v>30</v>
      </c>
      <c r="AJ35">
        <f>VLOOKUP(表格1_6[[#This Row],[馬名]],odds!$A$2:$I$117,5,0)</f>
        <v>7.3</v>
      </c>
      <c r="AK35" t="s">
        <v>141</v>
      </c>
    </row>
    <row r="36" spans="1:37" x14ac:dyDescent="0.25">
      <c r="A36" s="7" t="s">
        <v>129</v>
      </c>
      <c r="B36" s="6">
        <v>5</v>
      </c>
      <c r="C36" s="6" t="s">
        <v>142</v>
      </c>
      <c r="D36" s="6" t="str">
        <f>VLOOKUP(表格1_6[[#This Row],[馬名]],odds!$A$2:$I$117,8,0)</f>
        <v/>
      </c>
      <c r="F36" s="6" t="s">
        <v>2679</v>
      </c>
      <c r="G36" s="43">
        <f t="shared" si="0"/>
        <v>0.4873562010508577</v>
      </c>
      <c r="H36" t="str">
        <f>VLOOKUP(表格1_6[[#This Row],[馬名]],'M2'!$A$4:$H$161,8,0)</f>
        <v>中後</v>
      </c>
      <c r="I36">
        <v>4</v>
      </c>
      <c r="J36">
        <v>4</v>
      </c>
      <c r="K36">
        <v>8</v>
      </c>
      <c r="O36">
        <f t="shared" si="1"/>
        <v>0.18571428571428575</v>
      </c>
      <c r="P36">
        <v>126</v>
      </c>
      <c r="Q36">
        <f>VLOOKUP(表格1_6[[#This Row],[負磅]],W!$A$1:$B$32,2,FALSE)</f>
        <v>-9.99999999999991E-3</v>
      </c>
      <c r="R36" s="6" t="s">
        <v>39</v>
      </c>
      <c r="S36">
        <f>VLOOKUP(表格1_6[[#This Row],[騎師]],J!$A$1:$B$45,2,FALSE)</f>
        <v>0.23636363636363636</v>
      </c>
      <c r="T36" s="6" t="s">
        <v>68</v>
      </c>
      <c r="U36">
        <f>VLOOKUP(表格1_6[[#This Row],[練馬師]],T!$A$1:$B$23,2,FALSE)</f>
        <v>0.28244274809160308</v>
      </c>
      <c r="V36">
        <v>2</v>
      </c>
      <c r="W36">
        <f>VLOOKUP(表格1_6[[#This Row],[檔位]],'1200M'!$A$1:$B$14,2,0)</f>
        <v>0.39</v>
      </c>
      <c r="X36">
        <v>51</v>
      </c>
      <c r="AB36">
        <v>140400</v>
      </c>
      <c r="AC36">
        <v>3</v>
      </c>
      <c r="AE36">
        <v>-1</v>
      </c>
      <c r="AF36" t="s">
        <v>82</v>
      </c>
      <c r="AG36">
        <v>18</v>
      </c>
      <c r="AH36" t="s">
        <v>143</v>
      </c>
      <c r="AI36">
        <f>VLOOKUP(表格1_6[[#This Row],[馬名]],odds!$A$2:$I$117,4,0)</f>
        <v>6</v>
      </c>
      <c r="AJ36">
        <f>VLOOKUP(表格1_6[[#This Row],[馬名]],odds!$A$2:$I$117,5,0)</f>
        <v>2.2000000000000002</v>
      </c>
      <c r="AK36" t="s">
        <v>144</v>
      </c>
    </row>
    <row r="37" spans="1:37" x14ac:dyDescent="0.25">
      <c r="A37" s="7" t="s">
        <v>129</v>
      </c>
      <c r="B37" s="6">
        <v>6</v>
      </c>
      <c r="C37" s="6" t="s">
        <v>2705</v>
      </c>
      <c r="D37" s="6" t="str">
        <f>VLOOKUP(表格1_6[[#This Row],[馬名]],odds!$A$2:$I$117,8,0)</f>
        <v/>
      </c>
      <c r="G37" s="43">
        <f t="shared" si="0"/>
        <v>0.52975483360530085</v>
      </c>
      <c r="H37" t="str">
        <f>VLOOKUP(表格1_6[[#This Row],[馬名]],'M2'!$A$4:$H$161,8,0)</f>
        <v>中前</v>
      </c>
      <c r="I37">
        <v>8</v>
      </c>
      <c r="J37">
        <v>3</v>
      </c>
      <c r="K37">
        <v>3</v>
      </c>
      <c r="L37">
        <v>6</v>
      </c>
      <c r="M37">
        <v>6</v>
      </c>
      <c r="N37">
        <v>8</v>
      </c>
      <c r="O37">
        <f t="shared" si="1"/>
        <v>0.25714285714285717</v>
      </c>
      <c r="P37">
        <v>120</v>
      </c>
      <c r="Q37">
        <f>VLOOKUP(表格1_6[[#This Row],[負磅]],W!$A$1:$B$32,2,FALSE)</f>
        <v>0.05</v>
      </c>
      <c r="R37" s="6" t="s">
        <v>2706</v>
      </c>
      <c r="S37">
        <f>VLOOKUP(表格1_6[[#This Row],[騎師]],J!$A$1:$B$45,2,FALSE)</f>
        <v>0.23364485981308411</v>
      </c>
      <c r="T37" s="6" t="s">
        <v>2707</v>
      </c>
      <c r="U37">
        <f>VLOOKUP(表格1_6[[#This Row],[練馬師]],T!$A$1:$B$23,2,FALSE)</f>
        <v>0.22839506172839505</v>
      </c>
      <c r="V37">
        <v>7</v>
      </c>
      <c r="W37">
        <f>VLOOKUP(表格1_6[[#This Row],[檔位]],'1200M'!$A$1:$B$14,2,0)</f>
        <v>0.21</v>
      </c>
      <c r="X37">
        <v>45</v>
      </c>
      <c r="Y37">
        <v>1</v>
      </c>
      <c r="Z37">
        <v>10.01</v>
      </c>
      <c r="AB37">
        <v>900900</v>
      </c>
      <c r="AC37">
        <v>3</v>
      </c>
      <c r="AE37">
        <v>0</v>
      </c>
      <c r="AF37" t="s">
        <v>82</v>
      </c>
      <c r="AG37">
        <v>15</v>
      </c>
      <c r="AH37" t="s">
        <v>16</v>
      </c>
      <c r="AI37">
        <f>VLOOKUP(表格1_6[[#This Row],[馬名]],odds!$A$2:$I$117,4,0)</f>
        <v>10</v>
      </c>
      <c r="AJ37">
        <f>VLOOKUP(表格1_6[[#This Row],[馬名]],odds!$A$2:$I$117,5,0)</f>
        <v>3.1</v>
      </c>
      <c r="AK37" t="s">
        <v>2708</v>
      </c>
    </row>
    <row r="38" spans="1:37" x14ac:dyDescent="0.25">
      <c r="A38" s="7" t="s">
        <v>129</v>
      </c>
      <c r="B38" s="6">
        <v>7</v>
      </c>
      <c r="C38" s="6" t="s">
        <v>148</v>
      </c>
      <c r="D38" s="6" t="str">
        <f>VLOOKUP(表格1_6[[#This Row],[馬名]],odds!$A$2:$I$117,8,0)</f>
        <v>落飛</v>
      </c>
      <c r="G38" s="43">
        <f t="shared" si="0"/>
        <v>0.37186284086284083</v>
      </c>
      <c r="H38" t="str">
        <f>VLOOKUP(表格1_6[[#This Row],[馬名]],'M2'!$A$4:$H$161,8,0)</f>
        <v>中前</v>
      </c>
      <c r="I38">
        <v>2</v>
      </c>
      <c r="J38">
        <v>10</v>
      </c>
      <c r="K38">
        <v>12</v>
      </c>
      <c r="L38">
        <v>5</v>
      </c>
      <c r="M38">
        <v>13</v>
      </c>
      <c r="O38">
        <f t="shared" si="1"/>
        <v>0.19285714285714287</v>
      </c>
      <c r="P38">
        <v>123</v>
      </c>
      <c r="Q38">
        <f>VLOOKUP(表格1_6[[#This Row],[負磅]],W!$A$1:$B$32,2,FALSE)</f>
        <v>0.02</v>
      </c>
      <c r="R38" s="6" t="s">
        <v>120</v>
      </c>
      <c r="S38">
        <f>VLOOKUP(表格1_6[[#This Row],[騎師]],J!$A$1:$B$45,2,FALSE)</f>
        <v>0.15384615384615385</v>
      </c>
      <c r="T38" s="6" t="s">
        <v>57</v>
      </c>
      <c r="U38">
        <f>VLOOKUP(表格1_6[[#This Row],[練馬師]],T!$A$1:$B$23,2,FALSE)</f>
        <v>0.25617283950617287</v>
      </c>
      <c r="V38">
        <v>12</v>
      </c>
      <c r="W38">
        <f>VLOOKUP(表格1_6[[#This Row],[檔位]],'1200M'!$A$1:$B$14,2,0)</f>
        <v>0.09</v>
      </c>
      <c r="X38">
        <v>48</v>
      </c>
      <c r="AB38">
        <v>561600</v>
      </c>
      <c r="AC38">
        <v>3</v>
      </c>
      <c r="AE38">
        <v>1</v>
      </c>
      <c r="AF38" t="s">
        <v>91</v>
      </c>
      <c r="AG38">
        <v>15</v>
      </c>
      <c r="AH38" t="s">
        <v>30</v>
      </c>
      <c r="AI38">
        <f>VLOOKUP(表格1_6[[#This Row],[馬名]],odds!$A$2:$I$117,4,0)</f>
        <v>11</v>
      </c>
      <c r="AJ38">
        <f>VLOOKUP(表格1_6[[#This Row],[馬名]],odds!$A$2:$I$117,5,0)</f>
        <v>4.2</v>
      </c>
      <c r="AK38" t="s">
        <v>149</v>
      </c>
    </row>
    <row r="39" spans="1:37" x14ac:dyDescent="0.25">
      <c r="A39" s="7" t="s">
        <v>129</v>
      </c>
      <c r="B39" s="6">
        <v>8</v>
      </c>
      <c r="C39" s="6" t="s">
        <v>150</v>
      </c>
      <c r="D39" s="6" t="str">
        <f>VLOOKUP(表格1_6[[#This Row],[馬名]],odds!$A$2:$I$117,8,0)</f>
        <v/>
      </c>
      <c r="G39" s="43">
        <f t="shared" si="0"/>
        <v>0.27822107738652369</v>
      </c>
      <c r="H39" t="str">
        <f>VLOOKUP(表格1_6[[#This Row],[馬名]],'M2'!$A$4:$H$161,8,0)</f>
        <v>放頭</v>
      </c>
      <c r="I39">
        <v>11</v>
      </c>
      <c r="J39">
        <v>14</v>
      </c>
      <c r="K39">
        <v>12</v>
      </c>
      <c r="O39">
        <f t="shared" si="1"/>
        <v>3.5714285714285726E-2</v>
      </c>
      <c r="P39">
        <v>121</v>
      </c>
      <c r="Q39">
        <f>VLOOKUP(表格1_6[[#This Row],[負磅]],W!$A$1:$B$32,2,FALSE)</f>
        <v>0.04</v>
      </c>
      <c r="R39" s="6" t="s">
        <v>76</v>
      </c>
      <c r="S39">
        <f>VLOOKUP(表格1_6[[#This Row],[騎師]],J!$A$1:$B$45,2,FALSE)</f>
        <v>0.18466898954703834</v>
      </c>
      <c r="T39" s="6" t="s">
        <v>27</v>
      </c>
      <c r="U39">
        <f>VLOOKUP(表格1_6[[#This Row],[練馬師]],T!$A$1:$B$23,2,FALSE)</f>
        <v>0.23702031602708803</v>
      </c>
      <c r="V39">
        <v>8</v>
      </c>
      <c r="W39">
        <f>VLOOKUP(表格1_6[[#This Row],[檔位]],'1200M'!$A$1:$B$14,2,0)</f>
        <v>0.19</v>
      </c>
      <c r="X39">
        <v>48</v>
      </c>
      <c r="Y39">
        <v>1</v>
      </c>
      <c r="Z39">
        <v>12.15</v>
      </c>
      <c r="AB39">
        <v>0</v>
      </c>
      <c r="AC39">
        <v>4</v>
      </c>
      <c r="AE39">
        <v>-2</v>
      </c>
      <c r="AF39" t="s">
        <v>91</v>
      </c>
      <c r="AG39">
        <v>56</v>
      </c>
      <c r="AH39" t="s">
        <v>152</v>
      </c>
      <c r="AI39">
        <f>VLOOKUP(表格1_6[[#This Row],[馬名]],odds!$A$2:$I$117,4,0)</f>
        <v>27</v>
      </c>
      <c r="AJ39">
        <f>VLOOKUP(表格1_6[[#This Row],[馬名]],odds!$A$2:$I$117,5,0)</f>
        <v>7.2</v>
      </c>
      <c r="AK39" t="s">
        <v>153</v>
      </c>
    </row>
    <row r="40" spans="1:37" x14ac:dyDescent="0.25">
      <c r="A40" s="7" t="s">
        <v>129</v>
      </c>
      <c r="B40" s="6">
        <v>9</v>
      </c>
      <c r="C40" s="6" t="s">
        <v>154</v>
      </c>
      <c r="D40" s="6" t="str">
        <f>VLOOKUP(表格1_6[[#This Row],[馬名]],odds!$A$2:$I$117,8,0)</f>
        <v>落飛</v>
      </c>
      <c r="G40" s="43">
        <f t="shared" si="0"/>
        <v>0.5948008972085097</v>
      </c>
      <c r="H40" t="str">
        <f>VLOOKUP(表格1_6[[#This Row],[馬名]],'M2'!$A$4:$H$161,8,0)</f>
        <v>中後</v>
      </c>
      <c r="I40">
        <v>2</v>
      </c>
      <c r="J40">
        <v>5</v>
      </c>
      <c r="K40">
        <v>7</v>
      </c>
      <c r="L40">
        <v>5</v>
      </c>
      <c r="M40">
        <v>4</v>
      </c>
      <c r="N40">
        <v>5</v>
      </c>
      <c r="O40">
        <f t="shared" si="1"/>
        <v>0.26428571428571429</v>
      </c>
      <c r="P40">
        <v>121</v>
      </c>
      <c r="Q40">
        <f>VLOOKUP(表格1_6[[#This Row],[負磅]],W!$A$1:$B$32,2,FALSE)</f>
        <v>0.04</v>
      </c>
      <c r="R40" s="6" t="s">
        <v>26</v>
      </c>
      <c r="S40">
        <f>VLOOKUP(表格1_6[[#This Row],[騎師]],J!$A$1:$B$45,2,FALSE)</f>
        <v>0.21897810218978103</v>
      </c>
      <c r="T40" s="6" t="s">
        <v>126</v>
      </c>
      <c r="U40">
        <f>VLOOKUP(表格1_6[[#This Row],[練馬師]],T!$A$1:$B$23,2,FALSE)</f>
        <v>0.29607250755287007</v>
      </c>
      <c r="V40">
        <v>5</v>
      </c>
      <c r="W40">
        <f>VLOOKUP(表格1_6[[#This Row],[檔位]],'1200M'!$A$1:$B$14,2,0)</f>
        <v>0.34</v>
      </c>
      <c r="X40">
        <v>46</v>
      </c>
      <c r="AB40">
        <v>438750</v>
      </c>
      <c r="AC40">
        <v>3</v>
      </c>
      <c r="AE40">
        <v>1</v>
      </c>
      <c r="AF40" t="s">
        <v>82</v>
      </c>
      <c r="AG40">
        <v>18</v>
      </c>
      <c r="AH40" t="s">
        <v>155</v>
      </c>
      <c r="AI40">
        <f>VLOOKUP(表格1_6[[#This Row],[馬名]],odds!$A$2:$I$117,4,0)</f>
        <v>3.6</v>
      </c>
      <c r="AJ40">
        <f>VLOOKUP(表格1_6[[#This Row],[馬名]],odds!$A$2:$I$117,5,0)</f>
        <v>1.5</v>
      </c>
      <c r="AK40" t="s">
        <v>156</v>
      </c>
    </row>
    <row r="41" spans="1:37" x14ac:dyDescent="0.25">
      <c r="A41" s="7" t="s">
        <v>129</v>
      </c>
      <c r="B41" s="6">
        <v>10</v>
      </c>
      <c r="C41" s="49" t="s">
        <v>157</v>
      </c>
      <c r="D41" s="6" t="str">
        <f>VLOOKUP(表格1_6[[#This Row],[馬名]],odds!$A$2:$I$117,8,0)</f>
        <v/>
      </c>
      <c r="G41" s="43">
        <f t="shared" si="0"/>
        <v>0.58454403887569728</v>
      </c>
      <c r="H41" t="str">
        <f>VLOOKUP(表格1_6[[#This Row],[馬名]],'M2'!$A$4:$H$161,8,0)</f>
        <v>中前</v>
      </c>
      <c r="I41">
        <v>5</v>
      </c>
      <c r="J41">
        <v>2</v>
      </c>
      <c r="K41">
        <v>2</v>
      </c>
      <c r="L41">
        <v>6</v>
      </c>
      <c r="M41">
        <v>12</v>
      </c>
      <c r="N41">
        <v>6</v>
      </c>
      <c r="O41">
        <f t="shared" si="1"/>
        <v>0.29285714285714293</v>
      </c>
      <c r="P41">
        <v>120</v>
      </c>
      <c r="Q41">
        <f>VLOOKUP(表格1_6[[#This Row],[負磅]],W!$A$1:$B$32,2,FALSE)</f>
        <v>0.05</v>
      </c>
      <c r="R41" s="6" t="s">
        <v>61</v>
      </c>
      <c r="S41">
        <f>VLOOKUP(表格1_6[[#This Row],[騎師]],J!$A$1:$B$45,2,FALSE)</f>
        <v>0.25641025641025639</v>
      </c>
      <c r="T41" s="6" t="s">
        <v>51</v>
      </c>
      <c r="U41">
        <f>VLOOKUP(表格1_6[[#This Row],[練馬師]],T!$A$1:$B$23,2,FALSE)</f>
        <v>0.17587939698492464</v>
      </c>
      <c r="V41">
        <v>3</v>
      </c>
      <c r="W41">
        <f>VLOOKUP(表格1_6[[#This Row],[檔位]],'1200M'!$A$1:$B$14,2,0)</f>
        <v>0.28000000000000003</v>
      </c>
      <c r="X41">
        <v>45</v>
      </c>
      <c r="Y41">
        <v>1</v>
      </c>
      <c r="Z41">
        <v>9.86</v>
      </c>
      <c r="AB41">
        <v>2275950</v>
      </c>
      <c r="AC41">
        <v>4</v>
      </c>
      <c r="AE41">
        <v>0</v>
      </c>
      <c r="AF41" t="s">
        <v>22</v>
      </c>
      <c r="AG41">
        <v>21</v>
      </c>
      <c r="AH41" t="s">
        <v>158</v>
      </c>
      <c r="AI41">
        <f>VLOOKUP(表格1_6[[#This Row],[馬名]],odds!$A$2:$I$117,4,0)</f>
        <v>5.8</v>
      </c>
      <c r="AJ41">
        <f>VLOOKUP(表格1_6[[#This Row],[馬名]],odds!$A$2:$I$117,5,0)</f>
        <v>2.2000000000000002</v>
      </c>
      <c r="AK41" t="s">
        <v>159</v>
      </c>
    </row>
    <row r="42" spans="1:37" x14ac:dyDescent="0.25">
      <c r="A42" s="7" t="s">
        <v>129</v>
      </c>
      <c r="B42" s="6">
        <v>11</v>
      </c>
      <c r="C42" s="6" t="s">
        <v>160</v>
      </c>
      <c r="D42" s="6" t="str">
        <f>VLOOKUP(表格1_6[[#This Row],[馬名]],odds!$A$2:$I$117,8,0)</f>
        <v/>
      </c>
      <c r="G42" s="43">
        <f t="shared" si="0"/>
        <v>0.49780952380952381</v>
      </c>
      <c r="H42" t="str">
        <f>VLOOKUP(表格1_6[[#This Row],[馬名]],'M2'!$A$4:$H$161,8,0)</f>
        <v>中前</v>
      </c>
      <c r="I42">
        <v>7</v>
      </c>
      <c r="J42">
        <v>3</v>
      </c>
      <c r="K42">
        <v>2</v>
      </c>
      <c r="L42">
        <v>10</v>
      </c>
      <c r="M42">
        <v>13</v>
      </c>
      <c r="N42">
        <v>8</v>
      </c>
      <c r="O42">
        <f t="shared" si="1"/>
        <v>0.24285714285714288</v>
      </c>
      <c r="P42">
        <v>119</v>
      </c>
      <c r="Q42">
        <f>VLOOKUP(表格1_6[[#This Row],[負磅]],W!$A$1:$B$32,2,FALSE)</f>
        <v>0.06</v>
      </c>
      <c r="R42" s="6" t="s">
        <v>56</v>
      </c>
      <c r="S42">
        <f>VLOOKUP(表格1_6[[#This Row],[騎師]],J!$A$1:$B$45,2,FALSE)</f>
        <v>0.26984126984126983</v>
      </c>
      <c r="T42" s="6" t="s">
        <v>62</v>
      </c>
      <c r="U42">
        <f>VLOOKUP(表格1_6[[#This Row],[練馬師]],T!$A$1:$B$23,2,FALSE)</f>
        <v>0.16666666666666666</v>
      </c>
      <c r="V42">
        <v>10</v>
      </c>
      <c r="W42">
        <f>VLOOKUP(表格1_6[[#This Row],[檔位]],'1200M'!$A$1:$B$14,2,0)</f>
        <v>0.16</v>
      </c>
      <c r="X42">
        <v>44</v>
      </c>
      <c r="Y42">
        <v>1</v>
      </c>
      <c r="Z42">
        <v>10.210000000000001</v>
      </c>
      <c r="AB42">
        <v>625950</v>
      </c>
      <c r="AC42">
        <v>3</v>
      </c>
      <c r="AE42">
        <v>-1</v>
      </c>
      <c r="AF42" t="s">
        <v>91</v>
      </c>
      <c r="AG42">
        <v>21</v>
      </c>
      <c r="AH42" t="s">
        <v>162</v>
      </c>
      <c r="AI42">
        <f>VLOOKUP(表格1_6[[#This Row],[馬名]],odds!$A$2:$I$117,4,0)</f>
        <v>8.6</v>
      </c>
      <c r="AJ42">
        <f>VLOOKUP(表格1_6[[#This Row],[馬名]],odds!$A$2:$I$117,5,0)</f>
        <v>2.2999999999999998</v>
      </c>
      <c r="AK42" t="s">
        <v>163</v>
      </c>
    </row>
    <row r="43" spans="1:37" x14ac:dyDescent="0.25">
      <c r="A43" s="7" t="s">
        <v>129</v>
      </c>
      <c r="B43" s="6">
        <v>12</v>
      </c>
      <c r="C43" s="6" t="s">
        <v>164</v>
      </c>
      <c r="D43" s="6" t="str">
        <f>VLOOKUP(表格1_6[[#This Row],[馬名]],odds!$A$2:$I$117,8,0)</f>
        <v/>
      </c>
      <c r="G43" s="43">
        <f t="shared" si="0"/>
        <v>0.4417033492822966</v>
      </c>
      <c r="H43" t="str">
        <f>VLOOKUP(表格1_6[[#This Row],[馬名]],'M2'!$A$4:$H$161,8,0)</f>
        <v>中後</v>
      </c>
      <c r="I43">
        <v>7</v>
      </c>
      <c r="J43">
        <v>10</v>
      </c>
      <c r="K43">
        <v>7</v>
      </c>
      <c r="L43">
        <v>11</v>
      </c>
      <c r="M43">
        <v>6</v>
      </c>
      <c r="N43">
        <v>11</v>
      </c>
      <c r="O43">
        <f t="shared" si="1"/>
        <v>0.15</v>
      </c>
      <c r="P43">
        <v>118</v>
      </c>
      <c r="Q43">
        <f>VLOOKUP(表格1_6[[#This Row],[負磅]],W!$A$1:$B$32,2,FALSE)</f>
        <v>7.0000000000000007E-2</v>
      </c>
      <c r="R43" s="6" t="s">
        <v>45</v>
      </c>
      <c r="S43">
        <f>VLOOKUP(表格1_6[[#This Row],[騎師]],J!$A$1:$B$45,2,FALSE)</f>
        <v>0.14015151515151514</v>
      </c>
      <c r="T43" s="6" t="s">
        <v>89</v>
      </c>
      <c r="U43">
        <f>VLOOKUP(表格1_6[[#This Row],[練馬師]],T!$A$1:$B$23,2,FALSE)</f>
        <v>0.25219298245614036</v>
      </c>
      <c r="V43">
        <v>6</v>
      </c>
      <c r="W43">
        <f>VLOOKUP(表格1_6[[#This Row],[檔位]],'1200M'!$A$1:$B$14,2,0)</f>
        <v>0.26</v>
      </c>
      <c r="X43">
        <v>43</v>
      </c>
      <c r="Y43">
        <v>1</v>
      </c>
      <c r="Z43">
        <v>10.69</v>
      </c>
      <c r="AB43">
        <v>23400</v>
      </c>
      <c r="AC43">
        <v>4</v>
      </c>
      <c r="AE43">
        <v>-2</v>
      </c>
      <c r="AF43" t="s">
        <v>82</v>
      </c>
      <c r="AG43">
        <v>35</v>
      </c>
      <c r="AH43" t="s">
        <v>64</v>
      </c>
      <c r="AI43">
        <f>VLOOKUP(表格1_6[[#This Row],[馬名]],odds!$A$2:$I$117,4,0)</f>
        <v>19</v>
      </c>
      <c r="AJ43">
        <f>VLOOKUP(表格1_6[[#This Row],[馬名]],odds!$A$2:$I$117,5,0)</f>
        <v>4.5999999999999996</v>
      </c>
      <c r="AK43" t="s">
        <v>166</v>
      </c>
    </row>
    <row r="45" spans="1:37" x14ac:dyDescent="0.25">
      <c r="A45" s="9" t="s">
        <v>167</v>
      </c>
      <c r="B45" s="6" t="str">
        <f>VLOOKUP(表格1_6[[#This Row],[場]],Raceinfo!$A$1:$C$9,3,0)</f>
        <v xml:space="preserve"> 第四班</v>
      </c>
      <c r="C45" s="6" t="str">
        <f>VLOOKUP(表格1_6[[#This Row],[場]],Raceinfo!$A$1:$C$9,2,0)</f>
        <v xml:space="preserve"> 1800米</v>
      </c>
    </row>
    <row r="46" spans="1:37" x14ac:dyDescent="0.25">
      <c r="A46" s="9" t="s">
        <v>167</v>
      </c>
      <c r="B46" s="6">
        <v>1</v>
      </c>
      <c r="C46" s="48" t="s">
        <v>168</v>
      </c>
      <c r="D46" s="6" t="str">
        <f>VLOOKUP(表格1_6[[#This Row],[馬名]],odds!$A$2:$I$117,8,0)</f>
        <v/>
      </c>
      <c r="G46" s="43">
        <f t="shared" si="0"/>
        <v>0.43183717357910906</v>
      </c>
      <c r="H46" t="str">
        <f>VLOOKUP(表格1_6[[#This Row],[馬名]],'M2'!$A$4:$H$161,8,0)</f>
        <v>中後</v>
      </c>
      <c r="I46">
        <v>1</v>
      </c>
      <c r="J46">
        <v>1</v>
      </c>
      <c r="K46">
        <v>6</v>
      </c>
      <c r="L46">
        <v>5</v>
      </c>
      <c r="M46">
        <v>6</v>
      </c>
      <c r="N46">
        <v>4</v>
      </c>
      <c r="O46">
        <f t="shared" si="1"/>
        <v>0.30714285714285716</v>
      </c>
      <c r="P46">
        <v>135</v>
      </c>
      <c r="Q46">
        <f>VLOOKUP(表格1_6[[#This Row],[負磅]],W!$A$1:$B$32,2,FALSE)</f>
        <v>-0.1</v>
      </c>
      <c r="R46" s="6" t="s">
        <v>56</v>
      </c>
      <c r="S46">
        <f>VLOOKUP(表格1_6[[#This Row],[騎師]],J!$A$1:$B$45,2,FALSE)</f>
        <v>0.26984126984126983</v>
      </c>
      <c r="T46" s="6" t="s">
        <v>77</v>
      </c>
      <c r="U46">
        <f>VLOOKUP(表格1_6[[#This Row],[練馬師]],T!$A$1:$B$23,2,FALSE)</f>
        <v>0.22580645161290322</v>
      </c>
      <c r="V46">
        <v>5</v>
      </c>
      <c r="W46">
        <f>VLOOKUP(表格1_6[[#This Row],[檔位]],'1800M'!$A$1:$B$14,2,0)</f>
        <v>0.19</v>
      </c>
      <c r="X46">
        <v>59</v>
      </c>
      <c r="Y46">
        <v>1</v>
      </c>
      <c r="Z46">
        <v>49.04</v>
      </c>
      <c r="AB46">
        <v>1491750</v>
      </c>
      <c r="AC46">
        <v>7</v>
      </c>
      <c r="AE46">
        <v>9</v>
      </c>
      <c r="AF46">
        <v>1</v>
      </c>
      <c r="AG46">
        <v>18</v>
      </c>
      <c r="AH46" t="s">
        <v>113</v>
      </c>
      <c r="AI46">
        <f>VLOOKUP(表格1_6[[#This Row],[馬名]],odds!$A$2:$I$117,4,0)</f>
        <v>8.1</v>
      </c>
      <c r="AJ46">
        <f>VLOOKUP(表格1_6[[#This Row],[馬名]],odds!$A$2:$I$117,5,0)</f>
        <v>3.8</v>
      </c>
      <c r="AK46" t="s">
        <v>170</v>
      </c>
    </row>
    <row r="47" spans="1:37" x14ac:dyDescent="0.25">
      <c r="A47" s="9" t="s">
        <v>167</v>
      </c>
      <c r="B47" s="6">
        <v>2</v>
      </c>
      <c r="C47" s="6" t="s">
        <v>171</v>
      </c>
      <c r="D47" s="6" t="str">
        <f>VLOOKUP(表格1_6[[#This Row],[馬名]],odds!$A$2:$I$117,8,0)</f>
        <v/>
      </c>
      <c r="F47" s="6" t="s">
        <v>2679</v>
      </c>
      <c r="G47" s="43">
        <f t="shared" si="0"/>
        <v>0.37177492877492879</v>
      </c>
      <c r="H47" t="str">
        <f>VLOOKUP(表格1_6[[#This Row],[馬名]],'M2'!$A$4:$H$161,8,0)</f>
        <v>中前</v>
      </c>
      <c r="I47">
        <v>8</v>
      </c>
      <c r="J47">
        <v>7</v>
      </c>
      <c r="K47">
        <v>3</v>
      </c>
      <c r="L47">
        <v>10</v>
      </c>
      <c r="M47">
        <v>8</v>
      </c>
      <c r="N47">
        <v>9</v>
      </c>
      <c r="O47">
        <f t="shared" si="1"/>
        <v>0.2</v>
      </c>
      <c r="P47">
        <v>134</v>
      </c>
      <c r="Q47">
        <f>VLOOKUP(表格1_6[[#This Row],[負磅]],W!$A$1:$B$32,2,FALSE)</f>
        <v>-0.09</v>
      </c>
      <c r="R47" s="6" t="s">
        <v>61</v>
      </c>
      <c r="S47">
        <f>VLOOKUP(表格1_6[[#This Row],[騎師]],J!$A$1:$B$45,2,FALSE)</f>
        <v>0.25641025641025639</v>
      </c>
      <c r="T47" s="6" t="s">
        <v>57</v>
      </c>
      <c r="U47">
        <f>VLOOKUP(表格1_6[[#This Row],[練馬師]],T!$A$1:$B$23,2,FALSE)</f>
        <v>0.25617283950617287</v>
      </c>
      <c r="V47">
        <v>2</v>
      </c>
      <c r="W47">
        <f>VLOOKUP(表格1_6[[#This Row],[檔位]],'1800M'!$A$1:$B$14,2,0)</f>
        <v>0.27</v>
      </c>
      <c r="X47">
        <v>58</v>
      </c>
      <c r="AB47">
        <v>862100</v>
      </c>
      <c r="AC47">
        <v>4</v>
      </c>
      <c r="AE47">
        <v>-2</v>
      </c>
      <c r="AF47" t="s">
        <v>29</v>
      </c>
      <c r="AG47">
        <v>15</v>
      </c>
      <c r="AH47" t="s">
        <v>16</v>
      </c>
      <c r="AI47">
        <f>VLOOKUP(表格1_6[[#This Row],[馬名]],odds!$A$2:$I$117,4,0)</f>
        <v>5.9</v>
      </c>
      <c r="AJ47">
        <f>VLOOKUP(表格1_6[[#This Row],[馬名]],odds!$A$2:$I$117,5,0)</f>
        <v>1.6</v>
      </c>
      <c r="AK47" t="s">
        <v>172</v>
      </c>
    </row>
    <row r="48" spans="1:37" x14ac:dyDescent="0.25">
      <c r="A48" s="9" t="s">
        <v>167</v>
      </c>
      <c r="B48" s="6">
        <v>3</v>
      </c>
      <c r="C48" s="6" t="s">
        <v>173</v>
      </c>
      <c r="D48" s="6" t="str">
        <f>VLOOKUP(表格1_6[[#This Row],[馬名]],odds!$A$2:$I$117,8,0)</f>
        <v>落飛</v>
      </c>
      <c r="G48" s="43">
        <f t="shared" si="0"/>
        <v>0.34940579389650595</v>
      </c>
      <c r="H48" t="str">
        <f>VLOOKUP(表格1_6[[#This Row],[馬名]],'M2'!$A$4:$H$161,8,0)</f>
        <v>中前</v>
      </c>
      <c r="I48">
        <v>6</v>
      </c>
      <c r="J48">
        <v>13</v>
      </c>
      <c r="K48">
        <v>9</v>
      </c>
      <c r="L48">
        <v>3</v>
      </c>
      <c r="M48">
        <v>10</v>
      </c>
      <c r="N48">
        <v>6</v>
      </c>
      <c r="O48">
        <f t="shared" si="1"/>
        <v>0.17857142857142855</v>
      </c>
      <c r="P48">
        <v>134</v>
      </c>
      <c r="Q48">
        <f>VLOOKUP(表格1_6[[#This Row],[負磅]],W!$A$1:$B$32,2,FALSE)</f>
        <v>-0.09</v>
      </c>
      <c r="R48" s="6" t="s">
        <v>33</v>
      </c>
      <c r="S48">
        <f>VLOOKUP(表格1_6[[#This Row],[騎師]],J!$A$1:$B$45,2,FALSE)</f>
        <v>0.35058823529411764</v>
      </c>
      <c r="T48" s="6" t="s">
        <v>89</v>
      </c>
      <c r="U48">
        <f>VLOOKUP(表格1_6[[#This Row],[練馬師]],T!$A$1:$B$23,2,FALSE)</f>
        <v>0.25219298245614036</v>
      </c>
      <c r="V48">
        <v>8</v>
      </c>
      <c r="W48">
        <f>VLOOKUP(表格1_6[[#This Row],[檔位]],'1800M'!$A$1:$B$14,2,0)</f>
        <v>0.2</v>
      </c>
      <c r="X48">
        <v>58</v>
      </c>
      <c r="Y48">
        <v>1</v>
      </c>
      <c r="Z48">
        <v>48.33</v>
      </c>
      <c r="AB48">
        <v>535900</v>
      </c>
      <c r="AC48">
        <v>5</v>
      </c>
      <c r="AE48">
        <v>-2</v>
      </c>
      <c r="AF48" t="s">
        <v>15</v>
      </c>
      <c r="AG48">
        <v>42</v>
      </c>
      <c r="AH48" t="s">
        <v>175</v>
      </c>
      <c r="AI48">
        <f>VLOOKUP(表格1_6[[#This Row],[馬名]],odds!$A$2:$I$117,4,0)</f>
        <v>9.3000000000000007</v>
      </c>
      <c r="AJ48">
        <f>VLOOKUP(表格1_6[[#This Row],[馬名]],odds!$A$2:$I$117,5,0)</f>
        <v>2.9</v>
      </c>
      <c r="AK48" t="s">
        <v>176</v>
      </c>
    </row>
    <row r="49" spans="1:37" x14ac:dyDescent="0.25">
      <c r="A49" s="9" t="s">
        <v>167</v>
      </c>
      <c r="B49" s="6">
        <v>4</v>
      </c>
      <c r="C49" s="6" t="s">
        <v>177</v>
      </c>
      <c r="D49" s="6" t="str">
        <f>VLOOKUP(表格1_6[[#This Row],[馬名]],odds!$A$2:$I$117,8,0)</f>
        <v>落飛</v>
      </c>
      <c r="G49" s="43">
        <f t="shared" si="0"/>
        <v>0.2954060846560847</v>
      </c>
      <c r="H49" t="str">
        <f>VLOOKUP(表格1_6[[#This Row],[馬名]],'M2'!$A$4:$H$161,8,0)</f>
        <v>中後</v>
      </c>
      <c r="I49">
        <v>7</v>
      </c>
      <c r="J49">
        <v>6</v>
      </c>
      <c r="K49">
        <v>2</v>
      </c>
      <c r="L49">
        <v>11</v>
      </c>
      <c r="M49">
        <v>8</v>
      </c>
      <c r="N49">
        <v>11</v>
      </c>
      <c r="O49">
        <f t="shared" si="1"/>
        <v>0.21428571428571433</v>
      </c>
      <c r="P49">
        <v>134</v>
      </c>
      <c r="Q49">
        <f>VLOOKUP(表格1_6[[#This Row],[負磅]],W!$A$1:$B$32,2,FALSE)</f>
        <v>-0.09</v>
      </c>
      <c r="R49" s="6" t="s">
        <v>50</v>
      </c>
      <c r="S49">
        <f>VLOOKUP(表格1_6[[#This Row],[騎師]],J!$A$1:$B$45,2,FALSE)</f>
        <v>0.16250000000000001</v>
      </c>
      <c r="T49" s="6" t="s">
        <v>116</v>
      </c>
      <c r="U49">
        <f>VLOOKUP(表格1_6[[#This Row],[練馬師]],T!$A$1:$B$23,2,FALSE)</f>
        <v>0.23456790123456789</v>
      </c>
      <c r="V49">
        <v>12</v>
      </c>
      <c r="W49">
        <f>VLOOKUP(表格1_6[[#This Row],[檔位]],'1800M'!$A$1:$B$14,2,0)</f>
        <v>0.13</v>
      </c>
      <c r="X49">
        <v>58</v>
      </c>
      <c r="Y49">
        <v>1</v>
      </c>
      <c r="Z49">
        <v>49.13</v>
      </c>
      <c r="AB49">
        <v>829950</v>
      </c>
      <c r="AC49">
        <v>5</v>
      </c>
      <c r="AE49">
        <v>-2</v>
      </c>
      <c r="AF49" t="s">
        <v>15</v>
      </c>
      <c r="AG49">
        <v>21</v>
      </c>
      <c r="AH49" t="s">
        <v>16</v>
      </c>
      <c r="AI49">
        <f>VLOOKUP(表格1_6[[#This Row],[馬名]],odds!$A$2:$I$117,4,0)</f>
        <v>13</v>
      </c>
      <c r="AJ49">
        <f>VLOOKUP(表格1_6[[#This Row],[馬名]],odds!$A$2:$I$117,5,0)</f>
        <v>5.5</v>
      </c>
      <c r="AK49" t="s">
        <v>179</v>
      </c>
    </row>
    <row r="50" spans="1:37" x14ac:dyDescent="0.25">
      <c r="A50" s="9" t="s">
        <v>167</v>
      </c>
      <c r="B50" s="6">
        <v>5</v>
      </c>
      <c r="C50" s="50" t="s">
        <v>180</v>
      </c>
      <c r="D50" s="6" t="str">
        <f>VLOOKUP(表格1_6[[#This Row],[馬名]],odds!$A$2:$I$117,8,0)</f>
        <v>落飛</v>
      </c>
      <c r="G50" s="43">
        <f t="shared" si="0"/>
        <v>0.41780198897476384</v>
      </c>
      <c r="H50" t="str">
        <f>VLOOKUP(表格1_6[[#This Row],[馬名]],'M2'!$A$4:$H$161,8,0)</f>
        <v>放頭</v>
      </c>
      <c r="I50">
        <v>11</v>
      </c>
      <c r="J50">
        <v>4</v>
      </c>
      <c r="K50">
        <v>9</v>
      </c>
      <c r="L50">
        <v>7</v>
      </c>
      <c r="M50">
        <v>1</v>
      </c>
      <c r="N50">
        <v>3</v>
      </c>
      <c r="O50">
        <f t="shared" si="1"/>
        <v>0.1785714285714286</v>
      </c>
      <c r="P50">
        <v>133</v>
      </c>
      <c r="Q50">
        <f>VLOOKUP(表格1_6[[#This Row],[負磅]],W!$A$1:$B$32,2,FALSE)</f>
        <v>-0.08</v>
      </c>
      <c r="R50" s="6" t="s">
        <v>12</v>
      </c>
      <c r="S50">
        <f>VLOOKUP(表格1_6[[#This Row],[騎師]],J!$A$1:$B$45,2,FALSE)</f>
        <v>0.51570680628272247</v>
      </c>
      <c r="T50" s="6" t="s">
        <v>181</v>
      </c>
      <c r="U50">
        <f>VLOOKUP(表格1_6[[#This Row],[練馬師]],T!$A$1:$B$23,2,FALSE)</f>
        <v>0.22839506172839505</v>
      </c>
      <c r="V50">
        <v>10</v>
      </c>
      <c r="W50">
        <f>VLOOKUP(表格1_6[[#This Row],[檔位]],'1800M'!$A$1:$B$14,2,0)</f>
        <v>0.24</v>
      </c>
      <c r="X50">
        <v>57</v>
      </c>
      <c r="Y50">
        <v>1</v>
      </c>
      <c r="Z50">
        <v>49.36</v>
      </c>
      <c r="AB50">
        <v>1837050</v>
      </c>
      <c r="AC50">
        <v>5</v>
      </c>
      <c r="AE50">
        <v>-2</v>
      </c>
      <c r="AF50" t="s">
        <v>15</v>
      </c>
      <c r="AG50">
        <v>21</v>
      </c>
      <c r="AH50" t="s">
        <v>30</v>
      </c>
      <c r="AI50">
        <f>VLOOKUP(表格1_6[[#This Row],[馬名]],odds!$A$2:$I$117,4,0)</f>
        <v>10</v>
      </c>
      <c r="AJ50">
        <f>VLOOKUP(表格1_6[[#This Row],[馬名]],odds!$A$2:$I$117,5,0)</f>
        <v>3.6</v>
      </c>
      <c r="AK50" t="s">
        <v>183</v>
      </c>
    </row>
    <row r="51" spans="1:37" x14ac:dyDescent="0.25">
      <c r="A51" s="9" t="s">
        <v>167</v>
      </c>
      <c r="B51" s="6">
        <v>6</v>
      </c>
      <c r="C51" s="6" t="s">
        <v>184</v>
      </c>
      <c r="D51" s="6" t="str">
        <f>VLOOKUP(表格1_6[[#This Row],[馬名]],odds!$A$2:$I$117,8,0)</f>
        <v/>
      </c>
      <c r="G51" s="43">
        <f t="shared" si="0"/>
        <v>0.43364159025096527</v>
      </c>
      <c r="H51" t="str">
        <f>VLOOKUP(表格1_6[[#This Row],[馬名]],'M2'!$A$4:$H$161,8,0)</f>
        <v>留後</v>
      </c>
      <c r="I51">
        <v>6</v>
      </c>
      <c r="J51">
        <v>5</v>
      </c>
      <c r="K51">
        <v>7</v>
      </c>
      <c r="L51">
        <v>8</v>
      </c>
      <c r="M51">
        <v>3</v>
      </c>
      <c r="N51">
        <v>11</v>
      </c>
      <c r="O51">
        <f t="shared" si="1"/>
        <v>0.2142857142857143</v>
      </c>
      <c r="P51">
        <v>124</v>
      </c>
      <c r="Q51">
        <f>VLOOKUP(表格1_6[[#This Row],[負磅]],W!$A$1:$B$32,2,FALSE)</f>
        <v>0.01</v>
      </c>
      <c r="R51" s="6" t="s">
        <v>67</v>
      </c>
      <c r="S51">
        <f>VLOOKUP(表格1_6[[#This Row],[騎師]],J!$A$1:$B$45,2,FALSE)</f>
        <v>0.16796875</v>
      </c>
      <c r="T51" s="6" t="s">
        <v>72</v>
      </c>
      <c r="U51">
        <f>VLOOKUP(表格1_6[[#This Row],[練馬師]],T!$A$1:$B$23,2,FALSE)</f>
        <v>0.16988416988416988</v>
      </c>
      <c r="V51">
        <v>4</v>
      </c>
      <c r="W51">
        <f>VLOOKUP(表格1_6[[#This Row],[檔位]],'1800M'!$A$1:$B$14,2,0)</f>
        <v>0.27</v>
      </c>
      <c r="X51">
        <v>50</v>
      </c>
      <c r="AB51">
        <v>198900</v>
      </c>
      <c r="AC51">
        <v>4</v>
      </c>
      <c r="AE51">
        <v>-2</v>
      </c>
      <c r="AF51" t="s">
        <v>29</v>
      </c>
      <c r="AG51">
        <v>18</v>
      </c>
      <c r="AH51" t="s">
        <v>185</v>
      </c>
      <c r="AI51">
        <f>VLOOKUP(表格1_6[[#This Row],[馬名]],odds!$A$2:$I$117,4,0)</f>
        <v>5.6</v>
      </c>
      <c r="AJ51">
        <f>VLOOKUP(表格1_6[[#This Row],[馬名]],odds!$A$2:$I$117,5,0)</f>
        <v>2.2999999999999998</v>
      </c>
      <c r="AK51" t="s">
        <v>186</v>
      </c>
    </row>
    <row r="52" spans="1:37" x14ac:dyDescent="0.25">
      <c r="A52" s="9" t="s">
        <v>167</v>
      </c>
      <c r="B52" s="6">
        <v>7</v>
      </c>
      <c r="C52" s="6" t="s">
        <v>187</v>
      </c>
      <c r="D52" s="6" t="str">
        <f>VLOOKUP(表格1_6[[#This Row],[馬名]],odds!$A$2:$I$117,8,0)</f>
        <v/>
      </c>
      <c r="G52" s="43">
        <f t="shared" si="0"/>
        <v>0.48443274466422015</v>
      </c>
      <c r="H52" t="str">
        <f>VLOOKUP(表格1_6[[#This Row],[馬名]],'M2'!$A$4:$H$161,8,0)</f>
        <v>中前</v>
      </c>
      <c r="I52">
        <v>8</v>
      </c>
      <c r="J52">
        <v>3</v>
      </c>
      <c r="K52">
        <v>6</v>
      </c>
      <c r="L52">
        <v>5</v>
      </c>
      <c r="M52">
        <v>12</v>
      </c>
      <c r="N52">
        <v>5</v>
      </c>
      <c r="O52">
        <f t="shared" si="1"/>
        <v>0.24285714285714285</v>
      </c>
      <c r="P52">
        <v>123</v>
      </c>
      <c r="Q52">
        <f>VLOOKUP(表格1_6[[#This Row],[負磅]],W!$A$1:$B$32,2,FALSE)</f>
        <v>0.02</v>
      </c>
      <c r="R52" s="47" t="s">
        <v>76</v>
      </c>
      <c r="S52">
        <f>VLOOKUP(表格1_6[[#This Row],[騎師]],J!$A$1:$B$45,2,FALSE)</f>
        <v>0.18466898954703834</v>
      </c>
      <c r="T52" s="47" t="s">
        <v>188</v>
      </c>
      <c r="U52">
        <f>VLOOKUP(表格1_6[[#This Row],[練馬師]],T!$A$1:$B$23,2,FALSE)</f>
        <v>0.19391634980988592</v>
      </c>
      <c r="V52">
        <v>6</v>
      </c>
      <c r="W52">
        <f>VLOOKUP(表格1_6[[#This Row],[檔位]],'1800M'!$A$1:$B$14,2,0)</f>
        <v>0.27</v>
      </c>
      <c r="X52">
        <v>49</v>
      </c>
      <c r="Y52">
        <v>1</v>
      </c>
      <c r="Z52">
        <v>56.26</v>
      </c>
      <c r="AB52">
        <v>198900</v>
      </c>
      <c r="AC52">
        <v>5</v>
      </c>
      <c r="AE52">
        <v>-2</v>
      </c>
      <c r="AF52" t="s">
        <v>15</v>
      </c>
      <c r="AG52">
        <v>18</v>
      </c>
      <c r="AH52" t="s">
        <v>30</v>
      </c>
      <c r="AI52">
        <f>VLOOKUP(表格1_6[[#This Row],[馬名]],odds!$A$2:$I$117,4,0)</f>
        <v>12</v>
      </c>
      <c r="AJ52">
        <f>VLOOKUP(表格1_6[[#This Row],[馬名]],odds!$A$2:$I$117,5,0)</f>
        <v>3.4</v>
      </c>
      <c r="AK52" t="s">
        <v>190</v>
      </c>
    </row>
    <row r="53" spans="1:37" x14ac:dyDescent="0.25">
      <c r="A53" s="9" t="s">
        <v>167</v>
      </c>
      <c r="B53" s="6">
        <v>8</v>
      </c>
      <c r="C53" s="6" t="s">
        <v>191</v>
      </c>
      <c r="D53" s="6" t="str">
        <f>VLOOKUP(表格1_6[[#This Row],[馬名]],odds!$A$2:$I$117,8,0)</f>
        <v/>
      </c>
      <c r="G53" s="43">
        <f t="shared" si="0"/>
        <v>0.4143718912666281</v>
      </c>
      <c r="H53" t="str">
        <f>VLOOKUP(表格1_6[[#This Row],[馬名]],'M2'!$A$4:$H$161,8,0)</f>
        <v>中前</v>
      </c>
      <c r="I53">
        <v>8</v>
      </c>
      <c r="J53">
        <v>7</v>
      </c>
      <c r="K53">
        <v>10</v>
      </c>
      <c r="L53">
        <v>7</v>
      </c>
      <c r="M53">
        <v>5</v>
      </c>
      <c r="N53">
        <v>8</v>
      </c>
      <c r="O53">
        <f t="shared" si="1"/>
        <v>0.17142857142857143</v>
      </c>
      <c r="P53">
        <v>124</v>
      </c>
      <c r="Q53">
        <f>VLOOKUP(表格1_6[[#This Row],[負磅]],W!$A$1:$B$32,2,FALSE)</f>
        <v>0.01</v>
      </c>
      <c r="R53" s="6" t="s">
        <v>120</v>
      </c>
      <c r="S53">
        <f>VLOOKUP(表格1_6[[#This Row],[騎師]],J!$A$1:$B$45,2,FALSE)</f>
        <v>0.15384615384615385</v>
      </c>
      <c r="T53" s="6" t="s">
        <v>131</v>
      </c>
      <c r="U53">
        <f>VLOOKUP(表格1_6[[#This Row],[練馬師]],T!$A$1:$B$23,2,FALSE)</f>
        <v>0.30263157894736842</v>
      </c>
      <c r="V53">
        <v>9</v>
      </c>
      <c r="W53">
        <f>VLOOKUP(表格1_6[[#This Row],[檔位]],'1800M'!$A$1:$B$14,2,0)</f>
        <v>0.24</v>
      </c>
      <c r="X53">
        <v>48</v>
      </c>
      <c r="Y53">
        <v>1</v>
      </c>
      <c r="Z53">
        <v>49.66</v>
      </c>
      <c r="AB53">
        <v>737100</v>
      </c>
      <c r="AC53">
        <v>5</v>
      </c>
      <c r="AE53">
        <v>-2</v>
      </c>
      <c r="AF53" t="s">
        <v>15</v>
      </c>
      <c r="AG53">
        <v>21</v>
      </c>
      <c r="AH53" t="s">
        <v>152</v>
      </c>
      <c r="AI53">
        <f>VLOOKUP(表格1_6[[#This Row],[馬名]],odds!$A$2:$I$117,4,0)</f>
        <v>12</v>
      </c>
      <c r="AJ53">
        <f>VLOOKUP(表格1_6[[#This Row],[馬名]],odds!$A$2:$I$117,5,0)</f>
        <v>5.4</v>
      </c>
      <c r="AK53" t="s">
        <v>193</v>
      </c>
    </row>
    <row r="54" spans="1:37" x14ac:dyDescent="0.25">
      <c r="A54" s="9" t="s">
        <v>167</v>
      </c>
      <c r="B54" s="6">
        <v>9</v>
      </c>
      <c r="C54" s="49" t="s">
        <v>194</v>
      </c>
      <c r="D54" s="6" t="str">
        <f>VLOOKUP(表格1_6[[#This Row],[馬名]],odds!$A$2:$I$117,8,0)</f>
        <v/>
      </c>
      <c r="G54" s="43">
        <f t="shared" si="0"/>
        <v>0.42092032141323688</v>
      </c>
      <c r="H54" t="str">
        <f>VLOOKUP(表格1_6[[#This Row],[馬名]],'M2'!$A$4:$H$161,8,0)</f>
        <v>留後</v>
      </c>
      <c r="I54">
        <v>11</v>
      </c>
      <c r="J54">
        <v>9</v>
      </c>
      <c r="K54">
        <v>9</v>
      </c>
      <c r="L54">
        <v>11</v>
      </c>
      <c r="O54">
        <f t="shared" si="1"/>
        <v>0.1142857142857143</v>
      </c>
      <c r="P54">
        <v>122</v>
      </c>
      <c r="Q54">
        <f>VLOOKUP(表格1_6[[#This Row],[負磅]],W!$A$1:$B$32,2,FALSE)</f>
        <v>0.03</v>
      </c>
      <c r="R54" s="6" t="s">
        <v>26</v>
      </c>
      <c r="S54">
        <f>VLOOKUP(表格1_6[[#This Row],[騎師]],J!$A$1:$B$45,2,FALSE)</f>
        <v>0.21897810218978103</v>
      </c>
      <c r="T54" s="6" t="s">
        <v>103</v>
      </c>
      <c r="U54">
        <f>VLOOKUP(表格1_6[[#This Row],[練馬師]],T!$A$1:$B$23,2,FALSE)</f>
        <v>0.34313725490196079</v>
      </c>
      <c r="V54">
        <v>3</v>
      </c>
      <c r="W54">
        <f>VLOOKUP(表格1_6[[#This Row],[檔位]],'1800M'!$A$1:$B$14,2,0)</f>
        <v>0.27</v>
      </c>
      <c r="X54">
        <v>46</v>
      </c>
      <c r="AB54">
        <v>0</v>
      </c>
      <c r="AC54">
        <v>3</v>
      </c>
      <c r="AE54">
        <v>-2</v>
      </c>
      <c r="AF54">
        <v>1</v>
      </c>
      <c r="AG54">
        <v>35</v>
      </c>
      <c r="AH54" t="s">
        <v>158</v>
      </c>
      <c r="AI54">
        <f>VLOOKUP(表格1_6[[#This Row],[馬名]],odds!$A$2:$I$117,4,0)</f>
        <v>18</v>
      </c>
      <c r="AJ54">
        <f>VLOOKUP(表格1_6[[#This Row],[馬名]],odds!$A$2:$I$117,5,0)</f>
        <v>5.9</v>
      </c>
      <c r="AK54" t="s">
        <v>195</v>
      </c>
    </row>
    <row r="55" spans="1:37" x14ac:dyDescent="0.25">
      <c r="A55" s="9" t="s">
        <v>167</v>
      </c>
      <c r="B55" s="6">
        <v>10</v>
      </c>
      <c r="C55" s="6" t="s">
        <v>196</v>
      </c>
      <c r="D55" s="6" t="str">
        <f>VLOOKUP(表格1_6[[#This Row],[馬名]],odds!$A$2:$I$117,8,0)</f>
        <v/>
      </c>
      <c r="G55" s="43">
        <f t="shared" si="0"/>
        <v>0.47238307665073465</v>
      </c>
      <c r="H55" t="str">
        <f>VLOOKUP(表格1_6[[#This Row],[馬名]],'M2'!$A$4:$H$161,8,0)</f>
        <v>放頭</v>
      </c>
      <c r="I55">
        <v>5</v>
      </c>
      <c r="J55">
        <v>14</v>
      </c>
      <c r="K55">
        <v>5</v>
      </c>
      <c r="L55">
        <v>14</v>
      </c>
      <c r="M55">
        <v>11</v>
      </c>
      <c r="O55">
        <f t="shared" si="1"/>
        <v>0.12857142857142856</v>
      </c>
      <c r="P55">
        <v>117</v>
      </c>
      <c r="Q55">
        <f>VLOOKUP(表格1_6[[#This Row],[負磅]],W!$A$1:$B$32,2,FALSE)</f>
        <v>0.08</v>
      </c>
      <c r="R55" s="6" t="s">
        <v>19</v>
      </c>
      <c r="S55">
        <f>VLOOKUP(表格1_6[[#This Row],[騎師]],J!$A$1:$B$45,2,FALSE)</f>
        <v>0.22222222222222221</v>
      </c>
      <c r="T55" s="6" t="s">
        <v>46</v>
      </c>
      <c r="U55">
        <f>VLOOKUP(表格1_6[[#This Row],[練馬師]],T!$A$1:$B$23,2,FALSE)</f>
        <v>0.23048327137546468</v>
      </c>
      <c r="V55">
        <v>7</v>
      </c>
      <c r="W55">
        <f>VLOOKUP(表格1_6[[#This Row],[檔位]],'1800M'!$A$1:$B$14,2,0)</f>
        <v>0.32</v>
      </c>
      <c r="X55">
        <v>46</v>
      </c>
      <c r="AB55">
        <v>81900</v>
      </c>
      <c r="AC55">
        <v>3</v>
      </c>
      <c r="AE55">
        <v>-2</v>
      </c>
      <c r="AF55" t="s">
        <v>29</v>
      </c>
      <c r="AG55">
        <v>32</v>
      </c>
      <c r="AH55" t="s">
        <v>30</v>
      </c>
      <c r="AI55">
        <f>VLOOKUP(表格1_6[[#This Row],[馬名]],odds!$A$2:$I$117,4,0)</f>
        <v>35</v>
      </c>
      <c r="AJ55">
        <f>VLOOKUP(表格1_6[[#This Row],[馬名]],odds!$A$2:$I$117,5,0)</f>
        <v>7.1</v>
      </c>
      <c r="AK55" t="s">
        <v>197</v>
      </c>
    </row>
    <row r="56" spans="1:37" x14ac:dyDescent="0.25">
      <c r="A56" s="9" t="s">
        <v>167</v>
      </c>
      <c r="B56" s="6">
        <v>11</v>
      </c>
      <c r="C56" s="6" t="s">
        <v>198</v>
      </c>
      <c r="D56" s="6" t="str">
        <f>VLOOKUP(表格1_6[[#This Row],[馬名]],odds!$A$2:$I$117,8,0)</f>
        <v>落飛</v>
      </c>
      <c r="G56" s="43">
        <f t="shared" si="0"/>
        <v>0.5665346662366979</v>
      </c>
      <c r="H56" t="str">
        <f>VLOOKUP(表格1_6[[#This Row],[馬名]],'M2'!$A$4:$H$161,8,0)</f>
        <v>中前</v>
      </c>
      <c r="I56">
        <v>3</v>
      </c>
      <c r="J56">
        <v>3</v>
      </c>
      <c r="K56">
        <v>4</v>
      </c>
      <c r="L56">
        <v>6</v>
      </c>
      <c r="M56">
        <v>11</v>
      </c>
      <c r="N56">
        <v>7</v>
      </c>
      <c r="O56">
        <f t="shared" si="1"/>
        <v>0.28571428571428575</v>
      </c>
      <c r="P56">
        <v>119</v>
      </c>
      <c r="Q56">
        <f>VLOOKUP(表格1_6[[#This Row],[負磅]],W!$A$1:$B$32,2,FALSE)</f>
        <v>0.06</v>
      </c>
      <c r="R56" s="6" t="s">
        <v>146</v>
      </c>
      <c r="S56">
        <f>VLOOKUP(表格1_6[[#This Row],[騎師]],J!$A$1:$B$45,2,FALSE)</f>
        <v>0.2857142857142857</v>
      </c>
      <c r="T56" s="6" t="s">
        <v>27</v>
      </c>
      <c r="U56">
        <f>VLOOKUP(表格1_6[[#This Row],[練馬師]],T!$A$1:$B$23,2,FALSE)</f>
        <v>0.23702031602708803</v>
      </c>
      <c r="V56">
        <v>11</v>
      </c>
      <c r="W56">
        <f>VLOOKUP(表格1_6[[#This Row],[檔位]],'1800M'!$A$1:$B$14,2,0)</f>
        <v>0.16</v>
      </c>
      <c r="X56">
        <v>43</v>
      </c>
      <c r="AB56">
        <v>719550</v>
      </c>
      <c r="AC56">
        <v>6</v>
      </c>
      <c r="AE56">
        <v>0</v>
      </c>
      <c r="AF56" t="s">
        <v>29</v>
      </c>
      <c r="AG56">
        <v>56</v>
      </c>
      <c r="AH56" t="s">
        <v>23</v>
      </c>
      <c r="AI56">
        <f>VLOOKUP(表格1_6[[#This Row],[馬名]],odds!$A$2:$I$117,4,0)</f>
        <v>9.1</v>
      </c>
      <c r="AJ56">
        <f>VLOOKUP(表格1_6[[#This Row],[馬名]],odds!$A$2:$I$117,5,0)</f>
        <v>3.1</v>
      </c>
      <c r="AK56" t="s">
        <v>199</v>
      </c>
    </row>
    <row r="57" spans="1:37" x14ac:dyDescent="0.25">
      <c r="A57" s="9" t="s">
        <v>167</v>
      </c>
      <c r="B57" s="51">
        <v>12</v>
      </c>
      <c r="C57" s="6" t="s">
        <v>200</v>
      </c>
      <c r="D57" s="6" t="str">
        <f>VLOOKUP(表格1_6[[#This Row],[馬名]],odds!$A$2:$I$117,8,0)</f>
        <v/>
      </c>
      <c r="F57" s="6" t="s">
        <v>2679</v>
      </c>
      <c r="G57" s="43">
        <f t="shared" si="0"/>
        <v>0.64880313536328016</v>
      </c>
      <c r="H57" t="str">
        <f>VLOOKUP(表格1_6[[#This Row],[馬名]],'M2'!$A$4:$H$161,8,0)</f>
        <v>留後</v>
      </c>
      <c r="I57">
        <v>4</v>
      </c>
      <c r="J57">
        <v>6</v>
      </c>
      <c r="K57">
        <v>7</v>
      </c>
      <c r="L57">
        <v>11</v>
      </c>
      <c r="M57">
        <v>11</v>
      </c>
      <c r="N57">
        <v>12</v>
      </c>
      <c r="O57">
        <f t="shared" si="1"/>
        <v>0.20000000000000004</v>
      </c>
      <c r="P57">
        <v>116</v>
      </c>
      <c r="Q57">
        <f>VLOOKUP(表格1_6[[#This Row],[負磅]],W!$A$1:$B$32,2,FALSE)</f>
        <v>0.09</v>
      </c>
      <c r="R57" s="6" t="s">
        <v>201</v>
      </c>
      <c r="S57">
        <f>VLOOKUP(表格1_6[[#This Row],[騎師]],J!$A$1:$B$45,2,FALSE)</f>
        <v>0.23364485981308411</v>
      </c>
      <c r="T57" s="6" t="s">
        <v>95</v>
      </c>
      <c r="U57">
        <f>VLOOKUP(表格1_6[[#This Row],[練馬師]],T!$A$1:$B$23,2,FALSE)</f>
        <v>0.29569892473118281</v>
      </c>
      <c r="V57">
        <v>1</v>
      </c>
      <c r="W57">
        <f>VLOOKUP(表格1_6[[#This Row],[檔位]],'1800M'!$A$1:$B$14,2,0)</f>
        <v>0.5</v>
      </c>
      <c r="X57">
        <v>40</v>
      </c>
      <c r="AB57">
        <v>93600</v>
      </c>
      <c r="AC57">
        <v>3</v>
      </c>
      <c r="AE57">
        <v>-1</v>
      </c>
      <c r="AF57" t="s">
        <v>29</v>
      </c>
      <c r="AG57">
        <v>49</v>
      </c>
      <c r="AH57" t="s">
        <v>143</v>
      </c>
      <c r="AI57">
        <f>VLOOKUP(表格1_6[[#This Row],[馬名]],odds!$A$2:$I$117,4,0)</f>
        <v>9</v>
      </c>
      <c r="AJ57">
        <f>VLOOKUP(表格1_6[[#This Row],[馬名]],odds!$A$2:$I$117,5,0)</f>
        <v>2.5</v>
      </c>
      <c r="AK57" t="s">
        <v>202</v>
      </c>
    </row>
    <row r="59" spans="1:37" x14ac:dyDescent="0.25">
      <c r="A59" s="7" t="s">
        <v>203</v>
      </c>
      <c r="B59" s="6" t="str">
        <f>VLOOKUP(表格1_6[[#This Row],[場]],Raceinfo!$A$1:$C$9,3,0)</f>
        <v xml:space="preserve"> 第四班</v>
      </c>
      <c r="C59" s="6" t="str">
        <f>VLOOKUP(表格1_6[[#This Row],[場]],Raceinfo!$A$1:$C$9,2,0)</f>
        <v xml:space="preserve"> 1200米</v>
      </c>
    </row>
    <row r="60" spans="1:37" x14ac:dyDescent="0.25">
      <c r="A60" s="7" t="s">
        <v>203</v>
      </c>
      <c r="B60" s="6">
        <v>1</v>
      </c>
      <c r="C60" s="6" t="s">
        <v>204</v>
      </c>
      <c r="D60" s="6" t="str">
        <f>VLOOKUP(表格1_6[[#This Row],[馬名]],odds!$A$2:$I$117,8,0)</f>
        <v/>
      </c>
      <c r="G60" s="43">
        <f t="shared" si="0"/>
        <v>0.25788614800759013</v>
      </c>
      <c r="H60" t="str">
        <f>VLOOKUP(表格1_6[[#This Row],[馬名]],'M2'!$A$4:$H$161,8,0)</f>
        <v>放頭</v>
      </c>
      <c r="I60">
        <v>13</v>
      </c>
      <c r="J60">
        <v>1</v>
      </c>
      <c r="O60">
        <f t="shared" si="1"/>
        <v>0.1</v>
      </c>
      <c r="P60">
        <v>135</v>
      </c>
      <c r="Q60">
        <f>VLOOKUP(表格1_6[[#This Row],[負磅]],W!$A$1:$B$32,2,FALSE)</f>
        <v>-0.1</v>
      </c>
      <c r="R60" s="6" t="s">
        <v>33</v>
      </c>
      <c r="S60">
        <f>VLOOKUP(表格1_6[[#This Row],[騎師]],J!$A$1:$B$45,2,FALSE)</f>
        <v>0.35058823529411764</v>
      </c>
      <c r="T60" s="6" t="s">
        <v>95</v>
      </c>
      <c r="U60">
        <f>VLOOKUP(表格1_6[[#This Row],[練馬師]],T!$A$1:$B$23,2,FALSE)</f>
        <v>0.29569892473118281</v>
      </c>
      <c r="V60">
        <v>10</v>
      </c>
      <c r="W60">
        <f>VLOOKUP(表格1_6[[#This Row],[檔位]],'1200M'!$A$1:$B$14,2,0)</f>
        <v>0.16</v>
      </c>
      <c r="X60">
        <v>59</v>
      </c>
      <c r="AB60">
        <v>655200</v>
      </c>
      <c r="AC60">
        <v>4</v>
      </c>
      <c r="AE60">
        <v>0</v>
      </c>
      <c r="AF60" t="s">
        <v>29</v>
      </c>
      <c r="AG60">
        <v>38</v>
      </c>
      <c r="AH60" t="s">
        <v>16</v>
      </c>
      <c r="AI60">
        <f>VLOOKUP(表格1_6[[#This Row],[馬名]],odds!$A$2:$I$117,4,0)</f>
        <v>4.2</v>
      </c>
      <c r="AJ60">
        <f>VLOOKUP(表格1_6[[#This Row],[馬名]],odds!$A$2:$I$117,5,0)</f>
        <v>1.8</v>
      </c>
      <c r="AK60" t="s">
        <v>205</v>
      </c>
    </row>
    <row r="61" spans="1:37" x14ac:dyDescent="0.25">
      <c r="A61" s="7" t="s">
        <v>203</v>
      </c>
      <c r="B61" s="6">
        <v>2</v>
      </c>
      <c r="C61" s="6" t="s">
        <v>206</v>
      </c>
      <c r="D61" s="6" t="str">
        <f>VLOOKUP(表格1_6[[#This Row],[馬名]],odds!$A$2:$I$117,8,0)</f>
        <v>落飛</v>
      </c>
      <c r="G61" s="43">
        <f t="shared" si="0"/>
        <v>0.33144215291750512</v>
      </c>
      <c r="H61" t="str">
        <f>VLOOKUP(表格1_6[[#This Row],[馬名]],'M2'!$A$4:$H$161,8,0)</f>
        <v>中前</v>
      </c>
      <c r="I61">
        <v>3</v>
      </c>
      <c r="J61">
        <v>8</v>
      </c>
      <c r="K61">
        <v>8</v>
      </c>
      <c r="L61">
        <v>8</v>
      </c>
      <c r="M61">
        <v>8</v>
      </c>
      <c r="N61">
        <v>10</v>
      </c>
      <c r="O61">
        <f t="shared" si="1"/>
        <v>0.20714285714285718</v>
      </c>
      <c r="P61">
        <v>133</v>
      </c>
      <c r="Q61">
        <f>VLOOKUP(表格1_6[[#This Row],[負磅]],W!$A$1:$B$32,2,FALSE)</f>
        <v>-0.08</v>
      </c>
      <c r="R61" s="6" t="s">
        <v>50</v>
      </c>
      <c r="S61">
        <f>VLOOKUP(表格1_6[[#This Row],[騎師]],J!$A$1:$B$45,2,FALSE)</f>
        <v>0.16250000000000001</v>
      </c>
      <c r="T61" s="6" t="s">
        <v>34</v>
      </c>
      <c r="U61">
        <f>VLOOKUP(表格1_6[[#This Row],[練馬師]],T!$A$1:$B$23,2,FALSE)</f>
        <v>0.17183098591549295</v>
      </c>
      <c r="V61">
        <v>6</v>
      </c>
      <c r="W61">
        <f>VLOOKUP(表格1_6[[#This Row],[檔位]],'1200M'!$A$1:$B$14,2,0)</f>
        <v>0.26</v>
      </c>
      <c r="X61">
        <v>57</v>
      </c>
      <c r="Y61">
        <v>1</v>
      </c>
      <c r="Z61">
        <v>9.6199999999999992</v>
      </c>
      <c r="AB61">
        <v>1100550</v>
      </c>
      <c r="AC61">
        <v>6</v>
      </c>
      <c r="AE61">
        <v>-1</v>
      </c>
      <c r="AF61" t="s">
        <v>91</v>
      </c>
      <c r="AG61">
        <v>42</v>
      </c>
      <c r="AH61" t="s">
        <v>208</v>
      </c>
      <c r="AI61">
        <f>VLOOKUP(表格1_6[[#This Row],[馬名]],odds!$A$2:$I$117,4,0)</f>
        <v>15</v>
      </c>
      <c r="AJ61">
        <f>VLOOKUP(表格1_6[[#This Row],[馬名]],odds!$A$2:$I$117,5,0)</f>
        <v>3.5</v>
      </c>
      <c r="AK61" t="s">
        <v>209</v>
      </c>
    </row>
    <row r="62" spans="1:37" x14ac:dyDescent="0.25">
      <c r="A62" s="7" t="s">
        <v>203</v>
      </c>
      <c r="B62" s="6">
        <v>3</v>
      </c>
      <c r="C62" s="6" t="s">
        <v>210</v>
      </c>
      <c r="D62" s="6" t="str">
        <f>VLOOKUP(表格1_6[[#This Row],[馬名]],odds!$A$2:$I$117,8,0)</f>
        <v/>
      </c>
      <c r="G62" s="43">
        <f t="shared" si="0"/>
        <v>0.46349174998466536</v>
      </c>
      <c r="H62" t="str">
        <f>VLOOKUP(表格1_6[[#This Row],[馬名]],'M2'!$A$4:$H$161,8,0)</f>
        <v>留後</v>
      </c>
      <c r="I62">
        <v>6</v>
      </c>
      <c r="J62">
        <v>6</v>
      </c>
      <c r="K62">
        <v>4</v>
      </c>
      <c r="L62">
        <v>6</v>
      </c>
      <c r="M62">
        <v>12</v>
      </c>
      <c r="N62">
        <v>6</v>
      </c>
      <c r="O62">
        <f t="shared" si="1"/>
        <v>0.24285714285714285</v>
      </c>
      <c r="P62">
        <v>131</v>
      </c>
      <c r="Q62">
        <f>VLOOKUP(表格1_6[[#This Row],[負磅]],W!$A$1:$B$32,2,FALSE)</f>
        <v>-0.06</v>
      </c>
      <c r="R62" s="6" t="s">
        <v>26</v>
      </c>
      <c r="S62">
        <f>VLOOKUP(表格1_6[[#This Row],[騎師]],J!$A$1:$B$45,2,FALSE)</f>
        <v>0.21897810218978103</v>
      </c>
      <c r="T62" s="6" t="s">
        <v>103</v>
      </c>
      <c r="U62">
        <f>VLOOKUP(表格1_6[[#This Row],[練馬師]],T!$A$1:$B$23,2,FALSE)</f>
        <v>0.34313725490196079</v>
      </c>
      <c r="V62">
        <v>3</v>
      </c>
      <c r="W62">
        <f>VLOOKUP(表格1_6[[#This Row],[檔位]],'1200M'!$A$1:$B$14,2,0)</f>
        <v>0.28000000000000003</v>
      </c>
      <c r="X62">
        <v>55</v>
      </c>
      <c r="AB62">
        <v>875850</v>
      </c>
      <c r="AC62">
        <v>4</v>
      </c>
      <c r="AE62">
        <v>-2</v>
      </c>
      <c r="AF62" t="s">
        <v>91</v>
      </c>
      <c r="AG62">
        <v>24</v>
      </c>
      <c r="AH62" t="s">
        <v>211</v>
      </c>
      <c r="AI62">
        <f>VLOOKUP(表格1_6[[#This Row],[馬名]],odds!$A$2:$I$117,4,0)</f>
        <v>8.9</v>
      </c>
      <c r="AJ62">
        <f>VLOOKUP(表格1_6[[#This Row],[馬名]],odds!$A$2:$I$117,5,0)</f>
        <v>2.9</v>
      </c>
      <c r="AK62" t="s">
        <v>212</v>
      </c>
    </row>
    <row r="63" spans="1:37" x14ac:dyDescent="0.25">
      <c r="A63" s="7" t="s">
        <v>203</v>
      </c>
      <c r="B63" s="51">
        <v>4</v>
      </c>
      <c r="C63" s="50" t="s">
        <v>213</v>
      </c>
      <c r="D63" s="6" t="str">
        <f>VLOOKUP(表格1_6[[#This Row],[馬名]],odds!$A$2:$I$117,8,0)</f>
        <v/>
      </c>
      <c r="G63" s="43">
        <f t="shared" si="0"/>
        <v>0.56339318083728962</v>
      </c>
      <c r="H63" t="str">
        <f>VLOOKUP(表格1_6[[#This Row],[馬名]],'M2'!$A$4:$H$161,8,0)</f>
        <v>留後</v>
      </c>
      <c r="I63">
        <v>2</v>
      </c>
      <c r="J63">
        <v>2</v>
      </c>
      <c r="K63">
        <v>4</v>
      </c>
      <c r="L63">
        <v>7</v>
      </c>
      <c r="M63">
        <v>11</v>
      </c>
      <c r="N63">
        <v>1</v>
      </c>
      <c r="O63">
        <f t="shared" si="1"/>
        <v>0.29285714285714287</v>
      </c>
      <c r="P63">
        <v>131</v>
      </c>
      <c r="Q63">
        <f>VLOOKUP(表格1_6[[#This Row],[負磅]],W!$A$1:$B$32,2,FALSE)</f>
        <v>-0.06</v>
      </c>
      <c r="R63" s="6" t="s">
        <v>146</v>
      </c>
      <c r="S63">
        <f>VLOOKUP(表格1_6[[#This Row],[騎師]],J!$A$1:$B$45,2,FALSE)</f>
        <v>0.2857142857142857</v>
      </c>
      <c r="T63" s="6" t="s">
        <v>126</v>
      </c>
      <c r="U63">
        <f>VLOOKUP(表格1_6[[#This Row],[練馬師]],T!$A$1:$B$23,2,FALSE)</f>
        <v>0.29607250755287007</v>
      </c>
      <c r="V63">
        <v>2</v>
      </c>
      <c r="W63">
        <f>VLOOKUP(表格1_6[[#This Row],[檔位]],'1200M'!$A$1:$B$14,2,0)</f>
        <v>0.39</v>
      </c>
      <c r="X63">
        <v>55</v>
      </c>
      <c r="Y63">
        <v>1</v>
      </c>
      <c r="Z63">
        <v>9.6999999999999993</v>
      </c>
      <c r="AB63">
        <v>2655900</v>
      </c>
      <c r="AC63">
        <v>5</v>
      </c>
      <c r="AE63">
        <v>0</v>
      </c>
      <c r="AF63" t="s">
        <v>15</v>
      </c>
      <c r="AG63">
        <v>7</v>
      </c>
      <c r="AH63" t="s">
        <v>158</v>
      </c>
      <c r="AI63">
        <f>VLOOKUP(表格1_6[[#This Row],[馬名]],odds!$A$2:$I$117,4,0)</f>
        <v>5.4</v>
      </c>
      <c r="AJ63">
        <f>VLOOKUP(表格1_6[[#This Row],[馬名]],odds!$A$2:$I$117,5,0)</f>
        <v>1.8</v>
      </c>
      <c r="AK63" t="s">
        <v>215</v>
      </c>
    </row>
    <row r="64" spans="1:37" x14ac:dyDescent="0.25">
      <c r="A64" s="7" t="s">
        <v>203</v>
      </c>
      <c r="B64" s="6">
        <v>5</v>
      </c>
      <c r="C64" s="6" t="s">
        <v>216</v>
      </c>
      <c r="D64" s="6" t="str">
        <f>VLOOKUP(表格1_6[[#This Row],[馬名]],odds!$A$2:$I$117,8,0)</f>
        <v/>
      </c>
      <c r="G64" s="43">
        <f t="shared" si="0"/>
        <v>0.13032844932844942</v>
      </c>
      <c r="H64" t="str">
        <f>VLOOKUP(表格1_6[[#This Row],[馬名]],'M2'!$A$4:$H$161,8,0)</f>
        <v>留後</v>
      </c>
      <c r="I64">
        <v>12</v>
      </c>
      <c r="O64">
        <f t="shared" si="1"/>
        <v>1.428571428571429E-2</v>
      </c>
      <c r="P64">
        <v>128</v>
      </c>
      <c r="Q64">
        <f>VLOOKUP(表格1_6[[#This Row],[負磅]],W!$A$1:$B$32,2,FALSE)</f>
        <v>-2.9999999999999898E-2</v>
      </c>
      <c r="R64" s="6" t="s">
        <v>120</v>
      </c>
      <c r="S64">
        <f>VLOOKUP(表格1_6[[#This Row],[騎師]],J!$A$1:$B$45,2,FALSE)</f>
        <v>0.15384615384615385</v>
      </c>
      <c r="T64" s="6" t="s">
        <v>40</v>
      </c>
      <c r="U64">
        <f>VLOOKUP(表格1_6[[#This Row],[練馬師]],T!$A$1:$B$23,2,FALSE)</f>
        <v>0.21296296296296297</v>
      </c>
      <c r="V64">
        <v>12</v>
      </c>
      <c r="W64">
        <f>VLOOKUP(表格1_6[[#This Row],[檔位]],'1200M'!$A$1:$B$14,2,0)</f>
        <v>0.09</v>
      </c>
      <c r="X64">
        <v>52</v>
      </c>
      <c r="AB64">
        <v>0</v>
      </c>
      <c r="AC64">
        <v>3</v>
      </c>
      <c r="AE64">
        <v>0</v>
      </c>
      <c r="AF64" t="s">
        <v>82</v>
      </c>
      <c r="AG64">
        <v>94</v>
      </c>
      <c r="AH64" t="s">
        <v>217</v>
      </c>
      <c r="AI64">
        <f>VLOOKUP(表格1_6[[#This Row],[馬名]],odds!$A$2:$I$117,4,0)</f>
        <v>28</v>
      </c>
      <c r="AJ64">
        <f>VLOOKUP(表格1_6[[#This Row],[馬名]],odds!$A$2:$I$117,5,0)</f>
        <v>5.9</v>
      </c>
      <c r="AK64" t="s">
        <v>218</v>
      </c>
    </row>
    <row r="65" spans="1:37" x14ac:dyDescent="0.25">
      <c r="A65" s="7" t="s">
        <v>203</v>
      </c>
      <c r="B65" s="6">
        <v>6</v>
      </c>
      <c r="C65" s="6" t="s">
        <v>219</v>
      </c>
      <c r="D65" s="6" t="str">
        <f>VLOOKUP(表格1_6[[#This Row],[馬名]],odds!$A$2:$I$117,8,0)</f>
        <v>落飛</v>
      </c>
      <c r="G65" s="43">
        <f t="shared" si="0"/>
        <v>0.47618956679894181</v>
      </c>
      <c r="H65" t="str">
        <f>VLOOKUP(表格1_6[[#This Row],[馬名]],'M2'!$A$4:$H$161,8,0)</f>
        <v>中前</v>
      </c>
      <c r="I65">
        <v>6</v>
      </c>
      <c r="J65">
        <v>1</v>
      </c>
      <c r="K65">
        <v>3</v>
      </c>
      <c r="L65">
        <v>8</v>
      </c>
      <c r="M65">
        <v>6</v>
      </c>
      <c r="N65">
        <v>12</v>
      </c>
      <c r="O65">
        <f t="shared" si="1"/>
        <v>0.27142857142857141</v>
      </c>
      <c r="P65">
        <v>125</v>
      </c>
      <c r="Q65">
        <f>VLOOKUP(表格1_6[[#This Row],[負磅]],W!$A$1:$B$32,2,FALSE)</f>
        <v>0</v>
      </c>
      <c r="R65" s="6" t="s">
        <v>67</v>
      </c>
      <c r="S65">
        <f>VLOOKUP(表格1_6[[#This Row],[騎師]],J!$A$1:$B$45,2,FALSE)</f>
        <v>0.16796875</v>
      </c>
      <c r="T65" s="6" t="s">
        <v>116</v>
      </c>
      <c r="U65">
        <f>VLOOKUP(表格1_6[[#This Row],[練馬師]],T!$A$1:$B$23,2,FALSE)</f>
        <v>0.23456790123456789</v>
      </c>
      <c r="V65">
        <v>7</v>
      </c>
      <c r="W65">
        <f>VLOOKUP(表格1_6[[#This Row],[檔位]],'1200M'!$A$1:$B$14,2,0)</f>
        <v>0.21</v>
      </c>
      <c r="X65">
        <v>51</v>
      </c>
      <c r="Y65">
        <v>1</v>
      </c>
      <c r="Z65">
        <v>10.119999999999999</v>
      </c>
      <c r="AB65">
        <v>877500</v>
      </c>
      <c r="AC65">
        <v>4</v>
      </c>
      <c r="AE65">
        <v>0</v>
      </c>
      <c r="AF65" t="s">
        <v>91</v>
      </c>
      <c r="AG65">
        <v>21</v>
      </c>
      <c r="AI65">
        <f>VLOOKUP(表格1_6[[#This Row],[馬名]],odds!$A$2:$I$117,4,0)</f>
        <v>20</v>
      </c>
      <c r="AJ65">
        <f>VLOOKUP(表格1_6[[#This Row],[馬名]],odds!$A$2:$I$117,5,0)</f>
        <v>6.7</v>
      </c>
      <c r="AK65" t="s">
        <v>221</v>
      </c>
    </row>
    <row r="66" spans="1:37" x14ac:dyDescent="0.25">
      <c r="A66" s="7" t="s">
        <v>203</v>
      </c>
      <c r="B66" s="51">
        <v>7</v>
      </c>
      <c r="C66" s="50" t="s">
        <v>222</v>
      </c>
      <c r="D66" s="6" t="str">
        <f>VLOOKUP(表格1_6[[#This Row],[馬名]],odds!$A$2:$I$117,8,0)</f>
        <v/>
      </c>
      <c r="F66" s="6" t="s">
        <v>2679</v>
      </c>
      <c r="G66" s="43">
        <f t="shared" si="0"/>
        <v>0.65008422233594476</v>
      </c>
      <c r="H66" t="str">
        <f>VLOOKUP(表格1_6[[#This Row],[馬名]],'M2'!$A$4:$H$161,8,0)</f>
        <v>放頭</v>
      </c>
      <c r="I66">
        <v>3</v>
      </c>
      <c r="J66">
        <v>5</v>
      </c>
      <c r="K66">
        <v>4</v>
      </c>
      <c r="L66">
        <v>4</v>
      </c>
      <c r="O66">
        <f t="shared" si="1"/>
        <v>0.28571428571428575</v>
      </c>
      <c r="P66">
        <v>126</v>
      </c>
      <c r="Q66">
        <f>VLOOKUP(表格1_6[[#This Row],[負磅]],W!$A$1:$B$32,2,FALSE)</f>
        <v>-9.99999999999991E-3</v>
      </c>
      <c r="R66" s="6" t="s">
        <v>12</v>
      </c>
      <c r="S66">
        <f>VLOOKUP(表格1_6[[#This Row],[騎師]],J!$A$1:$B$45,2,FALSE)</f>
        <v>0.51570680628272247</v>
      </c>
      <c r="T66" s="6" t="s">
        <v>89</v>
      </c>
      <c r="U66">
        <f>VLOOKUP(表格1_6[[#This Row],[練馬師]],T!$A$1:$B$23,2,FALSE)</f>
        <v>0.25219298245614036</v>
      </c>
      <c r="V66">
        <v>4</v>
      </c>
      <c r="W66">
        <f>VLOOKUP(表格1_6[[#This Row],[檔位]],'1200M'!$A$1:$B$14,2,0)</f>
        <v>0.36</v>
      </c>
      <c r="X66">
        <v>50</v>
      </c>
      <c r="Y66">
        <v>1</v>
      </c>
      <c r="Z66">
        <v>10.4</v>
      </c>
      <c r="AB66">
        <v>315900</v>
      </c>
      <c r="AC66">
        <v>3</v>
      </c>
      <c r="AE66">
        <v>0</v>
      </c>
      <c r="AF66" t="s">
        <v>29</v>
      </c>
      <c r="AG66">
        <v>21</v>
      </c>
      <c r="AI66">
        <f>VLOOKUP(表格1_6[[#This Row],[馬名]],odds!$A$2:$I$117,4,0)</f>
        <v>4</v>
      </c>
      <c r="AJ66">
        <f>VLOOKUP(表格1_6[[#This Row],[馬名]],odds!$A$2:$I$117,5,0)</f>
        <v>2</v>
      </c>
      <c r="AK66" t="s">
        <v>224</v>
      </c>
    </row>
    <row r="67" spans="1:37" x14ac:dyDescent="0.25">
      <c r="A67" s="7" t="s">
        <v>203</v>
      </c>
      <c r="B67" s="6">
        <v>8</v>
      </c>
      <c r="C67" s="6" t="s">
        <v>225</v>
      </c>
      <c r="D67" s="6" t="str">
        <f>VLOOKUP(表格1_6[[#This Row],[馬名]],odds!$A$2:$I$117,8,0)</f>
        <v/>
      </c>
      <c r="G67" s="43">
        <f t="shared" si="0"/>
        <v>0.45043274466422017</v>
      </c>
      <c r="H67" t="str">
        <f>VLOOKUP(表格1_6[[#This Row],[馬名]],'M2'!$A$4:$H$161,8,0)</f>
        <v>中後</v>
      </c>
      <c r="I67">
        <v>11</v>
      </c>
      <c r="J67">
        <v>3</v>
      </c>
      <c r="K67">
        <v>1</v>
      </c>
      <c r="L67">
        <v>7</v>
      </c>
      <c r="M67">
        <v>8</v>
      </c>
      <c r="N67">
        <v>11</v>
      </c>
      <c r="O67">
        <f t="shared" si="1"/>
        <v>0.24285714285714288</v>
      </c>
      <c r="P67">
        <v>122</v>
      </c>
      <c r="Q67">
        <f>VLOOKUP(表格1_6[[#This Row],[負磅]],W!$A$1:$B$32,2,FALSE)</f>
        <v>0.03</v>
      </c>
      <c r="R67" s="47" t="s">
        <v>76</v>
      </c>
      <c r="S67">
        <f>VLOOKUP(表格1_6[[#This Row],[騎師]],J!$A$1:$B$45,2,FALSE)</f>
        <v>0.18466898954703834</v>
      </c>
      <c r="T67" s="47" t="s">
        <v>188</v>
      </c>
      <c r="U67">
        <f>VLOOKUP(表格1_6[[#This Row],[練馬師]],T!$A$1:$B$23,2,FALSE)</f>
        <v>0.19391634980988592</v>
      </c>
      <c r="V67">
        <v>11</v>
      </c>
      <c r="W67">
        <f>VLOOKUP(表格1_6[[#This Row],[檔位]],'1200M'!$A$1:$B$14,2,0)</f>
        <v>0.16</v>
      </c>
      <c r="X67">
        <v>48</v>
      </c>
      <c r="Y67">
        <v>1</v>
      </c>
      <c r="Z67">
        <v>10.06</v>
      </c>
      <c r="AB67">
        <v>1556100</v>
      </c>
      <c r="AC67">
        <v>6</v>
      </c>
      <c r="AE67">
        <v>0</v>
      </c>
      <c r="AF67" t="s">
        <v>82</v>
      </c>
      <c r="AG67">
        <v>21</v>
      </c>
      <c r="AH67" t="s">
        <v>227</v>
      </c>
      <c r="AI67">
        <f>VLOOKUP(表格1_6[[#This Row],[馬名]],odds!$A$2:$I$117,4,0)</f>
        <v>39</v>
      </c>
      <c r="AJ67">
        <f>VLOOKUP(表格1_6[[#This Row],[馬名]],odds!$A$2:$I$117,5,0)</f>
        <v>9.1999999999999993</v>
      </c>
      <c r="AK67" t="s">
        <v>228</v>
      </c>
    </row>
    <row r="68" spans="1:37" x14ac:dyDescent="0.25">
      <c r="A68" s="7" t="s">
        <v>203</v>
      </c>
      <c r="B68" s="6">
        <v>9</v>
      </c>
      <c r="C68" s="6" t="s">
        <v>229</v>
      </c>
      <c r="D68" s="6" t="str">
        <f>VLOOKUP(表格1_6[[#This Row],[馬名]],odds!$A$2:$I$117,8,0)</f>
        <v/>
      </c>
      <c r="G68" s="43">
        <f t="shared" ref="G68:G127" si="2">O68+Q68+(S68*0.3)+(U68*0.3)+(W68*0.4)+AD68</f>
        <v>0.36206064306064301</v>
      </c>
      <c r="H68" t="str">
        <f>VLOOKUP(表格1_6[[#This Row],[馬名]],'M2'!$A$4:$H$161,8,0)</f>
        <v>中前</v>
      </c>
      <c r="I68">
        <v>11</v>
      </c>
      <c r="J68">
        <v>11</v>
      </c>
      <c r="K68">
        <v>12</v>
      </c>
      <c r="L68">
        <v>13</v>
      </c>
      <c r="O68">
        <f t="shared" ref="O68:O127" si="3">((1-(I68/14))*0.1*IF(I68&lt;&gt;0,1,0)) + ((1-(J68/14))*0.1*IF(J68&lt;&gt;0,1,0)) + ((1-(K68/14))*0.1*IF(K68&lt;&gt;0,1,0)) + ((1-(L68/14))*0.1*IF(L68&lt;&gt;0,1,0))</f>
        <v>6.4285714285714293E-2</v>
      </c>
      <c r="P68">
        <v>121</v>
      </c>
      <c r="Q68">
        <f>VLOOKUP(表格1_6[[#This Row],[負磅]],W!$A$1:$B$32,2,FALSE)</f>
        <v>0.04</v>
      </c>
      <c r="R68" s="6" t="s">
        <v>61</v>
      </c>
      <c r="S68">
        <f>VLOOKUP(表格1_6[[#This Row],[騎師]],J!$A$1:$B$45,2,FALSE)</f>
        <v>0.25641025641025639</v>
      </c>
      <c r="T68" s="6" t="s">
        <v>57</v>
      </c>
      <c r="U68">
        <f>VLOOKUP(表格1_6[[#This Row],[練馬師]],T!$A$1:$B$23,2,FALSE)</f>
        <v>0.25617283950617287</v>
      </c>
      <c r="V68">
        <v>9</v>
      </c>
      <c r="W68">
        <f>VLOOKUP(表格1_6[[#This Row],[檔位]],'1200M'!$A$1:$B$14,2,0)</f>
        <v>0.26</v>
      </c>
      <c r="X68">
        <v>45</v>
      </c>
      <c r="Y68">
        <v>1</v>
      </c>
      <c r="Z68">
        <v>11.29</v>
      </c>
      <c r="AB68">
        <v>0</v>
      </c>
      <c r="AC68">
        <v>4</v>
      </c>
      <c r="AE68">
        <v>-3</v>
      </c>
      <c r="AF68" t="s">
        <v>82</v>
      </c>
      <c r="AG68">
        <v>35</v>
      </c>
      <c r="AH68" t="s">
        <v>16</v>
      </c>
      <c r="AI68">
        <f>VLOOKUP(表格1_6[[#This Row],[馬名]],odds!$A$2:$I$117,4,0)</f>
        <v>23</v>
      </c>
      <c r="AJ68">
        <f>VLOOKUP(表格1_6[[#This Row],[馬名]],odds!$A$2:$I$117,5,0)</f>
        <v>4.7</v>
      </c>
      <c r="AK68" t="s">
        <v>231</v>
      </c>
    </row>
    <row r="69" spans="1:37" x14ac:dyDescent="0.25">
      <c r="A69" s="7" t="s">
        <v>203</v>
      </c>
      <c r="B69" s="6">
        <v>10</v>
      </c>
      <c r="C69" s="50" t="s">
        <v>232</v>
      </c>
      <c r="D69" s="6" t="str">
        <f>VLOOKUP(表格1_6[[#This Row],[馬名]],odds!$A$2:$I$117,8,0)</f>
        <v/>
      </c>
      <c r="F69" s="6" t="s">
        <v>2679</v>
      </c>
      <c r="G69" s="43">
        <f t="shared" si="2"/>
        <v>0.59228762861928685</v>
      </c>
      <c r="H69" t="str">
        <f>VLOOKUP(表格1_6[[#This Row],[馬名]],'M2'!$A$4:$H$161,8,0)</f>
        <v>中前</v>
      </c>
      <c r="I69">
        <v>6</v>
      </c>
      <c r="J69">
        <v>8</v>
      </c>
      <c r="K69">
        <v>1</v>
      </c>
      <c r="L69">
        <v>2</v>
      </c>
      <c r="M69">
        <v>5</v>
      </c>
      <c r="N69">
        <v>6</v>
      </c>
      <c r="O69">
        <f t="shared" si="3"/>
        <v>0.27857142857142858</v>
      </c>
      <c r="P69">
        <v>121</v>
      </c>
      <c r="Q69">
        <f>VLOOKUP(表格1_6[[#This Row],[負磅]],W!$A$1:$B$32,2,FALSE)</f>
        <v>0.04</v>
      </c>
      <c r="R69" s="6" t="s">
        <v>56</v>
      </c>
      <c r="S69">
        <f>VLOOKUP(表格1_6[[#This Row],[騎師]],J!$A$1:$B$45,2,FALSE)</f>
        <v>0.26984126984126983</v>
      </c>
      <c r="T69" s="6" t="s">
        <v>51</v>
      </c>
      <c r="U69">
        <f>VLOOKUP(表格1_6[[#This Row],[練馬師]],T!$A$1:$B$23,2,FALSE)</f>
        <v>0.17587939698492464</v>
      </c>
      <c r="V69">
        <v>1</v>
      </c>
      <c r="W69">
        <f>VLOOKUP(表格1_6[[#This Row],[檔位]],'1200M'!$A$1:$B$14,2,0)</f>
        <v>0.35</v>
      </c>
      <c r="X69">
        <v>45</v>
      </c>
      <c r="Y69">
        <v>1</v>
      </c>
      <c r="Z69">
        <v>9.7799999999999994</v>
      </c>
      <c r="AB69">
        <v>1632150</v>
      </c>
      <c r="AC69">
        <v>4</v>
      </c>
      <c r="AE69">
        <v>0</v>
      </c>
      <c r="AF69" t="s">
        <v>91</v>
      </c>
      <c r="AG69">
        <v>21</v>
      </c>
      <c r="AH69" t="s">
        <v>158</v>
      </c>
      <c r="AI69">
        <f>VLOOKUP(表格1_6[[#This Row],[馬名]],odds!$A$2:$I$117,4,0)</f>
        <v>13</v>
      </c>
      <c r="AJ69">
        <f>VLOOKUP(表格1_6[[#This Row],[馬名]],odds!$A$2:$I$117,5,0)</f>
        <v>3.7</v>
      </c>
      <c r="AK69" t="s">
        <v>234</v>
      </c>
    </row>
    <row r="70" spans="1:37" x14ac:dyDescent="0.25">
      <c r="A70" s="7" t="s">
        <v>203</v>
      </c>
      <c r="B70" s="6">
        <v>11</v>
      </c>
      <c r="C70" s="6" t="s">
        <v>235</v>
      </c>
      <c r="D70" s="6" t="str">
        <f>VLOOKUP(表格1_6[[#This Row],[馬名]],odds!$A$2:$I$117,8,0)</f>
        <v/>
      </c>
      <c r="G70" s="43">
        <f t="shared" si="2"/>
        <v>0.42175483360530092</v>
      </c>
      <c r="H70" t="str">
        <f>VLOOKUP(表格1_6[[#This Row],[馬名]],'M2'!$A$4:$H$161,8,0)</f>
        <v>中前</v>
      </c>
      <c r="I70">
        <v>8</v>
      </c>
      <c r="J70">
        <v>10</v>
      </c>
      <c r="K70">
        <v>10</v>
      </c>
      <c r="L70">
        <v>6</v>
      </c>
      <c r="M70">
        <v>5</v>
      </c>
      <c r="N70">
        <v>4</v>
      </c>
      <c r="O70">
        <f t="shared" si="3"/>
        <v>0.15714285714285714</v>
      </c>
      <c r="P70">
        <v>120</v>
      </c>
      <c r="Q70">
        <f>VLOOKUP(表格1_6[[#This Row],[負磅]],W!$A$1:$B$32,2,FALSE)</f>
        <v>0.05</v>
      </c>
      <c r="R70" s="6" t="s">
        <v>201</v>
      </c>
      <c r="S70">
        <f>VLOOKUP(表格1_6[[#This Row],[騎師]],J!$A$1:$B$45,2,FALSE)</f>
        <v>0.23364485981308411</v>
      </c>
      <c r="T70" s="6" t="s">
        <v>181</v>
      </c>
      <c r="U70">
        <f>VLOOKUP(表格1_6[[#This Row],[練馬師]],T!$A$1:$B$23,2,FALSE)</f>
        <v>0.22839506172839505</v>
      </c>
      <c r="V70">
        <v>8</v>
      </c>
      <c r="W70">
        <f>VLOOKUP(表格1_6[[#This Row],[檔位]],'1200M'!$A$1:$B$14,2,0)</f>
        <v>0.19</v>
      </c>
      <c r="X70">
        <v>44</v>
      </c>
      <c r="Y70">
        <v>1</v>
      </c>
      <c r="Z70">
        <v>9.91</v>
      </c>
      <c r="AB70">
        <v>134550</v>
      </c>
      <c r="AC70">
        <v>3</v>
      </c>
      <c r="AE70">
        <v>-2</v>
      </c>
      <c r="AF70" t="s">
        <v>91</v>
      </c>
      <c r="AG70">
        <v>21</v>
      </c>
      <c r="AH70" t="s">
        <v>237</v>
      </c>
      <c r="AI70">
        <f>VLOOKUP(表格1_6[[#This Row],[馬名]],odds!$A$2:$I$117,4,0)</f>
        <v>25</v>
      </c>
      <c r="AJ70">
        <f>VLOOKUP(表格1_6[[#This Row],[馬名]],odds!$A$2:$I$117,5,0)</f>
        <v>5.5</v>
      </c>
      <c r="AK70" t="s">
        <v>238</v>
      </c>
    </row>
    <row r="71" spans="1:37" x14ac:dyDescent="0.25">
      <c r="A71" s="7" t="s">
        <v>203</v>
      </c>
      <c r="B71" s="6">
        <v>12</v>
      </c>
      <c r="C71" s="6" t="s">
        <v>239</v>
      </c>
      <c r="D71" s="6" t="str">
        <f>VLOOKUP(表格1_6[[#This Row],[馬名]],odds!$A$2:$I$117,8,0)</f>
        <v/>
      </c>
      <c r="G71" s="43">
        <f t="shared" si="2"/>
        <v>0.6103397866074447</v>
      </c>
      <c r="H71" t="str">
        <f>VLOOKUP(表格1_6[[#This Row],[馬名]],'M2'!$A$4:$H$161,8,0)</f>
        <v>中前</v>
      </c>
      <c r="I71">
        <v>3</v>
      </c>
      <c r="J71">
        <v>3</v>
      </c>
      <c r="K71">
        <v>1</v>
      </c>
      <c r="L71">
        <v>12</v>
      </c>
      <c r="M71">
        <v>10</v>
      </c>
      <c r="N71">
        <v>9</v>
      </c>
      <c r="O71">
        <f t="shared" si="3"/>
        <v>0.26428571428571429</v>
      </c>
      <c r="P71">
        <v>118</v>
      </c>
      <c r="Q71">
        <f>VLOOKUP(表格1_6[[#This Row],[負磅]],W!$A$1:$B$32,2,FALSE)</f>
        <v>7.0000000000000007E-2</v>
      </c>
      <c r="R71" s="6" t="s">
        <v>39</v>
      </c>
      <c r="S71">
        <f>VLOOKUP(表格1_6[[#This Row],[騎師]],J!$A$1:$B$45,2,FALSE)</f>
        <v>0.23636363636363636</v>
      </c>
      <c r="T71" s="6" t="s">
        <v>46</v>
      </c>
      <c r="U71">
        <f>VLOOKUP(表格1_6[[#This Row],[練馬師]],T!$A$1:$B$23,2,FALSE)</f>
        <v>0.23048327137546468</v>
      </c>
      <c r="V71">
        <v>5</v>
      </c>
      <c r="W71">
        <f>VLOOKUP(表格1_6[[#This Row],[檔位]],'1200M'!$A$1:$B$14,2,0)</f>
        <v>0.34</v>
      </c>
      <c r="X71">
        <v>42</v>
      </c>
      <c r="AB71">
        <v>958000</v>
      </c>
      <c r="AC71">
        <v>5</v>
      </c>
      <c r="AE71">
        <v>0</v>
      </c>
      <c r="AF71" t="s">
        <v>82</v>
      </c>
      <c r="AG71">
        <v>24</v>
      </c>
      <c r="AH71" t="s">
        <v>30</v>
      </c>
      <c r="AI71">
        <f>VLOOKUP(表格1_6[[#This Row],[馬名]],odds!$A$2:$I$117,4,0)</f>
        <v>9.6</v>
      </c>
      <c r="AJ71">
        <f>VLOOKUP(表格1_6[[#This Row],[馬名]],odds!$A$2:$I$117,5,0)</f>
        <v>3</v>
      </c>
      <c r="AK71" t="s">
        <v>240</v>
      </c>
    </row>
    <row r="73" spans="1:37" x14ac:dyDescent="0.25">
      <c r="A73" s="8" t="s">
        <v>241</v>
      </c>
      <c r="B73" s="6" t="str">
        <f>VLOOKUP(表格1_6[[#This Row],[場]],Raceinfo!$A$1:$C$9,3,0)</f>
        <v xml:space="preserve"> 第四班</v>
      </c>
      <c r="C73" s="6" t="str">
        <f>VLOOKUP(表格1_6[[#This Row],[場]],Raceinfo!$A$1:$C$9,2,0)</f>
        <v xml:space="preserve"> 1650米</v>
      </c>
    </row>
    <row r="74" spans="1:37" x14ac:dyDescent="0.25">
      <c r="A74" s="8" t="s">
        <v>241</v>
      </c>
      <c r="B74" s="6">
        <v>1</v>
      </c>
      <c r="C74" s="50" t="s">
        <v>242</v>
      </c>
      <c r="D74" s="6" t="str">
        <f>VLOOKUP(表格1_6[[#This Row],[馬名]],odds!$A$2:$I$117,8,0)</f>
        <v/>
      </c>
      <c r="G74" s="43">
        <f t="shared" si="2"/>
        <v>0.42871315012491484</v>
      </c>
      <c r="H74" t="str">
        <f>VLOOKUP(表格1_6[[#This Row],[馬名]],'M2'!$A$4:$H$161,8,0)</f>
        <v>留後</v>
      </c>
      <c r="I74">
        <v>1</v>
      </c>
      <c r="J74">
        <v>4</v>
      </c>
      <c r="K74">
        <v>3</v>
      </c>
      <c r="L74">
        <v>9</v>
      </c>
      <c r="M74">
        <v>9</v>
      </c>
      <c r="N74">
        <v>4</v>
      </c>
      <c r="O74">
        <f t="shared" si="3"/>
        <v>0.27857142857142858</v>
      </c>
      <c r="P74">
        <v>134</v>
      </c>
      <c r="Q74">
        <f>VLOOKUP(表格1_6[[#This Row],[負磅]],W!$A$1:$B$32,2,FALSE)</f>
        <v>-0.09</v>
      </c>
      <c r="R74" s="6" t="s">
        <v>33</v>
      </c>
      <c r="S74">
        <f>VLOOKUP(表格1_6[[#This Row],[騎師]],J!$A$1:$B$45,2,FALSE)</f>
        <v>0.35058823529411764</v>
      </c>
      <c r="T74" s="6" t="s">
        <v>72</v>
      </c>
      <c r="U74">
        <f>VLOOKUP(表格1_6[[#This Row],[練馬師]],T!$A$1:$B$23,2,FALSE)</f>
        <v>0.16988416988416988</v>
      </c>
      <c r="V74">
        <v>8</v>
      </c>
      <c r="W74">
        <f>VLOOKUP(表格1_6[[#This Row],[檔位]],'1650M'!$A$1:$B$14,2,0)</f>
        <v>0.21</v>
      </c>
      <c r="X74">
        <v>59</v>
      </c>
      <c r="AB74">
        <v>995250</v>
      </c>
      <c r="AC74">
        <v>3</v>
      </c>
      <c r="AE74">
        <v>6</v>
      </c>
      <c r="AF74" t="s">
        <v>15</v>
      </c>
      <c r="AG74">
        <v>11</v>
      </c>
      <c r="AH74" t="s">
        <v>23</v>
      </c>
      <c r="AI74">
        <f>VLOOKUP(表格1_6[[#This Row],[馬名]],odds!$A$2:$I$117,4,0)</f>
        <v>6.6</v>
      </c>
      <c r="AJ74">
        <f>VLOOKUP(表格1_6[[#This Row],[馬名]],odds!$A$2:$I$117,5,0)</f>
        <v>3.2</v>
      </c>
      <c r="AK74" t="s">
        <v>243</v>
      </c>
    </row>
    <row r="75" spans="1:37" x14ac:dyDescent="0.25">
      <c r="A75" s="8" t="s">
        <v>241</v>
      </c>
      <c r="B75" s="6">
        <v>2</v>
      </c>
      <c r="C75" s="49" t="s">
        <v>244</v>
      </c>
      <c r="D75" s="6" t="str">
        <f>VLOOKUP(表格1_6[[#This Row],[馬名]],odds!$A$2:$I$117,8,0)</f>
        <v/>
      </c>
      <c r="G75" s="43">
        <f t="shared" si="2"/>
        <v>0.42300417323564876</v>
      </c>
      <c r="H75" t="str">
        <f>VLOOKUP(表格1_6[[#This Row],[馬名]],'M2'!$A$4:$H$161,8,0)</f>
        <v>留後</v>
      </c>
      <c r="I75">
        <v>8</v>
      </c>
      <c r="J75">
        <v>8</v>
      </c>
      <c r="K75">
        <v>1</v>
      </c>
      <c r="L75">
        <v>1</v>
      </c>
      <c r="M75">
        <v>8</v>
      </c>
      <c r="N75">
        <v>2</v>
      </c>
      <c r="O75">
        <f t="shared" si="3"/>
        <v>0.27142857142857146</v>
      </c>
      <c r="P75">
        <v>132</v>
      </c>
      <c r="Q75">
        <f>VLOOKUP(表格1_6[[#This Row],[負磅]],W!$A$1:$B$32,2,FALSE)</f>
        <v>-7.0000000000000007E-2</v>
      </c>
      <c r="R75" s="47" t="s">
        <v>76</v>
      </c>
      <c r="S75">
        <f>VLOOKUP(表格1_6[[#This Row],[騎師]],J!$A$1:$B$45,2,FALSE)</f>
        <v>0.18466898954703834</v>
      </c>
      <c r="T75" s="47" t="s">
        <v>188</v>
      </c>
      <c r="U75">
        <f>VLOOKUP(表格1_6[[#This Row],[練馬師]],T!$A$1:$B$23,2,FALSE)</f>
        <v>0.19391634980988592</v>
      </c>
      <c r="V75">
        <v>7</v>
      </c>
      <c r="W75">
        <f>VLOOKUP(表格1_6[[#This Row],[檔位]],'1650M'!$A$1:$B$14,2,0)</f>
        <v>0.27</v>
      </c>
      <c r="X75">
        <v>59</v>
      </c>
      <c r="Y75">
        <v>1</v>
      </c>
      <c r="Z75">
        <v>39.4</v>
      </c>
      <c r="AB75">
        <v>2088450</v>
      </c>
      <c r="AC75">
        <v>4</v>
      </c>
      <c r="AE75">
        <v>0</v>
      </c>
      <c r="AF75" t="s">
        <v>29</v>
      </c>
      <c r="AG75">
        <v>42</v>
      </c>
      <c r="AH75" t="s">
        <v>30</v>
      </c>
      <c r="AI75">
        <f>VLOOKUP(表格1_6[[#This Row],[馬名]],odds!$A$2:$I$117,4,0)</f>
        <v>28</v>
      </c>
      <c r="AJ75">
        <f>VLOOKUP(表格1_6[[#This Row],[馬名]],odds!$A$2:$I$117,5,0)</f>
        <v>7.7</v>
      </c>
      <c r="AK75" t="s">
        <v>246</v>
      </c>
    </row>
    <row r="76" spans="1:37" x14ac:dyDescent="0.25">
      <c r="A76" s="8" t="s">
        <v>241</v>
      </c>
      <c r="B76" s="6">
        <v>3</v>
      </c>
      <c r="C76" s="50" t="s">
        <v>247</v>
      </c>
      <c r="D76" s="6" t="str">
        <f>VLOOKUP(表格1_6[[#This Row],[馬名]],odds!$A$2:$I$117,8,0)</f>
        <v/>
      </c>
      <c r="G76" s="43">
        <f t="shared" si="2"/>
        <v>0.51642103659381144</v>
      </c>
      <c r="H76" t="str">
        <f>VLOOKUP(表格1_6[[#This Row],[馬名]],'M2'!$A$4:$H$161,8,0)</f>
        <v>中後</v>
      </c>
      <c r="I76">
        <v>9</v>
      </c>
      <c r="J76">
        <v>10</v>
      </c>
      <c r="K76">
        <v>5</v>
      </c>
      <c r="L76">
        <v>5</v>
      </c>
      <c r="M76">
        <v>5</v>
      </c>
      <c r="N76">
        <v>4</v>
      </c>
      <c r="O76">
        <f t="shared" si="3"/>
        <v>0.19285714285714284</v>
      </c>
      <c r="P76">
        <v>133</v>
      </c>
      <c r="Q76">
        <f>VLOOKUP(表格1_6[[#This Row],[負磅]],W!$A$1:$B$32,2,FALSE)</f>
        <v>-0.08</v>
      </c>
      <c r="R76" s="6" t="s">
        <v>12</v>
      </c>
      <c r="S76">
        <f>VLOOKUP(表格1_6[[#This Row],[騎師]],J!$A$1:$B$45,2,FALSE)</f>
        <v>0.51570680628272247</v>
      </c>
      <c r="T76" s="6" t="s">
        <v>57</v>
      </c>
      <c r="U76">
        <f>VLOOKUP(表格1_6[[#This Row],[練馬師]],T!$A$1:$B$23,2,FALSE)</f>
        <v>0.25617283950617287</v>
      </c>
      <c r="V76">
        <v>1</v>
      </c>
      <c r="W76">
        <f>VLOOKUP(表格1_6[[#This Row],[檔位]],'1650M'!$A$1:$B$14,2,0)</f>
        <v>0.43</v>
      </c>
      <c r="X76">
        <v>58</v>
      </c>
      <c r="Y76">
        <v>1</v>
      </c>
      <c r="Z76">
        <v>39</v>
      </c>
      <c r="AB76">
        <v>1228850</v>
      </c>
      <c r="AC76">
        <v>5</v>
      </c>
      <c r="AE76">
        <v>-1</v>
      </c>
      <c r="AF76" t="s">
        <v>15</v>
      </c>
      <c r="AG76">
        <v>21</v>
      </c>
      <c r="AH76" t="s">
        <v>249</v>
      </c>
      <c r="AI76">
        <f>VLOOKUP(表格1_6[[#This Row],[馬名]],odds!$A$2:$I$117,4,0)</f>
        <v>6.3</v>
      </c>
      <c r="AJ76">
        <f>VLOOKUP(表格1_6[[#This Row],[馬名]],odds!$A$2:$I$117,5,0)</f>
        <v>2.9</v>
      </c>
      <c r="AK76" t="s">
        <v>250</v>
      </c>
    </row>
    <row r="77" spans="1:37" x14ac:dyDescent="0.25">
      <c r="A77" s="8" t="s">
        <v>241</v>
      </c>
      <c r="B77" s="6">
        <v>4</v>
      </c>
      <c r="C77" s="6" t="s">
        <v>251</v>
      </c>
      <c r="D77" s="6" t="str">
        <f>VLOOKUP(表格1_6[[#This Row],[馬名]],odds!$A$2:$I$117,8,0)</f>
        <v/>
      </c>
      <c r="G77" s="43">
        <f t="shared" si="2"/>
        <v>0.32872739899505704</v>
      </c>
      <c r="H77" t="str">
        <f>VLOOKUP(表格1_6[[#This Row],[馬名]],'M2'!$A$4:$H$161,8,0)</f>
        <v>中前</v>
      </c>
      <c r="I77">
        <v>6</v>
      </c>
      <c r="J77">
        <v>7</v>
      </c>
      <c r="K77">
        <v>11</v>
      </c>
      <c r="L77">
        <v>1</v>
      </c>
      <c r="O77">
        <f t="shared" si="3"/>
        <v>0.22142857142857145</v>
      </c>
      <c r="P77">
        <v>133</v>
      </c>
      <c r="Q77">
        <f>VLOOKUP(表格1_6[[#This Row],[負磅]],W!$A$1:$B$32,2,FALSE)</f>
        <v>-0.08</v>
      </c>
      <c r="R77" s="6" t="s">
        <v>120</v>
      </c>
      <c r="S77">
        <f>VLOOKUP(表格1_6[[#This Row],[騎師]],J!$A$1:$B$45,2,FALSE)</f>
        <v>0.15384615384615385</v>
      </c>
      <c r="T77" s="6" t="s">
        <v>46</v>
      </c>
      <c r="U77">
        <f>VLOOKUP(表格1_6[[#This Row],[練馬師]],T!$A$1:$B$23,2,FALSE)</f>
        <v>0.23048327137546468</v>
      </c>
      <c r="V77">
        <v>10</v>
      </c>
      <c r="W77">
        <f>VLOOKUP(表格1_6[[#This Row],[檔位]],'1650M'!$A$1:$B$14,2,0)</f>
        <v>0.18</v>
      </c>
      <c r="X77">
        <v>58</v>
      </c>
      <c r="AB77">
        <v>23400</v>
      </c>
      <c r="AC77">
        <v>4</v>
      </c>
      <c r="AE77">
        <v>-1</v>
      </c>
      <c r="AF77" t="s">
        <v>29</v>
      </c>
      <c r="AG77">
        <v>24</v>
      </c>
      <c r="AH77" t="s">
        <v>113</v>
      </c>
      <c r="AI77">
        <f>VLOOKUP(表格1_6[[#This Row],[馬名]],odds!$A$2:$I$117,4,0)</f>
        <v>27</v>
      </c>
      <c r="AJ77">
        <f>VLOOKUP(表格1_6[[#This Row],[馬名]],odds!$A$2:$I$117,5,0)</f>
        <v>6.6</v>
      </c>
      <c r="AK77" t="s">
        <v>252</v>
      </c>
    </row>
    <row r="78" spans="1:37" x14ac:dyDescent="0.25">
      <c r="A78" s="8" t="s">
        <v>241</v>
      </c>
      <c r="B78" s="6">
        <v>5</v>
      </c>
      <c r="C78" s="48" t="s">
        <v>253</v>
      </c>
      <c r="D78" s="6" t="str">
        <f>VLOOKUP(表格1_6[[#This Row],[馬名]],odds!$A$2:$I$117,8,0)</f>
        <v/>
      </c>
      <c r="G78" s="43">
        <f t="shared" si="2"/>
        <v>0.53909062980030731</v>
      </c>
      <c r="H78" t="str">
        <f>VLOOKUP(表格1_6[[#This Row],[馬名]],'M2'!$A$4:$H$161,8,0)</f>
        <v>中後</v>
      </c>
      <c r="I78">
        <v>5</v>
      </c>
      <c r="J78">
        <v>5</v>
      </c>
      <c r="K78">
        <v>2</v>
      </c>
      <c r="L78">
        <v>4</v>
      </c>
      <c r="M78">
        <v>7</v>
      </c>
      <c r="N78">
        <v>4</v>
      </c>
      <c r="O78">
        <f t="shared" si="3"/>
        <v>0.28571428571428575</v>
      </c>
      <c r="P78">
        <v>128</v>
      </c>
      <c r="Q78">
        <f>VLOOKUP(表格1_6[[#This Row],[負磅]],W!$A$1:$B$32,2,FALSE)</f>
        <v>-2.9999999999999898E-2</v>
      </c>
      <c r="R78" s="6" t="s">
        <v>19</v>
      </c>
      <c r="S78">
        <f>VLOOKUP(表格1_6[[#This Row],[騎師]],J!$A$1:$B$45,2,FALSE)</f>
        <v>0.22222222222222221</v>
      </c>
      <c r="T78" s="6" t="s">
        <v>95</v>
      </c>
      <c r="U78">
        <f>VLOOKUP(表格1_6[[#This Row],[練馬師]],T!$A$1:$B$23,2,FALSE)</f>
        <v>0.29569892473118281</v>
      </c>
      <c r="V78">
        <v>5</v>
      </c>
      <c r="W78">
        <f>VLOOKUP(表格1_6[[#This Row],[檔位]],'1650M'!$A$1:$B$14,2,0)</f>
        <v>0.32</v>
      </c>
      <c r="X78">
        <v>58</v>
      </c>
      <c r="Y78">
        <v>1</v>
      </c>
      <c r="Z78">
        <v>39.42</v>
      </c>
      <c r="AB78">
        <v>845750</v>
      </c>
      <c r="AC78">
        <v>6</v>
      </c>
      <c r="AE78">
        <v>-2</v>
      </c>
      <c r="AF78" t="s">
        <v>29</v>
      </c>
      <c r="AG78">
        <v>21</v>
      </c>
      <c r="AH78" t="s">
        <v>30</v>
      </c>
      <c r="AI78">
        <f>VLOOKUP(表格1_6[[#This Row],[馬名]],odds!$A$2:$I$117,4,0)</f>
        <v>8.1999999999999993</v>
      </c>
      <c r="AJ78">
        <f>VLOOKUP(表格1_6[[#This Row],[馬名]],odds!$A$2:$I$117,5,0)</f>
        <v>2.5</v>
      </c>
      <c r="AK78" t="s">
        <v>255</v>
      </c>
    </row>
    <row r="79" spans="1:37" x14ac:dyDescent="0.25">
      <c r="A79" s="8" t="s">
        <v>241</v>
      </c>
      <c r="B79" s="52">
        <v>6</v>
      </c>
      <c r="C79" s="6" t="s">
        <v>256</v>
      </c>
      <c r="D79" s="6" t="str">
        <f>VLOOKUP(表格1_6[[#This Row],[馬名]],odds!$A$2:$I$117,8,0)</f>
        <v>落大飛</v>
      </c>
      <c r="F79" s="6" t="s">
        <v>2679</v>
      </c>
      <c r="G79" s="43">
        <f t="shared" si="2"/>
        <v>0.29731746031746031</v>
      </c>
      <c r="H79" t="str">
        <f>VLOOKUP(表格1_6[[#This Row],[馬名]],'M2'!$A$4:$H$161,8,0)</f>
        <v>中後</v>
      </c>
      <c r="I79">
        <v>11</v>
      </c>
      <c r="J79">
        <v>10</v>
      </c>
      <c r="K79">
        <v>12</v>
      </c>
      <c r="L79">
        <v>11</v>
      </c>
      <c r="M79">
        <v>3</v>
      </c>
      <c r="N79">
        <v>1</v>
      </c>
      <c r="O79">
        <f t="shared" si="3"/>
        <v>8.5714285714285729E-2</v>
      </c>
      <c r="P79">
        <v>132</v>
      </c>
      <c r="Q79">
        <f>VLOOKUP(表格1_6[[#This Row],[負磅]],W!$A$1:$B$32,2,FALSE)</f>
        <v>-7.0000000000000007E-2</v>
      </c>
      <c r="R79" s="6" t="s">
        <v>146</v>
      </c>
      <c r="S79">
        <f>VLOOKUP(表格1_6[[#This Row],[騎師]],J!$A$1:$B$45,2,FALSE)</f>
        <v>0.2857142857142857</v>
      </c>
      <c r="T79" s="6" t="s">
        <v>40</v>
      </c>
      <c r="U79">
        <f>VLOOKUP(表格1_6[[#This Row],[練馬師]],T!$A$1:$B$23,2,FALSE)</f>
        <v>0.21296296296296297</v>
      </c>
      <c r="V79">
        <v>4</v>
      </c>
      <c r="W79">
        <f>VLOOKUP(表格1_6[[#This Row],[檔位]],'1650M'!$A$1:$B$14,2,0)</f>
        <v>0.33</v>
      </c>
      <c r="X79">
        <v>57</v>
      </c>
      <c r="Y79">
        <v>1</v>
      </c>
      <c r="Z79">
        <v>39.97</v>
      </c>
      <c r="AB79">
        <v>1335550</v>
      </c>
      <c r="AC79">
        <v>5</v>
      </c>
      <c r="AE79">
        <v>-2</v>
      </c>
      <c r="AF79" t="s">
        <v>29</v>
      </c>
      <c r="AG79">
        <v>59</v>
      </c>
      <c r="AH79" t="s">
        <v>133</v>
      </c>
      <c r="AI79">
        <f>VLOOKUP(表格1_6[[#This Row],[馬名]],odds!$A$2:$I$117,4,0)</f>
        <v>26</v>
      </c>
      <c r="AJ79">
        <f>VLOOKUP(表格1_6[[#This Row],[馬名]],odds!$A$2:$I$117,5,0)</f>
        <v>7</v>
      </c>
      <c r="AK79" t="s">
        <v>258</v>
      </c>
    </row>
    <row r="80" spans="1:37" x14ac:dyDescent="0.25">
      <c r="A80" s="8" t="s">
        <v>241</v>
      </c>
      <c r="B80" s="6">
        <v>7</v>
      </c>
      <c r="C80" s="6" t="s">
        <v>259</v>
      </c>
      <c r="D80" s="6" t="str">
        <f>VLOOKUP(表格1_6[[#This Row],[馬名]],odds!$A$2:$I$117,8,0)</f>
        <v/>
      </c>
      <c r="G80" s="43">
        <f t="shared" si="2"/>
        <v>0.41465125455281276</v>
      </c>
      <c r="H80" t="str">
        <f>VLOOKUP(表格1_6[[#This Row],[馬名]],'M2'!$A$4:$H$161,8,0)</f>
        <v>放頭</v>
      </c>
      <c r="I80">
        <v>10</v>
      </c>
      <c r="J80">
        <v>3</v>
      </c>
      <c r="K80">
        <v>8</v>
      </c>
      <c r="L80">
        <v>2</v>
      </c>
      <c r="M80">
        <v>7</v>
      </c>
      <c r="N80">
        <v>5</v>
      </c>
      <c r="O80">
        <f t="shared" si="3"/>
        <v>0.23571428571428571</v>
      </c>
      <c r="P80">
        <v>127</v>
      </c>
      <c r="Q80">
        <f>VLOOKUP(表格1_6[[#This Row],[負磅]],W!$A$1:$B$32,2,FALSE)</f>
        <v>-1.99999999999999E-2</v>
      </c>
      <c r="R80" s="6" t="s">
        <v>50</v>
      </c>
      <c r="S80">
        <f>VLOOKUP(表格1_6[[#This Row],[騎師]],J!$A$1:$B$45,2,FALSE)</f>
        <v>0.16250000000000001</v>
      </c>
      <c r="T80" s="6" t="s">
        <v>13</v>
      </c>
      <c r="U80">
        <f>VLOOKUP(表格1_6[[#This Row],[練馬師]],T!$A$1:$B$23,2,FALSE)</f>
        <v>0.26062322946175637</v>
      </c>
      <c r="V80">
        <v>9</v>
      </c>
      <c r="W80">
        <f>VLOOKUP(表格1_6[[#This Row],[檔位]],'1650M'!$A$1:$B$14,2,0)</f>
        <v>0.18</v>
      </c>
      <c r="X80">
        <v>52</v>
      </c>
      <c r="Y80">
        <v>1</v>
      </c>
      <c r="Z80">
        <v>39.74</v>
      </c>
      <c r="AB80">
        <v>462150</v>
      </c>
      <c r="AC80">
        <v>5</v>
      </c>
      <c r="AE80">
        <v>-2</v>
      </c>
      <c r="AF80" t="s">
        <v>29</v>
      </c>
      <c r="AG80">
        <v>21</v>
      </c>
      <c r="AH80" t="s">
        <v>16</v>
      </c>
      <c r="AI80">
        <f>VLOOKUP(表格1_6[[#This Row],[馬名]],odds!$A$2:$I$117,4,0)</f>
        <v>19</v>
      </c>
      <c r="AJ80">
        <f>VLOOKUP(表格1_6[[#This Row],[馬名]],odds!$A$2:$I$117,5,0)</f>
        <v>5</v>
      </c>
      <c r="AK80" t="s">
        <v>261</v>
      </c>
    </row>
    <row r="81" spans="1:37" x14ac:dyDescent="0.25">
      <c r="A81" s="8" t="s">
        <v>241</v>
      </c>
      <c r="B81" s="6">
        <v>8</v>
      </c>
      <c r="C81" s="6" t="s">
        <v>262</v>
      </c>
      <c r="D81" s="6" t="str">
        <f>VLOOKUP(表格1_6[[#This Row],[馬名]],odds!$A$2:$I$117,8,0)</f>
        <v/>
      </c>
      <c r="G81" s="43">
        <f t="shared" si="2"/>
        <v>0.44141939315708001</v>
      </c>
      <c r="H81" t="str">
        <f>VLOOKUP(表格1_6[[#This Row],[馬名]],'M2'!$A$4:$H$161,8,0)</f>
        <v>中後</v>
      </c>
      <c r="I81">
        <v>6</v>
      </c>
      <c r="J81">
        <v>5</v>
      </c>
      <c r="K81">
        <v>8</v>
      </c>
      <c r="L81">
        <v>7</v>
      </c>
      <c r="M81">
        <v>3</v>
      </c>
      <c r="N81">
        <v>8</v>
      </c>
      <c r="O81">
        <f t="shared" si="3"/>
        <v>0.2142857142857143</v>
      </c>
      <c r="P81">
        <v>127</v>
      </c>
      <c r="Q81">
        <f>VLOOKUP(表格1_6[[#This Row],[負磅]],W!$A$1:$B$32,2,FALSE)</f>
        <v>-1.99999999999999E-2</v>
      </c>
      <c r="R81" s="6" t="s">
        <v>71</v>
      </c>
      <c r="S81">
        <f>VLOOKUP(表格1_6[[#This Row],[騎師]],J!$A$1:$B$45,2,FALSE)</f>
        <v>0.24770642201834864</v>
      </c>
      <c r="T81" s="6" t="s">
        <v>126</v>
      </c>
      <c r="U81">
        <f>VLOOKUP(表格1_6[[#This Row],[練馬師]],T!$A$1:$B$23,2,FALSE)</f>
        <v>0.29607250755287007</v>
      </c>
      <c r="V81">
        <v>12</v>
      </c>
      <c r="W81">
        <f>VLOOKUP(表格1_6[[#This Row],[檔位]],'1650M'!$A$1:$B$14,2,0)</f>
        <v>0.21</v>
      </c>
      <c r="X81">
        <v>52</v>
      </c>
      <c r="Y81">
        <v>1</v>
      </c>
      <c r="Z81">
        <v>39.200000000000003</v>
      </c>
      <c r="AB81">
        <v>894600</v>
      </c>
      <c r="AC81">
        <v>7</v>
      </c>
      <c r="AE81">
        <v>-2</v>
      </c>
      <c r="AF81" t="s">
        <v>15</v>
      </c>
      <c r="AG81">
        <v>21</v>
      </c>
      <c r="AH81" t="s">
        <v>30</v>
      </c>
      <c r="AI81">
        <f>VLOOKUP(表格1_6[[#This Row],[馬名]],odds!$A$2:$I$117,4,0)</f>
        <v>16</v>
      </c>
      <c r="AJ81">
        <f>VLOOKUP(表格1_6[[#This Row],[馬名]],odds!$A$2:$I$117,5,0)</f>
        <v>4.5999999999999996</v>
      </c>
      <c r="AK81" t="s">
        <v>264</v>
      </c>
    </row>
    <row r="82" spans="1:37" x14ac:dyDescent="0.25">
      <c r="A82" s="8" t="s">
        <v>241</v>
      </c>
      <c r="B82" s="6">
        <v>9</v>
      </c>
      <c r="C82" s="6" t="s">
        <v>265</v>
      </c>
      <c r="D82" s="6" t="str">
        <f>VLOOKUP(表格1_6[[#This Row],[馬名]],odds!$A$2:$I$117,8,0)</f>
        <v/>
      </c>
      <c r="G82" s="43">
        <f t="shared" si="2"/>
        <v>0.51118170426065168</v>
      </c>
      <c r="H82" t="str">
        <f>VLOOKUP(表格1_6[[#This Row],[馬名]],'M2'!$A$4:$H$161,8,0)</f>
        <v>留後</v>
      </c>
      <c r="I82">
        <v>1</v>
      </c>
      <c r="J82">
        <v>3</v>
      </c>
      <c r="K82">
        <v>8</v>
      </c>
      <c r="L82">
        <v>12</v>
      </c>
      <c r="M82">
        <v>9</v>
      </c>
      <c r="N82">
        <v>8</v>
      </c>
      <c r="O82">
        <f t="shared" si="3"/>
        <v>0.22857142857142859</v>
      </c>
      <c r="P82">
        <v>126</v>
      </c>
      <c r="Q82">
        <f>VLOOKUP(表格1_6[[#This Row],[負磅]],W!$A$1:$B$32,2,FALSE)</f>
        <v>-9.99999999999991E-3</v>
      </c>
      <c r="R82" s="6" t="s">
        <v>56</v>
      </c>
      <c r="S82">
        <f>VLOOKUP(表格1_6[[#This Row],[騎師]],J!$A$1:$B$45,2,FALSE)</f>
        <v>0.26984126984126983</v>
      </c>
      <c r="T82" s="6" t="s">
        <v>89</v>
      </c>
      <c r="U82">
        <f>VLOOKUP(表格1_6[[#This Row],[練馬師]],T!$A$1:$B$23,2,FALSE)</f>
        <v>0.25219298245614036</v>
      </c>
      <c r="V82">
        <v>2</v>
      </c>
      <c r="W82">
        <f>VLOOKUP(表格1_6[[#This Row],[檔位]],'1650M'!$A$1:$B$14,2,0)</f>
        <v>0.34</v>
      </c>
      <c r="X82">
        <v>51</v>
      </c>
      <c r="Y82">
        <v>1</v>
      </c>
      <c r="Z82">
        <v>39.35</v>
      </c>
      <c r="AB82">
        <v>1760850</v>
      </c>
      <c r="AC82">
        <v>5</v>
      </c>
      <c r="AE82">
        <v>7</v>
      </c>
      <c r="AF82" t="s">
        <v>15</v>
      </c>
      <c r="AG82">
        <v>21</v>
      </c>
      <c r="AI82">
        <f>VLOOKUP(表格1_6[[#This Row],[馬名]],odds!$A$2:$I$117,4,0)</f>
        <v>10</v>
      </c>
      <c r="AJ82">
        <f>VLOOKUP(表格1_6[[#This Row],[馬名]],odds!$A$2:$I$117,5,0)</f>
        <v>2.9</v>
      </c>
      <c r="AK82" t="s">
        <v>267</v>
      </c>
    </row>
    <row r="83" spans="1:37" x14ac:dyDescent="0.25">
      <c r="A83" s="8" t="s">
        <v>241</v>
      </c>
      <c r="B83" s="6">
        <v>10</v>
      </c>
      <c r="C83" s="6" t="s">
        <v>268</v>
      </c>
      <c r="D83" s="6" t="str">
        <f>VLOOKUP(表格1_6[[#This Row],[馬名]],odds!$A$2:$I$117,8,0)</f>
        <v/>
      </c>
      <c r="G83" s="43">
        <f t="shared" si="2"/>
        <v>0.48605194805194812</v>
      </c>
      <c r="H83" t="str">
        <f>VLOOKUP(表格1_6[[#This Row],[馬名]],'M2'!$A$4:$H$161,8,0)</f>
        <v>留後</v>
      </c>
      <c r="I83">
        <v>2</v>
      </c>
      <c r="J83">
        <v>5</v>
      </c>
      <c r="K83">
        <v>9</v>
      </c>
      <c r="L83">
        <v>4</v>
      </c>
      <c r="M83">
        <v>4</v>
      </c>
      <c r="N83">
        <v>12</v>
      </c>
      <c r="O83">
        <f t="shared" si="3"/>
        <v>0.25714285714285717</v>
      </c>
      <c r="P83">
        <v>123</v>
      </c>
      <c r="Q83">
        <f>VLOOKUP(表格1_6[[#This Row],[負磅]],W!$A$1:$B$32,2,FALSE)</f>
        <v>0.02</v>
      </c>
      <c r="R83" s="6" t="s">
        <v>39</v>
      </c>
      <c r="S83">
        <f>VLOOKUP(表格1_6[[#This Row],[騎師]],J!$A$1:$B$45,2,FALSE)</f>
        <v>0.23636363636363636</v>
      </c>
      <c r="T83" s="6" t="s">
        <v>62</v>
      </c>
      <c r="U83">
        <f>VLOOKUP(表格1_6[[#This Row],[練馬師]],T!$A$1:$B$23,2,FALSE)</f>
        <v>0.16666666666666666</v>
      </c>
      <c r="V83">
        <v>6</v>
      </c>
      <c r="W83">
        <f>VLOOKUP(表格1_6[[#This Row],[檔位]],'1650M'!$A$1:$B$14,2,0)</f>
        <v>0.22</v>
      </c>
      <c r="X83">
        <v>48</v>
      </c>
      <c r="Y83">
        <v>1</v>
      </c>
      <c r="Z83">
        <v>39.9</v>
      </c>
      <c r="AB83">
        <v>1043000</v>
      </c>
      <c r="AC83">
        <v>6</v>
      </c>
      <c r="AE83">
        <v>0</v>
      </c>
      <c r="AF83" t="s">
        <v>15</v>
      </c>
      <c r="AG83">
        <v>18</v>
      </c>
      <c r="AH83" t="s">
        <v>158</v>
      </c>
      <c r="AI83">
        <f>VLOOKUP(表格1_6[[#This Row],[馬名]],odds!$A$2:$I$117,4,0)</f>
        <v>8.3000000000000007</v>
      </c>
      <c r="AJ83">
        <f>VLOOKUP(表格1_6[[#This Row],[馬名]],odds!$A$2:$I$117,5,0)</f>
        <v>2.6</v>
      </c>
      <c r="AK83" t="s">
        <v>270</v>
      </c>
    </row>
    <row r="84" spans="1:37" x14ac:dyDescent="0.25">
      <c r="A84" s="8" t="s">
        <v>241</v>
      </c>
      <c r="B84" s="6">
        <v>11</v>
      </c>
      <c r="C84" s="6" t="s">
        <v>271</v>
      </c>
      <c r="D84" s="6" t="str">
        <f>VLOOKUP(表格1_6[[#This Row],[馬名]],odds!$A$2:$I$117,8,0)</f>
        <v/>
      </c>
      <c r="G84" s="43">
        <f t="shared" si="2"/>
        <v>0.56732951555486777</v>
      </c>
      <c r="H84" t="str">
        <f>VLOOKUP(表格1_6[[#This Row],[馬名]],'M2'!$A$4:$H$161,8,0)</f>
        <v>留後</v>
      </c>
      <c r="I84">
        <v>2</v>
      </c>
      <c r="J84">
        <v>1</v>
      </c>
      <c r="K84">
        <v>8</v>
      </c>
      <c r="L84">
        <v>4</v>
      </c>
      <c r="M84">
        <v>7</v>
      </c>
      <c r="N84">
        <v>11</v>
      </c>
      <c r="O84">
        <f t="shared" si="3"/>
        <v>0.29285714285714293</v>
      </c>
      <c r="P84">
        <v>116</v>
      </c>
      <c r="Q84">
        <f>VLOOKUP(表格1_6[[#This Row],[負磅]],W!$A$1:$B$32,2,FALSE)</f>
        <v>0.09</v>
      </c>
      <c r="R84" s="6" t="s">
        <v>61</v>
      </c>
      <c r="S84">
        <f>VLOOKUP(表格1_6[[#This Row],[騎師]],J!$A$1:$B$45,2,FALSE)</f>
        <v>0.25641025641025639</v>
      </c>
      <c r="T84" s="6" t="s">
        <v>34</v>
      </c>
      <c r="U84">
        <f>VLOOKUP(表格1_6[[#This Row],[練馬師]],T!$A$1:$B$23,2,FALSE)</f>
        <v>0.17183098591549295</v>
      </c>
      <c r="V84">
        <v>11</v>
      </c>
      <c r="W84">
        <f>VLOOKUP(表格1_6[[#This Row],[檔位]],'1650M'!$A$1:$B$14,2,0)</f>
        <v>0.14000000000000001</v>
      </c>
      <c r="X84">
        <v>41</v>
      </c>
      <c r="Y84">
        <v>1</v>
      </c>
      <c r="Z84">
        <v>39.47</v>
      </c>
      <c r="AB84">
        <v>1106500</v>
      </c>
      <c r="AC84">
        <v>5</v>
      </c>
      <c r="AE84">
        <v>1</v>
      </c>
      <c r="AF84" t="s">
        <v>29</v>
      </c>
      <c r="AG84">
        <v>35</v>
      </c>
      <c r="AH84" t="s">
        <v>208</v>
      </c>
      <c r="AI84">
        <f>VLOOKUP(表格1_6[[#This Row],[馬名]],odds!$A$2:$I$117,4,0)</f>
        <v>8.6999999999999993</v>
      </c>
      <c r="AJ84">
        <f>VLOOKUP(表格1_6[[#This Row],[馬名]],odds!$A$2:$I$117,5,0)</f>
        <v>2</v>
      </c>
      <c r="AK84" t="s">
        <v>273</v>
      </c>
    </row>
    <row r="85" spans="1:37" x14ac:dyDescent="0.25">
      <c r="A85" s="8" t="s">
        <v>241</v>
      </c>
      <c r="B85" s="52">
        <v>12</v>
      </c>
      <c r="C85" s="6" t="s">
        <v>274</v>
      </c>
      <c r="D85" s="6" t="str">
        <f>VLOOKUP(表格1_6[[#This Row],[馬名]],odds!$A$2:$I$117,8,0)</f>
        <v/>
      </c>
      <c r="F85" s="6" t="s">
        <v>2679</v>
      </c>
      <c r="G85" s="43">
        <f t="shared" si="2"/>
        <v>0.54994238260791795</v>
      </c>
      <c r="H85" t="str">
        <f>VLOOKUP(表格1_6[[#This Row],[馬名]],'M2'!$A$4:$H$161,8,0)</f>
        <v>放頭</v>
      </c>
      <c r="I85">
        <v>3</v>
      </c>
      <c r="J85">
        <v>4</v>
      </c>
      <c r="K85">
        <v>11</v>
      </c>
      <c r="L85">
        <v>9</v>
      </c>
      <c r="M85">
        <v>6</v>
      </c>
      <c r="N85">
        <v>7</v>
      </c>
      <c r="O85">
        <f t="shared" si="3"/>
        <v>0.20714285714285718</v>
      </c>
      <c r="P85">
        <v>116</v>
      </c>
      <c r="Q85">
        <f>VLOOKUP(表格1_6[[#This Row],[負磅]],W!$A$1:$B$32,2,FALSE)</f>
        <v>0.09</v>
      </c>
      <c r="R85" s="6" t="s">
        <v>26</v>
      </c>
      <c r="S85">
        <f>VLOOKUP(表格1_6[[#This Row],[騎師]],J!$A$1:$B$45,2,FALSE)</f>
        <v>0.21897810218978103</v>
      </c>
      <c r="T85" s="6" t="s">
        <v>27</v>
      </c>
      <c r="U85">
        <f>VLOOKUP(表格1_6[[#This Row],[練馬師]],T!$A$1:$B$23,2,FALSE)</f>
        <v>0.23702031602708803</v>
      </c>
      <c r="V85">
        <v>3</v>
      </c>
      <c r="W85">
        <f>VLOOKUP(表格1_6[[#This Row],[檔位]],'1650M'!$A$1:$B$14,2,0)</f>
        <v>0.28999999999999998</v>
      </c>
      <c r="X85">
        <v>41</v>
      </c>
      <c r="Y85">
        <v>1</v>
      </c>
      <c r="Z85">
        <v>38.840000000000003</v>
      </c>
      <c r="AB85">
        <v>614250</v>
      </c>
      <c r="AC85">
        <v>4</v>
      </c>
      <c r="AE85">
        <v>0</v>
      </c>
      <c r="AF85" t="s">
        <v>15</v>
      </c>
      <c r="AG85">
        <v>21</v>
      </c>
      <c r="AI85">
        <f>VLOOKUP(表格1_6[[#This Row],[馬名]],odds!$A$2:$I$117,4,0)</f>
        <v>4.2</v>
      </c>
      <c r="AJ85">
        <f>VLOOKUP(表格1_6[[#This Row],[馬名]],odds!$A$2:$I$117,5,0)</f>
        <v>1.8</v>
      </c>
      <c r="AK85" t="s">
        <v>276</v>
      </c>
    </row>
    <row r="87" spans="1:37" x14ac:dyDescent="0.25">
      <c r="A87" s="7" t="s">
        <v>277</v>
      </c>
      <c r="B87" s="6" t="str">
        <f>VLOOKUP(表格1_6[[#This Row],[場]],Raceinfo!$A$1:$C$9,3,0)</f>
        <v xml:space="preserve"> 第三班</v>
      </c>
      <c r="C87" s="6" t="str">
        <f>VLOOKUP(表格1_6[[#This Row],[場]],Raceinfo!$A$1:$C$9,2,0)</f>
        <v xml:space="preserve"> 1650米</v>
      </c>
    </row>
    <row r="88" spans="1:37" x14ac:dyDescent="0.25">
      <c r="A88" s="7" t="s">
        <v>277</v>
      </c>
      <c r="B88" s="6">
        <v>1</v>
      </c>
      <c r="C88" s="49" t="s">
        <v>278</v>
      </c>
      <c r="D88" s="6" t="str">
        <f>VLOOKUP(表格1_6[[#This Row],[馬名]],odds!$A$2:$I$117,8,0)</f>
        <v/>
      </c>
      <c r="G88" s="43">
        <f t="shared" si="2"/>
        <v>0.45119201228878647</v>
      </c>
      <c r="H88" t="str">
        <f>VLOOKUP(表格1_6[[#This Row],[馬名]],'M2'!$A$4:$H$161,8,0)</f>
        <v>放頭</v>
      </c>
      <c r="I88">
        <v>1</v>
      </c>
      <c r="J88">
        <v>10</v>
      </c>
      <c r="K88">
        <v>7</v>
      </c>
      <c r="L88">
        <v>2</v>
      </c>
      <c r="M88">
        <v>4</v>
      </c>
      <c r="N88">
        <v>2</v>
      </c>
      <c r="O88">
        <f t="shared" si="3"/>
        <v>0.25714285714285717</v>
      </c>
      <c r="P88">
        <v>134</v>
      </c>
      <c r="Q88">
        <f>VLOOKUP(表格1_6[[#This Row],[負磅]],W!$A$1:$B$32,2,FALSE)</f>
        <v>-0.09</v>
      </c>
      <c r="R88" s="6" t="s">
        <v>56</v>
      </c>
      <c r="S88">
        <f>VLOOKUP(表格1_6[[#This Row],[騎師]],J!$A$1:$B$45,2,FALSE)</f>
        <v>0.26984126984126983</v>
      </c>
      <c r="T88" s="6" t="s">
        <v>279</v>
      </c>
      <c r="U88">
        <f>VLOOKUP(表格1_6[[#This Row],[練馬師]],T!$A$1:$B$23,2,FALSE)</f>
        <v>0.29032258064516131</v>
      </c>
      <c r="V88">
        <v>3</v>
      </c>
      <c r="W88">
        <f>VLOOKUP(表格1_6[[#This Row],[檔位]],'1650M'!$A$1:$B$14,2,0)</f>
        <v>0.28999999999999998</v>
      </c>
      <c r="X88">
        <v>75</v>
      </c>
      <c r="Y88">
        <v>1</v>
      </c>
      <c r="Z88">
        <v>38.82</v>
      </c>
      <c r="AB88">
        <v>4780000</v>
      </c>
      <c r="AC88">
        <v>4</v>
      </c>
      <c r="AD88">
        <v>0</v>
      </c>
      <c r="AE88">
        <v>6</v>
      </c>
      <c r="AF88">
        <v>1</v>
      </c>
      <c r="AG88">
        <v>35</v>
      </c>
      <c r="AH88" t="s">
        <v>30</v>
      </c>
      <c r="AI88">
        <f>VLOOKUP(表格1_6[[#This Row],[馬名]],odds!$A$2:$I$117,4,0)</f>
        <v>12</v>
      </c>
      <c r="AJ88">
        <f>VLOOKUP(表格1_6[[#This Row],[馬名]],odds!$A$2:$I$117,5,0)</f>
        <v>3.7</v>
      </c>
      <c r="AK88" t="s">
        <v>281</v>
      </c>
    </row>
    <row r="89" spans="1:37" x14ac:dyDescent="0.25">
      <c r="A89" s="7" t="s">
        <v>277</v>
      </c>
      <c r="B89" s="6">
        <v>2</v>
      </c>
      <c r="C89" s="49" t="s">
        <v>282</v>
      </c>
      <c r="D89" s="6" t="str">
        <f>VLOOKUP(表格1_6[[#This Row],[馬名]],odds!$A$2:$I$117,8,0)</f>
        <v/>
      </c>
      <c r="G89" s="43">
        <f t="shared" si="2"/>
        <v>0.42694117647058821</v>
      </c>
      <c r="H89" t="str">
        <f>VLOOKUP(表格1_6[[#This Row],[馬名]],'M2'!$A$4:$H$161,8,0)</f>
        <v>中後</v>
      </c>
      <c r="I89">
        <v>10</v>
      </c>
      <c r="J89">
        <v>6</v>
      </c>
      <c r="K89">
        <v>9</v>
      </c>
      <c r="L89">
        <v>1</v>
      </c>
      <c r="M89">
        <v>1</v>
      </c>
      <c r="N89">
        <v>7</v>
      </c>
      <c r="O89">
        <f t="shared" si="3"/>
        <v>0.2142857142857143</v>
      </c>
      <c r="P89">
        <v>131</v>
      </c>
      <c r="Q89">
        <f>VLOOKUP(表格1_6[[#This Row],[負磅]],W!$A$1:$B$32,2,FALSE)</f>
        <v>-0.06</v>
      </c>
      <c r="R89" s="6" t="s">
        <v>146</v>
      </c>
      <c r="S89">
        <f>VLOOKUP(表格1_6[[#This Row],[騎師]],J!$A$1:$B$45,2,FALSE)</f>
        <v>0.2857142857142857</v>
      </c>
      <c r="T89" s="6" t="s">
        <v>103</v>
      </c>
      <c r="U89">
        <f>VLOOKUP(表格1_6[[#This Row],[練馬師]],T!$A$1:$B$23,2,FALSE)</f>
        <v>0.34313725490196079</v>
      </c>
      <c r="V89">
        <v>8</v>
      </c>
      <c r="W89">
        <f>VLOOKUP(表格1_6[[#This Row],[檔位]],'1650M'!$A$1:$B$14,2,0)</f>
        <v>0.21</v>
      </c>
      <c r="X89">
        <v>72</v>
      </c>
      <c r="Y89">
        <v>1</v>
      </c>
      <c r="Z89">
        <v>38.909999999999997</v>
      </c>
      <c r="AB89">
        <v>3050450</v>
      </c>
      <c r="AC89">
        <v>6</v>
      </c>
      <c r="AD89">
        <f>VLOOKUP(表格1_6[[#This Row],[馬齡]],SPB!$A$1:$B$9,2,FALSE)</f>
        <v>0</v>
      </c>
      <c r="AE89">
        <v>-1</v>
      </c>
      <c r="AF89" t="s">
        <v>15</v>
      </c>
      <c r="AG89">
        <v>21</v>
      </c>
      <c r="AH89" t="s">
        <v>158</v>
      </c>
      <c r="AI89">
        <f>VLOOKUP(表格1_6[[#This Row],[馬名]],odds!$A$2:$I$117,4,0)</f>
        <v>13</v>
      </c>
      <c r="AJ89">
        <f>VLOOKUP(表格1_6[[#This Row],[馬名]],odds!$A$2:$I$117,5,0)</f>
        <v>3.8</v>
      </c>
      <c r="AK89" t="s">
        <v>284</v>
      </c>
    </row>
    <row r="90" spans="1:37" x14ac:dyDescent="0.25">
      <c r="A90" s="7" t="s">
        <v>277</v>
      </c>
      <c r="B90" s="6">
        <v>3</v>
      </c>
      <c r="C90" s="48" t="s">
        <v>285</v>
      </c>
      <c r="D90" s="6" t="str">
        <f>VLOOKUP(表格1_6[[#This Row],[馬名]],odds!$A$2:$I$117,8,0)</f>
        <v/>
      </c>
      <c r="G90" s="43">
        <f t="shared" si="2"/>
        <v>0.50874329086473302</v>
      </c>
      <c r="H90" t="str">
        <f>VLOOKUP(表格1_6[[#This Row],[馬名]],'M2'!$A$4:$H$161,8,0)</f>
        <v>中後</v>
      </c>
      <c r="I90">
        <v>5</v>
      </c>
      <c r="J90">
        <v>7</v>
      </c>
      <c r="K90">
        <v>2</v>
      </c>
      <c r="L90">
        <v>8</v>
      </c>
      <c r="M90">
        <v>5</v>
      </c>
      <c r="N90">
        <v>1</v>
      </c>
      <c r="O90">
        <f t="shared" si="3"/>
        <v>0.24285714285714288</v>
      </c>
      <c r="P90">
        <v>131</v>
      </c>
      <c r="Q90">
        <f>VLOOKUP(表格1_6[[#This Row],[負磅]],W!$A$1:$B$32,2,FALSE)</f>
        <v>-0.06</v>
      </c>
      <c r="R90" s="6" t="s">
        <v>33</v>
      </c>
      <c r="S90">
        <f>VLOOKUP(表格1_6[[#This Row],[騎師]],J!$A$1:$B$45,2,FALSE)</f>
        <v>0.35058823529411764</v>
      </c>
      <c r="T90" s="6" t="s">
        <v>95</v>
      </c>
      <c r="U90">
        <f>VLOOKUP(表格1_6[[#This Row],[練馬師]],T!$A$1:$B$23,2,FALSE)</f>
        <v>0.29569892473118281</v>
      </c>
      <c r="V90">
        <v>4</v>
      </c>
      <c r="W90">
        <f>VLOOKUP(表格1_6[[#This Row],[檔位]],'1650M'!$A$1:$B$14,2,0)</f>
        <v>0.33</v>
      </c>
      <c r="X90">
        <v>72</v>
      </c>
      <c r="Y90">
        <v>1</v>
      </c>
      <c r="Z90">
        <v>38.950000000000003</v>
      </c>
      <c r="AB90">
        <v>2848700</v>
      </c>
      <c r="AC90">
        <v>7</v>
      </c>
      <c r="AD90">
        <f>VLOOKUP(表格1_6[[#This Row],[馬齡]],SPB!$A$1:$B$9,2,FALSE)</f>
        <v>0</v>
      </c>
      <c r="AE90">
        <v>-1</v>
      </c>
      <c r="AF90" t="s">
        <v>29</v>
      </c>
      <c r="AG90">
        <v>32</v>
      </c>
      <c r="AH90" t="s">
        <v>287</v>
      </c>
      <c r="AI90">
        <f>VLOOKUP(表格1_6[[#This Row],[馬名]],odds!$A$2:$I$117,4,0)</f>
        <v>7.9</v>
      </c>
      <c r="AJ90">
        <f>VLOOKUP(表格1_6[[#This Row],[馬名]],odds!$A$2:$I$117,5,0)</f>
        <v>4.5</v>
      </c>
      <c r="AK90" t="s">
        <v>288</v>
      </c>
    </row>
    <row r="91" spans="1:37" x14ac:dyDescent="0.25">
      <c r="A91" s="7" t="s">
        <v>277</v>
      </c>
      <c r="B91" s="6">
        <v>4</v>
      </c>
      <c r="C91" s="6" t="s">
        <v>289</v>
      </c>
      <c r="D91" s="6" t="str">
        <f>VLOOKUP(表格1_6[[#This Row],[馬名]],odds!$A$2:$I$117,8,0)</f>
        <v/>
      </c>
      <c r="G91" s="43">
        <f t="shared" si="2"/>
        <v>0.43008816693863422</v>
      </c>
      <c r="H91" t="str">
        <f>VLOOKUP(表格1_6[[#This Row],[馬名]],'M2'!$A$4:$H$161,8,0)</f>
        <v>中前</v>
      </c>
      <c r="I91">
        <v>2</v>
      </c>
      <c r="J91">
        <v>7</v>
      </c>
      <c r="K91">
        <v>5</v>
      </c>
      <c r="L91">
        <v>13</v>
      </c>
      <c r="M91">
        <v>7</v>
      </c>
      <c r="N91">
        <v>2</v>
      </c>
      <c r="O91">
        <f t="shared" si="3"/>
        <v>0.20714285714285716</v>
      </c>
      <c r="P91">
        <v>131</v>
      </c>
      <c r="Q91">
        <f>VLOOKUP(表格1_6[[#This Row],[負磅]],W!$A$1:$B$32,2,FALSE)</f>
        <v>-0.06</v>
      </c>
      <c r="R91" s="6" t="s">
        <v>201</v>
      </c>
      <c r="S91">
        <f>VLOOKUP(表格1_6[[#This Row],[騎師]],J!$A$1:$B$45,2,FALSE)</f>
        <v>0.23364485981308411</v>
      </c>
      <c r="T91" s="6" t="s">
        <v>57</v>
      </c>
      <c r="U91">
        <f>VLOOKUP(表格1_6[[#This Row],[練馬師]],T!$A$1:$B$23,2,FALSE)</f>
        <v>0.25617283950617287</v>
      </c>
      <c r="V91">
        <v>2</v>
      </c>
      <c r="W91">
        <f>VLOOKUP(表格1_6[[#This Row],[檔位]],'1650M'!$A$1:$B$14,2,0)</f>
        <v>0.34</v>
      </c>
      <c r="X91">
        <v>72</v>
      </c>
      <c r="Y91">
        <v>1</v>
      </c>
      <c r="Z91">
        <v>38.85</v>
      </c>
      <c r="AB91">
        <v>2429250</v>
      </c>
      <c r="AC91">
        <v>6</v>
      </c>
      <c r="AD91">
        <f>VLOOKUP(表格1_6[[#This Row],[馬齡]],SPB!$A$1:$B$9,2,FALSE)</f>
        <v>0</v>
      </c>
      <c r="AE91">
        <v>1</v>
      </c>
      <c r="AF91">
        <v>1</v>
      </c>
      <c r="AG91">
        <v>21</v>
      </c>
      <c r="AH91" t="s">
        <v>113</v>
      </c>
      <c r="AI91">
        <f>VLOOKUP(表格1_6[[#This Row],[馬名]],odds!$A$2:$I$117,4,0)</f>
        <v>8.5</v>
      </c>
      <c r="AJ91">
        <f>VLOOKUP(表格1_6[[#This Row],[馬名]],odds!$A$2:$I$117,5,0)</f>
        <v>3.2</v>
      </c>
      <c r="AK91" t="s">
        <v>291</v>
      </c>
    </row>
    <row r="92" spans="1:37" x14ac:dyDescent="0.25">
      <c r="A92" s="7" t="s">
        <v>277</v>
      </c>
      <c r="B92" s="6">
        <v>5</v>
      </c>
      <c r="C92" s="6" t="s">
        <v>292</v>
      </c>
      <c r="D92" s="6" t="str">
        <f>VLOOKUP(表格1_6[[#This Row],[馬名]],odds!$A$2:$I$117,8,0)</f>
        <v/>
      </c>
      <c r="G92" s="43">
        <f t="shared" si="2"/>
        <v>0.29761006735200296</v>
      </c>
      <c r="H92" t="str">
        <f>VLOOKUP(表格1_6[[#This Row],[馬名]],'M2'!$A$4:$H$161,8,0)</f>
        <v>中前</v>
      </c>
      <c r="I92">
        <v>9</v>
      </c>
      <c r="J92">
        <v>11</v>
      </c>
      <c r="K92">
        <v>11</v>
      </c>
      <c r="L92">
        <v>6</v>
      </c>
      <c r="M92">
        <v>10</v>
      </c>
      <c r="N92">
        <v>9</v>
      </c>
      <c r="O92">
        <f t="shared" si="3"/>
        <v>0.13571428571428573</v>
      </c>
      <c r="P92">
        <v>129</v>
      </c>
      <c r="Q92">
        <f>VLOOKUP(表格1_6[[#This Row],[負磅]],W!$A$1:$B$32,2,FALSE)</f>
        <v>-3.9999999999999897E-2</v>
      </c>
      <c r="R92" s="6" t="s">
        <v>120</v>
      </c>
      <c r="S92">
        <f>VLOOKUP(表格1_6[[#This Row],[騎師]],J!$A$1:$B$45,2,FALSE)</f>
        <v>0.15384615384615385</v>
      </c>
      <c r="T92" s="6" t="s">
        <v>77</v>
      </c>
      <c r="U92">
        <f>VLOOKUP(表格1_6[[#This Row],[練馬師]],T!$A$1:$B$23,2,FALSE)</f>
        <v>0.22580645161290322</v>
      </c>
      <c r="V92">
        <v>6</v>
      </c>
      <c r="W92">
        <f>VLOOKUP(表格1_6[[#This Row],[檔位]],'1650M'!$A$1:$B$14,2,0)</f>
        <v>0.22</v>
      </c>
      <c r="X92">
        <v>70</v>
      </c>
      <c r="Y92">
        <v>1</v>
      </c>
      <c r="Z92">
        <v>39.729999999999997</v>
      </c>
      <c r="AB92">
        <v>290600</v>
      </c>
      <c r="AC92">
        <v>7</v>
      </c>
      <c r="AD92">
        <f>VLOOKUP(表格1_6[[#This Row],[馬齡]],SPB!$A$1:$B$9,2,FALSE)</f>
        <v>0</v>
      </c>
      <c r="AE92">
        <v>-3</v>
      </c>
      <c r="AF92" t="s">
        <v>15</v>
      </c>
      <c r="AG92">
        <v>18</v>
      </c>
      <c r="AH92" t="s">
        <v>294</v>
      </c>
      <c r="AI92">
        <f>VLOOKUP(表格1_6[[#This Row],[馬名]],odds!$A$2:$I$117,4,0)</f>
        <v>14</v>
      </c>
      <c r="AJ92">
        <f>VLOOKUP(表格1_6[[#This Row],[馬名]],odds!$A$2:$I$117,5,0)</f>
        <v>3.3</v>
      </c>
      <c r="AK92" t="s">
        <v>295</v>
      </c>
    </row>
    <row r="93" spans="1:37" x14ac:dyDescent="0.25">
      <c r="A93" s="7" t="s">
        <v>277</v>
      </c>
      <c r="B93" s="51">
        <v>6</v>
      </c>
      <c r="C93" s="50" t="s">
        <v>296</v>
      </c>
      <c r="D93" s="6" t="str">
        <f>VLOOKUP(表格1_6[[#This Row],[馬名]],odds!$A$2:$I$117,8,0)</f>
        <v>落飛</v>
      </c>
      <c r="G93" s="43">
        <f t="shared" si="2"/>
        <v>0.6329851139454995</v>
      </c>
      <c r="H93" t="str">
        <f>VLOOKUP(表格1_6[[#This Row],[馬名]],'M2'!$A$4:$H$161,8,0)</f>
        <v>放頭</v>
      </c>
      <c r="I93">
        <v>2</v>
      </c>
      <c r="J93">
        <v>3</v>
      </c>
      <c r="K93">
        <v>2</v>
      </c>
      <c r="L93">
        <v>1</v>
      </c>
      <c r="M93">
        <v>1</v>
      </c>
      <c r="N93">
        <v>10</v>
      </c>
      <c r="O93">
        <f t="shared" si="3"/>
        <v>0.34285714285714292</v>
      </c>
      <c r="P93">
        <v>128</v>
      </c>
      <c r="Q93">
        <f>VLOOKUP(表格1_6[[#This Row],[負磅]],W!$A$1:$B$32,2,FALSE)</f>
        <v>-2.9999999999999898E-2</v>
      </c>
      <c r="R93" s="6" t="s">
        <v>12</v>
      </c>
      <c r="S93">
        <f>VLOOKUP(表格1_6[[#This Row],[騎師]],J!$A$1:$B$45,2,FALSE)</f>
        <v>0.51570680628272247</v>
      </c>
      <c r="T93" s="6" t="s">
        <v>121</v>
      </c>
      <c r="U93">
        <f>VLOOKUP(表格1_6[[#This Row],[練馬師]],T!$A$1:$B$23,2,FALSE)</f>
        <v>0.27138643067846607</v>
      </c>
      <c r="V93">
        <v>12</v>
      </c>
      <c r="W93">
        <f>VLOOKUP(表格1_6[[#This Row],[檔位]],'1650M'!$A$1:$B$14,2,0)</f>
        <v>0.21</v>
      </c>
      <c r="X93">
        <v>69</v>
      </c>
      <c r="Y93">
        <v>1</v>
      </c>
      <c r="Z93">
        <v>38.42</v>
      </c>
      <c r="AB93">
        <v>2921950</v>
      </c>
      <c r="AC93">
        <v>5</v>
      </c>
      <c r="AD93">
        <f>VLOOKUP(表格1_6[[#This Row],[馬齡]],SPB!$A$1:$B$9,2,FALSE)</f>
        <v>0</v>
      </c>
      <c r="AE93">
        <v>3</v>
      </c>
      <c r="AF93" t="s">
        <v>15</v>
      </c>
      <c r="AG93">
        <v>42</v>
      </c>
      <c r="AH93" t="s">
        <v>30</v>
      </c>
      <c r="AI93">
        <f>VLOOKUP(表格1_6[[#This Row],[馬名]],odds!$A$2:$I$117,4,0)</f>
        <v>5</v>
      </c>
      <c r="AJ93">
        <f>VLOOKUP(表格1_6[[#This Row],[馬名]],odds!$A$2:$I$117,5,0)</f>
        <v>1.9</v>
      </c>
      <c r="AK93" t="s">
        <v>298</v>
      </c>
    </row>
    <row r="94" spans="1:37" x14ac:dyDescent="0.25">
      <c r="A94" s="7" t="s">
        <v>277</v>
      </c>
      <c r="B94" s="6">
        <v>7</v>
      </c>
      <c r="C94" s="6" t="s">
        <v>299</v>
      </c>
      <c r="D94" s="6" t="str">
        <f>VLOOKUP(表格1_6[[#This Row],[馬名]],odds!$A$2:$I$117,8,0)</f>
        <v/>
      </c>
      <c r="G94" s="43">
        <f t="shared" si="2"/>
        <v>0.42815059015059032</v>
      </c>
      <c r="H94" t="str">
        <f>VLOOKUP(表格1_6[[#This Row],[馬名]],'M2'!$A$4:$H$161,8,0)</f>
        <v>放頭</v>
      </c>
      <c r="I94">
        <v>2</v>
      </c>
      <c r="J94">
        <v>3</v>
      </c>
      <c r="K94">
        <v>10</v>
      </c>
      <c r="L94">
        <v>14</v>
      </c>
      <c r="M94">
        <v>7</v>
      </c>
      <c r="N94">
        <v>6</v>
      </c>
      <c r="O94">
        <f t="shared" si="3"/>
        <v>0.19285714285714289</v>
      </c>
      <c r="P94">
        <v>127</v>
      </c>
      <c r="Q94">
        <f>VLOOKUP(表格1_6[[#This Row],[負磅]],W!$A$1:$B$32,2,FALSE)</f>
        <v>-1.99999999999999E-2</v>
      </c>
      <c r="R94" s="6" t="s">
        <v>61</v>
      </c>
      <c r="S94">
        <f>VLOOKUP(表格1_6[[#This Row],[騎師]],J!$A$1:$B$45,2,FALSE)</f>
        <v>0.25641025641025639</v>
      </c>
      <c r="T94" s="6" t="s">
        <v>116</v>
      </c>
      <c r="U94">
        <f>VLOOKUP(表格1_6[[#This Row],[練馬師]],T!$A$1:$B$23,2,FALSE)</f>
        <v>0.23456790123456789</v>
      </c>
      <c r="V94">
        <v>7</v>
      </c>
      <c r="W94">
        <f>VLOOKUP(表格1_6[[#This Row],[檔位]],'1650M'!$A$1:$B$14,2,0)</f>
        <v>0.27</v>
      </c>
      <c r="X94">
        <v>68</v>
      </c>
      <c r="Y94">
        <v>1</v>
      </c>
      <c r="Z94">
        <v>39.950000000000003</v>
      </c>
      <c r="AB94">
        <v>3574350</v>
      </c>
      <c r="AC94">
        <v>4</v>
      </c>
      <c r="AD94">
        <v>0</v>
      </c>
      <c r="AE94">
        <v>1</v>
      </c>
      <c r="AF94">
        <v>1</v>
      </c>
      <c r="AG94">
        <v>35</v>
      </c>
      <c r="AH94" t="s">
        <v>30</v>
      </c>
      <c r="AI94">
        <f>VLOOKUP(表格1_6[[#This Row],[馬名]],odds!$A$2:$I$117,4,0)</f>
        <v>5.8</v>
      </c>
      <c r="AJ94">
        <f>VLOOKUP(表格1_6[[#This Row],[馬名]],odds!$A$2:$I$117,5,0)</f>
        <v>1.9</v>
      </c>
      <c r="AK94" t="s">
        <v>301</v>
      </c>
    </row>
    <row r="95" spans="1:37" x14ac:dyDescent="0.25">
      <c r="A95" s="7" t="s">
        <v>277</v>
      </c>
      <c r="B95" s="6">
        <v>8</v>
      </c>
      <c r="C95" s="49" t="s">
        <v>302</v>
      </c>
      <c r="D95" s="6" t="str">
        <f>VLOOKUP(表格1_6[[#This Row],[馬名]],odds!$A$2:$I$117,8,0)</f>
        <v>落飛</v>
      </c>
      <c r="F95" s="6" t="s">
        <v>2679</v>
      </c>
      <c r="G95" s="43">
        <f t="shared" si="2"/>
        <v>0.74039661654135358</v>
      </c>
      <c r="H95" t="str">
        <f>VLOOKUP(表格1_6[[#This Row],[馬名]],'M2'!$A$4:$H$161,8,0)</f>
        <v>放頭</v>
      </c>
      <c r="I95">
        <v>8</v>
      </c>
      <c r="J95">
        <v>1</v>
      </c>
      <c r="K95">
        <v>3</v>
      </c>
      <c r="L95">
        <v>3</v>
      </c>
      <c r="M95">
        <v>3</v>
      </c>
      <c r="N95">
        <v>6</v>
      </c>
      <c r="O95">
        <f t="shared" si="3"/>
        <v>0.29285714285714287</v>
      </c>
      <c r="P95">
        <v>127</v>
      </c>
      <c r="Q95">
        <f>VLOOKUP(表格1_6[[#This Row],[負磅]],W!$A$1:$B$32,2,FALSE)</f>
        <v>-1.99999999999999E-2</v>
      </c>
      <c r="R95" s="6" t="s">
        <v>50</v>
      </c>
      <c r="S95">
        <f>VLOOKUP(表格1_6[[#This Row],[騎師]],J!$A$1:$B$45,2,FALSE)</f>
        <v>0.16250000000000001</v>
      </c>
      <c r="T95" s="6" t="s">
        <v>131</v>
      </c>
      <c r="U95">
        <f>VLOOKUP(表格1_6[[#This Row],[練馬師]],T!$A$1:$B$23,2,FALSE)</f>
        <v>0.30263157894736842</v>
      </c>
      <c r="V95">
        <v>5</v>
      </c>
      <c r="W95">
        <f>VLOOKUP(表格1_6[[#This Row],[檔位]],'1650M'!$A$1:$B$14,2,0)</f>
        <v>0.32</v>
      </c>
      <c r="X95">
        <v>68</v>
      </c>
      <c r="Y95">
        <v>1</v>
      </c>
      <c r="Z95">
        <v>38.54</v>
      </c>
      <c r="AB95">
        <v>1099850</v>
      </c>
      <c r="AC95">
        <v>4</v>
      </c>
      <c r="AD95">
        <f>VLOOKUP(表格1_6[[#This Row],[馬齡]],SPB!$A$1:$B$9,2,FALSE)</f>
        <v>0.2</v>
      </c>
      <c r="AE95">
        <v>0</v>
      </c>
      <c r="AF95" t="s">
        <v>15</v>
      </c>
      <c r="AG95">
        <v>42</v>
      </c>
      <c r="AH95" t="s">
        <v>133</v>
      </c>
      <c r="AI95">
        <f>VLOOKUP(表格1_6[[#This Row],[馬名]],odds!$A$2:$I$117,4,0)</f>
        <v>16</v>
      </c>
      <c r="AJ95">
        <f>VLOOKUP(表格1_6[[#This Row],[馬名]],odds!$A$2:$I$117,5,0)</f>
        <v>4.3</v>
      </c>
      <c r="AK95" t="s">
        <v>304</v>
      </c>
    </row>
    <row r="96" spans="1:37" x14ac:dyDescent="0.25">
      <c r="A96" s="7" t="s">
        <v>277</v>
      </c>
      <c r="B96" s="6">
        <v>9</v>
      </c>
      <c r="C96" s="6" t="s">
        <v>305</v>
      </c>
      <c r="D96" s="6" t="str">
        <f>VLOOKUP(表格1_6[[#This Row],[馬名]],odds!$A$2:$I$117,8,0)</f>
        <v/>
      </c>
      <c r="G96" s="43">
        <f t="shared" si="2"/>
        <v>0.38994719235659359</v>
      </c>
      <c r="H96" t="str">
        <f>VLOOKUP(表格1_6[[#This Row],[馬名]],'M2'!$A$4:$H$161,8,0)</f>
        <v>中前</v>
      </c>
      <c r="I96">
        <v>11</v>
      </c>
      <c r="J96">
        <v>1</v>
      </c>
      <c r="K96">
        <v>4</v>
      </c>
      <c r="L96">
        <v>9</v>
      </c>
      <c r="M96">
        <v>5</v>
      </c>
      <c r="N96">
        <v>3</v>
      </c>
      <c r="O96">
        <f t="shared" si="3"/>
        <v>0.22142857142857142</v>
      </c>
      <c r="P96">
        <v>124</v>
      </c>
      <c r="Q96">
        <f>VLOOKUP(表格1_6[[#This Row],[負磅]],W!$A$1:$B$32,2,FALSE)</f>
        <v>0.01</v>
      </c>
      <c r="R96" s="6" t="s">
        <v>140</v>
      </c>
      <c r="S96">
        <f>VLOOKUP(表格1_6[[#This Row],[騎師]],J!$A$1:$B$45,2,FALSE)</f>
        <v>0.1165644171779141</v>
      </c>
      <c r="T96" s="6" t="s">
        <v>34</v>
      </c>
      <c r="U96">
        <f>VLOOKUP(表格1_6[[#This Row],[練馬師]],T!$A$1:$B$23,2,FALSE)</f>
        <v>0.17183098591549295</v>
      </c>
      <c r="V96">
        <v>9</v>
      </c>
      <c r="W96">
        <f>VLOOKUP(表格1_6[[#This Row],[檔位]],'1650M'!$A$1:$B$14,2,0)</f>
        <v>0.18</v>
      </c>
      <c r="X96">
        <v>65</v>
      </c>
      <c r="Y96">
        <v>1</v>
      </c>
      <c r="Z96">
        <v>39.299999999999997</v>
      </c>
      <c r="AB96">
        <v>1587950</v>
      </c>
      <c r="AC96">
        <v>6</v>
      </c>
      <c r="AD96">
        <f>VLOOKUP(表格1_6[[#This Row],[馬齡]],SPB!$A$1:$B$9,2,FALSE)</f>
        <v>0</v>
      </c>
      <c r="AE96">
        <v>0</v>
      </c>
      <c r="AF96" t="s">
        <v>15</v>
      </c>
      <c r="AG96">
        <v>42</v>
      </c>
      <c r="AH96" t="s">
        <v>307</v>
      </c>
      <c r="AI96">
        <f>VLOOKUP(表格1_6[[#This Row],[馬名]],odds!$A$2:$I$117,4,0)</f>
        <v>16</v>
      </c>
      <c r="AJ96">
        <f>VLOOKUP(表格1_6[[#This Row],[馬名]],odds!$A$2:$I$117,5,0)</f>
        <v>4.8</v>
      </c>
      <c r="AK96" t="s">
        <v>308</v>
      </c>
    </row>
    <row r="97" spans="1:37" x14ac:dyDescent="0.25">
      <c r="A97" s="7" t="s">
        <v>277</v>
      </c>
      <c r="B97" s="6">
        <v>10</v>
      </c>
      <c r="C97" s="6" t="s">
        <v>309</v>
      </c>
      <c r="D97" s="6" t="str">
        <f>VLOOKUP(表格1_6[[#This Row],[馬名]],odds!$A$2:$I$117,8,0)</f>
        <v/>
      </c>
      <c r="G97" s="43">
        <f t="shared" si="2"/>
        <v>0.49768520537986188</v>
      </c>
      <c r="H97" t="str">
        <f>VLOOKUP(表格1_6[[#This Row],[馬名]],'M2'!$A$4:$H$161,8,0)</f>
        <v>留後</v>
      </c>
      <c r="I97">
        <v>12</v>
      </c>
      <c r="O97">
        <f t="shared" si="3"/>
        <v>1.428571428571429E-2</v>
      </c>
      <c r="P97">
        <v>119</v>
      </c>
      <c r="Q97">
        <f>VLOOKUP(表格1_6[[#This Row],[負磅]],W!$A$1:$B$32,2,FALSE)</f>
        <v>0.06</v>
      </c>
      <c r="R97" s="6" t="s">
        <v>19</v>
      </c>
      <c r="S97">
        <f>VLOOKUP(表格1_6[[#This Row],[騎師]],J!$A$1:$B$45,2,FALSE)</f>
        <v>0.22222222222222221</v>
      </c>
      <c r="T97" s="6" t="s">
        <v>68</v>
      </c>
      <c r="U97">
        <f>VLOOKUP(表格1_6[[#This Row],[練馬師]],T!$A$1:$B$23,2,FALSE)</f>
        <v>0.28244274809160308</v>
      </c>
      <c r="V97">
        <v>10</v>
      </c>
      <c r="W97">
        <f>VLOOKUP(表格1_6[[#This Row],[檔位]],'1650M'!$A$1:$B$14,2,0)</f>
        <v>0.18</v>
      </c>
      <c r="X97">
        <v>65</v>
      </c>
      <c r="AB97">
        <v>0</v>
      </c>
      <c r="AC97">
        <v>4</v>
      </c>
      <c r="AD97">
        <f>VLOOKUP(表格1_6[[#This Row],[馬齡]],SPB!$A$1:$B$9,2,FALSE)</f>
        <v>0.2</v>
      </c>
      <c r="AE97">
        <v>0</v>
      </c>
      <c r="AF97" t="s">
        <v>29</v>
      </c>
      <c r="AG97">
        <v>42</v>
      </c>
      <c r="AH97" t="s">
        <v>310</v>
      </c>
      <c r="AI97">
        <f>VLOOKUP(表格1_6[[#This Row],[馬名]],odds!$A$2:$I$117,4,0)</f>
        <v>44</v>
      </c>
      <c r="AJ97">
        <f>VLOOKUP(表格1_6[[#This Row],[馬名]],odds!$A$2:$I$117,5,0)</f>
        <v>11</v>
      </c>
      <c r="AK97" t="s">
        <v>311</v>
      </c>
    </row>
    <row r="98" spans="1:37" x14ac:dyDescent="0.25">
      <c r="A98" s="7" t="s">
        <v>277</v>
      </c>
      <c r="B98" s="6">
        <v>11</v>
      </c>
      <c r="C98" s="6" t="s">
        <v>312</v>
      </c>
      <c r="D98" s="6" t="str">
        <f>VLOOKUP(表格1_6[[#This Row],[馬名]],odds!$A$2:$I$117,8,0)</f>
        <v/>
      </c>
      <c r="G98" s="43">
        <f t="shared" si="2"/>
        <v>0.50776280545112784</v>
      </c>
      <c r="H98" t="str">
        <f>VLOOKUP(表格1_6[[#This Row],[馬名]],'M2'!$A$4:$H$161,8,0)</f>
        <v>放頭</v>
      </c>
      <c r="I98">
        <v>3</v>
      </c>
      <c r="J98">
        <v>4</v>
      </c>
      <c r="K98">
        <v>3</v>
      </c>
      <c r="L98">
        <v>6</v>
      </c>
      <c r="M98">
        <v>9</v>
      </c>
      <c r="N98">
        <v>4</v>
      </c>
      <c r="O98">
        <f t="shared" si="3"/>
        <v>0.28571428571428575</v>
      </c>
      <c r="P98">
        <v>121</v>
      </c>
      <c r="Q98">
        <f>VLOOKUP(表格1_6[[#This Row],[負磅]],W!$A$1:$B$32,2,FALSE)</f>
        <v>0.04</v>
      </c>
      <c r="R98" s="6" t="s">
        <v>67</v>
      </c>
      <c r="S98">
        <f>VLOOKUP(表格1_6[[#This Row],[騎師]],J!$A$1:$B$45,2,FALSE)</f>
        <v>0.16796875</v>
      </c>
      <c r="T98" s="6" t="s">
        <v>89</v>
      </c>
      <c r="U98">
        <f>VLOOKUP(表格1_6[[#This Row],[練馬師]],T!$A$1:$B$23,2,FALSE)</f>
        <v>0.25219298245614036</v>
      </c>
      <c r="V98">
        <v>11</v>
      </c>
      <c r="W98">
        <f>VLOOKUP(表格1_6[[#This Row],[檔位]],'1650M'!$A$1:$B$14,2,0)</f>
        <v>0.14000000000000001</v>
      </c>
      <c r="X98">
        <v>64</v>
      </c>
      <c r="Y98">
        <v>1</v>
      </c>
      <c r="Z98">
        <v>39.090000000000003</v>
      </c>
      <c r="AB98">
        <v>1818350</v>
      </c>
      <c r="AC98">
        <v>6</v>
      </c>
      <c r="AD98">
        <f>VLOOKUP(表格1_6[[#This Row],[馬齡]],SPB!$A$1:$B$9,2,FALSE)</f>
        <v>0</v>
      </c>
      <c r="AE98">
        <v>1</v>
      </c>
      <c r="AF98" t="s">
        <v>29</v>
      </c>
      <c r="AG98">
        <v>35</v>
      </c>
      <c r="AH98" t="s">
        <v>113</v>
      </c>
      <c r="AI98">
        <f>VLOOKUP(表格1_6[[#This Row],[馬名]],odds!$A$2:$I$117,4,0)</f>
        <v>9.6999999999999993</v>
      </c>
      <c r="AJ98">
        <f>VLOOKUP(表格1_6[[#This Row],[馬名]],odds!$A$2:$I$117,5,0)</f>
        <v>3.3</v>
      </c>
      <c r="AK98" t="s">
        <v>314</v>
      </c>
    </row>
    <row r="99" spans="1:37" x14ac:dyDescent="0.25">
      <c r="A99" s="7" t="s">
        <v>277</v>
      </c>
      <c r="B99" s="51">
        <v>12</v>
      </c>
      <c r="C99" s="49" t="s">
        <v>315</v>
      </c>
      <c r="D99" s="6" t="str">
        <f>VLOOKUP(表格1_6[[#This Row],[馬名]],odds!$A$2:$I$117,8,0)</f>
        <v/>
      </c>
      <c r="F99" s="6" t="s">
        <v>2679</v>
      </c>
      <c r="G99" s="43">
        <f t="shared" si="2"/>
        <v>0.77564964881509502</v>
      </c>
      <c r="H99" t="str">
        <f>VLOOKUP(表格1_6[[#This Row],[馬名]],'M2'!$A$4:$H$161,8,0)</f>
        <v>放頭</v>
      </c>
      <c r="I99">
        <v>4</v>
      </c>
      <c r="J99">
        <v>10</v>
      </c>
      <c r="K99">
        <v>12</v>
      </c>
      <c r="L99">
        <v>1</v>
      </c>
      <c r="M99">
        <v>3</v>
      </c>
      <c r="N99">
        <v>2</v>
      </c>
      <c r="O99">
        <f t="shared" si="3"/>
        <v>0.20714285714285716</v>
      </c>
      <c r="P99">
        <v>118</v>
      </c>
      <c r="Q99">
        <f>VLOOKUP(表格1_6[[#This Row],[負磅]],W!$A$1:$B$32,2,FALSE)</f>
        <v>7.0000000000000007E-2</v>
      </c>
      <c r="R99" s="6" t="s">
        <v>76</v>
      </c>
      <c r="S99">
        <f>VLOOKUP(表格1_6[[#This Row],[騎師]],J!$A$1:$B$45,2,FALSE)</f>
        <v>0.18466898954703834</v>
      </c>
      <c r="T99" s="6" t="s">
        <v>27</v>
      </c>
      <c r="U99">
        <f>VLOOKUP(表格1_6[[#This Row],[練馬師]],T!$A$1:$B$23,2,FALSE)</f>
        <v>0.23702031602708803</v>
      </c>
      <c r="V99">
        <v>1</v>
      </c>
      <c r="W99">
        <f>VLOOKUP(表格1_6[[#This Row],[檔位]],'1650M'!$A$1:$B$14,2,0)</f>
        <v>0.43</v>
      </c>
      <c r="X99">
        <v>61</v>
      </c>
      <c r="Y99">
        <v>1</v>
      </c>
      <c r="Z99">
        <v>40.51</v>
      </c>
      <c r="AB99">
        <v>1269600</v>
      </c>
      <c r="AC99">
        <v>4</v>
      </c>
      <c r="AD99">
        <f>VLOOKUP(表格1_6[[#This Row],[馬齡]],SPB!$A$1:$B$9,2,FALSE)</f>
        <v>0.2</v>
      </c>
      <c r="AE99">
        <v>-1</v>
      </c>
      <c r="AF99" t="s">
        <v>15</v>
      </c>
      <c r="AG99">
        <v>15</v>
      </c>
      <c r="AH99" t="s">
        <v>16</v>
      </c>
      <c r="AI99">
        <f>VLOOKUP(表格1_6[[#This Row],[馬名]],odds!$A$2:$I$117,4,0)</f>
        <v>7.8</v>
      </c>
      <c r="AJ99">
        <f>VLOOKUP(表格1_6[[#This Row],[馬名]],odds!$A$2:$I$117,5,0)</f>
        <v>2.6</v>
      </c>
      <c r="AK99" t="s">
        <v>317</v>
      </c>
    </row>
    <row r="101" spans="1:37" x14ac:dyDescent="0.25">
      <c r="A101" s="9" t="s">
        <v>318</v>
      </c>
      <c r="B101" s="6" t="str">
        <f>VLOOKUP(表格1_6[[#This Row],[場]],Raceinfo!$A$1:$C$9,3,0)</f>
        <v xml:space="preserve"> 第二班</v>
      </c>
      <c r="C101" s="6" t="str">
        <f>VLOOKUP(表格1_6[[#This Row],[場]],Raceinfo!$A$1:$C$9,2,0)</f>
        <v xml:space="preserve"> 1200米</v>
      </c>
    </row>
    <row r="102" spans="1:37" x14ac:dyDescent="0.25">
      <c r="A102" s="9" t="s">
        <v>318</v>
      </c>
      <c r="B102" s="51">
        <v>1</v>
      </c>
      <c r="C102" s="49" t="s">
        <v>319</v>
      </c>
      <c r="D102" s="6" t="str">
        <f>VLOOKUP(表格1_6[[#This Row],[馬名]],odds!$A$2:$I$117,8,0)</f>
        <v/>
      </c>
      <c r="G102" s="43">
        <f t="shared" si="2"/>
        <v>0.4578518518518519</v>
      </c>
      <c r="H102" t="str">
        <f>VLOOKUP(表格1_6[[#This Row],[馬名]],'M2'!$A$4:$H$161,8,0)</f>
        <v>放頭</v>
      </c>
      <c r="I102">
        <v>3</v>
      </c>
      <c r="J102">
        <v>11</v>
      </c>
      <c r="K102">
        <v>7</v>
      </c>
      <c r="L102">
        <v>7</v>
      </c>
      <c r="M102">
        <v>6</v>
      </c>
      <c r="N102">
        <v>1</v>
      </c>
      <c r="O102">
        <f t="shared" si="3"/>
        <v>0.2</v>
      </c>
      <c r="P102">
        <v>130</v>
      </c>
      <c r="Q102">
        <f>VLOOKUP(表格1_6[[#This Row],[負磅]],W!$A$1:$B$32,2,FALSE)</f>
        <v>-0.05</v>
      </c>
      <c r="R102" s="6" t="s">
        <v>320</v>
      </c>
      <c r="S102">
        <v>0.25</v>
      </c>
      <c r="T102" s="6" t="s">
        <v>57</v>
      </c>
      <c r="U102">
        <f>VLOOKUP(表格1_6[[#This Row],[練馬師]],T!$A$1:$B$23,2,FALSE)</f>
        <v>0.25617283950617287</v>
      </c>
      <c r="V102">
        <v>2</v>
      </c>
      <c r="W102">
        <f>VLOOKUP(表格1_6[[#This Row],[檔位]],'1200M'!$A$1:$B$14,2,0)</f>
        <v>0.39</v>
      </c>
      <c r="X102">
        <v>105</v>
      </c>
      <c r="AB102">
        <v>10176400</v>
      </c>
      <c r="AC102">
        <v>4</v>
      </c>
      <c r="AD102">
        <v>0</v>
      </c>
      <c r="AE102">
        <v>0</v>
      </c>
      <c r="AF102">
        <v>1</v>
      </c>
      <c r="AG102">
        <v>18</v>
      </c>
      <c r="AH102" t="s">
        <v>321</v>
      </c>
      <c r="AI102">
        <f>VLOOKUP(表格1_6[[#This Row],[馬名]],odds!$A$2:$I$117,4,0)</f>
        <v>5.6</v>
      </c>
      <c r="AJ102">
        <f>VLOOKUP(表格1_6[[#This Row],[馬名]],odds!$A$2:$I$117,5,0)</f>
        <v>2</v>
      </c>
      <c r="AK102" t="s">
        <v>322</v>
      </c>
    </row>
    <row r="103" spans="1:37" x14ac:dyDescent="0.25">
      <c r="A103" s="9" t="s">
        <v>318</v>
      </c>
      <c r="B103" s="6">
        <v>2</v>
      </c>
      <c r="C103" s="49" t="s">
        <v>323</v>
      </c>
      <c r="D103" s="6" t="str">
        <f>VLOOKUP(表格1_6[[#This Row],[馬名]],odds!$A$2:$I$117,8,0)</f>
        <v>落飛</v>
      </c>
      <c r="G103" s="43">
        <f t="shared" si="2"/>
        <v>0.52726050420168069</v>
      </c>
      <c r="H103" t="str">
        <f>VLOOKUP(表格1_6[[#This Row],[馬名]],'M2'!$A$4:$H$161,8,0)</f>
        <v>中前</v>
      </c>
      <c r="I103">
        <v>2</v>
      </c>
      <c r="J103">
        <v>4</v>
      </c>
      <c r="K103">
        <v>6</v>
      </c>
      <c r="L103">
        <v>1</v>
      </c>
      <c r="M103">
        <v>1</v>
      </c>
      <c r="N103">
        <v>8</v>
      </c>
      <c r="O103">
        <f t="shared" si="3"/>
        <v>0.30714285714285716</v>
      </c>
      <c r="P103">
        <v>135</v>
      </c>
      <c r="Q103">
        <f>VLOOKUP(表格1_6[[#This Row],[負磅]],W!$A$1:$B$32,2,FALSE)</f>
        <v>-0.1</v>
      </c>
      <c r="R103" s="6" t="s">
        <v>33</v>
      </c>
      <c r="S103">
        <f>VLOOKUP(表格1_6[[#This Row],[騎師]],J!$A$1:$B$45,2,FALSE)</f>
        <v>0.35058823529411764</v>
      </c>
      <c r="T103" s="6" t="s">
        <v>103</v>
      </c>
      <c r="U103">
        <f>VLOOKUP(表格1_6[[#This Row],[練馬師]],T!$A$1:$B$23,2,FALSE)</f>
        <v>0.34313725490196079</v>
      </c>
      <c r="V103">
        <v>3</v>
      </c>
      <c r="W103">
        <f>VLOOKUP(表格1_6[[#This Row],[檔位]],'1200M'!$A$1:$B$14,2,0)</f>
        <v>0.28000000000000003</v>
      </c>
      <c r="X103">
        <v>105</v>
      </c>
      <c r="Y103">
        <v>1</v>
      </c>
      <c r="Z103">
        <v>9.25</v>
      </c>
      <c r="AB103">
        <v>4728000</v>
      </c>
      <c r="AC103">
        <v>5</v>
      </c>
      <c r="AD103">
        <f>VLOOKUP(表格1_6[[#This Row],[馬齡]],SPB!$A$1:$B$9,2,FALSE)</f>
        <v>0</v>
      </c>
      <c r="AE103">
        <v>1</v>
      </c>
      <c r="AF103">
        <v>1</v>
      </c>
      <c r="AG103">
        <v>32</v>
      </c>
      <c r="AH103" t="s">
        <v>325</v>
      </c>
      <c r="AI103">
        <f>VLOOKUP(表格1_6[[#This Row],[馬名]],odds!$A$2:$I$117,4,0)</f>
        <v>5</v>
      </c>
      <c r="AJ103">
        <f>VLOOKUP(表格1_6[[#This Row],[馬名]],odds!$A$2:$I$117,5,0)</f>
        <v>2.6</v>
      </c>
      <c r="AK103" t="s">
        <v>326</v>
      </c>
    </row>
    <row r="104" spans="1:37" x14ac:dyDescent="0.25">
      <c r="A104" s="9" t="s">
        <v>318</v>
      </c>
      <c r="B104" s="6">
        <v>3</v>
      </c>
      <c r="C104" s="49" t="s">
        <v>327</v>
      </c>
      <c r="D104" s="6" t="str">
        <f>VLOOKUP(表格1_6[[#This Row],[馬名]],odds!$A$2:$I$117,8,0)</f>
        <v/>
      </c>
      <c r="G104" s="43">
        <f t="shared" si="2"/>
        <v>0.50038956526437173</v>
      </c>
      <c r="H104" t="str">
        <f>VLOOKUP(表格1_6[[#This Row],[馬名]],'M2'!$A$4:$H$161,8,0)</f>
        <v>放頭</v>
      </c>
      <c r="I104">
        <v>1</v>
      </c>
      <c r="J104">
        <v>10</v>
      </c>
      <c r="K104">
        <v>10</v>
      </c>
      <c r="L104">
        <v>3</v>
      </c>
      <c r="M104">
        <v>7</v>
      </c>
      <c r="N104">
        <v>3</v>
      </c>
      <c r="O104">
        <f t="shared" si="3"/>
        <v>0.22857142857142856</v>
      </c>
      <c r="P104">
        <v>134</v>
      </c>
      <c r="Q104">
        <f>VLOOKUP(表格1_6[[#This Row],[負磅]],W!$A$1:$B$32,2,FALSE)</f>
        <v>-0.09</v>
      </c>
      <c r="R104" s="6" t="s">
        <v>12</v>
      </c>
      <c r="S104">
        <f>VLOOKUP(表格1_6[[#This Row],[騎師]],J!$A$1:$B$45,2,FALSE)</f>
        <v>0.51570680628272247</v>
      </c>
      <c r="T104" s="6" t="s">
        <v>27</v>
      </c>
      <c r="U104">
        <f>VLOOKUP(表格1_6[[#This Row],[練馬師]],T!$A$1:$B$23,2,FALSE)</f>
        <v>0.23702031602708803</v>
      </c>
      <c r="V104">
        <v>5</v>
      </c>
      <c r="W104">
        <f>VLOOKUP(表格1_6[[#This Row],[檔位]],'1200M'!$A$1:$B$14,2,0)</f>
        <v>0.34</v>
      </c>
      <c r="X104">
        <v>104</v>
      </c>
      <c r="Y104">
        <v>1</v>
      </c>
      <c r="Z104">
        <v>9.8699999999999992</v>
      </c>
      <c r="AB104">
        <v>7188000</v>
      </c>
      <c r="AC104">
        <v>5</v>
      </c>
      <c r="AD104">
        <f>VLOOKUP(表格1_6[[#This Row],[馬齡]],SPB!$A$1:$B$9,2,FALSE)</f>
        <v>0</v>
      </c>
      <c r="AE104">
        <v>6</v>
      </c>
      <c r="AF104">
        <v>1</v>
      </c>
      <c r="AG104">
        <v>18</v>
      </c>
      <c r="AH104" t="s">
        <v>16</v>
      </c>
      <c r="AI104">
        <f>VLOOKUP(表格1_6[[#This Row],[馬名]],odds!$A$2:$I$117,4,0)</f>
        <v>5.8</v>
      </c>
      <c r="AJ104">
        <f>VLOOKUP(表格1_6[[#This Row],[馬名]],odds!$A$2:$I$117,5,0)</f>
        <v>1.8</v>
      </c>
      <c r="AK104" t="s">
        <v>329</v>
      </c>
    </row>
    <row r="105" spans="1:37" x14ac:dyDescent="0.25">
      <c r="A105" s="9" t="s">
        <v>318</v>
      </c>
      <c r="B105" s="6">
        <v>4</v>
      </c>
      <c r="C105" s="49" t="s">
        <v>330</v>
      </c>
      <c r="D105" s="6" t="str">
        <f>VLOOKUP(表格1_6[[#This Row],[馬名]],odds!$A$2:$I$117,8,0)</f>
        <v/>
      </c>
      <c r="G105" s="43">
        <f t="shared" si="2"/>
        <v>0.43986122238015257</v>
      </c>
      <c r="H105" t="str">
        <f>VLOOKUP(表格1_6[[#This Row],[馬名]],'M2'!$A$4:$H$161,8,0)</f>
        <v>放頭</v>
      </c>
      <c r="I105">
        <v>6</v>
      </c>
      <c r="J105">
        <v>4</v>
      </c>
      <c r="K105">
        <v>12</v>
      </c>
      <c r="L105">
        <v>6</v>
      </c>
      <c r="M105">
        <v>10</v>
      </c>
      <c r="N105">
        <v>13</v>
      </c>
      <c r="O105">
        <f t="shared" si="3"/>
        <v>0.2</v>
      </c>
      <c r="P105">
        <v>124</v>
      </c>
      <c r="Q105">
        <f>VLOOKUP(表格1_6[[#This Row],[負磅]],W!$A$1:$B$32,2,FALSE)</f>
        <v>0.01</v>
      </c>
      <c r="R105" s="6" t="s">
        <v>71</v>
      </c>
      <c r="S105">
        <f>VLOOKUP(表格1_6[[#This Row],[騎師]],J!$A$1:$B$45,2,FALSE)</f>
        <v>0.24770642201834864</v>
      </c>
      <c r="T105" s="6" t="s">
        <v>34</v>
      </c>
      <c r="U105">
        <f>VLOOKUP(表格1_6[[#This Row],[練馬師]],T!$A$1:$B$23,2,FALSE)</f>
        <v>0.17183098591549295</v>
      </c>
      <c r="V105">
        <v>9</v>
      </c>
      <c r="W105">
        <f>VLOOKUP(表格1_6[[#This Row],[檔位]],'1200M'!$A$1:$B$14,2,0)</f>
        <v>0.26</v>
      </c>
      <c r="X105">
        <v>94</v>
      </c>
      <c r="Y105">
        <v>1</v>
      </c>
      <c r="Z105">
        <v>9.18</v>
      </c>
      <c r="AB105">
        <v>431000</v>
      </c>
      <c r="AC105">
        <v>6</v>
      </c>
      <c r="AD105">
        <f>VLOOKUP(表格1_6[[#This Row],[馬齡]],SPB!$A$1:$B$9,2,FALSE)</f>
        <v>0</v>
      </c>
      <c r="AE105">
        <v>-2</v>
      </c>
      <c r="AF105">
        <v>1</v>
      </c>
      <c r="AG105">
        <v>154</v>
      </c>
      <c r="AH105" t="s">
        <v>158</v>
      </c>
      <c r="AI105">
        <f>VLOOKUP(表格1_6[[#This Row],[馬名]],odds!$A$2:$I$117,4,0)</f>
        <v>21</v>
      </c>
      <c r="AJ105">
        <f>VLOOKUP(表格1_6[[#This Row],[馬名]],odds!$A$2:$I$117,5,0)</f>
        <v>6.1</v>
      </c>
      <c r="AK105" t="s">
        <v>332</v>
      </c>
    </row>
    <row r="106" spans="1:37" x14ac:dyDescent="0.25">
      <c r="A106" s="9" t="s">
        <v>318</v>
      </c>
      <c r="B106" s="51">
        <v>5</v>
      </c>
      <c r="C106" s="49" t="s">
        <v>333</v>
      </c>
      <c r="D106" s="6" t="str">
        <f>VLOOKUP(表格1_6[[#This Row],[馬名]],odds!$A$2:$I$117,8,0)</f>
        <v/>
      </c>
      <c r="G106" s="43">
        <f t="shared" si="2"/>
        <v>0.68223348694316432</v>
      </c>
      <c r="H106" t="str">
        <f>VLOOKUP(表格1_6[[#This Row],[馬名]],'M2'!$A$4:$H$161,8,0)</f>
        <v>中前</v>
      </c>
      <c r="I106">
        <v>1</v>
      </c>
      <c r="J106">
        <v>1</v>
      </c>
      <c r="K106">
        <v>5</v>
      </c>
      <c r="L106">
        <v>1</v>
      </c>
      <c r="M106">
        <v>5</v>
      </c>
      <c r="N106">
        <v>13</v>
      </c>
      <c r="O106">
        <f t="shared" si="3"/>
        <v>0.34285714285714286</v>
      </c>
      <c r="P106">
        <v>117</v>
      </c>
      <c r="Q106">
        <f>VLOOKUP(表格1_6[[#This Row],[負磅]],W!$A$1:$B$32,2,FALSE)</f>
        <v>0.08</v>
      </c>
      <c r="R106" s="6" t="s">
        <v>19</v>
      </c>
      <c r="S106">
        <f>VLOOKUP(表格1_6[[#This Row],[騎師]],J!$A$1:$B$45,2,FALSE)</f>
        <v>0.22222222222222221</v>
      </c>
      <c r="T106" s="6" t="s">
        <v>95</v>
      </c>
      <c r="U106">
        <f>VLOOKUP(表格1_6[[#This Row],[練馬師]],T!$A$1:$B$23,2,FALSE)</f>
        <v>0.29569892473118281</v>
      </c>
      <c r="V106">
        <v>6</v>
      </c>
      <c r="W106">
        <f>VLOOKUP(表格1_6[[#This Row],[檔位]],'1200M'!$A$1:$B$14,2,0)</f>
        <v>0.26</v>
      </c>
      <c r="X106">
        <v>92</v>
      </c>
      <c r="Y106">
        <v>1</v>
      </c>
      <c r="Z106">
        <v>9.31</v>
      </c>
      <c r="AB106">
        <v>5749500</v>
      </c>
      <c r="AC106">
        <v>5</v>
      </c>
      <c r="AD106">
        <f>VLOOKUP(表格1_6[[#This Row],[馬齡]],SPB!$A$1:$B$9,2,FALSE)</f>
        <v>0</v>
      </c>
      <c r="AE106">
        <v>7</v>
      </c>
      <c r="AF106" t="s">
        <v>15</v>
      </c>
      <c r="AG106">
        <v>42</v>
      </c>
      <c r="AH106" t="s">
        <v>16</v>
      </c>
      <c r="AI106">
        <f>VLOOKUP(表格1_6[[#This Row],[馬名]],odds!$A$2:$I$117,4,0)</f>
        <v>6.7</v>
      </c>
      <c r="AJ106">
        <f>VLOOKUP(表格1_6[[#This Row],[馬名]],odds!$A$2:$I$117,5,0)</f>
        <v>2.1</v>
      </c>
      <c r="AK106" t="s">
        <v>335</v>
      </c>
    </row>
    <row r="107" spans="1:37" x14ac:dyDescent="0.25">
      <c r="A107" s="9" t="s">
        <v>318</v>
      </c>
      <c r="B107" s="6">
        <v>6</v>
      </c>
      <c r="C107" s="6" t="s">
        <v>336</v>
      </c>
      <c r="D107" s="6" t="str">
        <f>VLOOKUP(表格1_6[[#This Row],[馬名]],odds!$A$2:$I$117,8,0)</f>
        <v/>
      </c>
      <c r="G107" s="43">
        <f t="shared" si="2"/>
        <v>0.72351322751322744</v>
      </c>
      <c r="H107" t="str">
        <f>VLOOKUP(表格1_6[[#This Row],[馬名]],'M2'!$A$4:$H$161,8,0)</f>
        <v>放頭</v>
      </c>
      <c r="I107">
        <v>6</v>
      </c>
      <c r="J107">
        <v>6</v>
      </c>
      <c r="K107">
        <v>4</v>
      </c>
      <c r="L107">
        <v>2</v>
      </c>
      <c r="M107">
        <v>1</v>
      </c>
      <c r="N107">
        <v>9</v>
      </c>
      <c r="O107">
        <f t="shared" si="3"/>
        <v>0.27142857142857146</v>
      </c>
      <c r="P107">
        <v>119</v>
      </c>
      <c r="Q107">
        <f>VLOOKUP(表格1_6[[#This Row],[負磅]],W!$A$1:$B$32,2,FALSE)</f>
        <v>0.06</v>
      </c>
      <c r="R107" s="6" t="s">
        <v>146</v>
      </c>
      <c r="S107">
        <f>VLOOKUP(表格1_6[[#This Row],[騎師]],J!$A$1:$B$45,2,FALSE)</f>
        <v>0.2857142857142857</v>
      </c>
      <c r="T107" s="6" t="s">
        <v>116</v>
      </c>
      <c r="U107">
        <f>VLOOKUP(表格1_6[[#This Row],[練馬師]],T!$A$1:$B$23,2,FALSE)</f>
        <v>0.23456790123456789</v>
      </c>
      <c r="V107">
        <v>12</v>
      </c>
      <c r="W107">
        <f>VLOOKUP(表格1_6[[#This Row],[檔位]],'1200M'!$A$1:$B$14,2,0)</f>
        <v>0.09</v>
      </c>
      <c r="X107">
        <v>89</v>
      </c>
      <c r="Y107">
        <v>1</v>
      </c>
      <c r="Z107">
        <v>9.02</v>
      </c>
      <c r="AB107">
        <v>6008370</v>
      </c>
      <c r="AC107">
        <v>4</v>
      </c>
      <c r="AD107">
        <f>VLOOKUP(表格1_6[[#This Row],[馬齡]],SPB!$A$1:$B$9,2,FALSE)</f>
        <v>0.2</v>
      </c>
      <c r="AE107">
        <v>-1</v>
      </c>
      <c r="AF107">
        <v>1</v>
      </c>
      <c r="AG107">
        <v>18</v>
      </c>
      <c r="AH107" t="s">
        <v>113</v>
      </c>
      <c r="AI107">
        <f>VLOOKUP(表格1_6[[#This Row],[馬名]],odds!$A$2:$I$117,4,0)</f>
        <v>29</v>
      </c>
      <c r="AJ107">
        <f>VLOOKUP(表格1_6[[#This Row],[馬名]],odds!$A$2:$I$117,5,0)</f>
        <v>9.6999999999999993</v>
      </c>
      <c r="AK107" t="s">
        <v>338</v>
      </c>
    </row>
    <row r="108" spans="1:37" x14ac:dyDescent="0.25">
      <c r="A108" s="9" t="s">
        <v>318</v>
      </c>
      <c r="B108" s="51">
        <v>7</v>
      </c>
      <c r="C108" s="6" t="s">
        <v>339</v>
      </c>
      <c r="D108" s="6" t="str">
        <f>VLOOKUP(表格1_6[[#This Row],[馬名]],odds!$A$2:$I$117,8,0)</f>
        <v/>
      </c>
      <c r="F108" s="6" t="s">
        <v>2679</v>
      </c>
      <c r="G108" s="43">
        <f t="shared" si="2"/>
        <v>0.8094451288892377</v>
      </c>
      <c r="H108" t="str">
        <f>VLOOKUP(表格1_6[[#This Row],[馬名]],'M2'!$A$4:$H$161,8,0)</f>
        <v>放頭</v>
      </c>
      <c r="I108">
        <v>7</v>
      </c>
      <c r="J108">
        <v>11</v>
      </c>
      <c r="K108">
        <v>3</v>
      </c>
      <c r="L108">
        <v>2</v>
      </c>
      <c r="M108">
        <v>3</v>
      </c>
      <c r="N108">
        <v>6</v>
      </c>
      <c r="O108">
        <f t="shared" si="3"/>
        <v>0.23571428571428577</v>
      </c>
      <c r="P108">
        <v>118</v>
      </c>
      <c r="Q108">
        <f>VLOOKUP(表格1_6[[#This Row],[負磅]],W!$A$1:$B$32,2,FALSE)</f>
        <v>7.0000000000000007E-2</v>
      </c>
      <c r="R108" s="6" t="s">
        <v>39</v>
      </c>
      <c r="S108">
        <f>VLOOKUP(表格1_6[[#This Row],[騎師]],J!$A$1:$B$45,2,FALSE)</f>
        <v>0.23636363636363636</v>
      </c>
      <c r="T108" s="6" t="s">
        <v>126</v>
      </c>
      <c r="U108">
        <f>VLOOKUP(表格1_6[[#This Row],[練馬師]],T!$A$1:$B$23,2,FALSE)</f>
        <v>0.29607250755287007</v>
      </c>
      <c r="V108">
        <v>4</v>
      </c>
      <c r="W108">
        <f>VLOOKUP(表格1_6[[#This Row],[檔位]],'1200M'!$A$1:$B$14,2,0)</f>
        <v>0.36</v>
      </c>
      <c r="X108">
        <v>88</v>
      </c>
      <c r="Y108">
        <v>1</v>
      </c>
      <c r="Z108">
        <v>9.6199999999999992</v>
      </c>
      <c r="AB108">
        <v>3372200</v>
      </c>
      <c r="AC108">
        <v>4</v>
      </c>
      <c r="AD108">
        <f>VLOOKUP(表格1_6[[#This Row],[馬齡]],SPB!$A$1:$B$9,2,FALSE)</f>
        <v>0.2</v>
      </c>
      <c r="AE108">
        <v>-2</v>
      </c>
      <c r="AF108">
        <v>1</v>
      </c>
      <c r="AG108">
        <v>18</v>
      </c>
      <c r="AH108" t="s">
        <v>16</v>
      </c>
      <c r="AI108">
        <f>VLOOKUP(表格1_6[[#This Row],[馬名]],odds!$A$2:$I$117,4,0)</f>
        <v>14</v>
      </c>
      <c r="AJ108">
        <f>VLOOKUP(表格1_6[[#This Row],[馬名]],odds!$A$2:$I$117,5,0)</f>
        <v>4</v>
      </c>
      <c r="AK108" t="s">
        <v>340</v>
      </c>
    </row>
    <row r="109" spans="1:37" x14ac:dyDescent="0.25">
      <c r="A109" s="9" t="s">
        <v>318</v>
      </c>
      <c r="B109" s="6">
        <v>8</v>
      </c>
      <c r="C109" s="6" t="s">
        <v>341</v>
      </c>
      <c r="D109" s="6" t="str">
        <f>VLOOKUP(表格1_6[[#This Row],[馬名]],odds!$A$2:$I$117,8,0)</f>
        <v>落飛</v>
      </c>
      <c r="G109" s="43">
        <f t="shared" si="2"/>
        <v>0.59832278125219585</v>
      </c>
      <c r="H109" t="str">
        <f>VLOOKUP(表格1_6[[#This Row],[馬名]],'M2'!$A$4:$H$161,8,0)</f>
        <v>放頭</v>
      </c>
      <c r="I109">
        <v>6</v>
      </c>
      <c r="J109">
        <v>5</v>
      </c>
      <c r="K109">
        <v>3</v>
      </c>
      <c r="L109">
        <v>3</v>
      </c>
      <c r="M109">
        <v>9</v>
      </c>
      <c r="N109">
        <v>5</v>
      </c>
      <c r="O109">
        <f t="shared" si="3"/>
        <v>0.27857142857142858</v>
      </c>
      <c r="P109">
        <v>116</v>
      </c>
      <c r="Q109">
        <f>VLOOKUP(表格1_6[[#This Row],[負磅]],W!$A$1:$B$32,2,FALSE)</f>
        <v>0.09</v>
      </c>
      <c r="R109" s="6" t="s">
        <v>201</v>
      </c>
      <c r="S109">
        <f>VLOOKUP(表格1_6[[#This Row],[騎師]],J!$A$1:$B$45,2,FALSE)</f>
        <v>0.23364485981308411</v>
      </c>
      <c r="T109" s="7" t="s">
        <v>89</v>
      </c>
      <c r="U109">
        <f>VLOOKUP(表格1_6[[#This Row],[練馬師]],T!$A$1:$B$23,2,FALSE)</f>
        <v>0.25219298245614036</v>
      </c>
      <c r="V109">
        <v>7</v>
      </c>
      <c r="W109">
        <f>VLOOKUP(表格1_6[[#This Row],[檔位]],'1200M'!$A$1:$B$14,2,0)</f>
        <v>0.21</v>
      </c>
      <c r="X109">
        <v>86</v>
      </c>
      <c r="Y109">
        <v>1</v>
      </c>
      <c r="Z109">
        <v>9.25</v>
      </c>
      <c r="AB109">
        <v>1171500</v>
      </c>
      <c r="AC109">
        <v>6</v>
      </c>
      <c r="AD109">
        <f>VLOOKUP(表格1_6[[#This Row],[馬齡]],SPB!$A$1:$B$9,2,FALSE)</f>
        <v>0</v>
      </c>
      <c r="AE109">
        <v>-2</v>
      </c>
      <c r="AF109">
        <v>2</v>
      </c>
      <c r="AG109">
        <v>11</v>
      </c>
      <c r="AH109" t="s">
        <v>342</v>
      </c>
      <c r="AI109">
        <f>VLOOKUP(表格1_6[[#This Row],[馬名]],odds!$A$2:$I$117,4,0)</f>
        <v>14</v>
      </c>
      <c r="AJ109">
        <f>VLOOKUP(表格1_6[[#This Row],[馬名]],odds!$A$2:$I$117,5,0)</f>
        <v>4.3</v>
      </c>
      <c r="AK109" t="s">
        <v>343</v>
      </c>
    </row>
    <row r="110" spans="1:37" x14ac:dyDescent="0.25">
      <c r="A110" s="9" t="s">
        <v>318</v>
      </c>
      <c r="B110" s="6">
        <v>9</v>
      </c>
      <c r="C110" s="6" t="s">
        <v>344</v>
      </c>
      <c r="D110" s="6" t="str">
        <f>VLOOKUP(表格1_6[[#This Row],[馬名]],odds!$A$2:$I$117,8,0)</f>
        <v/>
      </c>
      <c r="G110" s="43">
        <f t="shared" si="2"/>
        <v>0.47324239721405686</v>
      </c>
      <c r="H110" t="str">
        <f>VLOOKUP(表格1_6[[#This Row],[馬名]],'M2'!$A$4:$H$161,8,0)</f>
        <v>放頭</v>
      </c>
      <c r="I110">
        <v>5</v>
      </c>
      <c r="J110">
        <v>5</v>
      </c>
      <c r="K110">
        <v>7</v>
      </c>
      <c r="L110">
        <v>12</v>
      </c>
      <c r="M110">
        <v>3</v>
      </c>
      <c r="N110">
        <v>9</v>
      </c>
      <c r="O110">
        <f t="shared" si="3"/>
        <v>0.19285714285714284</v>
      </c>
      <c r="P110">
        <v>115</v>
      </c>
      <c r="Q110">
        <f>VLOOKUP(表格1_6[[#This Row],[負磅]],W!$A$1:$B$32,2,FALSE)</f>
        <v>0.1</v>
      </c>
      <c r="R110" s="6" t="s">
        <v>140</v>
      </c>
      <c r="S110">
        <f>VLOOKUP(表格1_6[[#This Row],[騎師]],J!$A$1:$B$45,2,FALSE)</f>
        <v>0.1165644171779141</v>
      </c>
      <c r="T110" s="6" t="s">
        <v>121</v>
      </c>
      <c r="U110">
        <f>VLOOKUP(表格1_6[[#This Row],[練馬師]],T!$A$1:$B$23,2,FALSE)</f>
        <v>0.27138643067846607</v>
      </c>
      <c r="V110">
        <v>11</v>
      </c>
      <c r="W110">
        <f>VLOOKUP(表格1_6[[#This Row],[檔位]],'1200M'!$A$1:$B$14,2,0)</f>
        <v>0.16</v>
      </c>
      <c r="X110">
        <v>83</v>
      </c>
      <c r="Y110">
        <v>1</v>
      </c>
      <c r="Z110">
        <v>8.98</v>
      </c>
      <c r="AB110">
        <v>3751400</v>
      </c>
      <c r="AC110">
        <v>6</v>
      </c>
      <c r="AD110">
        <f>VLOOKUP(表格1_6[[#This Row],[馬齡]],SPB!$A$1:$B$9,2,FALSE)</f>
        <v>0</v>
      </c>
      <c r="AE110">
        <v>-1</v>
      </c>
      <c r="AF110">
        <v>1</v>
      </c>
      <c r="AG110">
        <v>42</v>
      </c>
      <c r="AH110" t="s">
        <v>346</v>
      </c>
      <c r="AI110">
        <f>VLOOKUP(表格1_6[[#This Row],[馬名]],odds!$A$2:$I$117,4,0)</f>
        <v>15</v>
      </c>
      <c r="AJ110">
        <f>VLOOKUP(表格1_6[[#This Row],[馬名]],odds!$A$2:$I$117,5,0)</f>
        <v>5.8</v>
      </c>
      <c r="AK110" t="s">
        <v>347</v>
      </c>
    </row>
    <row r="111" spans="1:37" x14ac:dyDescent="0.25">
      <c r="A111" s="9" t="s">
        <v>318</v>
      </c>
      <c r="B111" s="6">
        <v>10</v>
      </c>
      <c r="C111" s="6" t="s">
        <v>348</v>
      </c>
      <c r="D111" s="6" t="str">
        <f>VLOOKUP(表格1_6[[#This Row],[馬名]],odds!$A$2:$I$117,8,0)</f>
        <v/>
      </c>
      <c r="G111" s="43">
        <f t="shared" si="2"/>
        <v>0.53483139256246526</v>
      </c>
      <c r="H111" t="str">
        <f>VLOOKUP(表格1_6[[#This Row],[馬名]],'M2'!$A$4:$H$161,8,0)</f>
        <v>中前</v>
      </c>
      <c r="I111">
        <v>4</v>
      </c>
      <c r="J111">
        <v>7</v>
      </c>
      <c r="K111">
        <v>4</v>
      </c>
      <c r="L111">
        <v>11</v>
      </c>
      <c r="M111">
        <v>1</v>
      </c>
      <c r="N111">
        <v>3</v>
      </c>
      <c r="O111">
        <f t="shared" si="3"/>
        <v>0.21428571428571433</v>
      </c>
      <c r="P111">
        <v>113</v>
      </c>
      <c r="Q111">
        <f>VLOOKUP(表格1_6[[#This Row],[負磅]],W!$A$1:$B$32,2,FALSE)</f>
        <v>0.12</v>
      </c>
      <c r="R111" s="6" t="s">
        <v>76</v>
      </c>
      <c r="S111">
        <f>VLOOKUP(表格1_6[[#This Row],[騎師]],J!$A$1:$B$45,2,FALSE)</f>
        <v>0.18466898954703834</v>
      </c>
      <c r="T111" s="6" t="s">
        <v>46</v>
      </c>
      <c r="U111">
        <f>VLOOKUP(表格1_6[[#This Row],[練馬師]],T!$A$1:$B$23,2,FALSE)</f>
        <v>0.23048327137546468</v>
      </c>
      <c r="V111">
        <v>8</v>
      </c>
      <c r="W111">
        <f>VLOOKUP(表格1_6[[#This Row],[檔位]],'1200M'!$A$1:$B$14,2,0)</f>
        <v>0.19</v>
      </c>
      <c r="X111">
        <v>83</v>
      </c>
      <c r="AB111">
        <v>3140100</v>
      </c>
      <c r="AC111">
        <v>5</v>
      </c>
      <c r="AD111">
        <f>VLOOKUP(表格1_6[[#This Row],[馬齡]],SPB!$A$1:$B$9,2,FALSE)</f>
        <v>0</v>
      </c>
      <c r="AE111">
        <v>0</v>
      </c>
      <c r="AF111" t="s">
        <v>15</v>
      </c>
      <c r="AG111">
        <v>11</v>
      </c>
      <c r="AH111" t="s">
        <v>16</v>
      </c>
      <c r="AI111">
        <f>VLOOKUP(表格1_6[[#This Row],[馬名]],odds!$A$2:$I$117,4,0)</f>
        <v>25</v>
      </c>
      <c r="AJ111">
        <f>VLOOKUP(表格1_6[[#This Row],[馬名]],odds!$A$2:$I$117,5,0)</f>
        <v>5.9</v>
      </c>
      <c r="AK111" t="s">
        <v>349</v>
      </c>
    </row>
    <row r="112" spans="1:37" x14ac:dyDescent="0.25">
      <c r="A112" s="9" t="s">
        <v>318</v>
      </c>
      <c r="B112" s="6">
        <v>11</v>
      </c>
      <c r="C112" s="6" t="s">
        <v>350</v>
      </c>
      <c r="D112" s="6" t="str">
        <f>VLOOKUP(表格1_6[[#This Row],[馬名]],odds!$A$2:$I$117,8,0)</f>
        <v/>
      </c>
      <c r="F112" s="6" t="s">
        <v>2679</v>
      </c>
      <c r="G112" s="43">
        <f t="shared" si="2"/>
        <v>0.83523011019361393</v>
      </c>
      <c r="H112" t="str">
        <f>VLOOKUP(表格1_6[[#This Row],[馬名]],'M2'!$A$4:$H$161,8,0)</f>
        <v>中前</v>
      </c>
      <c r="I112">
        <v>5</v>
      </c>
      <c r="J112">
        <v>1</v>
      </c>
      <c r="K112">
        <v>7</v>
      </c>
      <c r="L112">
        <v>4</v>
      </c>
      <c r="M112">
        <v>3</v>
      </c>
      <c r="N112">
        <v>1</v>
      </c>
      <c r="O112">
        <f t="shared" si="3"/>
        <v>0.27857142857142858</v>
      </c>
      <c r="P112">
        <v>115</v>
      </c>
      <c r="Q112">
        <f>VLOOKUP(表格1_6[[#This Row],[負磅]],W!$A$1:$B$32,2,FALSE)</f>
        <v>0.1</v>
      </c>
      <c r="R112" s="6" t="s">
        <v>26</v>
      </c>
      <c r="S112">
        <f>VLOOKUP(表格1_6[[#This Row],[騎師]],J!$A$1:$B$45,2,FALSE)</f>
        <v>0.21897810218978103</v>
      </c>
      <c r="T112" s="6" t="s">
        <v>72</v>
      </c>
      <c r="U112">
        <f>VLOOKUP(表格1_6[[#This Row],[練馬師]],T!$A$1:$B$23,2,FALSE)</f>
        <v>0.16988416988416988</v>
      </c>
      <c r="V112">
        <v>1</v>
      </c>
      <c r="W112">
        <f>VLOOKUP(表格1_6[[#This Row],[檔位]],'1200M'!$A$1:$B$14,2,0)</f>
        <v>0.35</v>
      </c>
      <c r="X112">
        <v>81</v>
      </c>
      <c r="AB112">
        <v>4408000</v>
      </c>
      <c r="AC112">
        <v>4</v>
      </c>
      <c r="AD112">
        <f>VLOOKUP(表格1_6[[#This Row],[馬齡]],SPB!$A$1:$B$9,2,FALSE)</f>
        <v>0.2</v>
      </c>
      <c r="AE112">
        <v>0</v>
      </c>
      <c r="AF112">
        <v>1</v>
      </c>
      <c r="AG112">
        <v>11</v>
      </c>
      <c r="AH112" t="s">
        <v>175</v>
      </c>
      <c r="AI112">
        <f>VLOOKUP(表格1_6[[#This Row],[馬名]],odds!$A$2:$I$117,4,0)</f>
        <v>7.1</v>
      </c>
      <c r="AJ112">
        <f>VLOOKUP(表格1_6[[#This Row],[馬名]],odds!$A$2:$I$117,5,0)</f>
        <v>2.2999999999999998</v>
      </c>
      <c r="AK112" t="s">
        <v>351</v>
      </c>
    </row>
    <row r="113" spans="1:37" x14ac:dyDescent="0.25">
      <c r="A113" s="9" t="s">
        <v>318</v>
      </c>
      <c r="B113" s="6">
        <v>12</v>
      </c>
      <c r="C113" s="6" t="s">
        <v>352</v>
      </c>
      <c r="D113" s="6" t="str">
        <f>VLOOKUP(表格1_6[[#This Row],[馬名]],odds!$A$2:$I$117,8,0)</f>
        <v/>
      </c>
      <c r="G113" s="43">
        <f t="shared" si="2"/>
        <v>0.84918170426065154</v>
      </c>
      <c r="H113" t="str">
        <f>VLOOKUP(表格1_6[[#This Row],[馬名]],'M2'!$A$4:$H$161,8,0)</f>
        <v>中前</v>
      </c>
      <c r="I113">
        <v>5</v>
      </c>
      <c r="J113">
        <v>1</v>
      </c>
      <c r="K113">
        <v>2</v>
      </c>
      <c r="L113">
        <v>2</v>
      </c>
      <c r="M113">
        <v>2</v>
      </c>
      <c r="N113">
        <v>5</v>
      </c>
      <c r="O113">
        <f t="shared" si="3"/>
        <v>0.32857142857142863</v>
      </c>
      <c r="P113">
        <v>115</v>
      </c>
      <c r="Q113">
        <f>VLOOKUP(表格1_6[[#This Row],[負磅]],W!$A$1:$B$32,2,FALSE)</f>
        <v>0.1</v>
      </c>
      <c r="R113" s="6" t="s">
        <v>56</v>
      </c>
      <c r="S113">
        <f>VLOOKUP(表格1_6[[#This Row],[騎師]],J!$A$1:$B$45,2,FALSE)</f>
        <v>0.26984126984126983</v>
      </c>
      <c r="T113" s="7" t="s">
        <v>89</v>
      </c>
      <c r="U113">
        <f>VLOOKUP(表格1_6[[#This Row],[練馬師]],T!$A$1:$B$23,2,FALSE)</f>
        <v>0.25219298245614036</v>
      </c>
      <c r="V113">
        <v>10</v>
      </c>
      <c r="W113">
        <f>VLOOKUP(表格1_6[[#This Row],[檔位]],'1200M'!$A$1:$B$14,2,0)</f>
        <v>0.16</v>
      </c>
      <c r="X113">
        <v>80</v>
      </c>
      <c r="Y113">
        <v>1</v>
      </c>
      <c r="Z113">
        <v>9.24</v>
      </c>
      <c r="AB113">
        <v>3008550</v>
      </c>
      <c r="AC113">
        <v>4</v>
      </c>
      <c r="AD113">
        <f>VLOOKUP(表格1_6[[#This Row],[馬齡]],SPB!$A$1:$B$9,2,FALSE)</f>
        <v>0.2</v>
      </c>
      <c r="AE113">
        <v>0</v>
      </c>
      <c r="AF113">
        <v>1</v>
      </c>
      <c r="AG113">
        <v>21</v>
      </c>
      <c r="AH113" t="s">
        <v>158</v>
      </c>
      <c r="AI113">
        <f>VLOOKUP(表格1_6[[#This Row],[馬名]],odds!$A$2:$I$117,4,0)</f>
        <v>17</v>
      </c>
      <c r="AJ113">
        <f>VLOOKUP(表格1_6[[#This Row],[馬名]],odds!$A$2:$I$117,5,0)</f>
        <v>4.3</v>
      </c>
      <c r="AK113" t="s">
        <v>354</v>
      </c>
    </row>
    <row r="115" spans="1:37" x14ac:dyDescent="0.25">
      <c r="A115" s="7" t="s">
        <v>355</v>
      </c>
      <c r="B115" s="6" t="str">
        <f>VLOOKUP(表格1_6[[#This Row],[場]],Raceinfo!$A$1:$C$9,3,0)</f>
        <v xml:space="preserve"> 第三班</v>
      </c>
      <c r="C115" s="6" t="str">
        <f>VLOOKUP(表格1_6[[#This Row],[場]],Raceinfo!$A$1:$C$9,2,0)</f>
        <v xml:space="preserve"> 1200米</v>
      </c>
    </row>
    <row r="116" spans="1:37" x14ac:dyDescent="0.25">
      <c r="A116" s="7" t="s">
        <v>355</v>
      </c>
      <c r="B116" s="51">
        <v>1</v>
      </c>
      <c r="C116" s="50" t="s">
        <v>356</v>
      </c>
      <c r="D116" s="6" t="str">
        <f>VLOOKUP(表格1_6[[#This Row],[馬名]],odds!$A$2:$I$117,8,0)</f>
        <v/>
      </c>
      <c r="G116" s="43">
        <f t="shared" si="2"/>
        <v>0.53557130901174188</v>
      </c>
      <c r="H116" t="str">
        <f>VLOOKUP(表格1_6[[#This Row],[馬名]],'M2'!$A$4:$H$161,8,0)</f>
        <v>放頭</v>
      </c>
      <c r="I116">
        <v>1</v>
      </c>
      <c r="J116">
        <v>1</v>
      </c>
      <c r="K116">
        <v>6</v>
      </c>
      <c r="L116">
        <v>1</v>
      </c>
      <c r="M116">
        <v>1</v>
      </c>
      <c r="N116">
        <v>3</v>
      </c>
      <c r="O116">
        <f t="shared" si="3"/>
        <v>0.33571428571428574</v>
      </c>
      <c r="P116">
        <v>135</v>
      </c>
      <c r="Q116">
        <f>VLOOKUP(表格1_6[[#This Row],[負磅]],W!$A$1:$B$32,2,FALSE)</f>
        <v>-0.1</v>
      </c>
      <c r="R116" s="6" t="s">
        <v>12</v>
      </c>
      <c r="S116">
        <f>VLOOKUP(表格1_6[[#This Row],[騎師]],J!$A$1:$B$45,2,FALSE)</f>
        <v>0.51570680628272247</v>
      </c>
      <c r="T116" s="6" t="s">
        <v>46</v>
      </c>
      <c r="U116">
        <f>VLOOKUP(表格1_6[[#This Row],[練馬師]],T!$A$1:$B$23,2,FALSE)</f>
        <v>0.23048327137546468</v>
      </c>
      <c r="V116">
        <v>8</v>
      </c>
      <c r="W116">
        <f>VLOOKUP(表格1_6[[#This Row],[檔位]],'1200M'!$A$1:$B$14,2,0)</f>
        <v>0.19</v>
      </c>
      <c r="X116">
        <v>80</v>
      </c>
      <c r="Y116">
        <v>1</v>
      </c>
      <c r="Z116">
        <v>9.14</v>
      </c>
      <c r="AB116">
        <v>5022000</v>
      </c>
      <c r="AC116">
        <v>4</v>
      </c>
      <c r="AD116">
        <v>0</v>
      </c>
      <c r="AE116">
        <v>8</v>
      </c>
      <c r="AF116" t="s">
        <v>15</v>
      </c>
      <c r="AG116">
        <v>21</v>
      </c>
      <c r="AH116" t="s">
        <v>158</v>
      </c>
      <c r="AI116">
        <f>VLOOKUP(表格1_6[[#This Row],[馬名]],odds!$A$2:$I$117,4,0)</f>
        <v>5</v>
      </c>
      <c r="AJ116">
        <f>VLOOKUP(表格1_6[[#This Row],[馬名]],odds!$A$2:$I$117,5,0)</f>
        <v>1.7</v>
      </c>
      <c r="AK116" t="s">
        <v>358</v>
      </c>
    </row>
    <row r="117" spans="1:37" x14ac:dyDescent="0.25">
      <c r="A117" s="7" t="s">
        <v>355</v>
      </c>
      <c r="B117" s="6">
        <v>2</v>
      </c>
      <c r="C117" s="48" t="s">
        <v>359</v>
      </c>
      <c r="D117" s="6" t="str">
        <f>VLOOKUP(表格1_6[[#This Row],[馬名]],odds!$A$2:$I$117,8,0)</f>
        <v/>
      </c>
      <c r="G117" s="43">
        <f t="shared" si="2"/>
        <v>0.49341269841269852</v>
      </c>
      <c r="H117" t="str">
        <f>VLOOKUP(表格1_6[[#This Row],[馬名]],'M2'!$A$4:$H$161,8,0)</f>
        <v>中後</v>
      </c>
      <c r="I117">
        <v>8</v>
      </c>
      <c r="J117">
        <v>4</v>
      </c>
      <c r="K117">
        <v>7</v>
      </c>
      <c r="L117">
        <v>5</v>
      </c>
      <c r="M117">
        <v>9</v>
      </c>
      <c r="N117">
        <v>2</v>
      </c>
      <c r="O117">
        <f t="shared" si="3"/>
        <v>0.22857142857142859</v>
      </c>
      <c r="P117">
        <v>127</v>
      </c>
      <c r="Q117">
        <f>VLOOKUP(表格1_6[[#This Row],[負磅]],W!$A$1:$B$32,2,FALSE)</f>
        <v>-1.99999999999999E-2</v>
      </c>
      <c r="R117" s="6" t="s">
        <v>56</v>
      </c>
      <c r="S117">
        <f>VLOOKUP(表格1_6[[#This Row],[騎師]],J!$A$1:$B$45,2,FALSE)</f>
        <v>0.26984126984126983</v>
      </c>
      <c r="T117" s="6" t="s">
        <v>40</v>
      </c>
      <c r="U117">
        <f>VLOOKUP(表格1_6[[#This Row],[練馬師]],T!$A$1:$B$23,2,FALSE)</f>
        <v>0.21296296296296297</v>
      </c>
      <c r="V117">
        <v>1</v>
      </c>
      <c r="W117">
        <f>VLOOKUP(表格1_6[[#This Row],[檔位]],'1200M'!$A$1:$B$14,2,0)</f>
        <v>0.35</v>
      </c>
      <c r="X117">
        <v>72</v>
      </c>
      <c r="Y117">
        <v>1</v>
      </c>
      <c r="Z117">
        <v>9.4600000000000009</v>
      </c>
      <c r="AB117">
        <v>1687020</v>
      </c>
      <c r="AC117">
        <v>5</v>
      </c>
      <c r="AD117">
        <f>VLOOKUP(表格1_6[[#This Row],[馬齡]],SPB!$A$1:$B$9,2,FALSE)</f>
        <v>0</v>
      </c>
      <c r="AE117">
        <v>-2</v>
      </c>
      <c r="AF117" t="s">
        <v>15</v>
      </c>
      <c r="AG117">
        <v>21</v>
      </c>
      <c r="AH117" t="s">
        <v>123</v>
      </c>
      <c r="AI117">
        <f>VLOOKUP(表格1_6[[#This Row],[馬名]],odds!$A$2:$I$117,4,0)</f>
        <v>7.7</v>
      </c>
      <c r="AJ117">
        <f>VLOOKUP(表格1_6[[#This Row],[馬名]],odds!$A$2:$I$117,5,0)</f>
        <v>2.4</v>
      </c>
      <c r="AK117" t="s">
        <v>361</v>
      </c>
    </row>
    <row r="118" spans="1:37" x14ac:dyDescent="0.25">
      <c r="A118" s="7" t="s">
        <v>355</v>
      </c>
      <c r="B118" s="6">
        <v>3</v>
      </c>
      <c r="C118" s="6" t="s">
        <v>362</v>
      </c>
      <c r="D118" s="6" t="str">
        <f>VLOOKUP(表格1_6[[#This Row],[馬名]],odds!$A$2:$I$117,8,0)</f>
        <v/>
      </c>
      <c r="G118" s="43">
        <f t="shared" si="2"/>
        <v>0.41342396313364055</v>
      </c>
      <c r="H118" t="str">
        <f>VLOOKUP(表格1_6[[#This Row],[馬名]],'M2'!$A$4:$H$161,8,0)</f>
        <v>中後</v>
      </c>
      <c r="I118">
        <v>12</v>
      </c>
      <c r="J118">
        <v>11</v>
      </c>
      <c r="K118">
        <v>7</v>
      </c>
      <c r="L118">
        <v>7</v>
      </c>
      <c r="M118">
        <v>3</v>
      </c>
      <c r="N118">
        <v>4</v>
      </c>
      <c r="O118">
        <f t="shared" si="3"/>
        <v>0.13571428571428573</v>
      </c>
      <c r="P118">
        <v>122</v>
      </c>
      <c r="Q118">
        <f>VLOOKUP(表格1_6[[#This Row],[負磅]],W!$A$1:$B$32,2,FALSE)</f>
        <v>0.03</v>
      </c>
      <c r="R118" s="6" t="s">
        <v>320</v>
      </c>
      <c r="S118">
        <v>0.25</v>
      </c>
      <c r="T118" s="6" t="s">
        <v>95</v>
      </c>
      <c r="U118">
        <f>VLOOKUP(表格1_6[[#This Row],[練馬師]],T!$A$1:$B$23,2,FALSE)</f>
        <v>0.29569892473118281</v>
      </c>
      <c r="V118">
        <v>7</v>
      </c>
      <c r="W118">
        <f>VLOOKUP(表格1_6[[#This Row],[檔位]],'1200M'!$A$1:$B$14,2,0)</f>
        <v>0.21</v>
      </c>
      <c r="X118">
        <v>72</v>
      </c>
      <c r="Y118">
        <v>1</v>
      </c>
      <c r="Z118">
        <v>9.36</v>
      </c>
      <c r="AB118">
        <v>1692600</v>
      </c>
      <c r="AC118">
        <v>6</v>
      </c>
      <c r="AD118">
        <f>VLOOKUP(表格1_6[[#This Row],[馬齡]],SPB!$A$1:$B$9,2,FALSE)</f>
        <v>0</v>
      </c>
      <c r="AE118">
        <v>-2</v>
      </c>
      <c r="AF118" t="s">
        <v>29</v>
      </c>
      <c r="AG118">
        <v>18</v>
      </c>
      <c r="AH118" t="s">
        <v>16</v>
      </c>
      <c r="AI118">
        <f>VLOOKUP(表格1_6[[#This Row],[馬名]],odds!$A$2:$I$117,4,0)</f>
        <v>8.5</v>
      </c>
      <c r="AJ118">
        <f>VLOOKUP(表格1_6[[#This Row],[馬名]],odds!$A$2:$I$117,5,0)</f>
        <v>2.9</v>
      </c>
      <c r="AK118" t="s">
        <v>354</v>
      </c>
    </row>
    <row r="119" spans="1:37" x14ac:dyDescent="0.25">
      <c r="A119" s="7" t="s">
        <v>355</v>
      </c>
      <c r="B119" s="6">
        <v>4</v>
      </c>
      <c r="C119" s="6" t="s">
        <v>363</v>
      </c>
      <c r="D119" s="6" t="str">
        <f>VLOOKUP(表格1_6[[#This Row],[馬名]],odds!$A$2:$I$117,8,0)</f>
        <v/>
      </c>
      <c r="E119" s="6" t="s">
        <v>2678</v>
      </c>
      <c r="F119" s="6" t="s">
        <v>2679</v>
      </c>
      <c r="G119" s="43">
        <f t="shared" si="2"/>
        <v>0.45025553562806103</v>
      </c>
      <c r="H119" t="str">
        <f>VLOOKUP(表格1_6[[#This Row],[馬名]],'M2'!$A$4:$H$161,8,0)</f>
        <v>中前</v>
      </c>
      <c r="I119">
        <v>12</v>
      </c>
      <c r="J119">
        <v>4</v>
      </c>
      <c r="K119">
        <v>6</v>
      </c>
      <c r="L119">
        <v>11</v>
      </c>
      <c r="M119">
        <v>1</v>
      </c>
      <c r="N119">
        <v>6</v>
      </c>
      <c r="O119">
        <f t="shared" si="3"/>
        <v>0.16428571428571431</v>
      </c>
      <c r="P119">
        <v>125</v>
      </c>
      <c r="Q119">
        <f>VLOOKUP(表格1_6[[#This Row],[負磅]],W!$A$1:$B$32,2,FALSE)</f>
        <v>0</v>
      </c>
      <c r="R119" s="6" t="s">
        <v>71</v>
      </c>
      <c r="S119">
        <f>VLOOKUP(表格1_6[[#This Row],[騎師]],J!$A$1:$B$45,2,FALSE)</f>
        <v>0.24770642201834864</v>
      </c>
      <c r="T119" s="6" t="s">
        <v>89</v>
      </c>
      <c r="U119">
        <f>VLOOKUP(表格1_6[[#This Row],[練馬師]],T!$A$1:$B$23,2,FALSE)</f>
        <v>0.25219298245614036</v>
      </c>
      <c r="V119">
        <v>5</v>
      </c>
      <c r="W119">
        <f>VLOOKUP(表格1_6[[#This Row],[檔位]],'1200M'!$A$1:$B$14,2,0)</f>
        <v>0.34</v>
      </c>
      <c r="X119">
        <v>70</v>
      </c>
      <c r="Y119">
        <v>1</v>
      </c>
      <c r="Z119">
        <v>9.31</v>
      </c>
      <c r="AB119">
        <v>3620400</v>
      </c>
      <c r="AC119">
        <v>4</v>
      </c>
      <c r="AD119">
        <v>0</v>
      </c>
      <c r="AE119">
        <v>-1</v>
      </c>
      <c r="AF119" t="s">
        <v>29</v>
      </c>
      <c r="AG119">
        <v>38</v>
      </c>
      <c r="AH119" t="s">
        <v>64</v>
      </c>
      <c r="AI119">
        <f>VLOOKUP(表格1_6[[#This Row],[馬名]],odds!$A$2:$I$117,4,0)</f>
        <v>16</v>
      </c>
      <c r="AJ119">
        <f>VLOOKUP(表格1_6[[#This Row],[馬名]],odds!$A$2:$I$117,5,0)</f>
        <v>4.7</v>
      </c>
      <c r="AK119" t="s">
        <v>364</v>
      </c>
    </row>
    <row r="120" spans="1:37" x14ac:dyDescent="0.25">
      <c r="A120" s="7" t="s">
        <v>355</v>
      </c>
      <c r="B120" s="6">
        <v>5</v>
      </c>
      <c r="C120" s="6" t="s">
        <v>365</v>
      </c>
      <c r="D120" s="6" t="str">
        <f>VLOOKUP(表格1_6[[#This Row],[馬名]],odds!$A$2:$I$117,8,0)</f>
        <v/>
      </c>
      <c r="G120" s="43">
        <f t="shared" si="2"/>
        <v>0.48645614035087725</v>
      </c>
      <c r="H120" s="41" t="s">
        <v>2682</v>
      </c>
      <c r="I120" t="s">
        <v>99</v>
      </c>
      <c r="O120">
        <v>0.125</v>
      </c>
      <c r="P120">
        <v>115</v>
      </c>
      <c r="Q120">
        <f>VLOOKUP(表格1_6[[#This Row],[負磅]],W!$A$1:$B$32,2,FALSE)</f>
        <v>0.1</v>
      </c>
      <c r="R120" s="6" t="s">
        <v>19</v>
      </c>
      <c r="S120">
        <f>VLOOKUP(表格1_6[[#This Row],[騎師]],J!$A$1:$B$45,2,FALSE)</f>
        <v>0.22222222222222221</v>
      </c>
      <c r="T120" s="6" t="s">
        <v>131</v>
      </c>
      <c r="U120">
        <f>VLOOKUP(表格1_6[[#This Row],[練馬師]],T!$A$1:$B$23,2,FALSE)</f>
        <v>0.30263157894736842</v>
      </c>
      <c r="V120">
        <v>6</v>
      </c>
      <c r="W120">
        <f>VLOOKUP(表格1_6[[#This Row],[檔位]],'1200M'!$A$1:$B$14,2,0)</f>
        <v>0.26</v>
      </c>
      <c r="X120">
        <v>65</v>
      </c>
      <c r="AB120">
        <v>0</v>
      </c>
      <c r="AC120">
        <v>3</v>
      </c>
      <c r="AD120">
        <v>0</v>
      </c>
      <c r="AE120" t="s">
        <v>99</v>
      </c>
      <c r="AF120" t="s">
        <v>29</v>
      </c>
      <c r="AG120" t="s">
        <v>99</v>
      </c>
      <c r="AH120" t="s">
        <v>100</v>
      </c>
      <c r="AI120">
        <f>VLOOKUP(表格1_6[[#This Row],[馬名]],odds!$A$2:$I$117,4,0)</f>
        <v>8.6</v>
      </c>
      <c r="AJ120">
        <f>VLOOKUP(表格1_6[[#This Row],[馬名]],odds!$A$2:$I$117,5,0)</f>
        <v>3.6</v>
      </c>
      <c r="AK120" t="s">
        <v>366</v>
      </c>
    </row>
    <row r="121" spans="1:37" x14ac:dyDescent="0.25">
      <c r="A121" s="7" t="s">
        <v>355</v>
      </c>
      <c r="B121" s="6">
        <v>6</v>
      </c>
      <c r="C121" s="50" t="s">
        <v>367</v>
      </c>
      <c r="D121" s="6" t="str">
        <f>VLOOKUP(表格1_6[[#This Row],[馬名]],odds!$A$2:$I$117,8,0)</f>
        <v>落飛</v>
      </c>
      <c r="G121" s="43">
        <f t="shared" si="2"/>
        <v>0.79212072434607639</v>
      </c>
      <c r="H121" t="str">
        <f>VLOOKUP(表格1_6[[#This Row],[馬名]],'M2'!$A$4:$H$161,8,0)</f>
        <v>中前</v>
      </c>
      <c r="I121">
        <v>3</v>
      </c>
      <c r="J121">
        <v>1</v>
      </c>
      <c r="K121">
        <v>7</v>
      </c>
      <c r="L121">
        <v>4</v>
      </c>
      <c r="M121">
        <v>6</v>
      </c>
      <c r="N121">
        <v>3</v>
      </c>
      <c r="O121">
        <f t="shared" si="3"/>
        <v>0.29285714285714287</v>
      </c>
      <c r="P121">
        <v>120</v>
      </c>
      <c r="Q121">
        <f>VLOOKUP(表格1_6[[#This Row],[負磅]],W!$A$1:$B$32,2,FALSE)</f>
        <v>0.05</v>
      </c>
      <c r="R121" s="6" t="s">
        <v>146</v>
      </c>
      <c r="S121">
        <f>VLOOKUP(表格1_6[[#This Row],[騎師]],J!$A$1:$B$45,2,FALSE)</f>
        <v>0.2857142857142857</v>
      </c>
      <c r="T121" s="6" t="s">
        <v>34</v>
      </c>
      <c r="U121">
        <f>VLOOKUP(表格1_6[[#This Row],[練馬師]],T!$A$1:$B$23,2,FALSE)</f>
        <v>0.17183098591549295</v>
      </c>
      <c r="V121">
        <v>3</v>
      </c>
      <c r="W121">
        <f>VLOOKUP(表格1_6[[#This Row],[檔位]],'1200M'!$A$1:$B$14,2,0)</f>
        <v>0.28000000000000003</v>
      </c>
      <c r="X121">
        <v>65</v>
      </c>
      <c r="Y121">
        <v>1</v>
      </c>
      <c r="Z121">
        <v>9.36</v>
      </c>
      <c r="AB121">
        <v>1724700</v>
      </c>
      <c r="AC121">
        <v>4</v>
      </c>
      <c r="AD121">
        <f>VLOOKUP(表格1_6[[#This Row],[馬齡]],SPB!$A$1:$B$9,2,FALSE)</f>
        <v>0.2</v>
      </c>
      <c r="AE121">
        <v>1</v>
      </c>
      <c r="AF121" t="s">
        <v>15</v>
      </c>
      <c r="AG121">
        <v>21</v>
      </c>
      <c r="AH121" t="s">
        <v>64</v>
      </c>
      <c r="AI121">
        <f>VLOOKUP(表格1_6[[#This Row],[馬名]],odds!$A$2:$I$117,4,0)</f>
        <v>9.9</v>
      </c>
      <c r="AJ121">
        <f>VLOOKUP(表格1_6[[#This Row],[馬名]],odds!$A$2:$I$117,5,0)</f>
        <v>2.9</v>
      </c>
      <c r="AK121" t="s">
        <v>368</v>
      </c>
    </row>
    <row r="122" spans="1:37" x14ac:dyDescent="0.25">
      <c r="A122" s="7" t="s">
        <v>355</v>
      </c>
      <c r="B122" s="6">
        <v>7</v>
      </c>
      <c r="C122" s="6" t="s">
        <v>369</v>
      </c>
      <c r="D122" s="6" t="str">
        <f>VLOOKUP(表格1_6[[#This Row],[馬名]],odds!$A$2:$I$117,8,0)</f>
        <v/>
      </c>
      <c r="G122" s="43">
        <f t="shared" si="2"/>
        <v>0.50993464520270604</v>
      </c>
      <c r="H122" t="str">
        <f>VLOOKUP(表格1_6[[#This Row],[馬名]],'M2'!$A$4:$H$161,8,0)</f>
        <v>中前</v>
      </c>
      <c r="I122">
        <v>4</v>
      </c>
      <c r="J122">
        <v>2</v>
      </c>
      <c r="K122">
        <v>3</v>
      </c>
      <c r="L122">
        <v>7</v>
      </c>
      <c r="M122">
        <v>4</v>
      </c>
      <c r="N122">
        <v>4</v>
      </c>
      <c r="O122">
        <f t="shared" si="3"/>
        <v>0.28571428571428575</v>
      </c>
      <c r="P122">
        <v>119</v>
      </c>
      <c r="Q122">
        <f>VLOOKUP(表格1_6[[#This Row],[負磅]],W!$A$1:$B$32,2,FALSE)</f>
        <v>0.06</v>
      </c>
      <c r="R122" s="6" t="s">
        <v>45</v>
      </c>
      <c r="S122">
        <f>VLOOKUP(表格1_6[[#This Row],[騎師]],J!$A$1:$B$45,2,FALSE)</f>
        <v>0.14015151515151514</v>
      </c>
      <c r="T122" s="6" t="s">
        <v>188</v>
      </c>
      <c r="U122">
        <f>VLOOKUP(表格1_6[[#This Row],[練馬師]],T!$A$1:$B$23,2,FALSE)</f>
        <v>0.19391634980988592</v>
      </c>
      <c r="V122">
        <v>11</v>
      </c>
      <c r="W122">
        <f>VLOOKUP(表格1_6[[#This Row],[檔位]],'1200M'!$A$1:$B$14,2,0)</f>
        <v>0.16</v>
      </c>
      <c r="X122">
        <v>64</v>
      </c>
      <c r="Y122">
        <v>1</v>
      </c>
      <c r="Z122">
        <v>9.4</v>
      </c>
      <c r="AB122">
        <v>3535470</v>
      </c>
      <c r="AC122">
        <v>4</v>
      </c>
      <c r="AD122">
        <v>0</v>
      </c>
      <c r="AE122">
        <v>0</v>
      </c>
      <c r="AF122" t="s">
        <v>15</v>
      </c>
      <c r="AG122">
        <v>21</v>
      </c>
      <c r="AH122" t="s">
        <v>23</v>
      </c>
      <c r="AI122">
        <f>VLOOKUP(表格1_6[[#This Row],[馬名]],odds!$A$2:$I$117,4,0)</f>
        <v>10</v>
      </c>
      <c r="AJ122">
        <f>VLOOKUP(表格1_6[[#This Row],[馬名]],odds!$A$2:$I$117,5,0)</f>
        <v>3.1</v>
      </c>
      <c r="AK122" t="s">
        <v>371</v>
      </c>
    </row>
    <row r="123" spans="1:37" x14ac:dyDescent="0.25">
      <c r="A123" s="7" t="s">
        <v>355</v>
      </c>
      <c r="B123" s="6">
        <v>8</v>
      </c>
      <c r="C123" s="6" t="s">
        <v>372</v>
      </c>
      <c r="D123" s="6" t="str">
        <f>VLOOKUP(表格1_6[[#This Row],[馬名]],odds!$A$2:$I$117,8,0)</f>
        <v/>
      </c>
      <c r="G123" s="43">
        <f t="shared" si="2"/>
        <v>0.71029250899794816</v>
      </c>
      <c r="H123" t="str">
        <f>VLOOKUP(表格1_6[[#This Row],[馬名]],'M2'!$A$4:$H$161,8,0)</f>
        <v>中前</v>
      </c>
      <c r="I123">
        <v>1</v>
      </c>
      <c r="J123">
        <v>6</v>
      </c>
      <c r="K123">
        <v>12</v>
      </c>
      <c r="L123">
        <v>3</v>
      </c>
      <c r="M123">
        <v>11</v>
      </c>
      <c r="N123">
        <v>3</v>
      </c>
      <c r="O123">
        <f t="shared" si="3"/>
        <v>0.24285714285714285</v>
      </c>
      <c r="P123">
        <v>118</v>
      </c>
      <c r="Q123">
        <f>VLOOKUP(表格1_6[[#This Row],[負磅]],W!$A$1:$B$32,2,FALSE)</f>
        <v>7.0000000000000007E-2</v>
      </c>
      <c r="R123" s="6" t="s">
        <v>26</v>
      </c>
      <c r="S123">
        <f>VLOOKUP(表格1_6[[#This Row],[騎師]],J!$A$1:$B$45,2,FALSE)</f>
        <v>0.21897810218978103</v>
      </c>
      <c r="T123" s="6" t="s">
        <v>77</v>
      </c>
      <c r="U123">
        <f>VLOOKUP(表格1_6[[#This Row],[練馬師]],T!$A$1:$B$23,2,FALSE)</f>
        <v>0.22580645161290322</v>
      </c>
      <c r="V123">
        <v>10</v>
      </c>
      <c r="W123">
        <f>VLOOKUP(表格1_6[[#This Row],[檔位]],'1200M'!$A$1:$B$14,2,0)</f>
        <v>0.16</v>
      </c>
      <c r="X123">
        <v>63</v>
      </c>
      <c r="Y123">
        <v>1</v>
      </c>
      <c r="Z123">
        <v>9.93</v>
      </c>
      <c r="AB123">
        <v>984900</v>
      </c>
      <c r="AC123">
        <v>4</v>
      </c>
      <c r="AD123">
        <f>VLOOKUP(表格1_6[[#This Row],[馬齡]],SPB!$A$1:$B$9,2,FALSE)</f>
        <v>0.2</v>
      </c>
      <c r="AE123">
        <v>5</v>
      </c>
      <c r="AF123" t="s">
        <v>29</v>
      </c>
      <c r="AG123">
        <v>56</v>
      </c>
      <c r="AH123" t="s">
        <v>16</v>
      </c>
      <c r="AI123">
        <f>VLOOKUP(表格1_6[[#This Row],[馬名]],odds!$A$2:$I$117,4,0)</f>
        <v>18</v>
      </c>
      <c r="AJ123">
        <f>VLOOKUP(表格1_6[[#This Row],[馬名]],odds!$A$2:$I$117,5,0)</f>
        <v>6</v>
      </c>
      <c r="AK123" t="s">
        <v>374</v>
      </c>
    </row>
    <row r="124" spans="1:37" x14ac:dyDescent="0.25">
      <c r="A124" s="7" t="s">
        <v>355</v>
      </c>
      <c r="B124" s="6">
        <v>9</v>
      </c>
      <c r="C124" s="6" t="s">
        <v>375</v>
      </c>
      <c r="D124" s="6" t="str">
        <f>VLOOKUP(表格1_6[[#This Row],[馬名]],odds!$A$2:$I$117,8,0)</f>
        <v/>
      </c>
      <c r="G124" s="43">
        <f t="shared" si="2"/>
        <v>0.63489644868405937</v>
      </c>
      <c r="H124" t="str">
        <f>VLOOKUP(表格1_6[[#This Row],[馬名]],'M2'!$A$4:$H$161,8,0)</f>
        <v>放頭</v>
      </c>
      <c r="I124">
        <v>1</v>
      </c>
      <c r="J124">
        <v>2</v>
      </c>
      <c r="O124">
        <f t="shared" si="3"/>
        <v>0.1785714285714286</v>
      </c>
      <c r="P124">
        <v>117</v>
      </c>
      <c r="Q124">
        <f>VLOOKUP(表格1_6[[#This Row],[負磅]],W!$A$1:$B$32,2,FALSE)</f>
        <v>0.08</v>
      </c>
      <c r="R124" s="6" t="s">
        <v>39</v>
      </c>
      <c r="S124">
        <f>VLOOKUP(表格1_6[[#This Row],[騎師]],J!$A$1:$B$45,2,FALSE)</f>
        <v>0.23636363636363636</v>
      </c>
      <c r="T124" s="6" t="s">
        <v>121</v>
      </c>
      <c r="U124">
        <f>VLOOKUP(表格1_6[[#This Row],[練馬師]],T!$A$1:$B$23,2,FALSE)</f>
        <v>0.27138643067846607</v>
      </c>
      <c r="V124">
        <v>9</v>
      </c>
      <c r="W124">
        <f>VLOOKUP(表格1_6[[#This Row],[檔位]],'1200M'!$A$1:$B$14,2,0)</f>
        <v>0.26</v>
      </c>
      <c r="X124">
        <v>62</v>
      </c>
      <c r="AB124">
        <v>900900</v>
      </c>
      <c r="AC124">
        <v>3</v>
      </c>
      <c r="AD124">
        <f>VLOOKUP(表格1_6[[#This Row],[馬齡]],SPB!$A$1:$B$9,2,FALSE)</f>
        <v>0.12</v>
      </c>
      <c r="AE124">
        <v>8</v>
      </c>
      <c r="AF124" t="s">
        <v>15</v>
      </c>
      <c r="AG124">
        <v>18</v>
      </c>
      <c r="AI124">
        <f>VLOOKUP(表格1_6[[#This Row],[馬名]],odds!$A$2:$I$117,4,0)</f>
        <v>7.9</v>
      </c>
      <c r="AJ124">
        <f>VLOOKUP(表格1_6[[#This Row],[馬名]],odds!$A$2:$I$117,5,0)</f>
        <v>3.2</v>
      </c>
      <c r="AK124" t="s">
        <v>377</v>
      </c>
    </row>
    <row r="125" spans="1:37" x14ac:dyDescent="0.25">
      <c r="A125" s="7" t="s">
        <v>355</v>
      </c>
      <c r="B125" s="6">
        <v>10</v>
      </c>
      <c r="C125" s="6" t="s">
        <v>378</v>
      </c>
      <c r="D125" s="6" t="str">
        <f>VLOOKUP(表格1_6[[#This Row],[馬名]],odds!$A$2:$I$117,8,0)</f>
        <v/>
      </c>
      <c r="F125" s="6" t="s">
        <v>2679</v>
      </c>
      <c r="G125" s="43">
        <f t="shared" si="2"/>
        <v>0.69738248847926276</v>
      </c>
      <c r="H125" t="str">
        <f>VLOOKUP(表格1_6[[#This Row],[馬名]],'M2'!$A$4:$H$161,8,0)</f>
        <v>放頭</v>
      </c>
      <c r="I125">
        <v>12</v>
      </c>
      <c r="J125">
        <v>10</v>
      </c>
      <c r="K125">
        <v>10</v>
      </c>
      <c r="L125">
        <v>8</v>
      </c>
      <c r="M125">
        <v>2</v>
      </c>
      <c r="N125">
        <v>4</v>
      </c>
      <c r="O125">
        <f t="shared" si="3"/>
        <v>0.1142857142857143</v>
      </c>
      <c r="P125">
        <v>115</v>
      </c>
      <c r="Q125">
        <f>VLOOKUP(表格1_6[[#This Row],[負磅]],W!$A$1:$B$32,2,FALSE)</f>
        <v>0.1</v>
      </c>
      <c r="R125" s="6" t="s">
        <v>379</v>
      </c>
      <c r="S125">
        <f>VLOOKUP(表格1_6[[#This Row],[騎師]],J!$A$1:$B$45,2,FALSE)</f>
        <v>0.13333333333333333</v>
      </c>
      <c r="T125" s="6" t="s">
        <v>279</v>
      </c>
      <c r="U125">
        <f>VLOOKUP(表格1_6[[#This Row],[練馬師]],T!$A$1:$B$23,2,FALSE)</f>
        <v>0.29032258064516131</v>
      </c>
      <c r="V125">
        <v>2</v>
      </c>
      <c r="W125">
        <f>VLOOKUP(表格1_6[[#This Row],[檔位]],'1200M'!$A$1:$B$14,2,0)</f>
        <v>0.39</v>
      </c>
      <c r="X125">
        <v>62</v>
      </c>
      <c r="Y125">
        <v>1</v>
      </c>
      <c r="Z125">
        <v>10.34</v>
      </c>
      <c r="AB125">
        <v>502200</v>
      </c>
      <c r="AC125">
        <v>4</v>
      </c>
      <c r="AD125">
        <f>VLOOKUP(表格1_6[[#This Row],[馬齡]],SPB!$A$1:$B$9,2,FALSE)</f>
        <v>0.2</v>
      </c>
      <c r="AE125">
        <v>-2</v>
      </c>
      <c r="AF125" t="s">
        <v>15</v>
      </c>
      <c r="AG125">
        <v>15</v>
      </c>
      <c r="AH125" t="s">
        <v>16</v>
      </c>
      <c r="AI125">
        <f>VLOOKUP(表格1_6[[#This Row],[馬名]],odds!$A$2:$I$117,4,0)</f>
        <v>17</v>
      </c>
      <c r="AJ125">
        <f>VLOOKUP(表格1_6[[#This Row],[馬名]],odds!$A$2:$I$117,5,0)</f>
        <v>4.5999999999999996</v>
      </c>
      <c r="AK125" t="s">
        <v>381</v>
      </c>
    </row>
    <row r="126" spans="1:37" x14ac:dyDescent="0.25">
      <c r="A126" s="7" t="s">
        <v>355</v>
      </c>
      <c r="B126" s="6">
        <v>11</v>
      </c>
      <c r="C126" s="6" t="s">
        <v>382</v>
      </c>
      <c r="D126" s="6" t="str">
        <f>VLOOKUP(表格1_6[[#This Row],[馬名]],odds!$A$2:$I$117,8,0)</f>
        <v/>
      </c>
      <c r="G126" s="43">
        <f t="shared" si="2"/>
        <v>0.66279875849341496</v>
      </c>
      <c r="H126" t="str">
        <f>VLOOKUP(表格1_6[[#This Row],[馬名]],'M2'!$A$4:$H$161,8,0)</f>
        <v>中前</v>
      </c>
      <c r="I126">
        <v>10</v>
      </c>
      <c r="J126">
        <v>11</v>
      </c>
      <c r="K126">
        <v>6</v>
      </c>
      <c r="L126">
        <v>7</v>
      </c>
      <c r="O126">
        <f t="shared" si="3"/>
        <v>0.15714285714285714</v>
      </c>
      <c r="P126">
        <v>117</v>
      </c>
      <c r="Q126">
        <f>VLOOKUP(表格1_6[[#This Row],[負磅]],W!$A$1:$B$32,2,FALSE)</f>
        <v>0.08</v>
      </c>
      <c r="R126" s="6" t="s">
        <v>61</v>
      </c>
      <c r="S126">
        <f>VLOOKUP(表格1_6[[#This Row],[騎師]],J!$A$1:$B$45,2,FALSE)</f>
        <v>0.25641025641025639</v>
      </c>
      <c r="T126" s="6" t="s">
        <v>68</v>
      </c>
      <c r="U126">
        <f>VLOOKUP(表格1_6[[#This Row],[練馬師]],T!$A$1:$B$23,2,FALSE)</f>
        <v>0.28244274809160308</v>
      </c>
      <c r="V126">
        <v>4</v>
      </c>
      <c r="W126">
        <f>VLOOKUP(表格1_6[[#This Row],[檔位]],'1200M'!$A$1:$B$14,2,0)</f>
        <v>0.36</v>
      </c>
      <c r="X126">
        <v>62</v>
      </c>
      <c r="Y126">
        <v>1</v>
      </c>
      <c r="Z126">
        <v>10.029999999999999</v>
      </c>
      <c r="AB126">
        <v>37200</v>
      </c>
      <c r="AC126">
        <v>3</v>
      </c>
      <c r="AD126">
        <f>VLOOKUP(表格1_6[[#This Row],[馬齡]],SPB!$A$1:$B$9,2,FALSE)</f>
        <v>0.12</v>
      </c>
      <c r="AE126">
        <v>-2</v>
      </c>
      <c r="AF126" t="s">
        <v>29</v>
      </c>
      <c r="AG126">
        <v>46</v>
      </c>
      <c r="AI126">
        <f>VLOOKUP(表格1_6[[#This Row],[馬名]],odds!$A$2:$I$117,4,0)</f>
        <v>25</v>
      </c>
      <c r="AJ126">
        <f>VLOOKUP(表格1_6[[#This Row],[馬名]],odds!$A$2:$I$117,5,0)</f>
        <v>8.6</v>
      </c>
      <c r="AK126" t="s">
        <v>384</v>
      </c>
    </row>
    <row r="127" spans="1:37" x14ac:dyDescent="0.25">
      <c r="A127" s="7" t="s">
        <v>355</v>
      </c>
      <c r="B127" s="6">
        <v>12</v>
      </c>
      <c r="C127" s="6" t="s">
        <v>385</v>
      </c>
      <c r="D127" s="6" t="str">
        <f>VLOOKUP(表格1_6[[#This Row],[馬名]],odds!$A$2:$I$117,8,0)</f>
        <v/>
      </c>
      <c r="G127" s="43">
        <f t="shared" si="2"/>
        <v>0.51109564509564509</v>
      </c>
      <c r="H127" t="str">
        <f>VLOOKUP(表格1_6[[#This Row],[馬名]],'M2'!$A$4:$H$161,8,0)</f>
        <v>留後</v>
      </c>
      <c r="I127">
        <v>1</v>
      </c>
      <c r="J127">
        <v>7</v>
      </c>
      <c r="K127">
        <v>2</v>
      </c>
      <c r="L127">
        <v>7</v>
      </c>
      <c r="M127">
        <v>8</v>
      </c>
      <c r="N127">
        <v>9</v>
      </c>
      <c r="O127">
        <f t="shared" si="3"/>
        <v>0.27857142857142858</v>
      </c>
      <c r="P127">
        <v>117</v>
      </c>
      <c r="Q127">
        <f>VLOOKUP(表格1_6[[#This Row],[負磅]],W!$A$1:$B$32,2,FALSE)</f>
        <v>0.08</v>
      </c>
      <c r="R127" s="6" t="s">
        <v>120</v>
      </c>
      <c r="S127">
        <f>VLOOKUP(表格1_6[[#This Row],[騎師]],J!$A$1:$B$45,2,FALSE)</f>
        <v>0.15384615384615385</v>
      </c>
      <c r="T127" s="6" t="s">
        <v>116</v>
      </c>
      <c r="U127">
        <f>VLOOKUP(表格1_6[[#This Row],[練馬師]],T!$A$1:$B$23,2,FALSE)</f>
        <v>0.23456790123456789</v>
      </c>
      <c r="V127">
        <v>12</v>
      </c>
      <c r="W127">
        <f>VLOOKUP(表格1_6[[#This Row],[檔位]],'1200M'!$A$1:$B$14,2,0)</f>
        <v>0.09</v>
      </c>
      <c r="X127">
        <v>62</v>
      </c>
      <c r="Y127">
        <v>1</v>
      </c>
      <c r="Z127">
        <v>9.44</v>
      </c>
      <c r="AB127">
        <v>900900</v>
      </c>
      <c r="AC127">
        <v>5</v>
      </c>
      <c r="AD127">
        <f>VLOOKUP(表格1_6[[#This Row],[馬齡]],SPB!$A$1:$B$9,2,FALSE)</f>
        <v>0</v>
      </c>
      <c r="AE127">
        <v>10</v>
      </c>
      <c r="AF127" t="s">
        <v>15</v>
      </c>
      <c r="AG127">
        <v>7</v>
      </c>
      <c r="AH127" t="s">
        <v>16</v>
      </c>
      <c r="AI127">
        <f>VLOOKUP(表格1_6[[#This Row],[馬名]],odds!$A$2:$I$117,4,0)</f>
        <v>8.8000000000000007</v>
      </c>
      <c r="AJ127">
        <f>VLOOKUP(表格1_6[[#This Row],[馬名]],odds!$A$2:$I$117,5,0)</f>
        <v>2.9</v>
      </c>
      <c r="AK127" t="s">
        <v>387</v>
      </c>
    </row>
  </sheetData>
  <phoneticPr fontId="3" type="noConversion"/>
  <conditionalFormatting sqref="H1:H1048576">
    <cfRule type="containsText" dxfId="63" priority="20" operator="containsText" text="留後">
      <formula>NOT(ISERROR(SEARCH("留後",H1)))</formula>
    </cfRule>
    <cfRule type="containsText" dxfId="62" priority="21" operator="containsText" text="中後">
      <formula>NOT(ISERROR(SEARCH("中後",H1)))</formula>
    </cfRule>
    <cfRule type="containsText" dxfId="61" priority="22" operator="containsText" text="中前">
      <formula>NOT(ISERROR(SEARCH("中前",H1)))</formula>
    </cfRule>
    <cfRule type="containsText" dxfId="60" priority="23" operator="containsText" text="放頭">
      <formula>NOT(ISERROR(SEARCH("放頭",H1)))</formula>
    </cfRule>
  </conditionalFormatting>
  <conditionalFormatting sqref="I1:N1048576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P1048576">
    <cfRule type="colorScale" priority="3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1:V1048576">
    <cfRule type="colorScale" priority="3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30">
      <colorScale>
        <cfvo type="min"/>
        <cfvo type="max"/>
        <color rgb="FFFFEF9C"/>
        <color rgb="FF63BE7B"/>
      </colorScale>
    </cfRule>
  </conditionalFormatting>
  <conditionalFormatting sqref="AA1:AA1048576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B1:AB1048576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1:AC1048576">
    <cfRule type="colorScale" priority="2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1:AE1048576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:AG10485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59" priority="24"/>
  </conditionalFormatting>
  <conditionalFormatting sqref="G4:G15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8:G29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2:G43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6:G5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0:G71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4:G8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8:G99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2:G113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16:G127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116:Z12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02:Z11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8:Z9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:Z8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60:Z7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6:Z5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32:Z4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8:Z2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:Z1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B2842-EBEC-4A0E-8A4F-659FD002A8DC}">
  <sheetPr codeName="工作表14"/>
  <dimension ref="A1:K129"/>
  <sheetViews>
    <sheetView workbookViewId="0">
      <selection activeCell="K1" sqref="K1"/>
    </sheetView>
  </sheetViews>
  <sheetFormatPr defaultRowHeight="15.75" x14ac:dyDescent="0.25"/>
  <cols>
    <col min="1" max="1" width="4" bestFit="1" customWidth="1"/>
    <col min="2" max="2" width="10.28515625" bestFit="1" customWidth="1"/>
    <col min="3" max="6" width="13" bestFit="1" customWidth="1"/>
    <col min="7" max="7" width="7" bestFit="1" customWidth="1"/>
    <col min="8" max="8" width="7" customWidth="1"/>
    <col min="9" max="9" width="10.7109375" bestFit="1" customWidth="1"/>
  </cols>
  <sheetData>
    <row r="1" spans="1:11" x14ac:dyDescent="0.25">
      <c r="A1" t="s">
        <v>2503</v>
      </c>
      <c r="B1" t="s">
        <v>2504</v>
      </c>
      <c r="C1" t="s">
        <v>2505</v>
      </c>
      <c r="D1" t="s">
        <v>2501</v>
      </c>
      <c r="E1" t="s">
        <v>2494</v>
      </c>
      <c r="F1" t="s">
        <v>2496</v>
      </c>
      <c r="G1" t="s">
        <v>2498</v>
      </c>
      <c r="H1" t="s">
        <v>2506</v>
      </c>
      <c r="I1" t="s">
        <v>2480</v>
      </c>
      <c r="K1" t="s">
        <v>2508</v>
      </c>
    </row>
    <row r="2" spans="1:11" x14ac:dyDescent="0.25">
      <c r="A2" t="s">
        <v>1</v>
      </c>
      <c r="B2" t="s">
        <v>11</v>
      </c>
      <c r="C2">
        <v>0.47347043929477217</v>
      </c>
      <c r="D2">
        <v>0.22857142857142856</v>
      </c>
      <c r="E2">
        <v>0.51570680628272247</v>
      </c>
      <c r="F2">
        <v>0.26062322946175637</v>
      </c>
      <c r="G2">
        <v>0.28000000000000003</v>
      </c>
      <c r="H2">
        <f>$I2/$I$110*10</f>
        <v>6.144905109379379E-2</v>
      </c>
      <c r="I2">
        <v>907925</v>
      </c>
      <c r="J2">
        <f>$I2/$I$110*10</f>
        <v>6.144905109379379E-2</v>
      </c>
      <c r="K2">
        <f>VLOOKUP(B2,no!$A$4:$B$127,2,0)</f>
        <v>1</v>
      </c>
    </row>
    <row r="3" spans="1:11" x14ac:dyDescent="0.25">
      <c r="A3" t="s">
        <v>1</v>
      </c>
      <c r="B3" t="s">
        <v>18</v>
      </c>
      <c r="C3">
        <v>0.44274458874458889</v>
      </c>
      <c r="D3">
        <v>0.23571428571428571</v>
      </c>
      <c r="E3">
        <v>0.22222222222222221</v>
      </c>
      <c r="F3">
        <v>0.22121212121212122</v>
      </c>
      <c r="G3">
        <v>0.26</v>
      </c>
      <c r="H3">
        <f t="shared" ref="H3:J66" si="0">$I3/$I$110*10</f>
        <v>1.6629161939306806E-2</v>
      </c>
      <c r="I3">
        <v>245700</v>
      </c>
      <c r="J3">
        <f t="shared" si="0"/>
        <v>1.6629161939306806E-2</v>
      </c>
      <c r="K3">
        <f>VLOOKUP(B3,no!$A$4:$B$127,2,0)</f>
        <v>2</v>
      </c>
    </row>
    <row r="4" spans="1:11" x14ac:dyDescent="0.25">
      <c r="A4" t="s">
        <v>1</v>
      </c>
      <c r="B4" t="s">
        <v>25</v>
      </c>
      <c r="C4">
        <v>0.43965666832220363</v>
      </c>
      <c r="D4">
        <v>0.24285714285714285</v>
      </c>
      <c r="E4">
        <v>0.21897810218978103</v>
      </c>
      <c r="F4">
        <v>0.23702031602708803</v>
      </c>
      <c r="G4">
        <v>0.35</v>
      </c>
      <c r="H4">
        <f t="shared" si="0"/>
        <v>8.9646546384651332E-2</v>
      </c>
      <c r="I4">
        <v>1324550</v>
      </c>
      <c r="J4">
        <f t="shared" si="0"/>
        <v>8.9646546384651332E-2</v>
      </c>
      <c r="K4">
        <f>VLOOKUP(B4,no!$A$4:$B$127,2,0)</f>
        <v>3</v>
      </c>
    </row>
    <row r="5" spans="1:11" x14ac:dyDescent="0.25">
      <c r="A5" t="s">
        <v>1</v>
      </c>
      <c r="B5" t="s">
        <v>32</v>
      </c>
      <c r="C5">
        <v>0.42415433779145462</v>
      </c>
      <c r="D5">
        <v>0.17142857142857143</v>
      </c>
      <c r="E5">
        <v>0.35058823529411764</v>
      </c>
      <c r="F5">
        <v>0.17183098591549295</v>
      </c>
      <c r="G5">
        <v>0.39</v>
      </c>
      <c r="H5">
        <f t="shared" si="0"/>
        <v>1.8062301963990657E-2</v>
      </c>
      <c r="I5">
        <v>266875</v>
      </c>
      <c r="J5">
        <f t="shared" si="0"/>
        <v>1.8062301963990657E-2</v>
      </c>
      <c r="K5">
        <f>VLOOKUP(B5,no!$A$4:$B$127,2,0)</f>
        <v>4</v>
      </c>
    </row>
    <row r="6" spans="1:11" x14ac:dyDescent="0.25">
      <c r="A6" t="s">
        <v>1</v>
      </c>
      <c r="B6" t="s">
        <v>38</v>
      </c>
      <c r="C6">
        <v>0.51451226551226559</v>
      </c>
      <c r="D6">
        <v>0.28571428571428575</v>
      </c>
      <c r="E6">
        <v>0.23636363636363636</v>
      </c>
      <c r="F6">
        <v>0.21296296296296297</v>
      </c>
      <c r="G6">
        <v>0.36</v>
      </c>
      <c r="H6">
        <f t="shared" si="0"/>
        <v>4.9483093296197357E-2</v>
      </c>
      <c r="I6">
        <v>731125</v>
      </c>
      <c r="J6">
        <f t="shared" si="0"/>
        <v>4.9483093296197357E-2</v>
      </c>
      <c r="K6">
        <f>VLOOKUP(B6,no!$A$4:$B$127,2,0)</f>
        <v>5</v>
      </c>
    </row>
    <row r="7" spans="1:11" x14ac:dyDescent="0.25">
      <c r="A7" t="s">
        <v>1</v>
      </c>
      <c r="B7" t="s">
        <v>44</v>
      </c>
      <c r="C7">
        <v>0.16090472167237965</v>
      </c>
      <c r="D7">
        <v>3.5714285714285712E-2</v>
      </c>
      <c r="E7">
        <v>0.14015151515151514</v>
      </c>
      <c r="F7">
        <v>0.23048327137546468</v>
      </c>
      <c r="G7">
        <v>0.16</v>
      </c>
      <c r="H7">
        <f t="shared" si="0"/>
        <v>0</v>
      </c>
      <c r="I7">
        <v>0</v>
      </c>
      <c r="J7">
        <f t="shared" si="0"/>
        <v>0</v>
      </c>
      <c r="K7">
        <f>VLOOKUP(B7,no!$A$4:$B$127,2,0)</f>
        <v>6</v>
      </c>
    </row>
    <row r="8" spans="1:11" x14ac:dyDescent="0.25">
      <c r="A8" t="s">
        <v>1</v>
      </c>
      <c r="B8" t="s">
        <v>49</v>
      </c>
      <c r="C8">
        <v>0.14037096195262036</v>
      </c>
      <c r="D8">
        <v>4.2857142857142871E-2</v>
      </c>
      <c r="E8">
        <v>0.16250000000000001</v>
      </c>
      <c r="F8">
        <v>0.17587939698492464</v>
      </c>
      <c r="G8">
        <v>0.09</v>
      </c>
      <c r="H8">
        <f t="shared" si="0"/>
        <v>4.7511891255162305E-3</v>
      </c>
      <c r="I8">
        <v>70200</v>
      </c>
      <c r="J8">
        <f t="shared" si="0"/>
        <v>4.7511891255162305E-3</v>
      </c>
      <c r="K8">
        <f>VLOOKUP(B8,no!$A$4:$B$127,2,0)</f>
        <v>7</v>
      </c>
    </row>
    <row r="9" spans="1:11" x14ac:dyDescent="0.25">
      <c r="A9" t="s">
        <v>1</v>
      </c>
      <c r="B9" t="s">
        <v>55</v>
      </c>
      <c r="C9">
        <v>0.45323280423280432</v>
      </c>
      <c r="D9">
        <v>0.22142857142857147</v>
      </c>
      <c r="E9">
        <v>0.26984126984126983</v>
      </c>
      <c r="F9">
        <v>0.25617283950617287</v>
      </c>
      <c r="G9">
        <v>0.26</v>
      </c>
      <c r="H9">
        <f t="shared" si="0"/>
        <v>3.067461098877626E-2</v>
      </c>
      <c r="I9">
        <v>453225</v>
      </c>
      <c r="J9">
        <f t="shared" si="0"/>
        <v>3.067461098877626E-2</v>
      </c>
      <c r="K9">
        <f>VLOOKUP(B9,no!$A$4:$B$127,2,0)</f>
        <v>8</v>
      </c>
    </row>
    <row r="10" spans="1:11" x14ac:dyDescent="0.25">
      <c r="A10" t="s">
        <v>1</v>
      </c>
      <c r="B10" t="s">
        <v>60</v>
      </c>
      <c r="C10">
        <v>0.45292307692307704</v>
      </c>
      <c r="D10">
        <v>0.2</v>
      </c>
      <c r="E10">
        <v>0.25641025641025639</v>
      </c>
      <c r="F10">
        <v>0.16666666666666666</v>
      </c>
      <c r="G10">
        <v>0.34</v>
      </c>
      <c r="H10">
        <f t="shared" si="0"/>
        <v>1.2659685554527221E-2</v>
      </c>
      <c r="I10">
        <v>187050</v>
      </c>
      <c r="J10">
        <f t="shared" si="0"/>
        <v>1.2659685554527221E-2</v>
      </c>
      <c r="K10">
        <f>VLOOKUP(B10,no!$A$4:$B$127,2,0)</f>
        <v>9</v>
      </c>
    </row>
    <row r="11" spans="1:11" x14ac:dyDescent="0.25">
      <c r="A11" t="s">
        <v>1</v>
      </c>
      <c r="B11" t="s">
        <v>66</v>
      </c>
      <c r="C11">
        <v>0.42912344942748093</v>
      </c>
      <c r="D11">
        <v>0.2</v>
      </c>
      <c r="E11">
        <v>0.16796875</v>
      </c>
      <c r="F11">
        <v>0.28244274809160308</v>
      </c>
      <c r="G11">
        <v>0.16</v>
      </c>
      <c r="H11">
        <f t="shared" si="0"/>
        <v>4.087579305349754E-2</v>
      </c>
      <c r="I11">
        <v>603950</v>
      </c>
      <c r="J11">
        <f t="shared" si="0"/>
        <v>4.087579305349754E-2</v>
      </c>
      <c r="K11">
        <f>VLOOKUP(B11,no!$A$4:$B$127,2,0)</f>
        <v>10</v>
      </c>
    </row>
    <row r="12" spans="1:11" x14ac:dyDescent="0.25">
      <c r="A12" t="s">
        <v>1</v>
      </c>
      <c r="B12" t="s">
        <v>70</v>
      </c>
      <c r="C12">
        <v>0.47213432042789844</v>
      </c>
      <c r="D12">
        <v>0.24285714285714291</v>
      </c>
      <c r="E12">
        <v>0.24770642201834864</v>
      </c>
      <c r="F12">
        <v>0.16988416988416988</v>
      </c>
      <c r="G12">
        <v>0.21</v>
      </c>
      <c r="H12">
        <f t="shared" si="0"/>
        <v>3.969137980995717E-2</v>
      </c>
      <c r="I12">
        <v>586450</v>
      </c>
      <c r="J12">
        <f t="shared" si="0"/>
        <v>3.969137980995717E-2</v>
      </c>
      <c r="K12">
        <f>VLOOKUP(B12,no!$A$4:$B$127,2,0)</f>
        <v>11</v>
      </c>
    </row>
    <row r="13" spans="1:11" x14ac:dyDescent="0.25">
      <c r="A13" t="s">
        <v>1</v>
      </c>
      <c r="B13" t="s">
        <v>75</v>
      </c>
      <c r="C13">
        <v>0.52628548949083953</v>
      </c>
      <c r="D13">
        <v>0.20714285714285713</v>
      </c>
      <c r="E13">
        <v>0.18466898954703834</v>
      </c>
      <c r="F13">
        <v>0.22580645161290322</v>
      </c>
      <c r="G13">
        <v>0.19</v>
      </c>
      <c r="H13">
        <f t="shared" si="0"/>
        <v>8.8830993265527815E-3</v>
      </c>
      <c r="I13">
        <v>131250</v>
      </c>
      <c r="J13">
        <f t="shared" si="0"/>
        <v>8.8830993265527815E-3</v>
      </c>
      <c r="K13">
        <f>VLOOKUP(B13,no!$A$4:$B$127,2,0)</f>
        <v>12</v>
      </c>
    </row>
    <row r="14" spans="1:11" x14ac:dyDescent="0.25">
      <c r="A14" t="s">
        <v>79</v>
      </c>
      <c r="B14" t="s">
        <v>80</v>
      </c>
      <c r="C14">
        <v>0.31129719493431174</v>
      </c>
      <c r="D14">
        <v>0.17857142857142858</v>
      </c>
      <c r="E14">
        <v>0.35058823529411764</v>
      </c>
      <c r="F14">
        <v>0.17183098591549295</v>
      </c>
      <c r="G14">
        <v>0.19</v>
      </c>
      <c r="H14">
        <f t="shared" si="0"/>
        <v>5.4415328446083329E-2</v>
      </c>
      <c r="I14">
        <v>804000</v>
      </c>
      <c r="J14">
        <f t="shared" si="0"/>
        <v>5.4415328446083329E-2</v>
      </c>
      <c r="K14">
        <f>VLOOKUP(B14,no!$A$4:$B$127,2,0)</f>
        <v>1</v>
      </c>
    </row>
    <row r="15" spans="1:11" x14ac:dyDescent="0.25">
      <c r="A15" t="s">
        <v>79</v>
      </c>
      <c r="B15" t="s">
        <v>84</v>
      </c>
      <c r="C15">
        <v>0.46507567824845314</v>
      </c>
      <c r="D15">
        <v>0.25000000000000006</v>
      </c>
      <c r="E15">
        <v>0.51570680628272247</v>
      </c>
      <c r="F15">
        <v>0.22121212121212122</v>
      </c>
      <c r="G15">
        <v>0.16</v>
      </c>
      <c r="H15">
        <f t="shared" si="0"/>
        <v>3.2121287164814862E-2</v>
      </c>
      <c r="I15">
        <v>474600</v>
      </c>
      <c r="J15">
        <f t="shared" si="0"/>
        <v>3.2121287164814862E-2</v>
      </c>
      <c r="K15">
        <f>VLOOKUP(B15,no!$A$4:$B$127,2,0)</f>
        <v>2</v>
      </c>
    </row>
    <row r="16" spans="1:11" x14ac:dyDescent="0.25">
      <c r="A16" t="s">
        <v>79</v>
      </c>
      <c r="B16" t="s">
        <v>88</v>
      </c>
      <c r="C16">
        <v>0.386580971659919</v>
      </c>
      <c r="D16">
        <v>0.15000000000000002</v>
      </c>
      <c r="E16">
        <v>0.25641025641025639</v>
      </c>
      <c r="F16">
        <v>0.25219298245614036</v>
      </c>
      <c r="G16">
        <v>0.36</v>
      </c>
      <c r="H16">
        <f t="shared" si="0"/>
        <v>0</v>
      </c>
      <c r="I16">
        <v>0</v>
      </c>
      <c r="J16">
        <f t="shared" si="0"/>
        <v>0</v>
      </c>
      <c r="K16">
        <f>VLOOKUP(B16,no!$A$4:$B$127,2,0)</f>
        <v>3</v>
      </c>
    </row>
    <row r="17" spans="1:11" x14ac:dyDescent="0.25">
      <c r="A17" t="s">
        <v>79</v>
      </c>
      <c r="B17" t="s">
        <v>94</v>
      </c>
      <c r="C17">
        <v>0.46145967741935484</v>
      </c>
      <c r="D17">
        <v>0.3</v>
      </c>
      <c r="E17">
        <v>0.16250000000000001</v>
      </c>
      <c r="F17">
        <v>0.29569892473118281</v>
      </c>
      <c r="G17">
        <v>0.21</v>
      </c>
      <c r="H17">
        <f t="shared" si="0"/>
        <v>7.0871904455617113E-2</v>
      </c>
      <c r="I17">
        <v>1047150</v>
      </c>
      <c r="J17">
        <f t="shared" si="0"/>
        <v>7.0871904455617113E-2</v>
      </c>
      <c r="K17">
        <f>VLOOKUP(B17,no!$A$4:$B$127,2,0)</f>
        <v>4</v>
      </c>
    </row>
    <row r="18" spans="1:11" x14ac:dyDescent="0.25">
      <c r="A18" t="s">
        <v>79</v>
      </c>
      <c r="B18" t="s">
        <v>98</v>
      </c>
      <c r="C18">
        <v>0.4118536355051936</v>
      </c>
      <c r="D18">
        <v>0.125</v>
      </c>
      <c r="E18">
        <v>0.22222222222222221</v>
      </c>
      <c r="F18">
        <v>0.26062322946175637</v>
      </c>
      <c r="G18">
        <v>0.28000000000000003</v>
      </c>
      <c r="H18">
        <f t="shared" si="0"/>
        <v>0</v>
      </c>
      <c r="I18">
        <v>0</v>
      </c>
      <c r="J18">
        <f t="shared" si="0"/>
        <v>0</v>
      </c>
      <c r="K18">
        <f>VLOOKUP(B18,no!$A$4:$B$127,2,0)</f>
        <v>5</v>
      </c>
    </row>
    <row r="19" spans="1:11" x14ac:dyDescent="0.25">
      <c r="A19" t="s">
        <v>79</v>
      </c>
      <c r="B19" t="s">
        <v>102</v>
      </c>
      <c r="C19">
        <v>0.30989355742296926</v>
      </c>
      <c r="D19">
        <v>0.1</v>
      </c>
      <c r="E19">
        <v>0.26984126984126983</v>
      </c>
      <c r="F19">
        <v>0.34313725490196079</v>
      </c>
      <c r="G19">
        <v>0.09</v>
      </c>
      <c r="H19">
        <f t="shared" si="0"/>
        <v>4.7511891255162305E-3</v>
      </c>
      <c r="I19">
        <v>70200</v>
      </c>
      <c r="J19">
        <f t="shared" si="0"/>
        <v>4.7511891255162305E-3</v>
      </c>
      <c r="K19">
        <f>VLOOKUP(B19,no!$A$4:$B$127,2,0)</f>
        <v>6</v>
      </c>
    </row>
    <row r="20" spans="1:11" x14ac:dyDescent="0.25">
      <c r="A20" t="s">
        <v>79</v>
      </c>
      <c r="B20" t="s">
        <v>106</v>
      </c>
      <c r="C20">
        <v>0.38657822328366254</v>
      </c>
      <c r="D20">
        <v>0.10714285714285715</v>
      </c>
      <c r="E20">
        <v>0.21897810218978103</v>
      </c>
      <c r="F20">
        <v>0.22580645161290322</v>
      </c>
      <c r="G20">
        <v>0.39</v>
      </c>
      <c r="H20">
        <f t="shared" si="0"/>
        <v>2.7715269898844676E-3</v>
      </c>
      <c r="I20">
        <v>40950</v>
      </c>
      <c r="J20">
        <f t="shared" si="0"/>
        <v>2.7715269898844676E-3</v>
      </c>
      <c r="K20">
        <f>VLOOKUP(B20,no!$A$4:$B$127,2,0)</f>
        <v>7</v>
      </c>
    </row>
    <row r="21" spans="1:11" x14ac:dyDescent="0.25">
      <c r="A21" t="s">
        <v>79</v>
      </c>
      <c r="B21" t="s">
        <v>108</v>
      </c>
      <c r="C21">
        <v>0.50315804286007448</v>
      </c>
      <c r="D21">
        <v>0.25714285714285717</v>
      </c>
      <c r="E21">
        <v>0.23636363636363636</v>
      </c>
      <c r="F21">
        <v>0.23702031602708803</v>
      </c>
      <c r="G21">
        <v>0.26</v>
      </c>
      <c r="H21">
        <f t="shared" si="0"/>
        <v>3.8405445431256201E-2</v>
      </c>
      <c r="I21">
        <v>567450</v>
      </c>
      <c r="J21">
        <f t="shared" si="0"/>
        <v>3.8405445431256201E-2</v>
      </c>
      <c r="K21">
        <f>VLOOKUP(B21,no!$A$4:$B$127,2,0)</f>
        <v>8</v>
      </c>
    </row>
    <row r="22" spans="1:11" x14ac:dyDescent="0.25">
      <c r="A22" t="s">
        <v>79</v>
      </c>
      <c r="B22" t="s">
        <v>111</v>
      </c>
      <c r="C22">
        <v>0.42459976516100117</v>
      </c>
      <c r="D22">
        <v>0.15714285714285714</v>
      </c>
      <c r="E22">
        <v>0.24770642201834864</v>
      </c>
      <c r="F22">
        <v>0.23048327137546468</v>
      </c>
      <c r="G22">
        <v>0.26</v>
      </c>
      <c r="H22">
        <f t="shared" si="0"/>
        <v>9.4627850083198267E-2</v>
      </c>
      <c r="I22">
        <v>1398150</v>
      </c>
      <c r="J22">
        <f t="shared" si="0"/>
        <v>9.4627850083198267E-2</v>
      </c>
      <c r="K22">
        <f>VLOOKUP(B22,no!$A$4:$B$127,2,0)</f>
        <v>9</v>
      </c>
    </row>
    <row r="23" spans="1:11" x14ac:dyDescent="0.25">
      <c r="A23" t="s">
        <v>79</v>
      </c>
      <c r="B23" t="s">
        <v>115</v>
      </c>
      <c r="C23">
        <v>0.46676099537037041</v>
      </c>
      <c r="D23">
        <v>0.15000000000000002</v>
      </c>
      <c r="E23">
        <v>0.16796875</v>
      </c>
      <c r="F23">
        <v>0.23456790123456789</v>
      </c>
      <c r="G23">
        <v>0.34</v>
      </c>
      <c r="H23">
        <f t="shared" si="0"/>
        <v>2.771526989884468E-2</v>
      </c>
      <c r="I23">
        <v>409500</v>
      </c>
      <c r="J23">
        <f t="shared" si="0"/>
        <v>2.771526989884468E-2</v>
      </c>
      <c r="K23">
        <f>VLOOKUP(B23,no!$A$4:$B$127,2,0)</f>
        <v>10</v>
      </c>
    </row>
    <row r="24" spans="1:11" x14ac:dyDescent="0.25">
      <c r="A24" t="s">
        <v>79</v>
      </c>
      <c r="B24" t="s">
        <v>119</v>
      </c>
      <c r="C24">
        <v>0.50328406107167167</v>
      </c>
      <c r="D24">
        <v>0.18571428571428572</v>
      </c>
      <c r="E24">
        <v>0.15384615384615385</v>
      </c>
      <c r="F24">
        <v>0.27138643067846607</v>
      </c>
      <c r="G24">
        <v>0.35</v>
      </c>
      <c r="H24">
        <f t="shared" si="0"/>
        <v>9.1064458239061077E-3</v>
      </c>
      <c r="I24">
        <v>134550</v>
      </c>
      <c r="J24">
        <f t="shared" si="0"/>
        <v>9.1064458239061077E-3</v>
      </c>
      <c r="K24">
        <f>VLOOKUP(B24,no!$A$4:$B$127,2,0)</f>
        <v>11</v>
      </c>
    </row>
    <row r="25" spans="1:11" x14ac:dyDescent="0.25">
      <c r="A25" t="s">
        <v>79</v>
      </c>
      <c r="B25" t="s">
        <v>125</v>
      </c>
      <c r="C25">
        <v>0.50536530627282961</v>
      </c>
      <c r="D25">
        <v>0.20714285714285716</v>
      </c>
      <c r="E25">
        <v>0.18466898954703834</v>
      </c>
      <c r="F25">
        <v>0.29607250755287007</v>
      </c>
      <c r="G25">
        <v>0.16</v>
      </c>
      <c r="H25">
        <f t="shared" si="0"/>
        <v>8.2419933580135732E-2</v>
      </c>
      <c r="I25">
        <v>1217775</v>
      </c>
      <c r="J25">
        <f t="shared" si="0"/>
        <v>8.2419933580135732E-2</v>
      </c>
      <c r="K25">
        <f>VLOOKUP(B25,no!$A$4:$B$127,2,0)</f>
        <v>12</v>
      </c>
    </row>
    <row r="26" spans="1:11" x14ac:dyDescent="0.25">
      <c r="A26" t="s">
        <v>129</v>
      </c>
      <c r="B26" t="s">
        <v>130</v>
      </c>
      <c r="C26">
        <v>0.55859899749373432</v>
      </c>
      <c r="D26">
        <v>0.30714285714285716</v>
      </c>
      <c r="E26">
        <v>0.22222222222222221</v>
      </c>
      <c r="F26">
        <v>0.30263157894736842</v>
      </c>
      <c r="G26">
        <v>0.36</v>
      </c>
      <c r="H26">
        <f t="shared" si="0"/>
        <v>8.3145809696534026E-2</v>
      </c>
      <c r="I26">
        <v>1228500</v>
      </c>
      <c r="J26">
        <f t="shared" si="0"/>
        <v>8.3145809696534026E-2</v>
      </c>
      <c r="K26">
        <f>VLOOKUP(B26,no!$A$4:$B$127,2,0)</f>
        <v>1</v>
      </c>
    </row>
    <row r="27" spans="1:11" x14ac:dyDescent="0.25">
      <c r="A27" t="s">
        <v>129</v>
      </c>
      <c r="B27" t="s">
        <v>135</v>
      </c>
      <c r="C27">
        <v>0.29072576636288328</v>
      </c>
      <c r="D27">
        <v>0.05</v>
      </c>
      <c r="E27">
        <v>0.35058823529411764</v>
      </c>
      <c r="F27">
        <v>0.17183098591549295</v>
      </c>
      <c r="G27">
        <v>0.26</v>
      </c>
      <c r="H27">
        <f t="shared" si="0"/>
        <v>0</v>
      </c>
      <c r="I27">
        <v>0</v>
      </c>
      <c r="J27">
        <f t="shared" si="0"/>
        <v>0</v>
      </c>
      <c r="K27">
        <f>VLOOKUP(B27,no!$A$4:$B$127,2,0)</f>
        <v>2</v>
      </c>
    </row>
    <row r="28" spans="1:11" x14ac:dyDescent="0.25">
      <c r="A28" t="s">
        <v>129</v>
      </c>
      <c r="B28" t="s">
        <v>137</v>
      </c>
      <c r="C28">
        <v>0.27549603174603188</v>
      </c>
      <c r="D28">
        <v>4.2857142857142864E-2</v>
      </c>
      <c r="E28">
        <v>0.16250000000000001</v>
      </c>
      <c r="F28">
        <v>0.21296296296296297</v>
      </c>
      <c r="G28">
        <v>0.35</v>
      </c>
      <c r="H28">
        <f t="shared" si="0"/>
        <v>0</v>
      </c>
      <c r="I28">
        <v>0</v>
      </c>
      <c r="J28">
        <f t="shared" si="0"/>
        <v>0</v>
      </c>
      <c r="K28">
        <f>VLOOKUP(B28,no!$A$4:$B$127,2,0)</f>
        <v>3</v>
      </c>
    </row>
    <row r="29" spans="1:11" x14ac:dyDescent="0.25">
      <c r="A29" t="s">
        <v>129</v>
      </c>
      <c r="B29" t="s">
        <v>139</v>
      </c>
      <c r="C29">
        <v>0.27311430656601371</v>
      </c>
      <c r="D29">
        <v>0.125</v>
      </c>
      <c r="E29">
        <v>0.1165644171779141</v>
      </c>
      <c r="F29">
        <v>0.23048327137546468</v>
      </c>
      <c r="G29">
        <v>0.16</v>
      </c>
      <c r="H29">
        <f t="shared" si="0"/>
        <v>0</v>
      </c>
      <c r="I29">
        <v>0</v>
      </c>
      <c r="J29">
        <f t="shared" si="0"/>
        <v>0</v>
      </c>
      <c r="K29">
        <f>VLOOKUP(B29,no!$A$4:$B$127,2,0)</f>
        <v>4</v>
      </c>
    </row>
    <row r="30" spans="1:11" x14ac:dyDescent="0.25">
      <c r="A30" t="s">
        <v>129</v>
      </c>
      <c r="B30" t="s">
        <v>142</v>
      </c>
      <c r="C30">
        <v>0.4873562010508577</v>
      </c>
      <c r="D30">
        <v>0.18571428571428575</v>
      </c>
      <c r="E30">
        <v>0.23636363636363636</v>
      </c>
      <c r="F30">
        <v>0.28244274809160308</v>
      </c>
      <c r="G30">
        <v>0.39</v>
      </c>
      <c r="H30">
        <f t="shared" si="0"/>
        <v>9.502378251032461E-3</v>
      </c>
      <c r="I30">
        <v>140400</v>
      </c>
      <c r="J30">
        <f t="shared" si="0"/>
        <v>9.502378251032461E-3</v>
      </c>
      <c r="K30">
        <f>VLOOKUP(B30,no!$A$4:$B$127,2,0)</f>
        <v>5</v>
      </c>
    </row>
    <row r="31" spans="1:11" x14ac:dyDescent="0.25">
      <c r="A31" t="s">
        <v>129</v>
      </c>
      <c r="B31" t="s">
        <v>145</v>
      </c>
      <c r="C31">
        <v>0.52842396313364048</v>
      </c>
      <c r="D31">
        <v>0.25</v>
      </c>
      <c r="E31">
        <v>0.2857142857142857</v>
      </c>
      <c r="F31">
        <v>0.29569892473118281</v>
      </c>
      <c r="G31">
        <v>0.21</v>
      </c>
      <c r="H31">
        <f t="shared" si="0"/>
        <v>6.0973593777458299E-2</v>
      </c>
      <c r="I31">
        <v>900900</v>
      </c>
      <c r="J31">
        <f t="shared" si="0"/>
        <v>6.0973593777458299E-2</v>
      </c>
      <c r="K31">
        <f>VLOOKUP(B31,no!$A$4:$B$127,2,0)</f>
        <v>6</v>
      </c>
    </row>
    <row r="32" spans="1:11" x14ac:dyDescent="0.25">
      <c r="A32" t="s">
        <v>129</v>
      </c>
      <c r="B32" t="s">
        <v>148</v>
      </c>
      <c r="C32">
        <v>0.37186284086284083</v>
      </c>
      <c r="D32">
        <v>0.19285714285714287</v>
      </c>
      <c r="E32">
        <v>0.15384615384615385</v>
      </c>
      <c r="F32">
        <v>0.25617283950617287</v>
      </c>
      <c r="G32">
        <v>0.09</v>
      </c>
      <c r="H32">
        <f t="shared" si="0"/>
        <v>1.9400688929191275E-2</v>
      </c>
      <c r="I32">
        <v>286650</v>
      </c>
      <c r="J32">
        <f t="shared" si="0"/>
        <v>1.9400688929191275E-2</v>
      </c>
      <c r="K32">
        <f>VLOOKUP(B32,no!$A$4:$B$127,2,0)</f>
        <v>7</v>
      </c>
    </row>
    <row r="33" spans="1:11" x14ac:dyDescent="0.25">
      <c r="A33" t="s">
        <v>129</v>
      </c>
      <c r="B33" t="s">
        <v>150</v>
      </c>
      <c r="C33">
        <v>0.27822107738652369</v>
      </c>
      <c r="D33">
        <v>3.5714285714285726E-2</v>
      </c>
      <c r="E33">
        <v>0.18466898954703834</v>
      </c>
      <c r="F33">
        <v>0.23702031602708803</v>
      </c>
      <c r="G33">
        <v>0.19</v>
      </c>
      <c r="H33">
        <f t="shared" si="0"/>
        <v>0</v>
      </c>
      <c r="I33">
        <v>0</v>
      </c>
      <c r="J33">
        <f t="shared" si="0"/>
        <v>0</v>
      </c>
      <c r="K33">
        <f>VLOOKUP(B33,no!$A$4:$B$127,2,0)</f>
        <v>8</v>
      </c>
    </row>
    <row r="34" spans="1:11" x14ac:dyDescent="0.25">
      <c r="A34" t="s">
        <v>129</v>
      </c>
      <c r="B34" t="s">
        <v>154</v>
      </c>
      <c r="C34">
        <v>0.5948008972085097</v>
      </c>
      <c r="D34">
        <v>0.26428571428571429</v>
      </c>
      <c r="E34">
        <v>0.21897810218978103</v>
      </c>
      <c r="F34">
        <v>0.29607250755287007</v>
      </c>
      <c r="G34">
        <v>0.34</v>
      </c>
      <c r="H34">
        <f t="shared" si="0"/>
        <v>2.9694932034476443E-2</v>
      </c>
      <c r="I34">
        <v>438750</v>
      </c>
      <c r="J34">
        <f t="shared" si="0"/>
        <v>2.9694932034476443E-2</v>
      </c>
      <c r="K34">
        <f>VLOOKUP(B34,no!$A$4:$B$127,2,0)</f>
        <v>9</v>
      </c>
    </row>
    <row r="35" spans="1:11" x14ac:dyDescent="0.25">
      <c r="A35" t="s">
        <v>129</v>
      </c>
      <c r="B35" t="s">
        <v>157</v>
      </c>
      <c r="C35">
        <v>0.58454403887569728</v>
      </c>
      <c r="D35">
        <v>0.29285714285714293</v>
      </c>
      <c r="E35">
        <v>0.25641025641025639</v>
      </c>
      <c r="F35">
        <v>0.17587939698492464</v>
      </c>
      <c r="G35">
        <v>0.28000000000000003</v>
      </c>
      <c r="H35">
        <f t="shared" si="0"/>
        <v>0.15403801837918327</v>
      </c>
      <c r="I35">
        <v>2275950</v>
      </c>
      <c r="J35">
        <f t="shared" si="0"/>
        <v>0.15403801837918327</v>
      </c>
      <c r="K35">
        <f>VLOOKUP(B35,no!$A$4:$B$127,2,0)</f>
        <v>10</v>
      </c>
    </row>
    <row r="36" spans="1:11" x14ac:dyDescent="0.25">
      <c r="A36" t="s">
        <v>129</v>
      </c>
      <c r="B36" t="s">
        <v>160</v>
      </c>
      <c r="C36">
        <v>0.49780952380952381</v>
      </c>
      <c r="D36">
        <v>0.24285714285714288</v>
      </c>
      <c r="E36">
        <v>0.26984126984126983</v>
      </c>
      <c r="F36">
        <v>0.16666666666666666</v>
      </c>
      <c r="G36">
        <v>0.16</v>
      </c>
      <c r="H36">
        <f t="shared" si="0"/>
        <v>4.2364769702519726E-2</v>
      </c>
      <c r="I36">
        <v>625950</v>
      </c>
      <c r="J36">
        <f t="shared" si="0"/>
        <v>4.2364769702519726E-2</v>
      </c>
      <c r="K36">
        <f>VLOOKUP(B36,no!$A$4:$B$127,2,0)</f>
        <v>11</v>
      </c>
    </row>
    <row r="37" spans="1:11" x14ac:dyDescent="0.25">
      <c r="A37" t="s">
        <v>129</v>
      </c>
      <c r="B37" t="s">
        <v>164</v>
      </c>
      <c r="C37">
        <v>0.4417033492822966</v>
      </c>
      <c r="D37">
        <v>0.15</v>
      </c>
      <c r="E37">
        <v>0.14015151515151514</v>
      </c>
      <c r="F37">
        <v>0.25219298245614036</v>
      </c>
      <c r="G37">
        <v>0.26</v>
      </c>
      <c r="H37">
        <f t="shared" si="0"/>
        <v>1.58372970850541E-3</v>
      </c>
      <c r="I37">
        <v>23400</v>
      </c>
      <c r="J37">
        <f t="shared" si="0"/>
        <v>1.58372970850541E-3</v>
      </c>
      <c r="K37">
        <f>VLOOKUP(B37,no!$A$4:$B$127,2,0)</f>
        <v>12</v>
      </c>
    </row>
    <row r="38" spans="1:11" x14ac:dyDescent="0.25">
      <c r="A38" t="s">
        <v>167</v>
      </c>
      <c r="B38" t="s">
        <v>168</v>
      </c>
      <c r="C38">
        <v>0.43183717357910906</v>
      </c>
      <c r="D38">
        <v>0.30714285714285716</v>
      </c>
      <c r="E38">
        <v>0.26984126984126983</v>
      </c>
      <c r="F38">
        <v>0.22580645161290322</v>
      </c>
      <c r="G38">
        <v>0.19</v>
      </c>
      <c r="H38">
        <f t="shared" si="0"/>
        <v>0.10096276891721991</v>
      </c>
      <c r="I38">
        <v>1491750</v>
      </c>
      <c r="J38">
        <f t="shared" si="0"/>
        <v>0.10096276891721991</v>
      </c>
      <c r="K38">
        <f>VLOOKUP(B38,no!$A$4:$B$127,2,0)</f>
        <v>1</v>
      </c>
    </row>
    <row r="39" spans="1:11" x14ac:dyDescent="0.25">
      <c r="A39" t="s">
        <v>167</v>
      </c>
      <c r="B39" t="s">
        <v>171</v>
      </c>
      <c r="C39">
        <v>0.37177492877492879</v>
      </c>
      <c r="D39">
        <v>0.2</v>
      </c>
      <c r="E39">
        <v>0.25641025641025639</v>
      </c>
      <c r="F39">
        <v>0.25617283950617287</v>
      </c>
      <c r="G39">
        <v>0.27</v>
      </c>
      <c r="H39">
        <f t="shared" si="0"/>
        <v>5.8347580414637362E-2</v>
      </c>
      <c r="I39">
        <v>862100</v>
      </c>
      <c r="J39">
        <f t="shared" si="0"/>
        <v>5.8347580414637362E-2</v>
      </c>
      <c r="K39">
        <f>VLOOKUP(B39,no!$A$4:$B$127,2,0)</f>
        <v>2</v>
      </c>
    </row>
    <row r="40" spans="1:11" x14ac:dyDescent="0.25">
      <c r="A40" t="s">
        <v>167</v>
      </c>
      <c r="B40" t="s">
        <v>173</v>
      </c>
      <c r="C40">
        <v>0.34940579389650595</v>
      </c>
      <c r="D40">
        <v>0.17857142857142855</v>
      </c>
      <c r="E40">
        <v>0.35058823529411764</v>
      </c>
      <c r="F40">
        <v>0.25219298245614036</v>
      </c>
      <c r="G40">
        <v>0.2</v>
      </c>
      <c r="H40">
        <f t="shared" si="0"/>
        <v>3.6270117555044841E-2</v>
      </c>
      <c r="I40">
        <v>535900</v>
      </c>
      <c r="J40">
        <f t="shared" si="0"/>
        <v>3.6270117555044841E-2</v>
      </c>
      <c r="K40">
        <f>VLOOKUP(B40,no!$A$4:$B$127,2,0)</f>
        <v>3</v>
      </c>
    </row>
    <row r="41" spans="1:11" x14ac:dyDescent="0.25">
      <c r="A41" t="s">
        <v>167</v>
      </c>
      <c r="B41" t="s">
        <v>177</v>
      </c>
      <c r="C41">
        <v>0.2954060846560847</v>
      </c>
      <c r="D41">
        <v>0.21428571428571433</v>
      </c>
      <c r="E41">
        <v>0.16250000000000001</v>
      </c>
      <c r="F41">
        <v>0.23456790123456789</v>
      </c>
      <c r="G41">
        <v>0.13</v>
      </c>
      <c r="H41">
        <f t="shared" si="0"/>
        <v>5.617164408436176E-2</v>
      </c>
      <c r="I41">
        <v>829950</v>
      </c>
      <c r="J41">
        <f t="shared" si="0"/>
        <v>5.617164408436176E-2</v>
      </c>
      <c r="K41">
        <f>VLOOKUP(B41,no!$A$4:$B$127,2,0)</f>
        <v>4</v>
      </c>
    </row>
    <row r="42" spans="1:11" x14ac:dyDescent="0.25">
      <c r="A42" t="s">
        <v>167</v>
      </c>
      <c r="B42" t="s">
        <v>180</v>
      </c>
      <c r="C42">
        <v>0.41780198897476384</v>
      </c>
      <c r="D42">
        <v>0.1785714285714286</v>
      </c>
      <c r="E42">
        <v>0.51570680628272247</v>
      </c>
      <c r="F42">
        <v>0.22839506172839505</v>
      </c>
      <c r="G42">
        <v>0.24</v>
      </c>
      <c r="H42">
        <f t="shared" si="0"/>
        <v>0.12433293423119077</v>
      </c>
      <c r="I42">
        <v>1837050</v>
      </c>
      <c r="J42">
        <f t="shared" si="0"/>
        <v>0.12433293423119077</v>
      </c>
      <c r="K42">
        <f>VLOOKUP(B42,no!$A$4:$B$127,2,0)</f>
        <v>5</v>
      </c>
    </row>
    <row r="43" spans="1:11" x14ac:dyDescent="0.25">
      <c r="A43" t="s">
        <v>167</v>
      </c>
      <c r="B43" t="s">
        <v>184</v>
      </c>
      <c r="C43">
        <v>0.43364159025096527</v>
      </c>
      <c r="D43">
        <v>0.2142857142857143</v>
      </c>
      <c r="E43">
        <v>0.16796875</v>
      </c>
      <c r="F43">
        <v>0.16988416988416988</v>
      </c>
      <c r="G43">
        <v>0.27</v>
      </c>
      <c r="H43">
        <f t="shared" si="0"/>
        <v>1.3461702522295988E-2</v>
      </c>
      <c r="I43">
        <v>198900</v>
      </c>
      <c r="J43">
        <f t="shared" si="0"/>
        <v>1.3461702522295988E-2</v>
      </c>
      <c r="K43">
        <f>VLOOKUP(B43,no!$A$4:$B$127,2,0)</f>
        <v>6</v>
      </c>
    </row>
    <row r="44" spans="1:11" x14ac:dyDescent="0.25">
      <c r="A44" t="s">
        <v>167</v>
      </c>
      <c r="B44" t="s">
        <v>187</v>
      </c>
      <c r="C44">
        <v>0.48443274466422015</v>
      </c>
      <c r="D44">
        <v>0.24285714285714285</v>
      </c>
      <c r="E44">
        <v>0.18466898954703834</v>
      </c>
      <c r="F44">
        <v>0.19391634980988592</v>
      </c>
      <c r="G44">
        <v>0.27</v>
      </c>
      <c r="H44">
        <f t="shared" si="0"/>
        <v>1.3461702522295988E-2</v>
      </c>
      <c r="I44">
        <v>198900</v>
      </c>
      <c r="J44">
        <f t="shared" si="0"/>
        <v>1.3461702522295988E-2</v>
      </c>
      <c r="K44">
        <f>VLOOKUP(B44,no!$A$4:$B$127,2,0)</f>
        <v>7</v>
      </c>
    </row>
    <row r="45" spans="1:11" x14ac:dyDescent="0.25">
      <c r="A45" t="s">
        <v>167</v>
      </c>
      <c r="B45" t="s">
        <v>191</v>
      </c>
      <c r="C45">
        <v>0.4143718912666281</v>
      </c>
      <c r="D45">
        <v>0.17142857142857143</v>
      </c>
      <c r="E45">
        <v>0.15384615384615385</v>
      </c>
      <c r="F45">
        <v>0.30263157894736842</v>
      </c>
      <c r="G45">
        <v>0.24</v>
      </c>
      <c r="H45">
        <f t="shared" si="0"/>
        <v>4.9887485817920421E-2</v>
      </c>
      <c r="I45">
        <v>737100</v>
      </c>
      <c r="J45">
        <f t="shared" si="0"/>
        <v>4.9887485817920421E-2</v>
      </c>
      <c r="K45">
        <f>VLOOKUP(B45,no!$A$4:$B$127,2,0)</f>
        <v>8</v>
      </c>
    </row>
    <row r="46" spans="1:11" x14ac:dyDescent="0.25">
      <c r="A46" t="s">
        <v>167</v>
      </c>
      <c r="B46" t="s">
        <v>194</v>
      </c>
      <c r="C46">
        <v>0.42092032141323688</v>
      </c>
      <c r="D46">
        <v>0.1142857142857143</v>
      </c>
      <c r="E46">
        <v>0.21897810218978103</v>
      </c>
      <c r="F46">
        <v>0.34313725490196079</v>
      </c>
      <c r="G46">
        <v>0.27</v>
      </c>
      <c r="H46">
        <f t="shared" si="0"/>
        <v>0</v>
      </c>
      <c r="I46">
        <v>0</v>
      </c>
      <c r="J46">
        <f t="shared" si="0"/>
        <v>0</v>
      </c>
      <c r="K46">
        <f>VLOOKUP(B46,no!$A$4:$B$127,2,0)</f>
        <v>9</v>
      </c>
    </row>
    <row r="47" spans="1:11" x14ac:dyDescent="0.25">
      <c r="A47" t="s">
        <v>167</v>
      </c>
      <c r="B47" t="s">
        <v>196</v>
      </c>
      <c r="C47">
        <v>0.47238307665073465</v>
      </c>
      <c r="D47">
        <v>0.12857142857142856</v>
      </c>
      <c r="E47">
        <v>0.22222222222222221</v>
      </c>
      <c r="F47">
        <v>0.23048327137546468</v>
      </c>
      <c r="G47">
        <v>0.32</v>
      </c>
      <c r="H47">
        <f t="shared" si="0"/>
        <v>5.5430539797689353E-3</v>
      </c>
      <c r="I47">
        <v>81900</v>
      </c>
      <c r="J47">
        <f t="shared" si="0"/>
        <v>5.5430539797689353E-3</v>
      </c>
      <c r="K47">
        <f>VLOOKUP(B47,no!$A$4:$B$127,2,0)</f>
        <v>10</v>
      </c>
    </row>
    <row r="48" spans="1:11" x14ac:dyDescent="0.25">
      <c r="A48" t="s">
        <v>167</v>
      </c>
      <c r="B48" t="s">
        <v>198</v>
      </c>
      <c r="C48">
        <v>0.5665346662366979</v>
      </c>
      <c r="D48">
        <v>0.28571428571428575</v>
      </c>
      <c r="E48">
        <v>0.2857142857142857</v>
      </c>
      <c r="F48">
        <v>0.23702031602708803</v>
      </c>
      <c r="G48">
        <v>0.16</v>
      </c>
      <c r="H48">
        <f t="shared" si="0"/>
        <v>4.8699688536541365E-2</v>
      </c>
      <c r="I48">
        <v>719550</v>
      </c>
      <c r="J48">
        <f t="shared" si="0"/>
        <v>4.8699688536541365E-2</v>
      </c>
      <c r="K48">
        <f>VLOOKUP(B48,no!$A$4:$B$127,2,0)</f>
        <v>11</v>
      </c>
    </row>
    <row r="49" spans="1:11" x14ac:dyDescent="0.25">
      <c r="A49" t="s">
        <v>167</v>
      </c>
      <c r="B49" t="s">
        <v>200</v>
      </c>
      <c r="C49">
        <v>0.64880313536328016</v>
      </c>
      <c r="D49">
        <v>0.20000000000000004</v>
      </c>
      <c r="E49">
        <v>0.23364485981308411</v>
      </c>
      <c r="F49">
        <v>0.29569892473118281</v>
      </c>
      <c r="G49">
        <v>0.5</v>
      </c>
      <c r="H49">
        <f t="shared" si="0"/>
        <v>6.3349188340216401E-3</v>
      </c>
      <c r="I49">
        <v>93600</v>
      </c>
      <c r="J49">
        <f t="shared" si="0"/>
        <v>6.3349188340216401E-3</v>
      </c>
      <c r="K49">
        <f>VLOOKUP(B49,no!$A$4:$B$127,2,0)</f>
        <v>12</v>
      </c>
    </row>
    <row r="50" spans="1:11" x14ac:dyDescent="0.25">
      <c r="A50" t="s">
        <v>203</v>
      </c>
      <c r="B50" t="s">
        <v>204</v>
      </c>
      <c r="C50">
        <v>0.25788614800759013</v>
      </c>
      <c r="D50">
        <v>0.1</v>
      </c>
      <c r="E50">
        <v>0.35058823529411764</v>
      </c>
      <c r="F50">
        <v>0.29569892473118281</v>
      </c>
      <c r="G50">
        <v>0.16</v>
      </c>
      <c r="H50">
        <f t="shared" si="0"/>
        <v>4.4344431838151482E-2</v>
      </c>
      <c r="I50">
        <v>655200</v>
      </c>
      <c r="J50">
        <f t="shared" si="0"/>
        <v>4.4344431838151482E-2</v>
      </c>
      <c r="K50">
        <f>VLOOKUP(B50,no!$A$4:$B$127,2,0)</f>
        <v>1</v>
      </c>
    </row>
    <row r="51" spans="1:11" x14ac:dyDescent="0.25">
      <c r="A51" t="s">
        <v>203</v>
      </c>
      <c r="B51" t="s">
        <v>206</v>
      </c>
      <c r="C51">
        <v>0.33144215291750512</v>
      </c>
      <c r="D51">
        <v>0.20714285714285718</v>
      </c>
      <c r="E51">
        <v>0.16250000000000001</v>
      </c>
      <c r="F51">
        <v>0.17183098591549295</v>
      </c>
      <c r="G51">
        <v>0.26</v>
      </c>
      <c r="H51">
        <f t="shared" si="0"/>
        <v>7.4486056867334574E-2</v>
      </c>
      <c r="I51">
        <v>1100550</v>
      </c>
      <c r="J51">
        <f t="shared" si="0"/>
        <v>7.4486056867334574E-2</v>
      </c>
      <c r="K51">
        <f>VLOOKUP(B51,no!$A$4:$B$127,2,0)</f>
        <v>2</v>
      </c>
    </row>
    <row r="52" spans="1:11" x14ac:dyDescent="0.25">
      <c r="A52" t="s">
        <v>203</v>
      </c>
      <c r="B52" t="s">
        <v>210</v>
      </c>
      <c r="C52">
        <v>0.46349174998466536</v>
      </c>
      <c r="D52">
        <v>0.24285714285714285</v>
      </c>
      <c r="E52">
        <v>0.21897810218978103</v>
      </c>
      <c r="F52">
        <v>0.34313725490196079</v>
      </c>
      <c r="G52">
        <v>0.28000000000000003</v>
      </c>
      <c r="H52">
        <f t="shared" si="0"/>
        <v>5.9278190820276216E-2</v>
      </c>
      <c r="I52">
        <v>875850</v>
      </c>
      <c r="J52">
        <f t="shared" si="0"/>
        <v>5.9278190820276216E-2</v>
      </c>
      <c r="K52">
        <f>VLOOKUP(B52,no!$A$4:$B$127,2,0)</f>
        <v>3</v>
      </c>
    </row>
    <row r="53" spans="1:11" x14ac:dyDescent="0.25">
      <c r="A53" t="s">
        <v>203</v>
      </c>
      <c r="B53" t="s">
        <v>213</v>
      </c>
      <c r="C53">
        <v>0.56339318083728962</v>
      </c>
      <c r="D53">
        <v>0.29285714285714287</v>
      </c>
      <c r="E53">
        <v>0.2857142857142857</v>
      </c>
      <c r="F53">
        <v>0.29607250755287007</v>
      </c>
      <c r="G53">
        <v>0.39</v>
      </c>
      <c r="H53">
        <f t="shared" si="0"/>
        <v>0.17975332191536406</v>
      </c>
      <c r="I53">
        <v>2655900</v>
      </c>
      <c r="J53">
        <f t="shared" si="0"/>
        <v>0.17975332191536406</v>
      </c>
      <c r="K53">
        <f>VLOOKUP(B53,no!$A$4:$B$127,2,0)</f>
        <v>4</v>
      </c>
    </row>
    <row r="54" spans="1:11" x14ac:dyDescent="0.25">
      <c r="A54" t="s">
        <v>203</v>
      </c>
      <c r="B54" t="s">
        <v>216</v>
      </c>
      <c r="C54">
        <v>0.13032844932844942</v>
      </c>
      <c r="D54">
        <v>1.428571428571429E-2</v>
      </c>
      <c r="E54">
        <v>0.15384615384615385</v>
      </c>
      <c r="F54">
        <v>0.21296296296296297</v>
      </c>
      <c r="G54">
        <v>0.09</v>
      </c>
      <c r="H54">
        <f t="shared" si="0"/>
        <v>0</v>
      </c>
      <c r="I54">
        <v>0</v>
      </c>
      <c r="J54">
        <f t="shared" si="0"/>
        <v>0</v>
      </c>
      <c r="K54">
        <f>VLOOKUP(B54,no!$A$4:$B$127,2,0)</f>
        <v>5</v>
      </c>
    </row>
    <row r="55" spans="1:11" x14ac:dyDescent="0.25">
      <c r="A55" t="s">
        <v>203</v>
      </c>
      <c r="B55" t="s">
        <v>219</v>
      </c>
      <c r="C55">
        <v>0.47618956679894181</v>
      </c>
      <c r="D55">
        <v>0.27142857142857141</v>
      </c>
      <c r="E55">
        <v>0.16796875</v>
      </c>
      <c r="F55">
        <v>0.23456790123456789</v>
      </c>
      <c r="G55">
        <v>0.21</v>
      </c>
      <c r="H55">
        <f t="shared" si="0"/>
        <v>5.9389864068952886E-2</v>
      </c>
      <c r="I55">
        <v>877500</v>
      </c>
      <c r="J55">
        <f t="shared" si="0"/>
        <v>5.9389864068952886E-2</v>
      </c>
      <c r="K55">
        <f>VLOOKUP(B55,no!$A$4:$B$127,2,0)</f>
        <v>6</v>
      </c>
    </row>
    <row r="56" spans="1:11" x14ac:dyDescent="0.25">
      <c r="A56" t="s">
        <v>203</v>
      </c>
      <c r="B56" t="s">
        <v>222</v>
      </c>
      <c r="C56">
        <v>0.65008422233594476</v>
      </c>
      <c r="D56">
        <v>0.28571428571428575</v>
      </c>
      <c r="E56">
        <v>0.51570680628272247</v>
      </c>
      <c r="F56">
        <v>0.25219298245614036</v>
      </c>
      <c r="G56">
        <v>0.36</v>
      </c>
      <c r="H56">
        <f t="shared" si="0"/>
        <v>2.1380351064823038E-2</v>
      </c>
      <c r="I56">
        <v>315900</v>
      </c>
      <c r="J56">
        <f t="shared" si="0"/>
        <v>2.1380351064823038E-2</v>
      </c>
      <c r="K56">
        <f>VLOOKUP(B56,no!$A$4:$B$127,2,0)</f>
        <v>7</v>
      </c>
    </row>
    <row r="57" spans="1:11" x14ac:dyDescent="0.25">
      <c r="A57" t="s">
        <v>203</v>
      </c>
      <c r="B57" t="s">
        <v>225</v>
      </c>
      <c r="C57">
        <v>0.45043274466422017</v>
      </c>
      <c r="D57">
        <v>0.24285714285714288</v>
      </c>
      <c r="E57">
        <v>0.18466898954703834</v>
      </c>
      <c r="F57">
        <v>0.19391634980988592</v>
      </c>
      <c r="G57">
        <v>0.16</v>
      </c>
      <c r="H57">
        <f t="shared" si="0"/>
        <v>0.10531802561560978</v>
      </c>
      <c r="I57">
        <v>1556100</v>
      </c>
      <c r="J57">
        <f t="shared" si="0"/>
        <v>0.10531802561560978</v>
      </c>
      <c r="K57">
        <f>VLOOKUP(B57,no!$A$4:$B$127,2,0)</f>
        <v>8</v>
      </c>
    </row>
    <row r="58" spans="1:11" x14ac:dyDescent="0.25">
      <c r="A58" t="s">
        <v>203</v>
      </c>
      <c r="B58" t="s">
        <v>229</v>
      </c>
      <c r="C58">
        <v>0.36206064306064301</v>
      </c>
      <c r="D58">
        <v>6.4285714285714293E-2</v>
      </c>
      <c r="E58">
        <v>0.25641025641025639</v>
      </c>
      <c r="F58">
        <v>0.25617283950617287</v>
      </c>
      <c r="G58">
        <v>0.26</v>
      </c>
      <c r="H58">
        <f t="shared" si="0"/>
        <v>0</v>
      </c>
      <c r="I58">
        <v>0</v>
      </c>
      <c r="J58">
        <f t="shared" si="0"/>
        <v>0</v>
      </c>
      <c r="K58">
        <f>VLOOKUP(B58,no!$A$4:$B$127,2,0)</f>
        <v>9</v>
      </c>
    </row>
    <row r="59" spans="1:11" x14ac:dyDescent="0.25">
      <c r="A59" t="s">
        <v>203</v>
      </c>
      <c r="B59" t="s">
        <v>232</v>
      </c>
      <c r="C59">
        <v>0.59228762861928685</v>
      </c>
      <c r="D59">
        <v>0.27857142857142858</v>
      </c>
      <c r="E59">
        <v>0.26984126984126983</v>
      </c>
      <c r="F59">
        <v>0.17587939698492464</v>
      </c>
      <c r="G59">
        <v>0.35</v>
      </c>
      <c r="H59">
        <f t="shared" si="0"/>
        <v>0.11046514716825237</v>
      </c>
      <c r="I59">
        <v>1632150</v>
      </c>
      <c r="J59">
        <f t="shared" si="0"/>
        <v>0.11046514716825237</v>
      </c>
      <c r="K59">
        <f>VLOOKUP(B59,no!$A$4:$B$127,2,0)</f>
        <v>10</v>
      </c>
    </row>
    <row r="60" spans="1:11" x14ac:dyDescent="0.25">
      <c r="A60" t="s">
        <v>203</v>
      </c>
      <c r="B60" t="s">
        <v>235</v>
      </c>
      <c r="C60">
        <v>0.42175483360530092</v>
      </c>
      <c r="D60">
        <v>0.15714285714285714</v>
      </c>
      <c r="E60">
        <v>0.23364485981308411</v>
      </c>
      <c r="F60">
        <v>0.22839506172839505</v>
      </c>
      <c r="G60">
        <v>0.19</v>
      </c>
      <c r="H60">
        <f t="shared" si="0"/>
        <v>9.1064458239061077E-3</v>
      </c>
      <c r="I60">
        <v>134550</v>
      </c>
      <c r="J60">
        <f t="shared" si="0"/>
        <v>9.1064458239061077E-3</v>
      </c>
      <c r="K60">
        <f>VLOOKUP(B60,no!$A$4:$B$127,2,0)</f>
        <v>11</v>
      </c>
    </row>
    <row r="61" spans="1:11" x14ac:dyDescent="0.25">
      <c r="A61" t="s">
        <v>203</v>
      </c>
      <c r="B61" t="s">
        <v>239</v>
      </c>
      <c r="C61">
        <v>0.6103397866074447</v>
      </c>
      <c r="D61">
        <v>0.26428571428571429</v>
      </c>
      <c r="E61">
        <v>0.23636363636363636</v>
      </c>
      <c r="F61">
        <v>0.23048327137546468</v>
      </c>
      <c r="G61">
        <v>0.34</v>
      </c>
      <c r="H61">
        <f t="shared" si="0"/>
        <v>6.4838164989238584E-2</v>
      </c>
      <c r="I61">
        <v>958000</v>
      </c>
      <c r="J61">
        <f t="shared" si="0"/>
        <v>6.4838164989238584E-2</v>
      </c>
      <c r="K61">
        <f>VLOOKUP(B61,no!$A$4:$B$127,2,0)</f>
        <v>12</v>
      </c>
    </row>
    <row r="62" spans="1:11" x14ac:dyDescent="0.25">
      <c r="A62" t="s">
        <v>241</v>
      </c>
      <c r="B62" t="s">
        <v>242</v>
      </c>
      <c r="C62">
        <v>0.42871315012491484</v>
      </c>
      <c r="D62">
        <v>0.27857142857142858</v>
      </c>
      <c r="E62">
        <v>0.35058823529411764</v>
      </c>
      <c r="F62">
        <v>0.16988416988416988</v>
      </c>
      <c r="G62">
        <v>0.21</v>
      </c>
      <c r="H62">
        <f t="shared" si="0"/>
        <v>6.7359273179060236E-2</v>
      </c>
      <c r="I62">
        <v>995250</v>
      </c>
      <c r="J62">
        <f t="shared" si="0"/>
        <v>6.7359273179060236E-2</v>
      </c>
      <c r="K62">
        <f>VLOOKUP(B62,no!$A$4:$B$127,2,0)</f>
        <v>1</v>
      </c>
    </row>
    <row r="63" spans="1:11" x14ac:dyDescent="0.25">
      <c r="A63" t="s">
        <v>241</v>
      </c>
      <c r="B63" t="s">
        <v>244</v>
      </c>
      <c r="C63">
        <v>0.42300417323564876</v>
      </c>
      <c r="D63">
        <v>0.27142857142857146</v>
      </c>
      <c r="E63">
        <v>0.18466898954703834</v>
      </c>
      <c r="F63">
        <v>0.19391634980988592</v>
      </c>
      <c r="G63">
        <v>0.27</v>
      </c>
      <c r="H63">
        <f t="shared" si="0"/>
        <v>0.14134787648410785</v>
      </c>
      <c r="I63">
        <v>2088450</v>
      </c>
      <c r="J63">
        <f t="shared" si="0"/>
        <v>0.14134787648410785</v>
      </c>
      <c r="K63">
        <f>VLOOKUP(B63,no!$A$4:$B$127,2,0)</f>
        <v>2</v>
      </c>
    </row>
    <row r="64" spans="1:11" x14ac:dyDescent="0.25">
      <c r="A64" t="s">
        <v>241</v>
      </c>
      <c r="B64" t="s">
        <v>247</v>
      </c>
      <c r="C64">
        <v>0.51642103659381144</v>
      </c>
      <c r="D64">
        <v>0.19285714285714284</v>
      </c>
      <c r="E64">
        <v>0.51570680628272247</v>
      </c>
      <c r="F64">
        <v>0.25617283950617287</v>
      </c>
      <c r="G64">
        <v>0.43</v>
      </c>
      <c r="H64">
        <f t="shared" si="0"/>
        <v>8.316949796140484E-2</v>
      </c>
      <c r="I64">
        <v>1228850</v>
      </c>
      <c r="J64">
        <f t="shared" si="0"/>
        <v>8.316949796140484E-2</v>
      </c>
      <c r="K64">
        <f>VLOOKUP(B64,no!$A$4:$B$127,2,0)</f>
        <v>3</v>
      </c>
    </row>
    <row r="65" spans="1:11" x14ac:dyDescent="0.25">
      <c r="A65" t="s">
        <v>241</v>
      </c>
      <c r="B65" t="s">
        <v>251</v>
      </c>
      <c r="C65">
        <v>0.32872739899505704</v>
      </c>
      <c r="D65">
        <v>0.22142857142857145</v>
      </c>
      <c r="E65">
        <v>0.15384615384615385</v>
      </c>
      <c r="F65">
        <v>0.23048327137546468</v>
      </c>
      <c r="G65">
        <v>0.18</v>
      </c>
      <c r="H65">
        <f t="shared" si="0"/>
        <v>1.58372970850541E-3</v>
      </c>
      <c r="I65">
        <v>23400</v>
      </c>
      <c r="J65">
        <f t="shared" si="0"/>
        <v>1.58372970850541E-3</v>
      </c>
      <c r="K65">
        <f>VLOOKUP(B65,no!$A$4:$B$127,2,0)</f>
        <v>4</v>
      </c>
    </row>
    <row r="66" spans="1:11" x14ac:dyDescent="0.25">
      <c r="A66" t="s">
        <v>241</v>
      </c>
      <c r="B66" t="s">
        <v>253</v>
      </c>
      <c r="C66">
        <v>0.53909062980030731</v>
      </c>
      <c r="D66">
        <v>0.28571428571428575</v>
      </c>
      <c r="E66">
        <v>0.22222222222222221</v>
      </c>
      <c r="F66">
        <v>0.29569892473118281</v>
      </c>
      <c r="G66">
        <v>0.32</v>
      </c>
      <c r="H66">
        <f t="shared" si="0"/>
        <v>5.7241000041386783E-2</v>
      </c>
      <c r="I66">
        <v>845750</v>
      </c>
      <c r="J66">
        <f t="shared" si="0"/>
        <v>5.7241000041386783E-2</v>
      </c>
      <c r="K66">
        <f>VLOOKUP(B66,no!$A$4:$B$127,2,0)</f>
        <v>5</v>
      </c>
    </row>
    <row r="67" spans="1:11" x14ac:dyDescent="0.25">
      <c r="A67" t="s">
        <v>241</v>
      </c>
      <c r="B67" t="s">
        <v>256</v>
      </c>
      <c r="C67">
        <v>0.29731746031746031</v>
      </c>
      <c r="D67">
        <v>8.5714285714285729E-2</v>
      </c>
      <c r="E67">
        <v>0.2857142857142857</v>
      </c>
      <c r="F67">
        <v>0.21296296296296297</v>
      </c>
      <c r="G67">
        <v>0.33</v>
      </c>
      <c r="H67">
        <f t="shared" ref="H67:J109" si="1">$I67/$I$110*10</f>
        <v>9.0391034709162418E-2</v>
      </c>
      <c r="I67">
        <v>1335550</v>
      </c>
      <c r="J67">
        <f t="shared" si="1"/>
        <v>9.0391034709162418E-2</v>
      </c>
      <c r="K67">
        <f>VLOOKUP(B67,no!$A$4:$B$127,2,0)</f>
        <v>6</v>
      </c>
    </row>
    <row r="68" spans="1:11" x14ac:dyDescent="0.25">
      <c r="A68" t="s">
        <v>241</v>
      </c>
      <c r="B68" t="s">
        <v>259</v>
      </c>
      <c r="C68">
        <v>0.41465125455281276</v>
      </c>
      <c r="D68">
        <v>0.23571428571428571</v>
      </c>
      <c r="E68">
        <v>0.16250000000000001</v>
      </c>
      <c r="F68">
        <v>0.26062322946175637</v>
      </c>
      <c r="G68">
        <v>0.18</v>
      </c>
      <c r="H68">
        <f t="shared" si="1"/>
        <v>3.1278661742981856E-2</v>
      </c>
      <c r="I68">
        <v>462150</v>
      </c>
      <c r="J68">
        <f t="shared" si="1"/>
        <v>3.1278661742981856E-2</v>
      </c>
      <c r="K68">
        <f>VLOOKUP(B68,no!$A$4:$B$127,2,0)</f>
        <v>7</v>
      </c>
    </row>
    <row r="69" spans="1:11" x14ac:dyDescent="0.25">
      <c r="A69" t="s">
        <v>241</v>
      </c>
      <c r="B69" t="s">
        <v>262</v>
      </c>
      <c r="C69">
        <v>0.44141939315708001</v>
      </c>
      <c r="D69">
        <v>0.2142857142857143</v>
      </c>
      <c r="E69">
        <v>0.24770642201834864</v>
      </c>
      <c r="F69">
        <v>0.29607250755287007</v>
      </c>
      <c r="G69">
        <v>0.21</v>
      </c>
      <c r="H69">
        <f t="shared" si="1"/>
        <v>6.0547205009783764E-2</v>
      </c>
      <c r="I69">
        <v>894600</v>
      </c>
      <c r="J69">
        <f t="shared" si="1"/>
        <v>6.0547205009783764E-2</v>
      </c>
      <c r="K69">
        <f>VLOOKUP(B69,no!$A$4:$B$127,2,0)</f>
        <v>8</v>
      </c>
    </row>
    <row r="70" spans="1:11" x14ac:dyDescent="0.25">
      <c r="A70" t="s">
        <v>241</v>
      </c>
      <c r="B70" t="s">
        <v>265</v>
      </c>
      <c r="C70">
        <v>0.51118170426065168</v>
      </c>
      <c r="D70">
        <v>0.22857142857142859</v>
      </c>
      <c r="E70">
        <v>0.26984126984126983</v>
      </c>
      <c r="F70">
        <v>0.25219298245614036</v>
      </c>
      <c r="G70">
        <v>0.34</v>
      </c>
      <c r="H70">
        <f t="shared" si="1"/>
        <v>0.11917566056503212</v>
      </c>
      <c r="I70">
        <v>1760850</v>
      </c>
      <c r="J70">
        <f t="shared" si="1"/>
        <v>0.11917566056503212</v>
      </c>
      <c r="K70">
        <f>VLOOKUP(B70,no!$A$4:$B$127,2,0)</f>
        <v>9</v>
      </c>
    </row>
    <row r="71" spans="1:11" x14ac:dyDescent="0.25">
      <c r="A71" t="s">
        <v>241</v>
      </c>
      <c r="B71" t="s">
        <v>268</v>
      </c>
      <c r="C71">
        <v>0.48605194805194812</v>
      </c>
      <c r="D71">
        <v>0.25714285714285717</v>
      </c>
      <c r="E71">
        <v>0.23636363636363636</v>
      </c>
      <c r="F71">
        <v>0.16666666666666666</v>
      </c>
      <c r="G71">
        <v>0.22</v>
      </c>
      <c r="H71">
        <f t="shared" si="1"/>
        <v>7.0591029315006104E-2</v>
      </c>
      <c r="I71">
        <v>1043000</v>
      </c>
      <c r="J71">
        <f t="shared" si="1"/>
        <v>7.0591029315006104E-2</v>
      </c>
      <c r="K71">
        <f>VLOOKUP(B71,no!$A$4:$B$127,2,0)</f>
        <v>10</v>
      </c>
    </row>
    <row r="72" spans="1:11" x14ac:dyDescent="0.25">
      <c r="A72" t="s">
        <v>241</v>
      </c>
      <c r="B72" t="s">
        <v>271</v>
      </c>
      <c r="C72">
        <v>0.56732951555486777</v>
      </c>
      <c r="D72">
        <v>0.29285714285714293</v>
      </c>
      <c r="E72">
        <v>0.25641025641025639</v>
      </c>
      <c r="F72">
        <v>0.17183098591549295</v>
      </c>
      <c r="G72">
        <v>0.14000000000000001</v>
      </c>
      <c r="H72">
        <f t="shared" si="1"/>
        <v>7.4888757370138309E-2</v>
      </c>
      <c r="I72">
        <v>1106500</v>
      </c>
      <c r="J72">
        <f t="shared" si="1"/>
        <v>7.4888757370138309E-2</v>
      </c>
      <c r="K72">
        <f>VLOOKUP(B72,no!$A$4:$B$127,2,0)</f>
        <v>11</v>
      </c>
    </row>
    <row r="73" spans="1:11" x14ac:dyDescent="0.25">
      <c r="A73" t="s">
        <v>241</v>
      </c>
      <c r="B73" t="s">
        <v>274</v>
      </c>
      <c r="C73">
        <v>0.54994238260791795</v>
      </c>
      <c r="D73">
        <v>0.20714285714285718</v>
      </c>
      <c r="E73">
        <v>0.21897810218978103</v>
      </c>
      <c r="F73">
        <v>0.23702031602708803</v>
      </c>
      <c r="G73">
        <v>0.28999999999999998</v>
      </c>
      <c r="H73">
        <f t="shared" si="1"/>
        <v>4.1572904848267013E-2</v>
      </c>
      <c r="I73">
        <v>614250</v>
      </c>
      <c r="J73">
        <f t="shared" si="1"/>
        <v>4.1572904848267013E-2</v>
      </c>
      <c r="K73">
        <f>VLOOKUP(B73,no!$A$4:$B$127,2,0)</f>
        <v>12</v>
      </c>
    </row>
    <row r="74" spans="1:11" x14ac:dyDescent="0.25">
      <c r="A74" t="s">
        <v>277</v>
      </c>
      <c r="B74" t="s">
        <v>278</v>
      </c>
      <c r="C74">
        <v>0.45119201228878647</v>
      </c>
      <c r="D74">
        <v>0.25714285714285717</v>
      </c>
      <c r="E74">
        <v>0.26984126984126983</v>
      </c>
      <c r="F74">
        <v>0.29032258064516131</v>
      </c>
      <c r="G74">
        <v>0.28999999999999998</v>
      </c>
      <c r="H74">
        <f t="shared" si="1"/>
        <v>0.32351401737845559</v>
      </c>
      <c r="I74">
        <v>4780000</v>
      </c>
      <c r="J74">
        <f t="shared" si="1"/>
        <v>0.32351401737845559</v>
      </c>
      <c r="K74">
        <f>VLOOKUP(B74,no!$A$4:$B$127,2,0)</f>
        <v>1</v>
      </c>
    </row>
    <row r="75" spans="1:11" x14ac:dyDescent="0.25">
      <c r="A75" t="s">
        <v>277</v>
      </c>
      <c r="B75" t="s">
        <v>282</v>
      </c>
      <c r="C75">
        <v>0.42694117647058821</v>
      </c>
      <c r="D75">
        <v>0.2142857142857143</v>
      </c>
      <c r="E75">
        <v>0.2857142857142857</v>
      </c>
      <c r="F75">
        <v>0.34313725490196079</v>
      </c>
      <c r="G75">
        <v>0.21</v>
      </c>
      <c r="H75">
        <f t="shared" si="1"/>
        <v>0.2064567645004414</v>
      </c>
      <c r="I75">
        <v>3050450</v>
      </c>
      <c r="J75">
        <f t="shared" si="1"/>
        <v>0.2064567645004414</v>
      </c>
      <c r="K75">
        <f>VLOOKUP(B75,no!$A$4:$B$127,2,0)</f>
        <v>2</v>
      </c>
    </row>
    <row r="76" spans="1:11" x14ac:dyDescent="0.25">
      <c r="A76" t="s">
        <v>277</v>
      </c>
      <c r="B76" t="s">
        <v>285</v>
      </c>
      <c r="C76">
        <v>0.50874329086473302</v>
      </c>
      <c r="D76">
        <v>0.24285714285714288</v>
      </c>
      <c r="E76">
        <v>0.35058823529411764</v>
      </c>
      <c r="F76">
        <v>0.29569892473118281</v>
      </c>
      <c r="G76">
        <v>0.33</v>
      </c>
      <c r="H76">
        <f t="shared" si="1"/>
        <v>0.19280217182134024</v>
      </c>
      <c r="I76">
        <v>2848700</v>
      </c>
      <c r="J76">
        <f t="shared" si="1"/>
        <v>0.19280217182134024</v>
      </c>
      <c r="K76">
        <f>VLOOKUP(B76,no!$A$4:$B$127,2,0)</f>
        <v>3</v>
      </c>
    </row>
    <row r="77" spans="1:11" x14ac:dyDescent="0.25">
      <c r="A77" t="s">
        <v>277</v>
      </c>
      <c r="B77" t="s">
        <v>289</v>
      </c>
      <c r="C77">
        <v>0.43008816693863422</v>
      </c>
      <c r="D77">
        <v>0.20714285714285716</v>
      </c>
      <c r="E77">
        <v>0.23364485981308411</v>
      </c>
      <c r="F77">
        <v>0.25617283950617287</v>
      </c>
      <c r="G77">
        <v>0.34</v>
      </c>
      <c r="H77">
        <f t="shared" si="1"/>
        <v>0.1644134783925969</v>
      </c>
      <c r="I77">
        <v>2429250</v>
      </c>
      <c r="J77">
        <f t="shared" si="1"/>
        <v>0.1644134783925969</v>
      </c>
      <c r="K77">
        <f>VLOOKUP(B77,no!$A$4:$B$127,2,0)</f>
        <v>4</v>
      </c>
    </row>
    <row r="78" spans="1:11" x14ac:dyDescent="0.25">
      <c r="A78" t="s">
        <v>277</v>
      </c>
      <c r="B78" t="s">
        <v>292</v>
      </c>
      <c r="C78">
        <v>0.29761006735200296</v>
      </c>
      <c r="D78">
        <v>0.13571428571428573</v>
      </c>
      <c r="E78">
        <v>0.15384615384615385</v>
      </c>
      <c r="F78">
        <v>0.22580645161290322</v>
      </c>
      <c r="G78">
        <v>0.22</v>
      </c>
      <c r="H78">
        <f t="shared" si="1"/>
        <v>1.9668027918447531E-2</v>
      </c>
      <c r="I78">
        <v>290600</v>
      </c>
      <c r="J78">
        <f t="shared" si="1"/>
        <v>1.9668027918447531E-2</v>
      </c>
      <c r="K78">
        <f>VLOOKUP(B78,no!$A$4:$B$127,2,0)</f>
        <v>5</v>
      </c>
    </row>
    <row r="79" spans="1:11" x14ac:dyDescent="0.25">
      <c r="A79" t="s">
        <v>277</v>
      </c>
      <c r="B79" t="s">
        <v>296</v>
      </c>
      <c r="C79">
        <v>0.6329851139454995</v>
      </c>
      <c r="D79">
        <v>0.34285714285714292</v>
      </c>
      <c r="E79">
        <v>0.51570680628272247</v>
      </c>
      <c r="F79">
        <v>0.27138643067846607</v>
      </c>
      <c r="G79">
        <v>0.21</v>
      </c>
      <c r="H79">
        <f t="shared" si="1"/>
        <v>0.19775978725501636</v>
      </c>
      <c r="I79">
        <v>2921950</v>
      </c>
      <c r="J79">
        <f t="shared" si="1"/>
        <v>0.19775978725501636</v>
      </c>
      <c r="K79">
        <f>VLOOKUP(B79,no!$A$4:$B$127,2,0)</f>
        <v>6</v>
      </c>
    </row>
    <row r="80" spans="1:11" x14ac:dyDescent="0.25">
      <c r="A80" t="s">
        <v>277</v>
      </c>
      <c r="B80" t="s">
        <v>299</v>
      </c>
      <c r="C80">
        <v>0.42815059015059032</v>
      </c>
      <c r="D80">
        <v>0.19285714285714289</v>
      </c>
      <c r="E80">
        <v>0.25641025641025639</v>
      </c>
      <c r="F80">
        <v>0.23456790123456789</v>
      </c>
      <c r="G80">
        <v>0.27</v>
      </c>
      <c r="H80">
        <f t="shared" si="1"/>
        <v>0.24191471297420142</v>
      </c>
      <c r="I80">
        <v>3574350</v>
      </c>
      <c r="J80">
        <f t="shared" si="1"/>
        <v>0.24191471297420142</v>
      </c>
      <c r="K80">
        <f>VLOOKUP(B80,no!$A$4:$B$127,2,0)</f>
        <v>7</v>
      </c>
    </row>
    <row r="81" spans="1:11" x14ac:dyDescent="0.25">
      <c r="A81" t="s">
        <v>277</v>
      </c>
      <c r="B81" t="s">
        <v>302</v>
      </c>
      <c r="C81">
        <v>0.74039661654135358</v>
      </c>
      <c r="D81">
        <v>0.29285714285714287</v>
      </c>
      <c r="E81">
        <v>0.16250000000000001</v>
      </c>
      <c r="F81">
        <v>0.30263157894736842</v>
      </c>
      <c r="G81">
        <v>0.32</v>
      </c>
      <c r="H81">
        <f t="shared" si="1"/>
        <v>7.4438680337592961E-2</v>
      </c>
      <c r="I81">
        <v>1099850</v>
      </c>
      <c r="J81">
        <f t="shared" si="1"/>
        <v>7.4438680337592961E-2</v>
      </c>
      <c r="K81">
        <f>VLOOKUP(B81,no!$A$4:$B$127,2,0)</f>
        <v>8</v>
      </c>
    </row>
    <row r="82" spans="1:11" x14ac:dyDescent="0.25">
      <c r="A82" t="s">
        <v>277</v>
      </c>
      <c r="B82" t="s">
        <v>305</v>
      </c>
      <c r="C82">
        <v>0.38994719235659359</v>
      </c>
      <c r="D82">
        <v>0.22142857142857142</v>
      </c>
      <c r="E82">
        <v>0.1165644171779141</v>
      </c>
      <c r="F82">
        <v>0.17183098591549295</v>
      </c>
      <c r="G82">
        <v>0.18</v>
      </c>
      <c r="H82">
        <f t="shared" si="1"/>
        <v>0.10747365771885325</v>
      </c>
      <c r="I82">
        <v>1587950</v>
      </c>
      <c r="J82">
        <f t="shared" si="1"/>
        <v>0.10747365771885325</v>
      </c>
      <c r="K82">
        <f>VLOOKUP(B82,no!$A$4:$B$127,2,0)</f>
        <v>9</v>
      </c>
    </row>
    <row r="83" spans="1:11" x14ac:dyDescent="0.25">
      <c r="A83" t="s">
        <v>277</v>
      </c>
      <c r="B83" t="s">
        <v>309</v>
      </c>
      <c r="C83">
        <v>0.49768520537986188</v>
      </c>
      <c r="D83">
        <v>1.428571428571429E-2</v>
      </c>
      <c r="E83">
        <v>0.22222222222222221</v>
      </c>
      <c r="F83">
        <v>0.28244274809160308</v>
      </c>
      <c r="G83">
        <v>0.18</v>
      </c>
      <c r="H83">
        <f t="shared" si="1"/>
        <v>0</v>
      </c>
      <c r="I83">
        <v>0</v>
      </c>
      <c r="J83">
        <f t="shared" si="1"/>
        <v>0</v>
      </c>
      <c r="K83">
        <f>VLOOKUP(B83,no!$A$4:$B$127,2,0)</f>
        <v>10</v>
      </c>
    </row>
    <row r="84" spans="1:11" x14ac:dyDescent="0.25">
      <c r="A84" t="s">
        <v>277</v>
      </c>
      <c r="B84" t="s">
        <v>312</v>
      </c>
      <c r="C84">
        <v>0.50776280545112784</v>
      </c>
      <c r="D84">
        <v>0.28571428571428575</v>
      </c>
      <c r="E84">
        <v>0.16796875</v>
      </c>
      <c r="F84">
        <v>0.25219298245614036</v>
      </c>
      <c r="G84">
        <v>0.14000000000000001</v>
      </c>
      <c r="H84">
        <f t="shared" si="1"/>
        <v>0.12306730407952191</v>
      </c>
      <c r="I84">
        <v>1818350</v>
      </c>
      <c r="J84">
        <f t="shared" si="1"/>
        <v>0.12306730407952191</v>
      </c>
      <c r="K84">
        <f>VLOOKUP(B84,no!$A$4:$B$127,2,0)</f>
        <v>11</v>
      </c>
    </row>
    <row r="85" spans="1:11" x14ac:dyDescent="0.25">
      <c r="A85" t="s">
        <v>277</v>
      </c>
      <c r="B85" t="s">
        <v>315</v>
      </c>
      <c r="C85">
        <v>0.77564964881509502</v>
      </c>
      <c r="D85">
        <v>0.20714285714285716</v>
      </c>
      <c r="E85">
        <v>0.18466898954703834</v>
      </c>
      <c r="F85">
        <v>0.23702031602708803</v>
      </c>
      <c r="G85">
        <v>0.43</v>
      </c>
      <c r="H85">
        <f t="shared" si="1"/>
        <v>8.5927488799934573E-2</v>
      </c>
      <c r="I85">
        <v>1269600</v>
      </c>
      <c r="J85">
        <f t="shared" si="1"/>
        <v>8.5927488799934573E-2</v>
      </c>
      <c r="K85">
        <f>VLOOKUP(B85,no!$A$4:$B$127,2,0)</f>
        <v>12</v>
      </c>
    </row>
    <row r="86" spans="1:11" x14ac:dyDescent="0.25">
      <c r="A86" t="s">
        <v>318</v>
      </c>
      <c r="B86" t="s">
        <v>319</v>
      </c>
      <c r="C86">
        <v>0.4578518518518519</v>
      </c>
      <c r="D86">
        <v>0.2</v>
      </c>
      <c r="E86">
        <v>0.25</v>
      </c>
      <c r="F86">
        <v>0.25617283950617287</v>
      </c>
      <c r="G86">
        <v>0.39</v>
      </c>
      <c r="H86">
        <f t="shared" si="1"/>
        <v>0.68874645323224171</v>
      </c>
      <c r="I86">
        <v>10176400</v>
      </c>
      <c r="J86">
        <f t="shared" si="1"/>
        <v>0.68874645323224171</v>
      </c>
      <c r="K86">
        <f>VLOOKUP(B86,no!$A$4:$B$127,2,0)</f>
        <v>1</v>
      </c>
    </row>
    <row r="87" spans="1:11" x14ac:dyDescent="0.25">
      <c r="A87" t="s">
        <v>318</v>
      </c>
      <c r="B87" t="s">
        <v>323</v>
      </c>
      <c r="C87">
        <v>0.52726050420168069</v>
      </c>
      <c r="D87">
        <v>0.30714285714285716</v>
      </c>
      <c r="E87">
        <v>0.35058823529411764</v>
      </c>
      <c r="F87">
        <v>0.34313725490196079</v>
      </c>
      <c r="G87">
        <v>0.28000000000000003</v>
      </c>
      <c r="H87">
        <f t="shared" si="1"/>
        <v>0.31999461802622137</v>
      </c>
      <c r="I87">
        <v>4728000</v>
      </c>
      <c r="J87">
        <f t="shared" si="1"/>
        <v>0.31999461802622137</v>
      </c>
      <c r="K87">
        <f>VLOOKUP(B87,no!$A$4:$B$127,2,0)</f>
        <v>2</v>
      </c>
    </row>
    <row r="88" spans="1:11" x14ac:dyDescent="0.25">
      <c r="A88" t="s">
        <v>318</v>
      </c>
      <c r="B88" t="s">
        <v>327</v>
      </c>
      <c r="C88">
        <v>0.50038956526437173</v>
      </c>
      <c r="D88">
        <v>0.22857142857142856</v>
      </c>
      <c r="E88">
        <v>0.51570680628272247</v>
      </c>
      <c r="F88">
        <v>0.23702031602708803</v>
      </c>
      <c r="G88">
        <v>0.34</v>
      </c>
      <c r="H88">
        <f t="shared" si="1"/>
        <v>0.48648927968961064</v>
      </c>
      <c r="I88">
        <v>7188000</v>
      </c>
      <c r="J88">
        <f t="shared" si="1"/>
        <v>0.48648927968961064</v>
      </c>
      <c r="K88">
        <f>VLOOKUP(B88,no!$A$4:$B$127,2,0)</f>
        <v>3</v>
      </c>
    </row>
    <row r="89" spans="1:11" x14ac:dyDescent="0.25">
      <c r="A89" t="s">
        <v>318</v>
      </c>
      <c r="B89" t="s">
        <v>330</v>
      </c>
      <c r="C89">
        <v>0.43986122238015257</v>
      </c>
      <c r="D89">
        <v>0.2</v>
      </c>
      <c r="E89">
        <v>0.24770642201834864</v>
      </c>
      <c r="F89">
        <v>0.17183098591549295</v>
      </c>
      <c r="G89">
        <v>0.26</v>
      </c>
      <c r="H89">
        <f t="shared" si="1"/>
        <v>2.9170406169479992E-2</v>
      </c>
      <c r="I89">
        <v>431000</v>
      </c>
      <c r="J89">
        <f t="shared" si="1"/>
        <v>2.9170406169479992E-2</v>
      </c>
      <c r="K89">
        <f>VLOOKUP(B89,no!$A$4:$B$127,2,0)</f>
        <v>4</v>
      </c>
    </row>
    <row r="90" spans="1:11" x14ac:dyDescent="0.25">
      <c r="A90" t="s">
        <v>318</v>
      </c>
      <c r="B90" t="s">
        <v>333</v>
      </c>
      <c r="C90">
        <v>0.68223348694316432</v>
      </c>
      <c r="D90">
        <v>0.34285714285714286</v>
      </c>
      <c r="E90">
        <v>0.22222222222222221</v>
      </c>
      <c r="F90">
        <v>0.29569892473118281</v>
      </c>
      <c r="G90">
        <v>0.26</v>
      </c>
      <c r="H90">
        <f t="shared" si="1"/>
        <v>0.38913051107059216</v>
      </c>
      <c r="I90">
        <v>5749500</v>
      </c>
      <c r="J90">
        <f t="shared" si="1"/>
        <v>0.38913051107059216</v>
      </c>
      <c r="K90">
        <f>VLOOKUP(B90,no!$A$4:$B$127,2,0)</f>
        <v>5</v>
      </c>
    </row>
    <row r="91" spans="1:11" x14ac:dyDescent="0.25">
      <c r="A91" t="s">
        <v>318</v>
      </c>
      <c r="B91" t="s">
        <v>336</v>
      </c>
      <c r="C91">
        <v>0.72351322751322744</v>
      </c>
      <c r="D91">
        <v>0.27142857142857146</v>
      </c>
      <c r="E91">
        <v>0.2857142857142857</v>
      </c>
      <c r="F91">
        <v>0.23456790123456789</v>
      </c>
      <c r="G91">
        <v>0.09</v>
      </c>
      <c r="H91">
        <f t="shared" si="1"/>
        <v>0.40665102857660901</v>
      </c>
      <c r="I91">
        <v>6008370</v>
      </c>
      <c r="J91">
        <f t="shared" si="1"/>
        <v>0.40665102857660901</v>
      </c>
      <c r="K91">
        <f>VLOOKUP(B91,no!$A$4:$B$127,2,0)</f>
        <v>6</v>
      </c>
    </row>
    <row r="92" spans="1:11" x14ac:dyDescent="0.25">
      <c r="A92" t="s">
        <v>318</v>
      </c>
      <c r="B92" t="s">
        <v>339</v>
      </c>
      <c r="C92">
        <v>0.8094451288892377</v>
      </c>
      <c r="D92">
        <v>0.23571428571428577</v>
      </c>
      <c r="E92">
        <v>0.23636363636363636</v>
      </c>
      <c r="F92">
        <v>0.29607250755287007</v>
      </c>
      <c r="G92">
        <v>0.36</v>
      </c>
      <c r="H92">
        <f t="shared" si="1"/>
        <v>0.2282330479923908</v>
      </c>
      <c r="I92">
        <v>3372200</v>
      </c>
      <c r="J92">
        <f t="shared" si="1"/>
        <v>0.2282330479923908</v>
      </c>
      <c r="K92">
        <f>VLOOKUP(B92,no!$A$4:$B$127,2,0)</f>
        <v>7</v>
      </c>
    </row>
    <row r="93" spans="1:11" x14ac:dyDescent="0.25">
      <c r="A93" t="s">
        <v>318</v>
      </c>
      <c r="B93" t="s">
        <v>341</v>
      </c>
      <c r="C93">
        <v>0.59832278125219585</v>
      </c>
      <c r="D93">
        <v>0.27857142857142858</v>
      </c>
      <c r="E93">
        <v>0.23364485981308411</v>
      </c>
      <c r="F93">
        <v>0.25219298245614036</v>
      </c>
      <c r="G93">
        <v>0.21</v>
      </c>
      <c r="H93">
        <f t="shared" si="1"/>
        <v>7.9288006560431112E-2</v>
      </c>
      <c r="I93">
        <v>1171500</v>
      </c>
      <c r="J93">
        <f t="shared" si="1"/>
        <v>7.9288006560431112E-2</v>
      </c>
      <c r="K93">
        <f>VLOOKUP(B93,no!$A$4:$B$127,2,0)</f>
        <v>8</v>
      </c>
    </row>
    <row r="94" spans="1:11" x14ac:dyDescent="0.25">
      <c r="A94" t="s">
        <v>318</v>
      </c>
      <c r="B94" t="s">
        <v>344</v>
      </c>
      <c r="C94">
        <v>0.47324239721405686</v>
      </c>
      <c r="D94">
        <v>0.19285714285714284</v>
      </c>
      <c r="E94">
        <v>0.1165644171779141</v>
      </c>
      <c r="F94">
        <v>0.27138643067846607</v>
      </c>
      <c r="G94">
        <v>0.16</v>
      </c>
      <c r="H94">
        <f t="shared" si="1"/>
        <v>0.25389759096099129</v>
      </c>
      <c r="I94">
        <v>3751400</v>
      </c>
      <c r="J94">
        <f t="shared" si="1"/>
        <v>0.25389759096099129</v>
      </c>
      <c r="K94">
        <f>VLOOKUP(B94,no!$A$4:$B$127,2,0)</f>
        <v>9</v>
      </c>
    </row>
    <row r="95" spans="1:11" x14ac:dyDescent="0.25">
      <c r="A95" t="s">
        <v>318</v>
      </c>
      <c r="B95" t="s">
        <v>348</v>
      </c>
      <c r="C95">
        <v>0.53483139256246526</v>
      </c>
      <c r="D95">
        <v>0.21428571428571433</v>
      </c>
      <c r="E95">
        <v>0.18466898954703834</v>
      </c>
      <c r="F95">
        <v>0.23048327137546468</v>
      </c>
      <c r="G95">
        <v>0.19</v>
      </c>
      <c r="H95">
        <f t="shared" si="1"/>
        <v>0.21252434434520678</v>
      </c>
      <c r="I95">
        <v>3140100</v>
      </c>
      <c r="J95">
        <f t="shared" si="1"/>
        <v>0.21252434434520678</v>
      </c>
      <c r="K95">
        <f>VLOOKUP(B95,no!$A$4:$B$127,2,0)</f>
        <v>10</v>
      </c>
    </row>
    <row r="96" spans="1:11" x14ac:dyDescent="0.25">
      <c r="A96" t="s">
        <v>318</v>
      </c>
      <c r="B96" t="s">
        <v>350</v>
      </c>
      <c r="C96">
        <v>0.83523011019361393</v>
      </c>
      <c r="D96">
        <v>0.27857142857142858</v>
      </c>
      <c r="E96">
        <v>0.21897810218978103</v>
      </c>
      <c r="F96">
        <v>0.16988416988416988</v>
      </c>
      <c r="G96">
        <v>0.35</v>
      </c>
      <c r="H96">
        <f t="shared" si="1"/>
        <v>0.298336775858626</v>
      </c>
      <c r="I96">
        <v>4408000</v>
      </c>
      <c r="J96">
        <f t="shared" si="1"/>
        <v>0.298336775858626</v>
      </c>
      <c r="K96">
        <f>VLOOKUP(B96,no!$A$4:$B$127,2,0)</f>
        <v>11</v>
      </c>
    </row>
    <row r="97" spans="1:11" x14ac:dyDescent="0.25">
      <c r="A97" t="s">
        <v>318</v>
      </c>
      <c r="B97" t="s">
        <v>352</v>
      </c>
      <c r="C97">
        <v>0.84918170426065154</v>
      </c>
      <c r="D97">
        <v>0.32857142857142863</v>
      </c>
      <c r="E97">
        <v>0.26984126984126983</v>
      </c>
      <c r="F97">
        <v>0.25219298245614036</v>
      </c>
      <c r="G97">
        <v>0.16</v>
      </c>
      <c r="H97">
        <f t="shared" si="1"/>
        <v>0.20362094079162188</v>
      </c>
      <c r="I97">
        <v>3008550</v>
      </c>
      <c r="J97">
        <f t="shared" si="1"/>
        <v>0.20362094079162188</v>
      </c>
      <c r="K97">
        <f>VLOOKUP(B97,no!$A$4:$B$127,2,0)</f>
        <v>12</v>
      </c>
    </row>
    <row r="98" spans="1:11" x14ac:dyDescent="0.25">
      <c r="A98" t="s">
        <v>355</v>
      </c>
      <c r="B98" t="s">
        <v>356</v>
      </c>
      <c r="C98">
        <v>0.53557130901174188</v>
      </c>
      <c r="D98">
        <v>0.33571428571428574</v>
      </c>
      <c r="E98">
        <v>0.51570680628272247</v>
      </c>
      <c r="F98">
        <v>0.23048327137546468</v>
      </c>
      <c r="G98">
        <v>0.19</v>
      </c>
      <c r="H98">
        <f t="shared" si="1"/>
        <v>0.33989276051769957</v>
      </c>
      <c r="I98">
        <v>5022000</v>
      </c>
      <c r="J98">
        <f t="shared" si="1"/>
        <v>0.33989276051769957</v>
      </c>
      <c r="K98">
        <f>VLOOKUP(B98,no!$A$4:$B$127,2,0)</f>
        <v>1</v>
      </c>
    </row>
    <row r="99" spans="1:11" x14ac:dyDescent="0.25">
      <c r="A99" t="s">
        <v>355</v>
      </c>
      <c r="B99" t="s">
        <v>359</v>
      </c>
      <c r="C99">
        <v>0.49341269841269852</v>
      </c>
      <c r="D99">
        <v>0.22857142857142859</v>
      </c>
      <c r="E99">
        <v>0.26984126984126983</v>
      </c>
      <c r="F99">
        <v>0.21296296296296297</v>
      </c>
      <c r="G99">
        <v>0.35</v>
      </c>
      <c r="H99">
        <f t="shared" si="1"/>
        <v>0.11417879029242724</v>
      </c>
      <c r="I99">
        <v>1687020</v>
      </c>
      <c r="J99">
        <f t="shared" si="1"/>
        <v>0.11417879029242724</v>
      </c>
      <c r="K99">
        <f>VLOOKUP(B99,no!$A$4:$B$127,2,0)</f>
        <v>2</v>
      </c>
    </row>
    <row r="100" spans="1:11" x14ac:dyDescent="0.25">
      <c r="A100" t="s">
        <v>355</v>
      </c>
      <c r="B100" t="s">
        <v>362</v>
      </c>
      <c r="C100">
        <v>0.41342396313364055</v>
      </c>
      <c r="D100">
        <v>0.13571428571428573</v>
      </c>
      <c r="E100">
        <v>0.25</v>
      </c>
      <c r="F100">
        <v>0.29569892473118281</v>
      </c>
      <c r="G100">
        <v>0.21</v>
      </c>
      <c r="H100">
        <f t="shared" si="1"/>
        <v>0.11455644891522468</v>
      </c>
      <c r="I100">
        <v>1692600</v>
      </c>
      <c r="J100">
        <f t="shared" si="1"/>
        <v>0.11455644891522468</v>
      </c>
      <c r="K100">
        <f>VLOOKUP(B100,no!$A$4:$B$127,2,0)</f>
        <v>3</v>
      </c>
    </row>
    <row r="101" spans="1:11" x14ac:dyDescent="0.25">
      <c r="A101" t="s">
        <v>355</v>
      </c>
      <c r="B101" t="s">
        <v>363</v>
      </c>
      <c r="C101">
        <v>0.45025553562806103</v>
      </c>
      <c r="D101">
        <v>0.16428571428571431</v>
      </c>
      <c r="E101">
        <v>0.24770642201834864</v>
      </c>
      <c r="F101">
        <v>0.25219298245614036</v>
      </c>
      <c r="G101">
        <v>0.34</v>
      </c>
      <c r="H101">
        <f t="shared" si="1"/>
        <v>0.24503141182363192</v>
      </c>
      <c r="I101">
        <v>3620400</v>
      </c>
      <c r="J101">
        <f t="shared" si="1"/>
        <v>0.24503141182363192</v>
      </c>
      <c r="K101">
        <f>VLOOKUP(B101,no!$A$4:$B$127,2,0)</f>
        <v>4</v>
      </c>
    </row>
    <row r="102" spans="1:11" x14ac:dyDescent="0.25">
      <c r="A102" t="s">
        <v>355</v>
      </c>
      <c r="B102" t="s">
        <v>365</v>
      </c>
      <c r="C102">
        <v>0.48645614035087725</v>
      </c>
      <c r="D102">
        <v>0.125</v>
      </c>
      <c r="E102">
        <v>0.22222222222222221</v>
      </c>
      <c r="F102">
        <v>0.30263157894736842</v>
      </c>
      <c r="G102">
        <v>0.26</v>
      </c>
      <c r="H102">
        <f t="shared" si="1"/>
        <v>0</v>
      </c>
      <c r="I102">
        <v>0</v>
      </c>
      <c r="J102">
        <f t="shared" si="1"/>
        <v>0</v>
      </c>
      <c r="K102">
        <f>VLOOKUP(B102,no!$A$4:$B$127,2,0)</f>
        <v>5</v>
      </c>
    </row>
    <row r="103" spans="1:11" x14ac:dyDescent="0.25">
      <c r="A103" t="s">
        <v>355</v>
      </c>
      <c r="B103" t="s">
        <v>367</v>
      </c>
      <c r="C103">
        <v>0.79212072434607639</v>
      </c>
      <c r="D103">
        <v>0.29285714285714287</v>
      </c>
      <c r="E103">
        <v>0.2857142857142857</v>
      </c>
      <c r="F103">
        <v>0.17183098591549295</v>
      </c>
      <c r="G103">
        <v>0.28000000000000003</v>
      </c>
      <c r="H103">
        <f t="shared" si="1"/>
        <v>0.1167290012076616</v>
      </c>
      <c r="I103">
        <v>1724700</v>
      </c>
      <c r="J103">
        <f t="shared" si="1"/>
        <v>0.1167290012076616</v>
      </c>
      <c r="K103">
        <f>VLOOKUP(B103,no!$A$4:$B$127,2,0)</f>
        <v>6</v>
      </c>
    </row>
    <row r="104" spans="1:11" x14ac:dyDescent="0.25">
      <c r="A104" t="s">
        <v>355</v>
      </c>
      <c r="B104" t="s">
        <v>369</v>
      </c>
      <c r="C104">
        <v>0.50993464520270604</v>
      </c>
      <c r="D104">
        <v>0.28571428571428575</v>
      </c>
      <c r="E104">
        <v>0.14015151515151514</v>
      </c>
      <c r="F104">
        <v>0.19391634980988592</v>
      </c>
      <c r="G104">
        <v>0.16</v>
      </c>
      <c r="H104">
        <f t="shared" si="1"/>
        <v>0.2392832851508386</v>
      </c>
      <c r="I104">
        <v>3535470</v>
      </c>
      <c r="J104">
        <f t="shared" si="1"/>
        <v>0.2392832851508386</v>
      </c>
      <c r="K104">
        <f>VLOOKUP(B104,no!$A$4:$B$127,2,0)</f>
        <v>7</v>
      </c>
    </row>
    <row r="105" spans="1:11" x14ac:dyDescent="0.25">
      <c r="A105" t="s">
        <v>355</v>
      </c>
      <c r="B105" t="s">
        <v>372</v>
      </c>
      <c r="C105">
        <v>0.71029250899794816</v>
      </c>
      <c r="D105">
        <v>0.24285714285714285</v>
      </c>
      <c r="E105">
        <v>0.21897810218978103</v>
      </c>
      <c r="F105">
        <v>0.22580645161290322</v>
      </c>
      <c r="G105">
        <v>0.16</v>
      </c>
      <c r="H105">
        <f t="shared" si="1"/>
        <v>6.6658777346452078E-2</v>
      </c>
      <c r="I105">
        <v>984900</v>
      </c>
      <c r="J105">
        <f t="shared" si="1"/>
        <v>6.6658777346452078E-2</v>
      </c>
      <c r="K105">
        <f>VLOOKUP(B105,no!$A$4:$B$127,2,0)</f>
        <v>8</v>
      </c>
    </row>
    <row r="106" spans="1:11" x14ac:dyDescent="0.25">
      <c r="A106" t="s">
        <v>355</v>
      </c>
      <c r="B106" t="s">
        <v>375</v>
      </c>
      <c r="C106">
        <v>0.63489644868405937</v>
      </c>
      <c r="D106">
        <v>0.1785714285714286</v>
      </c>
      <c r="E106">
        <v>0.23636363636363636</v>
      </c>
      <c r="F106">
        <v>0.27138643067846607</v>
      </c>
      <c r="G106">
        <v>0.26</v>
      </c>
      <c r="H106">
        <f t="shared" si="1"/>
        <v>6.0973593777458299E-2</v>
      </c>
      <c r="I106">
        <v>900900</v>
      </c>
      <c r="J106">
        <f t="shared" si="1"/>
        <v>6.0973593777458299E-2</v>
      </c>
      <c r="K106">
        <f>VLOOKUP(B106,no!$A$4:$B$127,2,0)</f>
        <v>9</v>
      </c>
    </row>
    <row r="107" spans="1:11" x14ac:dyDescent="0.25">
      <c r="A107" t="s">
        <v>355</v>
      </c>
      <c r="B107" t="s">
        <v>378</v>
      </c>
      <c r="C107">
        <v>0.69738248847926276</v>
      </c>
      <c r="D107">
        <v>0.1142857142857143</v>
      </c>
      <c r="E107">
        <v>0.13333333333333333</v>
      </c>
      <c r="F107">
        <v>0.29032258064516131</v>
      </c>
      <c r="G107">
        <v>0.39</v>
      </c>
      <c r="H107">
        <f t="shared" si="1"/>
        <v>3.3989276051769955E-2</v>
      </c>
      <c r="I107">
        <v>502200</v>
      </c>
      <c r="J107">
        <f t="shared" si="1"/>
        <v>3.3989276051769955E-2</v>
      </c>
      <c r="K107">
        <f>VLOOKUP(B107,no!$A$4:$B$127,2,0)</f>
        <v>10</v>
      </c>
    </row>
    <row r="108" spans="1:11" x14ac:dyDescent="0.25">
      <c r="A108" t="s">
        <v>355</v>
      </c>
      <c r="B108" t="s">
        <v>382</v>
      </c>
      <c r="C108">
        <v>0.66279875849341496</v>
      </c>
      <c r="D108">
        <v>0.15714285714285714</v>
      </c>
      <c r="E108">
        <v>0.25641025641025639</v>
      </c>
      <c r="F108">
        <v>0.28244274809160308</v>
      </c>
      <c r="G108">
        <v>0.36</v>
      </c>
      <c r="H108">
        <f t="shared" si="1"/>
        <v>2.5177241519829599E-3</v>
      </c>
      <c r="I108">
        <v>37200</v>
      </c>
      <c r="J108">
        <f t="shared" si="1"/>
        <v>2.5177241519829599E-3</v>
      </c>
      <c r="K108">
        <f>VLOOKUP(B108,no!$A$4:$B$127,2,0)</f>
        <v>11</v>
      </c>
    </row>
    <row r="109" spans="1:11" x14ac:dyDescent="0.25">
      <c r="A109" t="s">
        <v>355</v>
      </c>
      <c r="B109" t="s">
        <v>385</v>
      </c>
      <c r="C109">
        <v>0.51109564509564509</v>
      </c>
      <c r="D109">
        <v>0.27857142857142858</v>
      </c>
      <c r="E109">
        <v>0.15384615384615385</v>
      </c>
      <c r="F109">
        <v>0.23456790123456789</v>
      </c>
      <c r="G109">
        <v>0.09</v>
      </c>
      <c r="H109">
        <f t="shared" si="1"/>
        <v>6.0973593777458299E-2</v>
      </c>
      <c r="I109">
        <v>900900</v>
      </c>
      <c r="J109">
        <f t="shared" si="1"/>
        <v>6.0973593777458299E-2</v>
      </c>
      <c r="K109">
        <f>VLOOKUP(B109,no!$A$4:$B$127,2,0)</f>
        <v>12</v>
      </c>
    </row>
    <row r="110" spans="1:11" x14ac:dyDescent="0.25">
      <c r="I110">
        <f>SUM(I2:I109)</f>
        <v>147752485</v>
      </c>
    </row>
    <row r="129" spans="9:9" x14ac:dyDescent="0.25">
      <c r="I129">
        <f>SUM(I115:I128)</f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480CC-5294-4374-863F-430BEA87CBC4}">
  <sheetPr codeName="工作表10"/>
  <dimension ref="A1:AA2176"/>
  <sheetViews>
    <sheetView workbookViewId="0"/>
  </sheetViews>
  <sheetFormatPr defaultRowHeight="15.75" x14ac:dyDescent="0.25"/>
  <cols>
    <col min="3" max="3" width="0" hidden="1" customWidth="1"/>
    <col min="4" max="4" width="9.140625" style="11"/>
  </cols>
  <sheetData>
    <row r="1" spans="1:27" x14ac:dyDescent="0.25">
      <c r="A1" s="13" t="s">
        <v>2503</v>
      </c>
      <c r="B1" s="13" t="s">
        <v>2510</v>
      </c>
      <c r="C1" s="13" t="s">
        <v>2662</v>
      </c>
      <c r="D1" s="12" t="s">
        <v>2511</v>
      </c>
      <c r="E1" s="1" t="s">
        <v>431</v>
      </c>
      <c r="F1" s="1" t="s">
        <v>432</v>
      </c>
      <c r="G1" s="1" t="s">
        <v>2512</v>
      </c>
      <c r="H1" s="1" t="s">
        <v>433</v>
      </c>
      <c r="I1" s="1" t="s">
        <v>2513</v>
      </c>
      <c r="J1" s="1" t="s">
        <v>2514</v>
      </c>
      <c r="K1" s="1" t="s">
        <v>6</v>
      </c>
      <c r="L1" s="1" t="s">
        <v>7</v>
      </c>
      <c r="M1" s="13" t="s">
        <v>5</v>
      </c>
      <c r="N1" s="13" t="s">
        <v>4</v>
      </c>
      <c r="O1" s="1" t="s">
        <v>2515</v>
      </c>
      <c r="P1" s="1" t="s">
        <v>2516</v>
      </c>
      <c r="Q1" s="1" t="s">
        <v>2517</v>
      </c>
      <c r="R1" s="1" t="s">
        <v>2518</v>
      </c>
      <c r="S1" s="1" t="s">
        <v>2663</v>
      </c>
      <c r="T1" s="1" t="s">
        <v>2664</v>
      </c>
      <c r="U1" s="1" t="s">
        <v>2665</v>
      </c>
      <c r="V1" s="1" t="s">
        <v>2666</v>
      </c>
      <c r="W1" s="1" t="s">
        <v>2667</v>
      </c>
      <c r="X1" s="1" t="s">
        <v>2519</v>
      </c>
      <c r="Y1" s="1" t="s">
        <v>2520</v>
      </c>
      <c r="Z1" s="1" t="s">
        <v>9</v>
      </c>
      <c r="AA1" s="1" t="s">
        <v>504</v>
      </c>
    </row>
    <row r="2" spans="1:27" x14ac:dyDescent="0.25">
      <c r="A2" s="14" t="s">
        <v>129</v>
      </c>
      <c r="B2" s="14" t="s">
        <v>130</v>
      </c>
      <c r="C2" s="14" t="s">
        <v>2521</v>
      </c>
      <c r="D2" s="26" t="str">
        <f>VLOOKUP(R2, method!$A$1:$B$15, 2, 0)</f>
        <v>放頭</v>
      </c>
      <c r="E2" s="34">
        <v>5</v>
      </c>
      <c r="F2" t="s">
        <v>434</v>
      </c>
      <c r="G2" s="31" t="s">
        <v>435</v>
      </c>
      <c r="H2">
        <v>1200</v>
      </c>
      <c r="I2" s="35" t="s">
        <v>436</v>
      </c>
      <c r="J2">
        <v>4</v>
      </c>
      <c r="K2">
        <v>6</v>
      </c>
      <c r="L2">
        <v>60</v>
      </c>
      <c r="M2" s="14" t="s">
        <v>131</v>
      </c>
      <c r="N2" s="14" t="s">
        <v>50</v>
      </c>
      <c r="O2">
        <v>4</v>
      </c>
      <c r="P2">
        <v>10</v>
      </c>
      <c r="Q2">
        <v>135</v>
      </c>
      <c r="R2">
        <v>1</v>
      </c>
      <c r="S2">
        <v>1</v>
      </c>
      <c r="T2">
        <v>5</v>
      </c>
      <c r="X2" t="s">
        <v>437</v>
      </c>
      <c r="Y2">
        <v>1234</v>
      </c>
      <c r="Z2" t="s">
        <v>133</v>
      </c>
    </row>
    <row r="3" spans="1:27" x14ac:dyDescent="0.25">
      <c r="A3" s="14" t="s">
        <v>129</v>
      </c>
      <c r="B3" s="14" t="s">
        <v>130</v>
      </c>
      <c r="C3" s="14" t="s">
        <v>2521</v>
      </c>
      <c r="D3" s="26" t="str">
        <f>VLOOKUP(R3, method!$A$1:$B$15, 2, 0)</f>
        <v>放頭</v>
      </c>
      <c r="E3" s="32">
        <v>1</v>
      </c>
      <c r="F3" t="s">
        <v>438</v>
      </c>
      <c r="G3" s="31" t="s">
        <v>439</v>
      </c>
      <c r="H3">
        <v>1200</v>
      </c>
      <c r="I3" s="36" t="s">
        <v>440</v>
      </c>
      <c r="J3">
        <v>4</v>
      </c>
      <c r="K3">
        <v>8</v>
      </c>
      <c r="L3">
        <v>53</v>
      </c>
      <c r="M3" s="14" t="s">
        <v>131</v>
      </c>
      <c r="N3" s="15" t="s">
        <v>441</v>
      </c>
      <c r="O3" s="10" t="s">
        <v>442</v>
      </c>
      <c r="P3">
        <v>7.8</v>
      </c>
      <c r="Q3">
        <v>122</v>
      </c>
      <c r="R3">
        <v>1</v>
      </c>
      <c r="S3">
        <v>1</v>
      </c>
      <c r="T3">
        <v>1</v>
      </c>
      <c r="X3" t="s">
        <v>443</v>
      </c>
      <c r="Y3">
        <v>1249</v>
      </c>
      <c r="Z3" t="s">
        <v>133</v>
      </c>
    </row>
    <row r="4" spans="1:27" x14ac:dyDescent="0.25">
      <c r="A4" s="14" t="s">
        <v>129</v>
      </c>
      <c r="B4" s="14" t="s">
        <v>130</v>
      </c>
      <c r="C4" s="14" t="s">
        <v>2521</v>
      </c>
      <c r="D4" s="26" t="str">
        <f>VLOOKUP(R4, method!$A$1:$B$15, 2, 0)</f>
        <v>放頭</v>
      </c>
      <c r="E4" s="34">
        <v>5</v>
      </c>
      <c r="F4" t="s">
        <v>444</v>
      </c>
      <c r="G4" s="30" t="s">
        <v>445</v>
      </c>
      <c r="H4">
        <v>1200</v>
      </c>
      <c r="I4" s="35" t="s">
        <v>436</v>
      </c>
      <c r="J4">
        <v>4</v>
      </c>
      <c r="K4">
        <v>11</v>
      </c>
      <c r="L4">
        <v>53</v>
      </c>
      <c r="M4" s="14" t="s">
        <v>131</v>
      </c>
      <c r="N4" s="16" t="s">
        <v>71</v>
      </c>
      <c r="O4">
        <v>3</v>
      </c>
      <c r="P4">
        <v>13</v>
      </c>
      <c r="Q4">
        <v>128</v>
      </c>
      <c r="R4">
        <v>1</v>
      </c>
      <c r="S4">
        <v>1</v>
      </c>
      <c r="T4">
        <v>5</v>
      </c>
      <c r="X4" t="s">
        <v>446</v>
      </c>
      <c r="Y4">
        <v>1239</v>
      </c>
      <c r="Z4" t="s">
        <v>133</v>
      </c>
    </row>
    <row r="5" spans="1:27" x14ac:dyDescent="0.25">
      <c r="A5" s="14" t="s">
        <v>129</v>
      </c>
      <c r="B5" s="14" t="s">
        <v>130</v>
      </c>
      <c r="C5" s="14" t="s">
        <v>2521</v>
      </c>
      <c r="D5" s="26" t="str">
        <f>VLOOKUP(R5, method!$A$1:$B$15, 2, 0)</f>
        <v>放頭</v>
      </c>
      <c r="E5" s="32">
        <v>2</v>
      </c>
      <c r="F5" t="s">
        <v>447</v>
      </c>
      <c r="G5" s="30" t="s">
        <v>445</v>
      </c>
      <c r="H5">
        <v>1200</v>
      </c>
      <c r="I5" s="35" t="s">
        <v>436</v>
      </c>
      <c r="J5">
        <v>4</v>
      </c>
      <c r="K5">
        <v>7</v>
      </c>
      <c r="L5">
        <v>53</v>
      </c>
      <c r="M5" s="14" t="s">
        <v>131</v>
      </c>
      <c r="N5" s="17" t="s">
        <v>448</v>
      </c>
      <c r="O5">
        <v>4</v>
      </c>
      <c r="P5">
        <v>13</v>
      </c>
      <c r="Q5">
        <v>127</v>
      </c>
      <c r="R5">
        <v>2</v>
      </c>
      <c r="S5">
        <v>3</v>
      </c>
      <c r="T5">
        <v>2</v>
      </c>
      <c r="X5" t="s">
        <v>449</v>
      </c>
      <c r="Y5">
        <v>1267</v>
      </c>
      <c r="Z5" t="s">
        <v>133</v>
      </c>
    </row>
    <row r="6" spans="1:27" x14ac:dyDescent="0.25">
      <c r="A6" s="14" t="s">
        <v>129</v>
      </c>
      <c r="B6" s="14" t="s">
        <v>130</v>
      </c>
      <c r="C6" s="14" t="s">
        <v>2521</v>
      </c>
      <c r="D6" s="26" t="str">
        <f>VLOOKUP(R6, method!$A$1:$B$15, 2, 0)</f>
        <v>放頭</v>
      </c>
      <c r="E6" s="34">
        <v>4</v>
      </c>
      <c r="F6" t="s">
        <v>450</v>
      </c>
      <c r="G6" s="31" t="s">
        <v>451</v>
      </c>
      <c r="H6">
        <v>1200</v>
      </c>
      <c r="I6" s="35" t="s">
        <v>436</v>
      </c>
      <c r="J6">
        <v>4</v>
      </c>
      <c r="K6">
        <v>1</v>
      </c>
      <c r="L6">
        <v>53</v>
      </c>
      <c r="M6" s="14" t="s">
        <v>131</v>
      </c>
      <c r="N6" s="18" t="s">
        <v>401</v>
      </c>
      <c r="O6" s="10" t="s">
        <v>452</v>
      </c>
      <c r="P6">
        <v>8.4</v>
      </c>
      <c r="Q6">
        <v>129</v>
      </c>
      <c r="R6">
        <v>1</v>
      </c>
      <c r="S6">
        <v>1</v>
      </c>
      <c r="T6">
        <v>4</v>
      </c>
      <c r="X6" t="s">
        <v>453</v>
      </c>
      <c r="Y6">
        <v>1276</v>
      </c>
      <c r="Z6" t="s">
        <v>133</v>
      </c>
    </row>
    <row r="7" spans="1:27" x14ac:dyDescent="0.25">
      <c r="A7" s="14" t="s">
        <v>129</v>
      </c>
      <c r="B7" s="14" t="s">
        <v>130</v>
      </c>
      <c r="C7" s="14" t="s">
        <v>2521</v>
      </c>
      <c r="D7" s="26" t="str">
        <f>VLOOKUP(R7, method!$A$1:$B$15, 2, 0)</f>
        <v>放頭</v>
      </c>
      <c r="E7" s="34">
        <v>5</v>
      </c>
      <c r="F7" t="s">
        <v>454</v>
      </c>
      <c r="G7" s="31" t="s">
        <v>451</v>
      </c>
      <c r="H7">
        <v>1200</v>
      </c>
      <c r="I7" s="35" t="s">
        <v>455</v>
      </c>
      <c r="J7">
        <v>4</v>
      </c>
      <c r="K7">
        <v>1</v>
      </c>
      <c r="L7">
        <v>54</v>
      </c>
      <c r="M7" s="14" t="s">
        <v>131</v>
      </c>
      <c r="N7" s="16" t="s">
        <v>71</v>
      </c>
      <c r="O7" t="s">
        <v>456</v>
      </c>
      <c r="P7">
        <v>6.9</v>
      </c>
      <c r="Q7">
        <v>132</v>
      </c>
      <c r="R7">
        <v>1</v>
      </c>
      <c r="S7">
        <v>1</v>
      </c>
      <c r="T7">
        <v>5</v>
      </c>
      <c r="X7" t="s">
        <v>223</v>
      </c>
      <c r="Y7">
        <v>1273</v>
      </c>
      <c r="Z7" t="s">
        <v>133</v>
      </c>
    </row>
    <row r="8" spans="1:27" x14ac:dyDescent="0.25">
      <c r="A8" s="14" t="s">
        <v>129</v>
      </c>
      <c r="B8" s="14" t="s">
        <v>130</v>
      </c>
      <c r="C8" s="14" t="s">
        <v>2521</v>
      </c>
      <c r="D8" s="26" t="str">
        <f>VLOOKUP(R8, method!$A$1:$B$15, 2, 0)</f>
        <v>放頭</v>
      </c>
      <c r="E8" s="33">
        <v>3</v>
      </c>
      <c r="F8" t="s">
        <v>457</v>
      </c>
      <c r="G8" s="30" t="s">
        <v>445</v>
      </c>
      <c r="H8">
        <v>1200</v>
      </c>
      <c r="I8" s="35" t="s">
        <v>455</v>
      </c>
      <c r="J8">
        <v>4</v>
      </c>
      <c r="K8">
        <v>7</v>
      </c>
      <c r="L8">
        <v>53</v>
      </c>
      <c r="M8" s="14" t="s">
        <v>131</v>
      </c>
      <c r="N8" s="19" t="s">
        <v>388</v>
      </c>
      <c r="O8" s="10" t="s">
        <v>376</v>
      </c>
      <c r="P8">
        <v>30</v>
      </c>
      <c r="Q8">
        <v>128</v>
      </c>
      <c r="R8">
        <v>1</v>
      </c>
      <c r="S8">
        <v>1</v>
      </c>
      <c r="T8">
        <v>3</v>
      </c>
      <c r="X8" t="s">
        <v>458</v>
      </c>
      <c r="Y8">
        <v>1282</v>
      </c>
      <c r="Z8" t="s">
        <v>459</v>
      </c>
    </row>
    <row r="9" spans="1:27" x14ac:dyDescent="0.25">
      <c r="A9" s="14" t="s">
        <v>129</v>
      </c>
      <c r="B9" s="14" t="s">
        <v>130</v>
      </c>
      <c r="C9" s="14" t="s">
        <v>2521</v>
      </c>
      <c r="D9" s="26" t="str">
        <f>VLOOKUP(R9, method!$A$1:$B$15, 2, 0)</f>
        <v>放頭</v>
      </c>
      <c r="E9">
        <v>10</v>
      </c>
      <c r="F9" t="s">
        <v>460</v>
      </c>
      <c r="G9" s="31" t="s">
        <v>439</v>
      </c>
      <c r="H9">
        <v>1200</v>
      </c>
      <c r="I9" s="35" t="s">
        <v>455</v>
      </c>
      <c r="J9">
        <v>4</v>
      </c>
      <c r="K9">
        <v>6</v>
      </c>
      <c r="L9">
        <v>56</v>
      </c>
      <c r="M9" s="14" t="s">
        <v>131</v>
      </c>
      <c r="N9" s="20" t="s">
        <v>56</v>
      </c>
      <c r="O9" t="s">
        <v>461</v>
      </c>
      <c r="P9">
        <v>27</v>
      </c>
      <c r="Q9">
        <v>131</v>
      </c>
      <c r="R9">
        <v>2</v>
      </c>
      <c r="S9">
        <v>2</v>
      </c>
      <c r="T9">
        <v>10</v>
      </c>
      <c r="X9" t="s">
        <v>462</v>
      </c>
      <c r="Y9">
        <v>1292</v>
      </c>
      <c r="Z9" t="s">
        <v>463</v>
      </c>
    </row>
    <row r="10" spans="1:27" x14ac:dyDescent="0.25">
      <c r="A10" s="14" t="s">
        <v>129</v>
      </c>
      <c r="B10" s="14" t="s">
        <v>130</v>
      </c>
      <c r="C10" s="14" t="s">
        <v>2521</v>
      </c>
      <c r="D10" s="26" t="str">
        <f>VLOOKUP(R10, method!$A$1:$B$15, 2, 0)</f>
        <v>放頭</v>
      </c>
      <c r="E10">
        <v>11</v>
      </c>
      <c r="F10" t="s">
        <v>464</v>
      </c>
      <c r="G10" s="31" t="s">
        <v>439</v>
      </c>
      <c r="H10">
        <v>1200</v>
      </c>
      <c r="I10" s="35" t="s">
        <v>455</v>
      </c>
      <c r="J10">
        <v>4</v>
      </c>
      <c r="K10">
        <v>7</v>
      </c>
      <c r="L10">
        <v>59</v>
      </c>
      <c r="M10" s="14" t="s">
        <v>131</v>
      </c>
      <c r="N10" s="21" t="s">
        <v>61</v>
      </c>
      <c r="O10" t="s">
        <v>465</v>
      </c>
      <c r="P10">
        <v>24</v>
      </c>
      <c r="Q10">
        <v>135</v>
      </c>
      <c r="R10">
        <v>3</v>
      </c>
      <c r="S10">
        <v>4</v>
      </c>
      <c r="T10">
        <v>11</v>
      </c>
      <c r="X10" t="s">
        <v>466</v>
      </c>
      <c r="Y10">
        <v>1263</v>
      </c>
      <c r="Z10" t="s">
        <v>467</v>
      </c>
    </row>
    <row r="11" spans="1:27" x14ac:dyDescent="0.25">
      <c r="A11" s="14" t="s">
        <v>129</v>
      </c>
      <c r="B11" s="14" t="s">
        <v>130</v>
      </c>
      <c r="C11" s="14" t="s">
        <v>2521</v>
      </c>
      <c r="D11" s="26" t="str">
        <f>VLOOKUP(R11, method!$A$1:$B$15, 2, 0)</f>
        <v>放頭</v>
      </c>
      <c r="E11">
        <v>14</v>
      </c>
      <c r="F11" t="s">
        <v>468</v>
      </c>
      <c r="G11" t="s">
        <v>469</v>
      </c>
      <c r="H11">
        <v>1000</v>
      </c>
      <c r="I11" s="35" t="s">
        <v>455</v>
      </c>
      <c r="J11">
        <v>3</v>
      </c>
      <c r="K11">
        <v>7</v>
      </c>
      <c r="L11">
        <v>61</v>
      </c>
      <c r="M11" s="14" t="s">
        <v>131</v>
      </c>
      <c r="N11" s="22" t="s">
        <v>470</v>
      </c>
      <c r="O11">
        <v>19</v>
      </c>
      <c r="P11">
        <v>138</v>
      </c>
      <c r="Q11">
        <v>114</v>
      </c>
      <c r="R11">
        <v>2</v>
      </c>
      <c r="S11">
        <v>6</v>
      </c>
      <c r="T11">
        <v>14</v>
      </c>
      <c r="X11" t="s">
        <v>471</v>
      </c>
      <c r="Y11">
        <v>1265</v>
      </c>
      <c r="Z11" t="s">
        <v>133</v>
      </c>
    </row>
    <row r="12" spans="1:27" x14ac:dyDescent="0.25">
      <c r="A12" s="14" t="s">
        <v>129</v>
      </c>
      <c r="B12" s="14" t="s">
        <v>130</v>
      </c>
      <c r="C12" s="14" t="s">
        <v>2521</v>
      </c>
      <c r="D12" s="26" t="str">
        <f>VLOOKUP(R12, method!$A$1:$B$15, 2, 0)</f>
        <v>放頭</v>
      </c>
      <c r="E12">
        <v>11</v>
      </c>
      <c r="F12" t="s">
        <v>472</v>
      </c>
      <c r="G12" s="31" t="s">
        <v>435</v>
      </c>
      <c r="H12">
        <v>1200</v>
      </c>
      <c r="I12" s="35" t="s">
        <v>455</v>
      </c>
      <c r="J12">
        <v>3</v>
      </c>
      <c r="K12">
        <v>11</v>
      </c>
      <c r="L12">
        <v>63</v>
      </c>
      <c r="M12" s="14" t="s">
        <v>131</v>
      </c>
      <c r="N12" s="23" t="s">
        <v>39</v>
      </c>
      <c r="O12" t="s">
        <v>473</v>
      </c>
      <c r="P12">
        <v>39</v>
      </c>
      <c r="Q12">
        <v>116</v>
      </c>
      <c r="R12">
        <v>1</v>
      </c>
      <c r="S12">
        <v>2</v>
      </c>
      <c r="T12">
        <v>11</v>
      </c>
      <c r="X12" t="s">
        <v>474</v>
      </c>
      <c r="Y12">
        <v>1266</v>
      </c>
      <c r="Z12" t="s">
        <v>133</v>
      </c>
    </row>
    <row r="13" spans="1:27" x14ac:dyDescent="0.25">
      <c r="A13" s="14" t="s">
        <v>129</v>
      </c>
      <c r="B13" s="14" t="s">
        <v>130</v>
      </c>
      <c r="C13" s="14" t="s">
        <v>2521</v>
      </c>
      <c r="D13" s="26" t="str">
        <f>VLOOKUP(R13, method!$A$1:$B$15, 2, 0)</f>
        <v>放頭</v>
      </c>
      <c r="E13">
        <v>11</v>
      </c>
      <c r="F13" t="s">
        <v>475</v>
      </c>
      <c r="G13" s="30" t="s">
        <v>445</v>
      </c>
      <c r="H13">
        <v>1200</v>
      </c>
      <c r="I13" s="35" t="s">
        <v>436</v>
      </c>
      <c r="J13">
        <v>3</v>
      </c>
      <c r="K13">
        <v>10</v>
      </c>
      <c r="L13">
        <v>65</v>
      </c>
      <c r="M13" s="14" t="s">
        <v>131</v>
      </c>
      <c r="N13" s="24" t="s">
        <v>146</v>
      </c>
      <c r="O13" t="s">
        <v>476</v>
      </c>
      <c r="P13">
        <v>49</v>
      </c>
      <c r="Q13">
        <v>125</v>
      </c>
      <c r="R13">
        <v>1</v>
      </c>
      <c r="S13">
        <v>1</v>
      </c>
      <c r="T13">
        <v>11</v>
      </c>
      <c r="X13" t="s">
        <v>477</v>
      </c>
      <c r="Y13">
        <v>1270</v>
      </c>
      <c r="Z13" t="s">
        <v>133</v>
      </c>
    </row>
    <row r="14" spans="1:27" x14ac:dyDescent="0.25">
      <c r="A14" s="14" t="s">
        <v>129</v>
      </c>
      <c r="B14" s="14" t="s">
        <v>130</v>
      </c>
      <c r="C14" s="14" t="s">
        <v>2521</v>
      </c>
      <c r="D14" s="26" t="str">
        <f>VLOOKUP(R14, method!$A$1:$B$15, 2, 0)</f>
        <v>放頭</v>
      </c>
      <c r="E14">
        <v>10</v>
      </c>
      <c r="F14" t="s">
        <v>478</v>
      </c>
      <c r="G14" t="s">
        <v>469</v>
      </c>
      <c r="H14">
        <v>1200</v>
      </c>
      <c r="I14" s="36" t="s">
        <v>479</v>
      </c>
      <c r="J14">
        <v>3</v>
      </c>
      <c r="K14">
        <v>3</v>
      </c>
      <c r="L14">
        <v>66</v>
      </c>
      <c r="M14" s="14" t="s">
        <v>131</v>
      </c>
      <c r="N14" s="25" t="s">
        <v>120</v>
      </c>
      <c r="O14" t="s">
        <v>480</v>
      </c>
      <c r="P14">
        <v>71</v>
      </c>
      <c r="Q14">
        <v>120</v>
      </c>
      <c r="R14">
        <v>3</v>
      </c>
      <c r="S14">
        <v>3</v>
      </c>
      <c r="T14">
        <v>10</v>
      </c>
      <c r="X14" t="s">
        <v>481</v>
      </c>
      <c r="Y14">
        <v>1270</v>
      </c>
      <c r="Z14" t="s">
        <v>133</v>
      </c>
    </row>
    <row r="15" spans="1:27" x14ac:dyDescent="0.25">
      <c r="A15" s="14" t="s">
        <v>129</v>
      </c>
      <c r="B15" s="14" t="s">
        <v>130</v>
      </c>
      <c r="C15" s="14" t="s">
        <v>2521</v>
      </c>
      <c r="D15" s="26" t="str">
        <f>VLOOKUP(R15, method!$A$1:$B$15, 2, 0)</f>
        <v>放頭</v>
      </c>
      <c r="E15">
        <v>12</v>
      </c>
      <c r="F15" t="s">
        <v>482</v>
      </c>
      <c r="G15" s="31" t="s">
        <v>439</v>
      </c>
      <c r="H15">
        <v>1200</v>
      </c>
      <c r="I15" s="35" t="s">
        <v>455</v>
      </c>
      <c r="J15">
        <v>3</v>
      </c>
      <c r="K15">
        <v>8</v>
      </c>
      <c r="L15">
        <v>66</v>
      </c>
      <c r="M15" s="14" t="s">
        <v>131</v>
      </c>
      <c r="N15" s="16" t="s">
        <v>71</v>
      </c>
      <c r="O15">
        <v>14</v>
      </c>
      <c r="P15">
        <v>65</v>
      </c>
      <c r="Q15">
        <v>124</v>
      </c>
      <c r="R15">
        <v>1</v>
      </c>
      <c r="S15">
        <v>1</v>
      </c>
      <c r="T15">
        <v>12</v>
      </c>
      <c r="X15" t="s">
        <v>483</v>
      </c>
      <c r="Y15">
        <v>1255</v>
      </c>
      <c r="Z15" t="s">
        <v>133</v>
      </c>
    </row>
    <row r="16" spans="1:27" x14ac:dyDescent="0.25">
      <c r="A16" s="14" t="s">
        <v>129</v>
      </c>
      <c r="B16" s="14" t="s">
        <v>130</v>
      </c>
      <c r="C16" s="14" t="s">
        <v>2521</v>
      </c>
      <c r="D16" s="28" t="str">
        <f>VLOOKUP(R16, method!$A$1:$B$15, 2, 0)</f>
        <v>中前</v>
      </c>
      <c r="E16">
        <v>12</v>
      </c>
      <c r="F16" t="s">
        <v>484</v>
      </c>
      <c r="G16" s="31" t="s">
        <v>439</v>
      </c>
      <c r="H16">
        <v>1200</v>
      </c>
      <c r="I16" s="36" t="s">
        <v>440</v>
      </c>
      <c r="J16">
        <v>3</v>
      </c>
      <c r="K16">
        <v>12</v>
      </c>
      <c r="L16">
        <v>66</v>
      </c>
      <c r="M16" s="14" t="s">
        <v>131</v>
      </c>
      <c r="N16" s="16" t="s">
        <v>71</v>
      </c>
      <c r="O16" t="s">
        <v>485</v>
      </c>
      <c r="P16">
        <v>51</v>
      </c>
      <c r="Q16">
        <v>125</v>
      </c>
      <c r="R16">
        <v>4</v>
      </c>
      <c r="S16">
        <v>4</v>
      </c>
      <c r="T16">
        <v>12</v>
      </c>
      <c r="X16" t="s">
        <v>486</v>
      </c>
      <c r="Y16">
        <v>1269</v>
      </c>
      <c r="Z16" t="s">
        <v>133</v>
      </c>
    </row>
    <row r="17" spans="1:26" x14ac:dyDescent="0.25">
      <c r="A17" s="14" t="s">
        <v>129</v>
      </c>
      <c r="B17" s="14" t="s">
        <v>130</v>
      </c>
      <c r="C17" s="14" t="s">
        <v>2521</v>
      </c>
      <c r="D17" s="26" t="str">
        <f>VLOOKUP(R17, method!$A$1:$B$15, 2, 0)</f>
        <v>放頭</v>
      </c>
      <c r="E17" s="33">
        <v>1</v>
      </c>
      <c r="F17" t="s">
        <v>487</v>
      </c>
      <c r="G17" s="31" t="s">
        <v>439</v>
      </c>
      <c r="H17">
        <v>1200</v>
      </c>
      <c r="I17" s="36" t="s">
        <v>440</v>
      </c>
      <c r="J17">
        <v>4</v>
      </c>
      <c r="K17">
        <v>8</v>
      </c>
      <c r="L17">
        <v>60</v>
      </c>
      <c r="M17" s="14" t="s">
        <v>131</v>
      </c>
      <c r="N17" s="25" t="s">
        <v>120</v>
      </c>
      <c r="O17" s="10" t="s">
        <v>488</v>
      </c>
      <c r="P17">
        <v>12</v>
      </c>
      <c r="Q17">
        <v>135</v>
      </c>
      <c r="R17">
        <v>2</v>
      </c>
      <c r="S17">
        <v>2</v>
      </c>
      <c r="T17">
        <v>1</v>
      </c>
      <c r="X17" t="s">
        <v>489</v>
      </c>
      <c r="Y17">
        <v>1261</v>
      </c>
      <c r="Z17" t="s">
        <v>133</v>
      </c>
    </row>
    <row r="18" spans="1:26" x14ac:dyDescent="0.25">
      <c r="A18" s="14" t="s">
        <v>129</v>
      </c>
      <c r="B18" s="14" t="s">
        <v>130</v>
      </c>
      <c r="C18" s="14" t="s">
        <v>2521</v>
      </c>
      <c r="D18" s="26" t="str">
        <f>VLOOKUP(R18, method!$A$1:$B$15, 2, 0)</f>
        <v>放頭</v>
      </c>
      <c r="E18">
        <v>13</v>
      </c>
      <c r="F18" t="s">
        <v>490</v>
      </c>
      <c r="G18" t="s">
        <v>491</v>
      </c>
      <c r="H18">
        <v>1200</v>
      </c>
      <c r="I18" s="35" t="s">
        <v>455</v>
      </c>
      <c r="J18">
        <v>3</v>
      </c>
      <c r="K18">
        <v>3</v>
      </c>
      <c r="L18">
        <v>61</v>
      </c>
      <c r="M18" s="14" t="s">
        <v>131</v>
      </c>
      <c r="N18" s="14" t="s">
        <v>45</v>
      </c>
      <c r="O18" t="s">
        <v>492</v>
      </c>
      <c r="P18">
        <v>105</v>
      </c>
      <c r="Q18">
        <v>116</v>
      </c>
      <c r="R18">
        <v>2</v>
      </c>
      <c r="S18">
        <v>3</v>
      </c>
      <c r="T18">
        <v>13</v>
      </c>
      <c r="X18" t="s">
        <v>493</v>
      </c>
      <c r="Y18">
        <v>1264</v>
      </c>
      <c r="Z18" t="s">
        <v>133</v>
      </c>
    </row>
    <row r="19" spans="1:26" x14ac:dyDescent="0.25">
      <c r="A19" s="14" t="s">
        <v>129</v>
      </c>
      <c r="B19" s="14" t="s">
        <v>130</v>
      </c>
      <c r="C19" s="14" t="s">
        <v>2521</v>
      </c>
      <c r="D19" s="26" t="str">
        <f>VLOOKUP(R19, method!$A$1:$B$15, 2, 0)</f>
        <v>放頭</v>
      </c>
      <c r="E19" s="34">
        <v>5</v>
      </c>
      <c r="F19" t="s">
        <v>494</v>
      </c>
      <c r="G19" s="30" t="s">
        <v>445</v>
      </c>
      <c r="H19">
        <v>1200</v>
      </c>
      <c r="I19" s="35" t="s">
        <v>455</v>
      </c>
      <c r="J19">
        <v>3</v>
      </c>
      <c r="K19">
        <v>9</v>
      </c>
      <c r="L19">
        <v>62</v>
      </c>
      <c r="M19" s="14" t="s">
        <v>131</v>
      </c>
      <c r="N19" s="15" t="s">
        <v>390</v>
      </c>
      <c r="O19" t="s">
        <v>495</v>
      </c>
      <c r="P19">
        <v>21</v>
      </c>
      <c r="Q19">
        <v>118</v>
      </c>
      <c r="R19">
        <v>3</v>
      </c>
      <c r="S19">
        <v>4</v>
      </c>
      <c r="T19">
        <v>5</v>
      </c>
      <c r="X19" t="s">
        <v>496</v>
      </c>
      <c r="Y19">
        <v>1251</v>
      </c>
      <c r="Z19" t="s">
        <v>133</v>
      </c>
    </row>
    <row r="20" spans="1:26" x14ac:dyDescent="0.25">
      <c r="A20" s="14" t="s">
        <v>129</v>
      </c>
      <c r="B20" s="14" t="s">
        <v>130</v>
      </c>
      <c r="C20" s="14" t="s">
        <v>2521</v>
      </c>
      <c r="D20" s="26" t="str">
        <f>VLOOKUP(R20, method!$A$1:$B$15, 2, 0)</f>
        <v>放頭</v>
      </c>
      <c r="E20" s="34">
        <v>5</v>
      </c>
      <c r="F20" t="s">
        <v>497</v>
      </c>
      <c r="G20" s="31" t="s">
        <v>435</v>
      </c>
      <c r="H20">
        <v>1200</v>
      </c>
      <c r="I20" s="35" t="s">
        <v>455</v>
      </c>
      <c r="J20">
        <v>3</v>
      </c>
      <c r="K20">
        <v>9</v>
      </c>
      <c r="L20">
        <v>62</v>
      </c>
      <c r="M20" s="14" t="s">
        <v>131</v>
      </c>
      <c r="N20" s="23" t="s">
        <v>39</v>
      </c>
      <c r="O20" s="10" t="s">
        <v>498</v>
      </c>
      <c r="P20">
        <v>34</v>
      </c>
      <c r="Q20">
        <v>119</v>
      </c>
      <c r="R20">
        <v>2</v>
      </c>
      <c r="S20">
        <v>1</v>
      </c>
      <c r="T20">
        <v>5</v>
      </c>
      <c r="X20" t="s">
        <v>499</v>
      </c>
      <c r="Y20">
        <v>1258</v>
      </c>
      <c r="Z20" t="s">
        <v>133</v>
      </c>
    </row>
    <row r="21" spans="1:26" x14ac:dyDescent="0.25">
      <c r="A21" s="14" t="s">
        <v>129</v>
      </c>
      <c r="B21" s="14" t="s">
        <v>130</v>
      </c>
      <c r="C21" s="14" t="s">
        <v>2521</v>
      </c>
      <c r="D21" s="26" t="str">
        <f>VLOOKUP(R21, method!$A$1:$B$15, 2, 0)</f>
        <v>放頭</v>
      </c>
      <c r="E21">
        <v>12</v>
      </c>
      <c r="F21" t="s">
        <v>500</v>
      </c>
      <c r="G21" s="31" t="s">
        <v>439</v>
      </c>
      <c r="H21">
        <v>1200</v>
      </c>
      <c r="I21" s="35" t="s">
        <v>455</v>
      </c>
      <c r="J21">
        <v>3</v>
      </c>
      <c r="K21">
        <v>6</v>
      </c>
      <c r="L21">
        <v>62</v>
      </c>
      <c r="M21" s="14" t="s">
        <v>131</v>
      </c>
      <c r="N21" s="25" t="s">
        <v>120</v>
      </c>
      <c r="O21" t="s">
        <v>501</v>
      </c>
      <c r="P21">
        <v>36</v>
      </c>
      <c r="Q21">
        <v>119</v>
      </c>
      <c r="R21">
        <v>2</v>
      </c>
      <c r="S21">
        <v>2</v>
      </c>
      <c r="T21">
        <v>12</v>
      </c>
      <c r="X21" t="s">
        <v>502</v>
      </c>
      <c r="Y21">
        <v>1266</v>
      </c>
      <c r="Z21" t="s">
        <v>133</v>
      </c>
    </row>
    <row r="22" spans="1:26" x14ac:dyDescent="0.25">
      <c r="A22" s="14" t="s">
        <v>129</v>
      </c>
      <c r="B22" s="14" t="s">
        <v>130</v>
      </c>
      <c r="C22" s="14" t="s">
        <v>2521</v>
      </c>
      <c r="D22" s="26" t="str">
        <f>VLOOKUP(R22, method!$A$1:$B$15, 2, 0)</f>
        <v>放頭</v>
      </c>
      <c r="E22" s="33">
        <v>1</v>
      </c>
      <c r="F22" t="s">
        <v>503</v>
      </c>
      <c r="G22" s="30" t="s">
        <v>445</v>
      </c>
      <c r="H22">
        <v>1200</v>
      </c>
      <c r="I22" s="35" t="s">
        <v>455</v>
      </c>
      <c r="J22">
        <v>4</v>
      </c>
      <c r="K22">
        <v>11</v>
      </c>
      <c r="L22">
        <v>57</v>
      </c>
      <c r="M22" s="14" t="s">
        <v>131</v>
      </c>
      <c r="N22" s="16" t="s">
        <v>71</v>
      </c>
      <c r="O22" s="10" t="s">
        <v>376</v>
      </c>
      <c r="P22">
        <v>18</v>
      </c>
      <c r="Q22">
        <v>132</v>
      </c>
      <c r="R22">
        <v>1</v>
      </c>
      <c r="S22">
        <v>1</v>
      </c>
      <c r="T22">
        <v>1</v>
      </c>
      <c r="X22" t="s">
        <v>505</v>
      </c>
      <c r="Y22">
        <v>1258</v>
      </c>
      <c r="Z22" t="s">
        <v>506</v>
      </c>
    </row>
    <row r="23" spans="1:26" x14ac:dyDescent="0.25">
      <c r="A23" s="14" t="s">
        <v>129</v>
      </c>
      <c r="B23" s="14" t="s">
        <v>130</v>
      </c>
      <c r="C23" s="14" t="s">
        <v>2521</v>
      </c>
      <c r="D23" s="26" t="str">
        <f>VLOOKUP(R23, method!$A$1:$B$15, 2, 0)</f>
        <v>放頭</v>
      </c>
      <c r="E23">
        <v>10</v>
      </c>
      <c r="F23" t="s">
        <v>507</v>
      </c>
      <c r="G23" s="30" t="s">
        <v>445</v>
      </c>
      <c r="H23">
        <v>1200</v>
      </c>
      <c r="I23" s="35" t="s">
        <v>455</v>
      </c>
      <c r="J23">
        <v>4</v>
      </c>
      <c r="K23">
        <v>7</v>
      </c>
      <c r="L23">
        <v>58</v>
      </c>
      <c r="M23" s="14" t="s">
        <v>131</v>
      </c>
      <c r="N23" s="16" t="s">
        <v>140</v>
      </c>
      <c r="O23" t="s">
        <v>508</v>
      </c>
      <c r="P23">
        <v>31</v>
      </c>
      <c r="Q23">
        <v>133</v>
      </c>
      <c r="R23">
        <v>3</v>
      </c>
      <c r="S23">
        <v>3</v>
      </c>
      <c r="T23">
        <v>10</v>
      </c>
      <c r="X23" t="s">
        <v>509</v>
      </c>
      <c r="Y23">
        <v>1280</v>
      </c>
      <c r="Z23" t="s">
        <v>64</v>
      </c>
    </row>
    <row r="24" spans="1:26" x14ac:dyDescent="0.25">
      <c r="A24" s="14" t="s">
        <v>129</v>
      </c>
      <c r="B24" s="14" t="s">
        <v>130</v>
      </c>
      <c r="C24" s="14" t="s">
        <v>2521</v>
      </c>
      <c r="D24" s="26" t="str">
        <f>VLOOKUP(R24, method!$A$1:$B$15, 2, 0)</f>
        <v>放頭</v>
      </c>
      <c r="E24">
        <v>11</v>
      </c>
      <c r="F24" t="s">
        <v>510</v>
      </c>
      <c r="G24" t="s">
        <v>511</v>
      </c>
      <c r="H24">
        <v>1200</v>
      </c>
      <c r="I24" s="35" t="s">
        <v>455</v>
      </c>
      <c r="J24">
        <v>4</v>
      </c>
      <c r="K24">
        <v>10</v>
      </c>
      <c r="L24">
        <v>58</v>
      </c>
      <c r="M24" s="14" t="s">
        <v>131</v>
      </c>
      <c r="N24" s="17" t="s">
        <v>512</v>
      </c>
      <c r="O24">
        <v>19</v>
      </c>
      <c r="P24">
        <v>16</v>
      </c>
      <c r="Q24">
        <v>127</v>
      </c>
      <c r="R24">
        <v>2</v>
      </c>
      <c r="S24">
        <v>3</v>
      </c>
      <c r="T24">
        <v>11</v>
      </c>
      <c r="X24" t="s">
        <v>513</v>
      </c>
      <c r="Y24">
        <v>1275</v>
      </c>
      <c r="Z24" t="s">
        <v>64</v>
      </c>
    </row>
    <row r="25" spans="1:26" x14ac:dyDescent="0.25">
      <c r="A25" s="14" t="s">
        <v>129</v>
      </c>
      <c r="B25" s="14" t="s">
        <v>130</v>
      </c>
      <c r="C25" s="14" t="s">
        <v>2521</v>
      </c>
      <c r="D25" s="26" t="str">
        <f>VLOOKUP(R25, method!$A$1:$B$15, 2, 0)</f>
        <v>放頭</v>
      </c>
      <c r="E25">
        <v>9</v>
      </c>
      <c r="F25" t="s">
        <v>514</v>
      </c>
      <c r="G25" s="31" t="s">
        <v>435</v>
      </c>
      <c r="H25">
        <v>1200</v>
      </c>
      <c r="I25" s="35" t="s">
        <v>436</v>
      </c>
      <c r="J25">
        <v>4</v>
      </c>
      <c r="K25">
        <v>10</v>
      </c>
      <c r="L25">
        <v>58</v>
      </c>
      <c r="M25" s="14" t="s">
        <v>131</v>
      </c>
      <c r="N25" s="24" t="s">
        <v>146</v>
      </c>
      <c r="O25" t="s">
        <v>485</v>
      </c>
      <c r="P25">
        <v>14</v>
      </c>
      <c r="Q25">
        <v>133</v>
      </c>
      <c r="R25">
        <v>3</v>
      </c>
      <c r="S25">
        <v>4</v>
      </c>
      <c r="T25">
        <v>9</v>
      </c>
      <c r="X25" t="s">
        <v>515</v>
      </c>
      <c r="Y25">
        <v>1288</v>
      </c>
      <c r="Z25" t="s">
        <v>64</v>
      </c>
    </row>
    <row r="26" spans="1:26" x14ac:dyDescent="0.25">
      <c r="A26" s="14" t="s">
        <v>129</v>
      </c>
      <c r="B26" s="14" t="s">
        <v>130</v>
      </c>
      <c r="C26" s="14" t="s">
        <v>2521</v>
      </c>
      <c r="D26" s="26" t="str">
        <f>VLOOKUP(R26, method!$A$1:$B$15, 2, 0)</f>
        <v>放頭</v>
      </c>
      <c r="E26" s="33">
        <v>1</v>
      </c>
      <c r="F26" t="s">
        <v>516</v>
      </c>
      <c r="G26" s="31" t="s">
        <v>439</v>
      </c>
      <c r="H26">
        <v>1200</v>
      </c>
      <c r="I26" s="35" t="s">
        <v>455</v>
      </c>
      <c r="J26">
        <v>4</v>
      </c>
      <c r="K26">
        <v>1</v>
      </c>
      <c r="L26">
        <v>53</v>
      </c>
      <c r="M26" s="14" t="s">
        <v>131</v>
      </c>
      <c r="N26" s="24" t="s">
        <v>146</v>
      </c>
      <c r="O26" s="10">
        <v>1</v>
      </c>
      <c r="P26">
        <v>8.5</v>
      </c>
      <c r="Q26">
        <v>128</v>
      </c>
      <c r="R26">
        <v>2</v>
      </c>
      <c r="S26">
        <v>2</v>
      </c>
      <c r="T26">
        <v>1</v>
      </c>
      <c r="X26" t="s">
        <v>517</v>
      </c>
      <c r="Y26">
        <v>1277</v>
      </c>
      <c r="Z26" t="s">
        <v>64</v>
      </c>
    </row>
    <row r="27" spans="1:26" x14ac:dyDescent="0.25">
      <c r="A27" s="14" t="s">
        <v>129</v>
      </c>
      <c r="B27" s="14" t="s">
        <v>130</v>
      </c>
      <c r="C27" s="14" t="s">
        <v>2521</v>
      </c>
      <c r="D27" s="26" t="str">
        <f>VLOOKUP(R27, method!$A$1:$B$15, 2, 0)</f>
        <v>放頭</v>
      </c>
      <c r="E27" s="34">
        <v>4</v>
      </c>
      <c r="F27" t="s">
        <v>518</v>
      </c>
      <c r="G27" s="31" t="s">
        <v>435</v>
      </c>
      <c r="H27">
        <v>1200</v>
      </c>
      <c r="I27" s="35" t="s">
        <v>455</v>
      </c>
      <c r="J27">
        <v>4</v>
      </c>
      <c r="K27">
        <v>10</v>
      </c>
      <c r="L27">
        <v>56</v>
      </c>
      <c r="M27" s="14" t="s">
        <v>131</v>
      </c>
      <c r="N27" s="17" t="s">
        <v>512</v>
      </c>
      <c r="O27" t="s">
        <v>519</v>
      </c>
      <c r="P27">
        <v>17</v>
      </c>
      <c r="Q27">
        <v>124</v>
      </c>
      <c r="R27">
        <v>1</v>
      </c>
      <c r="S27">
        <v>1</v>
      </c>
      <c r="T27">
        <v>4</v>
      </c>
      <c r="X27" t="s">
        <v>520</v>
      </c>
      <c r="Y27">
        <v>1278</v>
      </c>
      <c r="Z27" t="s">
        <v>521</v>
      </c>
    </row>
    <row r="28" spans="1:26" x14ac:dyDescent="0.25">
      <c r="A28" s="14" t="s">
        <v>129</v>
      </c>
      <c r="B28" s="14" t="s">
        <v>130</v>
      </c>
      <c r="C28" s="14" t="s">
        <v>2521</v>
      </c>
      <c r="D28" s="26" t="str">
        <f>VLOOKUP(R28, method!$A$1:$B$15, 2, 0)</f>
        <v>放頭</v>
      </c>
      <c r="E28">
        <v>8</v>
      </c>
      <c r="F28" t="s">
        <v>522</v>
      </c>
      <c r="G28" t="s">
        <v>511</v>
      </c>
      <c r="H28">
        <v>1200</v>
      </c>
      <c r="I28" s="35" t="s">
        <v>455</v>
      </c>
      <c r="J28">
        <v>4</v>
      </c>
      <c r="K28">
        <v>3</v>
      </c>
      <c r="L28">
        <v>56</v>
      </c>
      <c r="M28" s="14" t="s">
        <v>131</v>
      </c>
      <c r="N28" s="18" t="s">
        <v>12</v>
      </c>
      <c r="O28">
        <v>5</v>
      </c>
      <c r="P28">
        <v>3.8</v>
      </c>
      <c r="Q28">
        <v>131</v>
      </c>
      <c r="R28">
        <v>3</v>
      </c>
      <c r="S28">
        <v>2</v>
      </c>
      <c r="T28">
        <v>8</v>
      </c>
      <c r="X28" t="s">
        <v>523</v>
      </c>
      <c r="Y28">
        <v>1261</v>
      </c>
      <c r="Z28" t="s">
        <v>133</v>
      </c>
    </row>
    <row r="29" spans="1:26" x14ac:dyDescent="0.25">
      <c r="A29" s="14" t="s">
        <v>129</v>
      </c>
      <c r="B29" s="14" t="s">
        <v>130</v>
      </c>
      <c r="C29" s="14" t="s">
        <v>2521</v>
      </c>
      <c r="D29" s="28" t="str">
        <f>VLOOKUP(R29, method!$A$1:$B$15, 2, 0)</f>
        <v>中前</v>
      </c>
      <c r="E29" s="33">
        <v>2</v>
      </c>
      <c r="F29" t="s">
        <v>524</v>
      </c>
      <c r="G29" t="s">
        <v>511</v>
      </c>
      <c r="H29">
        <v>1200</v>
      </c>
      <c r="I29" s="35" t="s">
        <v>455</v>
      </c>
      <c r="J29">
        <v>4</v>
      </c>
      <c r="K29">
        <v>9</v>
      </c>
      <c r="L29">
        <v>56</v>
      </c>
      <c r="M29" s="14" t="s">
        <v>131</v>
      </c>
      <c r="N29" s="19" t="s">
        <v>525</v>
      </c>
      <c r="O29" s="10" t="s">
        <v>526</v>
      </c>
      <c r="P29">
        <v>18</v>
      </c>
      <c r="Q29">
        <v>131</v>
      </c>
      <c r="R29">
        <v>7</v>
      </c>
      <c r="S29">
        <v>7</v>
      </c>
      <c r="T29">
        <v>2</v>
      </c>
      <c r="X29" t="s">
        <v>527</v>
      </c>
      <c r="Y29">
        <v>1258</v>
      </c>
      <c r="Z29" t="s">
        <v>133</v>
      </c>
    </row>
    <row r="30" spans="1:26" x14ac:dyDescent="0.25">
      <c r="A30" s="14" t="s">
        <v>129</v>
      </c>
      <c r="B30" s="14" t="s">
        <v>130</v>
      </c>
      <c r="C30" s="14" t="s">
        <v>2521</v>
      </c>
      <c r="D30" s="28" t="str">
        <f>VLOOKUP(R30, method!$A$1:$B$15, 2, 0)</f>
        <v>中前</v>
      </c>
      <c r="E30">
        <v>6</v>
      </c>
      <c r="F30" t="s">
        <v>528</v>
      </c>
      <c r="G30" s="31" t="s">
        <v>451</v>
      </c>
      <c r="H30">
        <v>1200</v>
      </c>
      <c r="I30" s="35" t="s">
        <v>436</v>
      </c>
      <c r="J30">
        <v>4</v>
      </c>
      <c r="K30">
        <v>1</v>
      </c>
      <c r="L30">
        <v>57</v>
      </c>
      <c r="M30" s="14" t="s">
        <v>131</v>
      </c>
      <c r="N30" s="17" t="s">
        <v>512</v>
      </c>
      <c r="O30" t="s">
        <v>529</v>
      </c>
      <c r="P30">
        <v>3.4</v>
      </c>
      <c r="Q30">
        <v>122</v>
      </c>
      <c r="R30">
        <v>7</v>
      </c>
      <c r="S30">
        <v>7</v>
      </c>
      <c r="T30">
        <v>6</v>
      </c>
      <c r="X30" t="s">
        <v>523</v>
      </c>
      <c r="Y30">
        <v>1271</v>
      </c>
      <c r="Z30" t="s">
        <v>133</v>
      </c>
    </row>
    <row r="31" spans="1:26" x14ac:dyDescent="0.25">
      <c r="A31" s="14" t="s">
        <v>129</v>
      </c>
      <c r="B31" s="14" t="s">
        <v>130</v>
      </c>
      <c r="C31" s="14" t="s">
        <v>2521</v>
      </c>
      <c r="D31" s="26" t="str">
        <f>VLOOKUP(R31, method!$A$1:$B$15, 2, 0)</f>
        <v>放頭</v>
      </c>
      <c r="E31">
        <v>6</v>
      </c>
      <c r="F31" t="s">
        <v>530</v>
      </c>
      <c r="G31" s="31" t="s">
        <v>439</v>
      </c>
      <c r="H31">
        <v>1200</v>
      </c>
      <c r="I31" s="35" t="s">
        <v>455</v>
      </c>
      <c r="J31">
        <v>4</v>
      </c>
      <c r="K31">
        <v>12</v>
      </c>
      <c r="L31">
        <v>58</v>
      </c>
      <c r="M31" s="14" t="s">
        <v>131</v>
      </c>
      <c r="N31" s="17" t="s">
        <v>512</v>
      </c>
      <c r="O31" s="10">
        <v>2</v>
      </c>
      <c r="P31">
        <v>16</v>
      </c>
      <c r="Q31">
        <v>124</v>
      </c>
      <c r="R31">
        <v>1</v>
      </c>
      <c r="S31">
        <v>1</v>
      </c>
      <c r="T31">
        <v>6</v>
      </c>
      <c r="X31" t="s">
        <v>453</v>
      </c>
      <c r="Y31">
        <v>1298</v>
      </c>
      <c r="Z31" t="s">
        <v>133</v>
      </c>
    </row>
    <row r="32" spans="1:26" x14ac:dyDescent="0.25">
      <c r="A32" s="14" t="s">
        <v>129</v>
      </c>
      <c r="B32" s="14" t="s">
        <v>130</v>
      </c>
      <c r="C32" s="14" t="s">
        <v>2521</v>
      </c>
      <c r="D32" s="26" t="str">
        <f>VLOOKUP(R32, method!$A$1:$B$15, 2, 0)</f>
        <v>放頭</v>
      </c>
      <c r="E32">
        <v>8</v>
      </c>
      <c r="F32" t="s">
        <v>531</v>
      </c>
      <c r="G32" t="s">
        <v>532</v>
      </c>
      <c r="H32">
        <v>1200</v>
      </c>
      <c r="I32" s="35" t="s">
        <v>455</v>
      </c>
      <c r="J32">
        <v>4</v>
      </c>
      <c r="K32">
        <v>2</v>
      </c>
      <c r="L32">
        <v>58</v>
      </c>
      <c r="M32" s="14" t="s">
        <v>131</v>
      </c>
      <c r="N32" s="25" t="s">
        <v>120</v>
      </c>
      <c r="O32" t="s">
        <v>533</v>
      </c>
      <c r="P32">
        <v>29</v>
      </c>
      <c r="Q32">
        <v>135</v>
      </c>
      <c r="R32">
        <v>1</v>
      </c>
      <c r="S32">
        <v>1</v>
      </c>
      <c r="T32">
        <v>8</v>
      </c>
      <c r="X32" t="s">
        <v>534</v>
      </c>
      <c r="Y32">
        <v>1305</v>
      </c>
      <c r="Z32" t="s">
        <v>133</v>
      </c>
    </row>
    <row r="33" spans="1:26" x14ac:dyDescent="0.25">
      <c r="A33" s="14" t="s">
        <v>129</v>
      </c>
      <c r="B33" s="14" t="s">
        <v>130</v>
      </c>
      <c r="C33" s="14" t="s">
        <v>2521</v>
      </c>
      <c r="D33" s="26" t="str">
        <f>VLOOKUP(R33, method!$A$1:$B$15, 2, 0)</f>
        <v>放頭</v>
      </c>
      <c r="E33">
        <v>6</v>
      </c>
      <c r="F33" t="s">
        <v>535</v>
      </c>
      <c r="G33" s="31" t="s">
        <v>439</v>
      </c>
      <c r="H33">
        <v>1200</v>
      </c>
      <c r="I33" s="35" t="s">
        <v>455</v>
      </c>
      <c r="J33">
        <v>4</v>
      </c>
      <c r="K33">
        <v>3</v>
      </c>
      <c r="L33">
        <v>58</v>
      </c>
      <c r="M33" s="14" t="s">
        <v>131</v>
      </c>
      <c r="N33" s="20" t="s">
        <v>408</v>
      </c>
      <c r="O33" t="s">
        <v>536</v>
      </c>
      <c r="P33">
        <v>10</v>
      </c>
      <c r="Q33">
        <v>134</v>
      </c>
      <c r="R33">
        <v>3</v>
      </c>
      <c r="S33">
        <v>3</v>
      </c>
      <c r="T33">
        <v>6</v>
      </c>
      <c r="X33" t="s">
        <v>537</v>
      </c>
      <c r="Y33">
        <v>1284</v>
      </c>
      <c r="Z33" t="s">
        <v>133</v>
      </c>
    </row>
    <row r="34" spans="1:26" x14ac:dyDescent="0.25">
      <c r="A34" s="14" t="s">
        <v>129</v>
      </c>
      <c r="B34" s="14" t="s">
        <v>130</v>
      </c>
      <c r="C34" s="14" t="s">
        <v>2521</v>
      </c>
      <c r="D34" s="26" t="str">
        <f>VLOOKUP(R34, method!$A$1:$B$15, 2, 0)</f>
        <v>放頭</v>
      </c>
      <c r="E34" s="33">
        <v>1</v>
      </c>
      <c r="F34" t="s">
        <v>538</v>
      </c>
      <c r="G34" s="31" t="s">
        <v>435</v>
      </c>
      <c r="H34">
        <v>1200</v>
      </c>
      <c r="I34" s="35" t="s">
        <v>455</v>
      </c>
      <c r="J34">
        <v>4</v>
      </c>
      <c r="K34">
        <v>2</v>
      </c>
      <c r="L34">
        <v>53</v>
      </c>
      <c r="M34" s="14" t="s">
        <v>131</v>
      </c>
      <c r="N34" s="18" t="s">
        <v>12</v>
      </c>
      <c r="O34" s="10" t="s">
        <v>539</v>
      </c>
      <c r="P34">
        <v>1.7</v>
      </c>
      <c r="Q34">
        <v>130</v>
      </c>
      <c r="R34">
        <v>1</v>
      </c>
      <c r="S34">
        <v>1</v>
      </c>
      <c r="T34">
        <v>1</v>
      </c>
      <c r="X34" t="s">
        <v>132</v>
      </c>
      <c r="Y34">
        <v>1260</v>
      </c>
      <c r="Z34" t="s">
        <v>133</v>
      </c>
    </row>
    <row r="35" spans="1:26" x14ac:dyDescent="0.25">
      <c r="A35" s="14" t="s">
        <v>129</v>
      </c>
      <c r="B35" s="14" t="s">
        <v>130</v>
      </c>
      <c r="C35" s="14" t="s">
        <v>2521</v>
      </c>
      <c r="D35" s="26" t="str">
        <f>VLOOKUP(R35, method!$A$1:$B$15, 2, 0)</f>
        <v>放頭</v>
      </c>
      <c r="E35" s="33">
        <v>3</v>
      </c>
      <c r="F35" t="s">
        <v>540</v>
      </c>
      <c r="G35" s="31" t="s">
        <v>451</v>
      </c>
      <c r="H35">
        <v>1200</v>
      </c>
      <c r="I35" s="35" t="s">
        <v>436</v>
      </c>
      <c r="J35">
        <v>4</v>
      </c>
      <c r="K35">
        <v>4</v>
      </c>
      <c r="L35">
        <v>52</v>
      </c>
      <c r="M35" s="14" t="s">
        <v>131</v>
      </c>
      <c r="N35" s="21" t="s">
        <v>541</v>
      </c>
      <c r="O35" s="10">
        <v>1</v>
      </c>
      <c r="P35">
        <v>4.2</v>
      </c>
      <c r="Q35">
        <v>129</v>
      </c>
      <c r="R35">
        <v>2</v>
      </c>
      <c r="S35">
        <v>2</v>
      </c>
      <c r="T35">
        <v>3</v>
      </c>
      <c r="X35" t="s">
        <v>542</v>
      </c>
      <c r="Y35">
        <v>1265</v>
      </c>
      <c r="Z35" t="s">
        <v>543</v>
      </c>
    </row>
    <row r="36" spans="1:26" x14ac:dyDescent="0.25">
      <c r="A36" s="14" t="s">
        <v>129</v>
      </c>
      <c r="B36" s="15" t="s">
        <v>135</v>
      </c>
      <c r="C36" s="15" t="s">
        <v>2522</v>
      </c>
      <c r="D36" s="29" t="str">
        <f>VLOOKUP(R36, method!$A$1:$B$15, 2, 0)</f>
        <v>留後</v>
      </c>
      <c r="E36">
        <v>7</v>
      </c>
      <c r="F36" t="s">
        <v>544</v>
      </c>
      <c r="G36" t="s">
        <v>545</v>
      </c>
      <c r="H36">
        <v>1200</v>
      </c>
      <c r="I36" s="35" t="s">
        <v>455</v>
      </c>
      <c r="J36">
        <v>4</v>
      </c>
      <c r="K36">
        <v>13</v>
      </c>
      <c r="L36">
        <v>52</v>
      </c>
      <c r="M36" s="15" t="s">
        <v>34</v>
      </c>
      <c r="N36" s="22" t="s">
        <v>33</v>
      </c>
      <c r="O36" t="s">
        <v>546</v>
      </c>
      <c r="P36">
        <v>23</v>
      </c>
      <c r="Q36">
        <v>127</v>
      </c>
      <c r="R36">
        <v>12</v>
      </c>
      <c r="S36">
        <v>13</v>
      </c>
      <c r="T36">
        <v>7</v>
      </c>
      <c r="X36" t="s">
        <v>220</v>
      </c>
      <c r="Y36">
        <v>1079</v>
      </c>
      <c r="Z36" t="s">
        <v>463</v>
      </c>
    </row>
    <row r="37" spans="1:26" x14ac:dyDescent="0.25">
      <c r="A37" s="14" t="s">
        <v>129</v>
      </c>
      <c r="B37" s="16" t="s">
        <v>137</v>
      </c>
      <c r="C37" s="16" t="s">
        <v>2523</v>
      </c>
      <c r="D37" s="28" t="str">
        <f>VLOOKUP(R37, method!$A$1:$B$15, 2, 0)</f>
        <v>中前</v>
      </c>
      <c r="E37">
        <v>8</v>
      </c>
      <c r="F37" t="s">
        <v>547</v>
      </c>
      <c r="G37" t="s">
        <v>532</v>
      </c>
      <c r="H37">
        <v>1200</v>
      </c>
      <c r="I37" s="35" t="s">
        <v>455</v>
      </c>
      <c r="J37">
        <v>4</v>
      </c>
      <c r="K37">
        <v>5</v>
      </c>
      <c r="L37">
        <v>52</v>
      </c>
      <c r="M37" s="16" t="s">
        <v>40</v>
      </c>
      <c r="N37" s="19" t="s">
        <v>388</v>
      </c>
      <c r="O37" t="s">
        <v>548</v>
      </c>
      <c r="P37">
        <v>10</v>
      </c>
      <c r="Q37">
        <v>127</v>
      </c>
      <c r="R37">
        <v>4</v>
      </c>
      <c r="S37">
        <v>4</v>
      </c>
      <c r="T37">
        <v>8</v>
      </c>
      <c r="X37" t="s">
        <v>549</v>
      </c>
      <c r="Y37">
        <v>1177</v>
      </c>
      <c r="Z37" t="s">
        <v>463</v>
      </c>
    </row>
    <row r="38" spans="1:26" x14ac:dyDescent="0.25">
      <c r="A38" s="14" t="s">
        <v>129</v>
      </c>
      <c r="B38" s="17" t="s">
        <v>142</v>
      </c>
      <c r="C38" s="17" t="s">
        <v>2524</v>
      </c>
      <c r="D38" s="28" t="str">
        <f>VLOOKUP(R38, method!$A$1:$B$15, 2, 0)</f>
        <v>中前</v>
      </c>
      <c r="E38" s="34">
        <v>4</v>
      </c>
      <c r="F38" t="s">
        <v>550</v>
      </c>
      <c r="G38" t="s">
        <v>551</v>
      </c>
      <c r="H38">
        <v>1200</v>
      </c>
      <c r="I38" s="35" t="s">
        <v>455</v>
      </c>
      <c r="J38">
        <v>4</v>
      </c>
      <c r="K38">
        <v>4</v>
      </c>
      <c r="L38">
        <v>52</v>
      </c>
      <c r="M38" s="17" t="s">
        <v>68</v>
      </c>
      <c r="N38" s="23" t="s">
        <v>394</v>
      </c>
      <c r="O38" s="10" t="s">
        <v>552</v>
      </c>
      <c r="P38">
        <v>6.1</v>
      </c>
      <c r="Q38">
        <v>127</v>
      </c>
      <c r="R38">
        <v>5</v>
      </c>
      <c r="S38">
        <v>5</v>
      </c>
      <c r="T38">
        <v>4</v>
      </c>
      <c r="X38" t="s">
        <v>553</v>
      </c>
      <c r="Y38">
        <v>1150</v>
      </c>
      <c r="Z38" t="s">
        <v>143</v>
      </c>
    </row>
    <row r="39" spans="1:26" x14ac:dyDescent="0.25">
      <c r="A39" s="14" t="s">
        <v>129</v>
      </c>
      <c r="B39" s="17" t="s">
        <v>142</v>
      </c>
      <c r="C39" s="17" t="s">
        <v>2524</v>
      </c>
      <c r="D39" s="27" t="str">
        <f>VLOOKUP(R39, method!$A$1:$B$15, 2, 0)</f>
        <v>中後</v>
      </c>
      <c r="E39" s="34">
        <v>4</v>
      </c>
      <c r="F39" t="s">
        <v>554</v>
      </c>
      <c r="G39" t="s">
        <v>551</v>
      </c>
      <c r="H39">
        <v>1200</v>
      </c>
      <c r="I39" s="35" t="s">
        <v>455</v>
      </c>
      <c r="J39">
        <v>4</v>
      </c>
      <c r="K39">
        <v>5</v>
      </c>
      <c r="L39">
        <v>52</v>
      </c>
      <c r="M39" s="17" t="s">
        <v>68</v>
      </c>
      <c r="N39" s="23" t="s">
        <v>394</v>
      </c>
      <c r="O39" s="10" t="s">
        <v>442</v>
      </c>
      <c r="P39">
        <v>21</v>
      </c>
      <c r="Q39">
        <v>127</v>
      </c>
      <c r="R39">
        <v>8</v>
      </c>
      <c r="S39">
        <v>8</v>
      </c>
      <c r="T39">
        <v>4</v>
      </c>
      <c r="X39" t="s">
        <v>555</v>
      </c>
      <c r="Y39">
        <v>1156</v>
      </c>
      <c r="Z39" t="s">
        <v>143</v>
      </c>
    </row>
    <row r="40" spans="1:26" x14ac:dyDescent="0.25">
      <c r="A40" s="14" t="s">
        <v>129</v>
      </c>
      <c r="B40" s="17" t="s">
        <v>142</v>
      </c>
      <c r="C40" s="17" t="s">
        <v>2524</v>
      </c>
      <c r="D40" s="27" t="str">
        <f>VLOOKUP(R40, method!$A$1:$B$15, 2, 0)</f>
        <v>中後</v>
      </c>
      <c r="E40">
        <v>8</v>
      </c>
      <c r="F40" t="s">
        <v>556</v>
      </c>
      <c r="G40" t="s">
        <v>551</v>
      </c>
      <c r="H40">
        <v>1200</v>
      </c>
      <c r="I40" s="35" t="s">
        <v>436</v>
      </c>
      <c r="J40">
        <v>4</v>
      </c>
      <c r="K40">
        <v>8</v>
      </c>
      <c r="L40">
        <v>52</v>
      </c>
      <c r="M40" s="17" t="s">
        <v>68</v>
      </c>
      <c r="N40" s="18" t="s">
        <v>12</v>
      </c>
      <c r="O40" t="s">
        <v>546</v>
      </c>
      <c r="P40">
        <v>5</v>
      </c>
      <c r="Q40">
        <v>129</v>
      </c>
      <c r="R40">
        <v>8</v>
      </c>
      <c r="S40">
        <v>8</v>
      </c>
      <c r="T40">
        <v>8</v>
      </c>
      <c r="X40" t="s">
        <v>226</v>
      </c>
      <c r="Y40">
        <v>1171</v>
      </c>
      <c r="Z40" t="s">
        <v>557</v>
      </c>
    </row>
    <row r="41" spans="1:26" x14ac:dyDescent="0.25">
      <c r="A41" s="14" t="s">
        <v>129</v>
      </c>
      <c r="B41" s="18" t="s">
        <v>145</v>
      </c>
      <c r="C41" s="18" t="s">
        <v>2525</v>
      </c>
      <c r="D41" s="26" t="str">
        <f>VLOOKUP(R41, method!$A$1:$B$15, 2, 0)</f>
        <v>放頭</v>
      </c>
      <c r="E41" s="33">
        <v>3</v>
      </c>
      <c r="F41" t="s">
        <v>547</v>
      </c>
      <c r="G41" t="s">
        <v>532</v>
      </c>
      <c r="H41">
        <v>1200</v>
      </c>
      <c r="I41" s="35" t="s">
        <v>455</v>
      </c>
      <c r="J41">
        <v>4</v>
      </c>
      <c r="K41">
        <v>1</v>
      </c>
      <c r="L41">
        <v>48</v>
      </c>
      <c r="M41" s="18" t="s">
        <v>95</v>
      </c>
      <c r="N41" s="24" t="s">
        <v>146</v>
      </c>
      <c r="O41" t="s">
        <v>558</v>
      </c>
      <c r="P41">
        <v>5.6</v>
      </c>
      <c r="Q41">
        <v>123</v>
      </c>
      <c r="R41">
        <v>3</v>
      </c>
      <c r="S41">
        <v>3</v>
      </c>
      <c r="T41">
        <v>3</v>
      </c>
      <c r="X41" t="s">
        <v>328</v>
      </c>
      <c r="Y41">
        <v>1187</v>
      </c>
      <c r="Z41" t="s">
        <v>16</v>
      </c>
    </row>
    <row r="42" spans="1:26" x14ac:dyDescent="0.25">
      <c r="A42" s="14" t="s">
        <v>129</v>
      </c>
      <c r="B42" s="18" t="s">
        <v>145</v>
      </c>
      <c r="C42" s="18" t="s">
        <v>2525</v>
      </c>
      <c r="D42" s="26" t="str">
        <f>VLOOKUP(R42, method!$A$1:$B$15, 2, 0)</f>
        <v>放頭</v>
      </c>
      <c r="E42" s="33">
        <v>1</v>
      </c>
      <c r="F42" t="s">
        <v>559</v>
      </c>
      <c r="G42" s="30" t="s">
        <v>445</v>
      </c>
      <c r="H42">
        <v>1200</v>
      </c>
      <c r="I42" s="35" t="s">
        <v>436</v>
      </c>
      <c r="J42">
        <v>4</v>
      </c>
      <c r="K42">
        <v>4</v>
      </c>
      <c r="L42">
        <v>42</v>
      </c>
      <c r="M42" s="18" t="s">
        <v>95</v>
      </c>
      <c r="N42" s="24" t="s">
        <v>146</v>
      </c>
      <c r="O42" s="10" t="s">
        <v>376</v>
      </c>
      <c r="P42">
        <v>6.5</v>
      </c>
      <c r="Q42">
        <v>121</v>
      </c>
      <c r="R42">
        <v>3</v>
      </c>
      <c r="S42">
        <v>4</v>
      </c>
      <c r="T42">
        <v>1</v>
      </c>
      <c r="X42" t="s">
        <v>560</v>
      </c>
      <c r="Y42">
        <v>1176</v>
      </c>
      <c r="Z42" t="s">
        <v>16</v>
      </c>
    </row>
    <row r="43" spans="1:26" x14ac:dyDescent="0.25">
      <c r="A43" s="14" t="s">
        <v>129</v>
      </c>
      <c r="B43" s="18" t="s">
        <v>145</v>
      </c>
      <c r="C43" s="18" t="s">
        <v>2525</v>
      </c>
      <c r="D43" s="28" t="str">
        <f>VLOOKUP(R43, method!$A$1:$B$15, 2, 0)</f>
        <v>中前</v>
      </c>
      <c r="E43" s="34">
        <v>4</v>
      </c>
      <c r="F43" t="s">
        <v>561</v>
      </c>
      <c r="G43" s="31" t="s">
        <v>435</v>
      </c>
      <c r="H43">
        <v>1200</v>
      </c>
      <c r="I43" s="35" t="s">
        <v>436</v>
      </c>
      <c r="J43">
        <v>4</v>
      </c>
      <c r="K43">
        <v>8</v>
      </c>
      <c r="L43">
        <v>44</v>
      </c>
      <c r="M43" s="18" t="s">
        <v>95</v>
      </c>
      <c r="N43" s="15" t="s">
        <v>441</v>
      </c>
      <c r="O43" s="10" t="s">
        <v>442</v>
      </c>
      <c r="P43">
        <v>22</v>
      </c>
      <c r="Q43">
        <v>113</v>
      </c>
      <c r="R43">
        <v>6</v>
      </c>
      <c r="S43">
        <v>6</v>
      </c>
      <c r="T43">
        <v>4</v>
      </c>
      <c r="X43" t="s">
        <v>147</v>
      </c>
      <c r="Y43">
        <v>1167</v>
      </c>
      <c r="Z43" t="s">
        <v>16</v>
      </c>
    </row>
    <row r="44" spans="1:26" x14ac:dyDescent="0.25">
      <c r="A44" s="14" t="s">
        <v>129</v>
      </c>
      <c r="B44" s="18" t="s">
        <v>145</v>
      </c>
      <c r="C44" s="18" t="s">
        <v>2525</v>
      </c>
      <c r="D44" s="26" t="str">
        <f>VLOOKUP(R44, method!$A$1:$B$15, 2, 0)</f>
        <v>放頭</v>
      </c>
      <c r="E44">
        <v>13</v>
      </c>
      <c r="F44" t="s">
        <v>556</v>
      </c>
      <c r="G44" t="s">
        <v>551</v>
      </c>
      <c r="H44">
        <v>1400</v>
      </c>
      <c r="I44" s="35" t="s">
        <v>436</v>
      </c>
      <c r="J44">
        <v>4</v>
      </c>
      <c r="K44">
        <v>11</v>
      </c>
      <c r="L44">
        <v>46</v>
      </c>
      <c r="M44" s="18" t="s">
        <v>95</v>
      </c>
      <c r="N44" s="19" t="s">
        <v>388</v>
      </c>
      <c r="O44" t="s">
        <v>562</v>
      </c>
      <c r="P44">
        <v>44</v>
      </c>
      <c r="Q44">
        <v>122</v>
      </c>
      <c r="R44">
        <v>3</v>
      </c>
      <c r="S44">
        <v>2</v>
      </c>
      <c r="T44">
        <v>2</v>
      </c>
      <c r="U44">
        <v>13</v>
      </c>
      <c r="X44" t="s">
        <v>563</v>
      </c>
      <c r="Y44">
        <v>1161</v>
      </c>
      <c r="Z44" t="s">
        <v>16</v>
      </c>
    </row>
    <row r="45" spans="1:26" x14ac:dyDescent="0.25">
      <c r="A45" s="14" t="s">
        <v>129</v>
      </c>
      <c r="B45" s="18" t="s">
        <v>145</v>
      </c>
      <c r="C45" s="18" t="s">
        <v>2525</v>
      </c>
      <c r="D45" s="28" t="str">
        <f>VLOOKUP(R45, method!$A$1:$B$15, 2, 0)</f>
        <v>中前</v>
      </c>
      <c r="E45" s="34">
        <v>5</v>
      </c>
      <c r="F45" t="s">
        <v>564</v>
      </c>
      <c r="G45" t="s">
        <v>511</v>
      </c>
      <c r="H45">
        <v>1200</v>
      </c>
      <c r="I45" s="35" t="s">
        <v>455</v>
      </c>
      <c r="J45">
        <v>4</v>
      </c>
      <c r="K45">
        <v>7</v>
      </c>
      <c r="L45">
        <v>48</v>
      </c>
      <c r="M45" s="18" t="s">
        <v>95</v>
      </c>
      <c r="N45" s="19" t="s">
        <v>388</v>
      </c>
      <c r="O45">
        <v>3</v>
      </c>
      <c r="P45">
        <v>23</v>
      </c>
      <c r="Q45">
        <v>123</v>
      </c>
      <c r="R45">
        <v>7</v>
      </c>
      <c r="S45">
        <v>8</v>
      </c>
      <c r="T45">
        <v>5</v>
      </c>
      <c r="X45" t="s">
        <v>565</v>
      </c>
      <c r="Y45">
        <v>1182</v>
      </c>
      <c r="Z45" t="s">
        <v>16</v>
      </c>
    </row>
    <row r="46" spans="1:26" x14ac:dyDescent="0.25">
      <c r="A46" s="14" t="s">
        <v>129</v>
      </c>
      <c r="B46" s="18" t="s">
        <v>145</v>
      </c>
      <c r="C46" s="18" t="s">
        <v>2525</v>
      </c>
      <c r="D46" s="28" t="str">
        <f>VLOOKUP(R46, method!$A$1:$B$15, 2, 0)</f>
        <v>中前</v>
      </c>
      <c r="E46">
        <v>14</v>
      </c>
      <c r="F46" t="s">
        <v>566</v>
      </c>
      <c r="G46" t="s">
        <v>545</v>
      </c>
      <c r="H46">
        <v>1400</v>
      </c>
      <c r="I46" s="35" t="s">
        <v>436</v>
      </c>
      <c r="J46">
        <v>4</v>
      </c>
      <c r="K46">
        <v>10</v>
      </c>
      <c r="L46">
        <v>52</v>
      </c>
      <c r="M46" s="18" t="s">
        <v>95</v>
      </c>
      <c r="N46" s="24" t="s">
        <v>389</v>
      </c>
      <c r="O46" t="s">
        <v>567</v>
      </c>
      <c r="P46">
        <v>77</v>
      </c>
      <c r="Q46">
        <v>128</v>
      </c>
      <c r="R46">
        <v>6</v>
      </c>
      <c r="S46">
        <v>5</v>
      </c>
      <c r="T46">
        <v>7</v>
      </c>
      <c r="U46">
        <v>14</v>
      </c>
      <c r="X46" t="s">
        <v>568</v>
      </c>
      <c r="Y46">
        <v>1136</v>
      </c>
      <c r="Z46" t="s">
        <v>16</v>
      </c>
    </row>
    <row r="47" spans="1:26" x14ac:dyDescent="0.25">
      <c r="A47" s="14" t="s">
        <v>129</v>
      </c>
      <c r="B47" s="18" t="s">
        <v>145</v>
      </c>
      <c r="C47" s="18" t="s">
        <v>2525</v>
      </c>
      <c r="D47" s="27" t="str">
        <f>VLOOKUP(R47, method!$A$1:$B$15, 2, 0)</f>
        <v>中後</v>
      </c>
      <c r="E47">
        <v>11</v>
      </c>
      <c r="F47" t="s">
        <v>569</v>
      </c>
      <c r="G47" t="s">
        <v>545</v>
      </c>
      <c r="H47">
        <v>1200</v>
      </c>
      <c r="I47" s="35" t="s">
        <v>455</v>
      </c>
      <c r="J47">
        <v>4</v>
      </c>
      <c r="K47">
        <v>2</v>
      </c>
      <c r="L47">
        <v>52</v>
      </c>
      <c r="M47" s="18" t="s">
        <v>95</v>
      </c>
      <c r="N47" s="20" t="s">
        <v>56</v>
      </c>
      <c r="O47" t="s">
        <v>461</v>
      </c>
      <c r="P47">
        <v>30</v>
      </c>
      <c r="Q47">
        <v>128</v>
      </c>
      <c r="R47">
        <v>9</v>
      </c>
      <c r="S47">
        <v>8</v>
      </c>
      <c r="T47">
        <v>11</v>
      </c>
      <c r="X47" t="s">
        <v>570</v>
      </c>
      <c r="Y47">
        <v>1121</v>
      </c>
      <c r="Z47" t="s">
        <v>100</v>
      </c>
    </row>
    <row r="48" spans="1:26" x14ac:dyDescent="0.25">
      <c r="A48" s="14" t="s">
        <v>129</v>
      </c>
      <c r="B48" s="19" t="s">
        <v>148</v>
      </c>
      <c r="C48" s="19" t="s">
        <v>2526</v>
      </c>
      <c r="D48" s="28" t="str">
        <f>VLOOKUP(R48, method!$A$1:$B$15, 2, 0)</f>
        <v>中前</v>
      </c>
      <c r="E48" s="33">
        <v>2</v>
      </c>
      <c r="F48" t="s">
        <v>547</v>
      </c>
      <c r="G48" t="s">
        <v>532</v>
      </c>
      <c r="H48">
        <v>1200</v>
      </c>
      <c r="I48" s="35" t="s">
        <v>455</v>
      </c>
      <c r="J48">
        <v>4</v>
      </c>
      <c r="K48">
        <v>6</v>
      </c>
      <c r="L48">
        <v>47</v>
      </c>
      <c r="M48" s="19" t="s">
        <v>57</v>
      </c>
      <c r="N48" s="25" t="s">
        <v>120</v>
      </c>
      <c r="O48" s="10" t="s">
        <v>452</v>
      </c>
      <c r="P48">
        <v>42</v>
      </c>
      <c r="Q48">
        <v>122</v>
      </c>
      <c r="R48">
        <v>6</v>
      </c>
      <c r="S48">
        <v>6</v>
      </c>
      <c r="T48">
        <v>2</v>
      </c>
      <c r="X48" t="s">
        <v>571</v>
      </c>
      <c r="Y48">
        <v>1073</v>
      </c>
      <c r="Z48" t="s">
        <v>92</v>
      </c>
    </row>
    <row r="49" spans="1:27" x14ac:dyDescent="0.25">
      <c r="A49" s="14" t="s">
        <v>129</v>
      </c>
      <c r="B49" s="19" t="s">
        <v>148</v>
      </c>
      <c r="C49" s="19" t="s">
        <v>2526</v>
      </c>
      <c r="D49" s="28" t="str">
        <f>VLOOKUP(R49, method!$A$1:$B$15, 2, 0)</f>
        <v>中前</v>
      </c>
      <c r="E49">
        <v>10</v>
      </c>
      <c r="F49" t="s">
        <v>572</v>
      </c>
      <c r="G49" t="s">
        <v>532</v>
      </c>
      <c r="H49">
        <v>1200</v>
      </c>
      <c r="I49" s="35" t="s">
        <v>455</v>
      </c>
      <c r="J49">
        <v>4</v>
      </c>
      <c r="K49">
        <v>6</v>
      </c>
      <c r="L49">
        <v>49</v>
      </c>
      <c r="M49" s="19" t="s">
        <v>57</v>
      </c>
      <c r="N49" s="25" t="s">
        <v>26</v>
      </c>
      <c r="O49" t="s">
        <v>573</v>
      </c>
      <c r="P49">
        <v>69</v>
      </c>
      <c r="Q49">
        <v>124</v>
      </c>
      <c r="R49">
        <v>4</v>
      </c>
      <c r="S49">
        <v>7</v>
      </c>
      <c r="T49">
        <v>10</v>
      </c>
      <c r="X49" t="s">
        <v>549</v>
      </c>
      <c r="Y49">
        <v>1083</v>
      </c>
      <c r="Z49" t="s">
        <v>321</v>
      </c>
    </row>
    <row r="50" spans="1:27" x14ac:dyDescent="0.25">
      <c r="A50" s="14" t="s">
        <v>129</v>
      </c>
      <c r="B50" s="19" t="s">
        <v>148</v>
      </c>
      <c r="C50" s="19" t="s">
        <v>2526</v>
      </c>
      <c r="D50" s="26" t="str">
        <f>VLOOKUP(R50, method!$A$1:$B$15, 2, 0)</f>
        <v>放頭</v>
      </c>
      <c r="E50">
        <v>12</v>
      </c>
      <c r="F50" t="s">
        <v>574</v>
      </c>
      <c r="G50" t="s">
        <v>491</v>
      </c>
      <c r="H50">
        <v>1400</v>
      </c>
      <c r="I50" s="35" t="s">
        <v>455</v>
      </c>
      <c r="J50">
        <v>4</v>
      </c>
      <c r="K50">
        <v>13</v>
      </c>
      <c r="L50">
        <v>51</v>
      </c>
      <c r="M50" s="19" t="s">
        <v>57</v>
      </c>
      <c r="N50" s="25" t="s">
        <v>26</v>
      </c>
      <c r="O50" t="s">
        <v>533</v>
      </c>
      <c r="P50">
        <v>26</v>
      </c>
      <c r="Q50">
        <v>127</v>
      </c>
      <c r="R50">
        <v>3</v>
      </c>
      <c r="S50">
        <v>4</v>
      </c>
      <c r="T50">
        <v>5</v>
      </c>
      <c r="U50">
        <v>12</v>
      </c>
      <c r="X50" t="s">
        <v>575</v>
      </c>
      <c r="Y50">
        <v>1098</v>
      </c>
      <c r="Z50" t="s">
        <v>16</v>
      </c>
    </row>
    <row r="51" spans="1:27" x14ac:dyDescent="0.25">
      <c r="A51" s="14" t="s">
        <v>129</v>
      </c>
      <c r="B51" s="19" t="s">
        <v>148</v>
      </c>
      <c r="C51" s="19" t="s">
        <v>2526</v>
      </c>
      <c r="D51" s="26" t="str">
        <f>VLOOKUP(R51, method!$A$1:$B$15, 2, 0)</f>
        <v>放頭</v>
      </c>
      <c r="E51" s="34">
        <v>5</v>
      </c>
      <c r="F51" t="s">
        <v>576</v>
      </c>
      <c r="G51" t="s">
        <v>545</v>
      </c>
      <c r="H51">
        <v>1400</v>
      </c>
      <c r="I51" s="35" t="s">
        <v>455</v>
      </c>
      <c r="J51">
        <v>4</v>
      </c>
      <c r="K51">
        <v>6</v>
      </c>
      <c r="L51">
        <v>52</v>
      </c>
      <c r="M51" s="19" t="s">
        <v>57</v>
      </c>
      <c r="N51" s="25" t="s">
        <v>26</v>
      </c>
      <c r="O51">
        <v>3</v>
      </c>
      <c r="P51">
        <v>145</v>
      </c>
      <c r="Q51">
        <v>127</v>
      </c>
      <c r="R51">
        <v>3</v>
      </c>
      <c r="S51">
        <v>3</v>
      </c>
      <c r="T51">
        <v>4</v>
      </c>
      <c r="U51">
        <v>5</v>
      </c>
      <c r="X51" t="s">
        <v>577</v>
      </c>
      <c r="Y51">
        <v>1120</v>
      </c>
      <c r="Z51" t="s">
        <v>16</v>
      </c>
    </row>
    <row r="52" spans="1:27" x14ac:dyDescent="0.25">
      <c r="A52" s="14" t="s">
        <v>129</v>
      </c>
      <c r="B52" s="19" t="s">
        <v>148</v>
      </c>
      <c r="C52" s="19" t="s">
        <v>2526</v>
      </c>
      <c r="E52" t="s">
        <v>578</v>
      </c>
      <c r="F52" t="s">
        <v>579</v>
      </c>
      <c r="G52" t="s">
        <v>545</v>
      </c>
      <c r="H52">
        <v>1200</v>
      </c>
      <c r="I52" s="35" t="s">
        <v>455</v>
      </c>
      <c r="J52">
        <v>4</v>
      </c>
      <c r="K52" t="s">
        <v>463</v>
      </c>
      <c r="L52">
        <v>52</v>
      </c>
      <c r="M52" s="19" t="s">
        <v>57</v>
      </c>
      <c r="N52" s="25" t="s">
        <v>26</v>
      </c>
      <c r="O52" t="s">
        <v>463</v>
      </c>
      <c r="P52" t="s">
        <v>463</v>
      </c>
      <c r="Q52">
        <v>129</v>
      </c>
      <c r="R52" t="s">
        <v>463</v>
      </c>
      <c r="X52" t="s">
        <v>463</v>
      </c>
      <c r="Y52" t="s">
        <v>463</v>
      </c>
      <c r="Z52" t="s">
        <v>463</v>
      </c>
      <c r="AA52" t="s">
        <v>463</v>
      </c>
    </row>
    <row r="53" spans="1:27" x14ac:dyDescent="0.25">
      <c r="A53" s="14" t="s">
        <v>129</v>
      </c>
      <c r="B53" s="19" t="s">
        <v>148</v>
      </c>
      <c r="C53" s="19" t="s">
        <v>2526</v>
      </c>
      <c r="D53" s="28" t="str">
        <f>VLOOKUP(R53, method!$A$1:$B$15, 2, 0)</f>
        <v>中前</v>
      </c>
      <c r="E53">
        <v>13</v>
      </c>
      <c r="F53" t="s">
        <v>580</v>
      </c>
      <c r="G53" t="s">
        <v>469</v>
      </c>
      <c r="H53">
        <v>1200</v>
      </c>
      <c r="I53" s="35" t="s">
        <v>455</v>
      </c>
      <c r="J53">
        <v>4</v>
      </c>
      <c r="K53">
        <v>2</v>
      </c>
      <c r="L53">
        <v>52</v>
      </c>
      <c r="M53" s="19" t="s">
        <v>57</v>
      </c>
      <c r="N53" s="25" t="s">
        <v>26</v>
      </c>
      <c r="O53" t="s">
        <v>461</v>
      </c>
      <c r="P53">
        <v>28</v>
      </c>
      <c r="Q53">
        <v>127</v>
      </c>
      <c r="R53">
        <v>7</v>
      </c>
      <c r="S53">
        <v>7</v>
      </c>
      <c r="T53">
        <v>13</v>
      </c>
      <c r="X53" t="s">
        <v>581</v>
      </c>
      <c r="Y53">
        <v>1134</v>
      </c>
      <c r="Z53" t="s">
        <v>100</v>
      </c>
    </row>
    <row r="54" spans="1:27" x14ac:dyDescent="0.25">
      <c r="A54" s="14" t="s">
        <v>129</v>
      </c>
      <c r="B54" s="20" t="s">
        <v>150</v>
      </c>
      <c r="C54" s="20" t="s">
        <v>2527</v>
      </c>
      <c r="D54" s="28" t="str">
        <f>VLOOKUP(R54, method!$A$1:$B$15, 2, 0)</f>
        <v>中前</v>
      </c>
      <c r="E54">
        <v>11</v>
      </c>
      <c r="F54" t="s">
        <v>561</v>
      </c>
      <c r="G54" s="31" t="s">
        <v>435</v>
      </c>
      <c r="H54">
        <v>1000</v>
      </c>
      <c r="I54" s="35" t="s">
        <v>436</v>
      </c>
      <c r="J54">
        <v>4</v>
      </c>
      <c r="K54">
        <v>2</v>
      </c>
      <c r="L54">
        <v>50</v>
      </c>
      <c r="M54" s="20" t="s">
        <v>27</v>
      </c>
      <c r="N54" s="25" t="s">
        <v>26</v>
      </c>
      <c r="O54" t="s">
        <v>562</v>
      </c>
      <c r="P54">
        <v>68</v>
      </c>
      <c r="Q54">
        <v>127</v>
      </c>
      <c r="R54">
        <v>6</v>
      </c>
      <c r="S54">
        <v>7</v>
      </c>
      <c r="T54">
        <v>11</v>
      </c>
      <c r="X54" t="s">
        <v>582</v>
      </c>
      <c r="Y54">
        <v>1102</v>
      </c>
      <c r="Z54" t="s">
        <v>152</v>
      </c>
    </row>
    <row r="55" spans="1:27" x14ac:dyDescent="0.25">
      <c r="A55" s="14" t="s">
        <v>129</v>
      </c>
      <c r="B55" s="20" t="s">
        <v>150</v>
      </c>
      <c r="C55" s="20" t="s">
        <v>2527</v>
      </c>
      <c r="D55" s="27" t="str">
        <f>VLOOKUP(R55, method!$A$1:$B$15, 2, 0)</f>
        <v>中後</v>
      </c>
      <c r="E55">
        <v>14</v>
      </c>
      <c r="F55" t="s">
        <v>583</v>
      </c>
      <c r="G55" t="s">
        <v>491</v>
      </c>
      <c r="H55">
        <v>1000</v>
      </c>
      <c r="I55" s="35" t="s">
        <v>455</v>
      </c>
      <c r="J55">
        <v>4</v>
      </c>
      <c r="K55">
        <v>1</v>
      </c>
      <c r="L55">
        <v>52</v>
      </c>
      <c r="M55" s="20" t="s">
        <v>27</v>
      </c>
      <c r="N55" s="25" t="s">
        <v>26</v>
      </c>
      <c r="O55" t="s">
        <v>584</v>
      </c>
      <c r="P55">
        <v>113</v>
      </c>
      <c r="Q55">
        <v>127</v>
      </c>
      <c r="R55">
        <v>8</v>
      </c>
      <c r="S55">
        <v>12</v>
      </c>
      <c r="T55">
        <v>14</v>
      </c>
      <c r="X55" t="s">
        <v>585</v>
      </c>
      <c r="Y55">
        <v>1094</v>
      </c>
      <c r="Z55" t="s">
        <v>152</v>
      </c>
    </row>
    <row r="56" spans="1:27" x14ac:dyDescent="0.25">
      <c r="A56" s="14" t="s">
        <v>129</v>
      </c>
      <c r="B56" s="20" t="s">
        <v>150</v>
      </c>
      <c r="C56" s="20" t="s">
        <v>2527</v>
      </c>
      <c r="D56" s="26" t="str">
        <f>VLOOKUP(R56, method!$A$1:$B$15, 2, 0)</f>
        <v>放頭</v>
      </c>
      <c r="E56">
        <v>12</v>
      </c>
      <c r="F56" t="s">
        <v>464</v>
      </c>
      <c r="G56" s="31" t="s">
        <v>439</v>
      </c>
      <c r="H56">
        <v>1200</v>
      </c>
      <c r="I56" s="35" t="s">
        <v>455</v>
      </c>
      <c r="J56">
        <v>4</v>
      </c>
      <c r="K56">
        <v>10</v>
      </c>
      <c r="L56">
        <v>52</v>
      </c>
      <c r="M56" s="20" t="s">
        <v>27</v>
      </c>
      <c r="N56" s="25" t="s">
        <v>26</v>
      </c>
      <c r="O56">
        <v>11</v>
      </c>
      <c r="P56">
        <v>53</v>
      </c>
      <c r="Q56">
        <v>128</v>
      </c>
      <c r="R56">
        <v>2</v>
      </c>
      <c r="S56">
        <v>2</v>
      </c>
      <c r="T56">
        <v>12</v>
      </c>
      <c r="X56" t="s">
        <v>151</v>
      </c>
      <c r="Y56">
        <v>1100</v>
      </c>
      <c r="Z56" t="s">
        <v>586</v>
      </c>
    </row>
    <row r="57" spans="1:27" x14ac:dyDescent="0.25">
      <c r="A57" s="14" t="s">
        <v>129</v>
      </c>
      <c r="B57" s="21" t="s">
        <v>154</v>
      </c>
      <c r="C57" s="21" t="s">
        <v>2528</v>
      </c>
      <c r="D57" s="27" t="str">
        <f>VLOOKUP(R57, method!$A$1:$B$15, 2, 0)</f>
        <v>中後</v>
      </c>
      <c r="E57" s="33">
        <v>2</v>
      </c>
      <c r="F57" t="s">
        <v>550</v>
      </c>
      <c r="G57" t="s">
        <v>551</v>
      </c>
      <c r="H57">
        <v>1400</v>
      </c>
      <c r="I57" s="35" t="s">
        <v>455</v>
      </c>
      <c r="J57">
        <v>4</v>
      </c>
      <c r="K57">
        <v>14</v>
      </c>
      <c r="L57">
        <v>45</v>
      </c>
      <c r="M57" s="21" t="s">
        <v>126</v>
      </c>
      <c r="N57" s="25" t="s">
        <v>26</v>
      </c>
      <c r="O57" s="10" t="s">
        <v>526</v>
      </c>
      <c r="P57">
        <v>25</v>
      </c>
      <c r="Q57">
        <v>120</v>
      </c>
      <c r="R57">
        <v>9</v>
      </c>
      <c r="S57">
        <v>5</v>
      </c>
      <c r="T57">
        <v>4</v>
      </c>
      <c r="U57">
        <v>2</v>
      </c>
      <c r="X57" t="s">
        <v>587</v>
      </c>
      <c r="Y57">
        <v>1195</v>
      </c>
      <c r="Z57" t="s">
        <v>155</v>
      </c>
    </row>
    <row r="58" spans="1:27" x14ac:dyDescent="0.25">
      <c r="A58" s="14" t="s">
        <v>129</v>
      </c>
      <c r="B58" s="21" t="s">
        <v>154</v>
      </c>
      <c r="C58" s="21" t="s">
        <v>2528</v>
      </c>
      <c r="D58" s="28" t="str">
        <f>VLOOKUP(R58, method!$A$1:$B$15, 2, 0)</f>
        <v>中前</v>
      </c>
      <c r="E58" s="34">
        <v>5</v>
      </c>
      <c r="F58" t="s">
        <v>447</v>
      </c>
      <c r="G58" s="30" t="s">
        <v>445</v>
      </c>
      <c r="H58">
        <v>1650</v>
      </c>
      <c r="I58" s="35" t="s">
        <v>436</v>
      </c>
      <c r="J58">
        <v>4</v>
      </c>
      <c r="K58">
        <v>2</v>
      </c>
      <c r="L58">
        <v>47</v>
      </c>
      <c r="M58" s="21" t="s">
        <v>126</v>
      </c>
      <c r="N58" s="16" t="s">
        <v>71</v>
      </c>
      <c r="O58" t="s">
        <v>456</v>
      </c>
      <c r="P58">
        <v>4.8</v>
      </c>
      <c r="Q58">
        <v>122</v>
      </c>
      <c r="R58">
        <v>6</v>
      </c>
      <c r="S58">
        <v>5</v>
      </c>
      <c r="T58">
        <v>4</v>
      </c>
      <c r="U58">
        <v>5</v>
      </c>
      <c r="X58" t="s">
        <v>588</v>
      </c>
      <c r="Y58">
        <v>1183</v>
      </c>
      <c r="Z58" t="s">
        <v>589</v>
      </c>
    </row>
    <row r="59" spans="1:27" x14ac:dyDescent="0.25">
      <c r="A59" s="14" t="s">
        <v>129</v>
      </c>
      <c r="B59" s="21" t="s">
        <v>154</v>
      </c>
      <c r="C59" s="21" t="s">
        <v>2528</v>
      </c>
      <c r="D59" s="28" t="str">
        <f>VLOOKUP(R59, method!$A$1:$B$15, 2, 0)</f>
        <v>中前</v>
      </c>
      <c r="E59">
        <v>7</v>
      </c>
      <c r="F59" t="s">
        <v>590</v>
      </c>
      <c r="G59" t="s">
        <v>545</v>
      </c>
      <c r="H59">
        <v>1400</v>
      </c>
      <c r="I59" s="35" t="s">
        <v>436</v>
      </c>
      <c r="J59">
        <v>4</v>
      </c>
      <c r="K59">
        <v>6</v>
      </c>
      <c r="L59">
        <v>49</v>
      </c>
      <c r="M59" s="21" t="s">
        <v>126</v>
      </c>
      <c r="N59" s="16" t="s">
        <v>71</v>
      </c>
      <c r="O59" s="10" t="s">
        <v>498</v>
      </c>
      <c r="P59">
        <v>5.0999999999999996</v>
      </c>
      <c r="Q59">
        <v>124</v>
      </c>
      <c r="R59">
        <v>6</v>
      </c>
      <c r="S59">
        <v>4</v>
      </c>
      <c r="T59">
        <v>3</v>
      </c>
      <c r="U59">
        <v>7</v>
      </c>
      <c r="X59" t="s">
        <v>591</v>
      </c>
      <c r="Y59">
        <v>1186</v>
      </c>
      <c r="Z59" t="s">
        <v>346</v>
      </c>
    </row>
    <row r="60" spans="1:27" x14ac:dyDescent="0.25">
      <c r="A60" s="14" t="s">
        <v>129</v>
      </c>
      <c r="B60" s="21" t="s">
        <v>154</v>
      </c>
      <c r="C60" s="21" t="s">
        <v>2528</v>
      </c>
      <c r="D60" s="27" t="str">
        <f>VLOOKUP(R60, method!$A$1:$B$15, 2, 0)</f>
        <v>中後</v>
      </c>
      <c r="E60" s="34">
        <v>5</v>
      </c>
      <c r="F60" t="s">
        <v>592</v>
      </c>
      <c r="G60" t="s">
        <v>532</v>
      </c>
      <c r="H60">
        <v>1600</v>
      </c>
      <c r="I60" s="35" t="s">
        <v>436</v>
      </c>
      <c r="J60">
        <v>4</v>
      </c>
      <c r="K60">
        <v>10</v>
      </c>
      <c r="L60">
        <v>51</v>
      </c>
      <c r="M60" s="21" t="s">
        <v>126</v>
      </c>
      <c r="N60" s="16" t="s">
        <v>71</v>
      </c>
      <c r="O60">
        <v>3</v>
      </c>
      <c r="P60">
        <v>6.5</v>
      </c>
      <c r="Q60">
        <v>126</v>
      </c>
      <c r="R60">
        <v>8</v>
      </c>
      <c r="S60">
        <v>8</v>
      </c>
      <c r="T60">
        <v>7</v>
      </c>
      <c r="U60">
        <v>5</v>
      </c>
      <c r="X60" t="s">
        <v>593</v>
      </c>
      <c r="Y60">
        <v>1191</v>
      </c>
      <c r="Z60" t="s">
        <v>346</v>
      </c>
    </row>
    <row r="61" spans="1:27" x14ac:dyDescent="0.25">
      <c r="A61" s="14" t="s">
        <v>129</v>
      </c>
      <c r="B61" s="21" t="s">
        <v>154</v>
      </c>
      <c r="C61" s="21" t="s">
        <v>2528</v>
      </c>
      <c r="D61" s="29" t="str">
        <f>VLOOKUP(R61, method!$A$1:$B$15, 2, 0)</f>
        <v>留後</v>
      </c>
      <c r="E61" s="34">
        <v>4</v>
      </c>
      <c r="F61" t="s">
        <v>576</v>
      </c>
      <c r="G61" t="s">
        <v>545</v>
      </c>
      <c r="H61">
        <v>1400</v>
      </c>
      <c r="I61" s="35" t="s">
        <v>455</v>
      </c>
      <c r="J61">
        <v>4</v>
      </c>
      <c r="K61">
        <v>12</v>
      </c>
      <c r="L61">
        <v>52</v>
      </c>
      <c r="M61" s="21" t="s">
        <v>126</v>
      </c>
      <c r="N61" s="16" t="s">
        <v>71</v>
      </c>
      <c r="O61">
        <v>3</v>
      </c>
      <c r="P61">
        <v>11</v>
      </c>
      <c r="Q61">
        <v>127</v>
      </c>
      <c r="R61">
        <v>14</v>
      </c>
      <c r="S61">
        <v>14</v>
      </c>
      <c r="T61">
        <v>14</v>
      </c>
      <c r="U61">
        <v>4</v>
      </c>
      <c r="X61" t="s">
        <v>577</v>
      </c>
      <c r="Y61">
        <v>1194</v>
      </c>
      <c r="Z61" t="s">
        <v>346</v>
      </c>
    </row>
    <row r="62" spans="1:27" x14ac:dyDescent="0.25">
      <c r="A62" s="14" t="s">
        <v>129</v>
      </c>
      <c r="B62" s="21" t="s">
        <v>154</v>
      </c>
      <c r="C62" s="21" t="s">
        <v>2528</v>
      </c>
      <c r="D62" s="27" t="str">
        <f>VLOOKUP(R62, method!$A$1:$B$15, 2, 0)</f>
        <v>中後</v>
      </c>
      <c r="E62" s="34">
        <v>5</v>
      </c>
      <c r="F62" t="s">
        <v>594</v>
      </c>
      <c r="G62" t="s">
        <v>532</v>
      </c>
      <c r="H62">
        <v>1400</v>
      </c>
      <c r="I62" s="35" t="s">
        <v>455</v>
      </c>
      <c r="J62">
        <v>4</v>
      </c>
      <c r="K62">
        <v>8</v>
      </c>
      <c r="L62">
        <v>52</v>
      </c>
      <c r="M62" s="21" t="s">
        <v>126</v>
      </c>
      <c r="N62" s="16" t="s">
        <v>71</v>
      </c>
      <c r="O62" s="10" t="s">
        <v>442</v>
      </c>
      <c r="P62">
        <v>8</v>
      </c>
      <c r="Q62">
        <v>129</v>
      </c>
      <c r="R62">
        <v>10</v>
      </c>
      <c r="S62">
        <v>10</v>
      </c>
      <c r="T62">
        <v>12</v>
      </c>
      <c r="U62">
        <v>5</v>
      </c>
      <c r="X62" t="s">
        <v>595</v>
      </c>
      <c r="Y62">
        <v>1205</v>
      </c>
      <c r="Z62" t="s">
        <v>596</v>
      </c>
    </row>
    <row r="63" spans="1:27" x14ac:dyDescent="0.25">
      <c r="A63" s="14" t="s">
        <v>129</v>
      </c>
      <c r="B63" s="22" t="s">
        <v>157</v>
      </c>
      <c r="C63" s="22" t="s">
        <v>2529</v>
      </c>
      <c r="D63" s="27" t="str">
        <f>VLOOKUP(R63, method!$A$1:$B$15, 2, 0)</f>
        <v>中後</v>
      </c>
      <c r="E63" s="34">
        <v>5</v>
      </c>
      <c r="F63" t="s">
        <v>434</v>
      </c>
      <c r="G63" s="31" t="s">
        <v>435</v>
      </c>
      <c r="H63">
        <v>1200</v>
      </c>
      <c r="I63" s="35" t="s">
        <v>436</v>
      </c>
      <c r="J63">
        <v>4</v>
      </c>
      <c r="K63">
        <v>3</v>
      </c>
      <c r="L63">
        <v>45</v>
      </c>
      <c r="M63" s="22" t="s">
        <v>51</v>
      </c>
      <c r="N63" s="16" t="s">
        <v>140</v>
      </c>
      <c r="O63" s="10" t="s">
        <v>552</v>
      </c>
      <c r="P63">
        <v>4.7</v>
      </c>
      <c r="Q63">
        <v>120</v>
      </c>
      <c r="R63">
        <v>8</v>
      </c>
      <c r="S63">
        <v>8</v>
      </c>
      <c r="T63">
        <v>5</v>
      </c>
      <c r="X63" t="s">
        <v>28</v>
      </c>
      <c r="Y63">
        <v>1145</v>
      </c>
      <c r="Z63" t="s">
        <v>158</v>
      </c>
    </row>
    <row r="64" spans="1:27" x14ac:dyDescent="0.25">
      <c r="A64" s="14" t="s">
        <v>129</v>
      </c>
      <c r="B64" s="22" t="s">
        <v>157</v>
      </c>
      <c r="C64" s="22" t="s">
        <v>2529</v>
      </c>
      <c r="D64" s="26" t="str">
        <f>VLOOKUP(R64, method!$A$1:$B$15, 2, 0)</f>
        <v>放頭</v>
      </c>
      <c r="E64" s="33">
        <v>2</v>
      </c>
      <c r="F64" t="s">
        <v>438</v>
      </c>
      <c r="G64" s="31" t="s">
        <v>439</v>
      </c>
      <c r="H64">
        <v>1200</v>
      </c>
      <c r="I64" s="36" t="s">
        <v>440</v>
      </c>
      <c r="J64">
        <v>4</v>
      </c>
      <c r="K64">
        <v>1</v>
      </c>
      <c r="L64">
        <v>45</v>
      </c>
      <c r="M64" s="22" t="s">
        <v>51</v>
      </c>
      <c r="N64" s="16" t="s">
        <v>140</v>
      </c>
      <c r="O64" s="10" t="s">
        <v>442</v>
      </c>
      <c r="P64">
        <v>4.8</v>
      </c>
      <c r="Q64">
        <v>121</v>
      </c>
      <c r="R64">
        <v>3</v>
      </c>
      <c r="S64">
        <v>3</v>
      </c>
      <c r="T64">
        <v>2</v>
      </c>
      <c r="X64" t="s">
        <v>437</v>
      </c>
      <c r="Y64">
        <v>1140</v>
      </c>
      <c r="Z64" t="s">
        <v>158</v>
      </c>
    </row>
    <row r="65" spans="1:26" x14ac:dyDescent="0.25">
      <c r="A65" s="14" t="s">
        <v>129</v>
      </c>
      <c r="B65" s="22" t="s">
        <v>157</v>
      </c>
      <c r="C65" s="22" t="s">
        <v>2529</v>
      </c>
      <c r="D65" s="28" t="str">
        <f>VLOOKUP(R65, method!$A$1:$B$15, 2, 0)</f>
        <v>中前</v>
      </c>
      <c r="E65" s="33">
        <v>2</v>
      </c>
      <c r="F65" t="s">
        <v>444</v>
      </c>
      <c r="G65" s="30" t="s">
        <v>445</v>
      </c>
      <c r="H65">
        <v>1200</v>
      </c>
      <c r="I65" s="35" t="s">
        <v>436</v>
      </c>
      <c r="J65">
        <v>4</v>
      </c>
      <c r="K65">
        <v>1</v>
      </c>
      <c r="L65">
        <v>44</v>
      </c>
      <c r="M65" s="22" t="s">
        <v>51</v>
      </c>
      <c r="N65" s="16" t="s">
        <v>140</v>
      </c>
      <c r="O65" s="10" t="s">
        <v>597</v>
      </c>
      <c r="P65">
        <v>7.3</v>
      </c>
      <c r="Q65">
        <v>119</v>
      </c>
      <c r="R65">
        <v>7</v>
      </c>
      <c r="S65">
        <v>7</v>
      </c>
      <c r="T65">
        <v>2</v>
      </c>
      <c r="X65" t="s">
        <v>112</v>
      </c>
      <c r="Y65">
        <v>1123</v>
      </c>
      <c r="Z65" t="s">
        <v>158</v>
      </c>
    </row>
    <row r="66" spans="1:26" x14ac:dyDescent="0.25">
      <c r="A66" s="14" t="s">
        <v>129</v>
      </c>
      <c r="B66" s="22" t="s">
        <v>157</v>
      </c>
      <c r="C66" s="22" t="s">
        <v>2529</v>
      </c>
      <c r="D66" s="28" t="str">
        <f>VLOOKUP(R66, method!$A$1:$B$15, 2, 0)</f>
        <v>中前</v>
      </c>
      <c r="E66">
        <v>6</v>
      </c>
      <c r="F66" t="s">
        <v>598</v>
      </c>
      <c r="G66" s="31" t="s">
        <v>439</v>
      </c>
      <c r="H66">
        <v>1200</v>
      </c>
      <c r="I66" s="35" t="s">
        <v>455</v>
      </c>
      <c r="J66">
        <v>4</v>
      </c>
      <c r="K66">
        <v>3</v>
      </c>
      <c r="L66">
        <v>46</v>
      </c>
      <c r="M66" s="22" t="s">
        <v>51</v>
      </c>
      <c r="N66" s="14" t="s">
        <v>50</v>
      </c>
      <c r="O66" s="10">
        <v>2</v>
      </c>
      <c r="P66">
        <v>17</v>
      </c>
      <c r="Q66">
        <v>123</v>
      </c>
      <c r="R66">
        <v>6</v>
      </c>
      <c r="S66">
        <v>8</v>
      </c>
      <c r="T66">
        <v>6</v>
      </c>
      <c r="X66" t="s">
        <v>489</v>
      </c>
      <c r="Y66">
        <v>1137</v>
      </c>
      <c r="Z66" t="s">
        <v>599</v>
      </c>
    </row>
    <row r="67" spans="1:26" x14ac:dyDescent="0.25">
      <c r="A67" s="14" t="s">
        <v>129</v>
      </c>
      <c r="B67" s="22" t="s">
        <v>157</v>
      </c>
      <c r="C67" s="22" t="s">
        <v>2529</v>
      </c>
      <c r="D67" s="29" t="str">
        <f>VLOOKUP(R67, method!$A$1:$B$15, 2, 0)</f>
        <v>留後</v>
      </c>
      <c r="E67">
        <v>12</v>
      </c>
      <c r="F67" t="s">
        <v>564</v>
      </c>
      <c r="G67" t="s">
        <v>511</v>
      </c>
      <c r="H67">
        <v>1650</v>
      </c>
      <c r="I67" s="35" t="s">
        <v>455</v>
      </c>
      <c r="J67">
        <v>4</v>
      </c>
      <c r="K67">
        <v>13</v>
      </c>
      <c r="L67">
        <v>48</v>
      </c>
      <c r="M67" s="22" t="s">
        <v>51</v>
      </c>
      <c r="N67" s="20" t="s">
        <v>56</v>
      </c>
      <c r="O67" t="s">
        <v>508</v>
      </c>
      <c r="P67">
        <v>25</v>
      </c>
      <c r="Q67">
        <v>125</v>
      </c>
      <c r="R67">
        <v>12</v>
      </c>
      <c r="S67">
        <v>11</v>
      </c>
      <c r="T67">
        <v>11</v>
      </c>
      <c r="U67">
        <v>12</v>
      </c>
      <c r="X67" t="s">
        <v>600</v>
      </c>
      <c r="Y67">
        <v>1137</v>
      </c>
      <c r="Z67" t="s">
        <v>463</v>
      </c>
    </row>
    <row r="68" spans="1:26" x14ac:dyDescent="0.25">
      <c r="A68" s="14" t="s">
        <v>129</v>
      </c>
      <c r="B68" s="22" t="s">
        <v>157</v>
      </c>
      <c r="C68" s="22" t="s">
        <v>2529</v>
      </c>
      <c r="D68" s="27" t="str">
        <f>VLOOKUP(R68, method!$A$1:$B$15, 2, 0)</f>
        <v>中後</v>
      </c>
      <c r="E68">
        <v>6</v>
      </c>
      <c r="F68" t="s">
        <v>601</v>
      </c>
      <c r="G68" t="s">
        <v>511</v>
      </c>
      <c r="H68">
        <v>1200</v>
      </c>
      <c r="I68" s="35" t="s">
        <v>455</v>
      </c>
      <c r="J68">
        <v>4</v>
      </c>
      <c r="K68">
        <v>10</v>
      </c>
      <c r="L68">
        <v>49</v>
      </c>
      <c r="M68" s="22" t="s">
        <v>51</v>
      </c>
      <c r="N68" s="24" t="s">
        <v>146</v>
      </c>
      <c r="O68" t="s">
        <v>465</v>
      </c>
      <c r="P68">
        <v>13</v>
      </c>
      <c r="Q68">
        <v>125</v>
      </c>
      <c r="R68">
        <v>10</v>
      </c>
      <c r="S68">
        <v>10</v>
      </c>
      <c r="T68">
        <v>6</v>
      </c>
      <c r="X68" t="s">
        <v>63</v>
      </c>
      <c r="Y68">
        <v>1139</v>
      </c>
      <c r="Z68" t="s">
        <v>463</v>
      </c>
    </row>
    <row r="69" spans="1:26" x14ac:dyDescent="0.25">
      <c r="A69" s="14" t="s">
        <v>129</v>
      </c>
      <c r="B69" s="22" t="s">
        <v>157</v>
      </c>
      <c r="C69" s="22" t="s">
        <v>2529</v>
      </c>
      <c r="D69" s="27" t="str">
        <f>VLOOKUP(R69, method!$A$1:$B$15, 2, 0)</f>
        <v>中後</v>
      </c>
      <c r="E69" s="34">
        <v>5</v>
      </c>
      <c r="F69" t="s">
        <v>592</v>
      </c>
      <c r="G69" t="s">
        <v>511</v>
      </c>
      <c r="H69">
        <v>1200</v>
      </c>
      <c r="I69" s="35" t="s">
        <v>455</v>
      </c>
      <c r="J69">
        <v>4</v>
      </c>
      <c r="K69">
        <v>1</v>
      </c>
      <c r="L69">
        <v>49</v>
      </c>
      <c r="M69" s="22" t="s">
        <v>51</v>
      </c>
      <c r="N69" s="22" t="s">
        <v>33</v>
      </c>
      <c r="O69" t="s">
        <v>558</v>
      </c>
      <c r="P69">
        <v>3.2</v>
      </c>
      <c r="Q69">
        <v>124</v>
      </c>
      <c r="R69">
        <v>8</v>
      </c>
      <c r="S69">
        <v>8</v>
      </c>
      <c r="T69">
        <v>5</v>
      </c>
      <c r="X69" t="s">
        <v>14</v>
      </c>
      <c r="Y69">
        <v>1141</v>
      </c>
      <c r="Z69" t="s">
        <v>463</v>
      </c>
    </row>
    <row r="70" spans="1:26" x14ac:dyDescent="0.25">
      <c r="A70" s="14" t="s">
        <v>129</v>
      </c>
      <c r="B70" s="22" t="s">
        <v>157</v>
      </c>
      <c r="C70" s="22" t="s">
        <v>2529</v>
      </c>
      <c r="D70" s="27" t="str">
        <f>VLOOKUP(R70, method!$A$1:$B$15, 2, 0)</f>
        <v>中後</v>
      </c>
      <c r="E70" s="33">
        <v>2</v>
      </c>
      <c r="F70" t="s">
        <v>602</v>
      </c>
      <c r="G70" t="s">
        <v>511</v>
      </c>
      <c r="H70">
        <v>1200</v>
      </c>
      <c r="I70" s="36" t="s">
        <v>603</v>
      </c>
      <c r="J70">
        <v>4</v>
      </c>
      <c r="K70">
        <v>11</v>
      </c>
      <c r="L70">
        <v>49</v>
      </c>
      <c r="M70" s="22" t="s">
        <v>51</v>
      </c>
      <c r="N70" s="24" t="s">
        <v>146</v>
      </c>
      <c r="O70" t="s">
        <v>456</v>
      </c>
      <c r="P70">
        <v>7.9</v>
      </c>
      <c r="Q70">
        <v>125</v>
      </c>
      <c r="R70">
        <v>10</v>
      </c>
      <c r="S70">
        <v>9</v>
      </c>
      <c r="T70">
        <v>2</v>
      </c>
      <c r="X70" t="s">
        <v>604</v>
      </c>
      <c r="Y70">
        <v>1156</v>
      </c>
      <c r="Z70" t="s">
        <v>463</v>
      </c>
    </row>
    <row r="71" spans="1:26" x14ac:dyDescent="0.25">
      <c r="A71" s="14" t="s">
        <v>129</v>
      </c>
      <c r="B71" s="22" t="s">
        <v>157</v>
      </c>
      <c r="C71" s="22" t="s">
        <v>2529</v>
      </c>
      <c r="D71" s="29" t="str">
        <f>VLOOKUP(R71, method!$A$1:$B$15, 2, 0)</f>
        <v>留後</v>
      </c>
      <c r="E71" s="33">
        <v>2</v>
      </c>
      <c r="F71" t="s">
        <v>605</v>
      </c>
      <c r="G71" t="s">
        <v>511</v>
      </c>
      <c r="H71">
        <v>1200</v>
      </c>
      <c r="I71" s="35" t="s">
        <v>455</v>
      </c>
      <c r="J71">
        <v>4</v>
      </c>
      <c r="K71">
        <v>12</v>
      </c>
      <c r="L71">
        <v>47</v>
      </c>
      <c r="M71" s="22" t="s">
        <v>51</v>
      </c>
      <c r="N71" s="18" t="s">
        <v>12</v>
      </c>
      <c r="O71" s="10" t="s">
        <v>488</v>
      </c>
      <c r="P71">
        <v>5.3</v>
      </c>
      <c r="Q71">
        <v>123</v>
      </c>
      <c r="R71">
        <v>11</v>
      </c>
      <c r="S71">
        <v>11</v>
      </c>
      <c r="T71">
        <v>2</v>
      </c>
      <c r="X71" t="s">
        <v>606</v>
      </c>
      <c r="Y71">
        <v>1155</v>
      </c>
      <c r="Z71" t="s">
        <v>463</v>
      </c>
    </row>
    <row r="72" spans="1:26" x14ac:dyDescent="0.25">
      <c r="A72" s="14" t="s">
        <v>129</v>
      </c>
      <c r="B72" s="22" t="s">
        <v>157</v>
      </c>
      <c r="C72" s="22" t="s">
        <v>2529</v>
      </c>
      <c r="D72" s="28" t="str">
        <f>VLOOKUP(R72, method!$A$1:$B$15, 2, 0)</f>
        <v>中前</v>
      </c>
      <c r="E72" s="33">
        <v>2</v>
      </c>
      <c r="F72" t="s">
        <v>607</v>
      </c>
      <c r="G72" t="s">
        <v>511</v>
      </c>
      <c r="H72">
        <v>1200</v>
      </c>
      <c r="I72" s="35" t="s">
        <v>455</v>
      </c>
      <c r="J72">
        <v>4</v>
      </c>
      <c r="K72">
        <v>4</v>
      </c>
      <c r="L72">
        <v>45</v>
      </c>
      <c r="M72" s="22" t="s">
        <v>51</v>
      </c>
      <c r="N72" s="24" t="s">
        <v>389</v>
      </c>
      <c r="O72" s="10" t="s">
        <v>376</v>
      </c>
      <c r="P72">
        <v>4.8</v>
      </c>
      <c r="Q72">
        <v>120</v>
      </c>
      <c r="R72">
        <v>6</v>
      </c>
      <c r="S72">
        <v>5</v>
      </c>
      <c r="T72">
        <v>2</v>
      </c>
      <c r="X72" t="s">
        <v>357</v>
      </c>
      <c r="Y72">
        <v>1143</v>
      </c>
      <c r="Z72" t="s">
        <v>463</v>
      </c>
    </row>
    <row r="73" spans="1:26" x14ac:dyDescent="0.25">
      <c r="A73" s="14" t="s">
        <v>129</v>
      </c>
      <c r="B73" s="22" t="s">
        <v>157</v>
      </c>
      <c r="C73" s="22" t="s">
        <v>2529</v>
      </c>
      <c r="D73" s="28" t="str">
        <f>VLOOKUP(R73, method!$A$1:$B$15, 2, 0)</f>
        <v>中前</v>
      </c>
      <c r="E73" s="33">
        <v>1</v>
      </c>
      <c r="F73" t="s">
        <v>608</v>
      </c>
      <c r="G73" t="s">
        <v>511</v>
      </c>
      <c r="H73">
        <v>1200</v>
      </c>
      <c r="I73" s="35" t="s">
        <v>455</v>
      </c>
      <c r="J73">
        <v>5</v>
      </c>
      <c r="K73">
        <v>2</v>
      </c>
      <c r="L73">
        <v>36</v>
      </c>
      <c r="M73" s="22" t="s">
        <v>51</v>
      </c>
      <c r="N73" s="24" t="s">
        <v>389</v>
      </c>
      <c r="O73" t="s">
        <v>536</v>
      </c>
      <c r="P73">
        <v>6.2</v>
      </c>
      <c r="Q73">
        <v>132</v>
      </c>
      <c r="R73">
        <v>4</v>
      </c>
      <c r="S73">
        <v>2</v>
      </c>
      <c r="T73">
        <v>1</v>
      </c>
      <c r="X73" t="s">
        <v>609</v>
      </c>
      <c r="Y73">
        <v>1139</v>
      </c>
      <c r="Z73" t="s">
        <v>463</v>
      </c>
    </row>
    <row r="74" spans="1:26" x14ac:dyDescent="0.25">
      <c r="A74" s="14" t="s">
        <v>129</v>
      </c>
      <c r="B74" s="22" t="s">
        <v>157</v>
      </c>
      <c r="C74" s="22" t="s">
        <v>2529</v>
      </c>
      <c r="D74" s="28" t="str">
        <f>VLOOKUP(R74, method!$A$1:$B$15, 2, 0)</f>
        <v>中前</v>
      </c>
      <c r="E74" s="34">
        <v>5</v>
      </c>
      <c r="F74" t="s">
        <v>610</v>
      </c>
      <c r="G74" t="s">
        <v>511</v>
      </c>
      <c r="H74">
        <v>1650</v>
      </c>
      <c r="I74" s="35" t="s">
        <v>455</v>
      </c>
      <c r="J74">
        <v>5</v>
      </c>
      <c r="K74">
        <v>10</v>
      </c>
      <c r="L74">
        <v>34</v>
      </c>
      <c r="M74" s="22" t="s">
        <v>51</v>
      </c>
      <c r="N74" s="17" t="s">
        <v>512</v>
      </c>
      <c r="O74" t="s">
        <v>536</v>
      </c>
      <c r="P74">
        <v>11</v>
      </c>
      <c r="Q74">
        <v>126</v>
      </c>
      <c r="R74">
        <v>6</v>
      </c>
      <c r="S74">
        <v>6</v>
      </c>
      <c r="T74">
        <v>7</v>
      </c>
      <c r="U74">
        <v>5</v>
      </c>
      <c r="X74" t="s">
        <v>611</v>
      </c>
      <c r="Y74">
        <v>1134</v>
      </c>
      <c r="Z74" t="s">
        <v>463</v>
      </c>
    </row>
    <row r="75" spans="1:26" x14ac:dyDescent="0.25">
      <c r="A75" s="14" t="s">
        <v>129</v>
      </c>
      <c r="B75" s="22" t="s">
        <v>157</v>
      </c>
      <c r="C75" s="22" t="s">
        <v>2529</v>
      </c>
      <c r="D75" s="28" t="str">
        <f>VLOOKUP(R75, method!$A$1:$B$15, 2, 0)</f>
        <v>中前</v>
      </c>
      <c r="E75" s="33">
        <v>2</v>
      </c>
      <c r="F75" t="s">
        <v>612</v>
      </c>
      <c r="G75" s="31" t="s">
        <v>439</v>
      </c>
      <c r="H75">
        <v>1200</v>
      </c>
      <c r="I75" s="35" t="s">
        <v>455</v>
      </c>
      <c r="J75">
        <v>5</v>
      </c>
      <c r="K75">
        <v>8</v>
      </c>
      <c r="L75">
        <v>34</v>
      </c>
      <c r="M75" s="22" t="s">
        <v>51</v>
      </c>
      <c r="N75" s="24" t="s">
        <v>389</v>
      </c>
      <c r="O75" s="10" t="s">
        <v>613</v>
      </c>
      <c r="P75">
        <v>34</v>
      </c>
      <c r="Q75">
        <v>129</v>
      </c>
      <c r="R75">
        <v>6</v>
      </c>
      <c r="S75">
        <v>5</v>
      </c>
      <c r="T75">
        <v>2</v>
      </c>
      <c r="X75" t="s">
        <v>373</v>
      </c>
      <c r="Y75">
        <v>1150</v>
      </c>
      <c r="Z75" t="s">
        <v>463</v>
      </c>
    </row>
    <row r="76" spans="1:26" x14ac:dyDescent="0.25">
      <c r="A76" s="14" t="s">
        <v>129</v>
      </c>
      <c r="B76" s="22" t="s">
        <v>157</v>
      </c>
      <c r="C76" s="22" t="s">
        <v>2529</v>
      </c>
      <c r="D76" s="28" t="str">
        <f>VLOOKUP(R76, method!$A$1:$B$15, 2, 0)</f>
        <v>中前</v>
      </c>
      <c r="E76" s="34">
        <v>5</v>
      </c>
      <c r="F76" t="s">
        <v>614</v>
      </c>
      <c r="G76" t="s">
        <v>511</v>
      </c>
      <c r="H76">
        <v>1200</v>
      </c>
      <c r="I76" s="35" t="s">
        <v>455</v>
      </c>
      <c r="J76">
        <v>5</v>
      </c>
      <c r="K76">
        <v>7</v>
      </c>
      <c r="L76">
        <v>34</v>
      </c>
      <c r="M76" s="22" t="s">
        <v>51</v>
      </c>
      <c r="N76" s="17" t="s">
        <v>512</v>
      </c>
      <c r="O76">
        <v>3</v>
      </c>
      <c r="P76">
        <v>7.5</v>
      </c>
      <c r="Q76">
        <v>127</v>
      </c>
      <c r="R76">
        <v>6</v>
      </c>
      <c r="S76">
        <v>6</v>
      </c>
      <c r="T76">
        <v>5</v>
      </c>
      <c r="X76" t="s">
        <v>615</v>
      </c>
      <c r="Y76">
        <v>1140</v>
      </c>
      <c r="Z76" t="s">
        <v>463</v>
      </c>
    </row>
    <row r="77" spans="1:26" x14ac:dyDescent="0.25">
      <c r="A77" s="14" t="s">
        <v>129</v>
      </c>
      <c r="B77" s="22" t="s">
        <v>157</v>
      </c>
      <c r="C77" s="22" t="s">
        <v>2529</v>
      </c>
      <c r="D77" s="28" t="str">
        <f>VLOOKUP(R77, method!$A$1:$B$15, 2, 0)</f>
        <v>中前</v>
      </c>
      <c r="E77" s="33">
        <v>2</v>
      </c>
      <c r="F77" t="s">
        <v>616</v>
      </c>
      <c r="G77" t="s">
        <v>511</v>
      </c>
      <c r="H77">
        <v>1200</v>
      </c>
      <c r="I77" s="35" t="s">
        <v>455</v>
      </c>
      <c r="J77">
        <v>5</v>
      </c>
      <c r="K77">
        <v>9</v>
      </c>
      <c r="L77">
        <v>32</v>
      </c>
      <c r="M77" s="22" t="s">
        <v>51</v>
      </c>
      <c r="N77" s="17" t="s">
        <v>512</v>
      </c>
      <c r="O77" s="10" t="s">
        <v>488</v>
      </c>
      <c r="P77">
        <v>11</v>
      </c>
      <c r="Q77">
        <v>125</v>
      </c>
      <c r="R77">
        <v>5</v>
      </c>
      <c r="S77">
        <v>5</v>
      </c>
      <c r="T77">
        <v>2</v>
      </c>
      <c r="X77" t="s">
        <v>617</v>
      </c>
      <c r="Y77">
        <v>1131</v>
      </c>
      <c r="Z77" t="s">
        <v>463</v>
      </c>
    </row>
    <row r="78" spans="1:26" x14ac:dyDescent="0.25">
      <c r="A78" s="14" t="s">
        <v>129</v>
      </c>
      <c r="B78" s="22" t="s">
        <v>157</v>
      </c>
      <c r="C78" s="22" t="s">
        <v>2529</v>
      </c>
      <c r="D78" s="28" t="str">
        <f>VLOOKUP(R78, method!$A$1:$B$15, 2, 0)</f>
        <v>中前</v>
      </c>
      <c r="E78">
        <v>8</v>
      </c>
      <c r="F78" t="s">
        <v>618</v>
      </c>
      <c r="G78" t="s">
        <v>491</v>
      </c>
      <c r="H78">
        <v>1400</v>
      </c>
      <c r="I78" s="35" t="s">
        <v>436</v>
      </c>
      <c r="J78">
        <v>5</v>
      </c>
      <c r="K78">
        <v>12</v>
      </c>
      <c r="L78">
        <v>34</v>
      </c>
      <c r="M78" s="22" t="s">
        <v>51</v>
      </c>
      <c r="N78" s="20" t="s">
        <v>56</v>
      </c>
      <c r="O78">
        <v>5</v>
      </c>
      <c r="P78">
        <v>14</v>
      </c>
      <c r="Q78">
        <v>125</v>
      </c>
      <c r="R78">
        <v>6</v>
      </c>
      <c r="S78">
        <v>6</v>
      </c>
      <c r="T78">
        <v>5</v>
      </c>
      <c r="U78">
        <v>8</v>
      </c>
      <c r="X78" t="s">
        <v>619</v>
      </c>
      <c r="Y78">
        <v>1123</v>
      </c>
      <c r="Z78" t="s">
        <v>620</v>
      </c>
    </row>
    <row r="79" spans="1:26" x14ac:dyDescent="0.25">
      <c r="A79" s="14" t="s">
        <v>129</v>
      </c>
      <c r="B79" s="22" t="s">
        <v>157</v>
      </c>
      <c r="C79" s="22" t="s">
        <v>2529</v>
      </c>
      <c r="D79" s="26" t="str">
        <f>VLOOKUP(R79, method!$A$1:$B$15, 2, 0)</f>
        <v>放頭</v>
      </c>
      <c r="E79">
        <v>10</v>
      </c>
      <c r="F79" t="s">
        <v>621</v>
      </c>
      <c r="G79" s="30" t="s">
        <v>445</v>
      </c>
      <c r="H79">
        <v>1800</v>
      </c>
      <c r="I79" s="35" t="s">
        <v>436</v>
      </c>
      <c r="J79">
        <v>5</v>
      </c>
      <c r="K79">
        <v>6</v>
      </c>
      <c r="L79">
        <v>38</v>
      </c>
      <c r="M79" s="22" t="s">
        <v>51</v>
      </c>
      <c r="N79" s="14" t="s">
        <v>398</v>
      </c>
      <c r="O79" t="s">
        <v>548</v>
      </c>
      <c r="P79">
        <v>51</v>
      </c>
      <c r="Q79">
        <v>128</v>
      </c>
      <c r="R79">
        <v>1</v>
      </c>
      <c r="S79">
        <v>1</v>
      </c>
      <c r="T79">
        <v>1</v>
      </c>
      <c r="U79">
        <v>1</v>
      </c>
      <c r="V79">
        <v>10</v>
      </c>
      <c r="X79" t="s">
        <v>622</v>
      </c>
      <c r="Y79">
        <v>1131</v>
      </c>
      <c r="Z79" t="s">
        <v>158</v>
      </c>
    </row>
    <row r="80" spans="1:26" x14ac:dyDescent="0.25">
      <c r="A80" s="14" t="s">
        <v>129</v>
      </c>
      <c r="B80" s="22" t="s">
        <v>157</v>
      </c>
      <c r="C80" s="22" t="s">
        <v>2529</v>
      </c>
      <c r="D80" s="27" t="str">
        <f>VLOOKUP(R80, method!$A$1:$B$15, 2, 0)</f>
        <v>中後</v>
      </c>
      <c r="E80">
        <v>9</v>
      </c>
      <c r="F80" t="s">
        <v>623</v>
      </c>
      <c r="G80" s="31" t="s">
        <v>439</v>
      </c>
      <c r="H80">
        <v>1650</v>
      </c>
      <c r="I80" s="35" t="s">
        <v>455</v>
      </c>
      <c r="J80">
        <v>5</v>
      </c>
      <c r="K80">
        <v>12</v>
      </c>
      <c r="L80">
        <v>40</v>
      </c>
      <c r="M80" s="22" t="s">
        <v>51</v>
      </c>
      <c r="N80" s="20" t="s">
        <v>56</v>
      </c>
      <c r="O80" t="s">
        <v>624</v>
      </c>
      <c r="P80">
        <v>39</v>
      </c>
      <c r="Q80">
        <v>135</v>
      </c>
      <c r="R80">
        <v>10</v>
      </c>
      <c r="S80">
        <v>10</v>
      </c>
      <c r="T80">
        <v>9</v>
      </c>
      <c r="U80">
        <v>9</v>
      </c>
      <c r="X80" t="s">
        <v>625</v>
      </c>
      <c r="Y80">
        <v>1151</v>
      </c>
      <c r="Z80" t="s">
        <v>158</v>
      </c>
    </row>
    <row r="81" spans="1:26" x14ac:dyDescent="0.25">
      <c r="A81" s="14" t="s">
        <v>129</v>
      </c>
      <c r="B81" s="22" t="s">
        <v>157</v>
      </c>
      <c r="C81" s="22" t="s">
        <v>2529</v>
      </c>
      <c r="D81" s="26" t="str">
        <f>VLOOKUP(R81, method!$A$1:$B$15, 2, 0)</f>
        <v>放頭</v>
      </c>
      <c r="E81">
        <v>8</v>
      </c>
      <c r="F81" t="s">
        <v>626</v>
      </c>
      <c r="G81" s="30" t="s">
        <v>445</v>
      </c>
      <c r="H81">
        <v>1650</v>
      </c>
      <c r="I81" s="35" t="s">
        <v>455</v>
      </c>
      <c r="J81">
        <v>4</v>
      </c>
      <c r="K81">
        <v>7</v>
      </c>
      <c r="L81">
        <v>42</v>
      </c>
      <c r="M81" s="22" t="s">
        <v>51</v>
      </c>
      <c r="N81" s="22" t="s">
        <v>470</v>
      </c>
      <c r="O81">
        <v>8</v>
      </c>
      <c r="P81">
        <v>117</v>
      </c>
      <c r="Q81">
        <v>115</v>
      </c>
      <c r="R81">
        <v>2</v>
      </c>
      <c r="S81">
        <v>1</v>
      </c>
      <c r="T81">
        <v>1</v>
      </c>
      <c r="U81">
        <v>8</v>
      </c>
      <c r="X81" t="s">
        <v>627</v>
      </c>
      <c r="Y81">
        <v>1152</v>
      </c>
      <c r="Z81" t="s">
        <v>158</v>
      </c>
    </row>
    <row r="82" spans="1:26" x14ac:dyDescent="0.25">
      <c r="A82" s="14" t="s">
        <v>129</v>
      </c>
      <c r="B82" s="22" t="s">
        <v>157</v>
      </c>
      <c r="C82" s="22" t="s">
        <v>2529</v>
      </c>
      <c r="D82" s="29" t="str">
        <f>VLOOKUP(R82, method!$A$1:$B$15, 2, 0)</f>
        <v>留後</v>
      </c>
      <c r="E82">
        <v>11</v>
      </c>
      <c r="F82" t="s">
        <v>628</v>
      </c>
      <c r="G82" t="s">
        <v>551</v>
      </c>
      <c r="H82">
        <v>1400</v>
      </c>
      <c r="I82" s="35" t="s">
        <v>436</v>
      </c>
      <c r="J82">
        <v>4</v>
      </c>
      <c r="K82">
        <v>11</v>
      </c>
      <c r="L82">
        <v>44</v>
      </c>
      <c r="M82" s="22" t="s">
        <v>51</v>
      </c>
      <c r="N82" s="17" t="s">
        <v>512</v>
      </c>
      <c r="O82" t="s">
        <v>546</v>
      </c>
      <c r="P82">
        <v>77</v>
      </c>
      <c r="Q82">
        <v>116</v>
      </c>
      <c r="R82">
        <v>12</v>
      </c>
      <c r="S82">
        <v>12</v>
      </c>
      <c r="T82">
        <v>13</v>
      </c>
      <c r="U82">
        <v>11</v>
      </c>
      <c r="X82" t="s">
        <v>629</v>
      </c>
      <c r="Y82">
        <v>1153</v>
      </c>
      <c r="Z82" t="s">
        <v>158</v>
      </c>
    </row>
    <row r="83" spans="1:26" x14ac:dyDescent="0.25">
      <c r="A83" s="14" t="s">
        <v>129</v>
      </c>
      <c r="B83" s="22" t="s">
        <v>157</v>
      </c>
      <c r="C83" s="22" t="s">
        <v>2529</v>
      </c>
      <c r="D83" s="29" t="str">
        <f>VLOOKUP(R83, method!$A$1:$B$15, 2, 0)</f>
        <v>留後</v>
      </c>
      <c r="E83">
        <v>6</v>
      </c>
      <c r="F83" t="s">
        <v>630</v>
      </c>
      <c r="G83" t="s">
        <v>631</v>
      </c>
      <c r="H83">
        <v>1400</v>
      </c>
      <c r="I83" s="35" t="s">
        <v>455</v>
      </c>
      <c r="J83">
        <v>4</v>
      </c>
      <c r="K83">
        <v>13</v>
      </c>
      <c r="L83">
        <v>46</v>
      </c>
      <c r="M83" s="22" t="s">
        <v>51</v>
      </c>
      <c r="N83" s="17" t="s">
        <v>512</v>
      </c>
      <c r="O83" t="s">
        <v>546</v>
      </c>
      <c r="P83">
        <v>84</v>
      </c>
      <c r="Q83">
        <v>118</v>
      </c>
      <c r="R83">
        <v>13</v>
      </c>
      <c r="S83">
        <v>11</v>
      </c>
      <c r="T83">
        <v>9</v>
      </c>
      <c r="U83">
        <v>6</v>
      </c>
      <c r="X83" t="s">
        <v>632</v>
      </c>
      <c r="Y83">
        <v>1157</v>
      </c>
      <c r="Z83" t="s">
        <v>158</v>
      </c>
    </row>
    <row r="84" spans="1:26" x14ac:dyDescent="0.25">
      <c r="A84" s="14" t="s">
        <v>129</v>
      </c>
      <c r="B84" s="22" t="s">
        <v>157</v>
      </c>
      <c r="C84" s="22" t="s">
        <v>2529</v>
      </c>
      <c r="D84" s="27" t="str">
        <f>VLOOKUP(R84, method!$A$1:$B$15, 2, 0)</f>
        <v>中後</v>
      </c>
      <c r="E84">
        <v>9</v>
      </c>
      <c r="F84" t="s">
        <v>633</v>
      </c>
      <c r="G84" s="30" t="s">
        <v>445</v>
      </c>
      <c r="H84">
        <v>1200</v>
      </c>
      <c r="I84" s="35" t="s">
        <v>455</v>
      </c>
      <c r="J84">
        <v>4</v>
      </c>
      <c r="K84">
        <v>5</v>
      </c>
      <c r="L84">
        <v>48</v>
      </c>
      <c r="M84" s="22" t="s">
        <v>51</v>
      </c>
      <c r="N84" s="23" t="s">
        <v>39</v>
      </c>
      <c r="O84">
        <v>5</v>
      </c>
      <c r="P84">
        <v>33</v>
      </c>
      <c r="Q84">
        <v>121</v>
      </c>
      <c r="R84">
        <v>9</v>
      </c>
      <c r="S84">
        <v>10</v>
      </c>
      <c r="T84">
        <v>9</v>
      </c>
      <c r="X84" t="s">
        <v>634</v>
      </c>
      <c r="Y84">
        <v>1155</v>
      </c>
      <c r="Z84" t="s">
        <v>635</v>
      </c>
    </row>
    <row r="85" spans="1:26" x14ac:dyDescent="0.25">
      <c r="A85" s="14" t="s">
        <v>129</v>
      </c>
      <c r="B85" s="22" t="s">
        <v>157</v>
      </c>
      <c r="C85" s="22" t="s">
        <v>2529</v>
      </c>
      <c r="D85" s="28" t="str">
        <f>VLOOKUP(R85, method!$A$1:$B$15, 2, 0)</f>
        <v>中前</v>
      </c>
      <c r="E85">
        <v>7</v>
      </c>
      <c r="F85" t="s">
        <v>636</v>
      </c>
      <c r="G85" t="s">
        <v>631</v>
      </c>
      <c r="H85">
        <v>1400</v>
      </c>
      <c r="I85" s="35" t="s">
        <v>455</v>
      </c>
      <c r="J85">
        <v>4</v>
      </c>
      <c r="K85">
        <v>1</v>
      </c>
      <c r="L85">
        <v>50</v>
      </c>
      <c r="M85" s="22" t="s">
        <v>51</v>
      </c>
      <c r="N85" s="15" t="s">
        <v>391</v>
      </c>
      <c r="O85" t="s">
        <v>637</v>
      </c>
      <c r="P85">
        <v>77</v>
      </c>
      <c r="Q85">
        <v>123</v>
      </c>
      <c r="R85">
        <v>5</v>
      </c>
      <c r="S85">
        <v>5</v>
      </c>
      <c r="T85">
        <v>4</v>
      </c>
      <c r="U85">
        <v>7</v>
      </c>
      <c r="X85" t="s">
        <v>638</v>
      </c>
      <c r="Y85">
        <v>1162</v>
      </c>
      <c r="Z85" t="s">
        <v>639</v>
      </c>
    </row>
    <row r="86" spans="1:26" x14ac:dyDescent="0.25">
      <c r="A86" s="14" t="s">
        <v>129</v>
      </c>
      <c r="B86" s="22" t="s">
        <v>157</v>
      </c>
      <c r="C86" s="22" t="s">
        <v>2529</v>
      </c>
      <c r="D86" s="29" t="str">
        <f>VLOOKUP(R86, method!$A$1:$B$15, 2, 0)</f>
        <v>留後</v>
      </c>
      <c r="E86">
        <v>8</v>
      </c>
      <c r="F86" t="s">
        <v>640</v>
      </c>
      <c r="G86" t="s">
        <v>545</v>
      </c>
      <c r="H86">
        <v>1200</v>
      </c>
      <c r="I86" s="35" t="s">
        <v>455</v>
      </c>
      <c r="J86">
        <v>4</v>
      </c>
      <c r="K86">
        <v>1</v>
      </c>
      <c r="L86">
        <v>52</v>
      </c>
      <c r="M86" s="23" t="s">
        <v>72</v>
      </c>
      <c r="N86" s="17" t="s">
        <v>448</v>
      </c>
      <c r="O86" t="s">
        <v>558</v>
      </c>
      <c r="P86">
        <v>228</v>
      </c>
      <c r="Q86">
        <v>125</v>
      </c>
      <c r="R86">
        <v>11</v>
      </c>
      <c r="S86">
        <v>12</v>
      </c>
      <c r="T86">
        <v>8</v>
      </c>
      <c r="X86" t="s">
        <v>641</v>
      </c>
      <c r="Y86">
        <v>1167</v>
      </c>
      <c r="Z86" t="s">
        <v>64</v>
      </c>
    </row>
    <row r="87" spans="1:26" x14ac:dyDescent="0.25">
      <c r="A87" s="14" t="s">
        <v>129</v>
      </c>
      <c r="B87" s="22" t="s">
        <v>157</v>
      </c>
      <c r="C87" s="22" t="s">
        <v>2529</v>
      </c>
      <c r="D87" s="27" t="str">
        <f>VLOOKUP(R87, method!$A$1:$B$15, 2, 0)</f>
        <v>中後</v>
      </c>
      <c r="E87">
        <v>11</v>
      </c>
      <c r="F87" t="s">
        <v>642</v>
      </c>
      <c r="G87" s="31" t="s">
        <v>439</v>
      </c>
      <c r="H87">
        <v>1200</v>
      </c>
      <c r="I87" s="35" t="s">
        <v>455</v>
      </c>
      <c r="J87">
        <v>4</v>
      </c>
      <c r="K87">
        <v>5</v>
      </c>
      <c r="L87">
        <v>52</v>
      </c>
      <c r="M87" s="23" t="s">
        <v>72</v>
      </c>
      <c r="N87" s="17" t="s">
        <v>448</v>
      </c>
      <c r="O87" t="s">
        <v>573</v>
      </c>
      <c r="P87">
        <v>45</v>
      </c>
      <c r="Q87">
        <v>125</v>
      </c>
      <c r="R87">
        <v>10</v>
      </c>
      <c r="S87">
        <v>10</v>
      </c>
      <c r="T87">
        <v>11</v>
      </c>
      <c r="X87" t="s">
        <v>643</v>
      </c>
      <c r="Y87">
        <v>1183</v>
      </c>
      <c r="Z87" t="s">
        <v>227</v>
      </c>
    </row>
    <row r="88" spans="1:26" x14ac:dyDescent="0.25">
      <c r="A88" s="14" t="s">
        <v>129</v>
      </c>
      <c r="B88" s="23" t="s">
        <v>160</v>
      </c>
      <c r="C88" s="23" t="s">
        <v>2530</v>
      </c>
      <c r="D88" s="28" t="str">
        <f>VLOOKUP(R88, method!$A$1:$B$15, 2, 0)</f>
        <v>中前</v>
      </c>
      <c r="E88">
        <v>7</v>
      </c>
      <c r="F88" t="s">
        <v>434</v>
      </c>
      <c r="G88" s="31" t="s">
        <v>435</v>
      </c>
      <c r="H88">
        <v>1200</v>
      </c>
      <c r="I88" s="35" t="s">
        <v>436</v>
      </c>
      <c r="J88">
        <v>4</v>
      </c>
      <c r="K88">
        <v>9</v>
      </c>
      <c r="L88">
        <v>45</v>
      </c>
      <c r="M88" s="24" t="s">
        <v>62</v>
      </c>
      <c r="N88" s="25" t="s">
        <v>26</v>
      </c>
      <c r="O88" t="s">
        <v>546</v>
      </c>
      <c r="P88">
        <v>5.6</v>
      </c>
      <c r="Q88">
        <v>120</v>
      </c>
      <c r="R88">
        <v>7</v>
      </c>
      <c r="S88">
        <v>8</v>
      </c>
      <c r="T88">
        <v>7</v>
      </c>
      <c r="X88" t="s">
        <v>644</v>
      </c>
      <c r="Y88">
        <v>1071</v>
      </c>
      <c r="Z88" t="s">
        <v>143</v>
      </c>
    </row>
    <row r="89" spans="1:26" x14ac:dyDescent="0.25">
      <c r="A89" s="14" t="s">
        <v>129</v>
      </c>
      <c r="B89" s="23" t="s">
        <v>160</v>
      </c>
      <c r="C89" s="23" t="s">
        <v>2530</v>
      </c>
      <c r="D89" s="28" t="str">
        <f>VLOOKUP(R89, method!$A$1:$B$15, 2, 0)</f>
        <v>中前</v>
      </c>
      <c r="E89" s="33">
        <v>3</v>
      </c>
      <c r="F89" t="s">
        <v>645</v>
      </c>
      <c r="G89" s="31" t="s">
        <v>451</v>
      </c>
      <c r="H89">
        <v>1200</v>
      </c>
      <c r="I89" s="35" t="s">
        <v>436</v>
      </c>
      <c r="J89">
        <v>4</v>
      </c>
      <c r="K89">
        <v>12</v>
      </c>
      <c r="L89">
        <v>44</v>
      </c>
      <c r="M89" s="24" t="s">
        <v>62</v>
      </c>
      <c r="N89" s="20" t="s">
        <v>56</v>
      </c>
      <c r="O89" s="10" t="s">
        <v>376</v>
      </c>
      <c r="P89">
        <v>9.6999999999999993</v>
      </c>
      <c r="Q89">
        <v>119</v>
      </c>
      <c r="R89">
        <v>5</v>
      </c>
      <c r="S89">
        <v>4</v>
      </c>
      <c r="T89">
        <v>3</v>
      </c>
      <c r="X89" t="s">
        <v>161</v>
      </c>
      <c r="Y89">
        <v>1072</v>
      </c>
      <c r="Z89" t="s">
        <v>143</v>
      </c>
    </row>
    <row r="90" spans="1:26" x14ac:dyDescent="0.25">
      <c r="A90" s="14" t="s">
        <v>129</v>
      </c>
      <c r="B90" s="23" t="s">
        <v>160</v>
      </c>
      <c r="C90" s="23" t="s">
        <v>2530</v>
      </c>
      <c r="D90" s="26" t="str">
        <f>VLOOKUP(R90, method!$A$1:$B$15, 2, 0)</f>
        <v>放頭</v>
      </c>
      <c r="E90" s="33">
        <v>2</v>
      </c>
      <c r="F90" t="s">
        <v>598</v>
      </c>
      <c r="G90" s="31" t="s">
        <v>439</v>
      </c>
      <c r="H90">
        <v>1200</v>
      </c>
      <c r="I90" s="35" t="s">
        <v>455</v>
      </c>
      <c r="J90">
        <v>4</v>
      </c>
      <c r="K90">
        <v>2</v>
      </c>
      <c r="L90">
        <v>43</v>
      </c>
      <c r="M90" s="24" t="s">
        <v>62</v>
      </c>
      <c r="N90" s="14" t="s">
        <v>45</v>
      </c>
      <c r="O90" s="10" t="s">
        <v>613</v>
      </c>
      <c r="P90">
        <v>11</v>
      </c>
      <c r="Q90">
        <v>119</v>
      </c>
      <c r="R90">
        <v>1</v>
      </c>
      <c r="S90">
        <v>2</v>
      </c>
      <c r="T90">
        <v>2</v>
      </c>
      <c r="X90" t="s">
        <v>446</v>
      </c>
      <c r="Y90">
        <v>1064</v>
      </c>
      <c r="Z90" t="s">
        <v>143</v>
      </c>
    </row>
    <row r="91" spans="1:26" x14ac:dyDescent="0.25">
      <c r="A91" s="14" t="s">
        <v>129</v>
      </c>
      <c r="B91" s="23" t="s">
        <v>160</v>
      </c>
      <c r="C91" s="23" t="s">
        <v>2530</v>
      </c>
      <c r="D91" s="28" t="str">
        <f>VLOOKUP(R91, method!$A$1:$B$15, 2, 0)</f>
        <v>中前</v>
      </c>
      <c r="E91">
        <v>10</v>
      </c>
      <c r="F91" t="s">
        <v>646</v>
      </c>
      <c r="G91" t="s">
        <v>469</v>
      </c>
      <c r="H91">
        <v>1400</v>
      </c>
      <c r="I91" s="35" t="s">
        <v>455</v>
      </c>
      <c r="J91">
        <v>4</v>
      </c>
      <c r="K91">
        <v>13</v>
      </c>
      <c r="L91">
        <v>45</v>
      </c>
      <c r="M91" s="24" t="s">
        <v>62</v>
      </c>
      <c r="N91" s="14" t="s">
        <v>45</v>
      </c>
      <c r="O91">
        <v>6</v>
      </c>
      <c r="P91">
        <v>122</v>
      </c>
      <c r="Q91">
        <v>122</v>
      </c>
      <c r="R91">
        <v>4</v>
      </c>
      <c r="S91">
        <v>3</v>
      </c>
      <c r="T91">
        <v>3</v>
      </c>
      <c r="U91">
        <v>10</v>
      </c>
      <c r="X91" t="s">
        <v>647</v>
      </c>
      <c r="Y91">
        <v>1059</v>
      </c>
      <c r="Z91" t="s">
        <v>143</v>
      </c>
    </row>
    <row r="92" spans="1:26" x14ac:dyDescent="0.25">
      <c r="A92" s="14" t="s">
        <v>129</v>
      </c>
      <c r="B92" s="23" t="s">
        <v>160</v>
      </c>
      <c r="C92" s="23" t="s">
        <v>2530</v>
      </c>
      <c r="D92" s="28" t="str">
        <f>VLOOKUP(R92, method!$A$1:$B$15, 2, 0)</f>
        <v>中前</v>
      </c>
      <c r="E92">
        <v>13</v>
      </c>
      <c r="F92" t="s">
        <v>590</v>
      </c>
      <c r="G92" t="s">
        <v>545</v>
      </c>
      <c r="H92">
        <v>1400</v>
      </c>
      <c r="I92" s="35" t="s">
        <v>436</v>
      </c>
      <c r="J92">
        <v>4</v>
      </c>
      <c r="K92">
        <v>13</v>
      </c>
      <c r="L92">
        <v>47</v>
      </c>
      <c r="M92" s="24" t="s">
        <v>62</v>
      </c>
      <c r="N92" s="14" t="s">
        <v>45</v>
      </c>
      <c r="O92" t="s">
        <v>648</v>
      </c>
      <c r="P92">
        <v>73</v>
      </c>
      <c r="Q92">
        <v>122</v>
      </c>
      <c r="R92">
        <v>6</v>
      </c>
      <c r="S92">
        <v>3</v>
      </c>
      <c r="T92">
        <v>4</v>
      </c>
      <c r="U92">
        <v>13</v>
      </c>
      <c r="X92" t="s">
        <v>595</v>
      </c>
      <c r="Y92">
        <v>1067</v>
      </c>
      <c r="Z92" t="s">
        <v>143</v>
      </c>
    </row>
    <row r="93" spans="1:26" x14ac:dyDescent="0.25">
      <c r="A93" s="14" t="s">
        <v>129</v>
      </c>
      <c r="B93" s="23" t="s">
        <v>160</v>
      </c>
      <c r="C93" s="23" t="s">
        <v>2530</v>
      </c>
      <c r="D93" s="28" t="str">
        <f>VLOOKUP(R93, method!$A$1:$B$15, 2, 0)</f>
        <v>中前</v>
      </c>
      <c r="E93">
        <v>8</v>
      </c>
      <c r="F93" t="s">
        <v>649</v>
      </c>
      <c r="G93" t="s">
        <v>631</v>
      </c>
      <c r="H93">
        <v>1200</v>
      </c>
      <c r="I93" s="35" t="s">
        <v>436</v>
      </c>
      <c r="J93">
        <v>4</v>
      </c>
      <c r="K93">
        <v>1</v>
      </c>
      <c r="L93">
        <v>49</v>
      </c>
      <c r="M93" s="24" t="s">
        <v>62</v>
      </c>
      <c r="N93" s="14" t="s">
        <v>45</v>
      </c>
      <c r="O93" t="s">
        <v>495</v>
      </c>
      <c r="P93">
        <v>17</v>
      </c>
      <c r="Q93">
        <v>124</v>
      </c>
      <c r="R93">
        <v>4</v>
      </c>
      <c r="S93">
        <v>4</v>
      </c>
      <c r="T93">
        <v>8</v>
      </c>
      <c r="X93" t="s">
        <v>63</v>
      </c>
      <c r="Y93">
        <v>1075</v>
      </c>
      <c r="Z93" t="s">
        <v>143</v>
      </c>
    </row>
    <row r="94" spans="1:26" x14ac:dyDescent="0.25">
      <c r="A94" s="14" t="s">
        <v>129</v>
      </c>
      <c r="B94" s="23" t="s">
        <v>160</v>
      </c>
      <c r="C94" s="23" t="s">
        <v>2530</v>
      </c>
      <c r="D94" s="28" t="str">
        <f>VLOOKUP(R94, method!$A$1:$B$15, 2, 0)</f>
        <v>中前</v>
      </c>
      <c r="E94">
        <v>8</v>
      </c>
      <c r="F94" t="s">
        <v>650</v>
      </c>
      <c r="G94" t="s">
        <v>469</v>
      </c>
      <c r="H94">
        <v>1200</v>
      </c>
      <c r="I94" s="35" t="s">
        <v>455</v>
      </c>
      <c r="J94">
        <v>4</v>
      </c>
      <c r="K94">
        <v>13</v>
      </c>
      <c r="L94">
        <v>49</v>
      </c>
      <c r="M94" s="24" t="s">
        <v>62</v>
      </c>
      <c r="N94" s="14" t="s">
        <v>45</v>
      </c>
      <c r="O94" s="10" t="s">
        <v>442</v>
      </c>
      <c r="P94">
        <v>27</v>
      </c>
      <c r="Q94">
        <v>127</v>
      </c>
      <c r="R94">
        <v>6</v>
      </c>
      <c r="S94">
        <v>7</v>
      </c>
      <c r="T94">
        <v>8</v>
      </c>
      <c r="X94" t="s">
        <v>651</v>
      </c>
      <c r="Y94">
        <v>1064</v>
      </c>
      <c r="Z94" t="s">
        <v>143</v>
      </c>
    </row>
    <row r="95" spans="1:26" x14ac:dyDescent="0.25">
      <c r="A95" s="14" t="s">
        <v>129</v>
      </c>
      <c r="B95" s="23" t="s">
        <v>160</v>
      </c>
      <c r="C95" s="23" t="s">
        <v>2530</v>
      </c>
      <c r="D95" s="28" t="str">
        <f>VLOOKUP(R95, method!$A$1:$B$15, 2, 0)</f>
        <v>中前</v>
      </c>
      <c r="E95" s="33">
        <v>2</v>
      </c>
      <c r="F95" t="s">
        <v>652</v>
      </c>
      <c r="G95" t="s">
        <v>532</v>
      </c>
      <c r="H95">
        <v>1200</v>
      </c>
      <c r="I95" s="35" t="s">
        <v>455</v>
      </c>
      <c r="J95">
        <v>4</v>
      </c>
      <c r="K95">
        <v>3</v>
      </c>
      <c r="L95">
        <v>48</v>
      </c>
      <c r="M95" s="24" t="s">
        <v>62</v>
      </c>
      <c r="N95" s="14" t="s">
        <v>45</v>
      </c>
      <c r="O95" s="10" t="s">
        <v>526</v>
      </c>
      <c r="P95">
        <v>45</v>
      </c>
      <c r="Q95">
        <v>124</v>
      </c>
      <c r="R95">
        <v>4</v>
      </c>
      <c r="S95">
        <v>4</v>
      </c>
      <c r="T95">
        <v>2</v>
      </c>
      <c r="X95" t="s">
        <v>653</v>
      </c>
      <c r="Y95">
        <v>1087</v>
      </c>
      <c r="Z95" t="s">
        <v>557</v>
      </c>
    </row>
    <row r="96" spans="1:26" x14ac:dyDescent="0.25">
      <c r="A96" s="14" t="s">
        <v>129</v>
      </c>
      <c r="B96" s="23" t="s">
        <v>160</v>
      </c>
      <c r="C96" s="23" t="s">
        <v>2530</v>
      </c>
      <c r="D96" s="27" t="str">
        <f>VLOOKUP(R96, method!$A$1:$B$15, 2, 0)</f>
        <v>中後</v>
      </c>
      <c r="E96">
        <v>11</v>
      </c>
      <c r="F96" t="s">
        <v>654</v>
      </c>
      <c r="G96" t="s">
        <v>545</v>
      </c>
      <c r="H96">
        <v>1000</v>
      </c>
      <c r="I96" s="36" t="s">
        <v>440</v>
      </c>
      <c r="J96">
        <v>4</v>
      </c>
      <c r="K96">
        <v>1</v>
      </c>
      <c r="L96">
        <v>50</v>
      </c>
      <c r="M96" s="24" t="s">
        <v>62</v>
      </c>
      <c r="N96" s="14" t="s">
        <v>45</v>
      </c>
      <c r="O96" t="s">
        <v>548</v>
      </c>
      <c r="P96">
        <v>104</v>
      </c>
      <c r="Q96">
        <v>125</v>
      </c>
      <c r="R96">
        <v>9</v>
      </c>
      <c r="S96">
        <v>11</v>
      </c>
      <c r="T96">
        <v>11</v>
      </c>
      <c r="X96" t="s">
        <v>655</v>
      </c>
      <c r="Y96">
        <v>1088</v>
      </c>
      <c r="Z96" t="s">
        <v>463</v>
      </c>
    </row>
    <row r="97" spans="1:26" x14ac:dyDescent="0.25">
      <c r="A97" s="14" t="s">
        <v>129</v>
      </c>
      <c r="B97" s="23" t="s">
        <v>160</v>
      </c>
      <c r="C97" s="23" t="s">
        <v>2530</v>
      </c>
      <c r="D97" s="28" t="str">
        <f>VLOOKUP(R97, method!$A$1:$B$15, 2, 0)</f>
        <v>中前</v>
      </c>
      <c r="E97">
        <v>9</v>
      </c>
      <c r="F97" t="s">
        <v>656</v>
      </c>
      <c r="G97" t="s">
        <v>532</v>
      </c>
      <c r="H97">
        <v>1200</v>
      </c>
      <c r="I97" s="35" t="s">
        <v>436</v>
      </c>
      <c r="J97" t="s">
        <v>657</v>
      </c>
      <c r="K97">
        <v>5</v>
      </c>
      <c r="L97" t="s">
        <v>463</v>
      </c>
      <c r="M97" s="24" t="s">
        <v>62</v>
      </c>
      <c r="N97" s="14" t="s">
        <v>45</v>
      </c>
      <c r="O97" t="s">
        <v>637</v>
      </c>
      <c r="P97">
        <v>30</v>
      </c>
      <c r="Q97">
        <v>121</v>
      </c>
      <c r="R97">
        <v>4</v>
      </c>
      <c r="S97">
        <v>5</v>
      </c>
      <c r="T97">
        <v>9</v>
      </c>
      <c r="X97" t="s">
        <v>658</v>
      </c>
      <c r="Y97">
        <v>1112</v>
      </c>
      <c r="Z97" t="s">
        <v>463</v>
      </c>
    </row>
    <row r="98" spans="1:26" x14ac:dyDescent="0.25">
      <c r="A98" s="14" t="s">
        <v>129</v>
      </c>
      <c r="B98" s="24" t="s">
        <v>164</v>
      </c>
      <c r="C98" s="24" t="s">
        <v>2531</v>
      </c>
      <c r="D98" s="27" t="str">
        <f>VLOOKUP(R98, method!$A$1:$B$15, 2, 0)</f>
        <v>中後</v>
      </c>
      <c r="E98">
        <v>7</v>
      </c>
      <c r="F98" t="s">
        <v>559</v>
      </c>
      <c r="G98" s="30" t="s">
        <v>445</v>
      </c>
      <c r="H98">
        <v>1200</v>
      </c>
      <c r="I98" s="35" t="s">
        <v>436</v>
      </c>
      <c r="J98">
        <v>4</v>
      </c>
      <c r="K98">
        <v>8</v>
      </c>
      <c r="L98">
        <v>45</v>
      </c>
      <c r="M98" s="25" t="s">
        <v>89</v>
      </c>
      <c r="N98" s="14" t="s">
        <v>45</v>
      </c>
      <c r="O98">
        <v>5</v>
      </c>
      <c r="P98">
        <v>37</v>
      </c>
      <c r="Q98">
        <v>120</v>
      </c>
      <c r="R98">
        <v>10</v>
      </c>
      <c r="S98">
        <v>10</v>
      </c>
      <c r="T98">
        <v>7</v>
      </c>
      <c r="X98" t="s">
        <v>659</v>
      </c>
      <c r="Y98">
        <v>1214</v>
      </c>
      <c r="Z98" t="s">
        <v>64</v>
      </c>
    </row>
    <row r="99" spans="1:26" x14ac:dyDescent="0.25">
      <c r="A99" s="14" t="s">
        <v>129</v>
      </c>
      <c r="B99" s="24" t="s">
        <v>164</v>
      </c>
      <c r="C99" s="24" t="s">
        <v>2531</v>
      </c>
      <c r="D99" s="28" t="str">
        <f>VLOOKUP(R99, method!$A$1:$B$15, 2, 0)</f>
        <v>中前</v>
      </c>
      <c r="E99">
        <v>10</v>
      </c>
      <c r="F99" t="s">
        <v>572</v>
      </c>
      <c r="G99" t="s">
        <v>532</v>
      </c>
      <c r="H99">
        <v>1400</v>
      </c>
      <c r="I99" s="35" t="s">
        <v>455</v>
      </c>
      <c r="J99">
        <v>4</v>
      </c>
      <c r="K99">
        <v>3</v>
      </c>
      <c r="L99">
        <v>47</v>
      </c>
      <c r="M99" s="25" t="s">
        <v>89</v>
      </c>
      <c r="N99" s="21" t="s">
        <v>61</v>
      </c>
      <c r="O99" t="s">
        <v>480</v>
      </c>
      <c r="P99">
        <v>21</v>
      </c>
      <c r="Q99">
        <v>123</v>
      </c>
      <c r="R99">
        <v>5</v>
      </c>
      <c r="S99">
        <v>4</v>
      </c>
      <c r="T99">
        <v>3</v>
      </c>
      <c r="U99">
        <v>10</v>
      </c>
      <c r="X99" t="s">
        <v>660</v>
      </c>
      <c r="Y99">
        <v>1224</v>
      </c>
      <c r="Z99" t="s">
        <v>227</v>
      </c>
    </row>
    <row r="100" spans="1:26" x14ac:dyDescent="0.25">
      <c r="A100" s="14" t="s">
        <v>129</v>
      </c>
      <c r="B100" s="24" t="s">
        <v>164</v>
      </c>
      <c r="C100" s="24" t="s">
        <v>2531</v>
      </c>
      <c r="D100" s="27" t="str">
        <f>VLOOKUP(R100, method!$A$1:$B$15, 2, 0)</f>
        <v>中後</v>
      </c>
      <c r="E100">
        <v>7</v>
      </c>
      <c r="F100" t="s">
        <v>661</v>
      </c>
      <c r="G100" s="30" t="s">
        <v>445</v>
      </c>
      <c r="H100">
        <v>1000</v>
      </c>
      <c r="I100" s="35" t="s">
        <v>436</v>
      </c>
      <c r="J100">
        <v>4</v>
      </c>
      <c r="K100">
        <v>5</v>
      </c>
      <c r="L100">
        <v>49</v>
      </c>
      <c r="M100" s="25" t="s">
        <v>89</v>
      </c>
      <c r="N100" s="14" t="s">
        <v>45</v>
      </c>
      <c r="O100" t="s">
        <v>456</v>
      </c>
      <c r="P100">
        <v>21</v>
      </c>
      <c r="Q100">
        <v>124</v>
      </c>
      <c r="R100">
        <v>10</v>
      </c>
      <c r="S100">
        <v>8</v>
      </c>
      <c r="T100">
        <v>7</v>
      </c>
      <c r="X100" t="s">
        <v>662</v>
      </c>
      <c r="Y100">
        <v>1224</v>
      </c>
      <c r="Z100" t="s">
        <v>463</v>
      </c>
    </row>
    <row r="101" spans="1:26" x14ac:dyDescent="0.25">
      <c r="A101" s="14" t="s">
        <v>129</v>
      </c>
      <c r="B101" s="24" t="s">
        <v>164</v>
      </c>
      <c r="C101" s="24" t="s">
        <v>2531</v>
      </c>
      <c r="D101" s="29" t="str">
        <f>VLOOKUP(R101, method!$A$1:$B$15, 2, 0)</f>
        <v>留後</v>
      </c>
      <c r="E101">
        <v>11</v>
      </c>
      <c r="F101" t="s">
        <v>650</v>
      </c>
      <c r="G101" t="s">
        <v>469</v>
      </c>
      <c r="H101">
        <v>1200</v>
      </c>
      <c r="I101" s="35" t="s">
        <v>455</v>
      </c>
      <c r="J101">
        <v>4</v>
      </c>
      <c r="K101">
        <v>5</v>
      </c>
      <c r="L101">
        <v>50</v>
      </c>
      <c r="M101" s="25" t="s">
        <v>89</v>
      </c>
      <c r="N101" s="16" t="s">
        <v>406</v>
      </c>
      <c r="O101" t="s">
        <v>456</v>
      </c>
      <c r="P101">
        <v>60</v>
      </c>
      <c r="Q101">
        <v>128</v>
      </c>
      <c r="R101">
        <v>11</v>
      </c>
      <c r="S101">
        <v>11</v>
      </c>
      <c r="T101">
        <v>11</v>
      </c>
      <c r="X101" t="s">
        <v>663</v>
      </c>
      <c r="Y101">
        <v>1240</v>
      </c>
      <c r="Z101" t="s">
        <v>463</v>
      </c>
    </row>
    <row r="102" spans="1:26" x14ac:dyDescent="0.25">
      <c r="A102" s="14" t="s">
        <v>129</v>
      </c>
      <c r="B102" s="24" t="s">
        <v>164</v>
      </c>
      <c r="C102" s="24" t="s">
        <v>2531</v>
      </c>
      <c r="D102" s="27" t="str">
        <f>VLOOKUP(R102, method!$A$1:$B$15, 2, 0)</f>
        <v>中後</v>
      </c>
      <c r="E102">
        <v>6</v>
      </c>
      <c r="F102" t="s">
        <v>464</v>
      </c>
      <c r="G102" s="31" t="s">
        <v>439</v>
      </c>
      <c r="H102">
        <v>1200</v>
      </c>
      <c r="I102" s="35" t="s">
        <v>455</v>
      </c>
      <c r="J102">
        <v>4</v>
      </c>
      <c r="K102">
        <v>8</v>
      </c>
      <c r="L102">
        <v>52</v>
      </c>
      <c r="M102" s="25" t="s">
        <v>89</v>
      </c>
      <c r="N102" s="21" t="s">
        <v>61</v>
      </c>
      <c r="O102" t="s">
        <v>664</v>
      </c>
      <c r="P102">
        <v>61</v>
      </c>
      <c r="Q102">
        <v>127</v>
      </c>
      <c r="R102">
        <v>8</v>
      </c>
      <c r="S102">
        <v>8</v>
      </c>
      <c r="T102">
        <v>6</v>
      </c>
      <c r="X102" t="s">
        <v>165</v>
      </c>
      <c r="Y102">
        <v>1225</v>
      </c>
      <c r="Z102" t="s">
        <v>463</v>
      </c>
    </row>
    <row r="103" spans="1:26" x14ac:dyDescent="0.25">
      <c r="A103" s="14" t="s">
        <v>129</v>
      </c>
      <c r="B103" s="24" t="s">
        <v>164</v>
      </c>
      <c r="C103" s="24" t="s">
        <v>2531</v>
      </c>
      <c r="D103" s="27" t="str">
        <f>VLOOKUP(R103, method!$A$1:$B$15, 2, 0)</f>
        <v>中後</v>
      </c>
      <c r="E103">
        <v>11</v>
      </c>
      <c r="F103" t="s">
        <v>665</v>
      </c>
      <c r="G103" t="s">
        <v>631</v>
      </c>
      <c r="H103">
        <v>1200</v>
      </c>
      <c r="I103" s="35" t="s">
        <v>436</v>
      </c>
      <c r="J103">
        <v>4</v>
      </c>
      <c r="K103">
        <v>8</v>
      </c>
      <c r="L103">
        <v>52</v>
      </c>
      <c r="M103" s="25" t="s">
        <v>89</v>
      </c>
      <c r="N103" s="23" t="s">
        <v>394</v>
      </c>
      <c r="O103" t="s">
        <v>501</v>
      </c>
      <c r="P103">
        <v>123</v>
      </c>
      <c r="Q103">
        <v>132</v>
      </c>
      <c r="R103">
        <v>8</v>
      </c>
      <c r="S103">
        <v>9</v>
      </c>
      <c r="T103">
        <v>11</v>
      </c>
      <c r="X103" t="s">
        <v>666</v>
      </c>
      <c r="Y103">
        <v>1253</v>
      </c>
      <c r="Z103" t="s">
        <v>463</v>
      </c>
    </row>
    <row r="104" spans="1:26" x14ac:dyDescent="0.25">
      <c r="A104" s="14" t="s">
        <v>129</v>
      </c>
      <c r="B104" s="25" t="s">
        <v>2532</v>
      </c>
      <c r="C104" s="25" t="s">
        <v>2533</v>
      </c>
      <c r="D104" s="28" t="str">
        <f>VLOOKUP(R104, method!$A$1:$B$15, 2, 0)</f>
        <v>中前</v>
      </c>
      <c r="E104">
        <v>8</v>
      </c>
      <c r="F104" t="s">
        <v>550</v>
      </c>
      <c r="G104" t="s">
        <v>551</v>
      </c>
      <c r="H104">
        <v>1200</v>
      </c>
      <c r="I104" s="35" t="s">
        <v>455</v>
      </c>
      <c r="J104">
        <v>4</v>
      </c>
      <c r="K104">
        <v>3</v>
      </c>
      <c r="L104">
        <v>46</v>
      </c>
      <c r="M104" s="14" t="s">
        <v>181</v>
      </c>
      <c r="N104" s="25" t="s">
        <v>120</v>
      </c>
      <c r="O104" t="s">
        <v>536</v>
      </c>
      <c r="P104">
        <v>6.3</v>
      </c>
      <c r="Q104">
        <v>121</v>
      </c>
      <c r="R104">
        <v>4</v>
      </c>
      <c r="S104">
        <v>4</v>
      </c>
      <c r="T104">
        <v>8</v>
      </c>
      <c r="X104" t="s">
        <v>443</v>
      </c>
      <c r="Y104">
        <v>1161</v>
      </c>
      <c r="Z104" t="s">
        <v>113</v>
      </c>
    </row>
    <row r="105" spans="1:26" x14ac:dyDescent="0.25">
      <c r="A105" s="14" t="s">
        <v>129</v>
      </c>
      <c r="B105" s="25" t="s">
        <v>2532</v>
      </c>
      <c r="C105" s="25" t="s">
        <v>2533</v>
      </c>
      <c r="D105" s="28" t="str">
        <f>VLOOKUP(R105, method!$A$1:$B$15, 2, 0)</f>
        <v>中前</v>
      </c>
      <c r="E105" s="33">
        <v>3</v>
      </c>
      <c r="F105" t="s">
        <v>444</v>
      </c>
      <c r="G105" s="30" t="s">
        <v>445</v>
      </c>
      <c r="H105">
        <v>1200</v>
      </c>
      <c r="I105" s="35" t="s">
        <v>436</v>
      </c>
      <c r="J105">
        <v>4</v>
      </c>
      <c r="K105">
        <v>2</v>
      </c>
      <c r="L105">
        <v>46</v>
      </c>
      <c r="M105" s="14" t="s">
        <v>181</v>
      </c>
      <c r="N105" s="25" t="s">
        <v>120</v>
      </c>
      <c r="O105" s="10" t="s">
        <v>597</v>
      </c>
      <c r="P105">
        <v>6.6</v>
      </c>
      <c r="Q105">
        <v>121</v>
      </c>
      <c r="R105">
        <v>4</v>
      </c>
      <c r="S105">
        <v>4</v>
      </c>
      <c r="T105">
        <v>3</v>
      </c>
      <c r="X105" t="s">
        <v>667</v>
      </c>
      <c r="Y105">
        <v>1161</v>
      </c>
      <c r="Z105" t="s">
        <v>113</v>
      </c>
    </row>
    <row r="106" spans="1:26" x14ac:dyDescent="0.25">
      <c r="A106" s="14" t="s">
        <v>129</v>
      </c>
      <c r="B106" s="25" t="s">
        <v>2532</v>
      </c>
      <c r="C106" s="25" t="s">
        <v>2533</v>
      </c>
      <c r="D106" s="26" t="str">
        <f>VLOOKUP(R106, method!$A$1:$B$15, 2, 0)</f>
        <v>放頭</v>
      </c>
      <c r="E106" s="33">
        <v>3</v>
      </c>
      <c r="F106" t="s">
        <v>447</v>
      </c>
      <c r="G106" s="30" t="s">
        <v>445</v>
      </c>
      <c r="H106">
        <v>1200</v>
      </c>
      <c r="I106" s="35" t="s">
        <v>436</v>
      </c>
      <c r="J106">
        <v>4</v>
      </c>
      <c r="K106">
        <v>1</v>
      </c>
      <c r="L106">
        <v>45</v>
      </c>
      <c r="M106" s="14" t="s">
        <v>181</v>
      </c>
      <c r="N106" s="25" t="s">
        <v>120</v>
      </c>
      <c r="O106" s="10" t="s">
        <v>597</v>
      </c>
      <c r="P106">
        <v>9.6</v>
      </c>
      <c r="Q106">
        <v>121</v>
      </c>
      <c r="R106">
        <v>1</v>
      </c>
      <c r="S106">
        <v>1</v>
      </c>
      <c r="T106">
        <v>3</v>
      </c>
      <c r="X106" t="s">
        <v>383</v>
      </c>
      <c r="Y106">
        <v>1162</v>
      </c>
      <c r="Z106" t="s">
        <v>113</v>
      </c>
    </row>
    <row r="107" spans="1:26" x14ac:dyDescent="0.25">
      <c r="A107" s="14" t="s">
        <v>129</v>
      </c>
      <c r="B107" s="25" t="s">
        <v>2532</v>
      </c>
      <c r="C107" s="25" t="s">
        <v>2533</v>
      </c>
      <c r="D107" s="26" t="str">
        <f>VLOOKUP(R107, method!$A$1:$B$15, 2, 0)</f>
        <v>放頭</v>
      </c>
      <c r="E107">
        <v>6</v>
      </c>
      <c r="F107" t="s">
        <v>601</v>
      </c>
      <c r="G107" t="s">
        <v>511</v>
      </c>
      <c r="H107">
        <v>1200</v>
      </c>
      <c r="I107" s="35" t="s">
        <v>455</v>
      </c>
      <c r="J107">
        <v>4</v>
      </c>
      <c r="K107">
        <v>6</v>
      </c>
      <c r="L107">
        <v>47</v>
      </c>
      <c r="M107" s="14" t="s">
        <v>181</v>
      </c>
      <c r="N107" s="25" t="s">
        <v>120</v>
      </c>
      <c r="O107" s="10">
        <v>2</v>
      </c>
      <c r="P107">
        <v>15</v>
      </c>
      <c r="Q107">
        <v>122</v>
      </c>
      <c r="R107">
        <v>1</v>
      </c>
      <c r="S107">
        <v>1</v>
      </c>
      <c r="T107">
        <v>6</v>
      </c>
      <c r="X107" t="s">
        <v>668</v>
      </c>
      <c r="Y107">
        <v>1171</v>
      </c>
      <c r="Z107" t="s">
        <v>113</v>
      </c>
    </row>
    <row r="108" spans="1:26" x14ac:dyDescent="0.25">
      <c r="A108" s="14" t="s">
        <v>129</v>
      </c>
      <c r="B108" s="25" t="s">
        <v>2532</v>
      </c>
      <c r="C108" s="25" t="s">
        <v>2533</v>
      </c>
      <c r="D108" s="28" t="str">
        <f>VLOOKUP(R108, method!$A$1:$B$15, 2, 0)</f>
        <v>中前</v>
      </c>
      <c r="E108">
        <v>6</v>
      </c>
      <c r="F108" t="s">
        <v>669</v>
      </c>
      <c r="G108" s="31" t="s">
        <v>435</v>
      </c>
      <c r="H108">
        <v>1200</v>
      </c>
      <c r="I108" s="35" t="s">
        <v>455</v>
      </c>
      <c r="J108">
        <v>4</v>
      </c>
      <c r="K108">
        <v>1</v>
      </c>
      <c r="L108">
        <v>48</v>
      </c>
      <c r="M108" s="14" t="s">
        <v>181</v>
      </c>
      <c r="N108" s="17" t="s">
        <v>448</v>
      </c>
      <c r="O108" s="10" t="s">
        <v>452</v>
      </c>
      <c r="P108">
        <v>10</v>
      </c>
      <c r="Q108">
        <v>121</v>
      </c>
      <c r="R108">
        <v>4</v>
      </c>
      <c r="S108">
        <v>6</v>
      </c>
      <c r="T108">
        <v>6</v>
      </c>
      <c r="X108" t="s">
        <v>670</v>
      </c>
      <c r="Y108">
        <v>1171</v>
      </c>
      <c r="Z108" t="s">
        <v>113</v>
      </c>
    </row>
    <row r="109" spans="1:26" x14ac:dyDescent="0.25">
      <c r="A109" s="14" t="s">
        <v>129</v>
      </c>
      <c r="B109" s="25" t="s">
        <v>2532</v>
      </c>
      <c r="C109" s="25" t="s">
        <v>2533</v>
      </c>
      <c r="D109" s="28" t="str">
        <f>VLOOKUP(R109, method!$A$1:$B$15, 2, 0)</f>
        <v>中前</v>
      </c>
      <c r="E109">
        <v>8</v>
      </c>
      <c r="F109" t="s">
        <v>460</v>
      </c>
      <c r="G109" s="31" t="s">
        <v>439</v>
      </c>
      <c r="H109">
        <v>1200</v>
      </c>
      <c r="I109" s="35" t="s">
        <v>455</v>
      </c>
      <c r="J109">
        <v>4</v>
      </c>
      <c r="K109">
        <v>10</v>
      </c>
      <c r="L109">
        <v>48</v>
      </c>
      <c r="M109" s="14" t="s">
        <v>181</v>
      </c>
      <c r="N109" s="17" t="s">
        <v>448</v>
      </c>
      <c r="O109" t="s">
        <v>480</v>
      </c>
      <c r="P109">
        <v>17</v>
      </c>
      <c r="Q109">
        <v>122</v>
      </c>
      <c r="R109">
        <v>4</v>
      </c>
      <c r="S109">
        <v>2</v>
      </c>
      <c r="T109">
        <v>8</v>
      </c>
      <c r="X109" t="s">
        <v>671</v>
      </c>
      <c r="Y109">
        <v>1170</v>
      </c>
      <c r="Z109" t="s">
        <v>113</v>
      </c>
    </row>
    <row r="110" spans="1:26" x14ac:dyDescent="0.25">
      <c r="A110" s="14" t="s">
        <v>129</v>
      </c>
      <c r="B110" s="25" t="s">
        <v>2532</v>
      </c>
      <c r="C110" s="25" t="s">
        <v>2533</v>
      </c>
      <c r="D110" s="26" t="str">
        <f>VLOOKUP(R110, method!$A$1:$B$15, 2, 0)</f>
        <v>放頭</v>
      </c>
      <c r="E110" s="33">
        <v>2</v>
      </c>
      <c r="F110" t="s">
        <v>605</v>
      </c>
      <c r="G110" t="s">
        <v>631</v>
      </c>
      <c r="H110">
        <v>1200</v>
      </c>
      <c r="I110" s="35" t="s">
        <v>455</v>
      </c>
      <c r="J110">
        <v>4</v>
      </c>
      <c r="K110">
        <v>1</v>
      </c>
      <c r="L110">
        <v>46</v>
      </c>
      <c r="M110" s="14" t="s">
        <v>181</v>
      </c>
      <c r="N110" s="17" t="s">
        <v>448</v>
      </c>
      <c r="O110" s="10" t="s">
        <v>597</v>
      </c>
      <c r="P110">
        <v>17</v>
      </c>
      <c r="Q110">
        <v>120</v>
      </c>
      <c r="R110">
        <v>3</v>
      </c>
      <c r="S110">
        <v>1</v>
      </c>
      <c r="T110">
        <v>2</v>
      </c>
      <c r="X110" t="s">
        <v>220</v>
      </c>
      <c r="Y110">
        <v>1170</v>
      </c>
      <c r="Z110" t="s">
        <v>672</v>
      </c>
    </row>
    <row r="111" spans="1:26" x14ac:dyDescent="0.25">
      <c r="A111" s="14" t="s">
        <v>129</v>
      </c>
      <c r="B111" s="25" t="s">
        <v>2532</v>
      </c>
      <c r="C111" s="25" t="s">
        <v>2533</v>
      </c>
      <c r="D111" s="26" t="str">
        <f>VLOOKUP(R111, method!$A$1:$B$15, 2, 0)</f>
        <v>放頭</v>
      </c>
      <c r="E111">
        <v>8</v>
      </c>
      <c r="F111" t="s">
        <v>673</v>
      </c>
      <c r="G111" s="30" t="s">
        <v>445</v>
      </c>
      <c r="H111">
        <v>1200</v>
      </c>
      <c r="I111" s="35" t="s">
        <v>455</v>
      </c>
      <c r="J111">
        <v>4</v>
      </c>
      <c r="K111">
        <v>1</v>
      </c>
      <c r="L111">
        <v>48</v>
      </c>
      <c r="M111" s="14" t="s">
        <v>181</v>
      </c>
      <c r="N111" s="17" t="s">
        <v>448</v>
      </c>
      <c r="O111" t="s">
        <v>637</v>
      </c>
      <c r="P111">
        <v>81</v>
      </c>
      <c r="Q111">
        <v>121</v>
      </c>
      <c r="R111">
        <v>2</v>
      </c>
      <c r="S111">
        <v>2</v>
      </c>
      <c r="T111">
        <v>8</v>
      </c>
      <c r="X111" t="s">
        <v>674</v>
      </c>
      <c r="Y111">
        <v>1158</v>
      </c>
      <c r="Z111" t="s">
        <v>675</v>
      </c>
    </row>
    <row r="112" spans="1:26" x14ac:dyDescent="0.25">
      <c r="A112" s="14" t="s">
        <v>129</v>
      </c>
      <c r="B112" s="25" t="s">
        <v>2532</v>
      </c>
      <c r="C112" s="25" t="s">
        <v>2533</v>
      </c>
      <c r="D112" s="27" t="str">
        <f>VLOOKUP(R112, method!$A$1:$B$15, 2, 0)</f>
        <v>中後</v>
      </c>
      <c r="E112">
        <v>11</v>
      </c>
      <c r="F112" t="s">
        <v>676</v>
      </c>
      <c r="G112" t="s">
        <v>532</v>
      </c>
      <c r="H112">
        <v>1000</v>
      </c>
      <c r="I112" s="35" t="s">
        <v>455</v>
      </c>
      <c r="J112">
        <v>4</v>
      </c>
      <c r="K112">
        <v>5</v>
      </c>
      <c r="L112">
        <v>50</v>
      </c>
      <c r="M112" s="14" t="s">
        <v>181</v>
      </c>
      <c r="N112" s="23" t="s">
        <v>39</v>
      </c>
      <c r="O112" t="s">
        <v>508</v>
      </c>
      <c r="P112">
        <v>54</v>
      </c>
      <c r="Q112">
        <v>124</v>
      </c>
      <c r="R112">
        <v>8</v>
      </c>
      <c r="S112">
        <v>5</v>
      </c>
      <c r="T112">
        <v>11</v>
      </c>
      <c r="X112" t="s">
        <v>677</v>
      </c>
      <c r="Y112">
        <v>1171</v>
      </c>
      <c r="Z112" t="s">
        <v>237</v>
      </c>
    </row>
    <row r="113" spans="1:26" x14ac:dyDescent="0.25">
      <c r="A113" s="14" t="s">
        <v>129</v>
      </c>
      <c r="B113" s="25" t="s">
        <v>2532</v>
      </c>
      <c r="C113" s="25" t="s">
        <v>2533</v>
      </c>
      <c r="D113" s="28" t="str">
        <f>VLOOKUP(R113, method!$A$1:$B$15, 2, 0)</f>
        <v>中前</v>
      </c>
      <c r="E113">
        <v>9</v>
      </c>
      <c r="F113" t="s">
        <v>678</v>
      </c>
      <c r="G113" t="s">
        <v>631</v>
      </c>
      <c r="H113">
        <v>1000</v>
      </c>
      <c r="I113" s="36" t="s">
        <v>479</v>
      </c>
      <c r="J113" t="s">
        <v>657</v>
      </c>
      <c r="K113">
        <v>10</v>
      </c>
      <c r="L113" t="s">
        <v>463</v>
      </c>
      <c r="M113" s="14" t="s">
        <v>181</v>
      </c>
      <c r="N113" s="23" t="s">
        <v>394</v>
      </c>
      <c r="O113" t="s">
        <v>679</v>
      </c>
      <c r="P113">
        <v>25</v>
      </c>
      <c r="Q113">
        <v>121</v>
      </c>
      <c r="R113">
        <v>4</v>
      </c>
      <c r="S113">
        <v>6</v>
      </c>
      <c r="T113">
        <v>9</v>
      </c>
      <c r="X113" t="s">
        <v>680</v>
      </c>
      <c r="Y113">
        <v>1126</v>
      </c>
      <c r="Z113" t="s">
        <v>100</v>
      </c>
    </row>
    <row r="114" spans="1:26" x14ac:dyDescent="0.25">
      <c r="A114" s="14" t="s">
        <v>129</v>
      </c>
      <c r="B114" s="14" t="s">
        <v>2534</v>
      </c>
      <c r="C114" s="14" t="s">
        <v>2535</v>
      </c>
      <c r="D114" s="26" t="str">
        <f>VLOOKUP(R114, method!$A$1:$B$15, 2, 0)</f>
        <v>放頭</v>
      </c>
      <c r="E114" s="33">
        <v>3</v>
      </c>
      <c r="F114" t="s">
        <v>681</v>
      </c>
      <c r="G114" s="31" t="s">
        <v>439</v>
      </c>
      <c r="H114">
        <v>1200</v>
      </c>
      <c r="I114" s="35" t="s">
        <v>436</v>
      </c>
      <c r="J114">
        <v>4</v>
      </c>
      <c r="K114">
        <v>7</v>
      </c>
      <c r="L114">
        <v>47</v>
      </c>
      <c r="M114" s="15" t="s">
        <v>103</v>
      </c>
      <c r="N114" s="18" t="s">
        <v>12</v>
      </c>
      <c r="O114">
        <v>4</v>
      </c>
      <c r="P114">
        <v>4.0999999999999996</v>
      </c>
      <c r="Q114">
        <v>122</v>
      </c>
      <c r="R114">
        <v>1</v>
      </c>
      <c r="S114">
        <v>1</v>
      </c>
      <c r="T114">
        <v>3</v>
      </c>
      <c r="X114" t="s">
        <v>534</v>
      </c>
      <c r="Y114">
        <v>1026</v>
      </c>
      <c r="Z114" t="s">
        <v>158</v>
      </c>
    </row>
    <row r="115" spans="1:26" x14ac:dyDescent="0.25">
      <c r="A115" s="14" t="s">
        <v>129</v>
      </c>
      <c r="B115" s="14" t="s">
        <v>2534</v>
      </c>
      <c r="C115" s="14" t="s">
        <v>2535</v>
      </c>
      <c r="D115" s="26" t="str">
        <f>VLOOKUP(R115, method!$A$1:$B$15, 2, 0)</f>
        <v>放頭</v>
      </c>
      <c r="E115">
        <v>7</v>
      </c>
      <c r="F115" t="s">
        <v>434</v>
      </c>
      <c r="G115" s="31" t="s">
        <v>435</v>
      </c>
      <c r="H115">
        <v>1650</v>
      </c>
      <c r="I115" s="35" t="s">
        <v>436</v>
      </c>
      <c r="J115">
        <v>4</v>
      </c>
      <c r="K115">
        <v>11</v>
      </c>
      <c r="L115">
        <v>49</v>
      </c>
      <c r="M115" s="15" t="s">
        <v>103</v>
      </c>
      <c r="N115" s="25" t="s">
        <v>120</v>
      </c>
      <c r="O115" t="s">
        <v>529</v>
      </c>
      <c r="P115">
        <v>28</v>
      </c>
      <c r="Q115">
        <v>124</v>
      </c>
      <c r="R115">
        <v>1</v>
      </c>
      <c r="S115">
        <v>1</v>
      </c>
      <c r="T115">
        <v>1</v>
      </c>
      <c r="U115">
        <v>7</v>
      </c>
      <c r="X115" t="s">
        <v>682</v>
      </c>
      <c r="Y115">
        <v>1026</v>
      </c>
      <c r="Z115" t="s">
        <v>158</v>
      </c>
    </row>
    <row r="116" spans="1:26" x14ac:dyDescent="0.25">
      <c r="A116" s="14" t="s">
        <v>129</v>
      </c>
      <c r="B116" s="14" t="s">
        <v>2534</v>
      </c>
      <c r="C116" s="14" t="s">
        <v>2535</v>
      </c>
      <c r="D116" s="26" t="str">
        <f>VLOOKUP(R116, method!$A$1:$B$15, 2, 0)</f>
        <v>放頭</v>
      </c>
      <c r="E116">
        <v>7</v>
      </c>
      <c r="F116" t="s">
        <v>438</v>
      </c>
      <c r="G116" s="31" t="s">
        <v>439</v>
      </c>
      <c r="H116">
        <v>1650</v>
      </c>
      <c r="I116" s="36" t="s">
        <v>440</v>
      </c>
      <c r="J116">
        <v>4</v>
      </c>
      <c r="K116">
        <v>1</v>
      </c>
      <c r="L116">
        <v>51</v>
      </c>
      <c r="M116" s="15" t="s">
        <v>103</v>
      </c>
      <c r="N116" s="19" t="s">
        <v>388</v>
      </c>
      <c r="O116">
        <v>5</v>
      </c>
      <c r="P116">
        <v>12</v>
      </c>
      <c r="Q116">
        <v>129</v>
      </c>
      <c r="R116">
        <v>3</v>
      </c>
      <c r="S116">
        <v>3</v>
      </c>
      <c r="T116">
        <v>3</v>
      </c>
      <c r="U116">
        <v>7</v>
      </c>
      <c r="X116" t="s">
        <v>683</v>
      </c>
      <c r="Y116">
        <v>1026</v>
      </c>
      <c r="Z116" t="s">
        <v>158</v>
      </c>
    </row>
    <row r="117" spans="1:26" x14ac:dyDescent="0.25">
      <c r="A117" s="14" t="s">
        <v>129</v>
      </c>
      <c r="B117" s="14" t="s">
        <v>2534</v>
      </c>
      <c r="C117" s="14" t="s">
        <v>2535</v>
      </c>
      <c r="D117" s="28" t="str">
        <f>VLOOKUP(R117, method!$A$1:$B$15, 2, 0)</f>
        <v>中前</v>
      </c>
      <c r="E117">
        <v>8</v>
      </c>
      <c r="F117" t="s">
        <v>561</v>
      </c>
      <c r="G117" s="31" t="s">
        <v>435</v>
      </c>
      <c r="H117">
        <v>1200</v>
      </c>
      <c r="I117" s="35" t="s">
        <v>436</v>
      </c>
      <c r="J117">
        <v>4</v>
      </c>
      <c r="K117">
        <v>1</v>
      </c>
      <c r="L117">
        <v>53</v>
      </c>
      <c r="M117" s="15" t="s">
        <v>103</v>
      </c>
      <c r="N117" s="22" t="s">
        <v>33</v>
      </c>
      <c r="O117" t="s">
        <v>456</v>
      </c>
      <c r="P117">
        <v>5</v>
      </c>
      <c r="Q117">
        <v>130</v>
      </c>
      <c r="R117">
        <v>4</v>
      </c>
      <c r="S117">
        <v>4</v>
      </c>
      <c r="T117">
        <v>8</v>
      </c>
      <c r="X117" t="s">
        <v>663</v>
      </c>
      <c r="Y117">
        <v>1025</v>
      </c>
      <c r="Z117" t="s">
        <v>158</v>
      </c>
    </row>
    <row r="118" spans="1:26" x14ac:dyDescent="0.25">
      <c r="A118" s="14" t="s">
        <v>129</v>
      </c>
      <c r="B118" s="14" t="s">
        <v>2534</v>
      </c>
      <c r="C118" s="14" t="s">
        <v>2535</v>
      </c>
      <c r="D118" s="26" t="str">
        <f>VLOOKUP(R118, method!$A$1:$B$15, 2, 0)</f>
        <v>放頭</v>
      </c>
      <c r="E118" s="33">
        <v>3</v>
      </c>
      <c r="F118" t="s">
        <v>684</v>
      </c>
      <c r="G118" s="31" t="s">
        <v>451</v>
      </c>
      <c r="H118">
        <v>1200</v>
      </c>
      <c r="I118" s="35" t="s">
        <v>436</v>
      </c>
      <c r="J118">
        <v>4</v>
      </c>
      <c r="K118">
        <v>9</v>
      </c>
      <c r="L118">
        <v>53</v>
      </c>
      <c r="M118" s="15" t="s">
        <v>103</v>
      </c>
      <c r="N118" s="22" t="s">
        <v>33</v>
      </c>
      <c r="O118">
        <v>3</v>
      </c>
      <c r="P118">
        <v>2.7</v>
      </c>
      <c r="Q118">
        <v>128</v>
      </c>
      <c r="R118">
        <v>3</v>
      </c>
      <c r="S118">
        <v>2</v>
      </c>
      <c r="T118">
        <v>3</v>
      </c>
      <c r="X118" t="s">
        <v>553</v>
      </c>
      <c r="Y118">
        <v>1024</v>
      </c>
      <c r="Z118" t="s">
        <v>158</v>
      </c>
    </row>
    <row r="119" spans="1:26" x14ac:dyDescent="0.25">
      <c r="A119" s="14" t="s">
        <v>129</v>
      </c>
      <c r="B119" s="14" t="s">
        <v>2534</v>
      </c>
      <c r="C119" s="14" t="s">
        <v>2535</v>
      </c>
      <c r="D119" s="26" t="str">
        <f>VLOOKUP(R119, method!$A$1:$B$15, 2, 0)</f>
        <v>放頭</v>
      </c>
      <c r="E119" s="33">
        <v>2</v>
      </c>
      <c r="F119" t="s">
        <v>450</v>
      </c>
      <c r="G119" s="31" t="s">
        <v>451</v>
      </c>
      <c r="H119">
        <v>1200</v>
      </c>
      <c r="I119" s="35" t="s">
        <v>436</v>
      </c>
      <c r="J119">
        <v>4</v>
      </c>
      <c r="K119">
        <v>6</v>
      </c>
      <c r="L119">
        <v>51</v>
      </c>
      <c r="M119" s="15" t="s">
        <v>103</v>
      </c>
      <c r="N119" s="22" t="s">
        <v>33</v>
      </c>
      <c r="O119" s="10" t="s">
        <v>376</v>
      </c>
      <c r="P119">
        <v>2.2999999999999998</v>
      </c>
      <c r="Q119">
        <v>128</v>
      </c>
      <c r="R119">
        <v>1</v>
      </c>
      <c r="S119">
        <v>1</v>
      </c>
      <c r="T119">
        <v>2</v>
      </c>
      <c r="X119" t="s">
        <v>555</v>
      </c>
      <c r="Y119">
        <v>1027</v>
      </c>
      <c r="Z119" t="s">
        <v>158</v>
      </c>
    </row>
    <row r="120" spans="1:26" x14ac:dyDescent="0.25">
      <c r="A120" s="14" t="s">
        <v>129</v>
      </c>
      <c r="B120" s="14" t="s">
        <v>2534</v>
      </c>
      <c r="C120" s="14" t="s">
        <v>2535</v>
      </c>
      <c r="D120" s="26" t="str">
        <f>VLOOKUP(R120, method!$A$1:$B$15, 2, 0)</f>
        <v>放頭</v>
      </c>
      <c r="E120" s="33">
        <v>2</v>
      </c>
      <c r="F120" t="s">
        <v>685</v>
      </c>
      <c r="G120" s="31" t="s">
        <v>439</v>
      </c>
      <c r="H120">
        <v>1200</v>
      </c>
      <c r="I120" s="35" t="s">
        <v>436</v>
      </c>
      <c r="J120">
        <v>4</v>
      </c>
      <c r="K120">
        <v>12</v>
      </c>
      <c r="L120">
        <v>50</v>
      </c>
      <c r="M120" s="15" t="s">
        <v>103</v>
      </c>
      <c r="N120" s="15" t="s">
        <v>390</v>
      </c>
      <c r="O120" s="10" t="s">
        <v>376</v>
      </c>
      <c r="P120">
        <v>17</v>
      </c>
      <c r="Q120">
        <v>126</v>
      </c>
      <c r="R120">
        <v>3</v>
      </c>
      <c r="S120">
        <v>2</v>
      </c>
      <c r="T120">
        <v>2</v>
      </c>
      <c r="X120" t="s">
        <v>686</v>
      </c>
      <c r="Y120">
        <v>1029</v>
      </c>
      <c r="Z120" t="s">
        <v>635</v>
      </c>
    </row>
    <row r="121" spans="1:26" x14ac:dyDescent="0.25">
      <c r="A121" s="14" t="s">
        <v>129</v>
      </c>
      <c r="B121" s="14" t="s">
        <v>2534</v>
      </c>
      <c r="C121" s="14" t="s">
        <v>2535</v>
      </c>
      <c r="D121" s="26" t="str">
        <f>VLOOKUP(R121, method!$A$1:$B$15, 2, 0)</f>
        <v>放頭</v>
      </c>
      <c r="E121">
        <v>8</v>
      </c>
      <c r="F121" t="s">
        <v>457</v>
      </c>
      <c r="G121" s="30" t="s">
        <v>445</v>
      </c>
      <c r="H121">
        <v>1200</v>
      </c>
      <c r="I121" s="35" t="s">
        <v>455</v>
      </c>
      <c r="J121">
        <v>4</v>
      </c>
      <c r="K121">
        <v>4</v>
      </c>
      <c r="L121">
        <v>52</v>
      </c>
      <c r="M121" s="15" t="s">
        <v>103</v>
      </c>
      <c r="N121" s="14" t="s">
        <v>45</v>
      </c>
      <c r="O121" t="s">
        <v>637</v>
      </c>
      <c r="P121">
        <v>10</v>
      </c>
      <c r="Q121">
        <v>127</v>
      </c>
      <c r="R121">
        <v>3</v>
      </c>
      <c r="S121">
        <v>5</v>
      </c>
      <c r="T121">
        <v>8</v>
      </c>
      <c r="X121" t="s">
        <v>437</v>
      </c>
      <c r="Y121">
        <v>1041</v>
      </c>
      <c r="Z121" t="s">
        <v>687</v>
      </c>
    </row>
    <row r="122" spans="1:26" x14ac:dyDescent="0.25">
      <c r="A122" s="14" t="s">
        <v>129</v>
      </c>
      <c r="B122" s="14" t="s">
        <v>2534</v>
      </c>
      <c r="C122" s="14" t="s">
        <v>2535</v>
      </c>
      <c r="D122" s="26" t="str">
        <f>VLOOKUP(R122, method!$A$1:$B$15, 2, 0)</f>
        <v>放頭</v>
      </c>
      <c r="E122">
        <v>9</v>
      </c>
      <c r="F122" t="s">
        <v>605</v>
      </c>
      <c r="G122" t="s">
        <v>511</v>
      </c>
      <c r="H122">
        <v>1200</v>
      </c>
      <c r="I122" s="35" t="s">
        <v>455</v>
      </c>
      <c r="J122">
        <v>4</v>
      </c>
      <c r="K122">
        <v>4</v>
      </c>
      <c r="L122">
        <v>54</v>
      </c>
      <c r="M122" s="15" t="s">
        <v>103</v>
      </c>
      <c r="N122" s="20" t="s">
        <v>56</v>
      </c>
      <c r="O122">
        <v>6</v>
      </c>
      <c r="P122">
        <v>10</v>
      </c>
      <c r="Q122">
        <v>130</v>
      </c>
      <c r="R122">
        <v>2</v>
      </c>
      <c r="S122">
        <v>6</v>
      </c>
      <c r="T122">
        <v>9</v>
      </c>
      <c r="X122" t="s">
        <v>688</v>
      </c>
      <c r="Y122">
        <v>1048</v>
      </c>
      <c r="Z122" t="s">
        <v>689</v>
      </c>
    </row>
    <row r="123" spans="1:26" x14ac:dyDescent="0.25">
      <c r="A123" s="14" t="s">
        <v>129</v>
      </c>
      <c r="B123" s="14" t="s">
        <v>2534</v>
      </c>
      <c r="C123" s="14" t="s">
        <v>2535</v>
      </c>
      <c r="D123" s="27" t="str">
        <f>VLOOKUP(R123, method!$A$1:$B$15, 2, 0)</f>
        <v>中後</v>
      </c>
      <c r="E123">
        <v>9</v>
      </c>
      <c r="F123" t="s">
        <v>580</v>
      </c>
      <c r="G123" t="s">
        <v>511</v>
      </c>
      <c r="H123">
        <v>1200</v>
      </c>
      <c r="I123" s="35" t="s">
        <v>455</v>
      </c>
      <c r="J123">
        <v>4</v>
      </c>
      <c r="K123">
        <v>9</v>
      </c>
      <c r="L123">
        <v>56</v>
      </c>
      <c r="M123" s="15" t="s">
        <v>103</v>
      </c>
      <c r="N123" s="19" t="s">
        <v>388</v>
      </c>
      <c r="O123" t="s">
        <v>476</v>
      </c>
      <c r="P123">
        <v>12</v>
      </c>
      <c r="Q123">
        <v>132</v>
      </c>
      <c r="R123">
        <v>8</v>
      </c>
      <c r="S123">
        <v>7</v>
      </c>
      <c r="T123">
        <v>9</v>
      </c>
      <c r="X123" t="s">
        <v>437</v>
      </c>
      <c r="Y123">
        <v>1047</v>
      </c>
      <c r="Z123" t="s">
        <v>689</v>
      </c>
    </row>
    <row r="124" spans="1:26" x14ac:dyDescent="0.25">
      <c r="A124" s="14" t="s">
        <v>129</v>
      </c>
      <c r="B124" s="14" t="s">
        <v>2534</v>
      </c>
      <c r="C124" s="14" t="s">
        <v>2535</v>
      </c>
      <c r="D124" s="28" t="str">
        <f>VLOOKUP(R124, method!$A$1:$B$15, 2, 0)</f>
        <v>中前</v>
      </c>
      <c r="E124" s="33">
        <v>3</v>
      </c>
      <c r="F124" t="s">
        <v>607</v>
      </c>
      <c r="G124" t="s">
        <v>511</v>
      </c>
      <c r="H124">
        <v>1200</v>
      </c>
      <c r="I124" s="35" t="s">
        <v>455</v>
      </c>
      <c r="J124">
        <v>4</v>
      </c>
      <c r="K124">
        <v>11</v>
      </c>
      <c r="L124">
        <v>56</v>
      </c>
      <c r="M124" s="15" t="s">
        <v>103</v>
      </c>
      <c r="N124" s="17" t="s">
        <v>399</v>
      </c>
      <c r="O124" t="s">
        <v>456</v>
      </c>
      <c r="P124">
        <v>6.2</v>
      </c>
      <c r="Q124">
        <v>132</v>
      </c>
      <c r="R124">
        <v>5</v>
      </c>
      <c r="S124">
        <v>2</v>
      </c>
      <c r="T124">
        <v>3</v>
      </c>
      <c r="X124" t="s">
        <v>690</v>
      </c>
      <c r="Y124">
        <v>1045</v>
      </c>
      <c r="Z124" t="s">
        <v>689</v>
      </c>
    </row>
    <row r="125" spans="1:26" x14ac:dyDescent="0.25">
      <c r="A125" s="14" t="s">
        <v>129</v>
      </c>
      <c r="B125" s="14" t="s">
        <v>2534</v>
      </c>
      <c r="C125" s="14" t="s">
        <v>2535</v>
      </c>
      <c r="D125" s="28" t="str">
        <f>VLOOKUP(R125, method!$A$1:$B$15, 2, 0)</f>
        <v>中前</v>
      </c>
      <c r="E125" s="33">
        <v>2</v>
      </c>
      <c r="F125" t="s">
        <v>608</v>
      </c>
      <c r="G125" t="s">
        <v>511</v>
      </c>
      <c r="H125">
        <v>1200</v>
      </c>
      <c r="I125" s="35" t="s">
        <v>455</v>
      </c>
      <c r="J125">
        <v>4</v>
      </c>
      <c r="K125">
        <v>9</v>
      </c>
      <c r="L125">
        <v>54</v>
      </c>
      <c r="M125" s="15" t="s">
        <v>103</v>
      </c>
      <c r="N125" s="17" t="s">
        <v>399</v>
      </c>
      <c r="O125" s="10" t="s">
        <v>376</v>
      </c>
      <c r="P125">
        <v>8.1</v>
      </c>
      <c r="Q125">
        <v>129</v>
      </c>
      <c r="R125">
        <v>4</v>
      </c>
      <c r="S125">
        <v>4</v>
      </c>
      <c r="T125">
        <v>2</v>
      </c>
      <c r="X125" t="s">
        <v>122</v>
      </c>
      <c r="Y125">
        <v>1046</v>
      </c>
      <c r="Z125" t="s">
        <v>689</v>
      </c>
    </row>
    <row r="126" spans="1:26" x14ac:dyDescent="0.25">
      <c r="A126" s="14" t="s">
        <v>129</v>
      </c>
      <c r="B126" s="14" t="s">
        <v>2534</v>
      </c>
      <c r="C126" s="14" t="s">
        <v>2535</v>
      </c>
      <c r="D126" s="26" t="str">
        <f>VLOOKUP(R126, method!$A$1:$B$15, 2, 0)</f>
        <v>放頭</v>
      </c>
      <c r="E126" s="34">
        <v>5</v>
      </c>
      <c r="F126" t="s">
        <v>610</v>
      </c>
      <c r="G126" t="s">
        <v>491</v>
      </c>
      <c r="H126">
        <v>1400</v>
      </c>
      <c r="I126" s="35" t="s">
        <v>436</v>
      </c>
      <c r="J126">
        <v>4</v>
      </c>
      <c r="K126">
        <v>3</v>
      </c>
      <c r="L126">
        <v>56</v>
      </c>
      <c r="M126" s="15" t="s">
        <v>103</v>
      </c>
      <c r="N126" s="19" t="s">
        <v>388</v>
      </c>
      <c r="O126">
        <v>4</v>
      </c>
      <c r="P126">
        <v>22</v>
      </c>
      <c r="Q126">
        <v>132</v>
      </c>
      <c r="R126">
        <v>1</v>
      </c>
      <c r="S126">
        <v>1</v>
      </c>
      <c r="T126">
        <v>1</v>
      </c>
      <c r="U126">
        <v>5</v>
      </c>
      <c r="X126" t="s">
        <v>691</v>
      </c>
      <c r="Y126">
        <v>1047</v>
      </c>
      <c r="Z126" t="s">
        <v>689</v>
      </c>
    </row>
    <row r="127" spans="1:26" x14ac:dyDescent="0.25">
      <c r="A127" s="14" t="s">
        <v>129</v>
      </c>
      <c r="B127" s="14" t="s">
        <v>2534</v>
      </c>
      <c r="C127" s="14" t="s">
        <v>2535</v>
      </c>
      <c r="D127" s="26" t="str">
        <f>VLOOKUP(R127, method!$A$1:$B$15, 2, 0)</f>
        <v>放頭</v>
      </c>
      <c r="E127">
        <v>12</v>
      </c>
      <c r="F127" t="s">
        <v>692</v>
      </c>
      <c r="G127" s="31" t="s">
        <v>439</v>
      </c>
      <c r="H127">
        <v>1200</v>
      </c>
      <c r="I127" s="35" t="s">
        <v>455</v>
      </c>
      <c r="J127">
        <v>4</v>
      </c>
      <c r="K127">
        <v>9</v>
      </c>
      <c r="L127">
        <v>58</v>
      </c>
      <c r="M127" s="15" t="s">
        <v>103</v>
      </c>
      <c r="N127" s="19" t="s">
        <v>388</v>
      </c>
      <c r="O127" t="s">
        <v>485</v>
      </c>
      <c r="P127">
        <v>13</v>
      </c>
      <c r="Q127">
        <v>134</v>
      </c>
      <c r="R127">
        <v>1</v>
      </c>
      <c r="S127">
        <v>1</v>
      </c>
      <c r="T127">
        <v>12</v>
      </c>
      <c r="X127" t="s">
        <v>693</v>
      </c>
      <c r="Y127">
        <v>1032</v>
      </c>
      <c r="Z127" t="s">
        <v>689</v>
      </c>
    </row>
    <row r="128" spans="1:26" x14ac:dyDescent="0.25">
      <c r="A128" s="14" t="s">
        <v>129</v>
      </c>
      <c r="B128" s="14" t="s">
        <v>2534</v>
      </c>
      <c r="C128" s="14" t="s">
        <v>2535</v>
      </c>
      <c r="D128" s="26" t="str">
        <f>VLOOKUP(R128, method!$A$1:$B$15, 2, 0)</f>
        <v>放頭</v>
      </c>
      <c r="E128" s="34">
        <v>5</v>
      </c>
      <c r="F128" t="s">
        <v>694</v>
      </c>
      <c r="G128" s="31" t="s">
        <v>435</v>
      </c>
      <c r="H128">
        <v>1200</v>
      </c>
      <c r="I128" s="35" t="s">
        <v>455</v>
      </c>
      <c r="J128">
        <v>4</v>
      </c>
      <c r="K128">
        <v>6</v>
      </c>
      <c r="L128">
        <v>58</v>
      </c>
      <c r="M128" s="15" t="s">
        <v>103</v>
      </c>
      <c r="N128" s="24" t="s">
        <v>146</v>
      </c>
      <c r="O128" s="10" t="s">
        <v>552</v>
      </c>
      <c r="P128">
        <v>9.4</v>
      </c>
      <c r="Q128">
        <v>133</v>
      </c>
      <c r="R128">
        <v>2</v>
      </c>
      <c r="S128">
        <v>2</v>
      </c>
      <c r="T128">
        <v>5</v>
      </c>
      <c r="X128" t="s">
        <v>695</v>
      </c>
      <c r="Y128">
        <v>1034</v>
      </c>
      <c r="Z128" t="s">
        <v>689</v>
      </c>
    </row>
    <row r="129" spans="1:26" x14ac:dyDescent="0.25">
      <c r="A129" s="14" t="s">
        <v>129</v>
      </c>
      <c r="B129" s="14" t="s">
        <v>2534</v>
      </c>
      <c r="C129" s="14" t="s">
        <v>2535</v>
      </c>
      <c r="D129" s="26" t="str">
        <f>VLOOKUP(R129, method!$A$1:$B$15, 2, 0)</f>
        <v>放頭</v>
      </c>
      <c r="E129" s="34">
        <v>4</v>
      </c>
      <c r="F129" t="s">
        <v>621</v>
      </c>
      <c r="G129" s="30" t="s">
        <v>445</v>
      </c>
      <c r="H129">
        <v>1200</v>
      </c>
      <c r="I129" s="35" t="s">
        <v>436</v>
      </c>
      <c r="J129">
        <v>4</v>
      </c>
      <c r="K129">
        <v>11</v>
      </c>
      <c r="L129">
        <v>58</v>
      </c>
      <c r="M129" s="15" t="s">
        <v>103</v>
      </c>
      <c r="N129" s="18" t="s">
        <v>12</v>
      </c>
      <c r="O129" t="s">
        <v>495</v>
      </c>
      <c r="P129">
        <v>7.8</v>
      </c>
      <c r="Q129">
        <v>134</v>
      </c>
      <c r="R129">
        <v>2</v>
      </c>
      <c r="S129">
        <v>2</v>
      </c>
      <c r="T129">
        <v>4</v>
      </c>
      <c r="X129" t="s">
        <v>446</v>
      </c>
      <c r="Y129">
        <v>1029</v>
      </c>
      <c r="Z129" t="s">
        <v>689</v>
      </c>
    </row>
    <row r="130" spans="1:26" x14ac:dyDescent="0.25">
      <c r="A130" s="14" t="s">
        <v>129</v>
      </c>
      <c r="B130" s="14" t="s">
        <v>2534</v>
      </c>
      <c r="C130" s="14" t="s">
        <v>2535</v>
      </c>
      <c r="D130" s="28" t="str">
        <f>VLOOKUP(R130, method!$A$1:$B$15, 2, 0)</f>
        <v>中前</v>
      </c>
      <c r="E130" s="34">
        <v>5</v>
      </c>
      <c r="F130" t="s">
        <v>696</v>
      </c>
      <c r="G130" t="s">
        <v>551</v>
      </c>
      <c r="H130">
        <v>1200</v>
      </c>
      <c r="I130" s="35" t="s">
        <v>455</v>
      </c>
      <c r="J130">
        <v>4</v>
      </c>
      <c r="K130">
        <v>1</v>
      </c>
      <c r="L130">
        <v>58</v>
      </c>
      <c r="M130" s="15" t="s">
        <v>103</v>
      </c>
      <c r="N130" s="18" t="s">
        <v>12</v>
      </c>
      <c r="O130" s="10" t="s">
        <v>452</v>
      </c>
      <c r="P130">
        <v>3.5</v>
      </c>
      <c r="Q130">
        <v>135</v>
      </c>
      <c r="R130">
        <v>4</v>
      </c>
      <c r="S130">
        <v>4</v>
      </c>
      <c r="T130">
        <v>5</v>
      </c>
      <c r="X130" t="s">
        <v>697</v>
      </c>
      <c r="Y130">
        <v>1044</v>
      </c>
      <c r="Z130" t="s">
        <v>689</v>
      </c>
    </row>
    <row r="131" spans="1:26" x14ac:dyDescent="0.25">
      <c r="A131" s="14" t="s">
        <v>129</v>
      </c>
      <c r="B131" s="14" t="s">
        <v>2534</v>
      </c>
      <c r="C131" s="14" t="s">
        <v>2535</v>
      </c>
      <c r="D131" s="28" t="str">
        <f>VLOOKUP(R131, method!$A$1:$B$15, 2, 0)</f>
        <v>中前</v>
      </c>
      <c r="E131">
        <v>8</v>
      </c>
      <c r="F131" t="s">
        <v>678</v>
      </c>
      <c r="G131" t="s">
        <v>631</v>
      </c>
      <c r="H131">
        <v>1200</v>
      </c>
      <c r="I131" s="36" t="s">
        <v>698</v>
      </c>
      <c r="J131">
        <v>4</v>
      </c>
      <c r="K131">
        <v>3</v>
      </c>
      <c r="L131">
        <v>60</v>
      </c>
      <c r="M131" s="15" t="s">
        <v>103</v>
      </c>
      <c r="N131" s="18" t="s">
        <v>12</v>
      </c>
      <c r="O131">
        <v>4</v>
      </c>
      <c r="P131">
        <v>4.9000000000000004</v>
      </c>
      <c r="Q131">
        <v>135</v>
      </c>
      <c r="R131">
        <v>4</v>
      </c>
      <c r="S131">
        <v>2</v>
      </c>
      <c r="T131">
        <v>8</v>
      </c>
      <c r="X131" t="s">
        <v>699</v>
      </c>
      <c r="Y131">
        <v>1027</v>
      </c>
      <c r="Z131" t="s">
        <v>689</v>
      </c>
    </row>
    <row r="132" spans="1:26" x14ac:dyDescent="0.25">
      <c r="A132" s="14" t="s">
        <v>129</v>
      </c>
      <c r="B132" s="14" t="s">
        <v>2534</v>
      </c>
      <c r="C132" s="14" t="s">
        <v>2535</v>
      </c>
      <c r="D132" s="26" t="str">
        <f>VLOOKUP(R132, method!$A$1:$B$15, 2, 0)</f>
        <v>放頭</v>
      </c>
      <c r="E132">
        <v>6</v>
      </c>
      <c r="F132" t="s">
        <v>700</v>
      </c>
      <c r="G132" t="s">
        <v>545</v>
      </c>
      <c r="H132">
        <v>1200</v>
      </c>
      <c r="I132" s="35" t="s">
        <v>455</v>
      </c>
      <c r="J132">
        <v>3</v>
      </c>
      <c r="K132">
        <v>8</v>
      </c>
      <c r="L132">
        <v>62</v>
      </c>
      <c r="M132" s="15" t="s">
        <v>103</v>
      </c>
      <c r="N132" s="23" t="s">
        <v>39</v>
      </c>
      <c r="O132" t="s">
        <v>536</v>
      </c>
      <c r="P132">
        <v>106</v>
      </c>
      <c r="Q132">
        <v>118</v>
      </c>
      <c r="R132">
        <v>2</v>
      </c>
      <c r="S132">
        <v>3</v>
      </c>
      <c r="T132">
        <v>6</v>
      </c>
      <c r="X132" t="s">
        <v>353</v>
      </c>
      <c r="Y132">
        <v>1038</v>
      </c>
      <c r="Z132" t="s">
        <v>689</v>
      </c>
    </row>
    <row r="133" spans="1:26" x14ac:dyDescent="0.25">
      <c r="A133" s="14" t="s">
        <v>129</v>
      </c>
      <c r="B133" s="14" t="s">
        <v>2534</v>
      </c>
      <c r="C133" s="14" t="s">
        <v>2535</v>
      </c>
      <c r="D133" s="28" t="str">
        <f>VLOOKUP(R133, method!$A$1:$B$15, 2, 0)</f>
        <v>中前</v>
      </c>
      <c r="E133">
        <v>7</v>
      </c>
      <c r="F133" t="s">
        <v>701</v>
      </c>
      <c r="G133" t="s">
        <v>511</v>
      </c>
      <c r="H133">
        <v>1200</v>
      </c>
      <c r="I133" s="35" t="s">
        <v>455</v>
      </c>
      <c r="J133">
        <v>3</v>
      </c>
      <c r="K133">
        <v>5</v>
      </c>
      <c r="L133">
        <v>64</v>
      </c>
      <c r="M133" s="15" t="s">
        <v>103</v>
      </c>
      <c r="N133" s="19" t="s">
        <v>388</v>
      </c>
      <c r="O133" t="s">
        <v>562</v>
      </c>
      <c r="P133">
        <v>32</v>
      </c>
      <c r="Q133">
        <v>121</v>
      </c>
      <c r="R133">
        <v>6</v>
      </c>
      <c r="S133">
        <v>4</v>
      </c>
      <c r="T133">
        <v>7</v>
      </c>
      <c r="X133" t="s">
        <v>702</v>
      </c>
      <c r="Y133">
        <v>1042</v>
      </c>
      <c r="Z133" t="s">
        <v>689</v>
      </c>
    </row>
    <row r="134" spans="1:26" x14ac:dyDescent="0.25">
      <c r="A134" s="14" t="s">
        <v>129</v>
      </c>
      <c r="B134" s="14" t="s">
        <v>2534</v>
      </c>
      <c r="C134" s="14" t="s">
        <v>2535</v>
      </c>
      <c r="D134" s="29" t="str">
        <f>VLOOKUP(R134, method!$A$1:$B$15, 2, 0)</f>
        <v>留後</v>
      </c>
      <c r="E134">
        <v>7</v>
      </c>
      <c r="F134" t="s">
        <v>703</v>
      </c>
      <c r="G134" s="30" t="s">
        <v>445</v>
      </c>
      <c r="H134">
        <v>1200</v>
      </c>
      <c r="I134" s="35" t="s">
        <v>455</v>
      </c>
      <c r="J134">
        <v>3</v>
      </c>
      <c r="K134">
        <v>10</v>
      </c>
      <c r="L134">
        <v>64</v>
      </c>
      <c r="M134" s="15" t="s">
        <v>103</v>
      </c>
      <c r="N134" s="20" t="s">
        <v>56</v>
      </c>
      <c r="O134" t="s">
        <v>461</v>
      </c>
      <c r="P134">
        <v>24</v>
      </c>
      <c r="Q134">
        <v>119</v>
      </c>
      <c r="R134">
        <v>11</v>
      </c>
      <c r="S134">
        <v>12</v>
      </c>
      <c r="T134">
        <v>7</v>
      </c>
      <c r="X134" t="s">
        <v>704</v>
      </c>
      <c r="Y134">
        <v>1031</v>
      </c>
      <c r="Z134" t="s">
        <v>705</v>
      </c>
    </row>
    <row r="135" spans="1:26" x14ac:dyDescent="0.25">
      <c r="A135" s="15" t="s">
        <v>167</v>
      </c>
      <c r="B135" s="15" t="s">
        <v>168</v>
      </c>
      <c r="C135" s="15" t="s">
        <v>2536</v>
      </c>
      <c r="D135" s="26" t="str">
        <f>VLOOKUP(R135, method!$A$1:$B$15, 2, 0)</f>
        <v>放頭</v>
      </c>
      <c r="E135" s="33">
        <v>1</v>
      </c>
      <c r="F135" t="s">
        <v>550</v>
      </c>
      <c r="G135" t="s">
        <v>551</v>
      </c>
      <c r="H135">
        <v>2000</v>
      </c>
      <c r="I135" s="35" t="s">
        <v>455</v>
      </c>
      <c r="J135">
        <v>4</v>
      </c>
      <c r="K135">
        <v>7</v>
      </c>
      <c r="L135">
        <v>50</v>
      </c>
      <c r="M135" s="16" t="s">
        <v>77</v>
      </c>
      <c r="N135" s="15" t="s">
        <v>441</v>
      </c>
      <c r="O135" s="10" t="s">
        <v>442</v>
      </c>
      <c r="P135">
        <v>26</v>
      </c>
      <c r="Q135">
        <v>122</v>
      </c>
      <c r="R135">
        <v>1</v>
      </c>
      <c r="S135">
        <v>1</v>
      </c>
      <c r="T135">
        <v>1</v>
      </c>
      <c r="U135">
        <v>1</v>
      </c>
      <c r="V135">
        <v>1</v>
      </c>
      <c r="X135" t="s">
        <v>706</v>
      </c>
      <c r="Y135">
        <v>1121</v>
      </c>
      <c r="Z135" t="s">
        <v>113</v>
      </c>
    </row>
    <row r="136" spans="1:26" x14ac:dyDescent="0.25">
      <c r="A136" s="15" t="s">
        <v>167</v>
      </c>
      <c r="B136" s="15" t="s">
        <v>168</v>
      </c>
      <c r="C136" s="15" t="s">
        <v>2536</v>
      </c>
      <c r="D136" s="28" t="str">
        <f>VLOOKUP(R136, method!$A$1:$B$15, 2, 0)</f>
        <v>中前</v>
      </c>
      <c r="E136" s="33">
        <v>1</v>
      </c>
      <c r="F136" t="s">
        <v>438</v>
      </c>
      <c r="G136" s="31" t="s">
        <v>439</v>
      </c>
      <c r="H136">
        <v>1800</v>
      </c>
      <c r="I136" s="36" t="s">
        <v>440</v>
      </c>
      <c r="J136">
        <v>4</v>
      </c>
      <c r="K136">
        <v>7</v>
      </c>
      <c r="L136">
        <v>44</v>
      </c>
      <c r="M136" s="16" t="s">
        <v>77</v>
      </c>
      <c r="N136" s="20" t="s">
        <v>56</v>
      </c>
      <c r="O136" s="10" t="s">
        <v>597</v>
      </c>
      <c r="P136">
        <v>11</v>
      </c>
      <c r="Q136">
        <v>119</v>
      </c>
      <c r="R136">
        <v>7</v>
      </c>
      <c r="S136">
        <v>9</v>
      </c>
      <c r="T136">
        <v>7</v>
      </c>
      <c r="U136">
        <v>5</v>
      </c>
      <c r="V136">
        <v>1</v>
      </c>
      <c r="X136" t="s">
        <v>707</v>
      </c>
      <c r="Y136">
        <v>1115</v>
      </c>
      <c r="Z136" t="s">
        <v>113</v>
      </c>
    </row>
    <row r="137" spans="1:26" x14ac:dyDescent="0.25">
      <c r="A137" s="15" t="s">
        <v>167</v>
      </c>
      <c r="B137" s="15" t="s">
        <v>168</v>
      </c>
      <c r="C137" s="15" t="s">
        <v>2536</v>
      </c>
      <c r="D137" s="29" t="str">
        <f>VLOOKUP(R137, method!$A$1:$B$15, 2, 0)</f>
        <v>留後</v>
      </c>
      <c r="E137">
        <v>6</v>
      </c>
      <c r="F137" t="s">
        <v>708</v>
      </c>
      <c r="G137" t="s">
        <v>631</v>
      </c>
      <c r="H137">
        <v>1800</v>
      </c>
      <c r="I137" s="35" t="s">
        <v>436</v>
      </c>
      <c r="J137">
        <v>4</v>
      </c>
      <c r="K137">
        <v>3</v>
      </c>
      <c r="L137">
        <v>46</v>
      </c>
      <c r="M137" s="16" t="s">
        <v>77</v>
      </c>
      <c r="N137" s="15" t="s">
        <v>391</v>
      </c>
      <c r="O137" t="s">
        <v>558</v>
      </c>
      <c r="P137">
        <v>12</v>
      </c>
      <c r="Q137">
        <v>122</v>
      </c>
      <c r="R137">
        <v>12</v>
      </c>
      <c r="S137">
        <v>11</v>
      </c>
      <c r="T137">
        <v>12</v>
      </c>
      <c r="U137">
        <v>7</v>
      </c>
      <c r="V137">
        <v>6</v>
      </c>
      <c r="X137" t="s">
        <v>709</v>
      </c>
      <c r="Y137">
        <v>1120</v>
      </c>
      <c r="Z137" t="s">
        <v>113</v>
      </c>
    </row>
    <row r="138" spans="1:26" x14ac:dyDescent="0.25">
      <c r="A138" s="15" t="s">
        <v>167</v>
      </c>
      <c r="B138" s="15" t="s">
        <v>168</v>
      </c>
      <c r="C138" s="15" t="s">
        <v>2536</v>
      </c>
      <c r="D138" s="27" t="str">
        <f>VLOOKUP(R138, method!$A$1:$B$15, 2, 0)</f>
        <v>中後</v>
      </c>
      <c r="E138" s="34">
        <v>5</v>
      </c>
      <c r="F138" t="s">
        <v>598</v>
      </c>
      <c r="G138" s="31" t="s">
        <v>439</v>
      </c>
      <c r="H138">
        <v>2200</v>
      </c>
      <c r="I138" s="35" t="s">
        <v>455</v>
      </c>
      <c r="J138">
        <v>4</v>
      </c>
      <c r="K138">
        <v>10</v>
      </c>
      <c r="L138">
        <v>48</v>
      </c>
      <c r="M138" s="16" t="s">
        <v>77</v>
      </c>
      <c r="N138" s="15" t="s">
        <v>391</v>
      </c>
      <c r="O138" t="s">
        <v>637</v>
      </c>
      <c r="P138">
        <v>11</v>
      </c>
      <c r="Q138">
        <v>126</v>
      </c>
      <c r="R138">
        <v>10</v>
      </c>
      <c r="S138">
        <v>10</v>
      </c>
      <c r="T138">
        <v>11</v>
      </c>
      <c r="U138">
        <v>11</v>
      </c>
      <c r="V138">
        <v>10</v>
      </c>
      <c r="W138">
        <v>5</v>
      </c>
      <c r="X138" t="s">
        <v>710</v>
      </c>
      <c r="Y138">
        <v>1106</v>
      </c>
      <c r="Z138" t="s">
        <v>711</v>
      </c>
    </row>
    <row r="139" spans="1:26" x14ac:dyDescent="0.25">
      <c r="A139" s="15" t="s">
        <v>167</v>
      </c>
      <c r="B139" s="15" t="s">
        <v>168</v>
      </c>
      <c r="C139" s="15" t="s">
        <v>2536</v>
      </c>
      <c r="D139" s="27" t="str">
        <f>VLOOKUP(R139, method!$A$1:$B$15, 2, 0)</f>
        <v>中後</v>
      </c>
      <c r="E139">
        <v>6</v>
      </c>
      <c r="F139" t="s">
        <v>684</v>
      </c>
      <c r="G139" s="31" t="s">
        <v>451</v>
      </c>
      <c r="H139">
        <v>1800</v>
      </c>
      <c r="I139" s="35" t="s">
        <v>436</v>
      </c>
      <c r="J139">
        <v>4</v>
      </c>
      <c r="K139">
        <v>1</v>
      </c>
      <c r="L139">
        <v>49</v>
      </c>
      <c r="M139" s="16" t="s">
        <v>77</v>
      </c>
      <c r="N139" s="15" t="s">
        <v>391</v>
      </c>
      <c r="O139" s="10">
        <v>2</v>
      </c>
      <c r="P139">
        <v>12</v>
      </c>
      <c r="Q139">
        <v>124</v>
      </c>
      <c r="R139">
        <v>10</v>
      </c>
      <c r="S139">
        <v>10</v>
      </c>
      <c r="T139">
        <v>10</v>
      </c>
      <c r="U139">
        <v>11</v>
      </c>
      <c r="V139">
        <v>6</v>
      </c>
      <c r="X139" t="s">
        <v>169</v>
      </c>
      <c r="Y139">
        <v>1112</v>
      </c>
      <c r="Z139" t="s">
        <v>307</v>
      </c>
    </row>
    <row r="140" spans="1:26" x14ac:dyDescent="0.25">
      <c r="A140" s="15" t="s">
        <v>167</v>
      </c>
      <c r="B140" s="15" t="s">
        <v>168</v>
      </c>
      <c r="C140" s="15" t="s">
        <v>2536</v>
      </c>
      <c r="D140" s="27" t="str">
        <f>VLOOKUP(R140, method!$A$1:$B$15, 2, 0)</f>
        <v>中後</v>
      </c>
      <c r="E140" s="34">
        <v>4</v>
      </c>
      <c r="F140" t="s">
        <v>712</v>
      </c>
      <c r="G140" s="31" t="s">
        <v>439</v>
      </c>
      <c r="H140">
        <v>1800</v>
      </c>
      <c r="I140" s="35" t="s">
        <v>436</v>
      </c>
      <c r="J140">
        <v>4</v>
      </c>
      <c r="K140">
        <v>3</v>
      </c>
      <c r="L140">
        <v>50</v>
      </c>
      <c r="M140" s="16" t="s">
        <v>77</v>
      </c>
      <c r="N140" s="17" t="s">
        <v>448</v>
      </c>
      <c r="O140" s="10" t="s">
        <v>552</v>
      </c>
      <c r="P140">
        <v>17</v>
      </c>
      <c r="Q140">
        <v>126</v>
      </c>
      <c r="R140">
        <v>10</v>
      </c>
      <c r="S140">
        <v>10</v>
      </c>
      <c r="T140">
        <v>10</v>
      </c>
      <c r="U140">
        <v>12</v>
      </c>
      <c r="V140">
        <v>4</v>
      </c>
      <c r="X140" t="s">
        <v>713</v>
      </c>
      <c r="Y140">
        <v>1111</v>
      </c>
      <c r="Z140" t="s">
        <v>307</v>
      </c>
    </row>
    <row r="141" spans="1:26" x14ac:dyDescent="0.25">
      <c r="A141" s="15" t="s">
        <v>167</v>
      </c>
      <c r="B141" s="15" t="s">
        <v>168</v>
      </c>
      <c r="C141" s="15" t="s">
        <v>2536</v>
      </c>
      <c r="D141" s="27" t="str">
        <f>VLOOKUP(R141, method!$A$1:$B$15, 2, 0)</f>
        <v>中後</v>
      </c>
      <c r="E141">
        <v>8</v>
      </c>
      <c r="F141" t="s">
        <v>454</v>
      </c>
      <c r="G141" s="31" t="s">
        <v>451</v>
      </c>
      <c r="H141">
        <v>1800</v>
      </c>
      <c r="I141" s="35" t="s">
        <v>455</v>
      </c>
      <c r="J141">
        <v>4</v>
      </c>
      <c r="K141">
        <v>7</v>
      </c>
      <c r="L141">
        <v>52</v>
      </c>
      <c r="M141" s="16" t="s">
        <v>77</v>
      </c>
      <c r="N141" s="14" t="s">
        <v>50</v>
      </c>
      <c r="O141" t="s">
        <v>664</v>
      </c>
      <c r="P141">
        <v>37</v>
      </c>
      <c r="Q141">
        <v>130</v>
      </c>
      <c r="R141">
        <v>8</v>
      </c>
      <c r="S141">
        <v>9</v>
      </c>
      <c r="T141">
        <v>9</v>
      </c>
      <c r="U141">
        <v>6</v>
      </c>
      <c r="V141">
        <v>8</v>
      </c>
      <c r="X141" t="s">
        <v>714</v>
      </c>
      <c r="Y141">
        <v>1103</v>
      </c>
      <c r="Z141" t="s">
        <v>307</v>
      </c>
    </row>
    <row r="142" spans="1:26" x14ac:dyDescent="0.25">
      <c r="A142" s="15" t="s">
        <v>167</v>
      </c>
      <c r="B142" s="15" t="s">
        <v>168</v>
      </c>
      <c r="C142" s="15" t="s">
        <v>2536</v>
      </c>
      <c r="D142" s="28" t="str">
        <f>VLOOKUP(R142, method!$A$1:$B$15, 2, 0)</f>
        <v>中前</v>
      </c>
      <c r="E142">
        <v>6</v>
      </c>
      <c r="F142" t="s">
        <v>602</v>
      </c>
      <c r="G142" t="s">
        <v>511</v>
      </c>
      <c r="H142">
        <v>1800</v>
      </c>
      <c r="I142" s="36" t="s">
        <v>603</v>
      </c>
      <c r="J142">
        <v>4</v>
      </c>
      <c r="K142">
        <v>2</v>
      </c>
      <c r="L142">
        <v>54</v>
      </c>
      <c r="M142" s="16" t="s">
        <v>77</v>
      </c>
      <c r="N142" s="18" t="s">
        <v>201</v>
      </c>
      <c r="O142" t="s">
        <v>715</v>
      </c>
      <c r="P142">
        <v>27</v>
      </c>
      <c r="Q142">
        <v>129</v>
      </c>
      <c r="R142">
        <v>4</v>
      </c>
      <c r="S142">
        <v>6</v>
      </c>
      <c r="T142">
        <v>7</v>
      </c>
      <c r="U142">
        <v>5</v>
      </c>
      <c r="V142">
        <v>6</v>
      </c>
      <c r="X142" t="s">
        <v>716</v>
      </c>
      <c r="Y142">
        <v>1111</v>
      </c>
      <c r="Z142" t="s">
        <v>717</v>
      </c>
    </row>
    <row r="143" spans="1:26" x14ac:dyDescent="0.25">
      <c r="A143" s="15" t="s">
        <v>167</v>
      </c>
      <c r="B143" s="15" t="s">
        <v>168</v>
      </c>
      <c r="C143" s="15" t="s">
        <v>2536</v>
      </c>
      <c r="D143" s="29" t="str">
        <f>VLOOKUP(R143, method!$A$1:$B$15, 2, 0)</f>
        <v>留後</v>
      </c>
      <c r="E143">
        <v>13</v>
      </c>
      <c r="F143" t="s">
        <v>583</v>
      </c>
      <c r="G143" t="s">
        <v>491</v>
      </c>
      <c r="H143">
        <v>2000</v>
      </c>
      <c r="I143" s="35" t="s">
        <v>455</v>
      </c>
      <c r="J143">
        <v>4</v>
      </c>
      <c r="K143">
        <v>13</v>
      </c>
      <c r="L143">
        <v>57</v>
      </c>
      <c r="M143" s="16" t="s">
        <v>77</v>
      </c>
      <c r="N143" s="23" t="s">
        <v>39</v>
      </c>
      <c r="O143" t="s">
        <v>501</v>
      </c>
      <c r="P143">
        <v>73</v>
      </c>
      <c r="Q143">
        <v>133</v>
      </c>
      <c r="R143">
        <v>14</v>
      </c>
      <c r="S143">
        <v>13</v>
      </c>
      <c r="T143">
        <v>13</v>
      </c>
      <c r="U143">
        <v>13</v>
      </c>
      <c r="V143">
        <v>13</v>
      </c>
      <c r="X143" t="s">
        <v>718</v>
      </c>
      <c r="Y143">
        <v>1106</v>
      </c>
      <c r="Z143" t="s">
        <v>719</v>
      </c>
    </row>
    <row r="144" spans="1:26" x14ac:dyDescent="0.25">
      <c r="A144" s="15" t="s">
        <v>167</v>
      </c>
      <c r="B144" s="15" t="s">
        <v>168</v>
      </c>
      <c r="C144" s="15" t="s">
        <v>2536</v>
      </c>
      <c r="D144" s="28" t="str">
        <f>VLOOKUP(R144, method!$A$1:$B$15, 2, 0)</f>
        <v>中前</v>
      </c>
      <c r="E144">
        <v>10</v>
      </c>
      <c r="F144" t="s">
        <v>464</v>
      </c>
      <c r="G144" s="31" t="s">
        <v>439</v>
      </c>
      <c r="H144">
        <v>1650</v>
      </c>
      <c r="I144" s="35" t="s">
        <v>455</v>
      </c>
      <c r="J144">
        <v>4</v>
      </c>
      <c r="K144">
        <v>1</v>
      </c>
      <c r="L144">
        <v>59</v>
      </c>
      <c r="M144" s="16" t="s">
        <v>77</v>
      </c>
      <c r="N144" s="20" t="s">
        <v>56</v>
      </c>
      <c r="O144">
        <v>3</v>
      </c>
      <c r="P144">
        <v>41</v>
      </c>
      <c r="Q144">
        <v>135</v>
      </c>
      <c r="R144">
        <v>7</v>
      </c>
      <c r="S144">
        <v>8</v>
      </c>
      <c r="T144">
        <v>8</v>
      </c>
      <c r="U144">
        <v>10</v>
      </c>
      <c r="X144" t="s">
        <v>720</v>
      </c>
      <c r="Y144">
        <v>1099</v>
      </c>
      <c r="Z144" t="s">
        <v>463</v>
      </c>
    </row>
    <row r="145" spans="1:27" x14ac:dyDescent="0.25">
      <c r="A145" s="15" t="s">
        <v>167</v>
      </c>
      <c r="B145" s="15" t="s">
        <v>168</v>
      </c>
      <c r="C145" s="15" t="s">
        <v>2536</v>
      </c>
      <c r="D145" s="29" t="str">
        <f>VLOOKUP(R145, method!$A$1:$B$15, 2, 0)</f>
        <v>留後</v>
      </c>
      <c r="E145">
        <v>14</v>
      </c>
      <c r="F145" t="s">
        <v>721</v>
      </c>
      <c r="G145" t="s">
        <v>631</v>
      </c>
      <c r="H145">
        <v>1600</v>
      </c>
      <c r="I145" s="35" t="s">
        <v>455</v>
      </c>
      <c r="J145">
        <v>3</v>
      </c>
      <c r="K145">
        <v>13</v>
      </c>
      <c r="L145">
        <v>61</v>
      </c>
      <c r="M145" s="16" t="s">
        <v>77</v>
      </c>
      <c r="N145" s="23" t="s">
        <v>39</v>
      </c>
      <c r="O145">
        <v>9</v>
      </c>
      <c r="P145">
        <v>93</v>
      </c>
      <c r="Q145">
        <v>114</v>
      </c>
      <c r="R145">
        <v>14</v>
      </c>
      <c r="S145">
        <v>14</v>
      </c>
      <c r="T145">
        <v>13</v>
      </c>
      <c r="U145">
        <v>14</v>
      </c>
      <c r="X145" t="s">
        <v>722</v>
      </c>
      <c r="Y145">
        <v>1096</v>
      </c>
      <c r="Z145" t="s">
        <v>723</v>
      </c>
    </row>
    <row r="146" spans="1:27" x14ac:dyDescent="0.25">
      <c r="A146" s="15" t="s">
        <v>167</v>
      </c>
      <c r="B146" s="15" t="s">
        <v>168</v>
      </c>
      <c r="C146" s="15" t="s">
        <v>2536</v>
      </c>
      <c r="E146" t="s">
        <v>724</v>
      </c>
      <c r="F146" t="s">
        <v>503</v>
      </c>
      <c r="G146" s="30" t="s">
        <v>445</v>
      </c>
      <c r="H146">
        <v>1800</v>
      </c>
      <c r="I146" s="35" t="s">
        <v>455</v>
      </c>
      <c r="J146">
        <v>3</v>
      </c>
      <c r="K146" t="s">
        <v>463</v>
      </c>
      <c r="L146">
        <v>64</v>
      </c>
      <c r="M146" s="15" t="s">
        <v>34</v>
      </c>
      <c r="N146" s="18" t="s">
        <v>201</v>
      </c>
      <c r="O146" t="s">
        <v>463</v>
      </c>
      <c r="P146" t="s">
        <v>463</v>
      </c>
      <c r="Q146">
        <v>120</v>
      </c>
      <c r="R146" t="s">
        <v>463</v>
      </c>
      <c r="X146" t="s">
        <v>463</v>
      </c>
      <c r="Y146" t="s">
        <v>463</v>
      </c>
      <c r="Z146" t="s">
        <v>463</v>
      </c>
      <c r="AA146" t="s">
        <v>463</v>
      </c>
    </row>
    <row r="147" spans="1:27" x14ac:dyDescent="0.25">
      <c r="A147" s="15" t="s">
        <v>167</v>
      </c>
      <c r="B147" s="15" t="s">
        <v>168</v>
      </c>
      <c r="C147" s="15" t="s">
        <v>2536</v>
      </c>
      <c r="D147" s="27" t="str">
        <f>VLOOKUP(R147, method!$A$1:$B$15, 2, 0)</f>
        <v>中後</v>
      </c>
      <c r="E147">
        <v>9</v>
      </c>
      <c r="F147" t="s">
        <v>725</v>
      </c>
      <c r="G147" t="s">
        <v>545</v>
      </c>
      <c r="H147">
        <v>1800</v>
      </c>
      <c r="I147" s="35" t="s">
        <v>455</v>
      </c>
      <c r="J147">
        <v>3</v>
      </c>
      <c r="K147">
        <v>10</v>
      </c>
      <c r="L147">
        <v>66</v>
      </c>
      <c r="M147" s="15" t="s">
        <v>34</v>
      </c>
      <c r="N147" s="19" t="s">
        <v>412</v>
      </c>
      <c r="O147">
        <v>10</v>
      </c>
      <c r="P147">
        <v>32</v>
      </c>
      <c r="Q147">
        <v>123</v>
      </c>
      <c r="R147">
        <v>9</v>
      </c>
      <c r="S147">
        <v>9</v>
      </c>
      <c r="T147">
        <v>7</v>
      </c>
      <c r="U147">
        <v>10</v>
      </c>
      <c r="V147">
        <v>9</v>
      </c>
      <c r="X147" t="s">
        <v>726</v>
      </c>
      <c r="Y147">
        <v>1119</v>
      </c>
      <c r="Z147" t="s">
        <v>727</v>
      </c>
    </row>
    <row r="148" spans="1:27" x14ac:dyDescent="0.25">
      <c r="A148" s="15" t="s">
        <v>167</v>
      </c>
      <c r="B148" s="15" t="s">
        <v>168</v>
      </c>
      <c r="C148" s="15" t="s">
        <v>2536</v>
      </c>
      <c r="D148" s="27" t="str">
        <f>VLOOKUP(R148, method!$A$1:$B$15, 2, 0)</f>
        <v>中後</v>
      </c>
      <c r="E148">
        <v>7</v>
      </c>
      <c r="F148" t="s">
        <v>728</v>
      </c>
      <c r="G148" s="31" t="s">
        <v>451</v>
      </c>
      <c r="H148">
        <v>1800</v>
      </c>
      <c r="I148" s="35" t="s">
        <v>455</v>
      </c>
      <c r="J148">
        <v>3</v>
      </c>
      <c r="K148">
        <v>7</v>
      </c>
      <c r="L148">
        <v>68</v>
      </c>
      <c r="M148" s="15" t="s">
        <v>34</v>
      </c>
      <c r="N148" s="15" t="s">
        <v>391</v>
      </c>
      <c r="O148" t="s">
        <v>519</v>
      </c>
      <c r="P148">
        <v>27</v>
      </c>
      <c r="Q148">
        <v>125</v>
      </c>
      <c r="R148">
        <v>9</v>
      </c>
      <c r="S148">
        <v>7</v>
      </c>
      <c r="T148">
        <v>8</v>
      </c>
      <c r="U148">
        <v>7</v>
      </c>
      <c r="V148">
        <v>7</v>
      </c>
      <c r="X148" t="s">
        <v>729</v>
      </c>
      <c r="Y148">
        <v>1101</v>
      </c>
      <c r="Z148" t="s">
        <v>730</v>
      </c>
    </row>
    <row r="149" spans="1:27" x14ac:dyDescent="0.25">
      <c r="A149" s="15" t="s">
        <v>167</v>
      </c>
      <c r="B149" s="15" t="s">
        <v>168</v>
      </c>
      <c r="C149" s="15" t="s">
        <v>2536</v>
      </c>
      <c r="D149" s="28" t="str">
        <f>VLOOKUP(R149, method!$A$1:$B$15, 2, 0)</f>
        <v>中前</v>
      </c>
      <c r="E149">
        <v>6</v>
      </c>
      <c r="F149" t="s">
        <v>731</v>
      </c>
      <c r="G149" s="31" t="s">
        <v>435</v>
      </c>
      <c r="H149">
        <v>2200</v>
      </c>
      <c r="I149" s="35" t="s">
        <v>455</v>
      </c>
      <c r="J149">
        <v>3</v>
      </c>
      <c r="K149">
        <v>3</v>
      </c>
      <c r="L149">
        <v>70</v>
      </c>
      <c r="M149" s="15" t="s">
        <v>34</v>
      </c>
      <c r="N149" s="16" t="s">
        <v>140</v>
      </c>
      <c r="O149" t="s">
        <v>637</v>
      </c>
      <c r="P149">
        <v>11</v>
      </c>
      <c r="Q149">
        <v>125</v>
      </c>
      <c r="R149">
        <v>6</v>
      </c>
      <c r="S149">
        <v>6</v>
      </c>
      <c r="T149">
        <v>6</v>
      </c>
      <c r="U149">
        <v>7</v>
      </c>
      <c r="V149">
        <v>7</v>
      </c>
      <c r="W149">
        <v>6</v>
      </c>
      <c r="X149" t="s">
        <v>732</v>
      </c>
      <c r="Y149">
        <v>1103</v>
      </c>
      <c r="Z149" t="s">
        <v>733</v>
      </c>
    </row>
    <row r="150" spans="1:27" x14ac:dyDescent="0.25">
      <c r="A150" s="15" t="s">
        <v>167</v>
      </c>
      <c r="B150" s="15" t="s">
        <v>168</v>
      </c>
      <c r="C150" s="15" t="s">
        <v>2536</v>
      </c>
      <c r="D150" s="29" t="str">
        <f>VLOOKUP(R150, method!$A$1:$B$15, 2, 0)</f>
        <v>留後</v>
      </c>
      <c r="E150">
        <v>10</v>
      </c>
      <c r="F150" t="s">
        <v>734</v>
      </c>
      <c r="G150" t="s">
        <v>491</v>
      </c>
      <c r="H150">
        <v>1800</v>
      </c>
      <c r="I150" s="35" t="s">
        <v>455</v>
      </c>
      <c r="J150">
        <v>3</v>
      </c>
      <c r="K150">
        <v>12</v>
      </c>
      <c r="L150">
        <v>71</v>
      </c>
      <c r="M150" s="15" t="s">
        <v>34</v>
      </c>
      <c r="N150" s="18" t="s">
        <v>201</v>
      </c>
      <c r="O150" t="s">
        <v>558</v>
      </c>
      <c r="P150">
        <v>26</v>
      </c>
      <c r="Q150">
        <v>130</v>
      </c>
      <c r="R150">
        <v>14</v>
      </c>
      <c r="S150">
        <v>14</v>
      </c>
      <c r="T150">
        <v>14</v>
      </c>
      <c r="U150">
        <v>10</v>
      </c>
      <c r="V150">
        <v>10</v>
      </c>
      <c r="X150" t="s">
        <v>735</v>
      </c>
      <c r="Y150">
        <v>1105</v>
      </c>
      <c r="Z150" t="s">
        <v>736</v>
      </c>
    </row>
    <row r="151" spans="1:27" x14ac:dyDescent="0.25">
      <c r="A151" s="15" t="s">
        <v>167</v>
      </c>
      <c r="B151" s="15" t="s">
        <v>168</v>
      </c>
      <c r="C151" s="15" t="s">
        <v>2536</v>
      </c>
      <c r="D151" s="26" t="str">
        <f>VLOOKUP(R151, method!$A$1:$B$15, 2, 0)</f>
        <v>放頭</v>
      </c>
      <c r="E151">
        <v>8</v>
      </c>
      <c r="F151" t="s">
        <v>514</v>
      </c>
      <c r="G151" s="31" t="s">
        <v>435</v>
      </c>
      <c r="H151">
        <v>1800</v>
      </c>
      <c r="I151" s="35" t="s">
        <v>436</v>
      </c>
      <c r="J151">
        <v>3</v>
      </c>
      <c r="K151">
        <v>4</v>
      </c>
      <c r="L151">
        <v>71</v>
      </c>
      <c r="M151" s="15" t="s">
        <v>34</v>
      </c>
      <c r="N151" s="15" t="s">
        <v>391</v>
      </c>
      <c r="O151" t="s">
        <v>637</v>
      </c>
      <c r="P151">
        <v>5.5</v>
      </c>
      <c r="Q151">
        <v>126</v>
      </c>
      <c r="R151">
        <v>2</v>
      </c>
      <c r="S151">
        <v>4</v>
      </c>
      <c r="T151">
        <v>5</v>
      </c>
      <c r="U151">
        <v>8</v>
      </c>
      <c r="V151">
        <v>8</v>
      </c>
      <c r="X151" t="s">
        <v>737</v>
      </c>
      <c r="Y151">
        <v>1117</v>
      </c>
      <c r="Z151" t="s">
        <v>736</v>
      </c>
    </row>
    <row r="152" spans="1:27" x14ac:dyDescent="0.25">
      <c r="A152" s="15" t="s">
        <v>167</v>
      </c>
      <c r="B152" s="15" t="s">
        <v>168</v>
      </c>
      <c r="C152" s="15" t="s">
        <v>2536</v>
      </c>
      <c r="D152" s="29" t="str">
        <f>VLOOKUP(R152, method!$A$1:$B$15, 2, 0)</f>
        <v>留後</v>
      </c>
      <c r="E152">
        <v>8</v>
      </c>
      <c r="F152" t="s">
        <v>738</v>
      </c>
      <c r="G152" s="30" t="s">
        <v>445</v>
      </c>
      <c r="H152">
        <v>1800</v>
      </c>
      <c r="I152" s="35" t="s">
        <v>436</v>
      </c>
      <c r="J152">
        <v>3</v>
      </c>
      <c r="K152">
        <v>11</v>
      </c>
      <c r="L152">
        <v>71</v>
      </c>
      <c r="M152" s="15" t="s">
        <v>34</v>
      </c>
      <c r="N152" s="15" t="s">
        <v>391</v>
      </c>
      <c r="O152" s="10">
        <v>2</v>
      </c>
      <c r="P152">
        <v>6.2</v>
      </c>
      <c r="Q152">
        <v>128</v>
      </c>
      <c r="R152">
        <v>11</v>
      </c>
      <c r="S152">
        <v>12</v>
      </c>
      <c r="T152">
        <v>12</v>
      </c>
      <c r="U152">
        <v>12</v>
      </c>
      <c r="V152">
        <v>8</v>
      </c>
      <c r="X152" t="s">
        <v>726</v>
      </c>
      <c r="Y152">
        <v>1107</v>
      </c>
      <c r="Z152" t="s">
        <v>736</v>
      </c>
    </row>
    <row r="153" spans="1:27" x14ac:dyDescent="0.25">
      <c r="A153" s="15" t="s">
        <v>167</v>
      </c>
      <c r="B153" s="15" t="s">
        <v>168</v>
      </c>
      <c r="C153" s="15" t="s">
        <v>2536</v>
      </c>
      <c r="D153" s="27" t="str">
        <f>VLOOKUP(R153, method!$A$1:$B$15, 2, 0)</f>
        <v>中後</v>
      </c>
      <c r="E153" s="33">
        <v>1</v>
      </c>
      <c r="F153" t="s">
        <v>739</v>
      </c>
      <c r="G153" s="31" t="s">
        <v>439</v>
      </c>
      <c r="H153">
        <v>1800</v>
      </c>
      <c r="I153" s="35" t="s">
        <v>455</v>
      </c>
      <c r="J153">
        <v>3</v>
      </c>
      <c r="K153">
        <v>10</v>
      </c>
      <c r="L153">
        <v>64</v>
      </c>
      <c r="M153" s="15" t="s">
        <v>34</v>
      </c>
      <c r="N153" s="15" t="s">
        <v>391</v>
      </c>
      <c r="O153" s="10" t="s">
        <v>552</v>
      </c>
      <c r="P153">
        <v>11</v>
      </c>
      <c r="Q153">
        <v>119</v>
      </c>
      <c r="R153">
        <v>10</v>
      </c>
      <c r="S153">
        <v>10</v>
      </c>
      <c r="T153">
        <v>10</v>
      </c>
      <c r="U153">
        <v>10</v>
      </c>
      <c r="V153">
        <v>1</v>
      </c>
      <c r="X153" t="s">
        <v>740</v>
      </c>
      <c r="Y153">
        <v>1104</v>
      </c>
      <c r="Z153" t="s">
        <v>736</v>
      </c>
    </row>
    <row r="154" spans="1:27" x14ac:dyDescent="0.25">
      <c r="A154" s="15" t="s">
        <v>167</v>
      </c>
      <c r="B154" s="15" t="s">
        <v>168</v>
      </c>
      <c r="C154" s="15" t="s">
        <v>2536</v>
      </c>
      <c r="D154" s="28" t="str">
        <f>VLOOKUP(R154, method!$A$1:$B$15, 2, 0)</f>
        <v>中前</v>
      </c>
      <c r="E154" s="33">
        <v>3</v>
      </c>
      <c r="F154" t="s">
        <v>741</v>
      </c>
      <c r="G154" t="s">
        <v>545</v>
      </c>
      <c r="H154">
        <v>2000</v>
      </c>
      <c r="I154" s="35" t="s">
        <v>455</v>
      </c>
      <c r="J154">
        <v>3</v>
      </c>
      <c r="K154">
        <v>4</v>
      </c>
      <c r="L154">
        <v>63</v>
      </c>
      <c r="M154" s="15" t="s">
        <v>34</v>
      </c>
      <c r="N154" s="15" t="s">
        <v>391</v>
      </c>
      <c r="O154" s="10" t="s">
        <v>597</v>
      </c>
      <c r="P154">
        <v>8.1</v>
      </c>
      <c r="Q154">
        <v>121</v>
      </c>
      <c r="R154">
        <v>4</v>
      </c>
      <c r="S154">
        <v>5</v>
      </c>
      <c r="T154">
        <v>1</v>
      </c>
      <c r="U154">
        <v>1</v>
      </c>
      <c r="V154">
        <v>3</v>
      </c>
      <c r="X154" t="s">
        <v>742</v>
      </c>
      <c r="Y154">
        <v>1110</v>
      </c>
      <c r="Z154" t="s">
        <v>743</v>
      </c>
    </row>
    <row r="155" spans="1:27" x14ac:dyDescent="0.25">
      <c r="A155" s="15" t="s">
        <v>167</v>
      </c>
      <c r="B155" s="15" t="s">
        <v>168</v>
      </c>
      <c r="C155" s="15" t="s">
        <v>2536</v>
      </c>
      <c r="D155" s="28" t="str">
        <f>VLOOKUP(R155, method!$A$1:$B$15, 2, 0)</f>
        <v>中前</v>
      </c>
      <c r="E155">
        <v>6</v>
      </c>
      <c r="F155" t="s">
        <v>744</v>
      </c>
      <c r="G155" t="s">
        <v>551</v>
      </c>
      <c r="H155">
        <v>2000</v>
      </c>
      <c r="I155" s="36" t="s">
        <v>698</v>
      </c>
      <c r="J155">
        <v>3</v>
      </c>
      <c r="K155">
        <v>1</v>
      </c>
      <c r="L155">
        <v>65</v>
      </c>
      <c r="M155" s="15" t="s">
        <v>34</v>
      </c>
      <c r="N155" s="15" t="s">
        <v>391</v>
      </c>
      <c r="O155" t="s">
        <v>679</v>
      </c>
      <c r="P155">
        <v>6.3</v>
      </c>
      <c r="Q155">
        <v>122</v>
      </c>
      <c r="R155">
        <v>5</v>
      </c>
      <c r="S155">
        <v>5</v>
      </c>
      <c r="T155">
        <v>5</v>
      </c>
      <c r="U155">
        <v>5</v>
      </c>
      <c r="V155">
        <v>6</v>
      </c>
      <c r="X155" t="s">
        <v>745</v>
      </c>
      <c r="Y155">
        <v>1116</v>
      </c>
      <c r="Z155" t="s">
        <v>175</v>
      </c>
    </row>
    <row r="156" spans="1:27" x14ac:dyDescent="0.25">
      <c r="A156" s="15" t="s">
        <v>167</v>
      </c>
      <c r="B156" s="15" t="s">
        <v>168</v>
      </c>
      <c r="C156" s="15" t="s">
        <v>2536</v>
      </c>
      <c r="D156" s="27" t="str">
        <f>VLOOKUP(R156, method!$A$1:$B$15, 2, 0)</f>
        <v>中後</v>
      </c>
      <c r="E156" s="34">
        <v>4</v>
      </c>
      <c r="F156" t="s">
        <v>746</v>
      </c>
      <c r="G156" s="30" t="s">
        <v>445</v>
      </c>
      <c r="H156">
        <v>2200</v>
      </c>
      <c r="I156" s="35" t="s">
        <v>455</v>
      </c>
      <c r="J156">
        <v>3</v>
      </c>
      <c r="K156">
        <v>7</v>
      </c>
      <c r="L156">
        <v>67</v>
      </c>
      <c r="M156" s="15" t="s">
        <v>34</v>
      </c>
      <c r="N156" s="15" t="s">
        <v>391</v>
      </c>
      <c r="O156" t="s">
        <v>637</v>
      </c>
      <c r="P156">
        <v>13</v>
      </c>
      <c r="Q156">
        <v>124</v>
      </c>
      <c r="R156">
        <v>8</v>
      </c>
      <c r="S156">
        <v>8</v>
      </c>
      <c r="T156">
        <v>8</v>
      </c>
      <c r="U156">
        <v>3</v>
      </c>
      <c r="V156">
        <v>1</v>
      </c>
      <c r="W156">
        <v>4</v>
      </c>
      <c r="X156" t="s">
        <v>747</v>
      </c>
      <c r="Y156">
        <v>1108</v>
      </c>
      <c r="Z156" t="s">
        <v>175</v>
      </c>
    </row>
    <row r="157" spans="1:27" x14ac:dyDescent="0.25">
      <c r="A157" s="15" t="s">
        <v>167</v>
      </c>
      <c r="B157" s="15" t="s">
        <v>168</v>
      </c>
      <c r="C157" s="15" t="s">
        <v>2536</v>
      </c>
      <c r="D157" s="27" t="str">
        <f>VLOOKUP(R157, method!$A$1:$B$15, 2, 0)</f>
        <v>中後</v>
      </c>
      <c r="E157">
        <v>8</v>
      </c>
      <c r="F157" t="s">
        <v>748</v>
      </c>
      <c r="G157" t="s">
        <v>545</v>
      </c>
      <c r="H157">
        <v>2000</v>
      </c>
      <c r="I157" s="35" t="s">
        <v>455</v>
      </c>
      <c r="J157">
        <v>3</v>
      </c>
      <c r="K157">
        <v>9</v>
      </c>
      <c r="L157">
        <v>69</v>
      </c>
      <c r="M157" s="15" t="s">
        <v>34</v>
      </c>
      <c r="N157" s="15" t="s">
        <v>391</v>
      </c>
      <c r="O157" t="s">
        <v>480</v>
      </c>
      <c r="P157">
        <v>21</v>
      </c>
      <c r="Q157">
        <v>121</v>
      </c>
      <c r="R157">
        <v>10</v>
      </c>
      <c r="S157">
        <v>10</v>
      </c>
      <c r="T157">
        <v>10</v>
      </c>
      <c r="U157">
        <v>10</v>
      </c>
      <c r="V157">
        <v>8</v>
      </c>
      <c r="X157" t="s">
        <v>749</v>
      </c>
      <c r="Y157">
        <v>1108</v>
      </c>
      <c r="Z157" t="s">
        <v>175</v>
      </c>
    </row>
    <row r="158" spans="1:27" x14ac:dyDescent="0.25">
      <c r="A158" s="15" t="s">
        <v>167</v>
      </c>
      <c r="B158" s="15" t="s">
        <v>168</v>
      </c>
      <c r="C158" s="15" t="s">
        <v>2536</v>
      </c>
      <c r="D158" s="27" t="str">
        <f>VLOOKUP(R158, method!$A$1:$B$15, 2, 0)</f>
        <v>中後</v>
      </c>
      <c r="E158">
        <v>10</v>
      </c>
      <c r="F158" t="s">
        <v>750</v>
      </c>
      <c r="G158" t="s">
        <v>491</v>
      </c>
      <c r="H158">
        <v>1800</v>
      </c>
      <c r="I158" s="35" t="s">
        <v>436</v>
      </c>
      <c r="J158">
        <v>3</v>
      </c>
      <c r="K158">
        <v>14</v>
      </c>
      <c r="L158">
        <v>71</v>
      </c>
      <c r="M158" s="15" t="s">
        <v>34</v>
      </c>
      <c r="N158" s="22" t="s">
        <v>33</v>
      </c>
      <c r="O158" t="s">
        <v>637</v>
      </c>
      <c r="P158">
        <v>13</v>
      </c>
      <c r="Q158">
        <v>129</v>
      </c>
      <c r="R158">
        <v>9</v>
      </c>
      <c r="S158">
        <v>8</v>
      </c>
      <c r="T158">
        <v>6</v>
      </c>
      <c r="U158">
        <v>7</v>
      </c>
      <c r="V158">
        <v>10</v>
      </c>
      <c r="X158" t="s">
        <v>751</v>
      </c>
      <c r="Y158">
        <v>1100</v>
      </c>
      <c r="Z158" t="s">
        <v>175</v>
      </c>
    </row>
    <row r="159" spans="1:27" x14ac:dyDescent="0.25">
      <c r="A159" s="15" t="s">
        <v>167</v>
      </c>
      <c r="B159" s="15" t="s">
        <v>168</v>
      </c>
      <c r="C159" s="15" t="s">
        <v>2536</v>
      </c>
      <c r="D159" s="27" t="str">
        <f>VLOOKUP(R159, method!$A$1:$B$15, 2, 0)</f>
        <v>中後</v>
      </c>
      <c r="E159" s="34">
        <v>5</v>
      </c>
      <c r="F159" t="s">
        <v>752</v>
      </c>
      <c r="G159" t="s">
        <v>551</v>
      </c>
      <c r="H159">
        <v>2000</v>
      </c>
      <c r="I159" s="35" t="s">
        <v>455</v>
      </c>
      <c r="J159">
        <v>3</v>
      </c>
      <c r="K159">
        <v>10</v>
      </c>
      <c r="L159">
        <v>73</v>
      </c>
      <c r="M159" s="15" t="s">
        <v>34</v>
      </c>
      <c r="N159" s="18" t="s">
        <v>201</v>
      </c>
      <c r="O159" t="s">
        <v>664</v>
      </c>
      <c r="P159">
        <v>27</v>
      </c>
      <c r="Q159">
        <v>129</v>
      </c>
      <c r="R159">
        <v>10</v>
      </c>
      <c r="S159">
        <v>9</v>
      </c>
      <c r="T159">
        <v>8</v>
      </c>
      <c r="U159">
        <v>8</v>
      </c>
      <c r="V159">
        <v>5</v>
      </c>
      <c r="X159" t="s">
        <v>753</v>
      </c>
      <c r="Y159">
        <v>1113</v>
      </c>
      <c r="Z159" t="s">
        <v>175</v>
      </c>
    </row>
    <row r="160" spans="1:27" x14ac:dyDescent="0.25">
      <c r="A160" s="15" t="s">
        <v>167</v>
      </c>
      <c r="B160" s="15" t="s">
        <v>168</v>
      </c>
      <c r="C160" s="15" t="s">
        <v>2536</v>
      </c>
      <c r="D160" s="27" t="str">
        <f>VLOOKUP(R160, method!$A$1:$B$15, 2, 0)</f>
        <v>中後</v>
      </c>
      <c r="E160" s="34">
        <v>5</v>
      </c>
      <c r="F160" t="s">
        <v>754</v>
      </c>
      <c r="G160" t="s">
        <v>631</v>
      </c>
      <c r="H160">
        <v>1800</v>
      </c>
      <c r="I160" s="35" t="s">
        <v>455</v>
      </c>
      <c r="J160">
        <v>3</v>
      </c>
      <c r="K160">
        <v>2</v>
      </c>
      <c r="L160">
        <v>75</v>
      </c>
      <c r="M160" s="15" t="s">
        <v>34</v>
      </c>
      <c r="N160" s="18" t="s">
        <v>201</v>
      </c>
      <c r="O160" t="s">
        <v>637</v>
      </c>
      <c r="P160">
        <v>16</v>
      </c>
      <c r="Q160">
        <v>131</v>
      </c>
      <c r="R160">
        <v>10</v>
      </c>
      <c r="S160">
        <v>9</v>
      </c>
      <c r="T160">
        <v>10</v>
      </c>
      <c r="U160">
        <v>7</v>
      </c>
      <c r="V160">
        <v>5</v>
      </c>
      <c r="X160" t="s">
        <v>755</v>
      </c>
      <c r="Y160">
        <v>1106</v>
      </c>
      <c r="Z160" t="s">
        <v>175</v>
      </c>
    </row>
    <row r="161" spans="1:26" x14ac:dyDescent="0.25">
      <c r="A161" s="15" t="s">
        <v>167</v>
      </c>
      <c r="B161" s="15" t="s">
        <v>168</v>
      </c>
      <c r="C161" s="15" t="s">
        <v>2536</v>
      </c>
      <c r="D161" s="27" t="str">
        <f>VLOOKUP(R161, method!$A$1:$B$15, 2, 0)</f>
        <v>中後</v>
      </c>
      <c r="E161">
        <v>6</v>
      </c>
      <c r="F161" t="s">
        <v>756</v>
      </c>
      <c r="G161" t="s">
        <v>545</v>
      </c>
      <c r="H161">
        <v>1800</v>
      </c>
      <c r="I161" s="35" t="s">
        <v>455</v>
      </c>
      <c r="J161">
        <v>3</v>
      </c>
      <c r="K161">
        <v>11</v>
      </c>
      <c r="L161">
        <v>76</v>
      </c>
      <c r="M161" s="15" t="s">
        <v>34</v>
      </c>
      <c r="N161" s="16" t="s">
        <v>406</v>
      </c>
      <c r="O161">
        <v>7</v>
      </c>
      <c r="P161">
        <v>34</v>
      </c>
      <c r="Q161">
        <v>132</v>
      </c>
      <c r="R161">
        <v>9</v>
      </c>
      <c r="S161">
        <v>10</v>
      </c>
      <c r="T161">
        <v>10</v>
      </c>
      <c r="U161">
        <v>7</v>
      </c>
      <c r="V161">
        <v>6</v>
      </c>
      <c r="X161" t="s">
        <v>757</v>
      </c>
      <c r="Y161">
        <v>1122</v>
      </c>
      <c r="Z161" t="s">
        <v>727</v>
      </c>
    </row>
    <row r="162" spans="1:26" x14ac:dyDescent="0.25">
      <c r="A162" s="15" t="s">
        <v>167</v>
      </c>
      <c r="B162" s="15" t="s">
        <v>168</v>
      </c>
      <c r="C162" s="15" t="s">
        <v>2536</v>
      </c>
      <c r="D162" s="28" t="str">
        <f>VLOOKUP(R162, method!$A$1:$B$15, 2, 0)</f>
        <v>中前</v>
      </c>
      <c r="E162">
        <v>8</v>
      </c>
      <c r="F162" t="s">
        <v>758</v>
      </c>
      <c r="G162" t="s">
        <v>469</v>
      </c>
      <c r="H162">
        <v>2000</v>
      </c>
      <c r="I162" s="35" t="s">
        <v>436</v>
      </c>
      <c r="J162">
        <v>3</v>
      </c>
      <c r="K162">
        <v>11</v>
      </c>
      <c r="L162">
        <v>76</v>
      </c>
      <c r="M162" s="15" t="s">
        <v>34</v>
      </c>
      <c r="N162" s="16" t="s">
        <v>406</v>
      </c>
      <c r="O162" t="s">
        <v>533</v>
      </c>
      <c r="P162">
        <v>33</v>
      </c>
      <c r="Q162">
        <v>134</v>
      </c>
      <c r="R162">
        <v>7</v>
      </c>
      <c r="S162">
        <v>3</v>
      </c>
      <c r="T162">
        <v>3</v>
      </c>
      <c r="U162">
        <v>3</v>
      </c>
      <c r="V162">
        <v>8</v>
      </c>
      <c r="X162" t="s">
        <v>759</v>
      </c>
      <c r="Y162">
        <v>1107</v>
      </c>
      <c r="Z162" t="s">
        <v>730</v>
      </c>
    </row>
    <row r="163" spans="1:26" x14ac:dyDescent="0.25">
      <c r="A163" s="15" t="s">
        <v>167</v>
      </c>
      <c r="B163" s="15" t="s">
        <v>168</v>
      </c>
      <c r="C163" s="15" t="s">
        <v>2536</v>
      </c>
      <c r="D163" s="27" t="str">
        <f>VLOOKUP(R163, method!$A$1:$B$15, 2, 0)</f>
        <v>中後</v>
      </c>
      <c r="E163">
        <v>9</v>
      </c>
      <c r="F163" t="s">
        <v>538</v>
      </c>
      <c r="G163" s="31" t="s">
        <v>435</v>
      </c>
      <c r="H163">
        <v>2200</v>
      </c>
      <c r="I163" s="35" t="s">
        <v>455</v>
      </c>
      <c r="J163">
        <v>3</v>
      </c>
      <c r="K163">
        <v>9</v>
      </c>
      <c r="L163">
        <v>76</v>
      </c>
      <c r="M163" s="15" t="s">
        <v>34</v>
      </c>
      <c r="N163" s="15" t="s">
        <v>391</v>
      </c>
      <c r="O163" t="s">
        <v>558</v>
      </c>
      <c r="P163">
        <v>15</v>
      </c>
      <c r="Q163">
        <v>134</v>
      </c>
      <c r="R163">
        <v>9</v>
      </c>
      <c r="S163">
        <v>9</v>
      </c>
      <c r="T163">
        <v>9</v>
      </c>
      <c r="U163">
        <v>9</v>
      </c>
      <c r="V163">
        <v>8</v>
      </c>
      <c r="W163">
        <v>9</v>
      </c>
      <c r="X163" t="s">
        <v>760</v>
      </c>
      <c r="Y163">
        <v>1119</v>
      </c>
      <c r="Z163" t="s">
        <v>730</v>
      </c>
    </row>
    <row r="164" spans="1:26" x14ac:dyDescent="0.25">
      <c r="A164" s="15" t="s">
        <v>167</v>
      </c>
      <c r="B164" s="15" t="s">
        <v>168</v>
      </c>
      <c r="C164" s="15" t="s">
        <v>2536</v>
      </c>
      <c r="D164" s="29" t="str">
        <f>VLOOKUP(R164, method!$A$1:$B$15, 2, 0)</f>
        <v>留後</v>
      </c>
      <c r="E164" s="33">
        <v>1</v>
      </c>
      <c r="F164" t="s">
        <v>761</v>
      </c>
      <c r="G164" t="s">
        <v>491</v>
      </c>
      <c r="H164">
        <v>1800</v>
      </c>
      <c r="I164" s="35" t="s">
        <v>436</v>
      </c>
      <c r="J164">
        <v>3</v>
      </c>
      <c r="K164">
        <v>11</v>
      </c>
      <c r="L164">
        <v>71</v>
      </c>
      <c r="M164" s="15" t="s">
        <v>34</v>
      </c>
      <c r="N164" s="15" t="s">
        <v>391</v>
      </c>
      <c r="O164" s="10" t="s">
        <v>762</v>
      </c>
      <c r="P164">
        <v>44</v>
      </c>
      <c r="Q164">
        <v>128</v>
      </c>
      <c r="R164">
        <v>13</v>
      </c>
      <c r="S164">
        <v>12</v>
      </c>
      <c r="T164">
        <v>10</v>
      </c>
      <c r="U164">
        <v>8</v>
      </c>
      <c r="V164">
        <v>1</v>
      </c>
      <c r="X164" t="s">
        <v>763</v>
      </c>
      <c r="Y164">
        <v>1117</v>
      </c>
      <c r="Z164" t="s">
        <v>764</v>
      </c>
    </row>
    <row r="165" spans="1:26" x14ac:dyDescent="0.25">
      <c r="A165" s="15" t="s">
        <v>167</v>
      </c>
      <c r="B165" s="15" t="s">
        <v>168</v>
      </c>
      <c r="C165" s="15" t="s">
        <v>2536</v>
      </c>
      <c r="D165" s="28" t="str">
        <f>VLOOKUP(R165, method!$A$1:$B$15, 2, 0)</f>
        <v>中前</v>
      </c>
      <c r="E165">
        <v>8</v>
      </c>
      <c r="F165" t="s">
        <v>765</v>
      </c>
      <c r="G165" s="31" t="s">
        <v>435</v>
      </c>
      <c r="H165">
        <v>1800</v>
      </c>
      <c r="I165" s="35" t="s">
        <v>455</v>
      </c>
      <c r="J165">
        <v>3</v>
      </c>
      <c r="K165">
        <v>2</v>
      </c>
      <c r="L165">
        <v>73</v>
      </c>
      <c r="M165" s="15" t="s">
        <v>34</v>
      </c>
      <c r="N165" s="15" t="s">
        <v>391</v>
      </c>
      <c r="O165" t="s">
        <v>548</v>
      </c>
      <c r="P165">
        <v>9.5</v>
      </c>
      <c r="Q165">
        <v>126</v>
      </c>
      <c r="R165">
        <v>7</v>
      </c>
      <c r="S165">
        <v>6</v>
      </c>
      <c r="T165">
        <v>6</v>
      </c>
      <c r="U165">
        <v>5</v>
      </c>
      <c r="V165">
        <v>8</v>
      </c>
      <c r="X165" t="s">
        <v>766</v>
      </c>
      <c r="Y165">
        <v>1124</v>
      </c>
      <c r="Z165" t="s">
        <v>736</v>
      </c>
    </row>
    <row r="166" spans="1:26" x14ac:dyDescent="0.25">
      <c r="A166" s="15" t="s">
        <v>167</v>
      </c>
      <c r="B166" s="16" t="s">
        <v>171</v>
      </c>
      <c r="C166" s="16" t="s">
        <v>2537</v>
      </c>
      <c r="D166" s="29" t="str">
        <f>VLOOKUP(R166, method!$A$1:$B$15, 2, 0)</f>
        <v>留後</v>
      </c>
      <c r="E166">
        <v>8</v>
      </c>
      <c r="F166" t="s">
        <v>547</v>
      </c>
      <c r="G166" t="s">
        <v>532</v>
      </c>
      <c r="H166">
        <v>1400</v>
      </c>
      <c r="I166" s="35" t="s">
        <v>455</v>
      </c>
      <c r="J166">
        <v>4</v>
      </c>
      <c r="K166">
        <v>7</v>
      </c>
      <c r="L166">
        <v>60</v>
      </c>
      <c r="M166" s="19" t="s">
        <v>57</v>
      </c>
      <c r="N166" s="18" t="s">
        <v>12</v>
      </c>
      <c r="O166" t="s">
        <v>558</v>
      </c>
      <c r="P166">
        <v>3.4</v>
      </c>
      <c r="Q166">
        <v>135</v>
      </c>
      <c r="R166">
        <v>11</v>
      </c>
      <c r="S166">
        <v>10</v>
      </c>
      <c r="T166">
        <v>12</v>
      </c>
      <c r="U166">
        <v>8</v>
      </c>
      <c r="X166" t="s">
        <v>767</v>
      </c>
      <c r="Y166">
        <v>1071</v>
      </c>
      <c r="Z166" t="s">
        <v>768</v>
      </c>
    </row>
    <row r="167" spans="1:26" x14ac:dyDescent="0.25">
      <c r="A167" s="15" t="s">
        <v>167</v>
      </c>
      <c r="B167" s="16" t="s">
        <v>171</v>
      </c>
      <c r="C167" s="16" t="s">
        <v>2537</v>
      </c>
      <c r="D167" s="28" t="str">
        <f>VLOOKUP(R167, method!$A$1:$B$15, 2, 0)</f>
        <v>中前</v>
      </c>
      <c r="E167">
        <v>7</v>
      </c>
      <c r="F167" t="s">
        <v>598</v>
      </c>
      <c r="G167" s="31" t="s">
        <v>439</v>
      </c>
      <c r="H167">
        <v>1650</v>
      </c>
      <c r="I167" s="35" t="s">
        <v>455</v>
      </c>
      <c r="J167">
        <v>3</v>
      </c>
      <c r="K167">
        <v>6</v>
      </c>
      <c r="L167">
        <v>61</v>
      </c>
      <c r="M167" s="15" t="s">
        <v>34</v>
      </c>
      <c r="N167" s="18" t="s">
        <v>201</v>
      </c>
      <c r="O167">
        <v>5</v>
      </c>
      <c r="P167">
        <v>9.6</v>
      </c>
      <c r="Q167">
        <v>116</v>
      </c>
      <c r="R167">
        <v>5</v>
      </c>
      <c r="S167">
        <v>6</v>
      </c>
      <c r="T167">
        <v>6</v>
      </c>
      <c r="U167">
        <v>7</v>
      </c>
      <c r="X167" t="s">
        <v>769</v>
      </c>
      <c r="Y167">
        <v>1091</v>
      </c>
      <c r="Z167" t="s">
        <v>158</v>
      </c>
    </row>
    <row r="168" spans="1:26" x14ac:dyDescent="0.25">
      <c r="A168" s="15" t="s">
        <v>167</v>
      </c>
      <c r="B168" s="16" t="s">
        <v>171</v>
      </c>
      <c r="C168" s="16" t="s">
        <v>2537</v>
      </c>
      <c r="D168" s="28" t="str">
        <f>VLOOKUP(R168, method!$A$1:$B$15, 2, 0)</f>
        <v>中前</v>
      </c>
      <c r="E168" s="33">
        <v>3</v>
      </c>
      <c r="F168" t="s">
        <v>447</v>
      </c>
      <c r="G168" s="30" t="s">
        <v>445</v>
      </c>
      <c r="H168">
        <v>1650</v>
      </c>
      <c r="I168" s="35" t="s">
        <v>436</v>
      </c>
      <c r="J168">
        <v>3</v>
      </c>
      <c r="K168">
        <v>5</v>
      </c>
      <c r="L168">
        <v>61</v>
      </c>
      <c r="M168" s="15" t="s">
        <v>34</v>
      </c>
      <c r="N168" s="18" t="s">
        <v>201</v>
      </c>
      <c r="O168" s="10" t="s">
        <v>597</v>
      </c>
      <c r="P168">
        <v>17</v>
      </c>
      <c r="Q168">
        <v>116</v>
      </c>
      <c r="R168">
        <v>5</v>
      </c>
      <c r="S168">
        <v>5</v>
      </c>
      <c r="T168">
        <v>6</v>
      </c>
      <c r="U168">
        <v>3</v>
      </c>
      <c r="X168" t="s">
        <v>770</v>
      </c>
      <c r="Y168">
        <v>1078</v>
      </c>
      <c r="Z168" t="s">
        <v>158</v>
      </c>
    </row>
    <row r="169" spans="1:26" x14ac:dyDescent="0.25">
      <c r="A169" s="15" t="s">
        <v>167</v>
      </c>
      <c r="B169" s="16" t="s">
        <v>171</v>
      </c>
      <c r="C169" s="16" t="s">
        <v>2537</v>
      </c>
      <c r="D169" s="27" t="str">
        <f>VLOOKUP(R169, method!$A$1:$B$15, 2, 0)</f>
        <v>中後</v>
      </c>
      <c r="E169">
        <v>10</v>
      </c>
      <c r="F169" t="s">
        <v>646</v>
      </c>
      <c r="G169" t="s">
        <v>469</v>
      </c>
      <c r="H169">
        <v>1400</v>
      </c>
      <c r="I169" s="35" t="s">
        <v>455</v>
      </c>
      <c r="J169">
        <v>3</v>
      </c>
      <c r="K169">
        <v>8</v>
      </c>
      <c r="L169">
        <v>63</v>
      </c>
      <c r="M169" s="15" t="s">
        <v>34</v>
      </c>
      <c r="N169" s="20" t="s">
        <v>56</v>
      </c>
      <c r="O169">
        <v>4</v>
      </c>
      <c r="P169">
        <v>27</v>
      </c>
      <c r="Q169">
        <v>123</v>
      </c>
      <c r="R169">
        <v>10</v>
      </c>
      <c r="S169">
        <v>11</v>
      </c>
      <c r="T169">
        <v>11</v>
      </c>
      <c r="U169">
        <v>10</v>
      </c>
      <c r="X169" t="s">
        <v>771</v>
      </c>
      <c r="Y169">
        <v>1091</v>
      </c>
      <c r="Z169" t="s">
        <v>635</v>
      </c>
    </row>
    <row r="170" spans="1:26" x14ac:dyDescent="0.25">
      <c r="A170" s="15" t="s">
        <v>167</v>
      </c>
      <c r="B170" s="16" t="s">
        <v>171</v>
      </c>
      <c r="C170" s="16" t="s">
        <v>2537</v>
      </c>
      <c r="D170" s="27" t="str">
        <f>VLOOKUP(R170, method!$A$1:$B$15, 2, 0)</f>
        <v>中後</v>
      </c>
      <c r="E170">
        <v>8</v>
      </c>
      <c r="F170" t="s">
        <v>592</v>
      </c>
      <c r="G170" t="s">
        <v>532</v>
      </c>
      <c r="H170">
        <v>1600</v>
      </c>
      <c r="I170" s="35" t="s">
        <v>436</v>
      </c>
      <c r="J170">
        <v>3</v>
      </c>
      <c r="K170">
        <v>7</v>
      </c>
      <c r="L170">
        <v>65</v>
      </c>
      <c r="M170" s="15" t="s">
        <v>34</v>
      </c>
      <c r="N170" s="15" t="s">
        <v>391</v>
      </c>
      <c r="O170">
        <v>5</v>
      </c>
      <c r="P170">
        <v>42</v>
      </c>
      <c r="Q170">
        <v>120</v>
      </c>
      <c r="R170">
        <v>9</v>
      </c>
      <c r="S170">
        <v>10</v>
      </c>
      <c r="T170">
        <v>11</v>
      </c>
      <c r="U170">
        <v>8</v>
      </c>
      <c r="X170" t="s">
        <v>772</v>
      </c>
      <c r="Y170">
        <v>1083</v>
      </c>
      <c r="Z170" t="s">
        <v>773</v>
      </c>
    </row>
    <row r="171" spans="1:26" x14ac:dyDescent="0.25">
      <c r="A171" s="15" t="s">
        <v>167</v>
      </c>
      <c r="B171" s="16" t="s">
        <v>171</v>
      </c>
      <c r="C171" s="16" t="s">
        <v>2537</v>
      </c>
      <c r="D171" s="29" t="str">
        <f>VLOOKUP(R171, method!$A$1:$B$15, 2, 0)</f>
        <v>留後</v>
      </c>
      <c r="E171">
        <v>9</v>
      </c>
      <c r="F171" t="s">
        <v>594</v>
      </c>
      <c r="G171" t="s">
        <v>532</v>
      </c>
      <c r="H171">
        <v>1800</v>
      </c>
      <c r="I171" s="35" t="s">
        <v>455</v>
      </c>
      <c r="J171">
        <v>3</v>
      </c>
      <c r="K171">
        <v>13</v>
      </c>
      <c r="L171">
        <v>67</v>
      </c>
      <c r="M171" s="15" t="s">
        <v>34</v>
      </c>
      <c r="N171" s="15" t="s">
        <v>391</v>
      </c>
      <c r="O171" t="s">
        <v>774</v>
      </c>
      <c r="P171">
        <v>41</v>
      </c>
      <c r="Q171">
        <v>122</v>
      </c>
      <c r="R171">
        <v>11</v>
      </c>
      <c r="S171">
        <v>14</v>
      </c>
      <c r="T171">
        <v>13</v>
      </c>
      <c r="U171">
        <v>10</v>
      </c>
      <c r="V171">
        <v>9</v>
      </c>
      <c r="X171" t="s">
        <v>775</v>
      </c>
      <c r="Y171">
        <v>1098</v>
      </c>
      <c r="Z171" t="s">
        <v>776</v>
      </c>
    </row>
    <row r="172" spans="1:26" x14ac:dyDescent="0.25">
      <c r="A172" s="15" t="s">
        <v>167</v>
      </c>
      <c r="B172" s="16" t="s">
        <v>171</v>
      </c>
      <c r="C172" s="16" t="s">
        <v>2537</v>
      </c>
      <c r="D172" s="27" t="str">
        <f>VLOOKUP(R172, method!$A$1:$B$15, 2, 0)</f>
        <v>中後</v>
      </c>
      <c r="E172">
        <v>9</v>
      </c>
      <c r="F172" t="s">
        <v>605</v>
      </c>
      <c r="G172" t="s">
        <v>631</v>
      </c>
      <c r="H172">
        <v>1600</v>
      </c>
      <c r="I172" s="35" t="s">
        <v>455</v>
      </c>
      <c r="J172" t="s">
        <v>777</v>
      </c>
      <c r="K172">
        <v>9</v>
      </c>
      <c r="L172">
        <v>68</v>
      </c>
      <c r="M172" s="15" t="s">
        <v>34</v>
      </c>
      <c r="N172" s="15" t="s">
        <v>391</v>
      </c>
      <c r="O172" t="s">
        <v>456</v>
      </c>
      <c r="P172">
        <v>46</v>
      </c>
      <c r="Q172">
        <v>120</v>
      </c>
      <c r="R172">
        <v>10</v>
      </c>
      <c r="S172">
        <v>7</v>
      </c>
      <c r="T172">
        <v>10</v>
      </c>
      <c r="U172">
        <v>9</v>
      </c>
      <c r="X172" t="s">
        <v>778</v>
      </c>
      <c r="Y172">
        <v>1092</v>
      </c>
      <c r="Z172" t="s">
        <v>779</v>
      </c>
    </row>
    <row r="173" spans="1:26" x14ac:dyDescent="0.25">
      <c r="A173" s="15" t="s">
        <v>167</v>
      </c>
      <c r="B173" s="16" t="s">
        <v>171</v>
      </c>
      <c r="C173" s="16" t="s">
        <v>2537</v>
      </c>
      <c r="D173" s="28" t="str">
        <f>VLOOKUP(R173, method!$A$1:$B$15, 2, 0)</f>
        <v>中前</v>
      </c>
      <c r="E173">
        <v>9</v>
      </c>
      <c r="F173" t="s">
        <v>780</v>
      </c>
      <c r="G173" t="s">
        <v>545</v>
      </c>
      <c r="H173">
        <v>1800</v>
      </c>
      <c r="I173" s="35" t="s">
        <v>455</v>
      </c>
      <c r="J173">
        <v>3</v>
      </c>
      <c r="K173">
        <v>6</v>
      </c>
      <c r="L173">
        <v>70</v>
      </c>
      <c r="M173" s="15" t="s">
        <v>34</v>
      </c>
      <c r="N173" s="16" t="s">
        <v>406</v>
      </c>
      <c r="O173" t="s">
        <v>480</v>
      </c>
      <c r="P173">
        <v>35</v>
      </c>
      <c r="Q173">
        <v>129</v>
      </c>
      <c r="R173">
        <v>4</v>
      </c>
      <c r="S173">
        <v>4</v>
      </c>
      <c r="T173">
        <v>4</v>
      </c>
      <c r="U173">
        <v>4</v>
      </c>
      <c r="V173">
        <v>9</v>
      </c>
      <c r="X173" t="s">
        <v>781</v>
      </c>
      <c r="Y173">
        <v>1098</v>
      </c>
      <c r="Z173" t="s">
        <v>782</v>
      </c>
    </row>
    <row r="174" spans="1:26" x14ac:dyDescent="0.25">
      <c r="A174" s="15" t="s">
        <v>167</v>
      </c>
      <c r="B174" s="16" t="s">
        <v>171</v>
      </c>
      <c r="C174" s="16" t="s">
        <v>2537</v>
      </c>
      <c r="D174" s="28" t="str">
        <f>VLOOKUP(R174, method!$A$1:$B$15, 2, 0)</f>
        <v>中前</v>
      </c>
      <c r="E174">
        <v>10</v>
      </c>
      <c r="F174" t="s">
        <v>468</v>
      </c>
      <c r="G174" t="s">
        <v>469</v>
      </c>
      <c r="H174">
        <v>2000</v>
      </c>
      <c r="I174" s="35" t="s">
        <v>455</v>
      </c>
      <c r="J174">
        <v>3</v>
      </c>
      <c r="K174">
        <v>10</v>
      </c>
      <c r="L174">
        <v>72</v>
      </c>
      <c r="M174" s="15" t="s">
        <v>34</v>
      </c>
      <c r="N174" s="19" t="s">
        <v>388</v>
      </c>
      <c r="O174">
        <v>6</v>
      </c>
      <c r="P174">
        <v>26</v>
      </c>
      <c r="Q174">
        <v>127</v>
      </c>
      <c r="R174">
        <v>7</v>
      </c>
      <c r="S174">
        <v>8</v>
      </c>
      <c r="T174">
        <v>8</v>
      </c>
      <c r="U174">
        <v>13</v>
      </c>
      <c r="V174">
        <v>10</v>
      </c>
      <c r="X174" t="s">
        <v>783</v>
      </c>
      <c r="Y174">
        <v>1093</v>
      </c>
      <c r="Z174" t="s">
        <v>596</v>
      </c>
    </row>
    <row r="175" spans="1:26" x14ac:dyDescent="0.25">
      <c r="A175" s="15" t="s">
        <v>167</v>
      </c>
      <c r="B175" s="16" t="s">
        <v>171</v>
      </c>
      <c r="C175" s="16" t="s">
        <v>2537</v>
      </c>
      <c r="D175" s="28" t="str">
        <f>VLOOKUP(R175, method!$A$1:$B$15, 2, 0)</f>
        <v>中前</v>
      </c>
      <c r="E175">
        <v>12</v>
      </c>
      <c r="F175" t="s">
        <v>784</v>
      </c>
      <c r="G175" t="s">
        <v>469</v>
      </c>
      <c r="H175">
        <v>1600</v>
      </c>
      <c r="I175" s="35" t="s">
        <v>436</v>
      </c>
      <c r="J175">
        <v>3</v>
      </c>
      <c r="K175">
        <v>6</v>
      </c>
      <c r="L175">
        <v>73</v>
      </c>
      <c r="M175" s="15" t="s">
        <v>34</v>
      </c>
      <c r="N175" s="19" t="s">
        <v>388</v>
      </c>
      <c r="O175" t="s">
        <v>546</v>
      </c>
      <c r="P175">
        <v>7</v>
      </c>
      <c r="Q175">
        <v>130</v>
      </c>
      <c r="R175">
        <v>4</v>
      </c>
      <c r="S175">
        <v>5</v>
      </c>
      <c r="T175">
        <v>7</v>
      </c>
      <c r="U175">
        <v>12</v>
      </c>
      <c r="X175" t="s">
        <v>785</v>
      </c>
      <c r="Y175">
        <v>1090</v>
      </c>
      <c r="Z175" t="s">
        <v>463</v>
      </c>
    </row>
    <row r="176" spans="1:26" x14ac:dyDescent="0.25">
      <c r="A176" s="15" t="s">
        <v>167</v>
      </c>
      <c r="B176" s="16" t="s">
        <v>171</v>
      </c>
      <c r="C176" s="16" t="s">
        <v>2537</v>
      </c>
      <c r="D176" s="28" t="str">
        <f>VLOOKUP(R176, method!$A$1:$B$15, 2, 0)</f>
        <v>中前</v>
      </c>
      <c r="E176" s="33">
        <v>3</v>
      </c>
      <c r="F176" t="s">
        <v>616</v>
      </c>
      <c r="G176" t="s">
        <v>532</v>
      </c>
      <c r="H176">
        <v>1600</v>
      </c>
      <c r="I176" s="35" t="s">
        <v>455</v>
      </c>
      <c r="J176">
        <v>3</v>
      </c>
      <c r="K176">
        <v>3</v>
      </c>
      <c r="L176">
        <v>72</v>
      </c>
      <c r="M176" s="15" t="s">
        <v>34</v>
      </c>
      <c r="N176" s="18" t="s">
        <v>12</v>
      </c>
      <c r="O176" s="10" t="s">
        <v>376</v>
      </c>
      <c r="P176">
        <v>3.9</v>
      </c>
      <c r="Q176">
        <v>128</v>
      </c>
      <c r="R176">
        <v>4</v>
      </c>
      <c r="S176">
        <v>4</v>
      </c>
      <c r="T176">
        <v>4</v>
      </c>
      <c r="U176">
        <v>3</v>
      </c>
      <c r="X176" t="s">
        <v>786</v>
      </c>
      <c r="Y176">
        <v>1092</v>
      </c>
      <c r="Z176" t="s">
        <v>463</v>
      </c>
    </row>
    <row r="177" spans="1:26" x14ac:dyDescent="0.25">
      <c r="A177" s="15" t="s">
        <v>167</v>
      </c>
      <c r="B177" s="16" t="s">
        <v>171</v>
      </c>
      <c r="C177" s="16" t="s">
        <v>2537</v>
      </c>
      <c r="D177" s="29" t="str">
        <f>VLOOKUP(R177, method!$A$1:$B$15, 2, 0)</f>
        <v>留後</v>
      </c>
      <c r="E177" s="33">
        <v>2</v>
      </c>
      <c r="F177" t="s">
        <v>618</v>
      </c>
      <c r="G177" t="s">
        <v>491</v>
      </c>
      <c r="H177">
        <v>1400</v>
      </c>
      <c r="I177" s="35" t="s">
        <v>436</v>
      </c>
      <c r="J177">
        <v>3</v>
      </c>
      <c r="K177">
        <v>12</v>
      </c>
      <c r="L177">
        <v>70</v>
      </c>
      <c r="M177" s="15" t="s">
        <v>34</v>
      </c>
      <c r="N177" s="19" t="s">
        <v>388</v>
      </c>
      <c r="O177" s="10">
        <v>2</v>
      </c>
      <c r="P177">
        <v>34</v>
      </c>
      <c r="Q177">
        <v>125</v>
      </c>
      <c r="R177">
        <v>14</v>
      </c>
      <c r="S177">
        <v>12</v>
      </c>
      <c r="T177">
        <v>9</v>
      </c>
      <c r="U177">
        <v>2</v>
      </c>
      <c r="X177" t="s">
        <v>787</v>
      </c>
      <c r="Y177">
        <v>1083</v>
      </c>
      <c r="Z177" t="s">
        <v>463</v>
      </c>
    </row>
    <row r="178" spans="1:26" x14ac:dyDescent="0.25">
      <c r="A178" s="15" t="s">
        <v>167</v>
      </c>
      <c r="B178" s="16" t="s">
        <v>171</v>
      </c>
      <c r="C178" s="16" t="s">
        <v>2537</v>
      </c>
      <c r="D178" s="28" t="str">
        <f>VLOOKUP(R178, method!$A$1:$B$15, 2, 0)</f>
        <v>中前</v>
      </c>
      <c r="E178" s="34">
        <v>5</v>
      </c>
      <c r="F178" t="s">
        <v>623</v>
      </c>
      <c r="G178" s="31" t="s">
        <v>439</v>
      </c>
      <c r="H178">
        <v>1650</v>
      </c>
      <c r="I178" s="35" t="s">
        <v>455</v>
      </c>
      <c r="J178">
        <v>3</v>
      </c>
      <c r="K178">
        <v>2</v>
      </c>
      <c r="L178">
        <v>70</v>
      </c>
      <c r="M178" s="15" t="s">
        <v>34</v>
      </c>
      <c r="N178" s="19" t="s">
        <v>388</v>
      </c>
      <c r="O178" s="10" t="s">
        <v>442</v>
      </c>
      <c r="P178">
        <v>38</v>
      </c>
      <c r="Q178">
        <v>125</v>
      </c>
      <c r="R178">
        <v>6</v>
      </c>
      <c r="S178">
        <v>6</v>
      </c>
      <c r="T178">
        <v>8</v>
      </c>
      <c r="U178">
        <v>5</v>
      </c>
      <c r="X178" t="s">
        <v>788</v>
      </c>
      <c r="Y178">
        <v>1071</v>
      </c>
      <c r="Z178" t="s">
        <v>463</v>
      </c>
    </row>
    <row r="179" spans="1:26" x14ac:dyDescent="0.25">
      <c r="A179" s="15" t="s">
        <v>167</v>
      </c>
      <c r="B179" s="17" t="s">
        <v>173</v>
      </c>
      <c r="C179" s="17" t="s">
        <v>2538</v>
      </c>
      <c r="D179" s="28" t="str">
        <f>VLOOKUP(R179, method!$A$1:$B$15, 2, 0)</f>
        <v>中前</v>
      </c>
      <c r="E179">
        <v>6</v>
      </c>
      <c r="F179" t="s">
        <v>438</v>
      </c>
      <c r="G179" s="31" t="s">
        <v>439</v>
      </c>
      <c r="H179">
        <v>1800</v>
      </c>
      <c r="I179" s="36" t="s">
        <v>440</v>
      </c>
      <c r="J179">
        <v>4</v>
      </c>
      <c r="K179">
        <v>1</v>
      </c>
      <c r="L179">
        <v>60</v>
      </c>
      <c r="M179" s="25" t="s">
        <v>89</v>
      </c>
      <c r="N179" s="18" t="s">
        <v>201</v>
      </c>
      <c r="O179" t="s">
        <v>536</v>
      </c>
      <c r="P179">
        <v>17</v>
      </c>
      <c r="Q179">
        <v>135</v>
      </c>
      <c r="R179">
        <v>5</v>
      </c>
      <c r="S179">
        <v>5</v>
      </c>
      <c r="T179">
        <v>6</v>
      </c>
      <c r="U179">
        <v>7</v>
      </c>
      <c r="V179">
        <v>6</v>
      </c>
      <c r="X179" t="s">
        <v>789</v>
      </c>
      <c r="Y179">
        <v>1126</v>
      </c>
      <c r="Z179" t="s">
        <v>175</v>
      </c>
    </row>
    <row r="180" spans="1:26" x14ac:dyDescent="0.25">
      <c r="A180" s="15" t="s">
        <v>167</v>
      </c>
      <c r="B180" s="17" t="s">
        <v>173</v>
      </c>
      <c r="C180" s="17" t="s">
        <v>2538</v>
      </c>
      <c r="D180" s="29" t="str">
        <f>VLOOKUP(R180, method!$A$1:$B$15, 2, 0)</f>
        <v>留後</v>
      </c>
      <c r="E180">
        <v>13</v>
      </c>
      <c r="F180" t="s">
        <v>790</v>
      </c>
      <c r="G180" t="s">
        <v>545</v>
      </c>
      <c r="H180">
        <v>2000</v>
      </c>
      <c r="I180" s="35" t="s">
        <v>455</v>
      </c>
      <c r="J180">
        <v>3</v>
      </c>
      <c r="K180">
        <v>14</v>
      </c>
      <c r="L180">
        <v>61</v>
      </c>
      <c r="M180" s="25" t="s">
        <v>89</v>
      </c>
      <c r="N180" s="15" t="s">
        <v>391</v>
      </c>
      <c r="O180" t="s">
        <v>791</v>
      </c>
      <c r="P180">
        <v>93</v>
      </c>
      <c r="Q180">
        <v>117</v>
      </c>
      <c r="R180">
        <v>13</v>
      </c>
      <c r="S180">
        <v>11</v>
      </c>
      <c r="T180">
        <v>13</v>
      </c>
      <c r="U180">
        <v>13</v>
      </c>
      <c r="V180">
        <v>13</v>
      </c>
      <c r="X180" t="s">
        <v>792</v>
      </c>
      <c r="Y180">
        <v>1126</v>
      </c>
      <c r="Z180" t="s">
        <v>175</v>
      </c>
    </row>
    <row r="181" spans="1:26" x14ac:dyDescent="0.25">
      <c r="A181" s="15" t="s">
        <v>167</v>
      </c>
      <c r="B181" s="17" t="s">
        <v>173</v>
      </c>
      <c r="C181" s="17" t="s">
        <v>2538</v>
      </c>
      <c r="D181" s="27" t="str">
        <f>VLOOKUP(R181, method!$A$1:$B$15, 2, 0)</f>
        <v>中後</v>
      </c>
      <c r="E181">
        <v>9</v>
      </c>
      <c r="F181" t="s">
        <v>444</v>
      </c>
      <c r="G181" s="30" t="s">
        <v>445</v>
      </c>
      <c r="H181">
        <v>1800</v>
      </c>
      <c r="I181" s="35" t="s">
        <v>436</v>
      </c>
      <c r="J181">
        <v>3</v>
      </c>
      <c r="K181">
        <v>9</v>
      </c>
      <c r="L181">
        <v>63</v>
      </c>
      <c r="M181" s="25" t="s">
        <v>89</v>
      </c>
      <c r="N181" s="21" t="s">
        <v>61</v>
      </c>
      <c r="O181" t="s">
        <v>519</v>
      </c>
      <c r="P181">
        <v>19</v>
      </c>
      <c r="Q181">
        <v>120</v>
      </c>
      <c r="R181">
        <v>9</v>
      </c>
      <c r="S181">
        <v>9</v>
      </c>
      <c r="T181">
        <v>9</v>
      </c>
      <c r="U181">
        <v>6</v>
      </c>
      <c r="V181">
        <v>9</v>
      </c>
      <c r="X181" t="s">
        <v>793</v>
      </c>
      <c r="Y181">
        <v>1122</v>
      </c>
      <c r="Z181" t="s">
        <v>175</v>
      </c>
    </row>
    <row r="182" spans="1:26" x14ac:dyDescent="0.25">
      <c r="A182" s="15" t="s">
        <v>167</v>
      </c>
      <c r="B182" s="17" t="s">
        <v>173</v>
      </c>
      <c r="C182" s="17" t="s">
        <v>2538</v>
      </c>
      <c r="D182" s="27" t="str">
        <f>VLOOKUP(R182, method!$A$1:$B$15, 2, 0)</f>
        <v>中後</v>
      </c>
      <c r="E182" s="33">
        <v>3</v>
      </c>
      <c r="F182" t="s">
        <v>794</v>
      </c>
      <c r="G182" s="31" t="s">
        <v>435</v>
      </c>
      <c r="H182">
        <v>1800</v>
      </c>
      <c r="I182" s="35" t="s">
        <v>455</v>
      </c>
      <c r="J182">
        <v>3</v>
      </c>
      <c r="K182">
        <v>3</v>
      </c>
      <c r="L182">
        <v>63</v>
      </c>
      <c r="M182" s="25" t="s">
        <v>89</v>
      </c>
      <c r="N182" s="21" t="s">
        <v>61</v>
      </c>
      <c r="O182" t="s">
        <v>529</v>
      </c>
      <c r="P182">
        <v>27</v>
      </c>
      <c r="Q182">
        <v>120</v>
      </c>
      <c r="R182">
        <v>9</v>
      </c>
      <c r="S182">
        <v>9</v>
      </c>
      <c r="T182">
        <v>9</v>
      </c>
      <c r="U182">
        <v>9</v>
      </c>
      <c r="V182">
        <v>3</v>
      </c>
      <c r="X182" t="s">
        <v>795</v>
      </c>
      <c r="Y182">
        <v>1118</v>
      </c>
      <c r="Z182" t="s">
        <v>175</v>
      </c>
    </row>
    <row r="183" spans="1:26" x14ac:dyDescent="0.25">
      <c r="A183" s="15" t="s">
        <v>167</v>
      </c>
      <c r="B183" s="17" t="s">
        <v>173</v>
      </c>
      <c r="C183" s="17" t="s">
        <v>2538</v>
      </c>
      <c r="D183" s="29" t="str">
        <f>VLOOKUP(R183, method!$A$1:$B$15, 2, 0)</f>
        <v>留後</v>
      </c>
      <c r="E183">
        <v>10</v>
      </c>
      <c r="F183" t="s">
        <v>447</v>
      </c>
      <c r="G183" s="30" t="s">
        <v>445</v>
      </c>
      <c r="H183">
        <v>1650</v>
      </c>
      <c r="I183" s="35" t="s">
        <v>436</v>
      </c>
      <c r="J183">
        <v>3</v>
      </c>
      <c r="K183">
        <v>9</v>
      </c>
      <c r="L183">
        <v>65</v>
      </c>
      <c r="M183" s="25" t="s">
        <v>89</v>
      </c>
      <c r="N183" s="21" t="s">
        <v>61</v>
      </c>
      <c r="O183" t="s">
        <v>473</v>
      </c>
      <c r="P183">
        <v>36</v>
      </c>
      <c r="Q183">
        <v>121</v>
      </c>
      <c r="R183">
        <v>11</v>
      </c>
      <c r="S183">
        <v>11</v>
      </c>
      <c r="T183">
        <v>12</v>
      </c>
      <c r="U183">
        <v>10</v>
      </c>
      <c r="X183" t="s">
        <v>796</v>
      </c>
      <c r="Y183">
        <v>1120</v>
      </c>
      <c r="Z183" t="s">
        <v>175</v>
      </c>
    </row>
    <row r="184" spans="1:26" x14ac:dyDescent="0.25">
      <c r="A184" s="15" t="s">
        <v>167</v>
      </c>
      <c r="B184" s="17" t="s">
        <v>173</v>
      </c>
      <c r="C184" s="17" t="s">
        <v>2538</v>
      </c>
      <c r="D184" s="27" t="str">
        <f>VLOOKUP(R184, method!$A$1:$B$15, 2, 0)</f>
        <v>中後</v>
      </c>
      <c r="E184">
        <v>6</v>
      </c>
      <c r="F184" t="s">
        <v>450</v>
      </c>
      <c r="G184" s="31" t="s">
        <v>451</v>
      </c>
      <c r="H184">
        <v>1650</v>
      </c>
      <c r="I184" s="35" t="s">
        <v>436</v>
      </c>
      <c r="J184">
        <v>3</v>
      </c>
      <c r="K184">
        <v>8</v>
      </c>
      <c r="L184">
        <v>67</v>
      </c>
      <c r="M184" s="25" t="s">
        <v>89</v>
      </c>
      <c r="N184" s="15" t="s">
        <v>391</v>
      </c>
      <c r="O184" t="s">
        <v>529</v>
      </c>
      <c r="P184">
        <v>22</v>
      </c>
      <c r="Q184">
        <v>122</v>
      </c>
      <c r="R184">
        <v>9</v>
      </c>
      <c r="S184">
        <v>9</v>
      </c>
      <c r="T184">
        <v>10</v>
      </c>
      <c r="U184">
        <v>6</v>
      </c>
      <c r="X184" t="s">
        <v>797</v>
      </c>
      <c r="Y184">
        <v>1120</v>
      </c>
      <c r="Z184" t="s">
        <v>175</v>
      </c>
    </row>
    <row r="185" spans="1:26" x14ac:dyDescent="0.25">
      <c r="A185" s="15" t="s">
        <v>167</v>
      </c>
      <c r="B185" s="17" t="s">
        <v>173</v>
      </c>
      <c r="C185" s="17" t="s">
        <v>2538</v>
      </c>
      <c r="D185" s="28" t="str">
        <f>VLOOKUP(R185, method!$A$1:$B$15, 2, 0)</f>
        <v>中前</v>
      </c>
      <c r="E185" s="33">
        <v>3</v>
      </c>
      <c r="F185" t="s">
        <v>669</v>
      </c>
      <c r="G185" s="31" t="s">
        <v>435</v>
      </c>
      <c r="H185">
        <v>1650</v>
      </c>
      <c r="I185" s="35" t="s">
        <v>455</v>
      </c>
      <c r="J185">
        <v>3</v>
      </c>
      <c r="K185">
        <v>3</v>
      </c>
      <c r="L185">
        <v>67</v>
      </c>
      <c r="M185" s="25" t="s">
        <v>89</v>
      </c>
      <c r="N185" s="15" t="s">
        <v>391</v>
      </c>
      <c r="O185" s="10" t="s">
        <v>526</v>
      </c>
      <c r="P185">
        <v>59</v>
      </c>
      <c r="Q185">
        <v>117</v>
      </c>
      <c r="R185">
        <v>6</v>
      </c>
      <c r="S185">
        <v>6</v>
      </c>
      <c r="T185">
        <v>6</v>
      </c>
      <c r="U185">
        <v>3</v>
      </c>
      <c r="X185" t="s">
        <v>798</v>
      </c>
      <c r="Y185">
        <v>1110</v>
      </c>
      <c r="Z185" t="s">
        <v>175</v>
      </c>
    </row>
    <row r="186" spans="1:26" x14ac:dyDescent="0.25">
      <c r="A186" s="15" t="s">
        <v>167</v>
      </c>
      <c r="B186" s="17" t="s">
        <v>173</v>
      </c>
      <c r="C186" s="17" t="s">
        <v>2538</v>
      </c>
      <c r="D186" s="28" t="str">
        <f>VLOOKUP(R186, method!$A$1:$B$15, 2, 0)</f>
        <v>中前</v>
      </c>
      <c r="E186">
        <v>10</v>
      </c>
      <c r="F186" t="s">
        <v>484</v>
      </c>
      <c r="G186" s="31" t="s">
        <v>439</v>
      </c>
      <c r="H186">
        <v>1650</v>
      </c>
      <c r="I186" s="36" t="s">
        <v>440</v>
      </c>
      <c r="J186">
        <v>3</v>
      </c>
      <c r="K186">
        <v>3</v>
      </c>
      <c r="L186">
        <v>69</v>
      </c>
      <c r="M186" s="25" t="s">
        <v>89</v>
      </c>
      <c r="N186" s="20" t="s">
        <v>56</v>
      </c>
      <c r="O186" t="s">
        <v>485</v>
      </c>
      <c r="P186">
        <v>30</v>
      </c>
      <c r="Q186">
        <v>127</v>
      </c>
      <c r="R186">
        <v>6</v>
      </c>
      <c r="S186">
        <v>6</v>
      </c>
      <c r="T186">
        <v>7</v>
      </c>
      <c r="U186">
        <v>10</v>
      </c>
      <c r="X186" t="s">
        <v>799</v>
      </c>
      <c r="Y186">
        <v>1142</v>
      </c>
      <c r="Z186" t="s">
        <v>175</v>
      </c>
    </row>
    <row r="187" spans="1:26" x14ac:dyDescent="0.25">
      <c r="A187" s="15" t="s">
        <v>167</v>
      </c>
      <c r="B187" s="17" t="s">
        <v>173</v>
      </c>
      <c r="C187" s="17" t="s">
        <v>2538</v>
      </c>
      <c r="D187" s="28" t="str">
        <f>VLOOKUP(R187, method!$A$1:$B$15, 2, 0)</f>
        <v>中前</v>
      </c>
      <c r="E187">
        <v>13</v>
      </c>
      <c r="F187" t="s">
        <v>800</v>
      </c>
      <c r="G187" t="s">
        <v>469</v>
      </c>
      <c r="H187">
        <v>2000</v>
      </c>
      <c r="I187" s="35" t="s">
        <v>455</v>
      </c>
      <c r="J187">
        <v>3</v>
      </c>
      <c r="K187">
        <v>7</v>
      </c>
      <c r="L187">
        <v>71</v>
      </c>
      <c r="M187" s="25" t="s">
        <v>89</v>
      </c>
      <c r="N187" s="20" t="s">
        <v>56</v>
      </c>
      <c r="O187" t="s">
        <v>801</v>
      </c>
      <c r="P187">
        <v>49</v>
      </c>
      <c r="Q187">
        <v>128</v>
      </c>
      <c r="R187">
        <v>4</v>
      </c>
      <c r="S187">
        <v>5</v>
      </c>
      <c r="T187">
        <v>6</v>
      </c>
      <c r="U187">
        <v>7</v>
      </c>
      <c r="V187">
        <v>13</v>
      </c>
      <c r="X187" t="s">
        <v>802</v>
      </c>
      <c r="Y187">
        <v>1187</v>
      </c>
      <c r="Z187" t="s">
        <v>803</v>
      </c>
    </row>
    <row r="188" spans="1:26" x14ac:dyDescent="0.25">
      <c r="A188" s="15" t="s">
        <v>167</v>
      </c>
      <c r="B188" s="17" t="s">
        <v>173</v>
      </c>
      <c r="C188" s="17" t="s">
        <v>2538</v>
      </c>
      <c r="D188" s="28" t="str">
        <f>VLOOKUP(R188, method!$A$1:$B$15, 2, 0)</f>
        <v>中前</v>
      </c>
      <c r="E188">
        <v>10</v>
      </c>
      <c r="F188" t="s">
        <v>497</v>
      </c>
      <c r="G188" s="31" t="s">
        <v>435</v>
      </c>
      <c r="H188">
        <v>1800</v>
      </c>
      <c r="I188" s="35" t="s">
        <v>455</v>
      </c>
      <c r="J188">
        <v>3</v>
      </c>
      <c r="K188">
        <v>1</v>
      </c>
      <c r="L188">
        <v>72</v>
      </c>
      <c r="M188" s="25" t="s">
        <v>89</v>
      </c>
      <c r="N188" s="24" t="s">
        <v>146</v>
      </c>
      <c r="O188">
        <v>4</v>
      </c>
      <c r="P188">
        <v>13</v>
      </c>
      <c r="Q188">
        <v>127</v>
      </c>
      <c r="R188">
        <v>5</v>
      </c>
      <c r="S188">
        <v>4</v>
      </c>
      <c r="T188">
        <v>3</v>
      </c>
      <c r="U188">
        <v>4</v>
      </c>
      <c r="V188">
        <v>10</v>
      </c>
      <c r="X188" t="s">
        <v>804</v>
      </c>
      <c r="Y188">
        <v>1179</v>
      </c>
      <c r="Z188" t="s">
        <v>30</v>
      </c>
    </row>
    <row r="189" spans="1:26" x14ac:dyDescent="0.25">
      <c r="A189" s="15" t="s">
        <v>167</v>
      </c>
      <c r="B189" s="17" t="s">
        <v>173</v>
      </c>
      <c r="C189" s="17" t="s">
        <v>2538</v>
      </c>
      <c r="D189" s="27" t="str">
        <f>VLOOKUP(R189, method!$A$1:$B$15, 2, 0)</f>
        <v>中後</v>
      </c>
      <c r="E189">
        <v>9</v>
      </c>
      <c r="F189" t="s">
        <v>500</v>
      </c>
      <c r="G189" s="31" t="s">
        <v>439</v>
      </c>
      <c r="H189">
        <v>1650</v>
      </c>
      <c r="I189" s="35" t="s">
        <v>455</v>
      </c>
      <c r="J189">
        <v>3</v>
      </c>
      <c r="K189">
        <v>8</v>
      </c>
      <c r="L189">
        <v>72</v>
      </c>
      <c r="M189" s="25" t="s">
        <v>89</v>
      </c>
      <c r="N189" s="22" t="s">
        <v>33</v>
      </c>
      <c r="O189">
        <v>8</v>
      </c>
      <c r="P189">
        <v>8.3000000000000007</v>
      </c>
      <c r="Q189">
        <v>129</v>
      </c>
      <c r="R189">
        <v>10</v>
      </c>
      <c r="S189">
        <v>11</v>
      </c>
      <c r="T189">
        <v>11</v>
      </c>
      <c r="U189">
        <v>9</v>
      </c>
      <c r="X189" t="s">
        <v>805</v>
      </c>
      <c r="Y189">
        <v>1175</v>
      </c>
      <c r="Z189" t="s">
        <v>30</v>
      </c>
    </row>
    <row r="190" spans="1:26" x14ac:dyDescent="0.25">
      <c r="A190" s="15" t="s">
        <v>167</v>
      </c>
      <c r="B190" s="17" t="s">
        <v>173</v>
      </c>
      <c r="C190" s="17" t="s">
        <v>2538</v>
      </c>
      <c r="D190" s="26" t="str">
        <f>VLOOKUP(R190, method!$A$1:$B$15, 2, 0)</f>
        <v>放頭</v>
      </c>
      <c r="E190" s="33">
        <v>2</v>
      </c>
      <c r="F190" t="s">
        <v>503</v>
      </c>
      <c r="G190" s="30" t="s">
        <v>445</v>
      </c>
      <c r="H190">
        <v>1800</v>
      </c>
      <c r="I190" s="35" t="s">
        <v>455</v>
      </c>
      <c r="J190">
        <v>3</v>
      </c>
      <c r="K190">
        <v>1</v>
      </c>
      <c r="L190">
        <v>70</v>
      </c>
      <c r="M190" s="25" t="s">
        <v>89</v>
      </c>
      <c r="N190" s="21" t="s">
        <v>61</v>
      </c>
      <c r="O190" s="10" t="s">
        <v>613</v>
      </c>
      <c r="P190">
        <v>6.7</v>
      </c>
      <c r="Q190">
        <v>126</v>
      </c>
      <c r="R190">
        <v>3</v>
      </c>
      <c r="S190">
        <v>5</v>
      </c>
      <c r="T190">
        <v>4</v>
      </c>
      <c r="U190">
        <v>4</v>
      </c>
      <c r="V190">
        <v>2</v>
      </c>
      <c r="X190" t="s">
        <v>806</v>
      </c>
      <c r="Y190">
        <v>1166</v>
      </c>
      <c r="Z190" t="s">
        <v>30</v>
      </c>
    </row>
    <row r="191" spans="1:26" x14ac:dyDescent="0.25">
      <c r="A191" s="15" t="s">
        <v>167</v>
      </c>
      <c r="B191" s="17" t="s">
        <v>173</v>
      </c>
      <c r="C191" s="17" t="s">
        <v>2538</v>
      </c>
      <c r="D191" s="26" t="str">
        <f>VLOOKUP(R191, method!$A$1:$B$15, 2, 0)</f>
        <v>放頭</v>
      </c>
      <c r="E191" s="34">
        <v>5</v>
      </c>
      <c r="F191" t="s">
        <v>728</v>
      </c>
      <c r="G191" s="31" t="s">
        <v>451</v>
      </c>
      <c r="H191">
        <v>1800</v>
      </c>
      <c r="I191" s="35" t="s">
        <v>455</v>
      </c>
      <c r="J191">
        <v>3</v>
      </c>
      <c r="K191">
        <v>8</v>
      </c>
      <c r="L191">
        <v>70</v>
      </c>
      <c r="M191" s="25" t="s">
        <v>89</v>
      </c>
      <c r="N191" s="21" t="s">
        <v>61</v>
      </c>
      <c r="O191" t="s">
        <v>536</v>
      </c>
      <c r="P191">
        <v>8.3000000000000007</v>
      </c>
      <c r="Q191">
        <v>127</v>
      </c>
      <c r="R191">
        <v>3</v>
      </c>
      <c r="S191">
        <v>4</v>
      </c>
      <c r="T191">
        <v>4</v>
      </c>
      <c r="U191">
        <v>3</v>
      </c>
      <c r="V191">
        <v>5</v>
      </c>
      <c r="X191" t="s">
        <v>807</v>
      </c>
      <c r="Y191">
        <v>1171</v>
      </c>
      <c r="Z191" t="s">
        <v>30</v>
      </c>
    </row>
    <row r="192" spans="1:26" x14ac:dyDescent="0.25">
      <c r="A192" s="15" t="s">
        <v>167</v>
      </c>
      <c r="B192" s="17" t="s">
        <v>173</v>
      </c>
      <c r="C192" s="17" t="s">
        <v>2538</v>
      </c>
      <c r="D192" s="28" t="str">
        <f>VLOOKUP(R192, method!$A$1:$B$15, 2, 0)</f>
        <v>中前</v>
      </c>
      <c r="E192" s="33">
        <v>1</v>
      </c>
      <c r="F192" t="s">
        <v>808</v>
      </c>
      <c r="G192" s="31" t="s">
        <v>439</v>
      </c>
      <c r="H192">
        <v>1800</v>
      </c>
      <c r="I192" s="35" t="s">
        <v>455</v>
      </c>
      <c r="J192">
        <v>3</v>
      </c>
      <c r="K192">
        <v>2</v>
      </c>
      <c r="L192">
        <v>65</v>
      </c>
      <c r="M192" s="25" t="s">
        <v>89</v>
      </c>
      <c r="N192" s="21" t="s">
        <v>61</v>
      </c>
      <c r="O192" s="10" t="s">
        <v>376</v>
      </c>
      <c r="P192">
        <v>6.6</v>
      </c>
      <c r="Q192">
        <v>120</v>
      </c>
      <c r="R192">
        <v>4</v>
      </c>
      <c r="S192">
        <v>3</v>
      </c>
      <c r="T192">
        <v>3</v>
      </c>
      <c r="U192">
        <v>3</v>
      </c>
      <c r="V192">
        <v>1</v>
      </c>
      <c r="X192" t="s">
        <v>174</v>
      </c>
      <c r="Y192">
        <v>1166</v>
      </c>
      <c r="Z192" t="s">
        <v>30</v>
      </c>
    </row>
    <row r="193" spans="1:26" x14ac:dyDescent="0.25">
      <c r="A193" s="15" t="s">
        <v>167</v>
      </c>
      <c r="B193" s="17" t="s">
        <v>173</v>
      </c>
      <c r="C193" s="17" t="s">
        <v>2538</v>
      </c>
      <c r="D193" s="28" t="str">
        <f>VLOOKUP(R193, method!$A$1:$B$15, 2, 0)</f>
        <v>中前</v>
      </c>
      <c r="E193" s="33">
        <v>3</v>
      </c>
      <c r="F193" t="s">
        <v>731</v>
      </c>
      <c r="G193" s="31" t="s">
        <v>435</v>
      </c>
      <c r="H193">
        <v>1650</v>
      </c>
      <c r="I193" s="35" t="s">
        <v>455</v>
      </c>
      <c r="J193">
        <v>3</v>
      </c>
      <c r="K193">
        <v>5</v>
      </c>
      <c r="L193">
        <v>64</v>
      </c>
      <c r="M193" s="25" t="s">
        <v>89</v>
      </c>
      <c r="N193" s="20" t="s">
        <v>56</v>
      </c>
      <c r="O193" s="10" t="s">
        <v>526</v>
      </c>
      <c r="P193">
        <v>5.9</v>
      </c>
      <c r="Q193">
        <v>120</v>
      </c>
      <c r="R193">
        <v>6</v>
      </c>
      <c r="S193">
        <v>6</v>
      </c>
      <c r="T193">
        <v>6</v>
      </c>
      <c r="U193">
        <v>3</v>
      </c>
      <c r="X193" t="s">
        <v>809</v>
      </c>
      <c r="Y193">
        <v>1159</v>
      </c>
      <c r="Z193" t="s">
        <v>30</v>
      </c>
    </row>
    <row r="194" spans="1:26" x14ac:dyDescent="0.25">
      <c r="A194" s="15" t="s">
        <v>167</v>
      </c>
      <c r="B194" s="17" t="s">
        <v>173</v>
      </c>
      <c r="C194" s="17" t="s">
        <v>2538</v>
      </c>
      <c r="D194" s="28" t="str">
        <f>VLOOKUP(R194, method!$A$1:$B$15, 2, 0)</f>
        <v>中前</v>
      </c>
      <c r="E194" s="33">
        <v>1</v>
      </c>
      <c r="F194" t="s">
        <v>810</v>
      </c>
      <c r="G194" s="31" t="s">
        <v>439</v>
      </c>
      <c r="H194">
        <v>1650</v>
      </c>
      <c r="I194" s="35" t="s">
        <v>455</v>
      </c>
      <c r="J194">
        <v>4</v>
      </c>
      <c r="K194">
        <v>5</v>
      </c>
      <c r="L194">
        <v>59</v>
      </c>
      <c r="M194" s="25" t="s">
        <v>89</v>
      </c>
      <c r="N194" s="22" t="s">
        <v>33</v>
      </c>
      <c r="O194" s="10" t="s">
        <v>376</v>
      </c>
      <c r="P194">
        <v>5.2</v>
      </c>
      <c r="Q194">
        <v>134</v>
      </c>
      <c r="R194">
        <v>6</v>
      </c>
      <c r="S194">
        <v>5</v>
      </c>
      <c r="T194">
        <v>4</v>
      </c>
      <c r="U194">
        <v>1</v>
      </c>
      <c r="X194" t="s">
        <v>811</v>
      </c>
      <c r="Y194">
        <v>1162</v>
      </c>
      <c r="Z194" t="s">
        <v>30</v>
      </c>
    </row>
    <row r="195" spans="1:26" x14ac:dyDescent="0.25">
      <c r="A195" s="15" t="s">
        <v>167</v>
      </c>
      <c r="B195" s="17" t="s">
        <v>173</v>
      </c>
      <c r="C195" s="17" t="s">
        <v>2538</v>
      </c>
      <c r="D195" s="29" t="str">
        <f>VLOOKUP(R195, method!$A$1:$B$15, 2, 0)</f>
        <v>留後</v>
      </c>
      <c r="E195" s="34">
        <v>5</v>
      </c>
      <c r="F195" t="s">
        <v>812</v>
      </c>
      <c r="G195" t="s">
        <v>551</v>
      </c>
      <c r="H195">
        <v>1400</v>
      </c>
      <c r="I195" s="35" t="s">
        <v>455</v>
      </c>
      <c r="J195">
        <v>4</v>
      </c>
      <c r="K195">
        <v>5</v>
      </c>
      <c r="L195">
        <v>59</v>
      </c>
      <c r="M195" s="25" t="s">
        <v>89</v>
      </c>
      <c r="N195" s="22" t="s">
        <v>33</v>
      </c>
      <c r="O195" s="10" t="s">
        <v>526</v>
      </c>
      <c r="P195">
        <v>18</v>
      </c>
      <c r="Q195">
        <v>134</v>
      </c>
      <c r="R195">
        <v>12</v>
      </c>
      <c r="S195">
        <v>11</v>
      </c>
      <c r="T195">
        <v>9</v>
      </c>
      <c r="U195">
        <v>5</v>
      </c>
      <c r="X195" t="s">
        <v>813</v>
      </c>
      <c r="Y195">
        <v>1145</v>
      </c>
      <c r="Z195" t="s">
        <v>92</v>
      </c>
    </row>
    <row r="196" spans="1:26" x14ac:dyDescent="0.25">
      <c r="A196" s="15" t="s">
        <v>167</v>
      </c>
      <c r="B196" s="17" t="s">
        <v>173</v>
      </c>
      <c r="C196" s="17" t="s">
        <v>2538</v>
      </c>
      <c r="D196" s="27" t="str">
        <f>VLOOKUP(R196, method!$A$1:$B$15, 2, 0)</f>
        <v>中後</v>
      </c>
      <c r="E196" s="34">
        <v>4</v>
      </c>
      <c r="F196" t="s">
        <v>518</v>
      </c>
      <c r="G196" s="31" t="s">
        <v>435</v>
      </c>
      <c r="H196">
        <v>1650</v>
      </c>
      <c r="I196" s="35" t="s">
        <v>455</v>
      </c>
      <c r="J196">
        <v>4</v>
      </c>
      <c r="K196">
        <v>12</v>
      </c>
      <c r="L196">
        <v>59</v>
      </c>
      <c r="M196" s="25" t="s">
        <v>89</v>
      </c>
      <c r="N196" s="22" t="s">
        <v>33</v>
      </c>
      <c r="O196" s="10" t="s">
        <v>488</v>
      </c>
      <c r="P196">
        <v>13</v>
      </c>
      <c r="Q196">
        <v>134</v>
      </c>
      <c r="R196">
        <v>8</v>
      </c>
      <c r="S196">
        <v>6</v>
      </c>
      <c r="T196">
        <v>6</v>
      </c>
      <c r="U196">
        <v>4</v>
      </c>
      <c r="X196" t="s">
        <v>814</v>
      </c>
      <c r="Y196">
        <v>1148</v>
      </c>
      <c r="Z196" t="s">
        <v>113</v>
      </c>
    </row>
    <row r="197" spans="1:26" x14ac:dyDescent="0.25">
      <c r="A197" s="15" t="s">
        <v>167</v>
      </c>
      <c r="B197" s="17" t="s">
        <v>173</v>
      </c>
      <c r="C197" s="17" t="s">
        <v>2538</v>
      </c>
      <c r="D197" s="28" t="str">
        <f>VLOOKUP(R197, method!$A$1:$B$15, 2, 0)</f>
        <v>中前</v>
      </c>
      <c r="E197" s="33">
        <v>1</v>
      </c>
      <c r="F197" t="s">
        <v>739</v>
      </c>
      <c r="G197" s="31" t="s">
        <v>439</v>
      </c>
      <c r="H197">
        <v>1650</v>
      </c>
      <c r="I197" s="35" t="s">
        <v>455</v>
      </c>
      <c r="J197">
        <v>4</v>
      </c>
      <c r="K197">
        <v>2</v>
      </c>
      <c r="L197">
        <v>54</v>
      </c>
      <c r="M197" s="25" t="s">
        <v>89</v>
      </c>
      <c r="N197" s="22" t="s">
        <v>33</v>
      </c>
      <c r="O197" s="10" t="s">
        <v>613</v>
      </c>
      <c r="P197">
        <v>4</v>
      </c>
      <c r="Q197">
        <v>129</v>
      </c>
      <c r="R197">
        <v>7</v>
      </c>
      <c r="S197">
        <v>7</v>
      </c>
      <c r="T197">
        <v>7</v>
      </c>
      <c r="U197">
        <v>1</v>
      </c>
      <c r="X197" t="s">
        <v>815</v>
      </c>
      <c r="Y197">
        <v>1133</v>
      </c>
      <c r="Z197" t="s">
        <v>113</v>
      </c>
    </row>
    <row r="198" spans="1:26" x14ac:dyDescent="0.25">
      <c r="A198" s="15" t="s">
        <v>167</v>
      </c>
      <c r="B198" s="17" t="s">
        <v>173</v>
      </c>
      <c r="C198" s="17" t="s">
        <v>2538</v>
      </c>
      <c r="D198" s="28" t="str">
        <f>VLOOKUP(R198, method!$A$1:$B$15, 2, 0)</f>
        <v>中前</v>
      </c>
      <c r="E198" s="34">
        <v>4</v>
      </c>
      <c r="F198" t="s">
        <v>816</v>
      </c>
      <c r="G198" s="31" t="s">
        <v>435</v>
      </c>
      <c r="H198">
        <v>1650</v>
      </c>
      <c r="I198" s="35" t="s">
        <v>455</v>
      </c>
      <c r="J198">
        <v>4</v>
      </c>
      <c r="K198">
        <v>1</v>
      </c>
      <c r="L198">
        <v>55</v>
      </c>
      <c r="M198" s="25" t="s">
        <v>89</v>
      </c>
      <c r="N198" s="20" t="s">
        <v>817</v>
      </c>
      <c r="O198" s="10" t="s">
        <v>498</v>
      </c>
      <c r="P198">
        <v>7.1</v>
      </c>
      <c r="Q198">
        <v>131</v>
      </c>
      <c r="R198">
        <v>4</v>
      </c>
      <c r="S198">
        <v>4</v>
      </c>
      <c r="T198">
        <v>4</v>
      </c>
      <c r="U198">
        <v>4</v>
      </c>
      <c r="X198" t="s">
        <v>818</v>
      </c>
      <c r="Y198">
        <v>1127</v>
      </c>
      <c r="Z198" t="s">
        <v>113</v>
      </c>
    </row>
    <row r="199" spans="1:26" x14ac:dyDescent="0.25">
      <c r="A199" s="15" t="s">
        <v>167</v>
      </c>
      <c r="B199" s="17" t="s">
        <v>173</v>
      </c>
      <c r="C199" s="17" t="s">
        <v>2538</v>
      </c>
      <c r="D199" s="29" t="str">
        <f>VLOOKUP(R199, method!$A$1:$B$15, 2, 0)</f>
        <v>留後</v>
      </c>
      <c r="E199">
        <v>6</v>
      </c>
      <c r="F199" t="s">
        <v>744</v>
      </c>
      <c r="G199" t="s">
        <v>551</v>
      </c>
      <c r="H199">
        <v>1200</v>
      </c>
      <c r="I199" s="36" t="s">
        <v>698</v>
      </c>
      <c r="J199">
        <v>4</v>
      </c>
      <c r="K199">
        <v>14</v>
      </c>
      <c r="L199">
        <v>55</v>
      </c>
      <c r="M199" s="25" t="s">
        <v>89</v>
      </c>
      <c r="N199" s="20" t="s">
        <v>56</v>
      </c>
      <c r="O199" t="s">
        <v>536</v>
      </c>
      <c r="P199">
        <v>32</v>
      </c>
      <c r="Q199">
        <v>130</v>
      </c>
      <c r="R199">
        <v>13</v>
      </c>
      <c r="S199">
        <v>12</v>
      </c>
      <c r="T199">
        <v>6</v>
      </c>
      <c r="X199" t="s">
        <v>643</v>
      </c>
      <c r="Y199">
        <v>1132</v>
      </c>
      <c r="Z199" t="s">
        <v>819</v>
      </c>
    </row>
    <row r="200" spans="1:26" x14ac:dyDescent="0.25">
      <c r="A200" s="15" t="s">
        <v>167</v>
      </c>
      <c r="B200" s="17" t="s">
        <v>173</v>
      </c>
      <c r="C200" s="17" t="s">
        <v>2538</v>
      </c>
      <c r="D200" s="28" t="str">
        <f>VLOOKUP(R200, method!$A$1:$B$15, 2, 0)</f>
        <v>中前</v>
      </c>
      <c r="E200" s="34">
        <v>5</v>
      </c>
      <c r="F200" t="s">
        <v>528</v>
      </c>
      <c r="G200" s="31" t="s">
        <v>451</v>
      </c>
      <c r="H200">
        <v>1650</v>
      </c>
      <c r="I200" s="35" t="s">
        <v>436</v>
      </c>
      <c r="J200">
        <v>4</v>
      </c>
      <c r="K200">
        <v>2</v>
      </c>
      <c r="L200">
        <v>55</v>
      </c>
      <c r="M200" s="25" t="s">
        <v>89</v>
      </c>
      <c r="N200" s="20" t="s">
        <v>56</v>
      </c>
      <c r="O200" t="s">
        <v>529</v>
      </c>
      <c r="P200">
        <v>4.2</v>
      </c>
      <c r="Q200">
        <v>131</v>
      </c>
      <c r="R200">
        <v>5</v>
      </c>
      <c r="S200">
        <v>4</v>
      </c>
      <c r="T200">
        <v>4</v>
      </c>
      <c r="U200">
        <v>5</v>
      </c>
      <c r="X200" t="s">
        <v>820</v>
      </c>
      <c r="Y200">
        <v>1147</v>
      </c>
      <c r="Z200" t="s">
        <v>64</v>
      </c>
    </row>
    <row r="201" spans="1:26" x14ac:dyDescent="0.25">
      <c r="A201" s="15" t="s">
        <v>167</v>
      </c>
      <c r="B201" s="17" t="s">
        <v>173</v>
      </c>
      <c r="C201" s="17" t="s">
        <v>2538</v>
      </c>
      <c r="D201" s="27" t="str">
        <f>VLOOKUP(R201, method!$A$1:$B$15, 2, 0)</f>
        <v>中後</v>
      </c>
      <c r="E201" s="33">
        <v>1</v>
      </c>
      <c r="F201" t="s">
        <v>821</v>
      </c>
      <c r="G201" s="31" t="s">
        <v>451</v>
      </c>
      <c r="H201">
        <v>1650</v>
      </c>
      <c r="I201" s="35" t="s">
        <v>455</v>
      </c>
      <c r="J201">
        <v>4</v>
      </c>
      <c r="K201">
        <v>4</v>
      </c>
      <c r="L201">
        <v>50</v>
      </c>
      <c r="M201" s="25" t="s">
        <v>89</v>
      </c>
      <c r="N201" s="20" t="s">
        <v>56</v>
      </c>
      <c r="O201" s="10" t="s">
        <v>376</v>
      </c>
      <c r="P201">
        <v>21</v>
      </c>
      <c r="Q201">
        <v>125</v>
      </c>
      <c r="R201">
        <v>8</v>
      </c>
      <c r="S201">
        <v>9</v>
      </c>
      <c r="T201">
        <v>10</v>
      </c>
      <c r="U201">
        <v>1</v>
      </c>
      <c r="X201" t="s">
        <v>822</v>
      </c>
      <c r="Y201">
        <v>1134</v>
      </c>
      <c r="Z201" t="s">
        <v>823</v>
      </c>
    </row>
    <row r="202" spans="1:26" x14ac:dyDescent="0.25">
      <c r="A202" s="15" t="s">
        <v>167</v>
      </c>
      <c r="B202" s="17" t="s">
        <v>173</v>
      </c>
      <c r="C202" s="17" t="s">
        <v>2538</v>
      </c>
      <c r="D202" s="29" t="str">
        <f>VLOOKUP(R202, method!$A$1:$B$15, 2, 0)</f>
        <v>留後</v>
      </c>
      <c r="E202">
        <v>9</v>
      </c>
      <c r="F202" t="s">
        <v>824</v>
      </c>
      <c r="G202" t="s">
        <v>532</v>
      </c>
      <c r="H202">
        <v>1400</v>
      </c>
      <c r="I202" s="35" t="s">
        <v>455</v>
      </c>
      <c r="J202">
        <v>4</v>
      </c>
      <c r="K202">
        <v>13</v>
      </c>
      <c r="L202">
        <v>52</v>
      </c>
      <c r="M202" s="25" t="s">
        <v>89</v>
      </c>
      <c r="N202" s="21" t="s">
        <v>825</v>
      </c>
      <c r="O202" t="s">
        <v>519</v>
      </c>
      <c r="P202">
        <v>125</v>
      </c>
      <c r="Q202">
        <v>127</v>
      </c>
      <c r="R202">
        <v>14</v>
      </c>
      <c r="S202">
        <v>14</v>
      </c>
      <c r="T202">
        <v>13</v>
      </c>
      <c r="U202">
        <v>9</v>
      </c>
      <c r="X202" t="s">
        <v>660</v>
      </c>
      <c r="Y202">
        <v>1123</v>
      </c>
      <c r="Z202" t="s">
        <v>463</v>
      </c>
    </row>
    <row r="203" spans="1:26" x14ac:dyDescent="0.25">
      <c r="A203" s="15" t="s">
        <v>167</v>
      </c>
      <c r="B203" s="17" t="s">
        <v>173</v>
      </c>
      <c r="C203" s="17" t="s">
        <v>2538</v>
      </c>
      <c r="D203" s="28" t="str">
        <f>VLOOKUP(R203, method!$A$1:$B$15, 2, 0)</f>
        <v>中前</v>
      </c>
      <c r="E203" s="34">
        <v>5</v>
      </c>
      <c r="F203" t="s">
        <v>761</v>
      </c>
      <c r="G203" t="s">
        <v>491</v>
      </c>
      <c r="H203">
        <v>1200</v>
      </c>
      <c r="I203" s="35" t="s">
        <v>436</v>
      </c>
      <c r="J203" t="s">
        <v>826</v>
      </c>
      <c r="K203">
        <v>5</v>
      </c>
      <c r="L203">
        <v>53</v>
      </c>
      <c r="M203" s="25" t="s">
        <v>89</v>
      </c>
      <c r="N203" s="15" t="s">
        <v>390</v>
      </c>
      <c r="O203" t="s">
        <v>637</v>
      </c>
      <c r="P203">
        <v>12</v>
      </c>
      <c r="Q203">
        <v>127</v>
      </c>
      <c r="R203">
        <v>6</v>
      </c>
      <c r="S203">
        <v>6</v>
      </c>
      <c r="T203">
        <v>5</v>
      </c>
      <c r="X203" t="s">
        <v>581</v>
      </c>
      <c r="Y203">
        <v>1127</v>
      </c>
      <c r="Z203" t="s">
        <v>463</v>
      </c>
    </row>
    <row r="204" spans="1:26" x14ac:dyDescent="0.25">
      <c r="A204" s="15" t="s">
        <v>167</v>
      </c>
      <c r="B204" s="18" t="s">
        <v>177</v>
      </c>
      <c r="C204" s="18" t="s">
        <v>2539</v>
      </c>
      <c r="D204" s="28" t="str">
        <f>VLOOKUP(R204, method!$A$1:$B$15, 2, 0)</f>
        <v>中前</v>
      </c>
      <c r="E204">
        <v>7</v>
      </c>
      <c r="F204" t="s">
        <v>434</v>
      </c>
      <c r="G204" s="31" t="s">
        <v>435</v>
      </c>
      <c r="H204">
        <v>1650</v>
      </c>
      <c r="I204" s="35" t="s">
        <v>436</v>
      </c>
      <c r="J204">
        <v>4</v>
      </c>
      <c r="K204">
        <v>4</v>
      </c>
      <c r="L204">
        <v>60</v>
      </c>
      <c r="M204" s="17" t="s">
        <v>116</v>
      </c>
      <c r="N204" s="14" t="s">
        <v>50</v>
      </c>
      <c r="O204" t="s">
        <v>536</v>
      </c>
      <c r="P204">
        <v>7.3</v>
      </c>
      <c r="Q204">
        <v>135</v>
      </c>
      <c r="R204">
        <v>7</v>
      </c>
      <c r="S204">
        <v>8</v>
      </c>
      <c r="T204">
        <v>8</v>
      </c>
      <c r="U204">
        <v>7</v>
      </c>
      <c r="X204" t="s">
        <v>827</v>
      </c>
      <c r="Y204">
        <v>1003</v>
      </c>
      <c r="Z204" t="s">
        <v>16</v>
      </c>
    </row>
    <row r="205" spans="1:26" x14ac:dyDescent="0.25">
      <c r="A205" s="15" t="s">
        <v>167</v>
      </c>
      <c r="B205" s="18" t="s">
        <v>177</v>
      </c>
      <c r="C205" s="18" t="s">
        <v>2539</v>
      </c>
      <c r="D205" s="29" t="str">
        <f>VLOOKUP(R205, method!$A$1:$B$15, 2, 0)</f>
        <v>留後</v>
      </c>
      <c r="E205">
        <v>6</v>
      </c>
      <c r="F205" t="s">
        <v>438</v>
      </c>
      <c r="G205" s="31" t="s">
        <v>439</v>
      </c>
      <c r="H205">
        <v>1650</v>
      </c>
      <c r="I205" s="36" t="s">
        <v>440</v>
      </c>
      <c r="J205">
        <v>3</v>
      </c>
      <c r="K205">
        <v>9</v>
      </c>
      <c r="L205">
        <v>60</v>
      </c>
      <c r="M205" s="17" t="s">
        <v>116</v>
      </c>
      <c r="N205" s="25" t="s">
        <v>26</v>
      </c>
      <c r="O205" t="s">
        <v>465</v>
      </c>
      <c r="P205">
        <v>16</v>
      </c>
      <c r="Q205">
        <v>118</v>
      </c>
      <c r="R205">
        <v>11</v>
      </c>
      <c r="S205">
        <v>11</v>
      </c>
      <c r="T205">
        <v>10</v>
      </c>
      <c r="U205">
        <v>6</v>
      </c>
      <c r="X205" t="s">
        <v>828</v>
      </c>
      <c r="Y205">
        <v>999</v>
      </c>
      <c r="Z205" t="s">
        <v>16</v>
      </c>
    </row>
    <row r="206" spans="1:26" x14ac:dyDescent="0.25">
      <c r="A206" s="15" t="s">
        <v>167</v>
      </c>
      <c r="B206" s="18" t="s">
        <v>177</v>
      </c>
      <c r="C206" s="18" t="s">
        <v>2539</v>
      </c>
      <c r="D206" s="27" t="str">
        <f>VLOOKUP(R206, method!$A$1:$B$15, 2, 0)</f>
        <v>中後</v>
      </c>
      <c r="E206" s="33">
        <v>2</v>
      </c>
      <c r="F206" t="s">
        <v>561</v>
      </c>
      <c r="G206" s="31" t="s">
        <v>435</v>
      </c>
      <c r="H206">
        <v>1650</v>
      </c>
      <c r="I206" s="35" t="s">
        <v>436</v>
      </c>
      <c r="J206">
        <v>4</v>
      </c>
      <c r="K206">
        <v>9</v>
      </c>
      <c r="L206">
        <v>60</v>
      </c>
      <c r="M206" s="17" t="s">
        <v>116</v>
      </c>
      <c r="N206" s="14" t="s">
        <v>50</v>
      </c>
      <c r="O206" s="10" t="s">
        <v>597</v>
      </c>
      <c r="P206">
        <v>11</v>
      </c>
      <c r="Q206">
        <v>135</v>
      </c>
      <c r="R206">
        <v>9</v>
      </c>
      <c r="S206">
        <v>6</v>
      </c>
      <c r="T206">
        <v>5</v>
      </c>
      <c r="U206">
        <v>2</v>
      </c>
      <c r="X206" t="s">
        <v>829</v>
      </c>
      <c r="Y206">
        <v>985</v>
      </c>
      <c r="Z206" t="s">
        <v>16</v>
      </c>
    </row>
    <row r="207" spans="1:26" x14ac:dyDescent="0.25">
      <c r="A207" s="15" t="s">
        <v>167</v>
      </c>
      <c r="B207" s="18" t="s">
        <v>177</v>
      </c>
      <c r="C207" s="18" t="s">
        <v>2539</v>
      </c>
      <c r="D207" s="28" t="str">
        <f>VLOOKUP(R207, method!$A$1:$B$15, 2, 0)</f>
        <v>中前</v>
      </c>
      <c r="E207">
        <v>11</v>
      </c>
      <c r="F207" t="s">
        <v>708</v>
      </c>
      <c r="G207" t="s">
        <v>631</v>
      </c>
      <c r="H207">
        <v>1600</v>
      </c>
      <c r="I207" s="35" t="s">
        <v>436</v>
      </c>
      <c r="J207">
        <v>3</v>
      </c>
      <c r="K207">
        <v>2</v>
      </c>
      <c r="L207">
        <v>60</v>
      </c>
      <c r="M207" s="17" t="s">
        <v>116</v>
      </c>
      <c r="N207" s="25" t="s">
        <v>26</v>
      </c>
      <c r="O207" t="s">
        <v>546</v>
      </c>
      <c r="P207">
        <v>30</v>
      </c>
      <c r="Q207">
        <v>118</v>
      </c>
      <c r="R207">
        <v>7</v>
      </c>
      <c r="S207">
        <v>6</v>
      </c>
      <c r="T207">
        <v>7</v>
      </c>
      <c r="U207">
        <v>11</v>
      </c>
      <c r="X207" t="s">
        <v>830</v>
      </c>
      <c r="Y207">
        <v>1003</v>
      </c>
      <c r="Z207" t="s">
        <v>16</v>
      </c>
    </row>
    <row r="208" spans="1:26" x14ac:dyDescent="0.25">
      <c r="A208" s="15" t="s">
        <v>167</v>
      </c>
      <c r="B208" s="18" t="s">
        <v>177</v>
      </c>
      <c r="C208" s="18" t="s">
        <v>2539</v>
      </c>
      <c r="D208" s="29" t="str">
        <f>VLOOKUP(R208, method!$A$1:$B$15, 2, 0)</f>
        <v>留後</v>
      </c>
      <c r="E208">
        <v>8</v>
      </c>
      <c r="F208" t="s">
        <v>831</v>
      </c>
      <c r="G208" t="s">
        <v>545</v>
      </c>
      <c r="H208">
        <v>1400</v>
      </c>
      <c r="I208" s="35" t="s">
        <v>455</v>
      </c>
      <c r="J208">
        <v>3</v>
      </c>
      <c r="K208">
        <v>7</v>
      </c>
      <c r="L208">
        <v>62</v>
      </c>
      <c r="M208" s="17" t="s">
        <v>116</v>
      </c>
      <c r="N208" s="23" t="s">
        <v>39</v>
      </c>
      <c r="O208" t="s">
        <v>536</v>
      </c>
      <c r="P208">
        <v>108</v>
      </c>
      <c r="Q208">
        <v>121</v>
      </c>
      <c r="R208">
        <v>12</v>
      </c>
      <c r="S208">
        <v>12</v>
      </c>
      <c r="T208">
        <v>11</v>
      </c>
      <c r="U208">
        <v>8</v>
      </c>
      <c r="X208" t="s">
        <v>832</v>
      </c>
      <c r="Y208">
        <v>980</v>
      </c>
      <c r="Z208" t="s">
        <v>16</v>
      </c>
    </row>
    <row r="209" spans="1:26" x14ac:dyDescent="0.25">
      <c r="A209" s="15" t="s">
        <v>167</v>
      </c>
      <c r="B209" s="18" t="s">
        <v>177</v>
      </c>
      <c r="C209" s="18" t="s">
        <v>2539</v>
      </c>
      <c r="D209" s="29" t="str">
        <f>VLOOKUP(R209, method!$A$1:$B$15, 2, 0)</f>
        <v>留後</v>
      </c>
      <c r="E209">
        <v>11</v>
      </c>
      <c r="F209" t="s">
        <v>572</v>
      </c>
      <c r="G209" t="s">
        <v>532</v>
      </c>
      <c r="H209">
        <v>1400</v>
      </c>
      <c r="I209" s="35" t="s">
        <v>455</v>
      </c>
      <c r="J209">
        <v>3</v>
      </c>
      <c r="K209">
        <v>14</v>
      </c>
      <c r="L209">
        <v>64</v>
      </c>
      <c r="M209" s="17" t="s">
        <v>116</v>
      </c>
      <c r="N209" s="22" t="s">
        <v>833</v>
      </c>
      <c r="O209" t="s">
        <v>473</v>
      </c>
      <c r="P209">
        <v>131</v>
      </c>
      <c r="Q209">
        <v>111</v>
      </c>
      <c r="R209">
        <v>14</v>
      </c>
      <c r="S209">
        <v>14</v>
      </c>
      <c r="T209">
        <v>14</v>
      </c>
      <c r="U209">
        <v>11</v>
      </c>
      <c r="X209" t="s">
        <v>834</v>
      </c>
      <c r="Y209">
        <v>969</v>
      </c>
      <c r="Z209" t="s">
        <v>835</v>
      </c>
    </row>
    <row r="210" spans="1:26" x14ac:dyDescent="0.25">
      <c r="A210" s="15" t="s">
        <v>167</v>
      </c>
      <c r="B210" s="18" t="s">
        <v>177</v>
      </c>
      <c r="C210" s="18" t="s">
        <v>2539</v>
      </c>
      <c r="D210" s="27" t="str">
        <f>VLOOKUP(R210, method!$A$1:$B$15, 2, 0)</f>
        <v>中後</v>
      </c>
      <c r="E210">
        <v>9</v>
      </c>
      <c r="F210" t="s">
        <v>649</v>
      </c>
      <c r="G210" t="s">
        <v>631</v>
      </c>
      <c r="H210">
        <v>1800</v>
      </c>
      <c r="I210" s="35" t="s">
        <v>436</v>
      </c>
      <c r="J210">
        <v>3</v>
      </c>
      <c r="K210">
        <v>4</v>
      </c>
      <c r="L210">
        <v>66</v>
      </c>
      <c r="M210" s="17" t="s">
        <v>116</v>
      </c>
      <c r="N210" s="23" t="s">
        <v>39</v>
      </c>
      <c r="O210" t="s">
        <v>495</v>
      </c>
      <c r="P210">
        <v>23</v>
      </c>
      <c r="Q210">
        <v>122</v>
      </c>
      <c r="R210">
        <v>9</v>
      </c>
      <c r="S210">
        <v>6</v>
      </c>
      <c r="T210">
        <v>7</v>
      </c>
      <c r="U210">
        <v>8</v>
      </c>
      <c r="V210">
        <v>9</v>
      </c>
      <c r="X210" t="s">
        <v>836</v>
      </c>
      <c r="Y210">
        <v>982</v>
      </c>
      <c r="Z210" t="s">
        <v>837</v>
      </c>
    </row>
    <row r="211" spans="1:26" x14ac:dyDescent="0.25">
      <c r="A211" s="15" t="s">
        <v>167</v>
      </c>
      <c r="B211" s="18" t="s">
        <v>177</v>
      </c>
      <c r="C211" s="18" t="s">
        <v>2539</v>
      </c>
      <c r="D211" s="27" t="str">
        <f>VLOOKUP(R211, method!$A$1:$B$15, 2, 0)</f>
        <v>中後</v>
      </c>
      <c r="E211">
        <v>12</v>
      </c>
      <c r="F211" t="s">
        <v>594</v>
      </c>
      <c r="G211" t="s">
        <v>532</v>
      </c>
      <c r="H211">
        <v>1400</v>
      </c>
      <c r="I211" s="35" t="s">
        <v>455</v>
      </c>
      <c r="J211">
        <v>3</v>
      </c>
      <c r="K211">
        <v>5</v>
      </c>
      <c r="L211">
        <v>68</v>
      </c>
      <c r="M211" s="17" t="s">
        <v>116</v>
      </c>
      <c r="N211" s="15" t="s">
        <v>390</v>
      </c>
      <c r="O211" t="s">
        <v>548</v>
      </c>
      <c r="P211">
        <v>48</v>
      </c>
      <c r="Q211">
        <v>127</v>
      </c>
      <c r="R211">
        <v>9</v>
      </c>
      <c r="S211">
        <v>9</v>
      </c>
      <c r="T211">
        <v>8</v>
      </c>
      <c r="U211">
        <v>12</v>
      </c>
      <c r="X211" t="s">
        <v>838</v>
      </c>
      <c r="Y211">
        <v>979</v>
      </c>
      <c r="Z211" t="s">
        <v>837</v>
      </c>
    </row>
    <row r="212" spans="1:26" x14ac:dyDescent="0.25">
      <c r="A212" s="15" t="s">
        <v>167</v>
      </c>
      <c r="B212" s="18" t="s">
        <v>177</v>
      </c>
      <c r="C212" s="18" t="s">
        <v>2539</v>
      </c>
      <c r="D212" s="29" t="str">
        <f>VLOOKUP(R212, method!$A$1:$B$15, 2, 0)</f>
        <v>留後</v>
      </c>
      <c r="E212">
        <v>7</v>
      </c>
      <c r="F212" t="s">
        <v>579</v>
      </c>
      <c r="G212" t="s">
        <v>545</v>
      </c>
      <c r="H212">
        <v>2000</v>
      </c>
      <c r="I212" s="35" t="s">
        <v>436</v>
      </c>
      <c r="J212">
        <v>2</v>
      </c>
      <c r="K212">
        <v>10</v>
      </c>
      <c r="L212">
        <v>70</v>
      </c>
      <c r="M212" s="17" t="s">
        <v>116</v>
      </c>
      <c r="N212" s="15" t="s">
        <v>390</v>
      </c>
      <c r="O212" t="s">
        <v>546</v>
      </c>
      <c r="P212">
        <v>16</v>
      </c>
      <c r="Q212">
        <v>115</v>
      </c>
      <c r="R212">
        <v>14</v>
      </c>
      <c r="S212">
        <v>14</v>
      </c>
      <c r="T212">
        <v>14</v>
      </c>
      <c r="U212">
        <v>12</v>
      </c>
      <c r="V212">
        <v>7</v>
      </c>
      <c r="X212" t="s">
        <v>839</v>
      </c>
      <c r="Y212">
        <v>989</v>
      </c>
      <c r="Z212" t="s">
        <v>837</v>
      </c>
    </row>
    <row r="213" spans="1:26" x14ac:dyDescent="0.25">
      <c r="A213" s="15" t="s">
        <v>167</v>
      </c>
      <c r="B213" s="18" t="s">
        <v>177</v>
      </c>
      <c r="C213" s="18" t="s">
        <v>2539</v>
      </c>
      <c r="D213" s="27" t="str">
        <f>VLOOKUP(R213, method!$A$1:$B$15, 2, 0)</f>
        <v>中後</v>
      </c>
      <c r="E213">
        <v>10</v>
      </c>
      <c r="F213" t="s">
        <v>607</v>
      </c>
      <c r="G213" t="s">
        <v>511</v>
      </c>
      <c r="H213">
        <v>1200</v>
      </c>
      <c r="I213" s="35" t="s">
        <v>455</v>
      </c>
      <c r="J213">
        <v>3</v>
      </c>
      <c r="K213">
        <v>5</v>
      </c>
      <c r="L213">
        <v>72</v>
      </c>
      <c r="M213" s="17" t="s">
        <v>116</v>
      </c>
      <c r="N213" s="23" t="s">
        <v>405</v>
      </c>
      <c r="O213">
        <v>9</v>
      </c>
      <c r="P213">
        <v>20</v>
      </c>
      <c r="Q213">
        <v>127</v>
      </c>
      <c r="R213">
        <v>8</v>
      </c>
      <c r="S213">
        <v>9</v>
      </c>
      <c r="T213">
        <v>10</v>
      </c>
      <c r="X213" t="s">
        <v>122</v>
      </c>
      <c r="Y213">
        <v>985</v>
      </c>
      <c r="Z213" t="s">
        <v>840</v>
      </c>
    </row>
    <row r="214" spans="1:26" x14ac:dyDescent="0.25">
      <c r="A214" s="15" t="s">
        <v>167</v>
      </c>
      <c r="B214" s="18" t="s">
        <v>177</v>
      </c>
      <c r="C214" s="18" t="s">
        <v>2539</v>
      </c>
      <c r="D214" s="29" t="str">
        <f>VLOOKUP(R214, method!$A$1:$B$15, 2, 0)</f>
        <v>留後</v>
      </c>
      <c r="E214">
        <v>6</v>
      </c>
      <c r="F214" t="s">
        <v>608</v>
      </c>
      <c r="G214" t="s">
        <v>511</v>
      </c>
      <c r="H214">
        <v>1650</v>
      </c>
      <c r="I214" s="35" t="s">
        <v>455</v>
      </c>
      <c r="J214">
        <v>3</v>
      </c>
      <c r="K214">
        <v>8</v>
      </c>
      <c r="L214">
        <v>74</v>
      </c>
      <c r="M214" s="17" t="s">
        <v>116</v>
      </c>
      <c r="N214" s="23" t="s">
        <v>39</v>
      </c>
      <c r="O214" t="s">
        <v>558</v>
      </c>
      <c r="P214">
        <v>14</v>
      </c>
      <c r="Q214">
        <v>131</v>
      </c>
      <c r="R214">
        <v>11</v>
      </c>
      <c r="S214">
        <v>11</v>
      </c>
      <c r="T214">
        <v>10</v>
      </c>
      <c r="U214">
        <v>6</v>
      </c>
      <c r="X214" t="s">
        <v>286</v>
      </c>
      <c r="Y214">
        <v>975</v>
      </c>
      <c r="Z214" t="s">
        <v>307</v>
      </c>
    </row>
    <row r="215" spans="1:26" x14ac:dyDescent="0.25">
      <c r="A215" s="15" t="s">
        <v>167</v>
      </c>
      <c r="B215" s="18" t="s">
        <v>177</v>
      </c>
      <c r="C215" s="18" t="s">
        <v>2539</v>
      </c>
      <c r="D215" s="28" t="str">
        <f>VLOOKUP(R215, method!$A$1:$B$15, 2, 0)</f>
        <v>中前</v>
      </c>
      <c r="E215" s="34">
        <v>5</v>
      </c>
      <c r="F215" t="s">
        <v>468</v>
      </c>
      <c r="G215" t="s">
        <v>469</v>
      </c>
      <c r="H215">
        <v>2000</v>
      </c>
      <c r="I215" s="35" t="s">
        <v>455</v>
      </c>
      <c r="J215">
        <v>3</v>
      </c>
      <c r="K215">
        <v>5</v>
      </c>
      <c r="L215">
        <v>75</v>
      </c>
      <c r="M215" s="17" t="s">
        <v>116</v>
      </c>
      <c r="N215" s="17" t="s">
        <v>448</v>
      </c>
      <c r="O215" s="10" t="s">
        <v>552</v>
      </c>
      <c r="P215">
        <v>18</v>
      </c>
      <c r="Q215">
        <v>128</v>
      </c>
      <c r="R215">
        <v>5</v>
      </c>
      <c r="S215">
        <v>6</v>
      </c>
      <c r="T215">
        <v>6</v>
      </c>
      <c r="U215">
        <v>6</v>
      </c>
      <c r="V215">
        <v>5</v>
      </c>
      <c r="X215" t="s">
        <v>841</v>
      </c>
      <c r="Y215">
        <v>988</v>
      </c>
      <c r="Z215" t="s">
        <v>842</v>
      </c>
    </row>
    <row r="216" spans="1:26" x14ac:dyDescent="0.25">
      <c r="A216" s="15" t="s">
        <v>167</v>
      </c>
      <c r="B216" s="18" t="s">
        <v>177</v>
      </c>
      <c r="C216" s="18" t="s">
        <v>2539</v>
      </c>
      <c r="D216" s="27" t="str">
        <f>VLOOKUP(R216, method!$A$1:$B$15, 2, 0)</f>
        <v>中後</v>
      </c>
      <c r="E216" s="33">
        <v>3</v>
      </c>
      <c r="F216" t="s">
        <v>614</v>
      </c>
      <c r="G216" t="s">
        <v>511</v>
      </c>
      <c r="H216">
        <v>1650</v>
      </c>
      <c r="I216" s="35" t="s">
        <v>455</v>
      </c>
      <c r="J216">
        <v>3</v>
      </c>
      <c r="K216">
        <v>9</v>
      </c>
      <c r="L216">
        <v>75</v>
      </c>
      <c r="M216" s="17" t="s">
        <v>116</v>
      </c>
      <c r="N216" s="23" t="s">
        <v>39</v>
      </c>
      <c r="O216" s="10" t="s">
        <v>552</v>
      </c>
      <c r="P216">
        <v>29</v>
      </c>
      <c r="Q216">
        <v>132</v>
      </c>
      <c r="R216">
        <v>9</v>
      </c>
      <c r="S216">
        <v>8</v>
      </c>
      <c r="T216">
        <v>10</v>
      </c>
      <c r="U216">
        <v>3</v>
      </c>
      <c r="X216" t="s">
        <v>588</v>
      </c>
      <c r="Y216">
        <v>987</v>
      </c>
      <c r="Z216" t="s">
        <v>843</v>
      </c>
    </row>
    <row r="217" spans="1:26" x14ac:dyDescent="0.25">
      <c r="A217" s="15" t="s">
        <v>167</v>
      </c>
      <c r="B217" s="18" t="s">
        <v>177</v>
      </c>
      <c r="C217" s="18" t="s">
        <v>2539</v>
      </c>
      <c r="D217" s="28" t="str">
        <f>VLOOKUP(R217, method!$A$1:$B$15, 2, 0)</f>
        <v>中前</v>
      </c>
      <c r="E217" s="34">
        <v>5</v>
      </c>
      <c r="F217" t="s">
        <v>844</v>
      </c>
      <c r="G217" t="s">
        <v>491</v>
      </c>
      <c r="H217">
        <v>2000</v>
      </c>
      <c r="I217" s="35" t="s">
        <v>436</v>
      </c>
      <c r="J217">
        <v>3</v>
      </c>
      <c r="K217">
        <v>2</v>
      </c>
      <c r="L217">
        <v>77</v>
      </c>
      <c r="M217" s="17" t="s">
        <v>116</v>
      </c>
      <c r="N217" s="22" t="s">
        <v>33</v>
      </c>
      <c r="O217">
        <v>3</v>
      </c>
      <c r="P217">
        <v>5.6</v>
      </c>
      <c r="Q217">
        <v>127</v>
      </c>
      <c r="R217">
        <v>6</v>
      </c>
      <c r="S217">
        <v>2</v>
      </c>
      <c r="T217">
        <v>2</v>
      </c>
      <c r="U217">
        <v>2</v>
      </c>
      <c r="V217">
        <v>5</v>
      </c>
      <c r="X217" t="s">
        <v>845</v>
      </c>
      <c r="Y217">
        <v>996</v>
      </c>
      <c r="Z217" t="s">
        <v>843</v>
      </c>
    </row>
    <row r="218" spans="1:26" x14ac:dyDescent="0.25">
      <c r="A218" s="15" t="s">
        <v>167</v>
      </c>
      <c r="B218" s="18" t="s">
        <v>177</v>
      </c>
      <c r="C218" s="18" t="s">
        <v>2539</v>
      </c>
      <c r="D218" s="27" t="str">
        <f>VLOOKUP(R218, method!$A$1:$B$15, 2, 0)</f>
        <v>中後</v>
      </c>
      <c r="E218" s="34">
        <v>4</v>
      </c>
      <c r="F218" t="s">
        <v>846</v>
      </c>
      <c r="G218" s="30" t="s">
        <v>445</v>
      </c>
      <c r="H218">
        <v>1650</v>
      </c>
      <c r="I218" s="35" t="s">
        <v>455</v>
      </c>
      <c r="J218">
        <v>3</v>
      </c>
      <c r="K218">
        <v>9</v>
      </c>
      <c r="L218">
        <v>77</v>
      </c>
      <c r="M218" s="17" t="s">
        <v>116</v>
      </c>
      <c r="N218" s="18" t="s">
        <v>12</v>
      </c>
      <c r="O218" s="10" t="s">
        <v>552</v>
      </c>
      <c r="P218">
        <v>6</v>
      </c>
      <c r="Q218">
        <v>135</v>
      </c>
      <c r="R218">
        <v>8</v>
      </c>
      <c r="S218">
        <v>9</v>
      </c>
      <c r="T218">
        <v>8</v>
      </c>
      <c r="U218">
        <v>4</v>
      </c>
      <c r="X218" t="s">
        <v>847</v>
      </c>
      <c r="Y218">
        <v>991</v>
      </c>
      <c r="Z218" t="s">
        <v>848</v>
      </c>
    </row>
    <row r="219" spans="1:26" x14ac:dyDescent="0.25">
      <c r="A219" s="15" t="s">
        <v>167</v>
      </c>
      <c r="B219" s="18" t="s">
        <v>177</v>
      </c>
      <c r="C219" s="18" t="s">
        <v>2539</v>
      </c>
      <c r="D219" s="27" t="str">
        <f>VLOOKUP(R219, method!$A$1:$B$15, 2, 0)</f>
        <v>中後</v>
      </c>
      <c r="E219" s="34">
        <v>5</v>
      </c>
      <c r="F219" t="s">
        <v>621</v>
      </c>
      <c r="G219" s="30" t="s">
        <v>445</v>
      </c>
      <c r="H219">
        <v>1800</v>
      </c>
      <c r="I219" s="35" t="s">
        <v>436</v>
      </c>
      <c r="J219">
        <v>3</v>
      </c>
      <c r="K219">
        <v>5</v>
      </c>
      <c r="L219">
        <v>77</v>
      </c>
      <c r="M219" s="17" t="s">
        <v>116</v>
      </c>
      <c r="N219" s="18" t="s">
        <v>12</v>
      </c>
      <c r="O219" s="10" t="s">
        <v>452</v>
      </c>
      <c r="P219">
        <v>3.6</v>
      </c>
      <c r="Q219">
        <v>132</v>
      </c>
      <c r="R219">
        <v>8</v>
      </c>
      <c r="S219">
        <v>7</v>
      </c>
      <c r="T219">
        <v>6</v>
      </c>
      <c r="U219">
        <v>5</v>
      </c>
      <c r="V219">
        <v>5</v>
      </c>
      <c r="X219" t="s">
        <v>178</v>
      </c>
      <c r="Y219">
        <v>1001</v>
      </c>
      <c r="Z219" t="s">
        <v>463</v>
      </c>
    </row>
    <row r="220" spans="1:26" x14ac:dyDescent="0.25">
      <c r="A220" s="15" t="s">
        <v>167</v>
      </c>
      <c r="B220" s="18" t="s">
        <v>177</v>
      </c>
      <c r="C220" s="18" t="s">
        <v>2539</v>
      </c>
      <c r="D220" s="29" t="str">
        <f>VLOOKUP(R220, method!$A$1:$B$15, 2, 0)</f>
        <v>留後</v>
      </c>
      <c r="E220" s="34">
        <v>4</v>
      </c>
      <c r="F220" t="s">
        <v>849</v>
      </c>
      <c r="G220" s="31" t="s">
        <v>435</v>
      </c>
      <c r="H220">
        <v>1650</v>
      </c>
      <c r="I220" s="35" t="s">
        <v>455</v>
      </c>
      <c r="J220">
        <v>3</v>
      </c>
      <c r="K220">
        <v>7</v>
      </c>
      <c r="L220">
        <v>77</v>
      </c>
      <c r="M220" s="17" t="s">
        <v>116</v>
      </c>
      <c r="N220" s="24" t="s">
        <v>389</v>
      </c>
      <c r="O220" s="10">
        <v>2</v>
      </c>
      <c r="P220">
        <v>14</v>
      </c>
      <c r="Q220">
        <v>131</v>
      </c>
      <c r="R220">
        <v>11</v>
      </c>
      <c r="S220">
        <v>10</v>
      </c>
      <c r="T220">
        <v>10</v>
      </c>
      <c r="U220">
        <v>4</v>
      </c>
      <c r="X220" t="s">
        <v>850</v>
      </c>
      <c r="Y220">
        <v>987</v>
      </c>
      <c r="Z220" t="s">
        <v>463</v>
      </c>
    </row>
    <row r="221" spans="1:26" x14ac:dyDescent="0.25">
      <c r="A221" s="15" t="s">
        <v>167</v>
      </c>
      <c r="B221" s="18" t="s">
        <v>177</v>
      </c>
      <c r="C221" s="18" t="s">
        <v>2539</v>
      </c>
      <c r="D221" s="27" t="str">
        <f>VLOOKUP(R221, method!$A$1:$B$15, 2, 0)</f>
        <v>中後</v>
      </c>
      <c r="E221">
        <v>6</v>
      </c>
      <c r="F221" t="s">
        <v>851</v>
      </c>
      <c r="G221" t="s">
        <v>532</v>
      </c>
      <c r="H221">
        <v>1800</v>
      </c>
      <c r="I221" s="35" t="s">
        <v>455</v>
      </c>
      <c r="J221">
        <v>3</v>
      </c>
      <c r="K221">
        <v>5</v>
      </c>
      <c r="L221">
        <v>78</v>
      </c>
      <c r="M221" s="17" t="s">
        <v>116</v>
      </c>
      <c r="N221" s="23" t="s">
        <v>39</v>
      </c>
      <c r="O221" s="10" t="s">
        <v>442</v>
      </c>
      <c r="P221">
        <v>23</v>
      </c>
      <c r="Q221">
        <v>131</v>
      </c>
      <c r="R221">
        <v>8</v>
      </c>
      <c r="S221">
        <v>9</v>
      </c>
      <c r="T221">
        <v>9</v>
      </c>
      <c r="U221">
        <v>10</v>
      </c>
      <c r="V221">
        <v>6</v>
      </c>
      <c r="X221" t="s">
        <v>852</v>
      </c>
      <c r="Y221">
        <v>998</v>
      </c>
      <c r="Z221" t="s">
        <v>463</v>
      </c>
    </row>
    <row r="222" spans="1:26" x14ac:dyDescent="0.25">
      <c r="A222" s="15" t="s">
        <v>167</v>
      </c>
      <c r="B222" s="18" t="s">
        <v>177</v>
      </c>
      <c r="C222" s="18" t="s">
        <v>2539</v>
      </c>
      <c r="D222" s="27" t="str">
        <f>VLOOKUP(R222, method!$A$1:$B$15, 2, 0)</f>
        <v>中後</v>
      </c>
      <c r="E222">
        <v>7</v>
      </c>
      <c r="F222" t="s">
        <v>700</v>
      </c>
      <c r="G222" t="s">
        <v>545</v>
      </c>
      <c r="H222">
        <v>1400</v>
      </c>
      <c r="I222" s="35" t="s">
        <v>455</v>
      </c>
      <c r="J222">
        <v>3</v>
      </c>
      <c r="K222">
        <v>4</v>
      </c>
      <c r="L222">
        <v>78</v>
      </c>
      <c r="M222" s="17" t="s">
        <v>116</v>
      </c>
      <c r="N222" s="23" t="s">
        <v>39</v>
      </c>
      <c r="O222" t="s">
        <v>456</v>
      </c>
      <c r="P222">
        <v>71</v>
      </c>
      <c r="Q222">
        <v>126</v>
      </c>
      <c r="R222">
        <v>9</v>
      </c>
      <c r="S222">
        <v>8</v>
      </c>
      <c r="T222">
        <v>8</v>
      </c>
      <c r="U222">
        <v>7</v>
      </c>
      <c r="X222" t="s">
        <v>853</v>
      </c>
      <c r="Y222">
        <v>986</v>
      </c>
      <c r="Z222" t="s">
        <v>463</v>
      </c>
    </row>
    <row r="223" spans="1:26" x14ac:dyDescent="0.25">
      <c r="A223" s="15" t="s">
        <v>167</v>
      </c>
      <c r="B223" s="19" t="s">
        <v>180</v>
      </c>
      <c r="C223" s="19" t="s">
        <v>2540</v>
      </c>
      <c r="D223" s="28" t="str">
        <f>VLOOKUP(R223, method!$A$1:$B$15, 2, 0)</f>
        <v>中前</v>
      </c>
      <c r="E223">
        <v>11</v>
      </c>
      <c r="F223" t="s">
        <v>434</v>
      </c>
      <c r="G223" s="31" t="s">
        <v>435</v>
      </c>
      <c r="H223">
        <v>1650</v>
      </c>
      <c r="I223" s="35" t="s">
        <v>436</v>
      </c>
      <c r="J223">
        <v>4</v>
      </c>
      <c r="K223">
        <v>8</v>
      </c>
      <c r="L223">
        <v>59</v>
      </c>
      <c r="M223" s="14" t="s">
        <v>181</v>
      </c>
      <c r="N223" s="17" t="s">
        <v>512</v>
      </c>
      <c r="O223" t="s">
        <v>562</v>
      </c>
      <c r="P223">
        <v>11</v>
      </c>
      <c r="Q223">
        <v>132</v>
      </c>
      <c r="R223">
        <v>7</v>
      </c>
      <c r="S223">
        <v>9</v>
      </c>
      <c r="T223">
        <v>11</v>
      </c>
      <c r="U223">
        <v>11</v>
      </c>
      <c r="X223" t="s">
        <v>854</v>
      </c>
      <c r="Y223">
        <v>1088</v>
      </c>
      <c r="Z223" t="s">
        <v>30</v>
      </c>
    </row>
    <row r="224" spans="1:26" x14ac:dyDescent="0.25">
      <c r="A224" s="15" t="s">
        <v>167</v>
      </c>
      <c r="B224" s="19" t="s">
        <v>180</v>
      </c>
      <c r="C224" s="19" t="s">
        <v>2540</v>
      </c>
      <c r="D224" s="26" t="str">
        <f>VLOOKUP(R224, method!$A$1:$B$15, 2, 0)</f>
        <v>放頭</v>
      </c>
      <c r="E224" s="34">
        <v>4</v>
      </c>
      <c r="F224" t="s">
        <v>438</v>
      </c>
      <c r="G224" s="31" t="s">
        <v>439</v>
      </c>
      <c r="H224">
        <v>1800</v>
      </c>
      <c r="I224" s="36" t="s">
        <v>440</v>
      </c>
      <c r="J224">
        <v>3</v>
      </c>
      <c r="K224">
        <v>10</v>
      </c>
      <c r="L224">
        <v>60</v>
      </c>
      <c r="M224" s="14" t="s">
        <v>181</v>
      </c>
      <c r="N224" s="17" t="s">
        <v>512</v>
      </c>
      <c r="O224" s="10" t="s">
        <v>442</v>
      </c>
      <c r="P224">
        <v>17</v>
      </c>
      <c r="Q224">
        <v>113</v>
      </c>
      <c r="R224">
        <v>2</v>
      </c>
      <c r="S224">
        <v>2</v>
      </c>
      <c r="T224">
        <v>2</v>
      </c>
      <c r="U224">
        <v>2</v>
      </c>
      <c r="V224">
        <v>4</v>
      </c>
      <c r="X224" t="s">
        <v>855</v>
      </c>
      <c r="Y224">
        <v>1089</v>
      </c>
      <c r="Z224" t="s">
        <v>30</v>
      </c>
    </row>
    <row r="225" spans="1:26" x14ac:dyDescent="0.25">
      <c r="A225" s="15" t="s">
        <v>167</v>
      </c>
      <c r="B225" s="19" t="s">
        <v>180</v>
      </c>
      <c r="C225" s="19" t="s">
        <v>2540</v>
      </c>
      <c r="D225" s="26" t="str">
        <f>VLOOKUP(R225, method!$A$1:$B$15, 2, 0)</f>
        <v>放頭</v>
      </c>
      <c r="E225">
        <v>9</v>
      </c>
      <c r="F225" t="s">
        <v>794</v>
      </c>
      <c r="G225" s="31" t="s">
        <v>435</v>
      </c>
      <c r="H225">
        <v>1800</v>
      </c>
      <c r="I225" s="35" t="s">
        <v>455</v>
      </c>
      <c r="J225">
        <v>3</v>
      </c>
      <c r="K225">
        <v>9</v>
      </c>
      <c r="L225">
        <v>60</v>
      </c>
      <c r="M225" s="14" t="s">
        <v>181</v>
      </c>
      <c r="N225" s="17" t="s">
        <v>512</v>
      </c>
      <c r="O225" t="s">
        <v>533</v>
      </c>
      <c r="P225">
        <v>12</v>
      </c>
      <c r="Q225">
        <v>112</v>
      </c>
      <c r="R225">
        <v>2</v>
      </c>
      <c r="S225">
        <v>3</v>
      </c>
      <c r="T225">
        <v>3</v>
      </c>
      <c r="U225">
        <v>4</v>
      </c>
      <c r="V225">
        <v>9</v>
      </c>
      <c r="X225" t="s">
        <v>182</v>
      </c>
      <c r="Y225">
        <v>1087</v>
      </c>
      <c r="Z225" t="s">
        <v>30</v>
      </c>
    </row>
    <row r="226" spans="1:26" x14ac:dyDescent="0.25">
      <c r="A226" s="15" t="s">
        <v>167</v>
      </c>
      <c r="B226" s="19" t="s">
        <v>180</v>
      </c>
      <c r="C226" s="19" t="s">
        <v>2540</v>
      </c>
      <c r="D226" s="28" t="str">
        <f>VLOOKUP(R226, method!$A$1:$B$15, 2, 0)</f>
        <v>中前</v>
      </c>
      <c r="E226">
        <v>7</v>
      </c>
      <c r="F226" t="s">
        <v>712</v>
      </c>
      <c r="G226" s="31" t="s">
        <v>439</v>
      </c>
      <c r="H226">
        <v>1650</v>
      </c>
      <c r="I226" s="35" t="s">
        <v>436</v>
      </c>
      <c r="J226">
        <v>3</v>
      </c>
      <c r="K226">
        <v>10</v>
      </c>
      <c r="L226">
        <v>60</v>
      </c>
      <c r="M226" s="14" t="s">
        <v>181</v>
      </c>
      <c r="N226" s="17" t="s">
        <v>512</v>
      </c>
      <c r="O226">
        <v>5</v>
      </c>
      <c r="P226">
        <v>3.3</v>
      </c>
      <c r="Q226">
        <v>113</v>
      </c>
      <c r="R226">
        <v>4</v>
      </c>
      <c r="S226">
        <v>5</v>
      </c>
      <c r="T226">
        <v>6</v>
      </c>
      <c r="U226">
        <v>7</v>
      </c>
      <c r="X226" t="s">
        <v>856</v>
      </c>
      <c r="Y226">
        <v>1096</v>
      </c>
      <c r="Z226" t="s">
        <v>30</v>
      </c>
    </row>
    <row r="227" spans="1:26" x14ac:dyDescent="0.25">
      <c r="A227" s="15" t="s">
        <v>167</v>
      </c>
      <c r="B227" s="19" t="s">
        <v>180</v>
      </c>
      <c r="C227" s="19" t="s">
        <v>2540</v>
      </c>
      <c r="D227" s="26" t="str">
        <f>VLOOKUP(R227, method!$A$1:$B$15, 2, 0)</f>
        <v>放頭</v>
      </c>
      <c r="E227" s="33">
        <v>1</v>
      </c>
      <c r="F227" t="s">
        <v>685</v>
      </c>
      <c r="G227" s="31" t="s">
        <v>439</v>
      </c>
      <c r="H227">
        <v>1650</v>
      </c>
      <c r="I227" s="35" t="s">
        <v>436</v>
      </c>
      <c r="J227">
        <v>4</v>
      </c>
      <c r="K227">
        <v>11</v>
      </c>
      <c r="L227">
        <v>52</v>
      </c>
      <c r="M227" s="14" t="s">
        <v>181</v>
      </c>
      <c r="N227" s="17" t="s">
        <v>512</v>
      </c>
      <c r="O227" s="10" t="s">
        <v>442</v>
      </c>
      <c r="P227">
        <v>5.6</v>
      </c>
      <c r="Q227">
        <v>124</v>
      </c>
      <c r="R227">
        <v>2</v>
      </c>
      <c r="S227">
        <v>2</v>
      </c>
      <c r="T227">
        <v>2</v>
      </c>
      <c r="U227">
        <v>1</v>
      </c>
      <c r="X227" t="s">
        <v>857</v>
      </c>
      <c r="Y227">
        <v>1093</v>
      </c>
      <c r="Z227" t="s">
        <v>30</v>
      </c>
    </row>
    <row r="228" spans="1:26" x14ac:dyDescent="0.25">
      <c r="A228" s="15" t="s">
        <v>167</v>
      </c>
      <c r="B228" s="19" t="s">
        <v>180</v>
      </c>
      <c r="C228" s="19" t="s">
        <v>2540</v>
      </c>
      <c r="D228" s="26" t="str">
        <f>VLOOKUP(R228, method!$A$1:$B$15, 2, 0)</f>
        <v>放頭</v>
      </c>
      <c r="E228" s="33">
        <v>3</v>
      </c>
      <c r="F228" t="s">
        <v>669</v>
      </c>
      <c r="G228" s="31" t="s">
        <v>435</v>
      </c>
      <c r="H228">
        <v>1650</v>
      </c>
      <c r="I228" s="35" t="s">
        <v>455</v>
      </c>
      <c r="J228">
        <v>4</v>
      </c>
      <c r="K228">
        <v>12</v>
      </c>
      <c r="L228">
        <v>51</v>
      </c>
      <c r="M228" s="14" t="s">
        <v>181</v>
      </c>
      <c r="N228" s="18" t="s">
        <v>201</v>
      </c>
      <c r="O228" s="10" t="s">
        <v>488</v>
      </c>
      <c r="P228">
        <v>12</v>
      </c>
      <c r="Q228">
        <v>126</v>
      </c>
      <c r="R228">
        <v>2</v>
      </c>
      <c r="S228">
        <v>3</v>
      </c>
      <c r="T228">
        <v>3</v>
      </c>
      <c r="U228">
        <v>3</v>
      </c>
      <c r="X228" t="s">
        <v>858</v>
      </c>
      <c r="Y228">
        <v>1088</v>
      </c>
      <c r="Z228" t="s">
        <v>30</v>
      </c>
    </row>
    <row r="229" spans="1:26" x14ac:dyDescent="0.25">
      <c r="A229" s="15" t="s">
        <v>167</v>
      </c>
      <c r="B229" s="19" t="s">
        <v>180</v>
      </c>
      <c r="C229" s="19" t="s">
        <v>2540</v>
      </c>
      <c r="D229" s="27" t="str">
        <f>VLOOKUP(R229, method!$A$1:$B$15, 2, 0)</f>
        <v>中後</v>
      </c>
      <c r="E229" s="33">
        <v>3</v>
      </c>
      <c r="F229" t="s">
        <v>859</v>
      </c>
      <c r="G229" s="31" t="s">
        <v>435</v>
      </c>
      <c r="H229">
        <v>1650</v>
      </c>
      <c r="I229" s="35" t="s">
        <v>455</v>
      </c>
      <c r="J229">
        <v>4</v>
      </c>
      <c r="K229">
        <v>4</v>
      </c>
      <c r="L229">
        <v>51</v>
      </c>
      <c r="M229" s="14" t="s">
        <v>181</v>
      </c>
      <c r="N229" s="17" t="s">
        <v>512</v>
      </c>
      <c r="O229" s="10" t="s">
        <v>452</v>
      </c>
      <c r="P229">
        <v>5.9</v>
      </c>
      <c r="Q229">
        <v>125</v>
      </c>
      <c r="R229">
        <v>8</v>
      </c>
      <c r="S229">
        <v>9</v>
      </c>
      <c r="T229">
        <v>9</v>
      </c>
      <c r="U229">
        <v>3</v>
      </c>
      <c r="X229" t="s">
        <v>860</v>
      </c>
      <c r="Y229">
        <v>1080</v>
      </c>
      <c r="Z229" t="s">
        <v>30</v>
      </c>
    </row>
    <row r="230" spans="1:26" x14ac:dyDescent="0.25">
      <c r="A230" s="15" t="s">
        <v>167</v>
      </c>
      <c r="B230" s="19" t="s">
        <v>180</v>
      </c>
      <c r="C230" s="19" t="s">
        <v>2540</v>
      </c>
      <c r="D230" s="26" t="str">
        <f>VLOOKUP(R230, method!$A$1:$B$15, 2, 0)</f>
        <v>放頭</v>
      </c>
      <c r="E230" s="33">
        <v>3</v>
      </c>
      <c r="F230" t="s">
        <v>464</v>
      </c>
      <c r="G230" s="31" t="s">
        <v>439</v>
      </c>
      <c r="H230">
        <v>1650</v>
      </c>
      <c r="I230" s="35" t="s">
        <v>455</v>
      </c>
      <c r="J230">
        <v>4</v>
      </c>
      <c r="K230">
        <v>1</v>
      </c>
      <c r="L230">
        <v>50</v>
      </c>
      <c r="M230" s="14" t="s">
        <v>181</v>
      </c>
      <c r="N230" s="17" t="s">
        <v>448</v>
      </c>
      <c r="O230" s="10" t="s">
        <v>597</v>
      </c>
      <c r="P230">
        <v>14</v>
      </c>
      <c r="Q230">
        <v>123</v>
      </c>
      <c r="R230">
        <v>3</v>
      </c>
      <c r="S230">
        <v>4</v>
      </c>
      <c r="T230">
        <v>4</v>
      </c>
      <c r="U230">
        <v>3</v>
      </c>
      <c r="X230" t="s">
        <v>861</v>
      </c>
      <c r="Y230">
        <v>1076</v>
      </c>
      <c r="Z230" t="s">
        <v>30</v>
      </c>
    </row>
    <row r="231" spans="1:26" x14ac:dyDescent="0.25">
      <c r="A231" s="15" t="s">
        <v>167</v>
      </c>
      <c r="B231" s="19" t="s">
        <v>180</v>
      </c>
      <c r="C231" s="19" t="s">
        <v>2540</v>
      </c>
      <c r="D231" s="26" t="str">
        <f>VLOOKUP(R231, method!$A$1:$B$15, 2, 0)</f>
        <v>放頭</v>
      </c>
      <c r="E231" s="33">
        <v>1</v>
      </c>
      <c r="F231" t="s">
        <v>673</v>
      </c>
      <c r="G231" s="30" t="s">
        <v>445</v>
      </c>
      <c r="H231">
        <v>1650</v>
      </c>
      <c r="I231" s="35" t="s">
        <v>455</v>
      </c>
      <c r="J231">
        <v>4</v>
      </c>
      <c r="K231">
        <v>7</v>
      </c>
      <c r="L231">
        <v>45</v>
      </c>
      <c r="M231" s="14" t="s">
        <v>181</v>
      </c>
      <c r="N231" s="17" t="s">
        <v>512</v>
      </c>
      <c r="O231" s="10" t="s">
        <v>376</v>
      </c>
      <c r="P231">
        <v>96</v>
      </c>
      <c r="Q231">
        <v>119</v>
      </c>
      <c r="R231">
        <v>1</v>
      </c>
      <c r="S231">
        <v>1</v>
      </c>
      <c r="T231">
        <v>2</v>
      </c>
      <c r="U231">
        <v>1</v>
      </c>
      <c r="X231" t="s">
        <v>862</v>
      </c>
      <c r="Y231">
        <v>1077</v>
      </c>
      <c r="Z231" t="s">
        <v>863</v>
      </c>
    </row>
    <row r="232" spans="1:26" x14ac:dyDescent="0.25">
      <c r="A232" s="15" t="s">
        <v>167</v>
      </c>
      <c r="B232" s="19" t="s">
        <v>180</v>
      </c>
      <c r="C232" s="19" t="s">
        <v>2540</v>
      </c>
      <c r="D232" s="28" t="str">
        <f>VLOOKUP(R232, method!$A$1:$B$15, 2, 0)</f>
        <v>中前</v>
      </c>
      <c r="E232">
        <v>11</v>
      </c>
      <c r="F232" t="s">
        <v>468</v>
      </c>
      <c r="G232" t="s">
        <v>469</v>
      </c>
      <c r="H232">
        <v>1400</v>
      </c>
      <c r="I232" s="35" t="s">
        <v>455</v>
      </c>
      <c r="J232">
        <v>4</v>
      </c>
      <c r="K232">
        <v>3</v>
      </c>
      <c r="L232">
        <v>47</v>
      </c>
      <c r="M232" s="14" t="s">
        <v>181</v>
      </c>
      <c r="N232" s="21" t="s">
        <v>61</v>
      </c>
      <c r="O232" t="s">
        <v>864</v>
      </c>
      <c r="P232">
        <v>79</v>
      </c>
      <c r="Q232">
        <v>122</v>
      </c>
      <c r="R232">
        <v>5</v>
      </c>
      <c r="S232">
        <v>7</v>
      </c>
      <c r="T232">
        <v>10</v>
      </c>
      <c r="U232">
        <v>11</v>
      </c>
      <c r="X232" t="s">
        <v>865</v>
      </c>
      <c r="Y232">
        <v>1075</v>
      </c>
      <c r="Z232" t="s">
        <v>16</v>
      </c>
    </row>
    <row r="233" spans="1:26" x14ac:dyDescent="0.25">
      <c r="A233" s="15" t="s">
        <v>167</v>
      </c>
      <c r="B233" s="19" t="s">
        <v>180</v>
      </c>
      <c r="C233" s="19" t="s">
        <v>2540</v>
      </c>
      <c r="D233" s="27" t="str">
        <f>VLOOKUP(R233, method!$A$1:$B$15, 2, 0)</f>
        <v>中後</v>
      </c>
      <c r="E233">
        <v>10</v>
      </c>
      <c r="F233" t="s">
        <v>866</v>
      </c>
      <c r="G233" t="s">
        <v>631</v>
      </c>
      <c r="H233">
        <v>1200</v>
      </c>
      <c r="I233" s="35" t="s">
        <v>436</v>
      </c>
      <c r="J233">
        <v>4</v>
      </c>
      <c r="K233">
        <v>10</v>
      </c>
      <c r="L233">
        <v>49</v>
      </c>
      <c r="M233" s="14" t="s">
        <v>181</v>
      </c>
      <c r="N233" s="14" t="s">
        <v>45</v>
      </c>
      <c r="O233">
        <v>7</v>
      </c>
      <c r="P233">
        <v>73</v>
      </c>
      <c r="Q233">
        <v>125</v>
      </c>
      <c r="R233">
        <v>9</v>
      </c>
      <c r="S233">
        <v>12</v>
      </c>
      <c r="T233">
        <v>10</v>
      </c>
      <c r="X233" t="s">
        <v>226</v>
      </c>
      <c r="Y233">
        <v>1088</v>
      </c>
      <c r="Z233" t="s">
        <v>867</v>
      </c>
    </row>
    <row r="234" spans="1:26" x14ac:dyDescent="0.25">
      <c r="A234" s="15" t="s">
        <v>167</v>
      </c>
      <c r="B234" s="19" t="s">
        <v>180</v>
      </c>
      <c r="C234" s="19" t="s">
        <v>2540</v>
      </c>
      <c r="D234" s="27" t="str">
        <f>VLOOKUP(R234, method!$A$1:$B$15, 2, 0)</f>
        <v>中後</v>
      </c>
      <c r="E234">
        <v>8</v>
      </c>
      <c r="F234" t="s">
        <v>478</v>
      </c>
      <c r="G234" t="s">
        <v>469</v>
      </c>
      <c r="H234">
        <v>1200</v>
      </c>
      <c r="I234" s="35" t="s">
        <v>455</v>
      </c>
      <c r="J234">
        <v>4</v>
      </c>
      <c r="K234">
        <v>5</v>
      </c>
      <c r="L234">
        <v>51</v>
      </c>
      <c r="M234" s="21" t="s">
        <v>126</v>
      </c>
      <c r="N234" s="14" t="s">
        <v>45</v>
      </c>
      <c r="O234" t="s">
        <v>637</v>
      </c>
      <c r="P234">
        <v>97</v>
      </c>
      <c r="Q234">
        <v>127</v>
      </c>
      <c r="R234">
        <v>9</v>
      </c>
      <c r="S234">
        <v>9</v>
      </c>
      <c r="T234">
        <v>8</v>
      </c>
      <c r="X234" t="s">
        <v>868</v>
      </c>
      <c r="Y234">
        <v>1110</v>
      </c>
      <c r="Z234" t="s">
        <v>863</v>
      </c>
    </row>
    <row r="235" spans="1:26" x14ac:dyDescent="0.25">
      <c r="A235" s="15" t="s">
        <v>167</v>
      </c>
      <c r="B235" s="19" t="s">
        <v>180</v>
      </c>
      <c r="C235" s="19" t="s">
        <v>2540</v>
      </c>
      <c r="D235" s="28" t="str">
        <f>VLOOKUP(R235, method!$A$1:$B$15, 2, 0)</f>
        <v>中前</v>
      </c>
      <c r="E235">
        <v>11</v>
      </c>
      <c r="F235" t="s">
        <v>869</v>
      </c>
      <c r="G235" s="31" t="s">
        <v>451</v>
      </c>
      <c r="H235">
        <v>1650</v>
      </c>
      <c r="I235" s="35" t="s">
        <v>455</v>
      </c>
      <c r="J235">
        <v>4</v>
      </c>
      <c r="K235">
        <v>4</v>
      </c>
      <c r="L235">
        <v>56</v>
      </c>
      <c r="M235" s="21" t="s">
        <v>126</v>
      </c>
      <c r="N235" s="25" t="s">
        <v>120</v>
      </c>
      <c r="O235" t="s">
        <v>870</v>
      </c>
      <c r="P235">
        <v>62</v>
      </c>
      <c r="Q235">
        <v>134</v>
      </c>
      <c r="R235">
        <v>4</v>
      </c>
      <c r="S235">
        <v>4</v>
      </c>
      <c r="T235">
        <v>8</v>
      </c>
      <c r="U235">
        <v>11</v>
      </c>
      <c r="X235" t="s">
        <v>871</v>
      </c>
      <c r="Y235">
        <v>1099</v>
      </c>
      <c r="Z235" t="s">
        <v>867</v>
      </c>
    </row>
    <row r="236" spans="1:26" x14ac:dyDescent="0.25">
      <c r="A236" s="15" t="s">
        <v>167</v>
      </c>
      <c r="B236" s="19" t="s">
        <v>180</v>
      </c>
      <c r="C236" s="19" t="s">
        <v>2540</v>
      </c>
      <c r="D236" s="26" t="str">
        <f>VLOOKUP(R236, method!$A$1:$B$15, 2, 0)</f>
        <v>放頭</v>
      </c>
      <c r="E236">
        <v>12</v>
      </c>
      <c r="F236" t="s">
        <v>703</v>
      </c>
      <c r="G236" s="30" t="s">
        <v>445</v>
      </c>
      <c r="H236">
        <v>1650</v>
      </c>
      <c r="I236" s="35" t="s">
        <v>455</v>
      </c>
      <c r="J236">
        <v>4</v>
      </c>
      <c r="K236">
        <v>6</v>
      </c>
      <c r="L236">
        <v>59</v>
      </c>
      <c r="M236" s="21" t="s">
        <v>126</v>
      </c>
      <c r="N236" s="16" t="s">
        <v>71</v>
      </c>
      <c r="O236" t="s">
        <v>872</v>
      </c>
      <c r="P236">
        <v>94</v>
      </c>
      <c r="Q236">
        <v>134</v>
      </c>
      <c r="R236">
        <v>1</v>
      </c>
      <c r="S236">
        <v>1</v>
      </c>
      <c r="T236">
        <v>1</v>
      </c>
      <c r="U236">
        <v>12</v>
      </c>
      <c r="X236" t="s">
        <v>873</v>
      </c>
      <c r="Y236">
        <v>1107</v>
      </c>
      <c r="Z236" t="s">
        <v>30</v>
      </c>
    </row>
    <row r="237" spans="1:26" x14ac:dyDescent="0.25">
      <c r="A237" s="15" t="s">
        <v>167</v>
      </c>
      <c r="B237" s="19" t="s">
        <v>180</v>
      </c>
      <c r="C237" s="19" t="s">
        <v>2540</v>
      </c>
      <c r="D237" s="28" t="str">
        <f>VLOOKUP(R237, method!$A$1:$B$15, 2, 0)</f>
        <v>中前</v>
      </c>
      <c r="E237">
        <v>13</v>
      </c>
      <c r="F237" t="s">
        <v>640</v>
      </c>
      <c r="G237" t="s">
        <v>545</v>
      </c>
      <c r="H237">
        <v>1400</v>
      </c>
      <c r="I237" s="35" t="s">
        <v>436</v>
      </c>
      <c r="J237">
        <v>3</v>
      </c>
      <c r="K237">
        <v>4</v>
      </c>
      <c r="L237">
        <v>61</v>
      </c>
      <c r="M237" s="21" t="s">
        <v>126</v>
      </c>
      <c r="N237" s="15" t="s">
        <v>390</v>
      </c>
      <c r="O237" t="s">
        <v>562</v>
      </c>
      <c r="P237">
        <v>203</v>
      </c>
      <c r="Q237">
        <v>121</v>
      </c>
      <c r="R237">
        <v>6</v>
      </c>
      <c r="S237">
        <v>6</v>
      </c>
      <c r="T237">
        <v>13</v>
      </c>
      <c r="U237">
        <v>13</v>
      </c>
      <c r="X237" t="s">
        <v>874</v>
      </c>
      <c r="Y237">
        <v>1099</v>
      </c>
      <c r="Z237" t="s">
        <v>30</v>
      </c>
    </row>
    <row r="238" spans="1:26" x14ac:dyDescent="0.25">
      <c r="A238" s="15" t="s">
        <v>167</v>
      </c>
      <c r="B238" s="19" t="s">
        <v>180</v>
      </c>
      <c r="C238" s="19" t="s">
        <v>2540</v>
      </c>
      <c r="D238" s="27" t="str">
        <f>VLOOKUP(R238, method!$A$1:$B$15, 2, 0)</f>
        <v>中後</v>
      </c>
      <c r="E238">
        <v>8</v>
      </c>
      <c r="F238" t="s">
        <v>494</v>
      </c>
      <c r="G238" s="30" t="s">
        <v>445</v>
      </c>
      <c r="H238">
        <v>1200</v>
      </c>
      <c r="I238" s="35" t="s">
        <v>455</v>
      </c>
      <c r="J238">
        <v>3</v>
      </c>
      <c r="K238">
        <v>6</v>
      </c>
      <c r="L238">
        <v>63</v>
      </c>
      <c r="M238" s="21" t="s">
        <v>126</v>
      </c>
      <c r="N238" s="15" t="s">
        <v>390</v>
      </c>
      <c r="O238">
        <v>8</v>
      </c>
      <c r="P238">
        <v>63</v>
      </c>
      <c r="Q238">
        <v>122</v>
      </c>
      <c r="R238">
        <v>9</v>
      </c>
      <c r="S238">
        <v>9</v>
      </c>
      <c r="T238">
        <v>8</v>
      </c>
      <c r="X238" t="s">
        <v>52</v>
      </c>
      <c r="Y238">
        <v>1103</v>
      </c>
      <c r="Z238" t="s">
        <v>30</v>
      </c>
    </row>
    <row r="239" spans="1:26" x14ac:dyDescent="0.25">
      <c r="A239" s="15" t="s">
        <v>167</v>
      </c>
      <c r="B239" s="19" t="s">
        <v>180</v>
      </c>
      <c r="C239" s="19" t="s">
        <v>2540</v>
      </c>
      <c r="D239" s="29" t="str">
        <f>VLOOKUP(R239, method!$A$1:$B$15, 2, 0)</f>
        <v>留後</v>
      </c>
      <c r="E239">
        <v>11</v>
      </c>
      <c r="F239" t="s">
        <v>569</v>
      </c>
      <c r="G239" t="s">
        <v>545</v>
      </c>
      <c r="H239">
        <v>1200</v>
      </c>
      <c r="I239" s="35" t="s">
        <v>455</v>
      </c>
      <c r="J239">
        <v>3</v>
      </c>
      <c r="K239">
        <v>6</v>
      </c>
      <c r="L239">
        <v>63</v>
      </c>
      <c r="M239" s="21" t="s">
        <v>126</v>
      </c>
      <c r="N239" s="15" t="s">
        <v>390</v>
      </c>
      <c r="O239" t="s">
        <v>548</v>
      </c>
      <c r="P239">
        <v>88</v>
      </c>
      <c r="Q239">
        <v>123</v>
      </c>
      <c r="R239">
        <v>13</v>
      </c>
      <c r="S239">
        <v>13</v>
      </c>
      <c r="T239">
        <v>11</v>
      </c>
      <c r="X239" t="s">
        <v>688</v>
      </c>
      <c r="Y239">
        <v>1087</v>
      </c>
      <c r="Z239" t="s">
        <v>875</v>
      </c>
    </row>
    <row r="240" spans="1:26" x14ac:dyDescent="0.25">
      <c r="A240" s="15" t="s">
        <v>167</v>
      </c>
      <c r="B240" s="20" t="s">
        <v>184</v>
      </c>
      <c r="C240" s="20" t="s">
        <v>2541</v>
      </c>
      <c r="D240" s="28" t="str">
        <f>VLOOKUP(R240, method!$A$1:$B$15, 2, 0)</f>
        <v>中前</v>
      </c>
      <c r="E240">
        <v>6</v>
      </c>
      <c r="F240" t="s">
        <v>550</v>
      </c>
      <c r="G240" t="s">
        <v>511</v>
      </c>
      <c r="H240">
        <v>1650</v>
      </c>
      <c r="I240" s="36" t="s">
        <v>603</v>
      </c>
      <c r="J240">
        <v>4</v>
      </c>
      <c r="K240">
        <v>4</v>
      </c>
      <c r="L240">
        <v>52</v>
      </c>
      <c r="M240" s="23" t="s">
        <v>72</v>
      </c>
      <c r="N240" s="18" t="s">
        <v>201</v>
      </c>
      <c r="O240" t="s">
        <v>558</v>
      </c>
      <c r="P240">
        <v>8.8000000000000007</v>
      </c>
      <c r="Q240">
        <v>127</v>
      </c>
      <c r="R240">
        <v>7</v>
      </c>
      <c r="S240">
        <v>7</v>
      </c>
      <c r="T240">
        <v>6</v>
      </c>
      <c r="U240">
        <v>6</v>
      </c>
      <c r="X240" t="s">
        <v>876</v>
      </c>
      <c r="Y240">
        <v>1132</v>
      </c>
      <c r="Z240" t="s">
        <v>237</v>
      </c>
    </row>
    <row r="241" spans="1:26" x14ac:dyDescent="0.25">
      <c r="A241" s="15" t="s">
        <v>167</v>
      </c>
      <c r="B241" s="20" t="s">
        <v>184</v>
      </c>
      <c r="C241" s="20" t="s">
        <v>2541</v>
      </c>
      <c r="D241" s="28" t="str">
        <f>VLOOKUP(R241, method!$A$1:$B$15, 2, 0)</f>
        <v>中前</v>
      </c>
      <c r="E241" s="34">
        <v>5</v>
      </c>
      <c r="F241" t="s">
        <v>559</v>
      </c>
      <c r="G241" s="30" t="s">
        <v>445</v>
      </c>
      <c r="H241">
        <v>1650</v>
      </c>
      <c r="I241" s="35" t="s">
        <v>436</v>
      </c>
      <c r="J241">
        <v>4</v>
      </c>
      <c r="K241">
        <v>10</v>
      </c>
      <c r="L241">
        <v>54</v>
      </c>
      <c r="M241" s="23" t="s">
        <v>72</v>
      </c>
      <c r="N241" s="17" t="s">
        <v>448</v>
      </c>
      <c r="O241">
        <v>4</v>
      </c>
      <c r="P241">
        <v>18</v>
      </c>
      <c r="Q241">
        <v>128</v>
      </c>
      <c r="R241">
        <v>6</v>
      </c>
      <c r="S241">
        <v>7</v>
      </c>
      <c r="T241">
        <v>6</v>
      </c>
      <c r="U241">
        <v>5</v>
      </c>
      <c r="X241" t="s">
        <v>877</v>
      </c>
      <c r="Y241">
        <v>1134</v>
      </c>
      <c r="Z241" t="s">
        <v>16</v>
      </c>
    </row>
    <row r="242" spans="1:26" x14ac:dyDescent="0.25">
      <c r="A242" s="15" t="s">
        <v>167</v>
      </c>
      <c r="B242" s="20" t="s">
        <v>184</v>
      </c>
      <c r="C242" s="20" t="s">
        <v>2541</v>
      </c>
      <c r="D242" s="29" t="str">
        <f>VLOOKUP(R242, method!$A$1:$B$15, 2, 0)</f>
        <v>留後</v>
      </c>
      <c r="E242">
        <v>7</v>
      </c>
      <c r="F242" t="s">
        <v>561</v>
      </c>
      <c r="G242" s="31" t="s">
        <v>435</v>
      </c>
      <c r="H242">
        <v>1650</v>
      </c>
      <c r="I242" s="35" t="s">
        <v>436</v>
      </c>
      <c r="J242">
        <v>4</v>
      </c>
      <c r="K242">
        <v>11</v>
      </c>
      <c r="L242">
        <v>56</v>
      </c>
      <c r="M242" s="23" t="s">
        <v>72</v>
      </c>
      <c r="N242" s="17" t="s">
        <v>448</v>
      </c>
      <c r="O242" s="10" t="s">
        <v>498</v>
      </c>
      <c r="P242">
        <v>21</v>
      </c>
      <c r="Q242">
        <v>129</v>
      </c>
      <c r="R242">
        <v>11</v>
      </c>
      <c r="S242">
        <v>10</v>
      </c>
      <c r="T242">
        <v>10</v>
      </c>
      <c r="U242">
        <v>7</v>
      </c>
      <c r="X242" t="s">
        <v>878</v>
      </c>
      <c r="Y242">
        <v>1130</v>
      </c>
      <c r="Z242" t="s">
        <v>16</v>
      </c>
    </row>
    <row r="243" spans="1:26" x14ac:dyDescent="0.25">
      <c r="A243" s="15" t="s">
        <v>167</v>
      </c>
      <c r="B243" s="20" t="s">
        <v>184</v>
      </c>
      <c r="C243" s="20" t="s">
        <v>2541</v>
      </c>
      <c r="D243" s="29" t="str">
        <f>VLOOKUP(R243, method!$A$1:$B$15, 2, 0)</f>
        <v>留後</v>
      </c>
      <c r="E243">
        <v>8</v>
      </c>
      <c r="F243" t="s">
        <v>598</v>
      </c>
      <c r="G243" s="31" t="s">
        <v>439</v>
      </c>
      <c r="H243">
        <v>1650</v>
      </c>
      <c r="I243" s="35" t="s">
        <v>455</v>
      </c>
      <c r="J243">
        <v>4</v>
      </c>
      <c r="K243">
        <v>9</v>
      </c>
      <c r="L243">
        <v>58</v>
      </c>
      <c r="M243" s="23" t="s">
        <v>72</v>
      </c>
      <c r="N243" s="17" t="s">
        <v>448</v>
      </c>
      <c r="O243" t="s">
        <v>529</v>
      </c>
      <c r="P243">
        <v>14</v>
      </c>
      <c r="Q243">
        <v>131</v>
      </c>
      <c r="R243">
        <v>11</v>
      </c>
      <c r="S243">
        <v>12</v>
      </c>
      <c r="T243">
        <v>11</v>
      </c>
      <c r="U243">
        <v>8</v>
      </c>
      <c r="X243" t="s">
        <v>879</v>
      </c>
      <c r="Y243">
        <v>1122</v>
      </c>
      <c r="Z243" t="s">
        <v>16</v>
      </c>
    </row>
    <row r="244" spans="1:26" x14ac:dyDescent="0.25">
      <c r="A244" s="15" t="s">
        <v>167</v>
      </c>
      <c r="B244" s="20" t="s">
        <v>184</v>
      </c>
      <c r="C244" s="20" t="s">
        <v>2541</v>
      </c>
      <c r="D244" s="28" t="str">
        <f>VLOOKUP(R244, method!$A$1:$B$15, 2, 0)</f>
        <v>中前</v>
      </c>
      <c r="E244" s="33">
        <v>3</v>
      </c>
      <c r="F244" t="s">
        <v>447</v>
      </c>
      <c r="G244" s="30" t="s">
        <v>445</v>
      </c>
      <c r="H244">
        <v>1650</v>
      </c>
      <c r="I244" s="35" t="s">
        <v>436</v>
      </c>
      <c r="J244">
        <v>4</v>
      </c>
      <c r="K244">
        <v>5</v>
      </c>
      <c r="L244">
        <v>58</v>
      </c>
      <c r="M244" s="23" t="s">
        <v>72</v>
      </c>
      <c r="N244" s="17" t="s">
        <v>448</v>
      </c>
      <c r="O244" s="10" t="s">
        <v>452</v>
      </c>
      <c r="P244">
        <v>34</v>
      </c>
      <c r="Q244">
        <v>131</v>
      </c>
      <c r="R244">
        <v>7</v>
      </c>
      <c r="S244">
        <v>8</v>
      </c>
      <c r="T244">
        <v>9</v>
      </c>
      <c r="U244">
        <v>3</v>
      </c>
      <c r="X244" t="s">
        <v>880</v>
      </c>
      <c r="Y244">
        <v>1116</v>
      </c>
      <c r="Z244" t="s">
        <v>16</v>
      </c>
    </row>
    <row r="245" spans="1:26" x14ac:dyDescent="0.25">
      <c r="A245" s="15" t="s">
        <v>167</v>
      </c>
      <c r="B245" s="20" t="s">
        <v>184</v>
      </c>
      <c r="C245" s="20" t="s">
        <v>2541</v>
      </c>
      <c r="D245" s="29" t="str">
        <f>VLOOKUP(R245, method!$A$1:$B$15, 2, 0)</f>
        <v>留後</v>
      </c>
      <c r="E245">
        <v>11</v>
      </c>
      <c r="F245" t="s">
        <v>601</v>
      </c>
      <c r="G245" t="s">
        <v>511</v>
      </c>
      <c r="H245">
        <v>1650</v>
      </c>
      <c r="I245" s="35" t="s">
        <v>455</v>
      </c>
      <c r="J245">
        <v>4</v>
      </c>
      <c r="K245">
        <v>13</v>
      </c>
      <c r="L245">
        <v>60</v>
      </c>
      <c r="M245" s="23" t="s">
        <v>72</v>
      </c>
      <c r="N245" s="17" t="s">
        <v>448</v>
      </c>
      <c r="O245" t="s">
        <v>548</v>
      </c>
      <c r="P245">
        <v>19</v>
      </c>
      <c r="Q245">
        <v>133</v>
      </c>
      <c r="R245">
        <v>11</v>
      </c>
      <c r="S245">
        <v>12</v>
      </c>
      <c r="T245">
        <v>9</v>
      </c>
      <c r="U245">
        <v>11</v>
      </c>
      <c r="X245" t="s">
        <v>881</v>
      </c>
      <c r="Y245">
        <v>1117</v>
      </c>
      <c r="Z245" t="s">
        <v>16</v>
      </c>
    </row>
    <row r="246" spans="1:26" x14ac:dyDescent="0.25">
      <c r="A246" s="15" t="s">
        <v>167</v>
      </c>
      <c r="B246" s="20" t="s">
        <v>184</v>
      </c>
      <c r="C246" s="20" t="s">
        <v>2541</v>
      </c>
      <c r="D246" s="27" t="str">
        <f>VLOOKUP(R246, method!$A$1:$B$15, 2, 0)</f>
        <v>中後</v>
      </c>
      <c r="E246">
        <v>8</v>
      </c>
      <c r="F246" t="s">
        <v>882</v>
      </c>
      <c r="G246" t="s">
        <v>511</v>
      </c>
      <c r="H246">
        <v>1650</v>
      </c>
      <c r="I246" s="35" t="s">
        <v>455</v>
      </c>
      <c r="J246">
        <v>3</v>
      </c>
      <c r="K246">
        <v>7</v>
      </c>
      <c r="L246">
        <v>62</v>
      </c>
      <c r="M246" s="23" t="s">
        <v>72</v>
      </c>
      <c r="N246" s="14" t="s">
        <v>45</v>
      </c>
      <c r="O246" t="s">
        <v>495</v>
      </c>
      <c r="P246">
        <v>67</v>
      </c>
      <c r="Q246">
        <v>115</v>
      </c>
      <c r="R246">
        <v>8</v>
      </c>
      <c r="S246">
        <v>11</v>
      </c>
      <c r="T246">
        <v>11</v>
      </c>
      <c r="U246">
        <v>8</v>
      </c>
      <c r="X246" t="s">
        <v>272</v>
      </c>
      <c r="Y246">
        <v>1113</v>
      </c>
      <c r="Z246" t="s">
        <v>16</v>
      </c>
    </row>
    <row r="247" spans="1:26" x14ac:dyDescent="0.25">
      <c r="A247" s="15" t="s">
        <v>167</v>
      </c>
      <c r="B247" s="20" t="s">
        <v>184</v>
      </c>
      <c r="C247" s="20" t="s">
        <v>2541</v>
      </c>
      <c r="D247" s="29" t="str">
        <f>VLOOKUP(R247, method!$A$1:$B$15, 2, 0)</f>
        <v>留後</v>
      </c>
      <c r="E247">
        <v>10</v>
      </c>
      <c r="F247" t="s">
        <v>457</v>
      </c>
      <c r="G247" s="30" t="s">
        <v>445</v>
      </c>
      <c r="H247">
        <v>1650</v>
      </c>
      <c r="I247" s="35" t="s">
        <v>455</v>
      </c>
      <c r="J247">
        <v>3</v>
      </c>
      <c r="K247">
        <v>12</v>
      </c>
      <c r="L247">
        <v>64</v>
      </c>
      <c r="M247" s="23" t="s">
        <v>72</v>
      </c>
      <c r="N247" s="17" t="s">
        <v>448</v>
      </c>
      <c r="O247" t="s">
        <v>473</v>
      </c>
      <c r="P247">
        <v>98</v>
      </c>
      <c r="Q247">
        <v>121</v>
      </c>
      <c r="R247">
        <v>12</v>
      </c>
      <c r="S247">
        <v>12</v>
      </c>
      <c r="T247">
        <v>12</v>
      </c>
      <c r="U247">
        <v>10</v>
      </c>
      <c r="X247" t="s">
        <v>862</v>
      </c>
      <c r="Y247">
        <v>1112</v>
      </c>
      <c r="Z247" t="s">
        <v>16</v>
      </c>
    </row>
    <row r="248" spans="1:26" x14ac:dyDescent="0.25">
      <c r="A248" s="15" t="s">
        <v>167</v>
      </c>
      <c r="B248" s="20" t="s">
        <v>184</v>
      </c>
      <c r="C248" s="20" t="s">
        <v>2541</v>
      </c>
      <c r="D248" s="29" t="str">
        <f>VLOOKUP(R248, method!$A$1:$B$15, 2, 0)</f>
        <v>留後</v>
      </c>
      <c r="E248">
        <v>13</v>
      </c>
      <c r="F248" t="s">
        <v>650</v>
      </c>
      <c r="G248" t="s">
        <v>469</v>
      </c>
      <c r="H248">
        <v>1600</v>
      </c>
      <c r="I248" s="35" t="s">
        <v>455</v>
      </c>
      <c r="J248">
        <v>3</v>
      </c>
      <c r="K248">
        <v>6</v>
      </c>
      <c r="L248">
        <v>66</v>
      </c>
      <c r="M248" s="23" t="s">
        <v>72</v>
      </c>
      <c r="N248" s="25" t="s">
        <v>26</v>
      </c>
      <c r="O248" t="s">
        <v>637</v>
      </c>
      <c r="P248">
        <v>153</v>
      </c>
      <c r="Q248">
        <v>122</v>
      </c>
      <c r="R248">
        <v>11</v>
      </c>
      <c r="S248">
        <v>12</v>
      </c>
      <c r="T248">
        <v>12</v>
      </c>
      <c r="U248">
        <v>13</v>
      </c>
      <c r="X248" t="s">
        <v>883</v>
      </c>
      <c r="Y248">
        <v>1108</v>
      </c>
      <c r="Z248" t="s">
        <v>16</v>
      </c>
    </row>
    <row r="249" spans="1:26" x14ac:dyDescent="0.25">
      <c r="A249" s="15" t="s">
        <v>167</v>
      </c>
      <c r="B249" s="20" t="s">
        <v>184</v>
      </c>
      <c r="C249" s="20" t="s">
        <v>2541</v>
      </c>
      <c r="D249" s="27" t="str">
        <f>VLOOKUP(R249, method!$A$1:$B$15, 2, 0)</f>
        <v>中後</v>
      </c>
      <c r="E249">
        <v>12</v>
      </c>
      <c r="F249" t="s">
        <v>605</v>
      </c>
      <c r="G249" t="s">
        <v>511</v>
      </c>
      <c r="H249">
        <v>1200</v>
      </c>
      <c r="I249" s="35" t="s">
        <v>455</v>
      </c>
      <c r="J249">
        <v>3</v>
      </c>
      <c r="K249">
        <v>9</v>
      </c>
      <c r="L249">
        <v>68</v>
      </c>
      <c r="M249" s="23" t="s">
        <v>72</v>
      </c>
      <c r="N249" s="17" t="s">
        <v>448</v>
      </c>
      <c r="O249" t="s">
        <v>679</v>
      </c>
      <c r="P249">
        <v>30</v>
      </c>
      <c r="Q249">
        <v>123</v>
      </c>
      <c r="R249">
        <v>9</v>
      </c>
      <c r="S249">
        <v>11</v>
      </c>
      <c r="T249">
        <v>12</v>
      </c>
      <c r="X249" t="s">
        <v>884</v>
      </c>
      <c r="Y249">
        <v>1114</v>
      </c>
      <c r="Z249" t="s">
        <v>16</v>
      </c>
    </row>
    <row r="250" spans="1:26" x14ac:dyDescent="0.25">
      <c r="A250" s="15" t="s">
        <v>167</v>
      </c>
      <c r="B250" s="20" t="s">
        <v>184</v>
      </c>
      <c r="C250" s="20" t="s">
        <v>2541</v>
      </c>
      <c r="D250" s="29" t="str">
        <f>VLOOKUP(R250, method!$A$1:$B$15, 2, 0)</f>
        <v>留後</v>
      </c>
      <c r="E250">
        <v>10</v>
      </c>
      <c r="F250" t="s">
        <v>885</v>
      </c>
      <c r="G250" t="s">
        <v>491</v>
      </c>
      <c r="H250">
        <v>1400</v>
      </c>
      <c r="I250" s="35" t="s">
        <v>455</v>
      </c>
      <c r="J250">
        <v>3</v>
      </c>
      <c r="K250">
        <v>14</v>
      </c>
      <c r="L250">
        <v>68</v>
      </c>
      <c r="M250" s="23" t="s">
        <v>72</v>
      </c>
      <c r="N250" s="17" t="s">
        <v>448</v>
      </c>
      <c r="O250" t="s">
        <v>536</v>
      </c>
      <c r="P250">
        <v>71</v>
      </c>
      <c r="Q250">
        <v>121</v>
      </c>
      <c r="R250">
        <v>13</v>
      </c>
      <c r="S250">
        <v>13</v>
      </c>
      <c r="T250">
        <v>13</v>
      </c>
      <c r="U250">
        <v>10</v>
      </c>
      <c r="X250" t="s">
        <v>691</v>
      </c>
      <c r="Y250">
        <v>1100</v>
      </c>
      <c r="Z250" t="s">
        <v>100</v>
      </c>
    </row>
    <row r="251" spans="1:26" x14ac:dyDescent="0.25">
      <c r="A251" s="15" t="s">
        <v>167</v>
      </c>
      <c r="B251" s="21" t="s">
        <v>187</v>
      </c>
      <c r="C251" s="21" t="s">
        <v>2542</v>
      </c>
      <c r="D251" s="28" t="str">
        <f>VLOOKUP(R251, method!$A$1:$B$15, 2, 0)</f>
        <v>中前</v>
      </c>
      <c r="E251">
        <v>8</v>
      </c>
      <c r="F251" t="s">
        <v>550</v>
      </c>
      <c r="G251" t="s">
        <v>551</v>
      </c>
      <c r="H251">
        <v>2000</v>
      </c>
      <c r="I251" s="35" t="s">
        <v>455</v>
      </c>
      <c r="J251">
        <v>4</v>
      </c>
      <c r="K251">
        <v>9</v>
      </c>
      <c r="L251">
        <v>51</v>
      </c>
      <c r="M251" s="18" t="s">
        <v>188</v>
      </c>
      <c r="N251" s="15" t="s">
        <v>390</v>
      </c>
      <c r="O251" t="s">
        <v>519</v>
      </c>
      <c r="P251">
        <v>10</v>
      </c>
      <c r="Q251">
        <v>128</v>
      </c>
      <c r="R251">
        <v>6</v>
      </c>
      <c r="S251">
        <v>6</v>
      </c>
      <c r="T251">
        <v>5</v>
      </c>
      <c r="U251">
        <v>5</v>
      </c>
      <c r="V251">
        <v>8</v>
      </c>
      <c r="X251" t="s">
        <v>886</v>
      </c>
      <c r="Y251">
        <v>1103</v>
      </c>
      <c r="Z251" t="s">
        <v>30</v>
      </c>
    </row>
    <row r="252" spans="1:26" x14ac:dyDescent="0.25">
      <c r="A252" s="15" t="s">
        <v>167</v>
      </c>
      <c r="B252" s="21" t="s">
        <v>187</v>
      </c>
      <c r="C252" s="21" t="s">
        <v>2542</v>
      </c>
      <c r="D252" s="28" t="str">
        <f>VLOOKUP(R252, method!$A$1:$B$15, 2, 0)</f>
        <v>中前</v>
      </c>
      <c r="E252" s="33">
        <v>3</v>
      </c>
      <c r="F252" t="s">
        <v>645</v>
      </c>
      <c r="G252" s="31" t="s">
        <v>451</v>
      </c>
      <c r="H252">
        <v>2200</v>
      </c>
      <c r="I252" s="35" t="s">
        <v>436</v>
      </c>
      <c r="J252">
        <v>4</v>
      </c>
      <c r="K252">
        <v>4</v>
      </c>
      <c r="L252">
        <v>51</v>
      </c>
      <c r="M252" s="18" t="s">
        <v>188</v>
      </c>
      <c r="N252" s="15" t="s">
        <v>390</v>
      </c>
      <c r="O252" s="10">
        <v>2</v>
      </c>
      <c r="P252">
        <v>15</v>
      </c>
      <c r="Q252">
        <v>128</v>
      </c>
      <c r="R252">
        <v>5</v>
      </c>
      <c r="S252">
        <v>5</v>
      </c>
      <c r="T252">
        <v>5</v>
      </c>
      <c r="U252">
        <v>4</v>
      </c>
      <c r="V252">
        <v>2</v>
      </c>
      <c r="W252">
        <v>3</v>
      </c>
      <c r="X252" t="s">
        <v>887</v>
      </c>
      <c r="Y252">
        <v>1102</v>
      </c>
      <c r="Z252" t="s">
        <v>30</v>
      </c>
    </row>
    <row r="253" spans="1:26" x14ac:dyDescent="0.25">
      <c r="A253" s="15" t="s">
        <v>167</v>
      </c>
      <c r="B253" s="21" t="s">
        <v>187</v>
      </c>
      <c r="C253" s="21" t="s">
        <v>2542</v>
      </c>
      <c r="D253" s="26" t="str">
        <f>VLOOKUP(R253, method!$A$1:$B$15, 2, 0)</f>
        <v>放頭</v>
      </c>
      <c r="E253">
        <v>6</v>
      </c>
      <c r="F253" t="s">
        <v>598</v>
      </c>
      <c r="G253" s="31" t="s">
        <v>439</v>
      </c>
      <c r="H253">
        <v>2200</v>
      </c>
      <c r="I253" s="35" t="s">
        <v>455</v>
      </c>
      <c r="J253">
        <v>4</v>
      </c>
      <c r="K253">
        <v>6</v>
      </c>
      <c r="L253">
        <v>53</v>
      </c>
      <c r="M253" s="18" t="s">
        <v>188</v>
      </c>
      <c r="N253" s="15" t="s">
        <v>390</v>
      </c>
      <c r="O253" t="s">
        <v>546</v>
      </c>
      <c r="P253">
        <v>11</v>
      </c>
      <c r="Q253">
        <v>131</v>
      </c>
      <c r="R253">
        <v>1</v>
      </c>
      <c r="S253">
        <v>1</v>
      </c>
      <c r="T253">
        <v>1</v>
      </c>
      <c r="U253">
        <v>2</v>
      </c>
      <c r="V253">
        <v>3</v>
      </c>
      <c r="W253">
        <v>6</v>
      </c>
      <c r="X253" t="s">
        <v>888</v>
      </c>
      <c r="Y253">
        <v>1113</v>
      </c>
      <c r="Z253" t="s">
        <v>30</v>
      </c>
    </row>
    <row r="254" spans="1:26" x14ac:dyDescent="0.25">
      <c r="A254" s="15" t="s">
        <v>167</v>
      </c>
      <c r="B254" s="21" t="s">
        <v>187</v>
      </c>
      <c r="C254" s="21" t="s">
        <v>2542</v>
      </c>
      <c r="D254" s="28" t="str">
        <f>VLOOKUP(R254, method!$A$1:$B$15, 2, 0)</f>
        <v>中前</v>
      </c>
      <c r="E254" s="34">
        <v>5</v>
      </c>
      <c r="F254" t="s">
        <v>447</v>
      </c>
      <c r="G254" s="30" t="s">
        <v>445</v>
      </c>
      <c r="H254">
        <v>2200</v>
      </c>
      <c r="I254" s="35" t="s">
        <v>436</v>
      </c>
      <c r="J254">
        <v>4</v>
      </c>
      <c r="K254">
        <v>1</v>
      </c>
      <c r="L254">
        <v>54</v>
      </c>
      <c r="M254" s="18" t="s">
        <v>188</v>
      </c>
      <c r="N254" s="15" t="s">
        <v>390</v>
      </c>
      <c r="O254" s="10" t="s">
        <v>498</v>
      </c>
      <c r="P254">
        <v>28</v>
      </c>
      <c r="Q254">
        <v>131</v>
      </c>
      <c r="R254">
        <v>5</v>
      </c>
      <c r="S254">
        <v>5</v>
      </c>
      <c r="T254">
        <v>5</v>
      </c>
      <c r="U254">
        <v>8</v>
      </c>
      <c r="V254">
        <v>10</v>
      </c>
      <c r="W254">
        <v>5</v>
      </c>
      <c r="X254" t="s">
        <v>889</v>
      </c>
      <c r="Y254">
        <v>1089</v>
      </c>
      <c r="Z254" t="s">
        <v>30</v>
      </c>
    </row>
    <row r="255" spans="1:26" x14ac:dyDescent="0.25">
      <c r="A255" s="15" t="s">
        <v>167</v>
      </c>
      <c r="B255" s="21" t="s">
        <v>187</v>
      </c>
      <c r="C255" s="21" t="s">
        <v>2542</v>
      </c>
      <c r="D255" s="26" t="str">
        <f>VLOOKUP(R255, method!$A$1:$B$15, 2, 0)</f>
        <v>放頭</v>
      </c>
      <c r="E255">
        <v>12</v>
      </c>
      <c r="F255" t="s">
        <v>454</v>
      </c>
      <c r="G255" s="31" t="s">
        <v>451</v>
      </c>
      <c r="H255">
        <v>1800</v>
      </c>
      <c r="I255" s="35" t="s">
        <v>455</v>
      </c>
      <c r="J255">
        <v>4</v>
      </c>
      <c r="K255">
        <v>8</v>
      </c>
      <c r="L255">
        <v>56</v>
      </c>
      <c r="M255" s="18" t="s">
        <v>188</v>
      </c>
      <c r="N255" s="22" t="s">
        <v>33</v>
      </c>
      <c r="O255" t="s">
        <v>890</v>
      </c>
      <c r="P255">
        <v>33</v>
      </c>
      <c r="Q255">
        <v>134</v>
      </c>
      <c r="R255">
        <v>3</v>
      </c>
      <c r="S255">
        <v>2</v>
      </c>
      <c r="T255">
        <v>2</v>
      </c>
      <c r="U255">
        <v>12</v>
      </c>
      <c r="V255">
        <v>12</v>
      </c>
      <c r="X255" t="s">
        <v>189</v>
      </c>
      <c r="Y255">
        <v>1098</v>
      </c>
      <c r="Z255" t="s">
        <v>30</v>
      </c>
    </row>
    <row r="256" spans="1:26" x14ac:dyDescent="0.25">
      <c r="A256" s="15" t="s">
        <v>167</v>
      </c>
      <c r="B256" s="21" t="s">
        <v>187</v>
      </c>
      <c r="C256" s="21" t="s">
        <v>2542</v>
      </c>
      <c r="D256" s="28" t="str">
        <f>VLOOKUP(R256, method!$A$1:$B$15, 2, 0)</f>
        <v>中前</v>
      </c>
      <c r="E256" s="34">
        <v>5</v>
      </c>
      <c r="F256" t="s">
        <v>484</v>
      </c>
      <c r="G256" s="31" t="s">
        <v>439</v>
      </c>
      <c r="H256">
        <v>2200</v>
      </c>
      <c r="I256" s="36" t="s">
        <v>440</v>
      </c>
      <c r="J256">
        <v>4</v>
      </c>
      <c r="K256">
        <v>6</v>
      </c>
      <c r="L256">
        <v>57</v>
      </c>
      <c r="M256" s="19" t="s">
        <v>13</v>
      </c>
      <c r="N256" s="17" t="s">
        <v>512</v>
      </c>
      <c r="O256">
        <v>5</v>
      </c>
      <c r="P256">
        <v>15</v>
      </c>
      <c r="Q256">
        <v>129</v>
      </c>
      <c r="R256">
        <v>7</v>
      </c>
      <c r="S256">
        <v>6</v>
      </c>
      <c r="T256">
        <v>6</v>
      </c>
      <c r="U256">
        <v>7</v>
      </c>
      <c r="V256">
        <v>6</v>
      </c>
      <c r="W256">
        <v>5</v>
      </c>
      <c r="X256" t="s">
        <v>891</v>
      </c>
      <c r="Y256">
        <v>1106</v>
      </c>
      <c r="Z256" t="s">
        <v>30</v>
      </c>
    </row>
    <row r="257" spans="1:26" x14ac:dyDescent="0.25">
      <c r="A257" s="15" t="s">
        <v>167</v>
      </c>
      <c r="B257" s="21" t="s">
        <v>187</v>
      </c>
      <c r="C257" s="21" t="s">
        <v>2542</v>
      </c>
      <c r="D257" s="29" t="str">
        <f>VLOOKUP(R257, method!$A$1:$B$15, 2, 0)</f>
        <v>留後</v>
      </c>
      <c r="E257">
        <v>11</v>
      </c>
      <c r="F257" t="s">
        <v>630</v>
      </c>
      <c r="G257" t="s">
        <v>631</v>
      </c>
      <c r="H257">
        <v>1800</v>
      </c>
      <c r="I257" s="35" t="s">
        <v>455</v>
      </c>
      <c r="J257">
        <v>4</v>
      </c>
      <c r="K257">
        <v>4</v>
      </c>
      <c r="L257">
        <v>57</v>
      </c>
      <c r="M257" s="19" t="s">
        <v>13</v>
      </c>
      <c r="N257" s="17" t="s">
        <v>512</v>
      </c>
      <c r="O257" t="s">
        <v>562</v>
      </c>
      <c r="P257">
        <v>12</v>
      </c>
      <c r="Q257">
        <v>129</v>
      </c>
      <c r="R257">
        <v>13</v>
      </c>
      <c r="S257">
        <v>11</v>
      </c>
      <c r="T257">
        <v>9</v>
      </c>
      <c r="U257">
        <v>10</v>
      </c>
      <c r="V257">
        <v>11</v>
      </c>
      <c r="X257" t="s">
        <v>892</v>
      </c>
      <c r="Y257">
        <v>1115</v>
      </c>
      <c r="Z257" t="s">
        <v>30</v>
      </c>
    </row>
    <row r="258" spans="1:26" x14ac:dyDescent="0.25">
      <c r="A258" s="15" t="s">
        <v>167</v>
      </c>
      <c r="B258" s="21" t="s">
        <v>187</v>
      </c>
      <c r="C258" s="21" t="s">
        <v>2542</v>
      </c>
      <c r="D258" s="28" t="str">
        <f>VLOOKUP(R258, method!$A$1:$B$15, 2, 0)</f>
        <v>中前</v>
      </c>
      <c r="E258" s="33">
        <v>2</v>
      </c>
      <c r="F258" t="s">
        <v>893</v>
      </c>
      <c r="G258" t="s">
        <v>545</v>
      </c>
      <c r="H258">
        <v>2000</v>
      </c>
      <c r="I258" s="36" t="s">
        <v>479</v>
      </c>
      <c r="J258">
        <v>4</v>
      </c>
      <c r="K258">
        <v>1</v>
      </c>
      <c r="L258">
        <v>56</v>
      </c>
      <c r="M258" s="19" t="s">
        <v>13</v>
      </c>
      <c r="N258" s="17" t="s">
        <v>512</v>
      </c>
      <c r="O258" s="10" t="s">
        <v>526</v>
      </c>
      <c r="P258">
        <v>11</v>
      </c>
      <c r="Q258">
        <v>128</v>
      </c>
      <c r="R258">
        <v>5</v>
      </c>
      <c r="S258">
        <v>3</v>
      </c>
      <c r="T258">
        <v>3</v>
      </c>
      <c r="U258">
        <v>3</v>
      </c>
      <c r="V258">
        <v>2</v>
      </c>
      <c r="X258" t="s">
        <v>894</v>
      </c>
      <c r="Y258">
        <v>1111</v>
      </c>
      <c r="Z258" t="s">
        <v>30</v>
      </c>
    </row>
    <row r="259" spans="1:26" x14ac:dyDescent="0.25">
      <c r="A259" s="15" t="s">
        <v>167</v>
      </c>
      <c r="B259" s="21" t="s">
        <v>187</v>
      </c>
      <c r="C259" s="21" t="s">
        <v>2542</v>
      </c>
      <c r="D259" s="26" t="str">
        <f>VLOOKUP(R259, method!$A$1:$B$15, 2, 0)</f>
        <v>放頭</v>
      </c>
      <c r="E259">
        <v>7</v>
      </c>
      <c r="F259" t="s">
        <v>895</v>
      </c>
      <c r="G259" s="31" t="s">
        <v>439</v>
      </c>
      <c r="H259">
        <v>2200</v>
      </c>
      <c r="I259" s="35" t="s">
        <v>455</v>
      </c>
      <c r="J259">
        <v>4</v>
      </c>
      <c r="K259">
        <v>6</v>
      </c>
      <c r="L259">
        <v>56</v>
      </c>
      <c r="M259" s="19" t="s">
        <v>13</v>
      </c>
      <c r="N259" s="15" t="s">
        <v>390</v>
      </c>
      <c r="O259" t="s">
        <v>536</v>
      </c>
      <c r="P259">
        <v>8.6</v>
      </c>
      <c r="Q259">
        <v>133</v>
      </c>
      <c r="R259">
        <v>1</v>
      </c>
      <c r="S259">
        <v>1</v>
      </c>
      <c r="T259">
        <v>1</v>
      </c>
      <c r="U259">
        <v>1</v>
      </c>
      <c r="V259">
        <v>2</v>
      </c>
      <c r="W259">
        <v>7</v>
      </c>
      <c r="X259" t="s">
        <v>896</v>
      </c>
      <c r="Y259">
        <v>1075</v>
      </c>
      <c r="Z259" t="s">
        <v>30</v>
      </c>
    </row>
    <row r="260" spans="1:26" x14ac:dyDescent="0.25">
      <c r="A260" s="15" t="s">
        <v>167</v>
      </c>
      <c r="B260" s="21" t="s">
        <v>187</v>
      </c>
      <c r="C260" s="21" t="s">
        <v>2542</v>
      </c>
      <c r="D260" s="26" t="str">
        <f>VLOOKUP(R260, method!$A$1:$B$15, 2, 0)</f>
        <v>放頭</v>
      </c>
      <c r="E260" s="34">
        <v>5</v>
      </c>
      <c r="F260" t="s">
        <v>897</v>
      </c>
      <c r="G260" t="s">
        <v>491</v>
      </c>
      <c r="H260">
        <v>2000</v>
      </c>
      <c r="I260" s="35" t="s">
        <v>455</v>
      </c>
      <c r="J260">
        <v>4</v>
      </c>
      <c r="K260">
        <v>10</v>
      </c>
      <c r="L260">
        <v>56</v>
      </c>
      <c r="M260" s="19" t="s">
        <v>13</v>
      </c>
      <c r="N260" s="15" t="s">
        <v>390</v>
      </c>
      <c r="O260" s="10" t="s">
        <v>452</v>
      </c>
      <c r="P260">
        <v>6.2</v>
      </c>
      <c r="Q260">
        <v>131</v>
      </c>
      <c r="R260">
        <v>1</v>
      </c>
      <c r="S260">
        <v>1</v>
      </c>
      <c r="T260">
        <v>1</v>
      </c>
      <c r="U260">
        <v>1</v>
      </c>
      <c r="V260">
        <v>5</v>
      </c>
      <c r="X260" t="s">
        <v>898</v>
      </c>
      <c r="Y260">
        <v>1112</v>
      </c>
      <c r="Z260" t="s">
        <v>30</v>
      </c>
    </row>
    <row r="261" spans="1:26" x14ac:dyDescent="0.25">
      <c r="A261" s="15" t="s">
        <v>167</v>
      </c>
      <c r="B261" s="21" t="s">
        <v>187</v>
      </c>
      <c r="C261" s="21" t="s">
        <v>2542</v>
      </c>
      <c r="D261" s="26" t="str">
        <f>VLOOKUP(R261, method!$A$1:$B$15, 2, 0)</f>
        <v>放頭</v>
      </c>
      <c r="E261" s="33">
        <v>1</v>
      </c>
      <c r="F261" t="s">
        <v>899</v>
      </c>
      <c r="G261" s="30" t="s">
        <v>445</v>
      </c>
      <c r="H261">
        <v>2200</v>
      </c>
      <c r="I261" s="35" t="s">
        <v>455</v>
      </c>
      <c r="J261">
        <v>4</v>
      </c>
      <c r="K261">
        <v>5</v>
      </c>
      <c r="L261">
        <v>51</v>
      </c>
      <c r="M261" s="19" t="s">
        <v>13</v>
      </c>
      <c r="N261" s="15" t="s">
        <v>390</v>
      </c>
      <c r="O261" s="10" t="s">
        <v>613</v>
      </c>
      <c r="P261">
        <v>18</v>
      </c>
      <c r="Q261">
        <v>128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 t="s">
        <v>900</v>
      </c>
      <c r="Y261">
        <v>1104</v>
      </c>
      <c r="Z261" t="s">
        <v>30</v>
      </c>
    </row>
    <row r="262" spans="1:26" x14ac:dyDescent="0.25">
      <c r="A262" s="15" t="s">
        <v>167</v>
      </c>
      <c r="B262" s="21" t="s">
        <v>187</v>
      </c>
      <c r="C262" s="21" t="s">
        <v>2542</v>
      </c>
      <c r="D262" s="28" t="str">
        <f>VLOOKUP(R262, method!$A$1:$B$15, 2, 0)</f>
        <v>中前</v>
      </c>
      <c r="E262" s="33">
        <v>3</v>
      </c>
      <c r="F262" t="s">
        <v>901</v>
      </c>
      <c r="G262" t="s">
        <v>491</v>
      </c>
      <c r="H262">
        <v>2000</v>
      </c>
      <c r="I262" s="35" t="s">
        <v>455</v>
      </c>
      <c r="J262">
        <v>4</v>
      </c>
      <c r="K262">
        <v>7</v>
      </c>
      <c r="L262">
        <v>52</v>
      </c>
      <c r="M262" s="19" t="s">
        <v>13</v>
      </c>
      <c r="N262" s="15" t="s">
        <v>390</v>
      </c>
      <c r="O262">
        <v>6</v>
      </c>
      <c r="P262">
        <v>69</v>
      </c>
      <c r="Q262">
        <v>130</v>
      </c>
      <c r="R262">
        <v>6</v>
      </c>
      <c r="S262">
        <v>6</v>
      </c>
      <c r="T262">
        <v>6</v>
      </c>
      <c r="U262">
        <v>7</v>
      </c>
      <c r="V262">
        <v>3</v>
      </c>
      <c r="X262" t="s">
        <v>902</v>
      </c>
      <c r="Y262">
        <v>1114</v>
      </c>
      <c r="Z262" t="s">
        <v>30</v>
      </c>
    </row>
    <row r="263" spans="1:26" x14ac:dyDescent="0.25">
      <c r="A263" s="15" t="s">
        <v>167</v>
      </c>
      <c r="B263" s="21" t="s">
        <v>187</v>
      </c>
      <c r="C263" s="21" t="s">
        <v>2542</v>
      </c>
      <c r="D263" s="27" t="str">
        <f>VLOOKUP(R263, method!$A$1:$B$15, 2, 0)</f>
        <v>中後</v>
      </c>
      <c r="E263">
        <v>12</v>
      </c>
      <c r="F263" t="s">
        <v>903</v>
      </c>
      <c r="G263" t="s">
        <v>469</v>
      </c>
      <c r="H263">
        <v>1800</v>
      </c>
      <c r="I263" s="35" t="s">
        <v>455</v>
      </c>
      <c r="J263">
        <v>4</v>
      </c>
      <c r="K263">
        <v>7</v>
      </c>
      <c r="L263">
        <v>52</v>
      </c>
      <c r="M263" s="19" t="s">
        <v>13</v>
      </c>
      <c r="N263" s="15" t="s">
        <v>390</v>
      </c>
      <c r="O263" t="s">
        <v>548</v>
      </c>
      <c r="P263">
        <v>114</v>
      </c>
      <c r="Q263">
        <v>127</v>
      </c>
      <c r="R263">
        <v>9</v>
      </c>
      <c r="S263">
        <v>9</v>
      </c>
      <c r="T263">
        <v>10</v>
      </c>
      <c r="U263">
        <v>11</v>
      </c>
      <c r="V263">
        <v>12</v>
      </c>
      <c r="X263" t="s">
        <v>904</v>
      </c>
      <c r="Y263">
        <v>1143</v>
      </c>
      <c r="Z263" t="s">
        <v>875</v>
      </c>
    </row>
    <row r="264" spans="1:26" x14ac:dyDescent="0.25">
      <c r="A264" s="15" t="s">
        <v>167</v>
      </c>
      <c r="B264" s="22" t="s">
        <v>191</v>
      </c>
      <c r="C264" s="22" t="s">
        <v>2543</v>
      </c>
      <c r="D264" s="28" t="str">
        <f>VLOOKUP(R264, method!$A$1:$B$15, 2, 0)</f>
        <v>中前</v>
      </c>
      <c r="E264">
        <v>8</v>
      </c>
      <c r="F264" t="s">
        <v>434</v>
      </c>
      <c r="G264" s="31" t="s">
        <v>435</v>
      </c>
      <c r="H264">
        <v>1650</v>
      </c>
      <c r="I264" s="35" t="s">
        <v>436</v>
      </c>
      <c r="J264">
        <v>4</v>
      </c>
      <c r="K264">
        <v>1</v>
      </c>
      <c r="L264">
        <v>50</v>
      </c>
      <c r="M264" s="14" t="s">
        <v>131</v>
      </c>
      <c r="N264" s="25" t="s">
        <v>26</v>
      </c>
      <c r="O264" t="s">
        <v>536</v>
      </c>
      <c r="P264">
        <v>12</v>
      </c>
      <c r="Q264">
        <v>125</v>
      </c>
      <c r="R264">
        <v>5</v>
      </c>
      <c r="S264">
        <v>6</v>
      </c>
      <c r="T264">
        <v>7</v>
      </c>
      <c r="U264">
        <v>8</v>
      </c>
      <c r="X264" t="s">
        <v>905</v>
      </c>
      <c r="Y264">
        <v>1011</v>
      </c>
      <c r="Z264" t="s">
        <v>906</v>
      </c>
    </row>
    <row r="265" spans="1:26" x14ac:dyDescent="0.25">
      <c r="A265" s="15" t="s">
        <v>167</v>
      </c>
      <c r="B265" s="22" t="s">
        <v>191</v>
      </c>
      <c r="C265" s="22" t="s">
        <v>2543</v>
      </c>
      <c r="D265" s="26" t="str">
        <f>VLOOKUP(R265, method!$A$1:$B$15, 2, 0)</f>
        <v>放頭</v>
      </c>
      <c r="E265">
        <v>7</v>
      </c>
      <c r="F265" t="s">
        <v>438</v>
      </c>
      <c r="G265" s="31" t="s">
        <v>439</v>
      </c>
      <c r="H265">
        <v>1800</v>
      </c>
      <c r="I265" s="36" t="s">
        <v>440</v>
      </c>
      <c r="J265">
        <v>4</v>
      </c>
      <c r="K265">
        <v>4</v>
      </c>
      <c r="L265">
        <v>52</v>
      </c>
      <c r="M265" s="14" t="s">
        <v>131</v>
      </c>
      <c r="N265" s="25" t="s">
        <v>26</v>
      </c>
      <c r="O265" t="s">
        <v>495</v>
      </c>
      <c r="P265">
        <v>10</v>
      </c>
      <c r="Q265">
        <v>127</v>
      </c>
      <c r="R265">
        <v>1</v>
      </c>
      <c r="S265">
        <v>2</v>
      </c>
      <c r="T265">
        <v>3</v>
      </c>
      <c r="U265">
        <v>4</v>
      </c>
      <c r="V265">
        <v>7</v>
      </c>
      <c r="X265" t="s">
        <v>907</v>
      </c>
      <c r="Y265">
        <v>1010</v>
      </c>
      <c r="Z265" t="s">
        <v>16</v>
      </c>
    </row>
    <row r="266" spans="1:26" x14ac:dyDescent="0.25">
      <c r="A266" s="15" t="s">
        <v>167</v>
      </c>
      <c r="B266" s="22" t="s">
        <v>191</v>
      </c>
      <c r="C266" s="22" t="s">
        <v>2543</v>
      </c>
      <c r="D266" s="28" t="str">
        <f>VLOOKUP(R266, method!$A$1:$B$15, 2, 0)</f>
        <v>中前</v>
      </c>
      <c r="E266">
        <v>10</v>
      </c>
      <c r="F266" t="s">
        <v>908</v>
      </c>
      <c r="G266" t="s">
        <v>511</v>
      </c>
      <c r="H266">
        <v>1650</v>
      </c>
      <c r="I266" s="35" t="s">
        <v>455</v>
      </c>
      <c r="J266">
        <v>4</v>
      </c>
      <c r="K266">
        <v>4</v>
      </c>
      <c r="L266">
        <v>54</v>
      </c>
      <c r="M266" s="14" t="s">
        <v>131</v>
      </c>
      <c r="N266" s="14" t="s">
        <v>50</v>
      </c>
      <c r="O266" t="s">
        <v>461</v>
      </c>
      <c r="P266">
        <v>24</v>
      </c>
      <c r="Q266">
        <v>129</v>
      </c>
      <c r="R266">
        <v>7</v>
      </c>
      <c r="S266">
        <v>6</v>
      </c>
      <c r="T266">
        <v>7</v>
      </c>
      <c r="U266">
        <v>10</v>
      </c>
      <c r="X266" t="s">
        <v>878</v>
      </c>
      <c r="Y266">
        <v>1015</v>
      </c>
      <c r="Z266" t="s">
        <v>16</v>
      </c>
    </row>
    <row r="267" spans="1:26" x14ac:dyDescent="0.25">
      <c r="A267" s="15" t="s">
        <v>167</v>
      </c>
      <c r="B267" s="22" t="s">
        <v>191</v>
      </c>
      <c r="C267" s="22" t="s">
        <v>2543</v>
      </c>
      <c r="D267" s="26" t="str">
        <f>VLOOKUP(R267, method!$A$1:$B$15, 2, 0)</f>
        <v>放頭</v>
      </c>
      <c r="E267">
        <v>7</v>
      </c>
      <c r="F267" t="s">
        <v>447</v>
      </c>
      <c r="G267" s="30" t="s">
        <v>445</v>
      </c>
      <c r="H267">
        <v>2200</v>
      </c>
      <c r="I267" s="35" t="s">
        <v>436</v>
      </c>
      <c r="J267">
        <v>4</v>
      </c>
      <c r="K267">
        <v>4</v>
      </c>
      <c r="L267">
        <v>56</v>
      </c>
      <c r="M267" s="14" t="s">
        <v>131</v>
      </c>
      <c r="N267" s="23" t="s">
        <v>39</v>
      </c>
      <c r="O267" t="s">
        <v>558</v>
      </c>
      <c r="P267">
        <v>12</v>
      </c>
      <c r="Q267">
        <v>133</v>
      </c>
      <c r="R267">
        <v>3</v>
      </c>
      <c r="S267">
        <v>3</v>
      </c>
      <c r="T267">
        <v>3</v>
      </c>
      <c r="U267">
        <v>5</v>
      </c>
      <c r="V267">
        <v>8</v>
      </c>
      <c r="W267">
        <v>7</v>
      </c>
      <c r="X267" t="s">
        <v>909</v>
      </c>
      <c r="Y267">
        <v>997</v>
      </c>
      <c r="Z267" t="s">
        <v>16</v>
      </c>
    </row>
    <row r="268" spans="1:26" x14ac:dyDescent="0.25">
      <c r="A268" s="15" t="s">
        <v>167</v>
      </c>
      <c r="B268" s="22" t="s">
        <v>191</v>
      </c>
      <c r="C268" s="22" t="s">
        <v>2543</v>
      </c>
      <c r="D268" s="28" t="str">
        <f>VLOOKUP(R268, method!$A$1:$B$15, 2, 0)</f>
        <v>中前</v>
      </c>
      <c r="E268" s="34">
        <v>5</v>
      </c>
      <c r="F268" t="s">
        <v>712</v>
      </c>
      <c r="G268" s="31" t="s">
        <v>439</v>
      </c>
      <c r="H268">
        <v>1800</v>
      </c>
      <c r="I268" s="35" t="s">
        <v>436</v>
      </c>
      <c r="J268">
        <v>4</v>
      </c>
      <c r="K268">
        <v>12</v>
      </c>
      <c r="L268">
        <v>57</v>
      </c>
      <c r="M268" s="14" t="s">
        <v>131</v>
      </c>
      <c r="N268" s="25" t="s">
        <v>26</v>
      </c>
      <c r="O268" s="10" t="s">
        <v>552</v>
      </c>
      <c r="P268">
        <v>74</v>
      </c>
      <c r="Q268">
        <v>135</v>
      </c>
      <c r="R268">
        <v>5</v>
      </c>
      <c r="S268">
        <v>6</v>
      </c>
      <c r="T268">
        <v>6</v>
      </c>
      <c r="U268">
        <v>7</v>
      </c>
      <c r="V268">
        <v>5</v>
      </c>
      <c r="X268" t="s">
        <v>192</v>
      </c>
      <c r="Y268">
        <v>1014</v>
      </c>
      <c r="Z268" t="s">
        <v>16</v>
      </c>
    </row>
    <row r="269" spans="1:26" x14ac:dyDescent="0.25">
      <c r="A269" s="15" t="s">
        <v>167</v>
      </c>
      <c r="B269" s="22" t="s">
        <v>191</v>
      </c>
      <c r="C269" s="22" t="s">
        <v>2543</v>
      </c>
      <c r="D269" s="27" t="str">
        <f>VLOOKUP(R269, method!$A$1:$B$15, 2, 0)</f>
        <v>中後</v>
      </c>
      <c r="E269">
        <v>8</v>
      </c>
      <c r="F269" t="s">
        <v>882</v>
      </c>
      <c r="G269" t="s">
        <v>511</v>
      </c>
      <c r="H269">
        <v>1650</v>
      </c>
      <c r="I269" s="35" t="s">
        <v>455</v>
      </c>
      <c r="J269">
        <v>4</v>
      </c>
      <c r="K269">
        <v>6</v>
      </c>
      <c r="L269">
        <v>58</v>
      </c>
      <c r="M269" s="14" t="s">
        <v>131</v>
      </c>
      <c r="N269" s="21" t="s">
        <v>61</v>
      </c>
      <c r="O269">
        <v>6</v>
      </c>
      <c r="P269">
        <v>30</v>
      </c>
      <c r="Q269">
        <v>133</v>
      </c>
      <c r="R269">
        <v>8</v>
      </c>
      <c r="S269">
        <v>8</v>
      </c>
      <c r="T269">
        <v>7</v>
      </c>
      <c r="U269">
        <v>8</v>
      </c>
      <c r="X269" t="s">
        <v>910</v>
      </c>
      <c r="Y269">
        <v>1022</v>
      </c>
      <c r="Z269" t="s">
        <v>16</v>
      </c>
    </row>
    <row r="270" spans="1:26" x14ac:dyDescent="0.25">
      <c r="A270" s="15" t="s">
        <v>167</v>
      </c>
      <c r="B270" s="22" t="s">
        <v>191</v>
      </c>
      <c r="C270" s="22" t="s">
        <v>2543</v>
      </c>
      <c r="D270" s="27" t="str">
        <f>VLOOKUP(R270, method!$A$1:$B$15, 2, 0)</f>
        <v>中後</v>
      </c>
      <c r="E270">
        <v>8</v>
      </c>
      <c r="F270" t="s">
        <v>614</v>
      </c>
      <c r="G270" t="s">
        <v>511</v>
      </c>
      <c r="H270">
        <v>1650</v>
      </c>
      <c r="I270" s="35" t="s">
        <v>455</v>
      </c>
      <c r="J270">
        <v>4</v>
      </c>
      <c r="K270">
        <v>2</v>
      </c>
      <c r="L270">
        <v>58</v>
      </c>
      <c r="M270" s="14" t="s">
        <v>131</v>
      </c>
      <c r="N270" s="22" t="s">
        <v>33</v>
      </c>
      <c r="O270">
        <v>12</v>
      </c>
      <c r="P270">
        <v>5.7</v>
      </c>
      <c r="Q270">
        <v>134</v>
      </c>
      <c r="R270">
        <v>9</v>
      </c>
      <c r="S270">
        <v>8</v>
      </c>
      <c r="T270">
        <v>7</v>
      </c>
      <c r="U270">
        <v>8</v>
      </c>
      <c r="X270" t="s">
        <v>911</v>
      </c>
      <c r="Y270">
        <v>1025</v>
      </c>
      <c r="Z270" t="s">
        <v>16</v>
      </c>
    </row>
    <row r="271" spans="1:26" x14ac:dyDescent="0.25">
      <c r="A271" s="15" t="s">
        <v>167</v>
      </c>
      <c r="B271" s="22" t="s">
        <v>191</v>
      </c>
      <c r="C271" s="22" t="s">
        <v>2543</v>
      </c>
      <c r="D271" s="26" t="str">
        <f>VLOOKUP(R271, method!$A$1:$B$15, 2, 0)</f>
        <v>放頭</v>
      </c>
      <c r="E271" s="34">
        <v>5</v>
      </c>
      <c r="F271" t="s">
        <v>912</v>
      </c>
      <c r="G271" t="s">
        <v>511</v>
      </c>
      <c r="H271">
        <v>1650</v>
      </c>
      <c r="I271" s="35" t="s">
        <v>455</v>
      </c>
      <c r="J271">
        <v>4</v>
      </c>
      <c r="K271">
        <v>10</v>
      </c>
      <c r="L271">
        <v>58</v>
      </c>
      <c r="M271" s="14" t="s">
        <v>131</v>
      </c>
      <c r="N271" s="23" t="s">
        <v>39</v>
      </c>
      <c r="O271" t="s">
        <v>480</v>
      </c>
      <c r="P271">
        <v>7.9</v>
      </c>
      <c r="Q271">
        <v>132</v>
      </c>
      <c r="R271">
        <v>3</v>
      </c>
      <c r="S271">
        <v>2</v>
      </c>
      <c r="T271">
        <v>2</v>
      </c>
      <c r="U271">
        <v>5</v>
      </c>
      <c r="X271" t="s">
        <v>913</v>
      </c>
      <c r="Y271">
        <v>1036</v>
      </c>
      <c r="Z271" t="s">
        <v>16</v>
      </c>
    </row>
    <row r="272" spans="1:26" x14ac:dyDescent="0.25">
      <c r="A272" s="15" t="s">
        <v>167</v>
      </c>
      <c r="B272" s="22" t="s">
        <v>191</v>
      </c>
      <c r="C272" s="22" t="s">
        <v>2543</v>
      </c>
      <c r="D272" s="28" t="str">
        <f>VLOOKUP(R272, method!$A$1:$B$15, 2, 0)</f>
        <v>中前</v>
      </c>
      <c r="E272" s="33">
        <v>1</v>
      </c>
      <c r="F272" t="s">
        <v>478</v>
      </c>
      <c r="G272" t="s">
        <v>511</v>
      </c>
      <c r="H272">
        <v>1650</v>
      </c>
      <c r="I272" s="36" t="s">
        <v>603</v>
      </c>
      <c r="J272">
        <v>4</v>
      </c>
      <c r="K272">
        <v>7</v>
      </c>
      <c r="L272">
        <v>53</v>
      </c>
      <c r="M272" s="14" t="s">
        <v>131</v>
      </c>
      <c r="N272" s="23" t="s">
        <v>39</v>
      </c>
      <c r="O272" s="10" t="s">
        <v>597</v>
      </c>
      <c r="P272">
        <v>18</v>
      </c>
      <c r="Q272">
        <v>129</v>
      </c>
      <c r="R272">
        <v>4</v>
      </c>
      <c r="S272">
        <v>5</v>
      </c>
      <c r="T272">
        <v>5</v>
      </c>
      <c r="U272">
        <v>1</v>
      </c>
      <c r="X272" t="s">
        <v>914</v>
      </c>
      <c r="Y272">
        <v>1023</v>
      </c>
      <c r="Z272" t="s">
        <v>915</v>
      </c>
    </row>
    <row r="273" spans="1:26" x14ac:dyDescent="0.25">
      <c r="A273" s="15" t="s">
        <v>167</v>
      </c>
      <c r="B273" s="22" t="s">
        <v>191</v>
      </c>
      <c r="C273" s="22" t="s">
        <v>2543</v>
      </c>
      <c r="D273" s="29" t="str">
        <f>VLOOKUP(R273, method!$A$1:$B$15, 2, 0)</f>
        <v>留後</v>
      </c>
      <c r="E273">
        <v>9</v>
      </c>
      <c r="F273" t="s">
        <v>566</v>
      </c>
      <c r="G273" t="s">
        <v>511</v>
      </c>
      <c r="H273">
        <v>1650</v>
      </c>
      <c r="I273" s="35" t="s">
        <v>455</v>
      </c>
      <c r="J273">
        <v>4</v>
      </c>
      <c r="K273">
        <v>12</v>
      </c>
      <c r="L273">
        <v>56</v>
      </c>
      <c r="M273" s="20" t="s">
        <v>121</v>
      </c>
      <c r="N273" s="22" t="s">
        <v>470</v>
      </c>
      <c r="O273">
        <v>5</v>
      </c>
      <c r="P273">
        <v>93</v>
      </c>
      <c r="Q273">
        <v>129</v>
      </c>
      <c r="R273">
        <v>11</v>
      </c>
      <c r="S273">
        <v>11</v>
      </c>
      <c r="T273">
        <v>10</v>
      </c>
      <c r="U273">
        <v>9</v>
      </c>
      <c r="X273" t="s">
        <v>916</v>
      </c>
      <c r="Y273">
        <v>1028</v>
      </c>
      <c r="Z273" t="s">
        <v>113</v>
      </c>
    </row>
    <row r="274" spans="1:26" x14ac:dyDescent="0.25">
      <c r="A274" s="15" t="s">
        <v>167</v>
      </c>
      <c r="B274" s="22" t="s">
        <v>191</v>
      </c>
      <c r="C274" s="22" t="s">
        <v>2543</v>
      </c>
      <c r="D274" s="27" t="str">
        <f>VLOOKUP(R274, method!$A$1:$B$15, 2, 0)</f>
        <v>中後</v>
      </c>
      <c r="E274">
        <v>12</v>
      </c>
      <c r="F274" t="s">
        <v>851</v>
      </c>
      <c r="G274" t="s">
        <v>532</v>
      </c>
      <c r="H274">
        <v>1400</v>
      </c>
      <c r="I274" s="35" t="s">
        <v>455</v>
      </c>
      <c r="J274">
        <v>4</v>
      </c>
      <c r="K274">
        <v>10</v>
      </c>
      <c r="L274">
        <v>58</v>
      </c>
      <c r="M274" s="20" t="s">
        <v>121</v>
      </c>
      <c r="N274" s="25" t="s">
        <v>120</v>
      </c>
      <c r="O274">
        <v>7</v>
      </c>
      <c r="P274">
        <v>45</v>
      </c>
      <c r="Q274">
        <v>135</v>
      </c>
      <c r="R274">
        <v>8</v>
      </c>
      <c r="S274">
        <v>6</v>
      </c>
      <c r="T274">
        <v>6</v>
      </c>
      <c r="U274">
        <v>12</v>
      </c>
      <c r="X274" t="s">
        <v>917</v>
      </c>
      <c r="Y274">
        <v>1041</v>
      </c>
      <c r="Z274" t="s">
        <v>321</v>
      </c>
    </row>
    <row r="275" spans="1:26" x14ac:dyDescent="0.25">
      <c r="A275" s="15" t="s">
        <v>167</v>
      </c>
      <c r="B275" s="22" t="s">
        <v>191</v>
      </c>
      <c r="C275" s="22" t="s">
        <v>2543</v>
      </c>
      <c r="D275" s="28" t="str">
        <f>VLOOKUP(R275, method!$A$1:$B$15, 2, 0)</f>
        <v>中前</v>
      </c>
      <c r="E275">
        <v>12</v>
      </c>
      <c r="F275" t="s">
        <v>918</v>
      </c>
      <c r="G275" s="31" t="s">
        <v>451</v>
      </c>
      <c r="H275">
        <v>1200</v>
      </c>
      <c r="I275" s="35" t="s">
        <v>455</v>
      </c>
      <c r="J275">
        <v>4</v>
      </c>
      <c r="K275">
        <v>8</v>
      </c>
      <c r="L275">
        <v>60</v>
      </c>
      <c r="M275" s="20" t="s">
        <v>121</v>
      </c>
      <c r="N275" s="22" t="s">
        <v>470</v>
      </c>
      <c r="O275">
        <v>11</v>
      </c>
      <c r="P275">
        <v>66</v>
      </c>
      <c r="Q275">
        <v>133</v>
      </c>
      <c r="R275">
        <v>7</v>
      </c>
      <c r="S275">
        <v>9</v>
      </c>
      <c r="T275">
        <v>12</v>
      </c>
      <c r="X275" t="s">
        <v>919</v>
      </c>
      <c r="Y275">
        <v>1036</v>
      </c>
      <c r="Z275" t="s">
        <v>100</v>
      </c>
    </row>
    <row r="276" spans="1:26" x14ac:dyDescent="0.25">
      <c r="A276" s="15" t="s">
        <v>167</v>
      </c>
      <c r="B276" s="22" t="s">
        <v>191</v>
      </c>
      <c r="C276" s="22" t="s">
        <v>2543</v>
      </c>
      <c r="D276" s="27" t="str">
        <f>VLOOKUP(R276, method!$A$1:$B$15, 2, 0)</f>
        <v>中後</v>
      </c>
      <c r="E276">
        <v>11</v>
      </c>
      <c r="F276" t="s">
        <v>487</v>
      </c>
      <c r="G276" s="31" t="s">
        <v>439</v>
      </c>
      <c r="H276">
        <v>1200</v>
      </c>
      <c r="I276" s="36" t="s">
        <v>440</v>
      </c>
      <c r="J276">
        <v>3</v>
      </c>
      <c r="K276">
        <v>9</v>
      </c>
      <c r="L276">
        <v>61</v>
      </c>
      <c r="M276" s="20" t="s">
        <v>121</v>
      </c>
      <c r="N276" s="24" t="s">
        <v>146</v>
      </c>
      <c r="O276">
        <v>18</v>
      </c>
      <c r="P276">
        <v>22</v>
      </c>
      <c r="Q276">
        <v>116</v>
      </c>
      <c r="R276">
        <v>9</v>
      </c>
      <c r="S276">
        <v>8</v>
      </c>
      <c r="T276">
        <v>11</v>
      </c>
      <c r="X276" t="s">
        <v>920</v>
      </c>
      <c r="Y276">
        <v>1031</v>
      </c>
      <c r="Z276" t="s">
        <v>463</v>
      </c>
    </row>
    <row r="277" spans="1:26" x14ac:dyDescent="0.25">
      <c r="A277" s="15" t="s">
        <v>167</v>
      </c>
      <c r="B277" s="22" t="s">
        <v>191</v>
      </c>
      <c r="C277" s="22" t="s">
        <v>2543</v>
      </c>
      <c r="D277" s="28" t="str">
        <f>VLOOKUP(R277, method!$A$1:$B$15, 2, 0)</f>
        <v>中前</v>
      </c>
      <c r="E277" s="34">
        <v>5</v>
      </c>
      <c r="F277" t="s">
        <v>490</v>
      </c>
      <c r="G277" t="s">
        <v>491</v>
      </c>
      <c r="H277">
        <v>1200</v>
      </c>
      <c r="I277" s="35" t="s">
        <v>455</v>
      </c>
      <c r="J277">
        <v>3</v>
      </c>
      <c r="K277">
        <v>2</v>
      </c>
      <c r="L277">
        <v>63</v>
      </c>
      <c r="M277" s="20" t="s">
        <v>121</v>
      </c>
      <c r="N277" s="16" t="s">
        <v>140</v>
      </c>
      <c r="O277" t="s">
        <v>664</v>
      </c>
      <c r="P277">
        <v>48</v>
      </c>
      <c r="Q277">
        <v>118</v>
      </c>
      <c r="R277">
        <v>6</v>
      </c>
      <c r="S277">
        <v>5</v>
      </c>
      <c r="T277">
        <v>5</v>
      </c>
      <c r="X277" t="s">
        <v>537</v>
      </c>
      <c r="Y277">
        <v>1062</v>
      </c>
      <c r="Z277" t="s">
        <v>463</v>
      </c>
    </row>
    <row r="278" spans="1:26" x14ac:dyDescent="0.25">
      <c r="A278" s="15" t="s">
        <v>167</v>
      </c>
      <c r="B278" s="22" t="s">
        <v>191</v>
      </c>
      <c r="C278" s="22" t="s">
        <v>2543</v>
      </c>
      <c r="D278" s="29" t="str">
        <f>VLOOKUP(R278, method!$A$1:$B$15, 2, 0)</f>
        <v>留後</v>
      </c>
      <c r="E278">
        <v>7</v>
      </c>
      <c r="F278" t="s">
        <v>800</v>
      </c>
      <c r="G278" t="s">
        <v>469</v>
      </c>
      <c r="H278">
        <v>1200</v>
      </c>
      <c r="I278" s="35" t="s">
        <v>455</v>
      </c>
      <c r="J278">
        <v>3</v>
      </c>
      <c r="K278">
        <v>6</v>
      </c>
      <c r="L278">
        <v>63</v>
      </c>
      <c r="M278" s="20" t="s">
        <v>121</v>
      </c>
      <c r="N278" s="16" t="s">
        <v>140</v>
      </c>
      <c r="O278" t="s">
        <v>495</v>
      </c>
      <c r="P278">
        <v>94</v>
      </c>
      <c r="Q278">
        <v>118</v>
      </c>
      <c r="R278">
        <v>11</v>
      </c>
      <c r="S278">
        <v>11</v>
      </c>
      <c r="T278">
        <v>7</v>
      </c>
      <c r="X278" t="s">
        <v>921</v>
      </c>
      <c r="Y278">
        <v>1046</v>
      </c>
      <c r="Z278" t="s">
        <v>463</v>
      </c>
    </row>
    <row r="279" spans="1:26" x14ac:dyDescent="0.25">
      <c r="A279" s="15" t="s">
        <v>167</v>
      </c>
      <c r="B279" s="23" t="s">
        <v>194</v>
      </c>
      <c r="C279" s="23" t="s">
        <v>2544</v>
      </c>
      <c r="D279" s="28" t="str">
        <f>VLOOKUP(R279, method!$A$1:$B$15, 2, 0)</f>
        <v>中前</v>
      </c>
      <c r="E279">
        <v>11</v>
      </c>
      <c r="F279" t="s">
        <v>559</v>
      </c>
      <c r="G279" s="30" t="s">
        <v>445</v>
      </c>
      <c r="H279">
        <v>1650</v>
      </c>
      <c r="I279" s="35" t="s">
        <v>436</v>
      </c>
      <c r="J279">
        <v>4</v>
      </c>
      <c r="K279">
        <v>2</v>
      </c>
      <c r="L279">
        <v>48</v>
      </c>
      <c r="M279" s="15" t="s">
        <v>103</v>
      </c>
      <c r="N279" s="14" t="s">
        <v>50</v>
      </c>
      <c r="O279" t="s">
        <v>501</v>
      </c>
      <c r="P279">
        <v>110</v>
      </c>
      <c r="Q279">
        <v>124</v>
      </c>
      <c r="R279">
        <v>5</v>
      </c>
      <c r="S279">
        <v>5</v>
      </c>
      <c r="T279">
        <v>4</v>
      </c>
      <c r="U279">
        <v>11</v>
      </c>
      <c r="X279" t="s">
        <v>814</v>
      </c>
      <c r="Y279">
        <v>1044</v>
      </c>
      <c r="Z279" t="s">
        <v>158</v>
      </c>
    </row>
    <row r="280" spans="1:26" x14ac:dyDescent="0.25">
      <c r="A280" s="15" t="s">
        <v>167</v>
      </c>
      <c r="B280" s="23" t="s">
        <v>194</v>
      </c>
      <c r="C280" s="23" t="s">
        <v>2544</v>
      </c>
      <c r="D280" s="29" t="str">
        <f>VLOOKUP(R280, method!$A$1:$B$15, 2, 0)</f>
        <v>留後</v>
      </c>
      <c r="E280">
        <v>9</v>
      </c>
      <c r="F280" t="s">
        <v>561</v>
      </c>
      <c r="G280" s="31" t="s">
        <v>435</v>
      </c>
      <c r="H280">
        <v>1650</v>
      </c>
      <c r="I280" s="35" t="s">
        <v>436</v>
      </c>
      <c r="J280">
        <v>4</v>
      </c>
      <c r="K280">
        <v>10</v>
      </c>
      <c r="L280">
        <v>50</v>
      </c>
      <c r="M280" s="15" t="s">
        <v>103</v>
      </c>
      <c r="N280" s="20" t="s">
        <v>56</v>
      </c>
      <c r="O280" t="s">
        <v>872</v>
      </c>
      <c r="P280">
        <v>115</v>
      </c>
      <c r="Q280">
        <v>125</v>
      </c>
      <c r="R280">
        <v>12</v>
      </c>
      <c r="S280">
        <v>12</v>
      </c>
      <c r="T280">
        <v>12</v>
      </c>
      <c r="U280">
        <v>9</v>
      </c>
      <c r="X280" t="s">
        <v>922</v>
      </c>
      <c r="Y280">
        <v>1021</v>
      </c>
      <c r="Z280" t="s">
        <v>158</v>
      </c>
    </row>
    <row r="281" spans="1:26" x14ac:dyDescent="0.25">
      <c r="A281" s="15" t="s">
        <v>167</v>
      </c>
      <c r="B281" s="23" t="s">
        <v>194</v>
      </c>
      <c r="C281" s="23" t="s">
        <v>2544</v>
      </c>
      <c r="D281" s="27" t="str">
        <f>VLOOKUP(R281, method!$A$1:$B$15, 2, 0)</f>
        <v>中後</v>
      </c>
      <c r="E281">
        <v>9</v>
      </c>
      <c r="F281" t="s">
        <v>598</v>
      </c>
      <c r="G281" s="31" t="s">
        <v>439</v>
      </c>
      <c r="H281">
        <v>1650</v>
      </c>
      <c r="I281" s="35" t="s">
        <v>455</v>
      </c>
      <c r="J281">
        <v>4</v>
      </c>
      <c r="K281">
        <v>8</v>
      </c>
      <c r="L281">
        <v>52</v>
      </c>
      <c r="M281" s="15" t="s">
        <v>103</v>
      </c>
      <c r="N281" s="19" t="s">
        <v>388</v>
      </c>
      <c r="O281">
        <v>4</v>
      </c>
      <c r="P281">
        <v>94</v>
      </c>
      <c r="Q281">
        <v>127</v>
      </c>
      <c r="R281">
        <v>10</v>
      </c>
      <c r="S281">
        <v>10</v>
      </c>
      <c r="T281">
        <v>10</v>
      </c>
      <c r="U281">
        <v>9</v>
      </c>
      <c r="X281" t="s">
        <v>923</v>
      </c>
      <c r="Y281">
        <v>1030</v>
      </c>
      <c r="Z281" t="s">
        <v>158</v>
      </c>
    </row>
    <row r="282" spans="1:26" x14ac:dyDescent="0.25">
      <c r="A282" s="15" t="s">
        <v>167</v>
      </c>
      <c r="B282" s="23" t="s">
        <v>194</v>
      </c>
      <c r="C282" s="23" t="s">
        <v>2544</v>
      </c>
      <c r="D282" s="29" t="str">
        <f>VLOOKUP(R282, method!$A$1:$B$15, 2, 0)</f>
        <v>留後</v>
      </c>
      <c r="E282">
        <v>11</v>
      </c>
      <c r="F282" t="s">
        <v>572</v>
      </c>
      <c r="G282" t="s">
        <v>532</v>
      </c>
      <c r="H282">
        <v>1400</v>
      </c>
      <c r="I282" s="35" t="s">
        <v>455</v>
      </c>
      <c r="J282">
        <v>4</v>
      </c>
      <c r="K282">
        <v>10</v>
      </c>
      <c r="L282">
        <v>52</v>
      </c>
      <c r="M282" s="15" t="s">
        <v>103</v>
      </c>
      <c r="N282" s="19" t="s">
        <v>388</v>
      </c>
      <c r="O282">
        <v>7</v>
      </c>
      <c r="P282">
        <v>71</v>
      </c>
      <c r="Q282">
        <v>128</v>
      </c>
      <c r="R282">
        <v>11</v>
      </c>
      <c r="S282">
        <v>10</v>
      </c>
      <c r="T282">
        <v>11</v>
      </c>
      <c r="U282">
        <v>11</v>
      </c>
      <c r="X282" t="s">
        <v>924</v>
      </c>
      <c r="Y282">
        <v>1019</v>
      </c>
      <c r="Z282" t="s">
        <v>635</v>
      </c>
    </row>
    <row r="283" spans="1:26" x14ac:dyDescent="0.25">
      <c r="A283" s="15" t="s">
        <v>167</v>
      </c>
      <c r="B283" s="24" t="s">
        <v>196</v>
      </c>
      <c r="C283" s="24" t="s">
        <v>2545</v>
      </c>
      <c r="D283" s="28" t="str">
        <f>VLOOKUP(R283, method!$A$1:$B$15, 2, 0)</f>
        <v>中前</v>
      </c>
      <c r="E283" s="34">
        <v>5</v>
      </c>
      <c r="F283" t="s">
        <v>925</v>
      </c>
      <c r="G283" t="s">
        <v>631</v>
      </c>
      <c r="H283">
        <v>1400</v>
      </c>
      <c r="I283" s="35" t="s">
        <v>455</v>
      </c>
      <c r="J283">
        <v>4</v>
      </c>
      <c r="K283">
        <v>1</v>
      </c>
      <c r="L283">
        <v>48</v>
      </c>
      <c r="M283" s="21" t="s">
        <v>46</v>
      </c>
      <c r="N283" s="22" t="s">
        <v>833</v>
      </c>
      <c r="O283">
        <v>5</v>
      </c>
      <c r="P283">
        <v>19</v>
      </c>
      <c r="Q283">
        <v>113</v>
      </c>
      <c r="R283">
        <v>7</v>
      </c>
      <c r="S283">
        <v>8</v>
      </c>
      <c r="T283">
        <v>7</v>
      </c>
      <c r="U283">
        <v>5</v>
      </c>
      <c r="X283" t="s">
        <v>926</v>
      </c>
      <c r="Y283">
        <v>1133</v>
      </c>
      <c r="Z283" t="s">
        <v>30</v>
      </c>
    </row>
    <row r="284" spans="1:26" x14ac:dyDescent="0.25">
      <c r="A284" s="15" t="s">
        <v>167</v>
      </c>
      <c r="B284" s="24" t="s">
        <v>196</v>
      </c>
      <c r="C284" s="24" t="s">
        <v>2545</v>
      </c>
      <c r="D284" s="26" t="str">
        <f>VLOOKUP(R284, method!$A$1:$B$15, 2, 0)</f>
        <v>放頭</v>
      </c>
      <c r="E284">
        <v>14</v>
      </c>
      <c r="F284" t="s">
        <v>790</v>
      </c>
      <c r="G284" t="s">
        <v>545</v>
      </c>
      <c r="H284">
        <v>1400</v>
      </c>
      <c r="I284" s="35" t="s">
        <v>455</v>
      </c>
      <c r="J284">
        <v>4</v>
      </c>
      <c r="K284">
        <v>13</v>
      </c>
      <c r="L284">
        <v>50</v>
      </c>
      <c r="M284" s="21" t="s">
        <v>46</v>
      </c>
      <c r="N284" s="23" t="s">
        <v>394</v>
      </c>
      <c r="O284" t="s">
        <v>774</v>
      </c>
      <c r="P284">
        <v>70</v>
      </c>
      <c r="Q284">
        <v>125</v>
      </c>
      <c r="R284">
        <v>3</v>
      </c>
      <c r="S284">
        <v>4</v>
      </c>
      <c r="T284">
        <v>6</v>
      </c>
      <c r="U284">
        <v>14</v>
      </c>
      <c r="X284" t="s">
        <v>927</v>
      </c>
      <c r="Y284">
        <v>1142</v>
      </c>
      <c r="Z284" t="s">
        <v>30</v>
      </c>
    </row>
    <row r="285" spans="1:26" x14ac:dyDescent="0.25">
      <c r="A285" s="15" t="s">
        <v>167</v>
      </c>
      <c r="B285" s="24" t="s">
        <v>196</v>
      </c>
      <c r="C285" s="24" t="s">
        <v>2545</v>
      </c>
      <c r="D285" s="26" t="str">
        <f>VLOOKUP(R285, method!$A$1:$B$15, 2, 0)</f>
        <v>放頭</v>
      </c>
      <c r="E285" s="34">
        <v>5</v>
      </c>
      <c r="F285" t="s">
        <v>908</v>
      </c>
      <c r="G285" t="s">
        <v>532</v>
      </c>
      <c r="H285">
        <v>1400</v>
      </c>
      <c r="I285" s="35" t="s">
        <v>455</v>
      </c>
      <c r="J285">
        <v>4</v>
      </c>
      <c r="K285">
        <v>6</v>
      </c>
      <c r="L285">
        <v>52</v>
      </c>
      <c r="M285" s="21" t="s">
        <v>46</v>
      </c>
      <c r="N285" s="23" t="s">
        <v>394</v>
      </c>
      <c r="O285" t="s">
        <v>536</v>
      </c>
      <c r="P285">
        <v>59</v>
      </c>
      <c r="Q285">
        <v>127</v>
      </c>
      <c r="R285">
        <v>1</v>
      </c>
      <c r="S285">
        <v>2</v>
      </c>
      <c r="T285">
        <v>2</v>
      </c>
      <c r="U285">
        <v>5</v>
      </c>
      <c r="X285" t="s">
        <v>928</v>
      </c>
      <c r="Y285">
        <v>1139</v>
      </c>
      <c r="Z285" t="s">
        <v>237</v>
      </c>
    </row>
    <row r="286" spans="1:26" x14ac:dyDescent="0.25">
      <c r="A286" s="15" t="s">
        <v>167</v>
      </c>
      <c r="B286" s="24" t="s">
        <v>196</v>
      </c>
      <c r="C286" s="24" t="s">
        <v>2545</v>
      </c>
      <c r="D286" s="29" t="str">
        <f>VLOOKUP(R286, method!$A$1:$B$15, 2, 0)</f>
        <v>留後</v>
      </c>
      <c r="E286">
        <v>14</v>
      </c>
      <c r="F286" t="s">
        <v>649</v>
      </c>
      <c r="G286" t="s">
        <v>631</v>
      </c>
      <c r="H286">
        <v>1400</v>
      </c>
      <c r="I286" s="35" t="s">
        <v>436</v>
      </c>
      <c r="J286">
        <v>4</v>
      </c>
      <c r="K286">
        <v>4</v>
      </c>
      <c r="L286">
        <v>52</v>
      </c>
      <c r="M286" s="21" t="s">
        <v>46</v>
      </c>
      <c r="N286" s="24" t="s">
        <v>146</v>
      </c>
      <c r="O286" t="s">
        <v>929</v>
      </c>
      <c r="P286">
        <v>131</v>
      </c>
      <c r="Q286">
        <v>127</v>
      </c>
      <c r="R286">
        <v>11</v>
      </c>
      <c r="S286">
        <v>12</v>
      </c>
      <c r="T286">
        <v>14</v>
      </c>
      <c r="U286">
        <v>14</v>
      </c>
      <c r="X286" t="s">
        <v>930</v>
      </c>
      <c r="Y286">
        <v>1151</v>
      </c>
      <c r="Z286" t="s">
        <v>16</v>
      </c>
    </row>
    <row r="287" spans="1:26" x14ac:dyDescent="0.25">
      <c r="A287" s="15" t="s">
        <v>167</v>
      </c>
      <c r="B287" s="24" t="s">
        <v>196</v>
      </c>
      <c r="C287" s="24" t="s">
        <v>2545</v>
      </c>
      <c r="D287" s="27" t="str">
        <f>VLOOKUP(R287, method!$A$1:$B$15, 2, 0)</f>
        <v>中後</v>
      </c>
      <c r="E287">
        <v>11</v>
      </c>
      <c r="F287" t="s">
        <v>885</v>
      </c>
      <c r="G287" t="s">
        <v>491</v>
      </c>
      <c r="H287">
        <v>1400</v>
      </c>
      <c r="I287" s="35" t="s">
        <v>455</v>
      </c>
      <c r="J287" t="s">
        <v>826</v>
      </c>
      <c r="K287">
        <v>1</v>
      </c>
      <c r="L287">
        <v>52</v>
      </c>
      <c r="M287" s="21" t="s">
        <v>46</v>
      </c>
      <c r="N287" s="18" t="s">
        <v>12</v>
      </c>
      <c r="O287" t="s">
        <v>546</v>
      </c>
      <c r="P287">
        <v>6.7</v>
      </c>
      <c r="Q287">
        <v>129</v>
      </c>
      <c r="R287">
        <v>8</v>
      </c>
      <c r="S287">
        <v>9</v>
      </c>
      <c r="T287">
        <v>11</v>
      </c>
      <c r="U287">
        <v>11</v>
      </c>
      <c r="X287" t="s">
        <v>931</v>
      </c>
      <c r="Y287">
        <v>1153</v>
      </c>
      <c r="Z287" t="s">
        <v>100</v>
      </c>
    </row>
    <row r="288" spans="1:26" x14ac:dyDescent="0.25">
      <c r="A288" s="15" t="s">
        <v>167</v>
      </c>
      <c r="B288" s="25" t="s">
        <v>198</v>
      </c>
      <c r="C288" s="25" t="s">
        <v>2546</v>
      </c>
      <c r="D288" s="28" t="str">
        <f>VLOOKUP(R288, method!$A$1:$B$15, 2, 0)</f>
        <v>中前</v>
      </c>
      <c r="E288" s="33">
        <v>3</v>
      </c>
      <c r="F288" t="s">
        <v>561</v>
      </c>
      <c r="G288" s="31" t="s">
        <v>435</v>
      </c>
      <c r="H288">
        <v>1650</v>
      </c>
      <c r="I288" s="35" t="s">
        <v>436</v>
      </c>
      <c r="J288">
        <v>4</v>
      </c>
      <c r="K288">
        <v>8</v>
      </c>
      <c r="L288">
        <v>43</v>
      </c>
      <c r="M288" s="20" t="s">
        <v>27</v>
      </c>
      <c r="N288" s="24" t="s">
        <v>146</v>
      </c>
      <c r="O288" s="10" t="s">
        <v>526</v>
      </c>
      <c r="P288">
        <v>10</v>
      </c>
      <c r="Q288">
        <v>118</v>
      </c>
      <c r="R288">
        <v>4</v>
      </c>
      <c r="S288">
        <v>4</v>
      </c>
      <c r="T288">
        <v>4</v>
      </c>
      <c r="U288">
        <v>3</v>
      </c>
      <c r="X288" t="s">
        <v>811</v>
      </c>
      <c r="Y288">
        <v>1204</v>
      </c>
      <c r="Z288" t="s">
        <v>23</v>
      </c>
    </row>
    <row r="289" spans="1:26" x14ac:dyDescent="0.25">
      <c r="A289" s="15" t="s">
        <v>167</v>
      </c>
      <c r="B289" s="25" t="s">
        <v>198</v>
      </c>
      <c r="C289" s="25" t="s">
        <v>2546</v>
      </c>
      <c r="D289" s="28" t="str">
        <f>VLOOKUP(R289, method!$A$1:$B$15, 2, 0)</f>
        <v>中前</v>
      </c>
      <c r="E289" s="33">
        <v>3</v>
      </c>
      <c r="F289" t="s">
        <v>684</v>
      </c>
      <c r="G289" s="31" t="s">
        <v>451</v>
      </c>
      <c r="H289">
        <v>1650</v>
      </c>
      <c r="I289" s="35" t="s">
        <v>436</v>
      </c>
      <c r="J289">
        <v>4</v>
      </c>
      <c r="K289">
        <v>4</v>
      </c>
      <c r="L289">
        <v>41</v>
      </c>
      <c r="M289" s="20" t="s">
        <v>27</v>
      </c>
      <c r="N289" s="24" t="s">
        <v>146</v>
      </c>
      <c r="O289" s="10" t="s">
        <v>613</v>
      </c>
      <c r="P289">
        <v>4.3</v>
      </c>
      <c r="Q289">
        <v>117</v>
      </c>
      <c r="R289">
        <v>4</v>
      </c>
      <c r="S289">
        <v>4</v>
      </c>
      <c r="T289">
        <v>3</v>
      </c>
      <c r="U289">
        <v>3</v>
      </c>
      <c r="X289" t="s">
        <v>245</v>
      </c>
      <c r="Y289">
        <v>1185</v>
      </c>
      <c r="Z289" t="s">
        <v>23</v>
      </c>
    </row>
    <row r="290" spans="1:26" x14ac:dyDescent="0.25">
      <c r="A290" s="15" t="s">
        <v>167</v>
      </c>
      <c r="B290" s="25" t="s">
        <v>198</v>
      </c>
      <c r="C290" s="25" t="s">
        <v>2546</v>
      </c>
      <c r="D290" s="28" t="str">
        <f>VLOOKUP(R290, method!$A$1:$B$15, 2, 0)</f>
        <v>中前</v>
      </c>
      <c r="E290" s="34">
        <v>4</v>
      </c>
      <c r="F290" t="s">
        <v>447</v>
      </c>
      <c r="G290" s="30" t="s">
        <v>445</v>
      </c>
      <c r="H290">
        <v>1650</v>
      </c>
      <c r="I290" s="35" t="s">
        <v>436</v>
      </c>
      <c r="J290">
        <v>4</v>
      </c>
      <c r="K290">
        <v>10</v>
      </c>
      <c r="L290">
        <v>42</v>
      </c>
      <c r="M290" s="20" t="s">
        <v>27</v>
      </c>
      <c r="N290" s="24" t="s">
        <v>146</v>
      </c>
      <c r="O290" s="10">
        <v>2</v>
      </c>
      <c r="P290">
        <v>34</v>
      </c>
      <c r="Q290">
        <v>118</v>
      </c>
      <c r="R290">
        <v>7</v>
      </c>
      <c r="S290">
        <v>7</v>
      </c>
      <c r="T290">
        <v>5</v>
      </c>
      <c r="U290">
        <v>4</v>
      </c>
      <c r="X290" t="s">
        <v>932</v>
      </c>
      <c r="Y290">
        <v>1198</v>
      </c>
      <c r="Z290" t="s">
        <v>23</v>
      </c>
    </row>
    <row r="291" spans="1:26" x14ac:dyDescent="0.25">
      <c r="A291" s="15" t="s">
        <v>167</v>
      </c>
      <c r="B291" s="25" t="s">
        <v>198</v>
      </c>
      <c r="C291" s="25" t="s">
        <v>2546</v>
      </c>
      <c r="D291" s="28" t="str">
        <f>VLOOKUP(R291, method!$A$1:$B$15, 2, 0)</f>
        <v>中前</v>
      </c>
      <c r="E291">
        <v>6</v>
      </c>
      <c r="F291" t="s">
        <v>685</v>
      </c>
      <c r="G291" s="31" t="s">
        <v>439</v>
      </c>
      <c r="H291">
        <v>1650</v>
      </c>
      <c r="I291" s="35" t="s">
        <v>436</v>
      </c>
      <c r="J291">
        <v>4</v>
      </c>
      <c r="K291">
        <v>6</v>
      </c>
      <c r="L291">
        <v>44</v>
      </c>
      <c r="M291" s="20" t="s">
        <v>27</v>
      </c>
      <c r="N291" s="25" t="s">
        <v>26</v>
      </c>
      <c r="O291" t="s">
        <v>546</v>
      </c>
      <c r="P291">
        <v>10</v>
      </c>
      <c r="Q291">
        <v>119</v>
      </c>
      <c r="R291">
        <v>7</v>
      </c>
      <c r="S291">
        <v>7</v>
      </c>
      <c r="T291">
        <v>6</v>
      </c>
      <c r="U291">
        <v>6</v>
      </c>
      <c r="X291" t="s">
        <v>933</v>
      </c>
      <c r="Y291">
        <v>1201</v>
      </c>
      <c r="Z291" t="s">
        <v>23</v>
      </c>
    </row>
    <row r="292" spans="1:26" x14ac:dyDescent="0.25">
      <c r="A292" s="15" t="s">
        <v>167</v>
      </c>
      <c r="B292" s="25" t="s">
        <v>198</v>
      </c>
      <c r="C292" s="25" t="s">
        <v>2546</v>
      </c>
      <c r="D292" s="26" t="str">
        <f>VLOOKUP(R292, method!$A$1:$B$15, 2, 0)</f>
        <v>放頭</v>
      </c>
      <c r="E292">
        <v>11</v>
      </c>
      <c r="F292" t="s">
        <v>650</v>
      </c>
      <c r="G292" t="s">
        <v>469</v>
      </c>
      <c r="H292">
        <v>1400</v>
      </c>
      <c r="I292" s="35" t="s">
        <v>455</v>
      </c>
      <c r="J292">
        <v>4</v>
      </c>
      <c r="K292">
        <v>3</v>
      </c>
      <c r="L292">
        <v>46</v>
      </c>
      <c r="M292" s="20" t="s">
        <v>27</v>
      </c>
      <c r="N292" s="18" t="s">
        <v>12</v>
      </c>
      <c r="O292" t="s">
        <v>519</v>
      </c>
      <c r="P292">
        <v>21</v>
      </c>
      <c r="Q292">
        <v>121</v>
      </c>
      <c r="R292">
        <v>3</v>
      </c>
      <c r="S292">
        <v>3</v>
      </c>
      <c r="T292">
        <v>3</v>
      </c>
      <c r="U292">
        <v>11</v>
      </c>
      <c r="X292" t="s">
        <v>934</v>
      </c>
      <c r="Y292">
        <v>1189</v>
      </c>
      <c r="Z292" t="s">
        <v>23</v>
      </c>
    </row>
    <row r="293" spans="1:26" x14ac:dyDescent="0.25">
      <c r="A293" s="15" t="s">
        <v>167</v>
      </c>
      <c r="B293" s="25" t="s">
        <v>198</v>
      </c>
      <c r="C293" s="25" t="s">
        <v>2546</v>
      </c>
      <c r="D293" s="26" t="str">
        <f>VLOOKUP(R293, method!$A$1:$B$15, 2, 0)</f>
        <v>放頭</v>
      </c>
      <c r="E293">
        <v>7</v>
      </c>
      <c r="F293" t="s">
        <v>464</v>
      </c>
      <c r="G293" s="31" t="s">
        <v>439</v>
      </c>
      <c r="H293">
        <v>1650</v>
      </c>
      <c r="I293" s="35" t="s">
        <v>455</v>
      </c>
      <c r="J293">
        <v>4</v>
      </c>
      <c r="K293">
        <v>12</v>
      </c>
      <c r="L293">
        <v>48</v>
      </c>
      <c r="M293" s="20" t="s">
        <v>27</v>
      </c>
      <c r="N293" s="19" t="s">
        <v>388</v>
      </c>
      <c r="O293" s="10" t="s">
        <v>498</v>
      </c>
      <c r="P293">
        <v>14</v>
      </c>
      <c r="Q293">
        <v>124</v>
      </c>
      <c r="R293">
        <v>1</v>
      </c>
      <c r="S293">
        <v>1</v>
      </c>
      <c r="T293">
        <v>1</v>
      </c>
      <c r="U293">
        <v>7</v>
      </c>
      <c r="X293" t="s">
        <v>935</v>
      </c>
      <c r="Y293">
        <v>1192</v>
      </c>
      <c r="Z293" t="s">
        <v>23</v>
      </c>
    </row>
    <row r="294" spans="1:26" x14ac:dyDescent="0.25">
      <c r="A294" s="15" t="s">
        <v>167</v>
      </c>
      <c r="B294" s="25" t="s">
        <v>198</v>
      </c>
      <c r="C294" s="25" t="s">
        <v>2546</v>
      </c>
      <c r="D294" s="26" t="str">
        <f>VLOOKUP(R294, method!$A$1:$B$15, 2, 0)</f>
        <v>放頭</v>
      </c>
      <c r="E294">
        <v>14</v>
      </c>
      <c r="F294" t="s">
        <v>721</v>
      </c>
      <c r="G294" t="s">
        <v>631</v>
      </c>
      <c r="H294">
        <v>1600</v>
      </c>
      <c r="I294" s="35" t="s">
        <v>455</v>
      </c>
      <c r="J294">
        <v>4</v>
      </c>
      <c r="K294">
        <v>11</v>
      </c>
      <c r="L294">
        <v>48</v>
      </c>
      <c r="M294" s="20" t="s">
        <v>27</v>
      </c>
      <c r="N294" s="19" t="s">
        <v>388</v>
      </c>
      <c r="O294">
        <v>7</v>
      </c>
      <c r="P294">
        <v>38</v>
      </c>
      <c r="Q294">
        <v>124</v>
      </c>
      <c r="R294">
        <v>3</v>
      </c>
      <c r="S294">
        <v>1</v>
      </c>
      <c r="T294">
        <v>1</v>
      </c>
      <c r="U294">
        <v>14</v>
      </c>
      <c r="X294" t="s">
        <v>936</v>
      </c>
      <c r="Y294">
        <v>1194</v>
      </c>
      <c r="Z294" t="s">
        <v>23</v>
      </c>
    </row>
    <row r="295" spans="1:26" x14ac:dyDescent="0.25">
      <c r="A295" s="15" t="s">
        <v>167</v>
      </c>
      <c r="B295" s="25" t="s">
        <v>198</v>
      </c>
      <c r="C295" s="25" t="s">
        <v>2546</v>
      </c>
      <c r="D295" s="28" t="str">
        <f>VLOOKUP(R295, method!$A$1:$B$15, 2, 0)</f>
        <v>中前</v>
      </c>
      <c r="E295" s="33">
        <v>2</v>
      </c>
      <c r="F295" t="s">
        <v>937</v>
      </c>
      <c r="G295" s="31" t="s">
        <v>451</v>
      </c>
      <c r="H295">
        <v>1650</v>
      </c>
      <c r="I295" s="35" t="s">
        <v>455</v>
      </c>
      <c r="J295">
        <v>4</v>
      </c>
      <c r="K295">
        <v>6</v>
      </c>
      <c r="L295">
        <v>47</v>
      </c>
      <c r="M295" s="20" t="s">
        <v>27</v>
      </c>
      <c r="N295" s="19" t="s">
        <v>388</v>
      </c>
      <c r="O295" s="10" t="s">
        <v>376</v>
      </c>
      <c r="P295">
        <v>5.4</v>
      </c>
      <c r="Q295">
        <v>126</v>
      </c>
      <c r="R295">
        <v>7</v>
      </c>
      <c r="S295">
        <v>7</v>
      </c>
      <c r="T295">
        <v>6</v>
      </c>
      <c r="U295">
        <v>2</v>
      </c>
      <c r="X295" t="s">
        <v>879</v>
      </c>
      <c r="Y295">
        <v>1191</v>
      </c>
      <c r="Z295" t="s">
        <v>23</v>
      </c>
    </row>
    <row r="296" spans="1:26" x14ac:dyDescent="0.25">
      <c r="A296" s="15" t="s">
        <v>167</v>
      </c>
      <c r="B296" s="25" t="s">
        <v>198</v>
      </c>
      <c r="C296" s="25" t="s">
        <v>2546</v>
      </c>
      <c r="D296" s="26" t="str">
        <f>VLOOKUP(R296, method!$A$1:$B$15, 2, 0)</f>
        <v>放頭</v>
      </c>
      <c r="E296">
        <v>9</v>
      </c>
      <c r="F296" t="s">
        <v>610</v>
      </c>
      <c r="G296" t="s">
        <v>511</v>
      </c>
      <c r="H296">
        <v>1650</v>
      </c>
      <c r="I296" s="35" t="s">
        <v>455</v>
      </c>
      <c r="J296">
        <v>4</v>
      </c>
      <c r="K296">
        <v>2</v>
      </c>
      <c r="L296">
        <v>49</v>
      </c>
      <c r="M296" s="20" t="s">
        <v>27</v>
      </c>
      <c r="N296" s="19" t="s">
        <v>388</v>
      </c>
      <c r="O296" t="s">
        <v>461</v>
      </c>
      <c r="P296">
        <v>9.9</v>
      </c>
      <c r="Q296">
        <v>126</v>
      </c>
      <c r="R296">
        <v>1</v>
      </c>
      <c r="S296">
        <v>3</v>
      </c>
      <c r="T296">
        <v>5</v>
      </c>
      <c r="U296">
        <v>9</v>
      </c>
      <c r="X296" t="s">
        <v>938</v>
      </c>
      <c r="Y296">
        <v>1195</v>
      </c>
      <c r="Z296" t="s">
        <v>23</v>
      </c>
    </row>
    <row r="297" spans="1:26" x14ac:dyDescent="0.25">
      <c r="A297" s="15" t="s">
        <v>167</v>
      </c>
      <c r="B297" s="25" t="s">
        <v>198</v>
      </c>
      <c r="C297" s="25" t="s">
        <v>2546</v>
      </c>
      <c r="D297" s="28" t="str">
        <f>VLOOKUP(R297, method!$A$1:$B$15, 2, 0)</f>
        <v>中前</v>
      </c>
      <c r="E297" s="34">
        <v>4</v>
      </c>
      <c r="F297" t="s">
        <v>614</v>
      </c>
      <c r="G297" t="s">
        <v>511</v>
      </c>
      <c r="H297">
        <v>1650</v>
      </c>
      <c r="I297" s="35" t="s">
        <v>455</v>
      </c>
      <c r="J297">
        <v>4</v>
      </c>
      <c r="K297">
        <v>9</v>
      </c>
      <c r="L297">
        <v>51</v>
      </c>
      <c r="M297" s="20" t="s">
        <v>27</v>
      </c>
      <c r="N297" s="19" t="s">
        <v>388</v>
      </c>
      <c r="O297" t="s">
        <v>495</v>
      </c>
      <c r="P297">
        <v>8.1999999999999993</v>
      </c>
      <c r="Q297">
        <v>127</v>
      </c>
      <c r="R297">
        <v>4</v>
      </c>
      <c r="S297">
        <v>4</v>
      </c>
      <c r="T297">
        <v>3</v>
      </c>
      <c r="U297">
        <v>4</v>
      </c>
      <c r="X297" t="s">
        <v>939</v>
      </c>
      <c r="Y297">
        <v>1193</v>
      </c>
      <c r="Z297" t="s">
        <v>23</v>
      </c>
    </row>
    <row r="298" spans="1:26" x14ac:dyDescent="0.25">
      <c r="A298" s="15" t="s">
        <v>167</v>
      </c>
      <c r="B298" s="25" t="s">
        <v>198</v>
      </c>
      <c r="C298" s="25" t="s">
        <v>2546</v>
      </c>
      <c r="D298" s="28" t="str">
        <f>VLOOKUP(R298, method!$A$1:$B$15, 2, 0)</f>
        <v>中前</v>
      </c>
      <c r="E298" s="34">
        <v>5</v>
      </c>
      <c r="F298" t="s">
        <v>694</v>
      </c>
      <c r="G298" s="31" t="s">
        <v>435</v>
      </c>
      <c r="H298">
        <v>1650</v>
      </c>
      <c r="I298" s="35" t="s">
        <v>455</v>
      </c>
      <c r="J298">
        <v>4</v>
      </c>
      <c r="K298">
        <v>8</v>
      </c>
      <c r="L298">
        <v>52</v>
      </c>
      <c r="M298" s="20" t="s">
        <v>27</v>
      </c>
      <c r="N298" s="19" t="s">
        <v>388</v>
      </c>
      <c r="O298" s="10" t="s">
        <v>552</v>
      </c>
      <c r="P298">
        <v>23</v>
      </c>
      <c r="Q298">
        <v>128</v>
      </c>
      <c r="R298">
        <v>6</v>
      </c>
      <c r="S298">
        <v>7</v>
      </c>
      <c r="T298">
        <v>4</v>
      </c>
      <c r="U298">
        <v>5</v>
      </c>
      <c r="X298" t="s">
        <v>940</v>
      </c>
      <c r="Y298">
        <v>1180</v>
      </c>
      <c r="Z298" t="s">
        <v>23</v>
      </c>
    </row>
    <row r="299" spans="1:26" x14ac:dyDescent="0.25">
      <c r="A299" s="15" t="s">
        <v>167</v>
      </c>
      <c r="B299" s="25" t="s">
        <v>198</v>
      </c>
      <c r="C299" s="25" t="s">
        <v>2546</v>
      </c>
      <c r="D299" s="28" t="str">
        <f>VLOOKUP(R299, method!$A$1:$B$15, 2, 0)</f>
        <v>中前</v>
      </c>
      <c r="E299">
        <v>8</v>
      </c>
      <c r="F299" t="s">
        <v>482</v>
      </c>
      <c r="G299" s="31" t="s">
        <v>439</v>
      </c>
      <c r="H299">
        <v>1650</v>
      </c>
      <c r="I299" s="35" t="s">
        <v>455</v>
      </c>
      <c r="J299">
        <v>4</v>
      </c>
      <c r="K299">
        <v>3</v>
      </c>
      <c r="L299">
        <v>53</v>
      </c>
      <c r="M299" s="20" t="s">
        <v>27</v>
      </c>
      <c r="N299" s="19" t="s">
        <v>388</v>
      </c>
      <c r="O299" t="s">
        <v>519</v>
      </c>
      <c r="P299">
        <v>10</v>
      </c>
      <c r="Q299">
        <v>128</v>
      </c>
      <c r="R299">
        <v>7</v>
      </c>
      <c r="S299">
        <v>6</v>
      </c>
      <c r="T299">
        <v>7</v>
      </c>
      <c r="U299">
        <v>8</v>
      </c>
      <c r="X299" t="s">
        <v>941</v>
      </c>
      <c r="Y299">
        <v>1170</v>
      </c>
      <c r="Z299" t="s">
        <v>23</v>
      </c>
    </row>
    <row r="300" spans="1:26" x14ac:dyDescent="0.25">
      <c r="A300" s="15" t="s">
        <v>167</v>
      </c>
      <c r="B300" s="25" t="s">
        <v>198</v>
      </c>
      <c r="C300" s="25" t="s">
        <v>2546</v>
      </c>
      <c r="D300" s="28" t="str">
        <f>VLOOKUP(R300, method!$A$1:$B$15, 2, 0)</f>
        <v>中前</v>
      </c>
      <c r="E300">
        <v>6</v>
      </c>
      <c r="F300" t="s">
        <v>621</v>
      </c>
      <c r="G300" s="30" t="s">
        <v>445</v>
      </c>
      <c r="H300">
        <v>1650</v>
      </c>
      <c r="I300" s="35" t="s">
        <v>436</v>
      </c>
      <c r="J300">
        <v>4</v>
      </c>
      <c r="K300">
        <v>4</v>
      </c>
      <c r="L300">
        <v>53</v>
      </c>
      <c r="M300" s="20" t="s">
        <v>27</v>
      </c>
      <c r="N300" s="19" t="s">
        <v>388</v>
      </c>
      <c r="O300" s="10">
        <v>2</v>
      </c>
      <c r="P300">
        <v>6.3</v>
      </c>
      <c r="Q300">
        <v>129</v>
      </c>
      <c r="R300">
        <v>4</v>
      </c>
      <c r="S300">
        <v>4</v>
      </c>
      <c r="T300">
        <v>4</v>
      </c>
      <c r="U300">
        <v>6</v>
      </c>
      <c r="X300" t="s">
        <v>942</v>
      </c>
      <c r="Y300">
        <v>1197</v>
      </c>
      <c r="Z300" t="s">
        <v>23</v>
      </c>
    </row>
    <row r="301" spans="1:26" x14ac:dyDescent="0.25">
      <c r="A301" s="15" t="s">
        <v>167</v>
      </c>
      <c r="B301" s="25" t="s">
        <v>198</v>
      </c>
      <c r="C301" s="25" t="s">
        <v>2546</v>
      </c>
      <c r="D301" s="28" t="str">
        <f>VLOOKUP(R301, method!$A$1:$B$15, 2, 0)</f>
        <v>中前</v>
      </c>
      <c r="E301" s="34">
        <v>5</v>
      </c>
      <c r="F301" t="s">
        <v>849</v>
      </c>
      <c r="G301" s="31" t="s">
        <v>435</v>
      </c>
      <c r="H301">
        <v>1650</v>
      </c>
      <c r="I301" s="35" t="s">
        <v>455</v>
      </c>
      <c r="J301">
        <v>4</v>
      </c>
      <c r="K301">
        <v>12</v>
      </c>
      <c r="L301">
        <v>53</v>
      </c>
      <c r="M301" s="20" t="s">
        <v>27</v>
      </c>
      <c r="N301" s="19" t="s">
        <v>388</v>
      </c>
      <c r="O301" t="s">
        <v>533</v>
      </c>
      <c r="P301">
        <v>11</v>
      </c>
      <c r="Q301">
        <v>129</v>
      </c>
      <c r="R301">
        <v>5</v>
      </c>
      <c r="S301">
        <v>4</v>
      </c>
      <c r="T301">
        <v>6</v>
      </c>
      <c r="U301">
        <v>5</v>
      </c>
      <c r="X301" t="s">
        <v>942</v>
      </c>
      <c r="Y301">
        <v>1201</v>
      </c>
      <c r="Z301" t="s">
        <v>23</v>
      </c>
    </row>
    <row r="302" spans="1:26" x14ac:dyDescent="0.25">
      <c r="A302" s="15" t="s">
        <v>167</v>
      </c>
      <c r="B302" s="25" t="s">
        <v>198</v>
      </c>
      <c r="C302" s="25" t="s">
        <v>2546</v>
      </c>
      <c r="D302" s="27" t="str">
        <f>VLOOKUP(R302, method!$A$1:$B$15, 2, 0)</f>
        <v>中後</v>
      </c>
      <c r="E302">
        <v>6</v>
      </c>
      <c r="F302" t="s">
        <v>484</v>
      </c>
      <c r="G302" s="31" t="s">
        <v>439</v>
      </c>
      <c r="H302">
        <v>1650</v>
      </c>
      <c r="I302" s="36" t="s">
        <v>440</v>
      </c>
      <c r="J302">
        <v>4</v>
      </c>
      <c r="K302">
        <v>5</v>
      </c>
      <c r="L302">
        <v>53</v>
      </c>
      <c r="M302" s="20" t="s">
        <v>27</v>
      </c>
      <c r="N302" s="19" t="s">
        <v>388</v>
      </c>
      <c r="O302">
        <v>6</v>
      </c>
      <c r="P302">
        <v>7.1</v>
      </c>
      <c r="Q302">
        <v>129</v>
      </c>
      <c r="R302">
        <v>8</v>
      </c>
      <c r="S302">
        <v>9</v>
      </c>
      <c r="T302">
        <v>5</v>
      </c>
      <c r="U302">
        <v>6</v>
      </c>
      <c r="X302" t="s">
        <v>943</v>
      </c>
      <c r="Y302">
        <v>1203</v>
      </c>
      <c r="Z302" t="s">
        <v>23</v>
      </c>
    </row>
    <row r="303" spans="1:26" x14ac:dyDescent="0.25">
      <c r="A303" s="15" t="s">
        <v>167</v>
      </c>
      <c r="B303" s="25" t="s">
        <v>198</v>
      </c>
      <c r="C303" s="25" t="s">
        <v>2546</v>
      </c>
      <c r="D303" s="26" t="str">
        <f>VLOOKUP(R303, method!$A$1:$B$15, 2, 0)</f>
        <v>放頭</v>
      </c>
      <c r="E303" s="33">
        <v>2</v>
      </c>
      <c r="F303" t="s">
        <v>918</v>
      </c>
      <c r="G303" s="31" t="s">
        <v>451</v>
      </c>
      <c r="H303">
        <v>1650</v>
      </c>
      <c r="I303" s="35" t="s">
        <v>455</v>
      </c>
      <c r="J303">
        <v>4</v>
      </c>
      <c r="K303">
        <v>1</v>
      </c>
      <c r="L303">
        <v>51</v>
      </c>
      <c r="M303" s="20" t="s">
        <v>27</v>
      </c>
      <c r="N303" s="19" t="s">
        <v>388</v>
      </c>
      <c r="O303" s="10" t="s">
        <v>613</v>
      </c>
      <c r="P303">
        <v>2.8</v>
      </c>
      <c r="Q303">
        <v>127</v>
      </c>
      <c r="R303">
        <v>3</v>
      </c>
      <c r="S303">
        <v>3</v>
      </c>
      <c r="T303">
        <v>2</v>
      </c>
      <c r="U303">
        <v>2</v>
      </c>
      <c r="X303" t="s">
        <v>944</v>
      </c>
      <c r="Y303">
        <v>1198</v>
      </c>
      <c r="Z303" t="s">
        <v>23</v>
      </c>
    </row>
    <row r="304" spans="1:26" x14ac:dyDescent="0.25">
      <c r="A304" s="15" t="s">
        <v>167</v>
      </c>
      <c r="B304" s="25" t="s">
        <v>198</v>
      </c>
      <c r="C304" s="25" t="s">
        <v>2546</v>
      </c>
      <c r="D304" s="26" t="str">
        <f>VLOOKUP(R304, method!$A$1:$B$15, 2, 0)</f>
        <v>放頭</v>
      </c>
      <c r="E304" s="33">
        <v>1</v>
      </c>
      <c r="F304" t="s">
        <v>633</v>
      </c>
      <c r="G304" s="30" t="s">
        <v>445</v>
      </c>
      <c r="H304">
        <v>1650</v>
      </c>
      <c r="I304" s="35" t="s">
        <v>455</v>
      </c>
      <c r="J304">
        <v>4</v>
      </c>
      <c r="K304">
        <v>6</v>
      </c>
      <c r="L304">
        <v>46</v>
      </c>
      <c r="M304" s="20" t="s">
        <v>27</v>
      </c>
      <c r="N304" s="19" t="s">
        <v>388</v>
      </c>
      <c r="O304" s="10" t="s">
        <v>526</v>
      </c>
      <c r="P304">
        <v>6.3</v>
      </c>
      <c r="Q304">
        <v>122</v>
      </c>
      <c r="R304">
        <v>2</v>
      </c>
      <c r="S304">
        <v>2</v>
      </c>
      <c r="T304">
        <v>2</v>
      </c>
      <c r="U304">
        <v>1</v>
      </c>
      <c r="X304" t="s">
        <v>945</v>
      </c>
      <c r="Y304">
        <v>1184</v>
      </c>
      <c r="Z304" t="s">
        <v>23</v>
      </c>
    </row>
    <row r="305" spans="1:27" x14ac:dyDescent="0.25">
      <c r="A305" s="15" t="s">
        <v>167</v>
      </c>
      <c r="B305" s="25" t="s">
        <v>198</v>
      </c>
      <c r="C305" s="25" t="s">
        <v>2546</v>
      </c>
      <c r="D305" s="28" t="str">
        <f>VLOOKUP(R305, method!$A$1:$B$15, 2, 0)</f>
        <v>中前</v>
      </c>
      <c r="E305" s="33">
        <v>3</v>
      </c>
      <c r="F305" t="s">
        <v>703</v>
      </c>
      <c r="G305" s="30" t="s">
        <v>445</v>
      </c>
      <c r="H305">
        <v>1650</v>
      </c>
      <c r="I305" s="35" t="s">
        <v>455</v>
      </c>
      <c r="J305">
        <v>4</v>
      </c>
      <c r="K305">
        <v>2</v>
      </c>
      <c r="L305">
        <v>46</v>
      </c>
      <c r="M305" s="20" t="s">
        <v>27</v>
      </c>
      <c r="N305" s="19" t="s">
        <v>388</v>
      </c>
      <c r="O305" s="10" t="s">
        <v>442</v>
      </c>
      <c r="P305">
        <v>3.6</v>
      </c>
      <c r="Q305">
        <v>121</v>
      </c>
      <c r="R305">
        <v>6</v>
      </c>
      <c r="S305">
        <v>6</v>
      </c>
      <c r="T305">
        <v>7</v>
      </c>
      <c r="U305">
        <v>3</v>
      </c>
      <c r="X305" t="s">
        <v>946</v>
      </c>
      <c r="Y305">
        <v>1207</v>
      </c>
      <c r="Z305" t="s">
        <v>23</v>
      </c>
    </row>
    <row r="306" spans="1:27" x14ac:dyDescent="0.25">
      <c r="A306" s="15" t="s">
        <v>167</v>
      </c>
      <c r="B306" s="25" t="s">
        <v>198</v>
      </c>
      <c r="C306" s="25" t="s">
        <v>2546</v>
      </c>
      <c r="D306" s="28" t="str">
        <f>VLOOKUP(R306, method!$A$1:$B$15, 2, 0)</f>
        <v>中前</v>
      </c>
      <c r="E306" s="34">
        <v>4</v>
      </c>
      <c r="F306" t="s">
        <v>895</v>
      </c>
      <c r="G306" s="31" t="s">
        <v>439</v>
      </c>
      <c r="H306">
        <v>1650</v>
      </c>
      <c r="I306" s="35" t="s">
        <v>455</v>
      </c>
      <c r="J306">
        <v>4</v>
      </c>
      <c r="K306">
        <v>12</v>
      </c>
      <c r="L306">
        <v>46</v>
      </c>
      <c r="M306" s="20" t="s">
        <v>27</v>
      </c>
      <c r="N306" s="19" t="s">
        <v>388</v>
      </c>
      <c r="O306" s="10" t="s">
        <v>597</v>
      </c>
      <c r="P306">
        <v>5.9</v>
      </c>
      <c r="Q306">
        <v>121</v>
      </c>
      <c r="R306">
        <v>7</v>
      </c>
      <c r="S306">
        <v>5</v>
      </c>
      <c r="T306">
        <v>5</v>
      </c>
      <c r="U306">
        <v>4</v>
      </c>
      <c r="X306" t="s">
        <v>805</v>
      </c>
      <c r="Y306">
        <v>1209</v>
      </c>
      <c r="Z306" t="s">
        <v>23</v>
      </c>
    </row>
    <row r="307" spans="1:27" x14ac:dyDescent="0.25">
      <c r="A307" s="15" t="s">
        <v>167</v>
      </c>
      <c r="B307" s="25" t="s">
        <v>198</v>
      </c>
      <c r="C307" s="25" t="s">
        <v>2546</v>
      </c>
      <c r="D307" s="28" t="str">
        <f>VLOOKUP(R307, method!$A$1:$B$15, 2, 0)</f>
        <v>中前</v>
      </c>
      <c r="E307">
        <v>6</v>
      </c>
      <c r="F307" t="s">
        <v>947</v>
      </c>
      <c r="G307" s="31" t="s">
        <v>435</v>
      </c>
      <c r="H307">
        <v>1650</v>
      </c>
      <c r="I307" s="35" t="s">
        <v>455</v>
      </c>
      <c r="J307">
        <v>4</v>
      </c>
      <c r="K307">
        <v>9</v>
      </c>
      <c r="L307">
        <v>47</v>
      </c>
      <c r="M307" s="20" t="s">
        <v>27</v>
      </c>
      <c r="N307" s="17" t="s">
        <v>512</v>
      </c>
      <c r="O307">
        <v>3</v>
      </c>
      <c r="P307">
        <v>9.1</v>
      </c>
      <c r="Q307">
        <v>118</v>
      </c>
      <c r="R307">
        <v>5</v>
      </c>
      <c r="S307">
        <v>2</v>
      </c>
      <c r="T307">
        <v>1</v>
      </c>
      <c r="U307">
        <v>6</v>
      </c>
      <c r="X307" t="s">
        <v>948</v>
      </c>
      <c r="Y307">
        <v>1219</v>
      </c>
      <c r="Z307" t="s">
        <v>23</v>
      </c>
    </row>
    <row r="308" spans="1:27" x14ac:dyDescent="0.25">
      <c r="A308" s="15" t="s">
        <v>167</v>
      </c>
      <c r="B308" s="25" t="s">
        <v>198</v>
      </c>
      <c r="C308" s="25" t="s">
        <v>2546</v>
      </c>
      <c r="D308" s="26" t="str">
        <f>VLOOKUP(R308, method!$A$1:$B$15, 2, 0)</f>
        <v>放頭</v>
      </c>
      <c r="E308" s="33">
        <v>3</v>
      </c>
      <c r="F308" t="s">
        <v>642</v>
      </c>
      <c r="G308" s="31" t="s">
        <v>439</v>
      </c>
      <c r="H308">
        <v>1650</v>
      </c>
      <c r="I308" s="35" t="s">
        <v>455</v>
      </c>
      <c r="J308">
        <v>4</v>
      </c>
      <c r="K308">
        <v>8</v>
      </c>
      <c r="L308">
        <v>47</v>
      </c>
      <c r="M308" s="20" t="s">
        <v>27</v>
      </c>
      <c r="N308" s="17" t="s">
        <v>512</v>
      </c>
      <c r="O308" s="10">
        <v>1</v>
      </c>
      <c r="P308">
        <v>9</v>
      </c>
      <c r="Q308">
        <v>117</v>
      </c>
      <c r="R308">
        <v>2</v>
      </c>
      <c r="S308">
        <v>2</v>
      </c>
      <c r="T308">
        <v>1</v>
      </c>
      <c r="U308">
        <v>3</v>
      </c>
      <c r="X308" t="s">
        <v>949</v>
      </c>
      <c r="Y308">
        <v>1213</v>
      </c>
      <c r="Z308" t="s">
        <v>23</v>
      </c>
    </row>
    <row r="309" spans="1:27" x14ac:dyDescent="0.25">
      <c r="A309" s="15" t="s">
        <v>167</v>
      </c>
      <c r="B309" s="25" t="s">
        <v>198</v>
      </c>
      <c r="C309" s="25" t="s">
        <v>2546</v>
      </c>
      <c r="D309" s="28" t="str">
        <f>VLOOKUP(R309, method!$A$1:$B$15, 2, 0)</f>
        <v>中前</v>
      </c>
      <c r="E309" s="33">
        <v>3</v>
      </c>
      <c r="F309" t="s">
        <v>497</v>
      </c>
      <c r="G309" s="31" t="s">
        <v>435</v>
      </c>
      <c r="H309">
        <v>1650</v>
      </c>
      <c r="I309" s="35" t="s">
        <v>455</v>
      </c>
      <c r="J309">
        <v>4</v>
      </c>
      <c r="K309">
        <v>10</v>
      </c>
      <c r="L309">
        <v>47</v>
      </c>
      <c r="M309" s="20" t="s">
        <v>27</v>
      </c>
      <c r="N309" s="18" t="s">
        <v>12</v>
      </c>
      <c r="O309" s="10" t="s">
        <v>442</v>
      </c>
      <c r="P309">
        <v>3.1</v>
      </c>
      <c r="Q309">
        <v>123</v>
      </c>
      <c r="R309">
        <v>7</v>
      </c>
      <c r="S309">
        <v>7</v>
      </c>
      <c r="T309">
        <v>6</v>
      </c>
      <c r="U309">
        <v>3</v>
      </c>
      <c r="X309" t="s">
        <v>950</v>
      </c>
      <c r="Y309">
        <v>1219</v>
      </c>
      <c r="Z309" t="s">
        <v>23</v>
      </c>
    </row>
    <row r="310" spans="1:27" x14ac:dyDescent="0.25">
      <c r="A310" s="15" t="s">
        <v>167</v>
      </c>
      <c r="B310" s="25" t="s">
        <v>198</v>
      </c>
      <c r="C310" s="25" t="s">
        <v>2546</v>
      </c>
      <c r="D310" s="26" t="str">
        <f>VLOOKUP(R310, method!$A$1:$B$15, 2, 0)</f>
        <v>放頭</v>
      </c>
      <c r="E310" s="33">
        <v>3</v>
      </c>
      <c r="F310" t="s">
        <v>500</v>
      </c>
      <c r="G310" s="31" t="s">
        <v>439</v>
      </c>
      <c r="H310">
        <v>1650</v>
      </c>
      <c r="I310" s="35" t="s">
        <v>455</v>
      </c>
      <c r="J310">
        <v>4</v>
      </c>
      <c r="K310">
        <v>10</v>
      </c>
      <c r="L310">
        <v>47</v>
      </c>
      <c r="M310" s="20" t="s">
        <v>27</v>
      </c>
      <c r="N310" s="18" t="s">
        <v>201</v>
      </c>
      <c r="O310" s="10" t="s">
        <v>452</v>
      </c>
      <c r="P310">
        <v>8.6999999999999993</v>
      </c>
      <c r="Q310">
        <v>123</v>
      </c>
      <c r="R310">
        <v>3</v>
      </c>
      <c r="S310">
        <v>2</v>
      </c>
      <c r="T310">
        <v>2</v>
      </c>
      <c r="U310">
        <v>3</v>
      </c>
      <c r="X310" t="s">
        <v>951</v>
      </c>
      <c r="Y310">
        <v>1217</v>
      </c>
      <c r="Z310" t="s">
        <v>675</v>
      </c>
    </row>
    <row r="311" spans="1:27" x14ac:dyDescent="0.25">
      <c r="A311" s="15" t="s">
        <v>167</v>
      </c>
      <c r="B311" s="25" t="s">
        <v>198</v>
      </c>
      <c r="C311" s="25" t="s">
        <v>2546</v>
      </c>
      <c r="D311" s="26" t="str">
        <f>VLOOKUP(R311, method!$A$1:$B$15, 2, 0)</f>
        <v>放頭</v>
      </c>
      <c r="E311" s="33">
        <v>3</v>
      </c>
      <c r="F311" t="s">
        <v>952</v>
      </c>
      <c r="G311" s="31" t="s">
        <v>435</v>
      </c>
      <c r="H311">
        <v>1650</v>
      </c>
      <c r="I311" s="35" t="s">
        <v>455</v>
      </c>
      <c r="J311">
        <v>4</v>
      </c>
      <c r="K311">
        <v>3</v>
      </c>
      <c r="L311">
        <v>46</v>
      </c>
      <c r="M311" s="20" t="s">
        <v>27</v>
      </c>
      <c r="N311" s="14" t="s">
        <v>398</v>
      </c>
      <c r="O311" s="10" t="s">
        <v>597</v>
      </c>
      <c r="P311">
        <v>5.8</v>
      </c>
      <c r="Q311">
        <v>119</v>
      </c>
      <c r="R311">
        <v>3</v>
      </c>
      <c r="S311">
        <v>3</v>
      </c>
      <c r="T311">
        <v>3</v>
      </c>
      <c r="U311">
        <v>3</v>
      </c>
      <c r="X311" t="s">
        <v>953</v>
      </c>
      <c r="Y311">
        <v>1209</v>
      </c>
      <c r="Z311" t="s">
        <v>30</v>
      </c>
    </row>
    <row r="312" spans="1:27" x14ac:dyDescent="0.25">
      <c r="A312" s="15" t="s">
        <v>167</v>
      </c>
      <c r="B312" s="25" t="s">
        <v>198</v>
      </c>
      <c r="C312" s="25" t="s">
        <v>2546</v>
      </c>
      <c r="D312" s="27" t="str">
        <f>VLOOKUP(R312, method!$A$1:$B$15, 2, 0)</f>
        <v>中後</v>
      </c>
      <c r="E312" s="33">
        <v>1</v>
      </c>
      <c r="F312" t="s">
        <v>954</v>
      </c>
      <c r="G312" s="31" t="s">
        <v>451</v>
      </c>
      <c r="H312">
        <v>1650</v>
      </c>
      <c r="I312" s="35" t="s">
        <v>455</v>
      </c>
      <c r="J312">
        <v>4</v>
      </c>
      <c r="K312">
        <v>10</v>
      </c>
      <c r="L312">
        <v>41</v>
      </c>
      <c r="M312" s="20" t="s">
        <v>27</v>
      </c>
      <c r="N312" s="14" t="s">
        <v>398</v>
      </c>
      <c r="O312" s="10">
        <v>1</v>
      </c>
      <c r="P312">
        <v>48</v>
      </c>
      <c r="Q312">
        <v>117</v>
      </c>
      <c r="R312">
        <v>8</v>
      </c>
      <c r="S312">
        <v>8</v>
      </c>
      <c r="T312">
        <v>6</v>
      </c>
      <c r="U312">
        <v>1</v>
      </c>
      <c r="X312" t="s">
        <v>820</v>
      </c>
      <c r="Y312">
        <v>1222</v>
      </c>
      <c r="Z312" t="s">
        <v>30</v>
      </c>
    </row>
    <row r="313" spans="1:27" x14ac:dyDescent="0.25">
      <c r="A313" s="15" t="s">
        <v>167</v>
      </c>
      <c r="B313" s="25" t="s">
        <v>198</v>
      </c>
      <c r="C313" s="25" t="s">
        <v>2546</v>
      </c>
      <c r="D313" s="28" t="str">
        <f>VLOOKUP(R313, method!$A$1:$B$15, 2, 0)</f>
        <v>中前</v>
      </c>
      <c r="E313">
        <v>11</v>
      </c>
      <c r="F313" t="s">
        <v>955</v>
      </c>
      <c r="G313" t="s">
        <v>551</v>
      </c>
      <c r="H313">
        <v>1400</v>
      </c>
      <c r="I313" s="35" t="s">
        <v>455</v>
      </c>
      <c r="J313">
        <v>4</v>
      </c>
      <c r="K313">
        <v>5</v>
      </c>
      <c r="L313">
        <v>44</v>
      </c>
      <c r="M313" s="20" t="s">
        <v>27</v>
      </c>
      <c r="N313" s="17" t="s">
        <v>512</v>
      </c>
      <c r="O313" t="s">
        <v>573</v>
      </c>
      <c r="P313">
        <v>87</v>
      </c>
      <c r="Q313">
        <v>114</v>
      </c>
      <c r="R313">
        <v>7</v>
      </c>
      <c r="S313">
        <v>5</v>
      </c>
      <c r="T313">
        <v>9</v>
      </c>
      <c r="U313">
        <v>11</v>
      </c>
      <c r="X313" t="s">
        <v>956</v>
      </c>
      <c r="Y313">
        <v>1225</v>
      </c>
      <c r="Z313" t="s">
        <v>117</v>
      </c>
    </row>
    <row r="314" spans="1:27" x14ac:dyDescent="0.25">
      <c r="A314" s="15" t="s">
        <v>167</v>
      </c>
      <c r="B314" s="25" t="s">
        <v>198</v>
      </c>
      <c r="C314" s="25" t="s">
        <v>2546</v>
      </c>
      <c r="D314" s="29" t="str">
        <f>VLOOKUP(R314, method!$A$1:$B$15, 2, 0)</f>
        <v>留後</v>
      </c>
      <c r="E314">
        <v>8</v>
      </c>
      <c r="F314" t="s">
        <v>957</v>
      </c>
      <c r="G314" t="s">
        <v>469</v>
      </c>
      <c r="H314">
        <v>1400</v>
      </c>
      <c r="I314" s="35" t="s">
        <v>436</v>
      </c>
      <c r="J314">
        <v>4</v>
      </c>
      <c r="K314">
        <v>11</v>
      </c>
      <c r="L314">
        <v>46</v>
      </c>
      <c r="M314" s="20" t="s">
        <v>27</v>
      </c>
      <c r="N314" s="14" t="s">
        <v>398</v>
      </c>
      <c r="O314" t="s">
        <v>546</v>
      </c>
      <c r="P314">
        <v>71</v>
      </c>
      <c r="Q314">
        <v>118</v>
      </c>
      <c r="R314">
        <v>11</v>
      </c>
      <c r="S314">
        <v>11</v>
      </c>
      <c r="T314">
        <v>10</v>
      </c>
      <c r="U314">
        <v>8</v>
      </c>
      <c r="X314" t="s">
        <v>958</v>
      </c>
      <c r="Y314">
        <v>1221</v>
      </c>
      <c r="Z314" t="s">
        <v>113</v>
      </c>
    </row>
    <row r="315" spans="1:27" x14ac:dyDescent="0.25">
      <c r="A315" s="15" t="s">
        <v>167</v>
      </c>
      <c r="B315" s="25" t="s">
        <v>198</v>
      </c>
      <c r="C315" s="25" t="s">
        <v>2546</v>
      </c>
      <c r="D315" s="26" t="str">
        <f>VLOOKUP(R315, method!$A$1:$B$15, 2, 0)</f>
        <v>放頭</v>
      </c>
      <c r="E315">
        <v>8</v>
      </c>
      <c r="F315" t="s">
        <v>959</v>
      </c>
      <c r="G315" s="31" t="s">
        <v>451</v>
      </c>
      <c r="H315">
        <v>1650</v>
      </c>
      <c r="I315" s="35" t="s">
        <v>455</v>
      </c>
      <c r="J315">
        <v>4</v>
      </c>
      <c r="K315">
        <v>3</v>
      </c>
      <c r="L315">
        <v>49</v>
      </c>
      <c r="M315" s="20" t="s">
        <v>27</v>
      </c>
      <c r="N315" s="17" t="s">
        <v>512</v>
      </c>
      <c r="O315">
        <v>7</v>
      </c>
      <c r="P315">
        <v>24</v>
      </c>
      <c r="Q315">
        <v>118</v>
      </c>
      <c r="R315">
        <v>2</v>
      </c>
      <c r="S315">
        <v>2</v>
      </c>
      <c r="T315">
        <v>1</v>
      </c>
      <c r="U315">
        <v>8</v>
      </c>
      <c r="X315" t="s">
        <v>960</v>
      </c>
      <c r="Y315">
        <v>1218</v>
      </c>
      <c r="Z315" t="s">
        <v>961</v>
      </c>
    </row>
    <row r="316" spans="1:27" x14ac:dyDescent="0.25">
      <c r="A316" s="15" t="s">
        <v>167</v>
      </c>
      <c r="B316" s="25" t="s">
        <v>198</v>
      </c>
      <c r="C316" s="25" t="s">
        <v>2546</v>
      </c>
      <c r="D316" s="29" t="str">
        <f>VLOOKUP(R316, method!$A$1:$B$15, 2, 0)</f>
        <v>留後</v>
      </c>
      <c r="E316">
        <v>10</v>
      </c>
      <c r="F316" t="s">
        <v>962</v>
      </c>
      <c r="G316" t="s">
        <v>532</v>
      </c>
      <c r="H316">
        <v>1200</v>
      </c>
      <c r="I316" s="35" t="s">
        <v>455</v>
      </c>
      <c r="J316">
        <v>4</v>
      </c>
      <c r="K316">
        <v>11</v>
      </c>
      <c r="L316">
        <v>51</v>
      </c>
      <c r="M316" s="20" t="s">
        <v>27</v>
      </c>
      <c r="N316" s="25" t="s">
        <v>120</v>
      </c>
      <c r="O316" t="s">
        <v>546</v>
      </c>
      <c r="P316">
        <v>61</v>
      </c>
      <c r="Q316">
        <v>127</v>
      </c>
      <c r="R316">
        <v>12</v>
      </c>
      <c r="S316">
        <v>12</v>
      </c>
      <c r="T316">
        <v>10</v>
      </c>
      <c r="X316" t="s">
        <v>499</v>
      </c>
      <c r="Y316">
        <v>1199</v>
      </c>
      <c r="Z316" t="s">
        <v>16</v>
      </c>
    </row>
    <row r="317" spans="1:27" x14ac:dyDescent="0.25">
      <c r="A317" s="15" t="s">
        <v>167</v>
      </c>
      <c r="B317" s="25" t="s">
        <v>198</v>
      </c>
      <c r="C317" s="25" t="s">
        <v>2546</v>
      </c>
      <c r="D317" s="27" t="str">
        <f>VLOOKUP(R317, method!$A$1:$B$15, 2, 0)</f>
        <v>中後</v>
      </c>
      <c r="E317">
        <v>9</v>
      </c>
      <c r="F317" t="s">
        <v>963</v>
      </c>
      <c r="G317" t="s">
        <v>631</v>
      </c>
      <c r="H317">
        <v>1400</v>
      </c>
      <c r="I317" s="35" t="s">
        <v>436</v>
      </c>
      <c r="J317">
        <v>4</v>
      </c>
      <c r="K317">
        <v>2</v>
      </c>
      <c r="L317">
        <v>56</v>
      </c>
      <c r="M317" s="20" t="s">
        <v>27</v>
      </c>
      <c r="N317" s="17" t="s">
        <v>512</v>
      </c>
      <c r="O317" t="s">
        <v>637</v>
      </c>
      <c r="P317">
        <v>110</v>
      </c>
      <c r="Q317">
        <v>124</v>
      </c>
      <c r="R317">
        <v>9</v>
      </c>
      <c r="S317">
        <v>11</v>
      </c>
      <c r="T317">
        <v>13</v>
      </c>
      <c r="U317">
        <v>9</v>
      </c>
      <c r="X317" t="s">
        <v>964</v>
      </c>
      <c r="Y317">
        <v>1188</v>
      </c>
      <c r="Z317" t="s">
        <v>16</v>
      </c>
    </row>
    <row r="318" spans="1:27" x14ac:dyDescent="0.25">
      <c r="A318" s="15" t="s">
        <v>167</v>
      </c>
      <c r="B318" s="25" t="s">
        <v>198</v>
      </c>
      <c r="C318" s="25" t="s">
        <v>2546</v>
      </c>
      <c r="D318" s="29" t="str">
        <f>VLOOKUP(R318, method!$A$1:$B$15, 2, 0)</f>
        <v>留後</v>
      </c>
      <c r="E318">
        <v>13</v>
      </c>
      <c r="F318" t="s">
        <v>965</v>
      </c>
      <c r="G318" t="s">
        <v>545</v>
      </c>
      <c r="H318">
        <v>1400</v>
      </c>
      <c r="I318" s="35" t="s">
        <v>455</v>
      </c>
      <c r="J318">
        <v>4</v>
      </c>
      <c r="K318">
        <v>5</v>
      </c>
      <c r="L318">
        <v>59</v>
      </c>
      <c r="M318" s="20" t="s">
        <v>27</v>
      </c>
      <c r="N318" s="25" t="s">
        <v>120</v>
      </c>
      <c r="O318">
        <v>7</v>
      </c>
      <c r="P318">
        <v>72</v>
      </c>
      <c r="Q318">
        <v>135</v>
      </c>
      <c r="R318">
        <v>12</v>
      </c>
      <c r="S318">
        <v>10</v>
      </c>
      <c r="T318">
        <v>10</v>
      </c>
      <c r="U318">
        <v>13</v>
      </c>
      <c r="X318" t="s">
        <v>966</v>
      </c>
      <c r="Y318">
        <v>1211</v>
      </c>
      <c r="Z318" t="s">
        <v>16</v>
      </c>
    </row>
    <row r="319" spans="1:27" x14ac:dyDescent="0.25">
      <c r="A319" s="15" t="s">
        <v>167</v>
      </c>
      <c r="B319" s="25" t="s">
        <v>198</v>
      </c>
      <c r="C319" s="25" t="s">
        <v>2546</v>
      </c>
      <c r="E319" t="s">
        <v>724</v>
      </c>
      <c r="F319" t="s">
        <v>522</v>
      </c>
      <c r="G319" t="s">
        <v>551</v>
      </c>
      <c r="H319">
        <v>1400</v>
      </c>
      <c r="I319" s="35" t="s">
        <v>436</v>
      </c>
      <c r="J319">
        <v>4</v>
      </c>
      <c r="K319" t="s">
        <v>463</v>
      </c>
      <c r="L319">
        <v>59</v>
      </c>
      <c r="M319" s="20" t="s">
        <v>27</v>
      </c>
      <c r="N319" s="17" t="s">
        <v>512</v>
      </c>
      <c r="O319" t="s">
        <v>463</v>
      </c>
      <c r="P319" t="s">
        <v>463</v>
      </c>
      <c r="Q319">
        <v>128</v>
      </c>
      <c r="R319" t="s">
        <v>463</v>
      </c>
      <c r="X319" t="s">
        <v>463</v>
      </c>
      <c r="Y319" t="s">
        <v>463</v>
      </c>
      <c r="Z319" t="s">
        <v>463</v>
      </c>
      <c r="AA319" t="s">
        <v>463</v>
      </c>
    </row>
    <row r="320" spans="1:27" x14ac:dyDescent="0.25">
      <c r="A320" s="15" t="s">
        <v>167</v>
      </c>
      <c r="B320" s="25" t="s">
        <v>198</v>
      </c>
      <c r="C320" s="25" t="s">
        <v>2546</v>
      </c>
      <c r="D320" s="28" t="str">
        <f>VLOOKUP(R320, method!$A$1:$B$15, 2, 0)</f>
        <v>中前</v>
      </c>
      <c r="E320">
        <v>11</v>
      </c>
      <c r="F320" t="s">
        <v>524</v>
      </c>
      <c r="G320" t="s">
        <v>511</v>
      </c>
      <c r="H320">
        <v>1650</v>
      </c>
      <c r="I320" s="35" t="s">
        <v>455</v>
      </c>
      <c r="J320">
        <v>3</v>
      </c>
      <c r="K320">
        <v>10</v>
      </c>
      <c r="L320">
        <v>62</v>
      </c>
      <c r="M320" s="20" t="s">
        <v>27</v>
      </c>
      <c r="N320" s="17" t="s">
        <v>512</v>
      </c>
      <c r="O320" t="s">
        <v>679</v>
      </c>
      <c r="P320">
        <v>80</v>
      </c>
      <c r="Q320">
        <v>114</v>
      </c>
      <c r="R320">
        <v>6</v>
      </c>
      <c r="S320">
        <v>3</v>
      </c>
      <c r="T320">
        <v>5</v>
      </c>
      <c r="U320">
        <v>11</v>
      </c>
      <c r="X320" t="s">
        <v>303</v>
      </c>
      <c r="Y320">
        <v>1220</v>
      </c>
      <c r="Z320" t="s">
        <v>16</v>
      </c>
    </row>
    <row r="321" spans="1:26" x14ac:dyDescent="0.25">
      <c r="A321" s="15" t="s">
        <v>167</v>
      </c>
      <c r="B321" s="25" t="s">
        <v>198</v>
      </c>
      <c r="C321" s="25" t="s">
        <v>2546</v>
      </c>
      <c r="D321" s="28" t="str">
        <f>VLOOKUP(R321, method!$A$1:$B$15, 2, 0)</f>
        <v>中前</v>
      </c>
      <c r="E321">
        <v>12</v>
      </c>
      <c r="F321" t="s">
        <v>967</v>
      </c>
      <c r="G321" t="s">
        <v>631</v>
      </c>
      <c r="H321">
        <v>1600</v>
      </c>
      <c r="I321" s="35" t="s">
        <v>455</v>
      </c>
      <c r="J321">
        <v>3</v>
      </c>
      <c r="K321">
        <v>7</v>
      </c>
      <c r="L321">
        <v>65</v>
      </c>
      <c r="M321" s="20" t="s">
        <v>27</v>
      </c>
      <c r="N321" s="15" t="s">
        <v>390</v>
      </c>
      <c r="O321" t="s">
        <v>461</v>
      </c>
      <c r="P321">
        <v>138</v>
      </c>
      <c r="Q321">
        <v>121</v>
      </c>
      <c r="R321">
        <v>4</v>
      </c>
      <c r="S321">
        <v>4</v>
      </c>
      <c r="T321">
        <v>4</v>
      </c>
      <c r="U321">
        <v>12</v>
      </c>
      <c r="X321" t="s">
        <v>968</v>
      </c>
      <c r="Y321">
        <v>1200</v>
      </c>
      <c r="Z321" t="s">
        <v>16</v>
      </c>
    </row>
    <row r="322" spans="1:26" x14ac:dyDescent="0.25">
      <c r="A322" s="15" t="s">
        <v>167</v>
      </c>
      <c r="B322" s="25" t="s">
        <v>198</v>
      </c>
      <c r="C322" s="25" t="s">
        <v>2546</v>
      </c>
      <c r="D322" s="27" t="str">
        <f>VLOOKUP(R322, method!$A$1:$B$15, 2, 0)</f>
        <v>中後</v>
      </c>
      <c r="E322">
        <v>10</v>
      </c>
      <c r="F322" t="s">
        <v>969</v>
      </c>
      <c r="G322" t="s">
        <v>532</v>
      </c>
      <c r="H322">
        <v>1400</v>
      </c>
      <c r="I322" s="35" t="s">
        <v>455</v>
      </c>
      <c r="J322">
        <v>3</v>
      </c>
      <c r="K322">
        <v>5</v>
      </c>
      <c r="L322">
        <v>68</v>
      </c>
      <c r="M322" s="20" t="s">
        <v>27</v>
      </c>
      <c r="N322" s="17" t="s">
        <v>512</v>
      </c>
      <c r="O322">
        <v>6</v>
      </c>
      <c r="P322">
        <v>147</v>
      </c>
      <c r="Q322">
        <v>115</v>
      </c>
      <c r="R322">
        <v>9</v>
      </c>
      <c r="S322">
        <v>9</v>
      </c>
      <c r="T322">
        <v>9</v>
      </c>
      <c r="U322">
        <v>10</v>
      </c>
      <c r="X322" t="s">
        <v>970</v>
      </c>
      <c r="Y322">
        <v>1189</v>
      </c>
      <c r="Z322" t="s">
        <v>915</v>
      </c>
    </row>
    <row r="323" spans="1:26" x14ac:dyDescent="0.25">
      <c r="A323" s="15" t="s">
        <v>167</v>
      </c>
      <c r="B323" s="25" t="s">
        <v>198</v>
      </c>
      <c r="C323" s="25" t="s">
        <v>2546</v>
      </c>
      <c r="D323" s="27" t="str">
        <f>VLOOKUP(R323, method!$A$1:$B$15, 2, 0)</f>
        <v>中後</v>
      </c>
      <c r="E323">
        <v>12</v>
      </c>
      <c r="F323" t="s">
        <v>971</v>
      </c>
      <c r="G323" s="31" t="s">
        <v>435</v>
      </c>
      <c r="H323">
        <v>1650</v>
      </c>
      <c r="I323" s="35" t="s">
        <v>436</v>
      </c>
      <c r="J323">
        <v>3</v>
      </c>
      <c r="K323">
        <v>12</v>
      </c>
      <c r="L323">
        <v>71</v>
      </c>
      <c r="M323" s="20" t="s">
        <v>27</v>
      </c>
      <c r="N323" s="17" t="s">
        <v>512</v>
      </c>
      <c r="O323" t="s">
        <v>473</v>
      </c>
      <c r="P323">
        <v>133</v>
      </c>
      <c r="Q323">
        <v>121</v>
      </c>
      <c r="R323">
        <v>8</v>
      </c>
      <c r="S323">
        <v>6</v>
      </c>
      <c r="T323">
        <v>7</v>
      </c>
      <c r="U323">
        <v>12</v>
      </c>
      <c r="X323" t="s">
        <v>972</v>
      </c>
      <c r="Y323">
        <v>1206</v>
      </c>
      <c r="Z323" t="s">
        <v>321</v>
      </c>
    </row>
    <row r="324" spans="1:26" x14ac:dyDescent="0.25">
      <c r="A324" s="15" t="s">
        <v>167</v>
      </c>
      <c r="B324" s="25" t="s">
        <v>198</v>
      </c>
      <c r="C324" s="25" t="s">
        <v>2546</v>
      </c>
      <c r="D324" s="28" t="str">
        <f>VLOOKUP(R324, method!$A$1:$B$15, 2, 0)</f>
        <v>中前</v>
      </c>
      <c r="E324">
        <v>13</v>
      </c>
      <c r="F324" t="s">
        <v>754</v>
      </c>
      <c r="G324" t="s">
        <v>631</v>
      </c>
      <c r="H324">
        <v>1600</v>
      </c>
      <c r="I324" s="35" t="s">
        <v>455</v>
      </c>
      <c r="J324" t="s">
        <v>777</v>
      </c>
      <c r="K324">
        <v>3</v>
      </c>
      <c r="L324">
        <v>73</v>
      </c>
      <c r="M324" s="20" t="s">
        <v>27</v>
      </c>
      <c r="N324" s="25" t="s">
        <v>120</v>
      </c>
      <c r="O324" t="s">
        <v>485</v>
      </c>
      <c r="P324">
        <v>173</v>
      </c>
      <c r="Q324">
        <v>124</v>
      </c>
      <c r="R324">
        <v>7</v>
      </c>
      <c r="S324">
        <v>6</v>
      </c>
      <c r="T324">
        <v>7</v>
      </c>
      <c r="U324">
        <v>13</v>
      </c>
      <c r="X324" t="s">
        <v>973</v>
      </c>
      <c r="Y324">
        <v>1217</v>
      </c>
      <c r="Z324" t="s">
        <v>16</v>
      </c>
    </row>
    <row r="325" spans="1:26" x14ac:dyDescent="0.25">
      <c r="A325" s="15" t="s">
        <v>167</v>
      </c>
      <c r="B325" s="25" t="s">
        <v>198</v>
      </c>
      <c r="C325" s="25" t="s">
        <v>2546</v>
      </c>
      <c r="D325" s="29" t="str">
        <f>VLOOKUP(R325, method!$A$1:$B$15, 2, 0)</f>
        <v>留後</v>
      </c>
      <c r="E325">
        <v>11</v>
      </c>
      <c r="F325" t="s">
        <v>974</v>
      </c>
      <c r="G325" t="s">
        <v>631</v>
      </c>
      <c r="H325">
        <v>1600</v>
      </c>
      <c r="I325" s="35" t="s">
        <v>455</v>
      </c>
      <c r="J325">
        <v>3</v>
      </c>
      <c r="K325">
        <v>10</v>
      </c>
      <c r="L325">
        <v>75</v>
      </c>
      <c r="M325" s="20" t="s">
        <v>27</v>
      </c>
      <c r="N325" s="17" t="s">
        <v>512</v>
      </c>
      <c r="O325" t="s">
        <v>461</v>
      </c>
      <c r="P325">
        <v>75</v>
      </c>
      <c r="Q325">
        <v>124</v>
      </c>
      <c r="R325">
        <v>11</v>
      </c>
      <c r="S325">
        <v>13</v>
      </c>
      <c r="T325">
        <v>14</v>
      </c>
      <c r="U325">
        <v>11</v>
      </c>
      <c r="X325" t="s">
        <v>975</v>
      </c>
      <c r="Y325">
        <v>1206</v>
      </c>
      <c r="Z325" t="s">
        <v>867</v>
      </c>
    </row>
    <row r="326" spans="1:26" x14ac:dyDescent="0.25">
      <c r="A326" s="15" t="s">
        <v>167</v>
      </c>
      <c r="B326" s="25" t="s">
        <v>198</v>
      </c>
      <c r="C326" s="25" t="s">
        <v>2546</v>
      </c>
      <c r="D326" s="28" t="str">
        <f>VLOOKUP(R326, method!$A$1:$B$15, 2, 0)</f>
        <v>中前</v>
      </c>
      <c r="E326">
        <v>9</v>
      </c>
      <c r="F326" t="s">
        <v>824</v>
      </c>
      <c r="G326" t="s">
        <v>532</v>
      </c>
      <c r="H326">
        <v>1400</v>
      </c>
      <c r="I326" s="35" t="s">
        <v>455</v>
      </c>
      <c r="J326">
        <v>2</v>
      </c>
      <c r="K326">
        <v>10</v>
      </c>
      <c r="L326">
        <v>75</v>
      </c>
      <c r="M326" s="20" t="s">
        <v>27</v>
      </c>
      <c r="N326" s="25" t="s">
        <v>26</v>
      </c>
      <c r="O326" t="s">
        <v>664</v>
      </c>
      <c r="P326">
        <v>31</v>
      </c>
      <c r="Q326">
        <v>117</v>
      </c>
      <c r="R326">
        <v>5</v>
      </c>
      <c r="S326">
        <v>5</v>
      </c>
      <c r="T326">
        <v>5</v>
      </c>
      <c r="U326">
        <v>9</v>
      </c>
      <c r="X326" t="s">
        <v>660</v>
      </c>
      <c r="Y326">
        <v>1203</v>
      </c>
      <c r="Z326" t="s">
        <v>875</v>
      </c>
    </row>
    <row r="327" spans="1:26" x14ac:dyDescent="0.25">
      <c r="A327" s="15" t="s">
        <v>167</v>
      </c>
      <c r="B327" s="14" t="s">
        <v>200</v>
      </c>
      <c r="C327" s="14" t="s">
        <v>2547</v>
      </c>
      <c r="D327" s="28" t="str">
        <f>VLOOKUP(R327, method!$A$1:$B$15, 2, 0)</f>
        <v>中前</v>
      </c>
      <c r="E327" s="34">
        <v>4</v>
      </c>
      <c r="F327" t="s">
        <v>645</v>
      </c>
      <c r="G327" s="31" t="s">
        <v>451</v>
      </c>
      <c r="H327">
        <v>1650</v>
      </c>
      <c r="I327" s="35" t="s">
        <v>436</v>
      </c>
      <c r="J327">
        <v>4</v>
      </c>
      <c r="K327">
        <v>6</v>
      </c>
      <c r="L327">
        <v>41</v>
      </c>
      <c r="M327" s="18" t="s">
        <v>95</v>
      </c>
      <c r="N327" s="14" t="s">
        <v>45</v>
      </c>
      <c r="O327">
        <v>5</v>
      </c>
      <c r="P327">
        <v>13</v>
      </c>
      <c r="Q327">
        <v>116</v>
      </c>
      <c r="R327">
        <v>5</v>
      </c>
      <c r="S327">
        <v>5</v>
      </c>
      <c r="T327">
        <v>8</v>
      </c>
      <c r="U327">
        <v>4</v>
      </c>
      <c r="X327" t="s">
        <v>796</v>
      </c>
      <c r="Y327">
        <v>1211</v>
      </c>
      <c r="Z327" t="s">
        <v>143</v>
      </c>
    </row>
    <row r="328" spans="1:26" x14ac:dyDescent="0.25">
      <c r="A328" s="15" t="s">
        <v>167</v>
      </c>
      <c r="B328" s="14" t="s">
        <v>200</v>
      </c>
      <c r="C328" s="14" t="s">
        <v>2547</v>
      </c>
      <c r="D328" s="26" t="str">
        <f>VLOOKUP(R328, method!$A$1:$B$15, 2, 0)</f>
        <v>放頭</v>
      </c>
      <c r="E328">
        <v>6</v>
      </c>
      <c r="F328" t="s">
        <v>444</v>
      </c>
      <c r="G328" s="30" t="s">
        <v>445</v>
      </c>
      <c r="H328">
        <v>1650</v>
      </c>
      <c r="I328" s="35" t="s">
        <v>436</v>
      </c>
      <c r="J328">
        <v>4</v>
      </c>
      <c r="K328">
        <v>7</v>
      </c>
      <c r="L328">
        <v>43</v>
      </c>
      <c r="M328" s="18" t="s">
        <v>95</v>
      </c>
      <c r="N328" s="16" t="s">
        <v>140</v>
      </c>
      <c r="O328" s="10" t="s">
        <v>498</v>
      </c>
      <c r="P328">
        <v>16</v>
      </c>
      <c r="Q328">
        <v>119</v>
      </c>
      <c r="R328">
        <v>3</v>
      </c>
      <c r="S328">
        <v>2</v>
      </c>
      <c r="T328">
        <v>2</v>
      </c>
      <c r="U328">
        <v>6</v>
      </c>
      <c r="X328" t="s">
        <v>976</v>
      </c>
      <c r="Y328">
        <v>1202</v>
      </c>
      <c r="Z328" t="s">
        <v>143</v>
      </c>
    </row>
    <row r="329" spans="1:26" x14ac:dyDescent="0.25">
      <c r="A329" s="15" t="s">
        <v>167</v>
      </c>
      <c r="B329" s="14" t="s">
        <v>200</v>
      </c>
      <c r="C329" s="14" t="s">
        <v>2547</v>
      </c>
      <c r="D329" s="27" t="str">
        <f>VLOOKUP(R329, method!$A$1:$B$15, 2, 0)</f>
        <v>中後</v>
      </c>
      <c r="E329">
        <v>7</v>
      </c>
      <c r="F329" t="s">
        <v>684</v>
      </c>
      <c r="G329" s="31" t="s">
        <v>451</v>
      </c>
      <c r="H329">
        <v>1200</v>
      </c>
      <c r="I329" s="35" t="s">
        <v>436</v>
      </c>
      <c r="J329">
        <v>4</v>
      </c>
      <c r="K329">
        <v>11</v>
      </c>
      <c r="L329">
        <v>45</v>
      </c>
      <c r="M329" s="18" t="s">
        <v>95</v>
      </c>
      <c r="N329" s="16" t="s">
        <v>140</v>
      </c>
      <c r="O329">
        <v>5</v>
      </c>
      <c r="P329">
        <v>121</v>
      </c>
      <c r="Q329">
        <v>120</v>
      </c>
      <c r="R329">
        <v>10</v>
      </c>
      <c r="S329">
        <v>10</v>
      </c>
      <c r="T329">
        <v>7</v>
      </c>
      <c r="X329" t="s">
        <v>651</v>
      </c>
      <c r="Y329">
        <v>1202</v>
      </c>
      <c r="Z329" t="s">
        <v>977</v>
      </c>
    </row>
    <row r="330" spans="1:26" x14ac:dyDescent="0.25">
      <c r="A330" s="15" t="s">
        <v>167</v>
      </c>
      <c r="B330" s="14" t="s">
        <v>200</v>
      </c>
      <c r="C330" s="14" t="s">
        <v>2547</v>
      </c>
      <c r="D330" s="29" t="str">
        <f>VLOOKUP(R330, method!$A$1:$B$15, 2, 0)</f>
        <v>留後</v>
      </c>
      <c r="E330">
        <v>11</v>
      </c>
      <c r="F330" t="s">
        <v>712</v>
      </c>
      <c r="G330" s="31" t="s">
        <v>439</v>
      </c>
      <c r="H330">
        <v>1200</v>
      </c>
      <c r="I330" s="35" t="s">
        <v>436</v>
      </c>
      <c r="J330">
        <v>4</v>
      </c>
      <c r="K330">
        <v>10</v>
      </c>
      <c r="L330">
        <v>48</v>
      </c>
      <c r="M330" s="18" t="s">
        <v>95</v>
      </c>
      <c r="N330" s="16" t="s">
        <v>140</v>
      </c>
      <c r="O330" t="s">
        <v>637</v>
      </c>
      <c r="P330">
        <v>145</v>
      </c>
      <c r="Q330">
        <v>124</v>
      </c>
      <c r="R330">
        <v>12</v>
      </c>
      <c r="S330">
        <v>12</v>
      </c>
      <c r="T330">
        <v>11</v>
      </c>
      <c r="X330" t="s">
        <v>523</v>
      </c>
      <c r="Y330">
        <v>1194</v>
      </c>
      <c r="Z330" t="s">
        <v>123</v>
      </c>
    </row>
    <row r="331" spans="1:26" x14ac:dyDescent="0.25">
      <c r="A331" s="15" t="s">
        <v>167</v>
      </c>
      <c r="B331" s="14" t="s">
        <v>200</v>
      </c>
      <c r="C331" s="14" t="s">
        <v>2547</v>
      </c>
      <c r="D331" s="29" t="str">
        <f>VLOOKUP(R331, method!$A$1:$B$15, 2, 0)</f>
        <v>留後</v>
      </c>
      <c r="E331">
        <v>11</v>
      </c>
      <c r="F331" t="s">
        <v>574</v>
      </c>
      <c r="G331" t="s">
        <v>491</v>
      </c>
      <c r="H331">
        <v>1200</v>
      </c>
      <c r="I331" s="35" t="s">
        <v>455</v>
      </c>
      <c r="J331">
        <v>4</v>
      </c>
      <c r="K331">
        <v>10</v>
      </c>
      <c r="L331">
        <v>50</v>
      </c>
      <c r="M331" s="18" t="s">
        <v>95</v>
      </c>
      <c r="N331" s="16" t="s">
        <v>140</v>
      </c>
      <c r="O331" t="s">
        <v>533</v>
      </c>
      <c r="P331">
        <v>175</v>
      </c>
      <c r="Q331">
        <v>125</v>
      </c>
      <c r="R331">
        <v>13</v>
      </c>
      <c r="S331">
        <v>13</v>
      </c>
      <c r="T331">
        <v>11</v>
      </c>
      <c r="X331" t="s">
        <v>695</v>
      </c>
      <c r="Y331">
        <v>1192</v>
      </c>
      <c r="Z331" t="s">
        <v>123</v>
      </c>
    </row>
    <row r="332" spans="1:26" x14ac:dyDescent="0.25">
      <c r="A332" s="15" t="s">
        <v>167</v>
      </c>
      <c r="B332" s="14" t="s">
        <v>200</v>
      </c>
      <c r="C332" s="14" t="s">
        <v>2547</v>
      </c>
      <c r="D332" s="29" t="str">
        <f>VLOOKUP(R332, method!$A$1:$B$15, 2, 0)</f>
        <v>留後</v>
      </c>
      <c r="E332">
        <v>12</v>
      </c>
      <c r="F332" t="s">
        <v>978</v>
      </c>
      <c r="G332" t="s">
        <v>631</v>
      </c>
      <c r="H332">
        <v>1200</v>
      </c>
      <c r="I332" s="35" t="s">
        <v>436</v>
      </c>
      <c r="J332">
        <v>4</v>
      </c>
      <c r="K332">
        <v>11</v>
      </c>
      <c r="L332">
        <v>52</v>
      </c>
      <c r="M332" s="18" t="s">
        <v>95</v>
      </c>
      <c r="N332" s="15" t="s">
        <v>390</v>
      </c>
      <c r="O332" t="s">
        <v>508</v>
      </c>
      <c r="P332">
        <v>210</v>
      </c>
      <c r="Q332">
        <v>125</v>
      </c>
      <c r="R332">
        <v>11</v>
      </c>
      <c r="S332">
        <v>12</v>
      </c>
      <c r="T332">
        <v>12</v>
      </c>
      <c r="X332" t="s">
        <v>542</v>
      </c>
      <c r="Y332">
        <v>1184</v>
      </c>
      <c r="Z332" t="s">
        <v>123</v>
      </c>
    </row>
    <row r="333" spans="1:26" x14ac:dyDescent="0.25">
      <c r="A333" s="15" t="s">
        <v>167</v>
      </c>
      <c r="B333" s="14" t="s">
        <v>200</v>
      </c>
      <c r="C333" s="14" t="s">
        <v>2547</v>
      </c>
      <c r="D333" s="29" t="str">
        <f>VLOOKUP(R333, method!$A$1:$B$15, 2, 0)</f>
        <v>留後</v>
      </c>
      <c r="E333">
        <v>9</v>
      </c>
      <c r="F333" t="s">
        <v>457</v>
      </c>
      <c r="G333" s="30" t="s">
        <v>445</v>
      </c>
      <c r="H333">
        <v>1200</v>
      </c>
      <c r="I333" s="35" t="s">
        <v>455</v>
      </c>
      <c r="J333">
        <v>4</v>
      </c>
      <c r="K333">
        <v>12</v>
      </c>
      <c r="L333">
        <v>52</v>
      </c>
      <c r="M333" s="18" t="s">
        <v>95</v>
      </c>
      <c r="N333" s="16" t="s">
        <v>140</v>
      </c>
      <c r="O333">
        <v>6</v>
      </c>
      <c r="P333">
        <v>121</v>
      </c>
      <c r="Q333">
        <v>127</v>
      </c>
      <c r="R333">
        <v>12</v>
      </c>
      <c r="S333">
        <v>12</v>
      </c>
      <c r="T333">
        <v>9</v>
      </c>
      <c r="X333" t="s">
        <v>979</v>
      </c>
      <c r="Y333">
        <v>1186</v>
      </c>
      <c r="Z333" t="s">
        <v>980</v>
      </c>
    </row>
    <row r="334" spans="1:26" x14ac:dyDescent="0.25">
      <c r="A334" s="15" t="s">
        <v>167</v>
      </c>
      <c r="B334" s="15" t="s">
        <v>2548</v>
      </c>
      <c r="C334" s="15" t="s">
        <v>2549</v>
      </c>
      <c r="D334" s="29" t="str">
        <f>VLOOKUP(R334, method!$A$1:$B$15, 2, 0)</f>
        <v>留後</v>
      </c>
      <c r="E334">
        <v>9</v>
      </c>
      <c r="F334" t="s">
        <v>434</v>
      </c>
      <c r="G334" s="31" t="s">
        <v>435</v>
      </c>
      <c r="H334">
        <v>1650</v>
      </c>
      <c r="I334" s="35" t="s">
        <v>436</v>
      </c>
      <c r="J334">
        <v>4</v>
      </c>
      <c r="K334">
        <v>11</v>
      </c>
      <c r="L334">
        <v>55</v>
      </c>
      <c r="M334" s="17" t="s">
        <v>68</v>
      </c>
      <c r="N334" s="23" t="s">
        <v>39</v>
      </c>
      <c r="O334" t="s">
        <v>536</v>
      </c>
      <c r="P334">
        <v>35</v>
      </c>
      <c r="Q334">
        <v>130</v>
      </c>
      <c r="R334">
        <v>12</v>
      </c>
      <c r="S334">
        <v>12</v>
      </c>
      <c r="T334">
        <v>12</v>
      </c>
      <c r="U334">
        <v>9</v>
      </c>
      <c r="X334" t="s">
        <v>905</v>
      </c>
      <c r="Y334">
        <v>1146</v>
      </c>
      <c r="Z334" t="s">
        <v>30</v>
      </c>
    </row>
    <row r="335" spans="1:26" x14ac:dyDescent="0.25">
      <c r="A335" s="15" t="s">
        <v>167</v>
      </c>
      <c r="B335" s="15" t="s">
        <v>2548</v>
      </c>
      <c r="C335" s="15" t="s">
        <v>2549</v>
      </c>
      <c r="D335" s="27" t="str">
        <f>VLOOKUP(R335, method!$A$1:$B$15, 2, 0)</f>
        <v>中後</v>
      </c>
      <c r="E335" s="34">
        <v>4</v>
      </c>
      <c r="F335" t="s">
        <v>438</v>
      </c>
      <c r="G335" s="31" t="s">
        <v>439</v>
      </c>
      <c r="H335">
        <v>1800</v>
      </c>
      <c r="I335" s="36" t="s">
        <v>440</v>
      </c>
      <c r="J335">
        <v>4</v>
      </c>
      <c r="K335">
        <v>9</v>
      </c>
      <c r="L335">
        <v>57</v>
      </c>
      <c r="M335" s="17" t="s">
        <v>68</v>
      </c>
      <c r="N335" s="23" t="s">
        <v>39</v>
      </c>
      <c r="O335">
        <v>3</v>
      </c>
      <c r="P335">
        <v>15</v>
      </c>
      <c r="Q335">
        <v>132</v>
      </c>
      <c r="R335">
        <v>9</v>
      </c>
      <c r="S335">
        <v>6</v>
      </c>
      <c r="T335">
        <v>4</v>
      </c>
      <c r="U335">
        <v>3</v>
      </c>
      <c r="V335">
        <v>4</v>
      </c>
      <c r="X335" t="s">
        <v>981</v>
      </c>
      <c r="Y335">
        <v>1138</v>
      </c>
      <c r="Z335" t="s">
        <v>30</v>
      </c>
    </row>
    <row r="336" spans="1:26" x14ac:dyDescent="0.25">
      <c r="A336" s="15" t="s">
        <v>167</v>
      </c>
      <c r="B336" s="15" t="s">
        <v>2548</v>
      </c>
      <c r="C336" s="15" t="s">
        <v>2549</v>
      </c>
      <c r="D336" s="27" t="str">
        <f>VLOOKUP(R336, method!$A$1:$B$15, 2, 0)</f>
        <v>中後</v>
      </c>
      <c r="E336">
        <v>10</v>
      </c>
      <c r="F336" t="s">
        <v>598</v>
      </c>
      <c r="G336" s="31" t="s">
        <v>439</v>
      </c>
      <c r="H336">
        <v>2200</v>
      </c>
      <c r="I336" s="35" t="s">
        <v>455</v>
      </c>
      <c r="J336">
        <v>4</v>
      </c>
      <c r="K336">
        <v>9</v>
      </c>
      <c r="L336">
        <v>57</v>
      </c>
      <c r="M336" s="17" t="s">
        <v>68</v>
      </c>
      <c r="N336" s="23" t="s">
        <v>39</v>
      </c>
      <c r="O336" t="s">
        <v>982</v>
      </c>
      <c r="P336">
        <v>15</v>
      </c>
      <c r="Q336">
        <v>135</v>
      </c>
      <c r="R336">
        <v>8</v>
      </c>
      <c r="S336">
        <v>2</v>
      </c>
      <c r="T336">
        <v>2</v>
      </c>
      <c r="U336">
        <v>3</v>
      </c>
      <c r="V336">
        <v>4</v>
      </c>
      <c r="W336">
        <v>10</v>
      </c>
      <c r="X336" t="s">
        <v>983</v>
      </c>
      <c r="Y336">
        <v>1148</v>
      </c>
      <c r="Z336" t="s">
        <v>30</v>
      </c>
    </row>
    <row r="337" spans="1:26" x14ac:dyDescent="0.25">
      <c r="A337" s="15" t="s">
        <v>167</v>
      </c>
      <c r="B337" s="15" t="s">
        <v>2548</v>
      </c>
      <c r="C337" s="15" t="s">
        <v>2549</v>
      </c>
      <c r="D337" s="28" t="str">
        <f>VLOOKUP(R337, method!$A$1:$B$15, 2, 0)</f>
        <v>中前</v>
      </c>
      <c r="E337" s="33">
        <v>2</v>
      </c>
      <c r="F337" t="s">
        <v>684</v>
      </c>
      <c r="G337" s="31" t="s">
        <v>451</v>
      </c>
      <c r="H337">
        <v>1800</v>
      </c>
      <c r="I337" s="35" t="s">
        <v>436</v>
      </c>
      <c r="J337">
        <v>4</v>
      </c>
      <c r="K337">
        <v>5</v>
      </c>
      <c r="L337">
        <v>56</v>
      </c>
      <c r="M337" s="17" t="s">
        <v>68</v>
      </c>
      <c r="N337" s="23" t="s">
        <v>39</v>
      </c>
      <c r="O337" s="10" t="s">
        <v>597</v>
      </c>
      <c r="P337">
        <v>14</v>
      </c>
      <c r="Q337">
        <v>131</v>
      </c>
      <c r="R337">
        <v>5</v>
      </c>
      <c r="S337">
        <v>5</v>
      </c>
      <c r="T337">
        <v>5</v>
      </c>
      <c r="U337">
        <v>5</v>
      </c>
      <c r="V337">
        <v>2</v>
      </c>
      <c r="X337" t="s">
        <v>984</v>
      </c>
      <c r="Y337">
        <v>1158</v>
      </c>
      <c r="Z337" t="s">
        <v>30</v>
      </c>
    </row>
    <row r="338" spans="1:26" x14ac:dyDescent="0.25">
      <c r="A338" s="15" t="s">
        <v>167</v>
      </c>
      <c r="B338" s="15" t="s">
        <v>2548</v>
      </c>
      <c r="C338" s="15" t="s">
        <v>2549</v>
      </c>
      <c r="D338" s="28" t="str">
        <f>VLOOKUP(R338, method!$A$1:$B$15, 2, 0)</f>
        <v>中前</v>
      </c>
      <c r="E338" s="33">
        <v>2</v>
      </c>
      <c r="F338" t="s">
        <v>712</v>
      </c>
      <c r="G338" s="31" t="s">
        <v>439</v>
      </c>
      <c r="H338">
        <v>1800</v>
      </c>
      <c r="I338" s="35" t="s">
        <v>436</v>
      </c>
      <c r="J338">
        <v>4</v>
      </c>
      <c r="K338">
        <v>4</v>
      </c>
      <c r="L338">
        <v>54</v>
      </c>
      <c r="M338" s="17" t="s">
        <v>68</v>
      </c>
      <c r="N338" s="23" t="s">
        <v>39</v>
      </c>
      <c r="O338" s="10" t="s">
        <v>613</v>
      </c>
      <c r="P338">
        <v>12</v>
      </c>
      <c r="Q338">
        <v>132</v>
      </c>
      <c r="R338">
        <v>6</v>
      </c>
      <c r="S338">
        <v>5</v>
      </c>
      <c r="T338">
        <v>5</v>
      </c>
      <c r="U338">
        <v>6</v>
      </c>
      <c r="V338">
        <v>2</v>
      </c>
      <c r="X338" t="s">
        <v>985</v>
      </c>
      <c r="Y338">
        <v>1149</v>
      </c>
      <c r="Z338" t="s">
        <v>30</v>
      </c>
    </row>
    <row r="339" spans="1:26" x14ac:dyDescent="0.25">
      <c r="A339" s="15" t="s">
        <v>167</v>
      </c>
      <c r="B339" s="15" t="s">
        <v>2548</v>
      </c>
      <c r="C339" s="15" t="s">
        <v>2549</v>
      </c>
      <c r="D339" s="27" t="str">
        <f>VLOOKUP(R339, method!$A$1:$B$15, 2, 0)</f>
        <v>中後</v>
      </c>
      <c r="E339">
        <v>6</v>
      </c>
      <c r="F339" t="s">
        <v>454</v>
      </c>
      <c r="G339" s="31" t="s">
        <v>451</v>
      </c>
      <c r="H339">
        <v>1800</v>
      </c>
      <c r="I339" s="35" t="s">
        <v>455</v>
      </c>
      <c r="J339">
        <v>4</v>
      </c>
      <c r="K339">
        <v>2</v>
      </c>
      <c r="L339">
        <v>56</v>
      </c>
      <c r="M339" s="17" t="s">
        <v>68</v>
      </c>
      <c r="N339" s="15" t="s">
        <v>390</v>
      </c>
      <c r="O339" t="s">
        <v>519</v>
      </c>
      <c r="P339">
        <v>8.8000000000000007</v>
      </c>
      <c r="Q339">
        <v>134</v>
      </c>
      <c r="R339">
        <v>9</v>
      </c>
      <c r="S339">
        <v>8</v>
      </c>
      <c r="T339">
        <v>8</v>
      </c>
      <c r="U339">
        <v>7</v>
      </c>
      <c r="V339">
        <v>6</v>
      </c>
      <c r="X339" t="s">
        <v>986</v>
      </c>
      <c r="Y339">
        <v>1159</v>
      </c>
      <c r="Z339" t="s">
        <v>30</v>
      </c>
    </row>
    <row r="340" spans="1:26" x14ac:dyDescent="0.25">
      <c r="A340" s="15" t="s">
        <v>167</v>
      </c>
      <c r="B340" s="15" t="s">
        <v>2548</v>
      </c>
      <c r="C340" s="15" t="s">
        <v>2549</v>
      </c>
      <c r="D340" s="29" t="str">
        <f>VLOOKUP(R340, method!$A$1:$B$15, 2, 0)</f>
        <v>留後</v>
      </c>
      <c r="E340">
        <v>8</v>
      </c>
      <c r="F340" t="s">
        <v>649</v>
      </c>
      <c r="G340" t="s">
        <v>631</v>
      </c>
      <c r="H340">
        <v>1800</v>
      </c>
      <c r="I340" s="35" t="s">
        <v>436</v>
      </c>
      <c r="J340">
        <v>4</v>
      </c>
      <c r="K340">
        <v>7</v>
      </c>
      <c r="L340">
        <v>57</v>
      </c>
      <c r="M340" s="17" t="s">
        <v>68</v>
      </c>
      <c r="N340" s="16" t="s">
        <v>71</v>
      </c>
      <c r="O340">
        <v>6</v>
      </c>
      <c r="P340">
        <v>47</v>
      </c>
      <c r="Q340">
        <v>134</v>
      </c>
      <c r="R340">
        <v>12</v>
      </c>
      <c r="S340">
        <v>11</v>
      </c>
      <c r="T340">
        <v>8</v>
      </c>
      <c r="U340">
        <v>7</v>
      </c>
      <c r="V340">
        <v>8</v>
      </c>
      <c r="X340" t="s">
        <v>987</v>
      </c>
      <c r="Y340">
        <v>1159</v>
      </c>
      <c r="Z340" t="s">
        <v>30</v>
      </c>
    </row>
    <row r="341" spans="1:26" x14ac:dyDescent="0.25">
      <c r="A341" s="15" t="s">
        <v>167</v>
      </c>
      <c r="B341" s="15" t="s">
        <v>2548</v>
      </c>
      <c r="C341" s="15" t="s">
        <v>2549</v>
      </c>
      <c r="D341" s="27" t="str">
        <f>VLOOKUP(R341, method!$A$1:$B$15, 2, 0)</f>
        <v>中後</v>
      </c>
      <c r="E341">
        <v>10</v>
      </c>
      <c r="F341" t="s">
        <v>460</v>
      </c>
      <c r="G341" s="31" t="s">
        <v>439</v>
      </c>
      <c r="H341">
        <v>1800</v>
      </c>
      <c r="I341" s="35" t="s">
        <v>455</v>
      </c>
      <c r="J341">
        <v>4</v>
      </c>
      <c r="K341">
        <v>10</v>
      </c>
      <c r="L341">
        <v>57</v>
      </c>
      <c r="M341" s="17" t="s">
        <v>68</v>
      </c>
      <c r="N341" s="24" t="s">
        <v>389</v>
      </c>
      <c r="O341" t="s">
        <v>495</v>
      </c>
      <c r="P341">
        <v>10</v>
      </c>
      <c r="Q341">
        <v>135</v>
      </c>
      <c r="R341">
        <v>10</v>
      </c>
      <c r="S341">
        <v>12</v>
      </c>
      <c r="T341">
        <v>12</v>
      </c>
      <c r="U341">
        <v>12</v>
      </c>
      <c r="V341">
        <v>10</v>
      </c>
      <c r="X341" t="s">
        <v>988</v>
      </c>
      <c r="Y341">
        <v>1162</v>
      </c>
      <c r="Z341" t="s">
        <v>30</v>
      </c>
    </row>
    <row r="342" spans="1:26" x14ac:dyDescent="0.25">
      <c r="A342" s="15" t="s">
        <v>167</v>
      </c>
      <c r="B342" s="15" t="s">
        <v>2548</v>
      </c>
      <c r="C342" s="15" t="s">
        <v>2549</v>
      </c>
      <c r="D342" s="27" t="str">
        <f>VLOOKUP(R342, method!$A$1:$B$15, 2, 0)</f>
        <v>中後</v>
      </c>
      <c r="E342" s="33">
        <v>2</v>
      </c>
      <c r="F342" t="s">
        <v>989</v>
      </c>
      <c r="G342" s="30" t="s">
        <v>445</v>
      </c>
      <c r="H342">
        <v>1800</v>
      </c>
      <c r="I342" s="35" t="s">
        <v>455</v>
      </c>
      <c r="J342">
        <v>4</v>
      </c>
      <c r="K342">
        <v>4</v>
      </c>
      <c r="L342">
        <v>55</v>
      </c>
      <c r="M342" s="17" t="s">
        <v>68</v>
      </c>
      <c r="N342" s="15" t="s">
        <v>390</v>
      </c>
      <c r="O342" s="10" t="s">
        <v>597</v>
      </c>
      <c r="P342">
        <v>12</v>
      </c>
      <c r="Q342">
        <v>131</v>
      </c>
      <c r="R342">
        <v>8</v>
      </c>
      <c r="S342">
        <v>8</v>
      </c>
      <c r="T342">
        <v>8</v>
      </c>
      <c r="U342">
        <v>7</v>
      </c>
      <c r="V342">
        <v>2</v>
      </c>
      <c r="X342" t="s">
        <v>990</v>
      </c>
      <c r="Y342">
        <v>1154</v>
      </c>
      <c r="Z342" t="s">
        <v>30</v>
      </c>
    </row>
    <row r="343" spans="1:26" x14ac:dyDescent="0.25">
      <c r="A343" s="15" t="s">
        <v>167</v>
      </c>
      <c r="B343" s="15" t="s">
        <v>2548</v>
      </c>
      <c r="C343" s="15" t="s">
        <v>2549</v>
      </c>
      <c r="D343" s="29" t="str">
        <f>VLOOKUP(R343, method!$A$1:$B$15, 2, 0)</f>
        <v>留後</v>
      </c>
      <c r="E343">
        <v>9</v>
      </c>
      <c r="F343" t="s">
        <v>991</v>
      </c>
      <c r="G343" t="s">
        <v>511</v>
      </c>
      <c r="H343">
        <v>1800</v>
      </c>
      <c r="I343" s="35" t="s">
        <v>455</v>
      </c>
      <c r="J343">
        <v>4</v>
      </c>
      <c r="K343">
        <v>10</v>
      </c>
      <c r="L343">
        <v>55</v>
      </c>
      <c r="M343" s="17" t="s">
        <v>68</v>
      </c>
      <c r="N343" s="24" t="s">
        <v>389</v>
      </c>
      <c r="O343" t="s">
        <v>533</v>
      </c>
      <c r="P343">
        <v>31</v>
      </c>
      <c r="Q343">
        <v>130</v>
      </c>
      <c r="R343">
        <v>12</v>
      </c>
      <c r="S343">
        <v>12</v>
      </c>
      <c r="T343">
        <v>11</v>
      </c>
      <c r="U343">
        <v>11</v>
      </c>
      <c r="V343">
        <v>9</v>
      </c>
      <c r="X343" t="s">
        <v>992</v>
      </c>
      <c r="Y343">
        <v>1166</v>
      </c>
      <c r="Z343" t="s">
        <v>30</v>
      </c>
    </row>
    <row r="344" spans="1:26" x14ac:dyDescent="0.25">
      <c r="A344" s="15" t="s">
        <v>167</v>
      </c>
      <c r="B344" s="15" t="s">
        <v>2548</v>
      </c>
      <c r="C344" s="15" t="s">
        <v>2549</v>
      </c>
      <c r="D344" s="27" t="str">
        <f>VLOOKUP(R344, method!$A$1:$B$15, 2, 0)</f>
        <v>中後</v>
      </c>
      <c r="E344" s="33">
        <v>1</v>
      </c>
      <c r="F344" t="s">
        <v>673</v>
      </c>
      <c r="G344" s="30" t="s">
        <v>445</v>
      </c>
      <c r="H344">
        <v>1800</v>
      </c>
      <c r="I344" s="35" t="s">
        <v>455</v>
      </c>
      <c r="J344">
        <v>4</v>
      </c>
      <c r="K344">
        <v>3</v>
      </c>
      <c r="L344">
        <v>49</v>
      </c>
      <c r="M344" s="17" t="s">
        <v>68</v>
      </c>
      <c r="N344" s="24" t="s">
        <v>389</v>
      </c>
      <c r="O344" s="10" t="s">
        <v>597</v>
      </c>
      <c r="P344">
        <v>5.7</v>
      </c>
      <c r="Q344">
        <v>127</v>
      </c>
      <c r="R344">
        <v>8</v>
      </c>
      <c r="S344">
        <v>8</v>
      </c>
      <c r="T344">
        <v>9</v>
      </c>
      <c r="U344">
        <v>8</v>
      </c>
      <c r="V344">
        <v>1</v>
      </c>
      <c r="X344" t="s">
        <v>993</v>
      </c>
      <c r="Y344">
        <v>1154</v>
      </c>
      <c r="Z344" t="s">
        <v>30</v>
      </c>
    </row>
    <row r="345" spans="1:26" x14ac:dyDescent="0.25">
      <c r="A345" s="15" t="s">
        <v>167</v>
      </c>
      <c r="B345" s="15" t="s">
        <v>2548</v>
      </c>
      <c r="C345" s="15" t="s">
        <v>2549</v>
      </c>
      <c r="D345" s="29" t="str">
        <f>VLOOKUP(R345, method!$A$1:$B$15, 2, 0)</f>
        <v>留後</v>
      </c>
      <c r="E345">
        <v>9</v>
      </c>
      <c r="F345" t="s">
        <v>994</v>
      </c>
      <c r="G345" s="31" t="s">
        <v>439</v>
      </c>
      <c r="H345">
        <v>1650</v>
      </c>
      <c r="I345" s="35" t="s">
        <v>455</v>
      </c>
      <c r="J345">
        <v>4</v>
      </c>
      <c r="K345">
        <v>7</v>
      </c>
      <c r="L345">
        <v>51</v>
      </c>
      <c r="M345" s="17" t="s">
        <v>68</v>
      </c>
      <c r="N345" s="19" t="s">
        <v>412</v>
      </c>
      <c r="O345" t="s">
        <v>456</v>
      </c>
      <c r="P345">
        <v>8.3000000000000007</v>
      </c>
      <c r="Q345">
        <v>126</v>
      </c>
      <c r="R345">
        <v>11</v>
      </c>
      <c r="S345">
        <v>10</v>
      </c>
      <c r="T345">
        <v>10</v>
      </c>
      <c r="U345">
        <v>9</v>
      </c>
      <c r="X345" t="s">
        <v>923</v>
      </c>
      <c r="Y345">
        <v>1155</v>
      </c>
      <c r="Z345" t="s">
        <v>30</v>
      </c>
    </row>
    <row r="346" spans="1:26" x14ac:dyDescent="0.25">
      <c r="A346" s="15" t="s">
        <v>167</v>
      </c>
      <c r="B346" s="15" t="s">
        <v>2548</v>
      </c>
      <c r="C346" s="15" t="s">
        <v>2549</v>
      </c>
      <c r="D346" s="27" t="str">
        <f>VLOOKUP(R346, method!$A$1:$B$15, 2, 0)</f>
        <v>中後</v>
      </c>
      <c r="E346" s="34">
        <v>5</v>
      </c>
      <c r="F346" t="s">
        <v>995</v>
      </c>
      <c r="G346" s="31" t="s">
        <v>435</v>
      </c>
      <c r="H346">
        <v>1650</v>
      </c>
      <c r="I346" s="36" t="s">
        <v>440</v>
      </c>
      <c r="J346">
        <v>4</v>
      </c>
      <c r="K346">
        <v>7</v>
      </c>
      <c r="L346">
        <v>51</v>
      </c>
      <c r="M346" s="17" t="s">
        <v>68</v>
      </c>
      <c r="N346" s="20" t="s">
        <v>56</v>
      </c>
      <c r="O346" s="10">
        <v>2</v>
      </c>
      <c r="P346">
        <v>5.2</v>
      </c>
      <c r="Q346">
        <v>131</v>
      </c>
      <c r="R346">
        <v>9</v>
      </c>
      <c r="S346">
        <v>10</v>
      </c>
      <c r="T346">
        <v>9</v>
      </c>
      <c r="U346">
        <v>5</v>
      </c>
      <c r="X346" t="s">
        <v>953</v>
      </c>
      <c r="Y346">
        <v>1152</v>
      </c>
      <c r="Z346" t="s">
        <v>30</v>
      </c>
    </row>
    <row r="347" spans="1:26" x14ac:dyDescent="0.25">
      <c r="A347" s="15" t="s">
        <v>167</v>
      </c>
      <c r="B347" s="15" t="s">
        <v>2548</v>
      </c>
      <c r="C347" s="15" t="s">
        <v>2549</v>
      </c>
      <c r="D347" s="27" t="str">
        <f>VLOOKUP(R347, method!$A$1:$B$15, 2, 0)</f>
        <v>中後</v>
      </c>
      <c r="E347" s="33">
        <v>2</v>
      </c>
      <c r="F347" t="s">
        <v>996</v>
      </c>
      <c r="G347" s="31" t="s">
        <v>451</v>
      </c>
      <c r="H347">
        <v>1650</v>
      </c>
      <c r="I347" s="35" t="s">
        <v>455</v>
      </c>
      <c r="J347">
        <v>4</v>
      </c>
      <c r="K347">
        <v>5</v>
      </c>
      <c r="L347">
        <v>50</v>
      </c>
      <c r="M347" s="17" t="s">
        <v>68</v>
      </c>
      <c r="N347" s="23" t="s">
        <v>39</v>
      </c>
      <c r="O347" s="10" t="s">
        <v>613</v>
      </c>
      <c r="P347">
        <v>4.3</v>
      </c>
      <c r="Q347">
        <v>123</v>
      </c>
      <c r="R347">
        <v>8</v>
      </c>
      <c r="S347">
        <v>8</v>
      </c>
      <c r="T347">
        <v>7</v>
      </c>
      <c r="U347">
        <v>2</v>
      </c>
      <c r="X347" t="s">
        <v>997</v>
      </c>
      <c r="Y347">
        <v>1142</v>
      </c>
      <c r="Z347" t="s">
        <v>30</v>
      </c>
    </row>
    <row r="348" spans="1:26" x14ac:dyDescent="0.25">
      <c r="A348" s="15" t="s">
        <v>167</v>
      </c>
      <c r="B348" s="15" t="s">
        <v>2548</v>
      </c>
      <c r="C348" s="15" t="s">
        <v>2549</v>
      </c>
      <c r="D348" s="27" t="str">
        <f>VLOOKUP(R348, method!$A$1:$B$15, 2, 0)</f>
        <v>中後</v>
      </c>
      <c r="E348" s="33">
        <v>3</v>
      </c>
      <c r="F348" t="s">
        <v>475</v>
      </c>
      <c r="G348" s="30" t="s">
        <v>445</v>
      </c>
      <c r="H348">
        <v>1650</v>
      </c>
      <c r="I348" s="35" t="s">
        <v>455</v>
      </c>
      <c r="J348">
        <v>4</v>
      </c>
      <c r="K348">
        <v>5</v>
      </c>
      <c r="L348">
        <v>50</v>
      </c>
      <c r="M348" s="17" t="s">
        <v>68</v>
      </c>
      <c r="N348" s="23" t="s">
        <v>39</v>
      </c>
      <c r="O348" s="10" t="s">
        <v>452</v>
      </c>
      <c r="P348">
        <v>5.7</v>
      </c>
      <c r="Q348">
        <v>125</v>
      </c>
      <c r="R348">
        <v>9</v>
      </c>
      <c r="S348">
        <v>10</v>
      </c>
      <c r="T348">
        <v>11</v>
      </c>
      <c r="U348">
        <v>3</v>
      </c>
      <c r="X348" t="s">
        <v>998</v>
      </c>
      <c r="Y348">
        <v>1139</v>
      </c>
      <c r="Z348" t="s">
        <v>30</v>
      </c>
    </row>
    <row r="349" spans="1:26" x14ac:dyDescent="0.25">
      <c r="A349" s="15" t="s">
        <v>167</v>
      </c>
      <c r="B349" s="15" t="s">
        <v>2548</v>
      </c>
      <c r="C349" s="15" t="s">
        <v>2549</v>
      </c>
      <c r="D349" s="27" t="str">
        <f>VLOOKUP(R349, method!$A$1:$B$15, 2, 0)</f>
        <v>中後</v>
      </c>
      <c r="E349">
        <v>6</v>
      </c>
      <c r="F349" t="s">
        <v>694</v>
      </c>
      <c r="G349" s="31" t="s">
        <v>435</v>
      </c>
      <c r="H349">
        <v>1650</v>
      </c>
      <c r="I349" s="35" t="s">
        <v>455</v>
      </c>
      <c r="J349">
        <v>4</v>
      </c>
      <c r="K349">
        <v>5</v>
      </c>
      <c r="L349">
        <v>51</v>
      </c>
      <c r="M349" s="17" t="s">
        <v>68</v>
      </c>
      <c r="N349" s="15" t="s">
        <v>390</v>
      </c>
      <c r="O349" s="10" t="s">
        <v>442</v>
      </c>
      <c r="P349">
        <v>8.4</v>
      </c>
      <c r="Q349">
        <v>127</v>
      </c>
      <c r="R349">
        <v>9</v>
      </c>
      <c r="S349">
        <v>8</v>
      </c>
      <c r="T349">
        <v>7</v>
      </c>
      <c r="U349">
        <v>6</v>
      </c>
      <c r="X349" t="s">
        <v>999</v>
      </c>
      <c r="Y349">
        <v>1127</v>
      </c>
      <c r="Z349" t="s">
        <v>30</v>
      </c>
    </row>
    <row r="350" spans="1:26" x14ac:dyDescent="0.25">
      <c r="A350" s="15" t="s">
        <v>167</v>
      </c>
      <c r="B350" s="15" t="s">
        <v>2548</v>
      </c>
      <c r="C350" s="15" t="s">
        <v>2549</v>
      </c>
      <c r="D350" s="26" t="str">
        <f>VLOOKUP(R350, method!$A$1:$B$15, 2, 0)</f>
        <v>放頭</v>
      </c>
      <c r="E350" s="33">
        <v>3</v>
      </c>
      <c r="F350" t="s">
        <v>849</v>
      </c>
      <c r="G350" s="31" t="s">
        <v>435</v>
      </c>
      <c r="H350">
        <v>1650</v>
      </c>
      <c r="I350" s="35" t="s">
        <v>455</v>
      </c>
      <c r="J350">
        <v>4</v>
      </c>
      <c r="K350">
        <v>5</v>
      </c>
      <c r="L350">
        <v>51</v>
      </c>
      <c r="M350" s="17" t="s">
        <v>68</v>
      </c>
      <c r="N350" s="20" t="s">
        <v>56</v>
      </c>
      <c r="O350" t="s">
        <v>546</v>
      </c>
      <c r="P350">
        <v>2.8</v>
      </c>
      <c r="Q350">
        <v>127</v>
      </c>
      <c r="R350">
        <v>3</v>
      </c>
      <c r="S350">
        <v>3</v>
      </c>
      <c r="T350">
        <v>4</v>
      </c>
      <c r="U350">
        <v>3</v>
      </c>
      <c r="X350" t="s">
        <v>1000</v>
      </c>
      <c r="Y350">
        <v>1148</v>
      </c>
      <c r="Z350" t="s">
        <v>30</v>
      </c>
    </row>
    <row r="351" spans="1:26" x14ac:dyDescent="0.25">
      <c r="A351" s="15" t="s">
        <v>167</v>
      </c>
      <c r="B351" s="15" t="s">
        <v>2548</v>
      </c>
      <c r="C351" s="15" t="s">
        <v>2549</v>
      </c>
      <c r="D351" s="26" t="str">
        <f>VLOOKUP(R351, method!$A$1:$B$15, 2, 0)</f>
        <v>放頭</v>
      </c>
      <c r="E351" s="33">
        <v>2</v>
      </c>
      <c r="F351" t="s">
        <v>484</v>
      </c>
      <c r="G351" s="31" t="s">
        <v>439</v>
      </c>
      <c r="H351">
        <v>1650</v>
      </c>
      <c r="I351" s="36" t="s">
        <v>440</v>
      </c>
      <c r="J351">
        <v>4</v>
      </c>
      <c r="K351">
        <v>1</v>
      </c>
      <c r="L351">
        <v>49</v>
      </c>
      <c r="M351" s="17" t="s">
        <v>68</v>
      </c>
      <c r="N351" s="23" t="s">
        <v>39</v>
      </c>
      <c r="O351" s="10" t="s">
        <v>376</v>
      </c>
      <c r="P351">
        <v>3.9</v>
      </c>
      <c r="Q351">
        <v>123</v>
      </c>
      <c r="R351">
        <v>3</v>
      </c>
      <c r="S351">
        <v>3</v>
      </c>
      <c r="T351">
        <v>3</v>
      </c>
      <c r="U351">
        <v>2</v>
      </c>
      <c r="X351" t="s">
        <v>809</v>
      </c>
      <c r="Y351">
        <v>1149</v>
      </c>
      <c r="Z351" t="s">
        <v>30</v>
      </c>
    </row>
    <row r="352" spans="1:26" x14ac:dyDescent="0.25">
      <c r="A352" s="15" t="s">
        <v>167</v>
      </c>
      <c r="B352" s="15" t="s">
        <v>2548</v>
      </c>
      <c r="C352" s="15" t="s">
        <v>2549</v>
      </c>
      <c r="D352" s="27" t="str">
        <f>VLOOKUP(R352, method!$A$1:$B$15, 2, 0)</f>
        <v>中後</v>
      </c>
      <c r="E352" s="34">
        <v>4</v>
      </c>
      <c r="F352" t="s">
        <v>918</v>
      </c>
      <c r="G352" s="31" t="s">
        <v>451</v>
      </c>
      <c r="H352">
        <v>1650</v>
      </c>
      <c r="I352" s="35" t="s">
        <v>455</v>
      </c>
      <c r="J352">
        <v>4</v>
      </c>
      <c r="K352">
        <v>12</v>
      </c>
      <c r="L352">
        <v>48</v>
      </c>
      <c r="M352" s="17" t="s">
        <v>68</v>
      </c>
      <c r="N352" s="23" t="s">
        <v>39</v>
      </c>
      <c r="O352" s="10" t="s">
        <v>376</v>
      </c>
      <c r="P352">
        <v>16</v>
      </c>
      <c r="Q352">
        <v>123</v>
      </c>
      <c r="R352">
        <v>10</v>
      </c>
      <c r="S352">
        <v>10</v>
      </c>
      <c r="T352">
        <v>8</v>
      </c>
      <c r="U352">
        <v>4</v>
      </c>
      <c r="X352" t="s">
        <v>1001</v>
      </c>
      <c r="Y352">
        <v>1150</v>
      </c>
      <c r="Z352" t="s">
        <v>30</v>
      </c>
    </row>
    <row r="353" spans="1:27" x14ac:dyDescent="0.25">
      <c r="A353" s="15" t="s">
        <v>167</v>
      </c>
      <c r="B353" s="15" t="s">
        <v>2548</v>
      </c>
      <c r="C353" s="15" t="s">
        <v>2549</v>
      </c>
      <c r="D353" s="28" t="str">
        <f>VLOOKUP(R353, method!$A$1:$B$15, 2, 0)</f>
        <v>中前</v>
      </c>
      <c r="E353" s="33">
        <v>3</v>
      </c>
      <c r="F353" t="s">
        <v>633</v>
      </c>
      <c r="G353" s="30" t="s">
        <v>445</v>
      </c>
      <c r="H353">
        <v>1650</v>
      </c>
      <c r="I353" s="35" t="s">
        <v>455</v>
      </c>
      <c r="J353">
        <v>4</v>
      </c>
      <c r="K353">
        <v>2</v>
      </c>
      <c r="L353">
        <v>48</v>
      </c>
      <c r="M353" s="17" t="s">
        <v>68</v>
      </c>
      <c r="N353" s="15" t="s">
        <v>390</v>
      </c>
      <c r="O353" s="10" t="s">
        <v>526</v>
      </c>
      <c r="P353">
        <v>3.4</v>
      </c>
      <c r="Q353">
        <v>124</v>
      </c>
      <c r="R353">
        <v>6</v>
      </c>
      <c r="S353">
        <v>6</v>
      </c>
      <c r="T353">
        <v>5</v>
      </c>
      <c r="U353">
        <v>3</v>
      </c>
      <c r="X353" t="s">
        <v>1002</v>
      </c>
      <c r="Y353">
        <v>1158</v>
      </c>
      <c r="Z353" t="s">
        <v>30</v>
      </c>
    </row>
    <row r="354" spans="1:27" x14ac:dyDescent="0.25">
      <c r="A354" s="15" t="s">
        <v>167</v>
      </c>
      <c r="B354" s="15" t="s">
        <v>2548</v>
      </c>
      <c r="C354" s="15" t="s">
        <v>2549</v>
      </c>
      <c r="D354" s="28" t="str">
        <f>VLOOKUP(R354, method!$A$1:$B$15, 2, 0)</f>
        <v>中前</v>
      </c>
      <c r="E354" s="33">
        <v>2</v>
      </c>
      <c r="F354" t="s">
        <v>869</v>
      </c>
      <c r="G354" s="31" t="s">
        <v>451</v>
      </c>
      <c r="H354">
        <v>1650</v>
      </c>
      <c r="I354" s="35" t="s">
        <v>455</v>
      </c>
      <c r="J354">
        <v>4</v>
      </c>
      <c r="K354">
        <v>3</v>
      </c>
      <c r="L354">
        <v>46</v>
      </c>
      <c r="M354" s="17" t="s">
        <v>68</v>
      </c>
      <c r="N354" s="15" t="s">
        <v>390</v>
      </c>
      <c r="O354" s="10" t="s">
        <v>376</v>
      </c>
      <c r="P354">
        <v>2.9</v>
      </c>
      <c r="Q354">
        <v>124</v>
      </c>
      <c r="R354">
        <v>5</v>
      </c>
      <c r="S354">
        <v>5</v>
      </c>
      <c r="T354">
        <v>3</v>
      </c>
      <c r="U354">
        <v>2</v>
      </c>
      <c r="X354" t="s">
        <v>1003</v>
      </c>
      <c r="Y354">
        <v>1154</v>
      </c>
      <c r="Z354" t="s">
        <v>30</v>
      </c>
    </row>
    <row r="355" spans="1:27" x14ac:dyDescent="0.25">
      <c r="A355" s="15" t="s">
        <v>167</v>
      </c>
      <c r="B355" s="15" t="s">
        <v>2548</v>
      </c>
      <c r="C355" s="15" t="s">
        <v>2549</v>
      </c>
      <c r="D355" s="27" t="str">
        <f>VLOOKUP(R355, method!$A$1:$B$15, 2, 0)</f>
        <v>中後</v>
      </c>
      <c r="E355" s="33">
        <v>3</v>
      </c>
      <c r="F355" t="s">
        <v>1004</v>
      </c>
      <c r="G355" t="s">
        <v>469</v>
      </c>
      <c r="H355">
        <v>1600</v>
      </c>
      <c r="I355" s="35" t="s">
        <v>455</v>
      </c>
      <c r="J355">
        <v>4</v>
      </c>
      <c r="K355">
        <v>8</v>
      </c>
      <c r="L355">
        <v>46</v>
      </c>
      <c r="M355" s="17" t="s">
        <v>68</v>
      </c>
      <c r="N355" s="15" t="s">
        <v>390</v>
      </c>
      <c r="O355" s="10" t="s">
        <v>498</v>
      </c>
      <c r="P355">
        <v>10</v>
      </c>
      <c r="Q355">
        <v>122</v>
      </c>
      <c r="R355">
        <v>8</v>
      </c>
      <c r="S355">
        <v>6</v>
      </c>
      <c r="T355">
        <v>7</v>
      </c>
      <c r="U355">
        <v>3</v>
      </c>
      <c r="X355" t="s">
        <v>1005</v>
      </c>
      <c r="Y355">
        <v>1142</v>
      </c>
      <c r="Z355" t="s">
        <v>30</v>
      </c>
    </row>
    <row r="356" spans="1:27" x14ac:dyDescent="0.25">
      <c r="A356" s="15" t="s">
        <v>167</v>
      </c>
      <c r="B356" s="15" t="s">
        <v>2548</v>
      </c>
      <c r="C356" s="15" t="s">
        <v>2549</v>
      </c>
      <c r="D356" s="27" t="str">
        <f>VLOOKUP(R356, method!$A$1:$B$15, 2, 0)</f>
        <v>中後</v>
      </c>
      <c r="E356" s="33">
        <v>1</v>
      </c>
      <c r="F356" t="s">
        <v>895</v>
      </c>
      <c r="G356" s="31" t="s">
        <v>439</v>
      </c>
      <c r="H356">
        <v>1650</v>
      </c>
      <c r="I356" s="35" t="s">
        <v>455</v>
      </c>
      <c r="J356">
        <v>5</v>
      </c>
      <c r="K356">
        <v>5</v>
      </c>
      <c r="L356">
        <v>40</v>
      </c>
      <c r="M356" s="17" t="s">
        <v>68</v>
      </c>
      <c r="N356" s="15" t="s">
        <v>390</v>
      </c>
      <c r="O356" s="10">
        <v>2</v>
      </c>
      <c r="P356">
        <v>5.7</v>
      </c>
      <c r="Q356">
        <v>135</v>
      </c>
      <c r="R356">
        <v>8</v>
      </c>
      <c r="S356">
        <v>7</v>
      </c>
      <c r="T356">
        <v>6</v>
      </c>
      <c r="U356">
        <v>1</v>
      </c>
      <c r="X356" t="s">
        <v>1006</v>
      </c>
      <c r="Y356">
        <v>1151</v>
      </c>
      <c r="Z356" t="s">
        <v>30</v>
      </c>
    </row>
    <row r="357" spans="1:27" x14ac:dyDescent="0.25">
      <c r="A357" s="15" t="s">
        <v>167</v>
      </c>
      <c r="B357" s="15" t="s">
        <v>2548</v>
      </c>
      <c r="C357" s="15" t="s">
        <v>2549</v>
      </c>
      <c r="D357" s="27" t="str">
        <f>VLOOKUP(R357, method!$A$1:$B$15, 2, 0)</f>
        <v>中後</v>
      </c>
      <c r="E357" s="33">
        <v>3</v>
      </c>
      <c r="F357" t="s">
        <v>494</v>
      </c>
      <c r="G357" s="30" t="s">
        <v>445</v>
      </c>
      <c r="H357">
        <v>1650</v>
      </c>
      <c r="I357" s="35" t="s">
        <v>455</v>
      </c>
      <c r="J357">
        <v>4</v>
      </c>
      <c r="K357">
        <v>9</v>
      </c>
      <c r="L357">
        <v>41</v>
      </c>
      <c r="M357" s="17" t="s">
        <v>68</v>
      </c>
      <c r="N357" s="15" t="s">
        <v>390</v>
      </c>
      <c r="O357" s="10">
        <v>2</v>
      </c>
      <c r="P357">
        <v>12</v>
      </c>
      <c r="Q357">
        <v>116</v>
      </c>
      <c r="R357">
        <v>8</v>
      </c>
      <c r="S357">
        <v>8</v>
      </c>
      <c r="T357">
        <v>5</v>
      </c>
      <c r="U357">
        <v>3</v>
      </c>
      <c r="X357" t="s">
        <v>1007</v>
      </c>
      <c r="Y357">
        <v>1158</v>
      </c>
      <c r="Z357" t="s">
        <v>30</v>
      </c>
    </row>
    <row r="358" spans="1:27" x14ac:dyDescent="0.25">
      <c r="A358" s="15" t="s">
        <v>167</v>
      </c>
      <c r="B358" s="15" t="s">
        <v>2548</v>
      </c>
      <c r="C358" s="15" t="s">
        <v>2549</v>
      </c>
      <c r="D358" s="29" t="str">
        <f>VLOOKUP(R358, method!$A$1:$B$15, 2, 0)</f>
        <v>留後</v>
      </c>
      <c r="E358" s="34">
        <v>4</v>
      </c>
      <c r="F358" t="s">
        <v>569</v>
      </c>
      <c r="G358" t="s">
        <v>545</v>
      </c>
      <c r="H358">
        <v>1600</v>
      </c>
      <c r="I358" s="35" t="s">
        <v>455</v>
      </c>
      <c r="J358">
        <v>4</v>
      </c>
      <c r="K358">
        <v>6</v>
      </c>
      <c r="L358">
        <v>42</v>
      </c>
      <c r="M358" s="17" t="s">
        <v>68</v>
      </c>
      <c r="N358" s="23" t="s">
        <v>39</v>
      </c>
      <c r="O358" s="10" t="s">
        <v>452</v>
      </c>
      <c r="P358">
        <v>16</v>
      </c>
      <c r="Q358">
        <v>117</v>
      </c>
      <c r="R358">
        <v>12</v>
      </c>
      <c r="S358">
        <v>11</v>
      </c>
      <c r="T358">
        <v>9</v>
      </c>
      <c r="U358">
        <v>4</v>
      </c>
      <c r="X358" t="s">
        <v>1008</v>
      </c>
      <c r="Y358">
        <v>1146</v>
      </c>
      <c r="Z358" t="s">
        <v>30</v>
      </c>
    </row>
    <row r="359" spans="1:27" x14ac:dyDescent="0.25">
      <c r="A359" s="15" t="s">
        <v>167</v>
      </c>
      <c r="B359" s="15" t="s">
        <v>2548</v>
      </c>
      <c r="C359" s="15" t="s">
        <v>2549</v>
      </c>
      <c r="D359" s="29" t="str">
        <f>VLOOKUP(R359, method!$A$1:$B$15, 2, 0)</f>
        <v>留後</v>
      </c>
      <c r="E359" s="34">
        <v>4</v>
      </c>
      <c r="F359" t="s">
        <v>1009</v>
      </c>
      <c r="G359" t="s">
        <v>469</v>
      </c>
      <c r="H359">
        <v>1400</v>
      </c>
      <c r="I359" s="35" t="s">
        <v>455</v>
      </c>
      <c r="J359">
        <v>4</v>
      </c>
      <c r="K359">
        <v>14</v>
      </c>
      <c r="L359">
        <v>44</v>
      </c>
      <c r="M359" s="17" t="s">
        <v>68</v>
      </c>
      <c r="N359" s="23" t="s">
        <v>39</v>
      </c>
      <c r="O359" t="s">
        <v>529</v>
      </c>
      <c r="P359">
        <v>39</v>
      </c>
      <c r="Q359">
        <v>117</v>
      </c>
      <c r="R359">
        <v>14</v>
      </c>
      <c r="S359">
        <v>12</v>
      </c>
      <c r="T359">
        <v>12</v>
      </c>
      <c r="U359">
        <v>4</v>
      </c>
      <c r="X359" t="s">
        <v>1010</v>
      </c>
      <c r="Y359">
        <v>1157</v>
      </c>
      <c r="Z359" t="s">
        <v>30</v>
      </c>
    </row>
    <row r="360" spans="1:27" x14ac:dyDescent="0.25">
      <c r="A360" s="15" t="s">
        <v>167</v>
      </c>
      <c r="B360" s="15" t="s">
        <v>2548</v>
      </c>
      <c r="C360" s="15" t="s">
        <v>2549</v>
      </c>
      <c r="D360" s="29" t="str">
        <f>VLOOKUP(R360, method!$A$1:$B$15, 2, 0)</f>
        <v>留後</v>
      </c>
      <c r="E360">
        <v>10</v>
      </c>
      <c r="F360" t="s">
        <v>901</v>
      </c>
      <c r="G360" t="s">
        <v>491</v>
      </c>
      <c r="H360">
        <v>1400</v>
      </c>
      <c r="I360" s="35" t="s">
        <v>455</v>
      </c>
      <c r="J360">
        <v>4</v>
      </c>
      <c r="K360">
        <v>14</v>
      </c>
      <c r="L360">
        <v>46</v>
      </c>
      <c r="M360" s="17" t="s">
        <v>68</v>
      </c>
      <c r="N360" s="23" t="s">
        <v>39</v>
      </c>
      <c r="O360" t="s">
        <v>536</v>
      </c>
      <c r="P360">
        <v>56</v>
      </c>
      <c r="Q360">
        <v>119</v>
      </c>
      <c r="R360">
        <v>12</v>
      </c>
      <c r="S360">
        <v>14</v>
      </c>
      <c r="T360">
        <v>14</v>
      </c>
      <c r="U360">
        <v>10</v>
      </c>
      <c r="X360" t="s">
        <v>1011</v>
      </c>
      <c r="Y360">
        <v>1165</v>
      </c>
      <c r="Z360" t="s">
        <v>30</v>
      </c>
    </row>
    <row r="361" spans="1:27" x14ac:dyDescent="0.25">
      <c r="A361" s="15" t="s">
        <v>167</v>
      </c>
      <c r="B361" s="15" t="s">
        <v>2548</v>
      </c>
      <c r="C361" s="15" t="s">
        <v>2549</v>
      </c>
      <c r="D361" s="27" t="str">
        <f>VLOOKUP(R361, method!$A$1:$B$15, 2, 0)</f>
        <v>中後</v>
      </c>
      <c r="E361" s="34">
        <v>5</v>
      </c>
      <c r="F361" t="s">
        <v>1012</v>
      </c>
      <c r="G361" t="s">
        <v>545</v>
      </c>
      <c r="H361">
        <v>1400</v>
      </c>
      <c r="I361" s="35" t="s">
        <v>455</v>
      </c>
      <c r="J361">
        <v>4</v>
      </c>
      <c r="K361">
        <v>8</v>
      </c>
      <c r="L361">
        <v>48</v>
      </c>
      <c r="M361" s="17" t="s">
        <v>68</v>
      </c>
      <c r="N361" s="21" t="s">
        <v>61</v>
      </c>
      <c r="O361">
        <v>3</v>
      </c>
      <c r="P361">
        <v>26</v>
      </c>
      <c r="Q361">
        <v>124</v>
      </c>
      <c r="R361">
        <v>8</v>
      </c>
      <c r="S361">
        <v>9</v>
      </c>
      <c r="T361">
        <v>7</v>
      </c>
      <c r="U361">
        <v>5</v>
      </c>
      <c r="X361" t="s">
        <v>1013</v>
      </c>
      <c r="Y361">
        <v>1159</v>
      </c>
      <c r="Z361" t="s">
        <v>237</v>
      </c>
    </row>
    <row r="362" spans="1:27" x14ac:dyDescent="0.25">
      <c r="A362" s="15" t="s">
        <v>167</v>
      </c>
      <c r="B362" s="15" t="s">
        <v>2548</v>
      </c>
      <c r="C362" s="15" t="s">
        <v>2549</v>
      </c>
      <c r="D362" s="28" t="str">
        <f>VLOOKUP(R362, method!$A$1:$B$15, 2, 0)</f>
        <v>中前</v>
      </c>
      <c r="E362">
        <v>10</v>
      </c>
      <c r="F362" t="s">
        <v>1014</v>
      </c>
      <c r="G362" t="s">
        <v>511</v>
      </c>
      <c r="H362">
        <v>1650</v>
      </c>
      <c r="I362" s="35" t="s">
        <v>455</v>
      </c>
      <c r="J362">
        <v>4</v>
      </c>
      <c r="K362">
        <v>6</v>
      </c>
      <c r="L362">
        <v>51</v>
      </c>
      <c r="M362" s="17" t="s">
        <v>68</v>
      </c>
      <c r="N362" s="20" t="s">
        <v>56</v>
      </c>
      <c r="O362" t="s">
        <v>480</v>
      </c>
      <c r="P362">
        <v>18</v>
      </c>
      <c r="Q362">
        <v>128</v>
      </c>
      <c r="R362">
        <v>7</v>
      </c>
      <c r="S362">
        <v>7</v>
      </c>
      <c r="T362">
        <v>5</v>
      </c>
      <c r="U362">
        <v>10</v>
      </c>
      <c r="X362" t="s">
        <v>1015</v>
      </c>
      <c r="Y362">
        <v>1157</v>
      </c>
      <c r="Z362" t="s">
        <v>16</v>
      </c>
    </row>
    <row r="363" spans="1:27" x14ac:dyDescent="0.25">
      <c r="A363" s="15" t="s">
        <v>167</v>
      </c>
      <c r="B363" s="15" t="s">
        <v>2548</v>
      </c>
      <c r="C363" s="15" t="s">
        <v>2549</v>
      </c>
      <c r="D363" s="27" t="str">
        <f>VLOOKUP(R363, method!$A$1:$B$15, 2, 0)</f>
        <v>中後</v>
      </c>
      <c r="E363" s="34">
        <v>5</v>
      </c>
      <c r="F363" t="s">
        <v>1016</v>
      </c>
      <c r="G363" t="s">
        <v>511</v>
      </c>
      <c r="H363">
        <v>1800</v>
      </c>
      <c r="I363" s="35" t="s">
        <v>455</v>
      </c>
      <c r="J363">
        <v>4</v>
      </c>
      <c r="K363">
        <v>12</v>
      </c>
      <c r="L363">
        <v>53</v>
      </c>
      <c r="M363" s="17" t="s">
        <v>68</v>
      </c>
      <c r="N363" s="20" t="s">
        <v>56</v>
      </c>
      <c r="O363">
        <v>4</v>
      </c>
      <c r="P363">
        <v>54</v>
      </c>
      <c r="Q363">
        <v>128</v>
      </c>
      <c r="R363">
        <v>10</v>
      </c>
      <c r="S363">
        <v>11</v>
      </c>
      <c r="T363">
        <v>11</v>
      </c>
      <c r="U363">
        <v>7</v>
      </c>
      <c r="V363">
        <v>5</v>
      </c>
      <c r="X363" t="s">
        <v>1017</v>
      </c>
      <c r="Y363">
        <v>1155</v>
      </c>
      <c r="Z363" t="s">
        <v>1018</v>
      </c>
    </row>
    <row r="364" spans="1:27" x14ac:dyDescent="0.25">
      <c r="A364" s="15" t="s">
        <v>167</v>
      </c>
      <c r="B364" s="15" t="s">
        <v>2548</v>
      </c>
      <c r="C364" s="15" t="s">
        <v>2549</v>
      </c>
      <c r="D364" s="29" t="str">
        <f>VLOOKUP(R364, method!$A$1:$B$15, 2, 0)</f>
        <v>留後</v>
      </c>
      <c r="E364">
        <v>11</v>
      </c>
      <c r="F364" t="s">
        <v>1019</v>
      </c>
      <c r="G364" s="31" t="s">
        <v>435</v>
      </c>
      <c r="H364">
        <v>1650</v>
      </c>
      <c r="I364" s="35" t="s">
        <v>455</v>
      </c>
      <c r="J364">
        <v>4</v>
      </c>
      <c r="K364">
        <v>10</v>
      </c>
      <c r="L364">
        <v>56</v>
      </c>
      <c r="M364" s="17" t="s">
        <v>68</v>
      </c>
      <c r="N364" s="15" t="s">
        <v>391</v>
      </c>
      <c r="O364" t="s">
        <v>679</v>
      </c>
      <c r="P364">
        <v>109</v>
      </c>
      <c r="Q364">
        <v>131</v>
      </c>
      <c r="R364">
        <v>12</v>
      </c>
      <c r="S364">
        <v>12</v>
      </c>
      <c r="T364">
        <v>11</v>
      </c>
      <c r="U364">
        <v>11</v>
      </c>
      <c r="X364" t="s">
        <v>1020</v>
      </c>
      <c r="Y364">
        <v>1158</v>
      </c>
      <c r="Z364" t="s">
        <v>23</v>
      </c>
    </row>
    <row r="365" spans="1:27" x14ac:dyDescent="0.25">
      <c r="A365" s="15" t="s">
        <v>167</v>
      </c>
      <c r="B365" s="15" t="s">
        <v>2548</v>
      </c>
      <c r="C365" s="15" t="s">
        <v>2549</v>
      </c>
      <c r="E365" t="s">
        <v>1021</v>
      </c>
      <c r="F365" t="s">
        <v>1022</v>
      </c>
      <c r="G365" t="s">
        <v>491</v>
      </c>
      <c r="H365">
        <v>1600</v>
      </c>
      <c r="I365" s="35" t="s">
        <v>455</v>
      </c>
      <c r="J365">
        <v>4</v>
      </c>
      <c r="K365" t="s">
        <v>463</v>
      </c>
      <c r="L365">
        <v>56</v>
      </c>
      <c r="M365" s="17" t="s">
        <v>68</v>
      </c>
      <c r="N365" s="23" t="s">
        <v>39</v>
      </c>
      <c r="O365" t="s">
        <v>463</v>
      </c>
      <c r="P365" t="s">
        <v>463</v>
      </c>
      <c r="Q365">
        <v>131</v>
      </c>
      <c r="R365" t="s">
        <v>463</v>
      </c>
      <c r="X365" t="s">
        <v>463</v>
      </c>
      <c r="Y365" t="s">
        <v>463</v>
      </c>
      <c r="Z365" t="s">
        <v>463</v>
      </c>
      <c r="AA365" t="s">
        <v>463</v>
      </c>
    </row>
    <row r="366" spans="1:27" x14ac:dyDescent="0.25">
      <c r="A366" s="15" t="s">
        <v>167</v>
      </c>
      <c r="B366" s="15" t="s">
        <v>2548</v>
      </c>
      <c r="C366" s="15" t="s">
        <v>2549</v>
      </c>
      <c r="E366" t="s">
        <v>724</v>
      </c>
      <c r="F366" t="s">
        <v>1023</v>
      </c>
      <c r="G366" t="s">
        <v>469</v>
      </c>
      <c r="H366">
        <v>1400</v>
      </c>
      <c r="I366" s="35" t="s">
        <v>455</v>
      </c>
      <c r="J366">
        <v>4</v>
      </c>
      <c r="K366" t="s">
        <v>463</v>
      </c>
      <c r="L366">
        <v>56</v>
      </c>
      <c r="M366" s="17" t="s">
        <v>68</v>
      </c>
      <c r="N366" s="17" t="s">
        <v>512</v>
      </c>
      <c r="O366" t="s">
        <v>463</v>
      </c>
      <c r="P366" t="s">
        <v>463</v>
      </c>
      <c r="Q366">
        <v>125</v>
      </c>
      <c r="R366" t="s">
        <v>463</v>
      </c>
      <c r="X366" t="s">
        <v>463</v>
      </c>
      <c r="Y366" t="s">
        <v>463</v>
      </c>
      <c r="Z366" t="s">
        <v>463</v>
      </c>
      <c r="AA366" t="s">
        <v>463</v>
      </c>
    </row>
    <row r="367" spans="1:27" x14ac:dyDescent="0.25">
      <c r="A367" s="15" t="s">
        <v>167</v>
      </c>
      <c r="B367" s="15" t="s">
        <v>2548</v>
      </c>
      <c r="C367" s="15" t="s">
        <v>2549</v>
      </c>
      <c r="D367" s="29" t="str">
        <f>VLOOKUP(R367, method!$A$1:$B$15, 2, 0)</f>
        <v>留後</v>
      </c>
      <c r="E367">
        <v>12</v>
      </c>
      <c r="F367" t="s">
        <v>962</v>
      </c>
      <c r="G367" t="s">
        <v>532</v>
      </c>
      <c r="H367">
        <v>1400</v>
      </c>
      <c r="I367" s="35" t="s">
        <v>455</v>
      </c>
      <c r="J367">
        <v>4</v>
      </c>
      <c r="K367">
        <v>11</v>
      </c>
      <c r="L367">
        <v>58</v>
      </c>
      <c r="M367" s="17" t="s">
        <v>68</v>
      </c>
      <c r="N367" s="21" t="s">
        <v>61</v>
      </c>
      <c r="O367" t="s">
        <v>774</v>
      </c>
      <c r="P367">
        <v>43</v>
      </c>
      <c r="Q367">
        <v>133</v>
      </c>
      <c r="R367">
        <v>12</v>
      </c>
      <c r="S367">
        <v>12</v>
      </c>
      <c r="T367">
        <v>12</v>
      </c>
      <c r="U367">
        <v>12</v>
      </c>
      <c r="X367" t="s">
        <v>1024</v>
      </c>
      <c r="Y367">
        <v>1129</v>
      </c>
      <c r="Z367" t="s">
        <v>23</v>
      </c>
    </row>
    <row r="368" spans="1:27" x14ac:dyDescent="0.25">
      <c r="A368" s="15" t="s">
        <v>167</v>
      </c>
      <c r="B368" s="15" t="s">
        <v>2548</v>
      </c>
      <c r="C368" s="15" t="s">
        <v>2549</v>
      </c>
      <c r="D368" s="29" t="str">
        <f>VLOOKUP(R368, method!$A$1:$B$15, 2, 0)</f>
        <v>留後</v>
      </c>
      <c r="E368">
        <v>6</v>
      </c>
      <c r="F368" t="s">
        <v>965</v>
      </c>
      <c r="G368" t="s">
        <v>545</v>
      </c>
      <c r="H368">
        <v>1400</v>
      </c>
      <c r="I368" s="35" t="s">
        <v>455</v>
      </c>
      <c r="J368">
        <v>3</v>
      </c>
      <c r="K368">
        <v>5</v>
      </c>
      <c r="L368">
        <v>62</v>
      </c>
      <c r="M368" s="17" t="s">
        <v>68</v>
      </c>
      <c r="N368" s="21" t="s">
        <v>61</v>
      </c>
      <c r="O368" t="s">
        <v>456</v>
      </c>
      <c r="P368">
        <v>47</v>
      </c>
      <c r="Q368">
        <v>120</v>
      </c>
      <c r="R368">
        <v>12</v>
      </c>
      <c r="S368">
        <v>12</v>
      </c>
      <c r="T368">
        <v>12</v>
      </c>
      <c r="U368">
        <v>6</v>
      </c>
      <c r="X368" t="s">
        <v>1025</v>
      </c>
      <c r="Y368">
        <v>1132</v>
      </c>
      <c r="Z368" t="s">
        <v>1026</v>
      </c>
    </row>
    <row r="369" spans="1:26" x14ac:dyDescent="0.25">
      <c r="A369" s="15" t="s">
        <v>167</v>
      </c>
      <c r="B369" s="15" t="s">
        <v>2548</v>
      </c>
      <c r="C369" s="15" t="s">
        <v>2549</v>
      </c>
      <c r="D369" s="28" t="str">
        <f>VLOOKUP(R369, method!$A$1:$B$15, 2, 0)</f>
        <v>中前</v>
      </c>
      <c r="E369">
        <v>12</v>
      </c>
      <c r="F369" t="s">
        <v>524</v>
      </c>
      <c r="G369" t="s">
        <v>511</v>
      </c>
      <c r="H369">
        <v>1650</v>
      </c>
      <c r="I369" s="35" t="s">
        <v>455</v>
      </c>
      <c r="J369">
        <v>3</v>
      </c>
      <c r="K369">
        <v>6</v>
      </c>
      <c r="L369">
        <v>65</v>
      </c>
      <c r="M369" s="17" t="s">
        <v>68</v>
      </c>
      <c r="N369" s="24" t="s">
        <v>1027</v>
      </c>
      <c r="O369" t="s">
        <v>1028</v>
      </c>
      <c r="P369">
        <v>8.6999999999999993</v>
      </c>
      <c r="Q369">
        <v>124</v>
      </c>
      <c r="R369">
        <v>4</v>
      </c>
      <c r="S369">
        <v>7</v>
      </c>
      <c r="T369">
        <v>7</v>
      </c>
      <c r="U369">
        <v>12</v>
      </c>
      <c r="X369" t="s">
        <v>1029</v>
      </c>
      <c r="Y369">
        <v>1139</v>
      </c>
      <c r="Z369" t="s">
        <v>1030</v>
      </c>
    </row>
    <row r="370" spans="1:26" x14ac:dyDescent="0.25">
      <c r="A370" s="15" t="s">
        <v>167</v>
      </c>
      <c r="B370" s="15" t="s">
        <v>2548</v>
      </c>
      <c r="C370" s="15" t="s">
        <v>2549</v>
      </c>
      <c r="D370" s="26" t="str">
        <f>VLOOKUP(R370, method!$A$1:$B$15, 2, 0)</f>
        <v>放頭</v>
      </c>
      <c r="E370">
        <v>8</v>
      </c>
      <c r="F370" t="s">
        <v>746</v>
      </c>
      <c r="G370" s="30" t="s">
        <v>445</v>
      </c>
      <c r="H370">
        <v>2200</v>
      </c>
      <c r="I370" s="35" t="s">
        <v>455</v>
      </c>
      <c r="J370">
        <v>3</v>
      </c>
      <c r="K370">
        <v>2</v>
      </c>
      <c r="L370">
        <v>68</v>
      </c>
      <c r="M370" s="17" t="s">
        <v>68</v>
      </c>
      <c r="N370" s="21" t="s">
        <v>61</v>
      </c>
      <c r="O370" t="s">
        <v>1031</v>
      </c>
      <c r="P370">
        <v>38</v>
      </c>
      <c r="Q370">
        <v>125</v>
      </c>
      <c r="R370">
        <v>3</v>
      </c>
      <c r="S370">
        <v>3</v>
      </c>
      <c r="T370">
        <v>2</v>
      </c>
      <c r="U370">
        <v>2</v>
      </c>
      <c r="V370">
        <v>4</v>
      </c>
      <c r="W370">
        <v>8</v>
      </c>
      <c r="X370" t="s">
        <v>1032</v>
      </c>
      <c r="Y370">
        <v>1140</v>
      </c>
      <c r="Z370" t="s">
        <v>463</v>
      </c>
    </row>
    <row r="371" spans="1:26" x14ac:dyDescent="0.25">
      <c r="A371" s="15" t="s">
        <v>167</v>
      </c>
      <c r="B371" s="15" t="s">
        <v>2548</v>
      </c>
      <c r="C371" s="15" t="s">
        <v>2549</v>
      </c>
      <c r="D371" s="27" t="str">
        <f>VLOOKUP(R371, method!$A$1:$B$15, 2, 0)</f>
        <v>中後</v>
      </c>
      <c r="E371">
        <v>10</v>
      </c>
      <c r="F371" t="s">
        <v>748</v>
      </c>
      <c r="G371" t="s">
        <v>545</v>
      </c>
      <c r="H371">
        <v>2000</v>
      </c>
      <c r="I371" s="35" t="s">
        <v>455</v>
      </c>
      <c r="J371">
        <v>3</v>
      </c>
      <c r="K371">
        <v>2</v>
      </c>
      <c r="L371">
        <v>70</v>
      </c>
      <c r="M371" s="17" t="s">
        <v>68</v>
      </c>
      <c r="N371" s="15" t="s">
        <v>390</v>
      </c>
      <c r="O371">
        <v>11</v>
      </c>
      <c r="P371">
        <v>54</v>
      </c>
      <c r="Q371">
        <v>122</v>
      </c>
      <c r="R371">
        <v>8</v>
      </c>
      <c r="S371">
        <v>8</v>
      </c>
      <c r="T371">
        <v>9</v>
      </c>
      <c r="U371">
        <v>5</v>
      </c>
      <c r="V371">
        <v>10</v>
      </c>
      <c r="X371" t="s">
        <v>1033</v>
      </c>
      <c r="Y371">
        <v>1135</v>
      </c>
      <c r="Z371" t="s">
        <v>639</v>
      </c>
    </row>
    <row r="372" spans="1:26" x14ac:dyDescent="0.25">
      <c r="A372" s="15" t="s">
        <v>167</v>
      </c>
      <c r="B372" s="15" t="s">
        <v>2548</v>
      </c>
      <c r="C372" s="15" t="s">
        <v>2549</v>
      </c>
      <c r="D372" s="26" t="str">
        <f>VLOOKUP(R372, method!$A$1:$B$15, 2, 0)</f>
        <v>放頭</v>
      </c>
      <c r="E372">
        <v>6</v>
      </c>
      <c r="F372" t="s">
        <v>750</v>
      </c>
      <c r="G372" t="s">
        <v>511</v>
      </c>
      <c r="H372">
        <v>1650</v>
      </c>
      <c r="I372" s="35" t="s">
        <v>455</v>
      </c>
      <c r="J372">
        <v>3</v>
      </c>
      <c r="K372">
        <v>8</v>
      </c>
      <c r="L372">
        <v>72</v>
      </c>
      <c r="M372" s="17" t="s">
        <v>68</v>
      </c>
      <c r="N372" s="20" t="s">
        <v>56</v>
      </c>
      <c r="O372" t="s">
        <v>558</v>
      </c>
      <c r="P372">
        <v>40</v>
      </c>
      <c r="Q372">
        <v>124</v>
      </c>
      <c r="R372">
        <v>3</v>
      </c>
      <c r="S372">
        <v>3</v>
      </c>
      <c r="T372">
        <v>3</v>
      </c>
      <c r="U372">
        <v>6</v>
      </c>
      <c r="X372" t="s">
        <v>1034</v>
      </c>
      <c r="Y372">
        <v>1130</v>
      </c>
      <c r="Z372" t="s">
        <v>1035</v>
      </c>
    </row>
    <row r="373" spans="1:26" x14ac:dyDescent="0.25">
      <c r="A373" s="15" t="s">
        <v>167</v>
      </c>
      <c r="B373" s="15" t="s">
        <v>2548</v>
      </c>
      <c r="C373" s="15" t="s">
        <v>2549</v>
      </c>
      <c r="D373" s="26" t="str">
        <f>VLOOKUP(R373, method!$A$1:$B$15, 2, 0)</f>
        <v>放頭</v>
      </c>
      <c r="E373">
        <v>14</v>
      </c>
      <c r="F373" t="s">
        <v>1036</v>
      </c>
      <c r="G373" t="s">
        <v>631</v>
      </c>
      <c r="H373">
        <v>1800</v>
      </c>
      <c r="I373" s="35" t="s">
        <v>455</v>
      </c>
      <c r="J373">
        <v>3</v>
      </c>
      <c r="K373">
        <v>5</v>
      </c>
      <c r="L373">
        <v>74</v>
      </c>
      <c r="M373" s="17" t="s">
        <v>68</v>
      </c>
      <c r="N373" s="20" t="s">
        <v>56</v>
      </c>
      <c r="O373" t="s">
        <v>1028</v>
      </c>
      <c r="P373">
        <v>31</v>
      </c>
      <c r="Q373">
        <v>129</v>
      </c>
      <c r="R373">
        <v>1</v>
      </c>
      <c r="S373">
        <v>1</v>
      </c>
      <c r="T373">
        <v>1</v>
      </c>
      <c r="U373">
        <v>1</v>
      </c>
      <c r="V373">
        <v>14</v>
      </c>
      <c r="X373" t="s">
        <v>1037</v>
      </c>
      <c r="Y373">
        <v>1141</v>
      </c>
      <c r="Z373" t="s">
        <v>819</v>
      </c>
    </row>
    <row r="374" spans="1:26" x14ac:dyDescent="0.25">
      <c r="A374" s="15" t="s">
        <v>167</v>
      </c>
      <c r="B374" s="15" t="s">
        <v>2548</v>
      </c>
      <c r="C374" s="15" t="s">
        <v>2549</v>
      </c>
      <c r="D374" s="28" t="str">
        <f>VLOOKUP(R374, method!$A$1:$B$15, 2, 0)</f>
        <v>中前</v>
      </c>
      <c r="E374">
        <v>13</v>
      </c>
      <c r="F374" t="s">
        <v>1038</v>
      </c>
      <c r="G374" t="s">
        <v>545</v>
      </c>
      <c r="H374">
        <v>1400</v>
      </c>
      <c r="I374" s="35" t="s">
        <v>455</v>
      </c>
      <c r="J374">
        <v>2</v>
      </c>
      <c r="K374">
        <v>3</v>
      </c>
      <c r="L374">
        <v>76</v>
      </c>
      <c r="M374" s="17" t="s">
        <v>68</v>
      </c>
      <c r="N374" s="23" t="s">
        <v>39</v>
      </c>
      <c r="O374">
        <v>10</v>
      </c>
      <c r="P374">
        <v>55</v>
      </c>
      <c r="Q374">
        <v>117</v>
      </c>
      <c r="R374">
        <v>7</v>
      </c>
      <c r="S374">
        <v>8</v>
      </c>
      <c r="T374">
        <v>9</v>
      </c>
      <c r="U374">
        <v>13</v>
      </c>
      <c r="X374" t="s">
        <v>1039</v>
      </c>
      <c r="Y374">
        <v>1146</v>
      </c>
      <c r="Z374" t="s">
        <v>1040</v>
      </c>
    </row>
    <row r="375" spans="1:26" x14ac:dyDescent="0.25">
      <c r="A375" s="15" t="s">
        <v>167</v>
      </c>
      <c r="B375" s="15" t="s">
        <v>2548</v>
      </c>
      <c r="C375" s="15" t="s">
        <v>2549</v>
      </c>
      <c r="D375" s="28" t="str">
        <f>VLOOKUP(R375, method!$A$1:$B$15, 2, 0)</f>
        <v>中前</v>
      </c>
      <c r="E375">
        <v>9</v>
      </c>
      <c r="F375" t="s">
        <v>1041</v>
      </c>
      <c r="G375" s="30" t="s">
        <v>445</v>
      </c>
      <c r="H375">
        <v>1650</v>
      </c>
      <c r="I375" s="35" t="s">
        <v>455</v>
      </c>
      <c r="J375">
        <v>3</v>
      </c>
      <c r="K375">
        <v>2</v>
      </c>
      <c r="L375">
        <v>76</v>
      </c>
      <c r="M375" s="17" t="s">
        <v>68</v>
      </c>
      <c r="N375" s="21" t="s">
        <v>61</v>
      </c>
      <c r="O375" t="s">
        <v>624</v>
      </c>
      <c r="P375">
        <v>54</v>
      </c>
      <c r="Q375">
        <v>135</v>
      </c>
      <c r="R375">
        <v>5</v>
      </c>
      <c r="S375">
        <v>5</v>
      </c>
      <c r="T375">
        <v>5</v>
      </c>
      <c r="U375">
        <v>9</v>
      </c>
      <c r="X375" t="s">
        <v>862</v>
      </c>
      <c r="Y375">
        <v>1123</v>
      </c>
      <c r="Z375" t="s">
        <v>1042</v>
      </c>
    </row>
    <row r="376" spans="1:26" x14ac:dyDescent="0.25">
      <c r="A376" s="15" t="s">
        <v>167</v>
      </c>
      <c r="B376" s="16" t="s">
        <v>2550</v>
      </c>
      <c r="C376" s="16" t="s">
        <v>2551</v>
      </c>
      <c r="D376" s="27" t="str">
        <f>VLOOKUP(R376, method!$A$1:$B$15, 2, 0)</f>
        <v>中後</v>
      </c>
      <c r="E376" s="34">
        <v>5</v>
      </c>
      <c r="F376" t="s">
        <v>550</v>
      </c>
      <c r="G376" t="s">
        <v>511</v>
      </c>
      <c r="H376">
        <v>1650</v>
      </c>
      <c r="I376" s="36" t="s">
        <v>603</v>
      </c>
      <c r="J376">
        <v>3</v>
      </c>
      <c r="K376">
        <v>3</v>
      </c>
      <c r="L376">
        <v>60</v>
      </c>
      <c r="M376" s="19" t="s">
        <v>13</v>
      </c>
      <c r="N376" s="23" t="s">
        <v>39</v>
      </c>
      <c r="O376" t="s">
        <v>637</v>
      </c>
      <c r="P376">
        <v>12</v>
      </c>
      <c r="Q376">
        <v>119</v>
      </c>
      <c r="R376">
        <v>10</v>
      </c>
      <c r="S376">
        <v>9</v>
      </c>
      <c r="T376">
        <v>9</v>
      </c>
      <c r="U376">
        <v>5</v>
      </c>
      <c r="X376" t="s">
        <v>1043</v>
      </c>
      <c r="Y376">
        <v>1003</v>
      </c>
      <c r="Z376" t="s">
        <v>113</v>
      </c>
    </row>
    <row r="377" spans="1:26" x14ac:dyDescent="0.25">
      <c r="A377" s="15" t="s">
        <v>167</v>
      </c>
      <c r="B377" s="16" t="s">
        <v>2550</v>
      </c>
      <c r="C377" s="16" t="s">
        <v>2551</v>
      </c>
      <c r="D377" s="27" t="str">
        <f>VLOOKUP(R377, method!$A$1:$B$15, 2, 0)</f>
        <v>中後</v>
      </c>
      <c r="E377">
        <v>6</v>
      </c>
      <c r="F377" t="s">
        <v>438</v>
      </c>
      <c r="G377" s="31" t="s">
        <v>439</v>
      </c>
      <c r="H377">
        <v>1800</v>
      </c>
      <c r="I377" s="36" t="s">
        <v>440</v>
      </c>
      <c r="J377">
        <v>3</v>
      </c>
      <c r="K377">
        <v>1</v>
      </c>
      <c r="L377">
        <v>62</v>
      </c>
      <c r="M377" s="19" t="s">
        <v>13</v>
      </c>
      <c r="N377" s="25" t="s">
        <v>26</v>
      </c>
      <c r="O377" t="s">
        <v>558</v>
      </c>
      <c r="P377">
        <v>20</v>
      </c>
      <c r="Q377">
        <v>118</v>
      </c>
      <c r="R377">
        <v>8</v>
      </c>
      <c r="S377">
        <v>9</v>
      </c>
      <c r="T377">
        <v>9</v>
      </c>
      <c r="U377">
        <v>9</v>
      </c>
      <c r="V377">
        <v>6</v>
      </c>
      <c r="X377" t="s">
        <v>1044</v>
      </c>
      <c r="Y377">
        <v>988</v>
      </c>
      <c r="Z377" t="s">
        <v>113</v>
      </c>
    </row>
    <row r="378" spans="1:26" x14ac:dyDescent="0.25">
      <c r="A378" s="15" t="s">
        <v>167</v>
      </c>
      <c r="B378" s="16" t="s">
        <v>2550</v>
      </c>
      <c r="C378" s="16" t="s">
        <v>2551</v>
      </c>
      <c r="D378" s="28" t="str">
        <f>VLOOKUP(R378, method!$A$1:$B$15, 2, 0)</f>
        <v>中前</v>
      </c>
      <c r="E378">
        <v>10</v>
      </c>
      <c r="F378" t="s">
        <v>645</v>
      </c>
      <c r="G378" s="31" t="s">
        <v>451</v>
      </c>
      <c r="H378">
        <v>1650</v>
      </c>
      <c r="I378" s="35" t="s">
        <v>436</v>
      </c>
      <c r="J378">
        <v>3</v>
      </c>
      <c r="K378">
        <v>7</v>
      </c>
      <c r="L378">
        <v>64</v>
      </c>
      <c r="M378" s="19" t="s">
        <v>13</v>
      </c>
      <c r="N378" s="21" t="s">
        <v>61</v>
      </c>
      <c r="O378" t="s">
        <v>573</v>
      </c>
      <c r="P378">
        <v>16</v>
      </c>
      <c r="Q378">
        <v>120</v>
      </c>
      <c r="R378">
        <v>4</v>
      </c>
      <c r="S378">
        <v>4</v>
      </c>
      <c r="T378">
        <v>4</v>
      </c>
      <c r="U378">
        <v>10</v>
      </c>
      <c r="X378" t="s">
        <v>850</v>
      </c>
      <c r="Y378">
        <v>1005</v>
      </c>
      <c r="Z378" t="s">
        <v>113</v>
      </c>
    </row>
    <row r="379" spans="1:26" x14ac:dyDescent="0.25">
      <c r="A379" s="15" t="s">
        <v>167</v>
      </c>
      <c r="B379" s="16" t="s">
        <v>2550</v>
      </c>
      <c r="C379" s="16" t="s">
        <v>2551</v>
      </c>
      <c r="D379" s="28" t="str">
        <f>VLOOKUP(R379, method!$A$1:$B$15, 2, 0)</f>
        <v>中前</v>
      </c>
      <c r="E379" s="34">
        <v>4</v>
      </c>
      <c r="F379" t="s">
        <v>908</v>
      </c>
      <c r="G379" t="s">
        <v>511</v>
      </c>
      <c r="H379">
        <v>1650</v>
      </c>
      <c r="I379" s="35" t="s">
        <v>455</v>
      </c>
      <c r="J379">
        <v>3</v>
      </c>
      <c r="K379">
        <v>2</v>
      </c>
      <c r="L379">
        <v>65</v>
      </c>
      <c r="M379" s="19" t="s">
        <v>13</v>
      </c>
      <c r="N379" s="23" t="s">
        <v>39</v>
      </c>
      <c r="O379" s="10" t="s">
        <v>552</v>
      </c>
      <c r="P379">
        <v>43</v>
      </c>
      <c r="Q379">
        <v>121</v>
      </c>
      <c r="R379">
        <v>5</v>
      </c>
      <c r="S379">
        <v>7</v>
      </c>
      <c r="T379">
        <v>7</v>
      </c>
      <c r="U379">
        <v>4</v>
      </c>
      <c r="X379" t="s">
        <v>286</v>
      </c>
      <c r="Y379">
        <v>1000</v>
      </c>
      <c r="Z379" t="s">
        <v>113</v>
      </c>
    </row>
    <row r="380" spans="1:26" x14ac:dyDescent="0.25">
      <c r="A380" s="15" t="s">
        <v>167</v>
      </c>
      <c r="B380" s="16" t="s">
        <v>2550</v>
      </c>
      <c r="C380" s="16" t="s">
        <v>2551</v>
      </c>
      <c r="D380" s="28" t="str">
        <f>VLOOKUP(R380, method!$A$1:$B$15, 2, 0)</f>
        <v>中前</v>
      </c>
      <c r="E380">
        <v>11</v>
      </c>
      <c r="F380" t="s">
        <v>684</v>
      </c>
      <c r="G380" s="31" t="s">
        <v>451</v>
      </c>
      <c r="H380">
        <v>1650</v>
      </c>
      <c r="I380" s="35" t="s">
        <v>436</v>
      </c>
      <c r="J380">
        <v>3</v>
      </c>
      <c r="K380">
        <v>3</v>
      </c>
      <c r="L380">
        <v>67</v>
      </c>
      <c r="M380" s="19" t="s">
        <v>13</v>
      </c>
      <c r="N380" s="15" t="s">
        <v>441</v>
      </c>
      <c r="O380" t="s">
        <v>465</v>
      </c>
      <c r="P380">
        <v>26</v>
      </c>
      <c r="Q380">
        <v>118</v>
      </c>
      <c r="R380">
        <v>6</v>
      </c>
      <c r="S380">
        <v>7</v>
      </c>
      <c r="T380">
        <v>7</v>
      </c>
      <c r="U380">
        <v>11</v>
      </c>
      <c r="X380" t="s">
        <v>933</v>
      </c>
      <c r="Y380">
        <v>994</v>
      </c>
      <c r="Z380" t="s">
        <v>113</v>
      </c>
    </row>
    <row r="381" spans="1:26" x14ac:dyDescent="0.25">
      <c r="A381" s="15" t="s">
        <v>167</v>
      </c>
      <c r="B381" s="16" t="s">
        <v>2550</v>
      </c>
      <c r="C381" s="16" t="s">
        <v>2551</v>
      </c>
      <c r="D381" s="26" t="str">
        <f>VLOOKUP(R381, method!$A$1:$B$15, 2, 0)</f>
        <v>放頭</v>
      </c>
      <c r="E381" s="34">
        <v>5</v>
      </c>
      <c r="F381" t="s">
        <v>450</v>
      </c>
      <c r="G381" s="31" t="s">
        <v>451</v>
      </c>
      <c r="H381">
        <v>2200</v>
      </c>
      <c r="I381" s="35" t="s">
        <v>436</v>
      </c>
      <c r="J381">
        <v>3</v>
      </c>
      <c r="K381">
        <v>4</v>
      </c>
      <c r="L381">
        <v>69</v>
      </c>
      <c r="M381" s="19" t="s">
        <v>13</v>
      </c>
      <c r="N381" s="25" t="s">
        <v>120</v>
      </c>
      <c r="O381">
        <v>5</v>
      </c>
      <c r="P381">
        <v>15</v>
      </c>
      <c r="Q381">
        <v>122</v>
      </c>
      <c r="R381">
        <v>2</v>
      </c>
      <c r="S381">
        <v>3</v>
      </c>
      <c r="T381">
        <v>3</v>
      </c>
      <c r="U381">
        <v>3</v>
      </c>
      <c r="V381">
        <v>4</v>
      </c>
      <c r="W381">
        <v>5</v>
      </c>
      <c r="X381" t="s">
        <v>1045</v>
      </c>
      <c r="Y381">
        <v>1002</v>
      </c>
      <c r="Z381" t="s">
        <v>113</v>
      </c>
    </row>
    <row r="382" spans="1:26" x14ac:dyDescent="0.25">
      <c r="A382" s="15" t="s">
        <v>167</v>
      </c>
      <c r="B382" s="16" t="s">
        <v>2550</v>
      </c>
      <c r="C382" s="16" t="s">
        <v>2551</v>
      </c>
      <c r="D382" s="28" t="str">
        <f>VLOOKUP(R382, method!$A$1:$B$15, 2, 0)</f>
        <v>中前</v>
      </c>
      <c r="E382">
        <v>9</v>
      </c>
      <c r="F382" t="s">
        <v>601</v>
      </c>
      <c r="G382" t="s">
        <v>511</v>
      </c>
      <c r="H382">
        <v>1650</v>
      </c>
      <c r="I382" s="35" t="s">
        <v>455</v>
      </c>
      <c r="J382">
        <v>3</v>
      </c>
      <c r="K382">
        <v>1</v>
      </c>
      <c r="L382">
        <v>71</v>
      </c>
      <c r="M382" s="19" t="s">
        <v>13</v>
      </c>
      <c r="N382" s="23" t="s">
        <v>39</v>
      </c>
      <c r="O382" t="s">
        <v>529</v>
      </c>
      <c r="P382">
        <v>32</v>
      </c>
      <c r="Q382">
        <v>121</v>
      </c>
      <c r="R382">
        <v>5</v>
      </c>
      <c r="S382">
        <v>6</v>
      </c>
      <c r="T382">
        <v>8</v>
      </c>
      <c r="U382">
        <v>9</v>
      </c>
      <c r="X382" t="s">
        <v>1046</v>
      </c>
      <c r="Y382">
        <v>995</v>
      </c>
      <c r="Z382" t="s">
        <v>113</v>
      </c>
    </row>
    <row r="383" spans="1:26" x14ac:dyDescent="0.25">
      <c r="A383" s="15" t="s">
        <v>167</v>
      </c>
      <c r="B383" s="16" t="s">
        <v>2550</v>
      </c>
      <c r="C383" s="16" t="s">
        <v>2551</v>
      </c>
      <c r="D383" s="26" t="str">
        <f>VLOOKUP(R383, method!$A$1:$B$15, 2, 0)</f>
        <v>放頭</v>
      </c>
      <c r="E383">
        <v>10</v>
      </c>
      <c r="F383" t="s">
        <v>685</v>
      </c>
      <c r="G383" s="31" t="s">
        <v>439</v>
      </c>
      <c r="H383">
        <v>1800</v>
      </c>
      <c r="I383" s="35" t="s">
        <v>436</v>
      </c>
      <c r="J383">
        <v>3</v>
      </c>
      <c r="K383">
        <v>2</v>
      </c>
      <c r="L383">
        <v>73</v>
      </c>
      <c r="M383" s="19" t="s">
        <v>13</v>
      </c>
      <c r="N383" s="25" t="s">
        <v>120</v>
      </c>
      <c r="O383" t="s">
        <v>548</v>
      </c>
      <c r="P383">
        <v>50</v>
      </c>
      <c r="Q383">
        <v>128</v>
      </c>
      <c r="R383">
        <v>3</v>
      </c>
      <c r="S383">
        <v>3</v>
      </c>
      <c r="T383">
        <v>4</v>
      </c>
      <c r="U383">
        <v>4</v>
      </c>
      <c r="V383">
        <v>10</v>
      </c>
      <c r="X383" t="s">
        <v>622</v>
      </c>
      <c r="Y383">
        <v>1002</v>
      </c>
      <c r="Z383" t="s">
        <v>113</v>
      </c>
    </row>
    <row r="384" spans="1:26" x14ac:dyDescent="0.25">
      <c r="A384" s="15" t="s">
        <v>167</v>
      </c>
      <c r="B384" s="16" t="s">
        <v>2550</v>
      </c>
      <c r="C384" s="16" t="s">
        <v>2551</v>
      </c>
      <c r="D384" s="26" t="str">
        <f>VLOOKUP(R384, method!$A$1:$B$15, 2, 0)</f>
        <v>放頭</v>
      </c>
      <c r="E384">
        <v>9</v>
      </c>
      <c r="F384" t="s">
        <v>882</v>
      </c>
      <c r="G384" t="s">
        <v>511</v>
      </c>
      <c r="H384">
        <v>1650</v>
      </c>
      <c r="I384" s="35" t="s">
        <v>455</v>
      </c>
      <c r="J384">
        <v>3</v>
      </c>
      <c r="K384">
        <v>1</v>
      </c>
      <c r="L384">
        <v>75</v>
      </c>
      <c r="M384" s="19" t="s">
        <v>13</v>
      </c>
      <c r="N384" s="25" t="s">
        <v>409</v>
      </c>
      <c r="O384">
        <v>4</v>
      </c>
      <c r="P384">
        <v>73</v>
      </c>
      <c r="Q384">
        <v>127</v>
      </c>
      <c r="R384">
        <v>3</v>
      </c>
      <c r="S384">
        <v>5</v>
      </c>
      <c r="T384">
        <v>4</v>
      </c>
      <c r="U384">
        <v>9</v>
      </c>
      <c r="X384" t="s">
        <v>1047</v>
      </c>
      <c r="Y384">
        <v>1006</v>
      </c>
      <c r="Z384" t="s">
        <v>113</v>
      </c>
    </row>
    <row r="385" spans="1:26" x14ac:dyDescent="0.25">
      <c r="A385" s="15" t="s">
        <v>167</v>
      </c>
      <c r="B385" s="16" t="s">
        <v>2550</v>
      </c>
      <c r="C385" s="16" t="s">
        <v>2551</v>
      </c>
      <c r="D385" s="29" t="str">
        <f>VLOOKUP(R385, method!$A$1:$B$15, 2, 0)</f>
        <v>留後</v>
      </c>
      <c r="E385">
        <v>14</v>
      </c>
      <c r="F385" t="s">
        <v>649</v>
      </c>
      <c r="G385" t="s">
        <v>631</v>
      </c>
      <c r="H385">
        <v>1600</v>
      </c>
      <c r="I385" s="35" t="s">
        <v>436</v>
      </c>
      <c r="J385">
        <v>3</v>
      </c>
      <c r="K385">
        <v>9</v>
      </c>
      <c r="L385">
        <v>78</v>
      </c>
      <c r="M385" s="19" t="s">
        <v>13</v>
      </c>
      <c r="N385" s="15" t="s">
        <v>441</v>
      </c>
      <c r="O385" t="s">
        <v>982</v>
      </c>
      <c r="P385">
        <v>247</v>
      </c>
      <c r="Q385">
        <v>128</v>
      </c>
      <c r="R385">
        <v>12</v>
      </c>
      <c r="S385">
        <v>11</v>
      </c>
      <c r="T385">
        <v>14</v>
      </c>
      <c r="U385">
        <v>14</v>
      </c>
      <c r="X385" t="s">
        <v>1048</v>
      </c>
      <c r="Y385">
        <v>1008</v>
      </c>
      <c r="Z385" t="s">
        <v>113</v>
      </c>
    </row>
    <row r="386" spans="1:26" x14ac:dyDescent="0.25">
      <c r="A386" s="15" t="s">
        <v>167</v>
      </c>
      <c r="B386" s="16" t="s">
        <v>2550</v>
      </c>
      <c r="C386" s="16" t="s">
        <v>2551</v>
      </c>
      <c r="D386" s="29" t="str">
        <f>VLOOKUP(R386, method!$A$1:$B$15, 2, 0)</f>
        <v>留後</v>
      </c>
      <c r="E386">
        <v>10</v>
      </c>
      <c r="F386" t="s">
        <v>594</v>
      </c>
      <c r="G386" t="s">
        <v>532</v>
      </c>
      <c r="H386">
        <v>1800</v>
      </c>
      <c r="I386" s="35" t="s">
        <v>455</v>
      </c>
      <c r="J386">
        <v>3</v>
      </c>
      <c r="K386">
        <v>7</v>
      </c>
      <c r="L386">
        <v>80</v>
      </c>
      <c r="M386" s="19" t="s">
        <v>13</v>
      </c>
      <c r="N386" s="18" t="s">
        <v>201</v>
      </c>
      <c r="O386">
        <v>12</v>
      </c>
      <c r="P386">
        <v>160</v>
      </c>
      <c r="Q386">
        <v>135</v>
      </c>
      <c r="R386">
        <v>12</v>
      </c>
      <c r="S386">
        <v>10</v>
      </c>
      <c r="T386">
        <v>12</v>
      </c>
      <c r="U386">
        <v>14</v>
      </c>
      <c r="V386">
        <v>10</v>
      </c>
      <c r="X386" t="s">
        <v>1049</v>
      </c>
      <c r="Y386">
        <v>1011</v>
      </c>
      <c r="Z386" t="s">
        <v>321</v>
      </c>
    </row>
    <row r="387" spans="1:26" x14ac:dyDescent="0.25">
      <c r="A387" s="15" t="s">
        <v>167</v>
      </c>
      <c r="B387" s="16" t="s">
        <v>2550</v>
      </c>
      <c r="C387" s="16" t="s">
        <v>2551</v>
      </c>
      <c r="D387" s="27" t="str">
        <f>VLOOKUP(R387, method!$A$1:$B$15, 2, 0)</f>
        <v>中後</v>
      </c>
      <c r="E387">
        <v>11</v>
      </c>
      <c r="F387" t="s">
        <v>650</v>
      </c>
      <c r="G387" t="s">
        <v>469</v>
      </c>
      <c r="H387">
        <v>1400</v>
      </c>
      <c r="I387" s="35" t="s">
        <v>455</v>
      </c>
      <c r="J387">
        <v>2</v>
      </c>
      <c r="K387">
        <v>3</v>
      </c>
      <c r="L387">
        <v>82</v>
      </c>
      <c r="M387" s="19" t="s">
        <v>13</v>
      </c>
      <c r="N387" s="20" t="s">
        <v>56</v>
      </c>
      <c r="O387" t="s">
        <v>461</v>
      </c>
      <c r="P387">
        <v>80</v>
      </c>
      <c r="Q387">
        <v>116</v>
      </c>
      <c r="R387">
        <v>9</v>
      </c>
      <c r="S387">
        <v>10</v>
      </c>
      <c r="T387">
        <v>11</v>
      </c>
      <c r="U387">
        <v>11</v>
      </c>
      <c r="X387" t="s">
        <v>1050</v>
      </c>
      <c r="Y387">
        <v>1004</v>
      </c>
      <c r="Z387" t="s">
        <v>16</v>
      </c>
    </row>
    <row r="388" spans="1:26" x14ac:dyDescent="0.25">
      <c r="A388" s="15" t="s">
        <v>167</v>
      </c>
      <c r="B388" s="16" t="s">
        <v>2550</v>
      </c>
      <c r="C388" s="16" t="s">
        <v>2551</v>
      </c>
      <c r="D388" s="27" t="str">
        <f>VLOOKUP(R388, method!$A$1:$B$15, 2, 0)</f>
        <v>中後</v>
      </c>
      <c r="E388">
        <v>14</v>
      </c>
      <c r="F388" t="s">
        <v>780</v>
      </c>
      <c r="G388" t="s">
        <v>545</v>
      </c>
      <c r="H388">
        <v>1400</v>
      </c>
      <c r="I388" s="35" t="s">
        <v>455</v>
      </c>
      <c r="J388">
        <v>2</v>
      </c>
      <c r="K388">
        <v>4</v>
      </c>
      <c r="L388">
        <v>82</v>
      </c>
      <c r="M388" s="19" t="s">
        <v>13</v>
      </c>
      <c r="N388" s="23" t="s">
        <v>405</v>
      </c>
      <c r="O388">
        <v>24</v>
      </c>
      <c r="P388">
        <v>26</v>
      </c>
      <c r="Q388">
        <v>117</v>
      </c>
      <c r="R388">
        <v>9</v>
      </c>
      <c r="S388">
        <v>11</v>
      </c>
      <c r="T388">
        <v>14</v>
      </c>
      <c r="U388">
        <v>14</v>
      </c>
      <c r="X388" t="s">
        <v>1051</v>
      </c>
      <c r="Y388">
        <v>1037</v>
      </c>
      <c r="Z388" t="s">
        <v>100</v>
      </c>
    </row>
    <row r="389" spans="1:26" x14ac:dyDescent="0.25">
      <c r="A389" s="16" t="s">
        <v>203</v>
      </c>
      <c r="B389" s="17" t="s">
        <v>204</v>
      </c>
      <c r="C389" s="17" t="s">
        <v>2552</v>
      </c>
      <c r="D389" s="29" t="str">
        <f>VLOOKUP(R389, method!$A$1:$B$15, 2, 0)</f>
        <v>留後</v>
      </c>
      <c r="E389">
        <v>13</v>
      </c>
      <c r="F389" t="s">
        <v>1052</v>
      </c>
      <c r="G389" t="s">
        <v>532</v>
      </c>
      <c r="H389">
        <v>1000</v>
      </c>
      <c r="I389" s="35" t="s">
        <v>436</v>
      </c>
      <c r="J389">
        <v>4</v>
      </c>
      <c r="K389">
        <v>11</v>
      </c>
      <c r="L389">
        <v>59</v>
      </c>
      <c r="M389" s="18" t="s">
        <v>95</v>
      </c>
      <c r="N389" s="22" t="s">
        <v>33</v>
      </c>
      <c r="O389" t="s">
        <v>548</v>
      </c>
      <c r="P389">
        <v>1.6</v>
      </c>
      <c r="Q389">
        <v>135</v>
      </c>
      <c r="R389">
        <v>14</v>
      </c>
      <c r="S389">
        <v>14</v>
      </c>
      <c r="T389">
        <v>13</v>
      </c>
      <c r="X389" t="s">
        <v>1053</v>
      </c>
      <c r="Y389">
        <v>1093</v>
      </c>
      <c r="Z389" t="s">
        <v>16</v>
      </c>
    </row>
    <row r="390" spans="1:26" x14ac:dyDescent="0.25">
      <c r="A390" s="16" t="s">
        <v>203</v>
      </c>
      <c r="B390" s="17" t="s">
        <v>204</v>
      </c>
      <c r="C390" s="17" t="s">
        <v>2552</v>
      </c>
      <c r="D390" s="26" t="str">
        <f>VLOOKUP(R390, method!$A$1:$B$15, 2, 0)</f>
        <v>放頭</v>
      </c>
      <c r="E390" s="33">
        <v>1</v>
      </c>
      <c r="F390" t="s">
        <v>708</v>
      </c>
      <c r="G390" t="s">
        <v>631</v>
      </c>
      <c r="H390">
        <v>1000</v>
      </c>
      <c r="I390" s="35" t="s">
        <v>436</v>
      </c>
      <c r="J390">
        <v>4</v>
      </c>
      <c r="K390">
        <v>12</v>
      </c>
      <c r="L390">
        <v>52</v>
      </c>
      <c r="M390" s="18" t="s">
        <v>95</v>
      </c>
      <c r="N390" s="22" t="s">
        <v>33</v>
      </c>
      <c r="O390" s="10">
        <v>1</v>
      </c>
      <c r="P390">
        <v>2.5</v>
      </c>
      <c r="Q390">
        <v>127</v>
      </c>
      <c r="R390">
        <v>3</v>
      </c>
      <c r="S390">
        <v>3</v>
      </c>
      <c r="T390">
        <v>1</v>
      </c>
      <c r="X390" t="s">
        <v>1054</v>
      </c>
      <c r="Y390">
        <v>1081</v>
      </c>
      <c r="Z390" t="s">
        <v>100</v>
      </c>
    </row>
    <row r="391" spans="1:26" x14ac:dyDescent="0.25">
      <c r="A391" s="16" t="s">
        <v>203</v>
      </c>
      <c r="B391" s="18" t="s">
        <v>206</v>
      </c>
      <c r="C391" s="18" t="s">
        <v>2553</v>
      </c>
      <c r="D391" s="28" t="str">
        <f>VLOOKUP(R391, method!$A$1:$B$15, 2, 0)</f>
        <v>中前</v>
      </c>
      <c r="E391" s="33">
        <v>3</v>
      </c>
      <c r="F391" t="s">
        <v>438</v>
      </c>
      <c r="G391" s="31" t="s">
        <v>439</v>
      </c>
      <c r="H391">
        <v>1200</v>
      </c>
      <c r="I391" s="36" t="s">
        <v>440</v>
      </c>
      <c r="J391">
        <v>4</v>
      </c>
      <c r="K391">
        <v>2</v>
      </c>
      <c r="L391">
        <v>58</v>
      </c>
      <c r="M391" s="15" t="s">
        <v>34</v>
      </c>
      <c r="N391" s="14" t="s">
        <v>50</v>
      </c>
      <c r="O391" t="s">
        <v>546</v>
      </c>
      <c r="P391">
        <v>11</v>
      </c>
      <c r="Q391">
        <v>134</v>
      </c>
      <c r="R391">
        <v>6</v>
      </c>
      <c r="S391">
        <v>5</v>
      </c>
      <c r="T391">
        <v>3</v>
      </c>
      <c r="X391" t="s">
        <v>1055</v>
      </c>
      <c r="Y391">
        <v>1127</v>
      </c>
      <c r="Z391" t="s">
        <v>208</v>
      </c>
    </row>
    <row r="392" spans="1:26" x14ac:dyDescent="0.25">
      <c r="A392" s="16" t="s">
        <v>203</v>
      </c>
      <c r="B392" s="18" t="s">
        <v>206</v>
      </c>
      <c r="C392" s="18" t="s">
        <v>2553</v>
      </c>
      <c r="D392" s="28" t="str">
        <f>VLOOKUP(R392, method!$A$1:$B$15, 2, 0)</f>
        <v>中前</v>
      </c>
      <c r="E392">
        <v>8</v>
      </c>
      <c r="F392" t="s">
        <v>444</v>
      </c>
      <c r="G392" s="30" t="s">
        <v>445</v>
      </c>
      <c r="H392">
        <v>1200</v>
      </c>
      <c r="I392" s="35" t="s">
        <v>436</v>
      </c>
      <c r="J392">
        <v>3</v>
      </c>
      <c r="K392">
        <v>10</v>
      </c>
      <c r="L392">
        <v>60</v>
      </c>
      <c r="M392" s="15" t="s">
        <v>34</v>
      </c>
      <c r="N392" s="25" t="s">
        <v>26</v>
      </c>
      <c r="O392" t="s">
        <v>546</v>
      </c>
      <c r="P392">
        <v>65</v>
      </c>
      <c r="Q392">
        <v>120</v>
      </c>
      <c r="R392">
        <v>7</v>
      </c>
      <c r="S392">
        <v>6</v>
      </c>
      <c r="T392">
        <v>8</v>
      </c>
      <c r="X392" t="s">
        <v>537</v>
      </c>
      <c r="Y392">
        <v>1138</v>
      </c>
      <c r="Z392" t="s">
        <v>208</v>
      </c>
    </row>
    <row r="393" spans="1:26" x14ac:dyDescent="0.25">
      <c r="A393" s="16" t="s">
        <v>203</v>
      </c>
      <c r="B393" s="18" t="s">
        <v>206</v>
      </c>
      <c r="C393" s="18" t="s">
        <v>2553</v>
      </c>
      <c r="D393" s="27" t="str">
        <f>VLOOKUP(R393, method!$A$1:$B$15, 2, 0)</f>
        <v>中後</v>
      </c>
      <c r="E393">
        <v>8</v>
      </c>
      <c r="F393" t="s">
        <v>712</v>
      </c>
      <c r="G393" s="31" t="s">
        <v>439</v>
      </c>
      <c r="H393">
        <v>1000</v>
      </c>
      <c r="I393" s="35" t="s">
        <v>436</v>
      </c>
      <c r="J393">
        <v>3</v>
      </c>
      <c r="K393">
        <v>3</v>
      </c>
      <c r="L393">
        <v>62</v>
      </c>
      <c r="M393" s="15" t="s">
        <v>34</v>
      </c>
      <c r="N393" s="18" t="s">
        <v>201</v>
      </c>
      <c r="O393" t="s">
        <v>546</v>
      </c>
      <c r="P393">
        <v>33</v>
      </c>
      <c r="Q393">
        <v>117</v>
      </c>
      <c r="R393">
        <v>8</v>
      </c>
      <c r="S393">
        <v>8</v>
      </c>
      <c r="T393">
        <v>8</v>
      </c>
      <c r="X393" t="s">
        <v>1056</v>
      </c>
      <c r="Y393">
        <v>1136</v>
      </c>
      <c r="Z393" t="s">
        <v>208</v>
      </c>
    </row>
    <row r="394" spans="1:26" x14ac:dyDescent="0.25">
      <c r="A394" s="16" t="s">
        <v>203</v>
      </c>
      <c r="B394" s="18" t="s">
        <v>206</v>
      </c>
      <c r="C394" s="18" t="s">
        <v>2553</v>
      </c>
      <c r="D394" s="28" t="str">
        <f>VLOOKUP(R394, method!$A$1:$B$15, 2, 0)</f>
        <v>中前</v>
      </c>
      <c r="E394">
        <v>8</v>
      </c>
      <c r="F394" t="s">
        <v>685</v>
      </c>
      <c r="G394" s="31" t="s">
        <v>439</v>
      </c>
      <c r="H394">
        <v>1200</v>
      </c>
      <c r="I394" s="35" t="s">
        <v>436</v>
      </c>
      <c r="J394">
        <v>3</v>
      </c>
      <c r="K394">
        <v>5</v>
      </c>
      <c r="L394">
        <v>63</v>
      </c>
      <c r="M394" s="15" t="s">
        <v>34</v>
      </c>
      <c r="N394" s="18" t="s">
        <v>201</v>
      </c>
      <c r="O394" t="s">
        <v>558</v>
      </c>
      <c r="P394">
        <v>22</v>
      </c>
      <c r="Q394">
        <v>121</v>
      </c>
      <c r="R394">
        <v>6</v>
      </c>
      <c r="S394">
        <v>7</v>
      </c>
      <c r="T394">
        <v>8</v>
      </c>
      <c r="X394" t="s">
        <v>884</v>
      </c>
      <c r="Y394">
        <v>1134</v>
      </c>
      <c r="Z394" t="s">
        <v>208</v>
      </c>
    </row>
    <row r="395" spans="1:26" x14ac:dyDescent="0.25">
      <c r="A395" s="16" t="s">
        <v>203</v>
      </c>
      <c r="B395" s="18" t="s">
        <v>206</v>
      </c>
      <c r="C395" s="18" t="s">
        <v>2553</v>
      </c>
      <c r="D395" s="27" t="str">
        <f>VLOOKUP(R395, method!$A$1:$B$15, 2, 0)</f>
        <v>中後</v>
      </c>
      <c r="E395">
        <v>8</v>
      </c>
      <c r="F395" t="s">
        <v>669</v>
      </c>
      <c r="G395" s="31" t="s">
        <v>435</v>
      </c>
      <c r="H395">
        <v>1000</v>
      </c>
      <c r="I395" s="35" t="s">
        <v>455</v>
      </c>
      <c r="J395">
        <v>3</v>
      </c>
      <c r="K395">
        <v>7</v>
      </c>
      <c r="L395">
        <v>63</v>
      </c>
      <c r="M395" s="15" t="s">
        <v>34</v>
      </c>
      <c r="N395" s="20" t="s">
        <v>56</v>
      </c>
      <c r="O395">
        <v>5</v>
      </c>
      <c r="P395">
        <v>18</v>
      </c>
      <c r="Q395">
        <v>115</v>
      </c>
      <c r="R395">
        <v>10</v>
      </c>
      <c r="S395">
        <v>10</v>
      </c>
      <c r="T395">
        <v>8</v>
      </c>
      <c r="X395" t="s">
        <v>1057</v>
      </c>
      <c r="Y395">
        <v>1149</v>
      </c>
      <c r="Z395" t="s">
        <v>208</v>
      </c>
    </row>
    <row r="396" spans="1:26" x14ac:dyDescent="0.25">
      <c r="A396" s="16" t="s">
        <v>203</v>
      </c>
      <c r="B396" s="18" t="s">
        <v>206</v>
      </c>
      <c r="C396" s="18" t="s">
        <v>2553</v>
      </c>
      <c r="D396" s="28" t="str">
        <f>VLOOKUP(R396, method!$A$1:$B$15, 2, 0)</f>
        <v>中前</v>
      </c>
      <c r="E396">
        <v>10</v>
      </c>
      <c r="F396" t="s">
        <v>859</v>
      </c>
      <c r="G396" s="31" t="s">
        <v>435</v>
      </c>
      <c r="H396">
        <v>1200</v>
      </c>
      <c r="I396" s="35" t="s">
        <v>455</v>
      </c>
      <c r="J396">
        <v>3</v>
      </c>
      <c r="K396">
        <v>8</v>
      </c>
      <c r="L396">
        <v>63</v>
      </c>
      <c r="M396" s="15" t="s">
        <v>34</v>
      </c>
      <c r="N396" s="18" t="s">
        <v>201</v>
      </c>
      <c r="O396" t="s">
        <v>664</v>
      </c>
      <c r="P396">
        <v>22</v>
      </c>
      <c r="Q396">
        <v>123</v>
      </c>
      <c r="R396">
        <v>6</v>
      </c>
      <c r="S396">
        <v>4</v>
      </c>
      <c r="T396">
        <v>10</v>
      </c>
      <c r="X396" t="s">
        <v>658</v>
      </c>
      <c r="Y396">
        <v>1147</v>
      </c>
      <c r="Z396" t="s">
        <v>208</v>
      </c>
    </row>
    <row r="397" spans="1:26" x14ac:dyDescent="0.25">
      <c r="A397" s="16" t="s">
        <v>203</v>
      </c>
      <c r="B397" s="18" t="s">
        <v>206</v>
      </c>
      <c r="C397" s="18" t="s">
        <v>2553</v>
      </c>
      <c r="D397" s="29" t="str">
        <f>VLOOKUP(R397, method!$A$1:$B$15, 2, 0)</f>
        <v>留後</v>
      </c>
      <c r="E397" s="33">
        <v>1</v>
      </c>
      <c r="F397" t="s">
        <v>1058</v>
      </c>
      <c r="G397" s="31" t="s">
        <v>451</v>
      </c>
      <c r="H397">
        <v>1000</v>
      </c>
      <c r="I397" s="35" t="s">
        <v>455</v>
      </c>
      <c r="J397">
        <v>4</v>
      </c>
      <c r="K397">
        <v>8</v>
      </c>
      <c r="L397">
        <v>58</v>
      </c>
      <c r="M397" s="15" t="s">
        <v>34</v>
      </c>
      <c r="N397" s="18" t="s">
        <v>201</v>
      </c>
      <c r="O397" s="10" t="s">
        <v>488</v>
      </c>
      <c r="P397">
        <v>17</v>
      </c>
      <c r="Q397">
        <v>134</v>
      </c>
      <c r="R397">
        <v>11</v>
      </c>
      <c r="S397">
        <v>10</v>
      </c>
      <c r="T397">
        <v>1</v>
      </c>
      <c r="X397" t="s">
        <v>1053</v>
      </c>
      <c r="Y397">
        <v>1138</v>
      </c>
      <c r="Z397" t="s">
        <v>208</v>
      </c>
    </row>
    <row r="398" spans="1:26" x14ac:dyDescent="0.25">
      <c r="A398" s="16" t="s">
        <v>203</v>
      </c>
      <c r="B398" s="18" t="s">
        <v>206</v>
      </c>
      <c r="C398" s="18" t="s">
        <v>2553</v>
      </c>
      <c r="D398" s="26" t="str">
        <f>VLOOKUP(R398, method!$A$1:$B$15, 2, 0)</f>
        <v>放頭</v>
      </c>
      <c r="E398">
        <v>7</v>
      </c>
      <c r="F398" t="s">
        <v>937</v>
      </c>
      <c r="G398" s="31" t="s">
        <v>451</v>
      </c>
      <c r="H398">
        <v>1200</v>
      </c>
      <c r="I398" s="35" t="s">
        <v>455</v>
      </c>
      <c r="J398">
        <v>4</v>
      </c>
      <c r="K398">
        <v>10</v>
      </c>
      <c r="L398">
        <v>60</v>
      </c>
      <c r="M398" s="15" t="s">
        <v>34</v>
      </c>
      <c r="N398" s="18" t="s">
        <v>201</v>
      </c>
      <c r="O398" t="s">
        <v>456</v>
      </c>
      <c r="P398">
        <v>16</v>
      </c>
      <c r="Q398">
        <v>135</v>
      </c>
      <c r="R398">
        <v>3</v>
      </c>
      <c r="S398">
        <v>3</v>
      </c>
      <c r="T398">
        <v>7</v>
      </c>
      <c r="X398" t="s">
        <v>1059</v>
      </c>
      <c r="Y398">
        <v>1124</v>
      </c>
      <c r="Z398" t="s">
        <v>208</v>
      </c>
    </row>
    <row r="399" spans="1:26" x14ac:dyDescent="0.25">
      <c r="A399" s="16" t="s">
        <v>203</v>
      </c>
      <c r="B399" s="18" t="s">
        <v>206</v>
      </c>
      <c r="C399" s="18" t="s">
        <v>2553</v>
      </c>
      <c r="D399" s="26" t="str">
        <f>VLOOKUP(R399, method!$A$1:$B$15, 2, 0)</f>
        <v>放頭</v>
      </c>
      <c r="E399">
        <v>9</v>
      </c>
      <c r="F399" t="s">
        <v>612</v>
      </c>
      <c r="G399" s="31" t="s">
        <v>439</v>
      </c>
      <c r="H399">
        <v>1200</v>
      </c>
      <c r="I399" s="35" t="s">
        <v>455</v>
      </c>
      <c r="J399">
        <v>4</v>
      </c>
      <c r="K399">
        <v>5</v>
      </c>
      <c r="L399">
        <v>60</v>
      </c>
      <c r="M399" s="15" t="s">
        <v>34</v>
      </c>
      <c r="N399" s="18" t="s">
        <v>201</v>
      </c>
      <c r="O399" t="s">
        <v>495</v>
      </c>
      <c r="P399">
        <v>13</v>
      </c>
      <c r="Q399">
        <v>135</v>
      </c>
      <c r="R399">
        <v>3</v>
      </c>
      <c r="S399">
        <v>4</v>
      </c>
      <c r="T399">
        <v>9</v>
      </c>
      <c r="X399" t="s">
        <v>449</v>
      </c>
      <c r="Y399">
        <v>1133</v>
      </c>
      <c r="Z399" t="s">
        <v>1060</v>
      </c>
    </row>
    <row r="400" spans="1:26" x14ac:dyDescent="0.25">
      <c r="A400" s="16" t="s">
        <v>203</v>
      </c>
      <c r="B400" s="18" t="s">
        <v>206</v>
      </c>
      <c r="C400" s="18" t="s">
        <v>2553</v>
      </c>
      <c r="D400" s="26" t="str">
        <f>VLOOKUP(R400, method!$A$1:$B$15, 2, 0)</f>
        <v>放頭</v>
      </c>
      <c r="E400" s="33">
        <v>2</v>
      </c>
      <c r="F400" t="s">
        <v>692</v>
      </c>
      <c r="G400" s="31" t="s">
        <v>439</v>
      </c>
      <c r="H400">
        <v>1200</v>
      </c>
      <c r="I400" s="35" t="s">
        <v>455</v>
      </c>
      <c r="J400">
        <v>4</v>
      </c>
      <c r="K400">
        <v>4</v>
      </c>
      <c r="L400">
        <v>60</v>
      </c>
      <c r="M400" s="15" t="s">
        <v>34</v>
      </c>
      <c r="N400" s="22" t="s">
        <v>33</v>
      </c>
      <c r="O400" t="s">
        <v>519</v>
      </c>
      <c r="P400">
        <v>4.8</v>
      </c>
      <c r="Q400">
        <v>135</v>
      </c>
      <c r="R400">
        <v>3</v>
      </c>
      <c r="S400">
        <v>4</v>
      </c>
      <c r="T400">
        <v>2</v>
      </c>
      <c r="X400" t="s">
        <v>499</v>
      </c>
      <c r="Y400">
        <v>1126</v>
      </c>
      <c r="Z400" t="s">
        <v>1061</v>
      </c>
    </row>
    <row r="401" spans="1:26" x14ac:dyDescent="0.25">
      <c r="A401" s="16" t="s">
        <v>203</v>
      </c>
      <c r="B401" s="18" t="s">
        <v>206</v>
      </c>
      <c r="C401" s="18" t="s">
        <v>2553</v>
      </c>
      <c r="D401" s="28" t="str">
        <f>VLOOKUP(R401, method!$A$1:$B$15, 2, 0)</f>
        <v>中前</v>
      </c>
      <c r="E401" s="34">
        <v>5</v>
      </c>
      <c r="F401" t="s">
        <v>482</v>
      </c>
      <c r="G401" s="31" t="s">
        <v>439</v>
      </c>
      <c r="H401">
        <v>1200</v>
      </c>
      <c r="I401" s="35" t="s">
        <v>455</v>
      </c>
      <c r="J401">
        <v>3</v>
      </c>
      <c r="K401">
        <v>2</v>
      </c>
      <c r="L401">
        <v>61</v>
      </c>
      <c r="M401" s="15" t="s">
        <v>34</v>
      </c>
      <c r="N401" s="18" t="s">
        <v>201</v>
      </c>
      <c r="O401">
        <v>3</v>
      </c>
      <c r="P401">
        <v>8.4</v>
      </c>
      <c r="Q401">
        <v>119</v>
      </c>
      <c r="R401">
        <v>6</v>
      </c>
      <c r="S401">
        <v>7</v>
      </c>
      <c r="T401">
        <v>5</v>
      </c>
      <c r="X401" t="s">
        <v>230</v>
      </c>
      <c r="Y401">
        <v>1108</v>
      </c>
      <c r="Z401" t="s">
        <v>1061</v>
      </c>
    </row>
    <row r="402" spans="1:26" x14ac:dyDescent="0.25">
      <c r="A402" s="16" t="s">
        <v>203</v>
      </c>
      <c r="B402" s="18" t="s">
        <v>206</v>
      </c>
      <c r="C402" s="18" t="s">
        <v>2553</v>
      </c>
      <c r="D402" s="27" t="str">
        <f>VLOOKUP(R402, method!$A$1:$B$15, 2, 0)</f>
        <v>中後</v>
      </c>
      <c r="E402">
        <v>8</v>
      </c>
      <c r="F402" t="s">
        <v>654</v>
      </c>
      <c r="G402" t="s">
        <v>545</v>
      </c>
      <c r="H402">
        <v>1200</v>
      </c>
      <c r="I402" s="35" t="s">
        <v>455</v>
      </c>
      <c r="J402">
        <v>3</v>
      </c>
      <c r="K402">
        <v>5</v>
      </c>
      <c r="L402">
        <v>61</v>
      </c>
      <c r="M402" s="15" t="s">
        <v>34</v>
      </c>
      <c r="N402" s="18" t="s">
        <v>201</v>
      </c>
      <c r="O402" t="s">
        <v>529</v>
      </c>
      <c r="P402">
        <v>57</v>
      </c>
      <c r="Q402">
        <v>116</v>
      </c>
      <c r="R402">
        <v>10</v>
      </c>
      <c r="S402">
        <v>9</v>
      </c>
      <c r="T402">
        <v>8</v>
      </c>
      <c r="X402" t="s">
        <v>1062</v>
      </c>
      <c r="Y402">
        <v>1120</v>
      </c>
      <c r="Z402" t="s">
        <v>1061</v>
      </c>
    </row>
    <row r="403" spans="1:26" x14ac:dyDescent="0.25">
      <c r="A403" s="16" t="s">
        <v>203</v>
      </c>
      <c r="B403" s="18" t="s">
        <v>206</v>
      </c>
      <c r="C403" s="18" t="s">
        <v>2553</v>
      </c>
      <c r="D403" s="27" t="str">
        <f>VLOOKUP(R403, method!$A$1:$B$15, 2, 0)</f>
        <v>中後</v>
      </c>
      <c r="E403" s="33">
        <v>3</v>
      </c>
      <c r="F403" t="s">
        <v>849</v>
      </c>
      <c r="G403" s="31" t="s">
        <v>435</v>
      </c>
      <c r="H403">
        <v>1200</v>
      </c>
      <c r="I403" s="35" t="s">
        <v>455</v>
      </c>
      <c r="J403">
        <v>3</v>
      </c>
      <c r="K403">
        <v>11</v>
      </c>
      <c r="L403">
        <v>61</v>
      </c>
      <c r="M403" s="15" t="s">
        <v>34</v>
      </c>
      <c r="N403" s="18" t="s">
        <v>201</v>
      </c>
      <c r="O403" s="10" t="s">
        <v>452</v>
      </c>
      <c r="P403">
        <v>92</v>
      </c>
      <c r="Q403">
        <v>120</v>
      </c>
      <c r="R403">
        <v>9</v>
      </c>
      <c r="S403">
        <v>7</v>
      </c>
      <c r="T403">
        <v>3</v>
      </c>
      <c r="X403" t="s">
        <v>109</v>
      </c>
      <c r="Y403">
        <v>1148</v>
      </c>
      <c r="Z403" t="s">
        <v>1061</v>
      </c>
    </row>
    <row r="404" spans="1:26" x14ac:dyDescent="0.25">
      <c r="A404" s="16" t="s">
        <v>203</v>
      </c>
      <c r="B404" s="18" t="s">
        <v>206</v>
      </c>
      <c r="C404" s="18" t="s">
        <v>2553</v>
      </c>
      <c r="D404" s="27" t="str">
        <f>VLOOKUP(R404, method!$A$1:$B$15, 2, 0)</f>
        <v>中後</v>
      </c>
      <c r="E404">
        <v>10</v>
      </c>
      <c r="F404" t="s">
        <v>484</v>
      </c>
      <c r="G404" s="31" t="s">
        <v>439</v>
      </c>
      <c r="H404">
        <v>1200</v>
      </c>
      <c r="I404" s="36" t="s">
        <v>440</v>
      </c>
      <c r="J404">
        <v>3</v>
      </c>
      <c r="K404">
        <v>10</v>
      </c>
      <c r="L404">
        <v>61</v>
      </c>
      <c r="M404" s="15" t="s">
        <v>34</v>
      </c>
      <c r="N404" s="16" t="s">
        <v>140</v>
      </c>
      <c r="O404" t="s">
        <v>533</v>
      </c>
      <c r="P404">
        <v>33</v>
      </c>
      <c r="Q404">
        <v>119</v>
      </c>
      <c r="R404">
        <v>8</v>
      </c>
      <c r="S404">
        <v>7</v>
      </c>
      <c r="T404">
        <v>10</v>
      </c>
      <c r="X404" t="s">
        <v>1063</v>
      </c>
      <c r="Y404">
        <v>1142</v>
      </c>
      <c r="Z404" t="s">
        <v>1061</v>
      </c>
    </row>
    <row r="405" spans="1:26" x14ac:dyDescent="0.25">
      <c r="A405" s="16" t="s">
        <v>203</v>
      </c>
      <c r="B405" s="18" t="s">
        <v>206</v>
      </c>
      <c r="C405" s="18" t="s">
        <v>2553</v>
      </c>
      <c r="D405" s="27" t="str">
        <f>VLOOKUP(R405, method!$A$1:$B$15, 2, 0)</f>
        <v>中後</v>
      </c>
      <c r="E405">
        <v>10</v>
      </c>
      <c r="F405" t="s">
        <v>703</v>
      </c>
      <c r="G405" s="30" t="s">
        <v>445</v>
      </c>
      <c r="H405">
        <v>1200</v>
      </c>
      <c r="I405" s="35" t="s">
        <v>455</v>
      </c>
      <c r="J405">
        <v>3</v>
      </c>
      <c r="K405">
        <v>12</v>
      </c>
      <c r="L405">
        <v>61</v>
      </c>
      <c r="M405" s="15" t="s">
        <v>34</v>
      </c>
      <c r="N405" s="18" t="s">
        <v>201</v>
      </c>
      <c r="O405" t="s">
        <v>476</v>
      </c>
      <c r="P405">
        <v>13</v>
      </c>
      <c r="Q405">
        <v>116</v>
      </c>
      <c r="R405">
        <v>8</v>
      </c>
      <c r="S405">
        <v>10</v>
      </c>
      <c r="T405">
        <v>10</v>
      </c>
      <c r="X405" t="s">
        <v>1064</v>
      </c>
      <c r="Y405">
        <v>1144</v>
      </c>
      <c r="Z405" t="s">
        <v>1061</v>
      </c>
    </row>
    <row r="406" spans="1:26" x14ac:dyDescent="0.25">
      <c r="A406" s="16" t="s">
        <v>203</v>
      </c>
      <c r="B406" s="18" t="s">
        <v>206</v>
      </c>
      <c r="C406" s="18" t="s">
        <v>2553</v>
      </c>
      <c r="D406" s="28" t="str">
        <f>VLOOKUP(R406, method!$A$1:$B$15, 2, 0)</f>
        <v>中前</v>
      </c>
      <c r="E406" s="33">
        <v>2</v>
      </c>
      <c r="F406" t="s">
        <v>895</v>
      </c>
      <c r="G406" s="31" t="s">
        <v>439</v>
      </c>
      <c r="H406">
        <v>1200</v>
      </c>
      <c r="I406" s="35" t="s">
        <v>455</v>
      </c>
      <c r="J406">
        <v>4</v>
      </c>
      <c r="K406">
        <v>11</v>
      </c>
      <c r="L406">
        <v>60</v>
      </c>
      <c r="M406" s="15" t="s">
        <v>34</v>
      </c>
      <c r="N406" s="15" t="s">
        <v>441</v>
      </c>
      <c r="O406" s="10" t="s">
        <v>597</v>
      </c>
      <c r="P406">
        <v>7.5</v>
      </c>
      <c r="Q406">
        <v>125</v>
      </c>
      <c r="R406">
        <v>4</v>
      </c>
      <c r="S406">
        <v>2</v>
      </c>
      <c r="T406">
        <v>2</v>
      </c>
      <c r="X406" t="s">
        <v>1065</v>
      </c>
      <c r="Y406">
        <v>1149</v>
      </c>
      <c r="Z406" t="s">
        <v>1061</v>
      </c>
    </row>
    <row r="407" spans="1:26" x14ac:dyDescent="0.25">
      <c r="A407" s="16" t="s">
        <v>203</v>
      </c>
      <c r="B407" s="18" t="s">
        <v>206</v>
      </c>
      <c r="C407" s="18" t="s">
        <v>2553</v>
      </c>
      <c r="D407" s="27" t="str">
        <f>VLOOKUP(R407, method!$A$1:$B$15, 2, 0)</f>
        <v>中後</v>
      </c>
      <c r="E407" s="33">
        <v>1</v>
      </c>
      <c r="F407" t="s">
        <v>947</v>
      </c>
      <c r="G407" s="31" t="s">
        <v>435</v>
      </c>
      <c r="H407">
        <v>1200</v>
      </c>
      <c r="I407" s="35" t="s">
        <v>455</v>
      </c>
      <c r="J407">
        <v>4</v>
      </c>
      <c r="K407">
        <v>12</v>
      </c>
      <c r="L407">
        <v>53</v>
      </c>
      <c r="M407" s="15" t="s">
        <v>34</v>
      </c>
      <c r="N407" s="18" t="s">
        <v>201</v>
      </c>
      <c r="O407" s="10" t="s">
        <v>526</v>
      </c>
      <c r="P407">
        <v>13</v>
      </c>
      <c r="Q407">
        <v>129</v>
      </c>
      <c r="R407">
        <v>9</v>
      </c>
      <c r="S407">
        <v>9</v>
      </c>
      <c r="T407">
        <v>1</v>
      </c>
      <c r="X407" t="s">
        <v>658</v>
      </c>
      <c r="Y407">
        <v>1137</v>
      </c>
      <c r="Z407" t="s">
        <v>1061</v>
      </c>
    </row>
    <row r="408" spans="1:26" x14ac:dyDescent="0.25">
      <c r="A408" s="16" t="s">
        <v>203</v>
      </c>
      <c r="B408" s="18" t="s">
        <v>206</v>
      </c>
      <c r="C408" s="18" t="s">
        <v>2553</v>
      </c>
      <c r="D408" s="27" t="str">
        <f>VLOOKUP(R408, method!$A$1:$B$15, 2, 0)</f>
        <v>中後</v>
      </c>
      <c r="E408">
        <v>10</v>
      </c>
      <c r="F408" t="s">
        <v>642</v>
      </c>
      <c r="G408" s="31" t="s">
        <v>439</v>
      </c>
      <c r="H408">
        <v>1200</v>
      </c>
      <c r="I408" s="35" t="s">
        <v>455</v>
      </c>
      <c r="J408">
        <v>4</v>
      </c>
      <c r="K408">
        <v>9</v>
      </c>
      <c r="L408">
        <v>54</v>
      </c>
      <c r="M408" s="15" t="s">
        <v>34</v>
      </c>
      <c r="N408" s="20" t="s">
        <v>56</v>
      </c>
      <c r="O408">
        <v>7</v>
      </c>
      <c r="P408">
        <v>9.1</v>
      </c>
      <c r="Q408">
        <v>129</v>
      </c>
      <c r="R408">
        <v>8</v>
      </c>
      <c r="S408">
        <v>9</v>
      </c>
      <c r="T408">
        <v>10</v>
      </c>
      <c r="X408" t="s">
        <v>1066</v>
      </c>
      <c r="Y408">
        <v>1122</v>
      </c>
      <c r="Z408" t="s">
        <v>1061</v>
      </c>
    </row>
    <row r="409" spans="1:26" x14ac:dyDescent="0.25">
      <c r="A409" s="16" t="s">
        <v>203</v>
      </c>
      <c r="B409" s="18" t="s">
        <v>206</v>
      </c>
      <c r="C409" s="18" t="s">
        <v>2553</v>
      </c>
      <c r="D409" s="27" t="str">
        <f>VLOOKUP(R409, method!$A$1:$B$15, 2, 0)</f>
        <v>中後</v>
      </c>
      <c r="E409" s="34">
        <v>4</v>
      </c>
      <c r="F409" t="s">
        <v>500</v>
      </c>
      <c r="G409" s="31" t="s">
        <v>439</v>
      </c>
      <c r="H409">
        <v>1200</v>
      </c>
      <c r="I409" s="35" t="s">
        <v>455</v>
      </c>
      <c r="J409">
        <v>4</v>
      </c>
      <c r="K409">
        <v>10</v>
      </c>
      <c r="L409">
        <v>54</v>
      </c>
      <c r="M409" s="15" t="s">
        <v>34</v>
      </c>
      <c r="N409" s="20" t="s">
        <v>56</v>
      </c>
      <c r="O409" s="10" t="s">
        <v>597</v>
      </c>
      <c r="P409">
        <v>5.0999999999999996</v>
      </c>
      <c r="Q409">
        <v>130</v>
      </c>
      <c r="R409">
        <v>10</v>
      </c>
      <c r="S409">
        <v>9</v>
      </c>
      <c r="T409">
        <v>4</v>
      </c>
      <c r="X409" t="s">
        <v>1067</v>
      </c>
      <c r="Y409">
        <v>1136</v>
      </c>
      <c r="Z409" t="s">
        <v>1061</v>
      </c>
    </row>
    <row r="410" spans="1:26" x14ac:dyDescent="0.25">
      <c r="A410" s="16" t="s">
        <v>203</v>
      </c>
      <c r="B410" s="18" t="s">
        <v>206</v>
      </c>
      <c r="C410" s="18" t="s">
        <v>2553</v>
      </c>
      <c r="D410" s="26" t="str">
        <f>VLOOKUP(R410, method!$A$1:$B$15, 2, 0)</f>
        <v>放頭</v>
      </c>
      <c r="E410" s="33">
        <v>2</v>
      </c>
      <c r="F410" t="s">
        <v>1068</v>
      </c>
      <c r="G410" s="31" t="s">
        <v>439</v>
      </c>
      <c r="H410">
        <v>1200</v>
      </c>
      <c r="I410" s="35" t="s">
        <v>455</v>
      </c>
      <c r="J410">
        <v>4</v>
      </c>
      <c r="K410">
        <v>3</v>
      </c>
      <c r="L410">
        <v>53</v>
      </c>
      <c r="M410" s="15" t="s">
        <v>34</v>
      </c>
      <c r="N410" s="20" t="s">
        <v>56</v>
      </c>
      <c r="O410" s="10" t="s">
        <v>597</v>
      </c>
      <c r="P410">
        <v>6.7</v>
      </c>
      <c r="Q410">
        <v>128</v>
      </c>
      <c r="R410">
        <v>2</v>
      </c>
      <c r="S410">
        <v>2</v>
      </c>
      <c r="T410">
        <v>2</v>
      </c>
      <c r="X410" t="s">
        <v>670</v>
      </c>
      <c r="Y410">
        <v>1133</v>
      </c>
      <c r="Z410" t="s">
        <v>1061</v>
      </c>
    </row>
    <row r="411" spans="1:26" x14ac:dyDescent="0.25">
      <c r="A411" s="16" t="s">
        <v>203</v>
      </c>
      <c r="B411" s="18" t="s">
        <v>206</v>
      </c>
      <c r="C411" s="18" t="s">
        <v>2553</v>
      </c>
      <c r="D411" s="29" t="str">
        <f>VLOOKUP(R411, method!$A$1:$B$15, 2, 0)</f>
        <v>留後</v>
      </c>
      <c r="E411" s="33">
        <v>2</v>
      </c>
      <c r="F411" t="s">
        <v>1069</v>
      </c>
      <c r="G411" s="30" t="s">
        <v>445</v>
      </c>
      <c r="H411">
        <v>1200</v>
      </c>
      <c r="I411" s="35" t="s">
        <v>455</v>
      </c>
      <c r="J411">
        <v>4</v>
      </c>
      <c r="K411">
        <v>12</v>
      </c>
      <c r="L411">
        <v>51</v>
      </c>
      <c r="M411" s="15" t="s">
        <v>34</v>
      </c>
      <c r="N411" s="20" t="s">
        <v>56</v>
      </c>
      <c r="O411" s="10" t="s">
        <v>613</v>
      </c>
      <c r="P411">
        <v>16</v>
      </c>
      <c r="Q411">
        <v>128</v>
      </c>
      <c r="R411">
        <v>12</v>
      </c>
      <c r="S411">
        <v>12</v>
      </c>
      <c r="T411">
        <v>2</v>
      </c>
      <c r="X411" t="s">
        <v>1070</v>
      </c>
      <c r="Y411">
        <v>1129</v>
      </c>
      <c r="Z411" t="s">
        <v>1061</v>
      </c>
    </row>
    <row r="412" spans="1:26" x14ac:dyDescent="0.25">
      <c r="A412" s="16" t="s">
        <v>203</v>
      </c>
      <c r="B412" s="18" t="s">
        <v>206</v>
      </c>
      <c r="C412" s="18" t="s">
        <v>2553</v>
      </c>
      <c r="D412" s="26" t="str">
        <f>VLOOKUP(R412, method!$A$1:$B$15, 2, 0)</f>
        <v>放頭</v>
      </c>
      <c r="E412">
        <v>10</v>
      </c>
      <c r="F412" t="s">
        <v>507</v>
      </c>
      <c r="G412" s="30" t="s">
        <v>445</v>
      </c>
      <c r="H412">
        <v>1200</v>
      </c>
      <c r="I412" s="35" t="s">
        <v>455</v>
      </c>
      <c r="J412">
        <v>4</v>
      </c>
      <c r="K412">
        <v>11</v>
      </c>
      <c r="L412">
        <v>53</v>
      </c>
      <c r="M412" s="15" t="s">
        <v>34</v>
      </c>
      <c r="N412" s="16" t="s">
        <v>71</v>
      </c>
      <c r="O412" t="s">
        <v>664</v>
      </c>
      <c r="P412">
        <v>12</v>
      </c>
      <c r="Q412">
        <v>128</v>
      </c>
      <c r="R412">
        <v>1</v>
      </c>
      <c r="S412">
        <v>2</v>
      </c>
      <c r="T412">
        <v>10</v>
      </c>
      <c r="X412" t="s">
        <v>1071</v>
      </c>
      <c r="Y412">
        <v>1118</v>
      </c>
      <c r="Z412" t="s">
        <v>1072</v>
      </c>
    </row>
    <row r="413" spans="1:26" x14ac:dyDescent="0.25">
      <c r="A413" s="16" t="s">
        <v>203</v>
      </c>
      <c r="B413" s="18" t="s">
        <v>206</v>
      </c>
      <c r="C413" s="18" t="s">
        <v>2553</v>
      </c>
      <c r="D413" s="28" t="str">
        <f>VLOOKUP(R413, method!$A$1:$B$15, 2, 0)</f>
        <v>中前</v>
      </c>
      <c r="E413">
        <v>7</v>
      </c>
      <c r="F413" t="s">
        <v>510</v>
      </c>
      <c r="G413" t="s">
        <v>511</v>
      </c>
      <c r="H413">
        <v>1200</v>
      </c>
      <c r="I413" s="35" t="s">
        <v>455</v>
      </c>
      <c r="J413">
        <v>4</v>
      </c>
      <c r="K413">
        <v>7</v>
      </c>
      <c r="L413">
        <v>55</v>
      </c>
      <c r="M413" s="15" t="s">
        <v>34</v>
      </c>
      <c r="N413" s="16" t="s">
        <v>140</v>
      </c>
      <c r="O413" t="s">
        <v>679</v>
      </c>
      <c r="P413">
        <v>15</v>
      </c>
      <c r="Q413">
        <v>131</v>
      </c>
      <c r="R413">
        <v>4</v>
      </c>
      <c r="S413">
        <v>5</v>
      </c>
      <c r="T413">
        <v>7</v>
      </c>
      <c r="X413" t="s">
        <v>617</v>
      </c>
      <c r="Y413">
        <v>1117</v>
      </c>
      <c r="Z413" t="s">
        <v>208</v>
      </c>
    </row>
    <row r="414" spans="1:26" x14ac:dyDescent="0.25">
      <c r="A414" s="16" t="s">
        <v>203</v>
      </c>
      <c r="B414" s="18" t="s">
        <v>206</v>
      </c>
      <c r="C414" s="18" t="s">
        <v>2553</v>
      </c>
      <c r="D414" s="28" t="str">
        <f>VLOOKUP(R414, method!$A$1:$B$15, 2, 0)</f>
        <v>中前</v>
      </c>
      <c r="E414">
        <v>6</v>
      </c>
      <c r="F414" t="s">
        <v>810</v>
      </c>
      <c r="G414" s="31" t="s">
        <v>439</v>
      </c>
      <c r="H414">
        <v>1000</v>
      </c>
      <c r="I414" s="35" t="s">
        <v>455</v>
      </c>
      <c r="J414">
        <v>4</v>
      </c>
      <c r="K414">
        <v>4</v>
      </c>
      <c r="L414">
        <v>55</v>
      </c>
      <c r="M414" s="15" t="s">
        <v>34</v>
      </c>
      <c r="N414" s="15" t="s">
        <v>391</v>
      </c>
      <c r="O414" s="10">
        <v>2</v>
      </c>
      <c r="P414">
        <v>8.1999999999999993</v>
      </c>
      <c r="Q414">
        <v>128</v>
      </c>
      <c r="R414">
        <v>7</v>
      </c>
      <c r="S414">
        <v>5</v>
      </c>
      <c r="T414">
        <v>6</v>
      </c>
      <c r="X414" t="s">
        <v>1073</v>
      </c>
      <c r="Y414">
        <v>1109</v>
      </c>
      <c r="Z414" t="s">
        <v>208</v>
      </c>
    </row>
    <row r="415" spans="1:26" x14ac:dyDescent="0.25">
      <c r="A415" s="16" t="s">
        <v>203</v>
      </c>
      <c r="B415" s="18" t="s">
        <v>206</v>
      </c>
      <c r="C415" s="18" t="s">
        <v>2553</v>
      </c>
      <c r="D415" s="28" t="str">
        <f>VLOOKUP(R415, method!$A$1:$B$15, 2, 0)</f>
        <v>中前</v>
      </c>
      <c r="E415" s="33">
        <v>3</v>
      </c>
      <c r="F415" t="s">
        <v>738</v>
      </c>
      <c r="G415" s="30" t="s">
        <v>445</v>
      </c>
      <c r="H415">
        <v>1000</v>
      </c>
      <c r="I415" s="35" t="s">
        <v>436</v>
      </c>
      <c r="J415">
        <v>4</v>
      </c>
      <c r="K415">
        <v>7</v>
      </c>
      <c r="L415">
        <v>56</v>
      </c>
      <c r="M415" s="15" t="s">
        <v>34</v>
      </c>
      <c r="N415" s="22" t="s">
        <v>33</v>
      </c>
      <c r="O415" t="s">
        <v>536</v>
      </c>
      <c r="P415">
        <v>6.5</v>
      </c>
      <c r="Q415">
        <v>132</v>
      </c>
      <c r="R415">
        <v>4</v>
      </c>
      <c r="S415">
        <v>4</v>
      </c>
      <c r="T415">
        <v>3</v>
      </c>
      <c r="X415" t="s">
        <v>1074</v>
      </c>
      <c r="Y415">
        <v>1111</v>
      </c>
      <c r="Z415" t="s">
        <v>208</v>
      </c>
    </row>
    <row r="416" spans="1:26" x14ac:dyDescent="0.25">
      <c r="A416" s="16" t="s">
        <v>203</v>
      </c>
      <c r="B416" s="18" t="s">
        <v>206</v>
      </c>
      <c r="C416" s="18" t="s">
        <v>2553</v>
      </c>
      <c r="D416" s="26" t="str">
        <f>VLOOKUP(R416, method!$A$1:$B$15, 2, 0)</f>
        <v>放頭</v>
      </c>
      <c r="E416" s="33">
        <v>3</v>
      </c>
      <c r="F416" t="s">
        <v>518</v>
      </c>
      <c r="G416" s="31" t="s">
        <v>435</v>
      </c>
      <c r="H416">
        <v>1200</v>
      </c>
      <c r="I416" s="35" t="s">
        <v>455</v>
      </c>
      <c r="J416">
        <v>4</v>
      </c>
      <c r="K416">
        <v>9</v>
      </c>
      <c r="L416">
        <v>56</v>
      </c>
      <c r="M416" s="15" t="s">
        <v>34</v>
      </c>
      <c r="N416" s="22" t="s">
        <v>33</v>
      </c>
      <c r="O416" s="10" t="s">
        <v>552</v>
      </c>
      <c r="P416">
        <v>6.4</v>
      </c>
      <c r="Q416">
        <v>132</v>
      </c>
      <c r="R416">
        <v>1</v>
      </c>
      <c r="S416">
        <v>1</v>
      </c>
      <c r="T416">
        <v>3</v>
      </c>
      <c r="X416" t="s">
        <v>1075</v>
      </c>
      <c r="Y416">
        <v>1117</v>
      </c>
      <c r="Z416" t="s">
        <v>1076</v>
      </c>
    </row>
    <row r="417" spans="1:26" x14ac:dyDescent="0.25">
      <c r="A417" s="16" t="s">
        <v>203</v>
      </c>
      <c r="B417" s="18" t="s">
        <v>206</v>
      </c>
      <c r="C417" s="18" t="s">
        <v>2553</v>
      </c>
      <c r="D417" s="27" t="str">
        <f>VLOOKUP(R417, method!$A$1:$B$15, 2, 0)</f>
        <v>中後</v>
      </c>
      <c r="E417">
        <v>9</v>
      </c>
      <c r="F417" t="s">
        <v>1077</v>
      </c>
      <c r="G417" t="s">
        <v>631</v>
      </c>
      <c r="H417">
        <v>1000</v>
      </c>
      <c r="I417" s="35" t="s">
        <v>455</v>
      </c>
      <c r="J417">
        <v>4</v>
      </c>
      <c r="K417">
        <v>3</v>
      </c>
      <c r="L417">
        <v>57</v>
      </c>
      <c r="M417" s="15" t="s">
        <v>34</v>
      </c>
      <c r="N417" s="20" t="s">
        <v>56</v>
      </c>
      <c r="O417" t="s">
        <v>573</v>
      </c>
      <c r="P417">
        <v>22</v>
      </c>
      <c r="Q417">
        <v>133</v>
      </c>
      <c r="R417">
        <v>9</v>
      </c>
      <c r="S417">
        <v>11</v>
      </c>
      <c r="T417">
        <v>9</v>
      </c>
      <c r="X417" t="s">
        <v>1078</v>
      </c>
      <c r="Y417">
        <v>1102</v>
      </c>
      <c r="Z417" t="s">
        <v>42</v>
      </c>
    </row>
    <row r="418" spans="1:26" x14ac:dyDescent="0.25">
      <c r="A418" s="16" t="s">
        <v>203</v>
      </c>
      <c r="B418" s="18" t="s">
        <v>206</v>
      </c>
      <c r="C418" s="18" t="s">
        <v>2553</v>
      </c>
      <c r="D418" s="26" t="str">
        <f>VLOOKUP(R418, method!$A$1:$B$15, 2, 0)</f>
        <v>放頭</v>
      </c>
      <c r="E418" s="33">
        <v>3</v>
      </c>
      <c r="F418" t="s">
        <v>1079</v>
      </c>
      <c r="G418" s="31" t="s">
        <v>451</v>
      </c>
      <c r="H418">
        <v>1200</v>
      </c>
      <c r="I418" s="35" t="s">
        <v>455</v>
      </c>
      <c r="J418">
        <v>4</v>
      </c>
      <c r="K418">
        <v>9</v>
      </c>
      <c r="L418">
        <v>57</v>
      </c>
      <c r="M418" s="15" t="s">
        <v>34</v>
      </c>
      <c r="N418" s="22" t="s">
        <v>33</v>
      </c>
      <c r="O418" s="10" t="s">
        <v>442</v>
      </c>
      <c r="P418">
        <v>6.4</v>
      </c>
      <c r="Q418">
        <v>132</v>
      </c>
      <c r="R418">
        <v>2</v>
      </c>
      <c r="S418">
        <v>1</v>
      </c>
      <c r="T418">
        <v>3</v>
      </c>
      <c r="X418" t="s">
        <v>517</v>
      </c>
      <c r="Y418">
        <v>1111</v>
      </c>
      <c r="Z418" t="s">
        <v>42</v>
      </c>
    </row>
    <row r="419" spans="1:26" x14ac:dyDescent="0.25">
      <c r="A419" s="16" t="s">
        <v>203</v>
      </c>
      <c r="B419" s="18" t="s">
        <v>206</v>
      </c>
      <c r="C419" s="18" t="s">
        <v>2553</v>
      </c>
      <c r="D419" s="28" t="str">
        <f>VLOOKUP(R419, method!$A$1:$B$15, 2, 0)</f>
        <v>中前</v>
      </c>
      <c r="E419">
        <v>10</v>
      </c>
      <c r="F419" t="s">
        <v>967</v>
      </c>
      <c r="G419" t="s">
        <v>631</v>
      </c>
      <c r="H419">
        <v>1200</v>
      </c>
      <c r="I419" s="35" t="s">
        <v>455</v>
      </c>
      <c r="J419">
        <v>4</v>
      </c>
      <c r="K419">
        <v>11</v>
      </c>
      <c r="L419">
        <v>57</v>
      </c>
      <c r="M419" s="15" t="s">
        <v>34</v>
      </c>
      <c r="N419" s="20" t="s">
        <v>56</v>
      </c>
      <c r="O419" t="s">
        <v>548</v>
      </c>
      <c r="P419">
        <v>14</v>
      </c>
      <c r="Q419">
        <v>132</v>
      </c>
      <c r="R419">
        <v>4</v>
      </c>
      <c r="S419">
        <v>3</v>
      </c>
      <c r="T419">
        <v>10</v>
      </c>
      <c r="X419" t="s">
        <v>1080</v>
      </c>
      <c r="Y419">
        <v>1109</v>
      </c>
      <c r="Z419" t="s">
        <v>42</v>
      </c>
    </row>
    <row r="420" spans="1:26" x14ac:dyDescent="0.25">
      <c r="A420" s="16" t="s">
        <v>203</v>
      </c>
      <c r="B420" s="18" t="s">
        <v>206</v>
      </c>
      <c r="C420" s="18" t="s">
        <v>2553</v>
      </c>
      <c r="D420" s="28" t="str">
        <f>VLOOKUP(R420, method!$A$1:$B$15, 2, 0)</f>
        <v>中前</v>
      </c>
      <c r="E420">
        <v>6</v>
      </c>
      <c r="F420" t="s">
        <v>1081</v>
      </c>
      <c r="G420" s="31" t="s">
        <v>439</v>
      </c>
      <c r="H420">
        <v>1200</v>
      </c>
      <c r="I420" s="35" t="s">
        <v>455</v>
      </c>
      <c r="J420">
        <v>4</v>
      </c>
      <c r="K420">
        <v>8</v>
      </c>
      <c r="L420">
        <v>57</v>
      </c>
      <c r="M420" s="15" t="s">
        <v>34</v>
      </c>
      <c r="N420" s="20" t="s">
        <v>56</v>
      </c>
      <c r="O420" t="s">
        <v>495</v>
      </c>
      <c r="P420">
        <v>5.3</v>
      </c>
      <c r="Q420">
        <v>134</v>
      </c>
      <c r="R420">
        <v>5</v>
      </c>
      <c r="S420">
        <v>6</v>
      </c>
      <c r="T420">
        <v>6</v>
      </c>
      <c r="X420" t="s">
        <v>1082</v>
      </c>
      <c r="Y420">
        <v>1112</v>
      </c>
      <c r="Z420" t="s">
        <v>42</v>
      </c>
    </row>
    <row r="421" spans="1:26" x14ac:dyDescent="0.25">
      <c r="A421" s="16" t="s">
        <v>203</v>
      </c>
      <c r="B421" s="18" t="s">
        <v>206</v>
      </c>
      <c r="C421" s="18" t="s">
        <v>2553</v>
      </c>
      <c r="D421" s="28" t="str">
        <f>VLOOKUP(R421, method!$A$1:$B$15, 2, 0)</f>
        <v>中前</v>
      </c>
      <c r="E421" s="33">
        <v>3</v>
      </c>
      <c r="F421" t="s">
        <v>530</v>
      </c>
      <c r="G421" s="31" t="s">
        <v>439</v>
      </c>
      <c r="H421">
        <v>1200</v>
      </c>
      <c r="I421" s="35" t="s">
        <v>455</v>
      </c>
      <c r="J421">
        <v>4</v>
      </c>
      <c r="K421">
        <v>9</v>
      </c>
      <c r="L421">
        <v>55</v>
      </c>
      <c r="M421" s="15" t="s">
        <v>34</v>
      </c>
      <c r="N421" s="20" t="s">
        <v>56</v>
      </c>
      <c r="O421" s="10" t="s">
        <v>488</v>
      </c>
      <c r="P421">
        <v>11</v>
      </c>
      <c r="Q421">
        <v>131</v>
      </c>
      <c r="R421">
        <v>6</v>
      </c>
      <c r="S421">
        <v>6</v>
      </c>
      <c r="T421">
        <v>3</v>
      </c>
      <c r="X421" t="s">
        <v>207</v>
      </c>
      <c r="Y421">
        <v>1112</v>
      </c>
      <c r="Z421" t="s">
        <v>42</v>
      </c>
    </row>
    <row r="422" spans="1:26" x14ac:dyDescent="0.25">
      <c r="A422" s="16" t="s">
        <v>203</v>
      </c>
      <c r="B422" s="18" t="s">
        <v>206</v>
      </c>
      <c r="C422" s="18" t="s">
        <v>2553</v>
      </c>
      <c r="D422" s="28" t="str">
        <f>VLOOKUP(R422, method!$A$1:$B$15, 2, 0)</f>
        <v>中前</v>
      </c>
      <c r="E422" s="33">
        <v>1</v>
      </c>
      <c r="F422" t="s">
        <v>1083</v>
      </c>
      <c r="G422" s="31" t="s">
        <v>439</v>
      </c>
      <c r="H422">
        <v>1200</v>
      </c>
      <c r="I422" s="35" t="s">
        <v>455</v>
      </c>
      <c r="J422">
        <v>4</v>
      </c>
      <c r="K422">
        <v>9</v>
      </c>
      <c r="L422">
        <v>50</v>
      </c>
      <c r="M422" s="15" t="s">
        <v>34</v>
      </c>
      <c r="N422" s="20" t="s">
        <v>56</v>
      </c>
      <c r="O422" s="10" t="s">
        <v>539</v>
      </c>
      <c r="P422">
        <v>6</v>
      </c>
      <c r="Q422">
        <v>126</v>
      </c>
      <c r="R422">
        <v>4</v>
      </c>
      <c r="S422">
        <v>3</v>
      </c>
      <c r="T422">
        <v>1</v>
      </c>
      <c r="X422" t="s">
        <v>1084</v>
      </c>
      <c r="Y422">
        <v>1113</v>
      </c>
      <c r="Z422" t="s">
        <v>42</v>
      </c>
    </row>
    <row r="423" spans="1:26" x14ac:dyDescent="0.25">
      <c r="A423" s="16" t="s">
        <v>203</v>
      </c>
      <c r="B423" s="18" t="s">
        <v>206</v>
      </c>
      <c r="C423" s="18" t="s">
        <v>2553</v>
      </c>
      <c r="D423" s="28" t="str">
        <f>VLOOKUP(R423, method!$A$1:$B$15, 2, 0)</f>
        <v>中前</v>
      </c>
      <c r="E423" s="33">
        <v>1</v>
      </c>
      <c r="F423" t="s">
        <v>1041</v>
      </c>
      <c r="G423" s="30" t="s">
        <v>445</v>
      </c>
      <c r="H423">
        <v>1200</v>
      </c>
      <c r="I423" s="35" t="s">
        <v>455</v>
      </c>
      <c r="J423">
        <v>4</v>
      </c>
      <c r="K423">
        <v>5</v>
      </c>
      <c r="L423">
        <v>43</v>
      </c>
      <c r="M423" s="15" t="s">
        <v>34</v>
      </c>
      <c r="N423" s="20" t="s">
        <v>56</v>
      </c>
      <c r="O423" s="10" t="s">
        <v>376</v>
      </c>
      <c r="P423">
        <v>11</v>
      </c>
      <c r="Q423">
        <v>119</v>
      </c>
      <c r="R423">
        <v>4</v>
      </c>
      <c r="S423">
        <v>4</v>
      </c>
      <c r="T423">
        <v>1</v>
      </c>
      <c r="X423" t="s">
        <v>1085</v>
      </c>
      <c r="Y423">
        <v>1096</v>
      </c>
      <c r="Z423" t="s">
        <v>1086</v>
      </c>
    </row>
    <row r="424" spans="1:26" x14ac:dyDescent="0.25">
      <c r="A424" s="16" t="s">
        <v>203</v>
      </c>
      <c r="B424" s="18" t="s">
        <v>206</v>
      </c>
      <c r="C424" s="18" t="s">
        <v>2553</v>
      </c>
      <c r="D424" s="27" t="str">
        <f>VLOOKUP(R424, method!$A$1:$B$15, 2, 0)</f>
        <v>中後</v>
      </c>
      <c r="E424">
        <v>9</v>
      </c>
      <c r="F424" t="s">
        <v>758</v>
      </c>
      <c r="G424" t="s">
        <v>469</v>
      </c>
      <c r="H424">
        <v>1400</v>
      </c>
      <c r="I424" s="35" t="s">
        <v>436</v>
      </c>
      <c r="J424">
        <v>4</v>
      </c>
      <c r="K424">
        <v>7</v>
      </c>
      <c r="L424">
        <v>45</v>
      </c>
      <c r="M424" s="15" t="s">
        <v>34</v>
      </c>
      <c r="N424" s="15" t="s">
        <v>391</v>
      </c>
      <c r="O424" t="s">
        <v>508</v>
      </c>
      <c r="P424">
        <v>17</v>
      </c>
      <c r="Q424">
        <v>120</v>
      </c>
      <c r="R424">
        <v>9</v>
      </c>
      <c r="S424">
        <v>11</v>
      </c>
      <c r="T424">
        <v>12</v>
      </c>
      <c r="U424">
        <v>9</v>
      </c>
      <c r="X424" t="s">
        <v>1087</v>
      </c>
      <c r="Y424">
        <v>1111</v>
      </c>
      <c r="Z424" t="s">
        <v>1088</v>
      </c>
    </row>
    <row r="425" spans="1:26" x14ac:dyDescent="0.25">
      <c r="A425" s="16" t="s">
        <v>203</v>
      </c>
      <c r="B425" s="18" t="s">
        <v>206</v>
      </c>
      <c r="C425" s="18" t="s">
        <v>2553</v>
      </c>
      <c r="D425" s="28" t="str">
        <f>VLOOKUP(R425, method!$A$1:$B$15, 2, 0)</f>
        <v>中前</v>
      </c>
      <c r="E425" s="34">
        <v>5</v>
      </c>
      <c r="F425" t="s">
        <v>1089</v>
      </c>
      <c r="G425" t="s">
        <v>469</v>
      </c>
      <c r="H425">
        <v>1200</v>
      </c>
      <c r="I425" s="35" t="s">
        <v>436</v>
      </c>
      <c r="J425">
        <v>4</v>
      </c>
      <c r="K425">
        <v>1</v>
      </c>
      <c r="L425">
        <v>47</v>
      </c>
      <c r="M425" s="15" t="s">
        <v>34</v>
      </c>
      <c r="N425" s="15" t="s">
        <v>391</v>
      </c>
      <c r="O425" t="s">
        <v>536</v>
      </c>
      <c r="P425">
        <v>16</v>
      </c>
      <c r="Q425">
        <v>120</v>
      </c>
      <c r="R425">
        <v>6</v>
      </c>
      <c r="S425">
        <v>6</v>
      </c>
      <c r="T425">
        <v>5</v>
      </c>
      <c r="X425" t="s">
        <v>1090</v>
      </c>
      <c r="Y425">
        <v>1101</v>
      </c>
      <c r="Z425" t="s">
        <v>1088</v>
      </c>
    </row>
    <row r="426" spans="1:26" x14ac:dyDescent="0.25">
      <c r="A426" s="16" t="s">
        <v>203</v>
      </c>
      <c r="B426" s="19" t="s">
        <v>210</v>
      </c>
      <c r="C426" s="19" t="s">
        <v>2554</v>
      </c>
      <c r="D426" s="29" t="str">
        <f>VLOOKUP(R426, method!$A$1:$B$15, 2, 0)</f>
        <v>留後</v>
      </c>
      <c r="E426">
        <v>6</v>
      </c>
      <c r="F426" t="s">
        <v>544</v>
      </c>
      <c r="G426" t="s">
        <v>545</v>
      </c>
      <c r="H426">
        <v>1000</v>
      </c>
      <c r="I426" s="35" t="s">
        <v>455</v>
      </c>
      <c r="J426">
        <v>4</v>
      </c>
      <c r="K426">
        <v>4</v>
      </c>
      <c r="L426">
        <v>57</v>
      </c>
      <c r="M426" s="15" t="s">
        <v>103</v>
      </c>
      <c r="N426" s="22" t="s">
        <v>33</v>
      </c>
      <c r="O426">
        <v>6</v>
      </c>
      <c r="P426">
        <v>35</v>
      </c>
      <c r="Q426">
        <v>134</v>
      </c>
      <c r="R426">
        <v>13</v>
      </c>
      <c r="S426">
        <v>9</v>
      </c>
      <c r="T426">
        <v>6</v>
      </c>
      <c r="X426" t="s">
        <v>1091</v>
      </c>
      <c r="Y426">
        <v>1080</v>
      </c>
      <c r="Z426" t="s">
        <v>211</v>
      </c>
    </row>
    <row r="427" spans="1:26" x14ac:dyDescent="0.25">
      <c r="A427" s="16" t="s">
        <v>203</v>
      </c>
      <c r="B427" s="19" t="s">
        <v>210</v>
      </c>
      <c r="C427" s="19" t="s">
        <v>2554</v>
      </c>
      <c r="D427" s="28" t="str">
        <f>VLOOKUP(R427, method!$A$1:$B$15, 2, 0)</f>
        <v>中前</v>
      </c>
      <c r="E427">
        <v>6</v>
      </c>
      <c r="F427" t="s">
        <v>882</v>
      </c>
      <c r="G427" t="s">
        <v>551</v>
      </c>
      <c r="H427">
        <v>1000</v>
      </c>
      <c r="I427" s="35" t="s">
        <v>455</v>
      </c>
      <c r="J427">
        <v>4</v>
      </c>
      <c r="K427">
        <v>3</v>
      </c>
      <c r="L427">
        <v>59</v>
      </c>
      <c r="M427" s="15" t="s">
        <v>103</v>
      </c>
      <c r="N427" s="17" t="s">
        <v>399</v>
      </c>
      <c r="O427" t="s">
        <v>664</v>
      </c>
      <c r="P427">
        <v>10</v>
      </c>
      <c r="Q427">
        <v>135</v>
      </c>
      <c r="R427">
        <v>7</v>
      </c>
      <c r="S427">
        <v>7</v>
      </c>
      <c r="T427">
        <v>6</v>
      </c>
      <c r="X427" t="s">
        <v>1092</v>
      </c>
      <c r="Y427">
        <v>1082</v>
      </c>
      <c r="Z427" t="s">
        <v>211</v>
      </c>
    </row>
    <row r="428" spans="1:26" x14ac:dyDescent="0.25">
      <c r="A428" s="16" t="s">
        <v>203</v>
      </c>
      <c r="B428" s="19" t="s">
        <v>210</v>
      </c>
      <c r="C428" s="19" t="s">
        <v>2554</v>
      </c>
      <c r="D428" s="29" t="str">
        <f>VLOOKUP(R428, method!$A$1:$B$15, 2, 0)</f>
        <v>留後</v>
      </c>
      <c r="E428" s="34">
        <v>4</v>
      </c>
      <c r="F428" t="s">
        <v>457</v>
      </c>
      <c r="G428" s="30" t="s">
        <v>445</v>
      </c>
      <c r="H428">
        <v>1000</v>
      </c>
      <c r="I428" s="35" t="s">
        <v>455</v>
      </c>
      <c r="J428">
        <v>4</v>
      </c>
      <c r="K428">
        <v>12</v>
      </c>
      <c r="L428">
        <v>60</v>
      </c>
      <c r="M428" s="15" t="s">
        <v>103</v>
      </c>
      <c r="N428" s="19" t="s">
        <v>388</v>
      </c>
      <c r="O428" t="s">
        <v>529</v>
      </c>
      <c r="P428">
        <v>14</v>
      </c>
      <c r="Q428">
        <v>135</v>
      </c>
      <c r="R428">
        <v>12</v>
      </c>
      <c r="S428">
        <v>11</v>
      </c>
      <c r="T428">
        <v>4</v>
      </c>
      <c r="X428" t="s">
        <v>1093</v>
      </c>
      <c r="Y428">
        <v>1081</v>
      </c>
      <c r="Z428" t="s">
        <v>211</v>
      </c>
    </row>
    <row r="429" spans="1:26" x14ac:dyDescent="0.25">
      <c r="A429" s="16" t="s">
        <v>203</v>
      </c>
      <c r="B429" s="19" t="s">
        <v>210</v>
      </c>
      <c r="C429" s="19" t="s">
        <v>2554</v>
      </c>
      <c r="D429" s="29" t="str">
        <f>VLOOKUP(R429, method!$A$1:$B$15, 2, 0)</f>
        <v>留後</v>
      </c>
      <c r="E429">
        <v>6</v>
      </c>
      <c r="F429" t="s">
        <v>460</v>
      </c>
      <c r="G429" s="31" t="s">
        <v>439</v>
      </c>
      <c r="H429">
        <v>1000</v>
      </c>
      <c r="I429" s="35" t="s">
        <v>455</v>
      </c>
      <c r="J429">
        <v>3</v>
      </c>
      <c r="K429">
        <v>10</v>
      </c>
      <c r="L429">
        <v>61</v>
      </c>
      <c r="M429" s="15" t="s">
        <v>103</v>
      </c>
      <c r="N429" s="24" t="s">
        <v>146</v>
      </c>
      <c r="O429" s="10" t="s">
        <v>442</v>
      </c>
      <c r="P429">
        <v>50</v>
      </c>
      <c r="Q429">
        <v>119</v>
      </c>
      <c r="R429">
        <v>12</v>
      </c>
      <c r="S429">
        <v>9</v>
      </c>
      <c r="T429">
        <v>6</v>
      </c>
      <c r="X429" t="s">
        <v>1094</v>
      </c>
      <c r="Y429">
        <v>1076</v>
      </c>
      <c r="Z429" t="s">
        <v>211</v>
      </c>
    </row>
    <row r="430" spans="1:26" x14ac:dyDescent="0.25">
      <c r="A430" s="16" t="s">
        <v>203</v>
      </c>
      <c r="B430" s="19" t="s">
        <v>210</v>
      </c>
      <c r="C430" s="19" t="s">
        <v>2554</v>
      </c>
      <c r="D430" s="28" t="str">
        <f>VLOOKUP(R430, method!$A$1:$B$15, 2, 0)</f>
        <v>中前</v>
      </c>
      <c r="E430">
        <v>12</v>
      </c>
      <c r="F430" t="s">
        <v>583</v>
      </c>
      <c r="G430" t="s">
        <v>491</v>
      </c>
      <c r="H430">
        <v>1000</v>
      </c>
      <c r="I430" s="35" t="s">
        <v>455</v>
      </c>
      <c r="J430">
        <v>3</v>
      </c>
      <c r="K430">
        <v>4</v>
      </c>
      <c r="L430">
        <v>62</v>
      </c>
      <c r="M430" s="15" t="s">
        <v>103</v>
      </c>
      <c r="N430" s="24" t="s">
        <v>146</v>
      </c>
      <c r="O430" t="s">
        <v>1028</v>
      </c>
      <c r="P430">
        <v>9.8000000000000007</v>
      </c>
      <c r="Q430">
        <v>120</v>
      </c>
      <c r="R430">
        <v>6</v>
      </c>
      <c r="S430">
        <v>10</v>
      </c>
      <c r="T430">
        <v>12</v>
      </c>
      <c r="X430" t="s">
        <v>1095</v>
      </c>
      <c r="Y430">
        <v>1084</v>
      </c>
      <c r="Z430" t="s">
        <v>211</v>
      </c>
    </row>
    <row r="431" spans="1:26" x14ac:dyDescent="0.25">
      <c r="A431" s="16" t="s">
        <v>203</v>
      </c>
      <c r="B431" s="19" t="s">
        <v>210</v>
      </c>
      <c r="C431" s="19" t="s">
        <v>2554</v>
      </c>
      <c r="D431" s="27" t="str">
        <f>VLOOKUP(R431, method!$A$1:$B$15, 2, 0)</f>
        <v>中後</v>
      </c>
      <c r="E431">
        <v>6</v>
      </c>
      <c r="F431" t="s">
        <v>991</v>
      </c>
      <c r="G431" t="s">
        <v>631</v>
      </c>
      <c r="H431">
        <v>1000</v>
      </c>
      <c r="I431" s="35" t="s">
        <v>455</v>
      </c>
      <c r="J431">
        <v>3</v>
      </c>
      <c r="K431">
        <v>7</v>
      </c>
      <c r="L431">
        <v>62</v>
      </c>
      <c r="M431" s="15" t="s">
        <v>103</v>
      </c>
      <c r="N431" s="20" t="s">
        <v>56</v>
      </c>
      <c r="O431">
        <v>4</v>
      </c>
      <c r="P431">
        <v>5.8</v>
      </c>
      <c r="Q431">
        <v>121</v>
      </c>
      <c r="R431">
        <v>10</v>
      </c>
      <c r="S431">
        <v>5</v>
      </c>
      <c r="T431">
        <v>6</v>
      </c>
      <c r="X431" t="s">
        <v>1096</v>
      </c>
      <c r="Y431">
        <v>1086</v>
      </c>
      <c r="Z431" t="s">
        <v>211</v>
      </c>
    </row>
    <row r="432" spans="1:26" x14ac:dyDescent="0.25">
      <c r="A432" s="16" t="s">
        <v>203</v>
      </c>
      <c r="B432" s="19" t="s">
        <v>210</v>
      </c>
      <c r="C432" s="19" t="s">
        <v>2554</v>
      </c>
      <c r="D432" s="29" t="str">
        <f>VLOOKUP(R432, method!$A$1:$B$15, 2, 0)</f>
        <v>留後</v>
      </c>
      <c r="E432">
        <v>8</v>
      </c>
      <c r="F432" t="s">
        <v>580</v>
      </c>
      <c r="G432" t="s">
        <v>469</v>
      </c>
      <c r="H432">
        <v>1000</v>
      </c>
      <c r="I432" s="35" t="s">
        <v>455</v>
      </c>
      <c r="J432">
        <v>3</v>
      </c>
      <c r="K432">
        <v>1</v>
      </c>
      <c r="L432">
        <v>62</v>
      </c>
      <c r="M432" s="15" t="s">
        <v>103</v>
      </c>
      <c r="N432" s="20" t="s">
        <v>56</v>
      </c>
      <c r="O432">
        <v>4</v>
      </c>
      <c r="P432">
        <v>12</v>
      </c>
      <c r="Q432">
        <v>119</v>
      </c>
      <c r="R432">
        <v>11</v>
      </c>
      <c r="S432">
        <v>12</v>
      </c>
      <c r="T432">
        <v>8</v>
      </c>
      <c r="X432" t="s">
        <v>662</v>
      </c>
      <c r="Y432">
        <v>1081</v>
      </c>
      <c r="Z432" t="s">
        <v>211</v>
      </c>
    </row>
    <row r="433" spans="1:26" x14ac:dyDescent="0.25">
      <c r="A433" s="16" t="s">
        <v>203</v>
      </c>
      <c r="B433" s="19" t="s">
        <v>210</v>
      </c>
      <c r="C433" s="19" t="s">
        <v>2554</v>
      </c>
      <c r="D433" s="28" t="str">
        <f>VLOOKUP(R433, method!$A$1:$B$15, 2, 0)</f>
        <v>中前</v>
      </c>
      <c r="E433" s="33">
        <v>1</v>
      </c>
      <c r="F433" t="s">
        <v>721</v>
      </c>
      <c r="G433" t="s">
        <v>631</v>
      </c>
      <c r="H433">
        <v>1000</v>
      </c>
      <c r="I433" s="35" t="s">
        <v>455</v>
      </c>
      <c r="J433">
        <v>4</v>
      </c>
      <c r="K433">
        <v>11</v>
      </c>
      <c r="L433">
        <v>56</v>
      </c>
      <c r="M433" s="15" t="s">
        <v>103</v>
      </c>
      <c r="N433" s="17" t="s">
        <v>399</v>
      </c>
      <c r="O433" s="10" t="s">
        <v>488</v>
      </c>
      <c r="P433">
        <v>5.6</v>
      </c>
      <c r="Q433">
        <v>131</v>
      </c>
      <c r="R433">
        <v>4</v>
      </c>
      <c r="S433">
        <v>4</v>
      </c>
      <c r="T433">
        <v>1</v>
      </c>
      <c r="X433" t="s">
        <v>1097</v>
      </c>
      <c r="Y433">
        <v>1086</v>
      </c>
      <c r="Z433" t="s">
        <v>211</v>
      </c>
    </row>
    <row r="434" spans="1:26" x14ac:dyDescent="0.25">
      <c r="A434" s="16" t="s">
        <v>203</v>
      </c>
      <c r="B434" s="19" t="s">
        <v>210</v>
      </c>
      <c r="C434" s="19" t="s">
        <v>2554</v>
      </c>
      <c r="D434" s="29" t="str">
        <f>VLOOKUP(R434, method!$A$1:$B$15, 2, 0)</f>
        <v>留後</v>
      </c>
      <c r="E434">
        <v>9</v>
      </c>
      <c r="F434" t="s">
        <v>994</v>
      </c>
      <c r="G434" s="31" t="s">
        <v>439</v>
      </c>
      <c r="H434">
        <v>1000</v>
      </c>
      <c r="I434" s="35" t="s">
        <v>455</v>
      </c>
      <c r="J434">
        <v>4</v>
      </c>
      <c r="K434">
        <v>12</v>
      </c>
      <c r="L434">
        <v>57</v>
      </c>
      <c r="M434" s="15" t="s">
        <v>103</v>
      </c>
      <c r="N434" s="14" t="s">
        <v>400</v>
      </c>
      <c r="O434" t="s">
        <v>536</v>
      </c>
      <c r="P434">
        <v>16</v>
      </c>
      <c r="Q434">
        <v>134</v>
      </c>
      <c r="R434">
        <v>11</v>
      </c>
      <c r="S434">
        <v>9</v>
      </c>
      <c r="T434">
        <v>9</v>
      </c>
      <c r="X434" t="s">
        <v>1098</v>
      </c>
      <c r="Y434">
        <v>1079</v>
      </c>
      <c r="Z434" t="s">
        <v>211</v>
      </c>
    </row>
    <row r="435" spans="1:26" x14ac:dyDescent="0.25">
      <c r="A435" s="16" t="s">
        <v>203</v>
      </c>
      <c r="B435" s="19" t="s">
        <v>210</v>
      </c>
      <c r="C435" s="19" t="s">
        <v>2554</v>
      </c>
      <c r="D435" s="29" t="str">
        <f>VLOOKUP(R435, method!$A$1:$B$15, 2, 0)</f>
        <v>留後</v>
      </c>
      <c r="E435" s="34">
        <v>5</v>
      </c>
      <c r="F435" t="s">
        <v>676</v>
      </c>
      <c r="G435" t="s">
        <v>532</v>
      </c>
      <c r="H435">
        <v>1000</v>
      </c>
      <c r="I435" s="35" t="s">
        <v>455</v>
      </c>
      <c r="J435">
        <v>4</v>
      </c>
      <c r="K435">
        <v>13</v>
      </c>
      <c r="L435">
        <v>57</v>
      </c>
      <c r="M435" s="15" t="s">
        <v>103</v>
      </c>
      <c r="N435" s="22" t="s">
        <v>33</v>
      </c>
      <c r="O435" s="10" t="s">
        <v>452</v>
      </c>
      <c r="P435">
        <v>4.5</v>
      </c>
      <c r="Q435">
        <v>133</v>
      </c>
      <c r="R435">
        <v>11</v>
      </c>
      <c r="S435">
        <v>9</v>
      </c>
      <c r="T435">
        <v>5</v>
      </c>
      <c r="X435" t="s">
        <v>1099</v>
      </c>
      <c r="Y435">
        <v>1086</v>
      </c>
      <c r="Z435" t="s">
        <v>211</v>
      </c>
    </row>
    <row r="436" spans="1:26" x14ac:dyDescent="0.25">
      <c r="A436" s="16" t="s">
        <v>203</v>
      </c>
      <c r="B436" s="19" t="s">
        <v>210</v>
      </c>
      <c r="C436" s="19" t="s">
        <v>2554</v>
      </c>
      <c r="D436" s="28" t="str">
        <f>VLOOKUP(R436, method!$A$1:$B$15, 2, 0)</f>
        <v>中前</v>
      </c>
      <c r="E436">
        <v>10</v>
      </c>
      <c r="F436" t="s">
        <v>472</v>
      </c>
      <c r="G436" s="31" t="s">
        <v>435</v>
      </c>
      <c r="H436">
        <v>1000</v>
      </c>
      <c r="I436" s="35" t="s">
        <v>455</v>
      </c>
      <c r="J436">
        <v>4</v>
      </c>
      <c r="K436">
        <v>1</v>
      </c>
      <c r="L436">
        <v>57</v>
      </c>
      <c r="M436" s="15" t="s">
        <v>103</v>
      </c>
      <c r="N436" s="22" t="s">
        <v>33</v>
      </c>
      <c r="O436" t="s">
        <v>456</v>
      </c>
      <c r="P436">
        <v>5.3</v>
      </c>
      <c r="Q436">
        <v>132</v>
      </c>
      <c r="R436">
        <v>7</v>
      </c>
      <c r="S436">
        <v>9</v>
      </c>
      <c r="T436">
        <v>10</v>
      </c>
      <c r="X436" t="s">
        <v>1100</v>
      </c>
      <c r="Y436">
        <v>1072</v>
      </c>
      <c r="Z436" t="s">
        <v>211</v>
      </c>
    </row>
    <row r="437" spans="1:26" x14ac:dyDescent="0.25">
      <c r="A437" s="16" t="s">
        <v>203</v>
      </c>
      <c r="B437" s="19" t="s">
        <v>210</v>
      </c>
      <c r="C437" s="19" t="s">
        <v>2554</v>
      </c>
      <c r="D437" s="27" t="str">
        <f>VLOOKUP(R437, method!$A$1:$B$15, 2, 0)</f>
        <v>中後</v>
      </c>
      <c r="E437" s="33">
        <v>1</v>
      </c>
      <c r="F437" t="s">
        <v>623</v>
      </c>
      <c r="G437" s="31" t="s">
        <v>439</v>
      </c>
      <c r="H437">
        <v>1000</v>
      </c>
      <c r="I437" s="35" t="s">
        <v>455</v>
      </c>
      <c r="J437">
        <v>4</v>
      </c>
      <c r="K437">
        <v>6</v>
      </c>
      <c r="L437">
        <v>51</v>
      </c>
      <c r="M437" s="15" t="s">
        <v>103</v>
      </c>
      <c r="N437" s="22" t="s">
        <v>33</v>
      </c>
      <c r="O437" s="10" t="s">
        <v>488</v>
      </c>
      <c r="P437">
        <v>4.9000000000000004</v>
      </c>
      <c r="Q437">
        <v>127</v>
      </c>
      <c r="R437">
        <v>8</v>
      </c>
      <c r="S437">
        <v>5</v>
      </c>
      <c r="T437">
        <v>1</v>
      </c>
      <c r="X437" t="s">
        <v>1101</v>
      </c>
      <c r="Y437">
        <v>1059</v>
      </c>
      <c r="Z437" t="s">
        <v>211</v>
      </c>
    </row>
    <row r="438" spans="1:26" x14ac:dyDescent="0.25">
      <c r="A438" s="16" t="s">
        <v>203</v>
      </c>
      <c r="B438" s="19" t="s">
        <v>210</v>
      </c>
      <c r="C438" s="19" t="s">
        <v>2554</v>
      </c>
      <c r="D438" s="29" t="str">
        <f>VLOOKUP(R438, method!$A$1:$B$15, 2, 0)</f>
        <v>留後</v>
      </c>
      <c r="E438" s="33">
        <v>2</v>
      </c>
      <c r="F438" t="s">
        <v>851</v>
      </c>
      <c r="G438" t="s">
        <v>532</v>
      </c>
      <c r="H438">
        <v>1000</v>
      </c>
      <c r="I438" s="35" t="s">
        <v>455</v>
      </c>
      <c r="J438">
        <v>4</v>
      </c>
      <c r="K438">
        <v>4</v>
      </c>
      <c r="L438">
        <v>50</v>
      </c>
      <c r="M438" s="15" t="s">
        <v>103</v>
      </c>
      <c r="N438" s="22" t="s">
        <v>33</v>
      </c>
      <c r="O438" s="10" t="s">
        <v>452</v>
      </c>
      <c r="P438">
        <v>14</v>
      </c>
      <c r="Q438">
        <v>125</v>
      </c>
      <c r="R438">
        <v>13</v>
      </c>
      <c r="S438">
        <v>13</v>
      </c>
      <c r="T438">
        <v>2</v>
      </c>
      <c r="X438" t="s">
        <v>1102</v>
      </c>
      <c r="Y438">
        <v>1057</v>
      </c>
      <c r="Z438" t="s">
        <v>211</v>
      </c>
    </row>
    <row r="439" spans="1:26" x14ac:dyDescent="0.25">
      <c r="A439" s="16" t="s">
        <v>203</v>
      </c>
      <c r="B439" s="19" t="s">
        <v>210</v>
      </c>
      <c r="C439" s="19" t="s">
        <v>2554</v>
      </c>
      <c r="D439" s="28" t="str">
        <f>VLOOKUP(R439, method!$A$1:$B$15, 2, 0)</f>
        <v>中前</v>
      </c>
      <c r="E439">
        <v>6</v>
      </c>
      <c r="F439" t="s">
        <v>628</v>
      </c>
      <c r="G439" t="s">
        <v>551</v>
      </c>
      <c r="H439">
        <v>1200</v>
      </c>
      <c r="I439" s="35" t="s">
        <v>455</v>
      </c>
      <c r="J439">
        <v>4</v>
      </c>
      <c r="K439">
        <v>7</v>
      </c>
      <c r="L439">
        <v>52</v>
      </c>
      <c r="M439" s="15" t="s">
        <v>103</v>
      </c>
      <c r="N439" s="22" t="s">
        <v>33</v>
      </c>
      <c r="O439" t="s">
        <v>529</v>
      </c>
      <c r="P439">
        <v>11</v>
      </c>
      <c r="Q439">
        <v>129</v>
      </c>
      <c r="R439">
        <v>7</v>
      </c>
      <c r="S439">
        <v>7</v>
      </c>
      <c r="T439">
        <v>6</v>
      </c>
      <c r="X439" t="s">
        <v>1103</v>
      </c>
      <c r="Y439">
        <v>1069</v>
      </c>
      <c r="Z439" t="s">
        <v>211</v>
      </c>
    </row>
    <row r="440" spans="1:26" x14ac:dyDescent="0.25">
      <c r="A440" s="16" t="s">
        <v>203</v>
      </c>
      <c r="B440" s="19" t="s">
        <v>210</v>
      </c>
      <c r="C440" s="19" t="s">
        <v>2554</v>
      </c>
      <c r="D440" s="29" t="str">
        <f>VLOOKUP(R440, method!$A$1:$B$15, 2, 0)</f>
        <v>留後</v>
      </c>
      <c r="E440">
        <v>10</v>
      </c>
      <c r="F440" t="s">
        <v>869</v>
      </c>
      <c r="G440" s="31" t="s">
        <v>451</v>
      </c>
      <c r="H440">
        <v>1000</v>
      </c>
      <c r="I440" s="35" t="s">
        <v>455</v>
      </c>
      <c r="J440">
        <v>4</v>
      </c>
      <c r="K440">
        <v>7</v>
      </c>
      <c r="L440">
        <v>52</v>
      </c>
      <c r="M440" s="15" t="s">
        <v>103</v>
      </c>
      <c r="N440" s="22" t="s">
        <v>33</v>
      </c>
      <c r="O440" t="s">
        <v>495</v>
      </c>
      <c r="P440">
        <v>9.5</v>
      </c>
      <c r="Q440">
        <v>127</v>
      </c>
      <c r="R440">
        <v>11</v>
      </c>
      <c r="S440">
        <v>12</v>
      </c>
      <c r="T440">
        <v>10</v>
      </c>
      <c r="X440" t="s">
        <v>1104</v>
      </c>
      <c r="Y440">
        <v>1064</v>
      </c>
      <c r="Z440" t="s">
        <v>1105</v>
      </c>
    </row>
    <row r="441" spans="1:26" x14ac:dyDescent="0.25">
      <c r="A441" s="16" t="s">
        <v>203</v>
      </c>
      <c r="B441" s="20" t="s">
        <v>213</v>
      </c>
      <c r="C441" s="20" t="s">
        <v>2555</v>
      </c>
      <c r="D441" s="29" t="str">
        <f>VLOOKUP(R441, method!$A$1:$B$15, 2, 0)</f>
        <v>留後</v>
      </c>
      <c r="E441" s="33">
        <v>2</v>
      </c>
      <c r="F441" t="s">
        <v>681</v>
      </c>
      <c r="G441" s="31" t="s">
        <v>439</v>
      </c>
      <c r="H441">
        <v>1200</v>
      </c>
      <c r="I441" s="35" t="s">
        <v>436</v>
      </c>
      <c r="J441">
        <v>4</v>
      </c>
      <c r="K441">
        <v>10</v>
      </c>
      <c r="L441">
        <v>55</v>
      </c>
      <c r="M441" s="21" t="s">
        <v>126</v>
      </c>
      <c r="N441" s="15" t="s">
        <v>390</v>
      </c>
      <c r="O441">
        <v>3</v>
      </c>
      <c r="P441">
        <v>14</v>
      </c>
      <c r="Q441">
        <v>130</v>
      </c>
      <c r="R441">
        <v>12</v>
      </c>
      <c r="S441">
        <v>12</v>
      </c>
      <c r="T441">
        <v>2</v>
      </c>
      <c r="X441" t="s">
        <v>553</v>
      </c>
      <c r="Y441">
        <v>1107</v>
      </c>
      <c r="Z441" t="s">
        <v>158</v>
      </c>
    </row>
    <row r="442" spans="1:26" x14ac:dyDescent="0.25">
      <c r="A442" s="16" t="s">
        <v>203</v>
      </c>
      <c r="B442" s="20" t="s">
        <v>213</v>
      </c>
      <c r="C442" s="20" t="s">
        <v>2555</v>
      </c>
      <c r="D442" s="27" t="str">
        <f>VLOOKUP(R442, method!$A$1:$B$15, 2, 0)</f>
        <v>中後</v>
      </c>
      <c r="E442" s="33">
        <v>2</v>
      </c>
      <c r="F442" t="s">
        <v>438</v>
      </c>
      <c r="G442" s="31" t="s">
        <v>439</v>
      </c>
      <c r="H442">
        <v>1200</v>
      </c>
      <c r="I442" s="36" t="s">
        <v>440</v>
      </c>
      <c r="J442">
        <v>4</v>
      </c>
      <c r="K442">
        <v>8</v>
      </c>
      <c r="L442">
        <v>54</v>
      </c>
      <c r="M442" s="21" t="s">
        <v>126</v>
      </c>
      <c r="N442" s="15" t="s">
        <v>390</v>
      </c>
      <c r="O442" s="10" t="s">
        <v>526</v>
      </c>
      <c r="P442">
        <v>17</v>
      </c>
      <c r="Q442">
        <v>129</v>
      </c>
      <c r="R442">
        <v>10</v>
      </c>
      <c r="S442">
        <v>11</v>
      </c>
      <c r="T442">
        <v>2</v>
      </c>
      <c r="X442" t="s">
        <v>1106</v>
      </c>
      <c r="Y442">
        <v>1090</v>
      </c>
      <c r="Z442" t="s">
        <v>158</v>
      </c>
    </row>
    <row r="443" spans="1:26" x14ac:dyDescent="0.25">
      <c r="A443" s="16" t="s">
        <v>203</v>
      </c>
      <c r="B443" s="20" t="s">
        <v>213</v>
      </c>
      <c r="C443" s="20" t="s">
        <v>2555</v>
      </c>
      <c r="D443" s="28" t="str">
        <f>VLOOKUP(R443, method!$A$1:$B$15, 2, 0)</f>
        <v>中前</v>
      </c>
      <c r="E443" s="34">
        <v>4</v>
      </c>
      <c r="F443" t="s">
        <v>645</v>
      </c>
      <c r="G443" s="31" t="s">
        <v>451</v>
      </c>
      <c r="H443">
        <v>1200</v>
      </c>
      <c r="I443" s="35" t="s">
        <v>436</v>
      </c>
      <c r="J443">
        <v>4</v>
      </c>
      <c r="K443">
        <v>4</v>
      </c>
      <c r="L443">
        <v>54</v>
      </c>
      <c r="M443" s="21" t="s">
        <v>126</v>
      </c>
      <c r="N443" s="15" t="s">
        <v>390</v>
      </c>
      <c r="O443" s="10" t="s">
        <v>452</v>
      </c>
      <c r="P443">
        <v>7.9</v>
      </c>
      <c r="Q443">
        <v>130</v>
      </c>
      <c r="R443">
        <v>6</v>
      </c>
      <c r="S443">
        <v>5</v>
      </c>
      <c r="T443">
        <v>4</v>
      </c>
      <c r="X443" t="s">
        <v>90</v>
      </c>
      <c r="Y443">
        <v>1091</v>
      </c>
      <c r="Z443" t="s">
        <v>158</v>
      </c>
    </row>
    <row r="444" spans="1:26" x14ac:dyDescent="0.25">
      <c r="A444" s="16" t="s">
        <v>203</v>
      </c>
      <c r="B444" s="20" t="s">
        <v>213</v>
      </c>
      <c r="C444" s="20" t="s">
        <v>2555</v>
      </c>
      <c r="D444" s="29" t="str">
        <f>VLOOKUP(R444, method!$A$1:$B$15, 2, 0)</f>
        <v>留後</v>
      </c>
      <c r="E444">
        <v>7</v>
      </c>
      <c r="F444" t="s">
        <v>444</v>
      </c>
      <c r="G444" s="30" t="s">
        <v>445</v>
      </c>
      <c r="H444">
        <v>1200</v>
      </c>
      <c r="I444" s="35" t="s">
        <v>436</v>
      </c>
      <c r="J444">
        <v>4</v>
      </c>
      <c r="K444">
        <v>12</v>
      </c>
      <c r="L444">
        <v>54</v>
      </c>
      <c r="M444" s="21" t="s">
        <v>126</v>
      </c>
      <c r="N444" s="15" t="s">
        <v>390</v>
      </c>
      <c r="O444" t="s">
        <v>536</v>
      </c>
      <c r="P444">
        <v>17</v>
      </c>
      <c r="Q444">
        <v>129</v>
      </c>
      <c r="R444">
        <v>11</v>
      </c>
      <c r="S444">
        <v>12</v>
      </c>
      <c r="T444">
        <v>7</v>
      </c>
      <c r="X444" t="s">
        <v>1107</v>
      </c>
      <c r="Y444">
        <v>1091</v>
      </c>
      <c r="Z444" t="s">
        <v>158</v>
      </c>
    </row>
    <row r="445" spans="1:26" x14ac:dyDescent="0.25">
      <c r="A445" s="16" t="s">
        <v>203</v>
      </c>
      <c r="B445" s="20" t="s">
        <v>213</v>
      </c>
      <c r="C445" s="20" t="s">
        <v>2555</v>
      </c>
      <c r="D445" s="29" t="str">
        <f>VLOOKUP(R445, method!$A$1:$B$15, 2, 0)</f>
        <v>留後</v>
      </c>
      <c r="E445">
        <v>11</v>
      </c>
      <c r="F445" t="s">
        <v>574</v>
      </c>
      <c r="G445" t="s">
        <v>491</v>
      </c>
      <c r="H445">
        <v>1200</v>
      </c>
      <c r="I445" s="35" t="s">
        <v>455</v>
      </c>
      <c r="J445">
        <v>4</v>
      </c>
      <c r="K445">
        <v>11</v>
      </c>
      <c r="L445">
        <v>54</v>
      </c>
      <c r="M445" s="21" t="s">
        <v>126</v>
      </c>
      <c r="N445" s="25" t="s">
        <v>409</v>
      </c>
      <c r="O445">
        <v>6</v>
      </c>
      <c r="P445">
        <v>48</v>
      </c>
      <c r="Q445">
        <v>130</v>
      </c>
      <c r="R445">
        <v>14</v>
      </c>
      <c r="S445">
        <v>14</v>
      </c>
      <c r="T445">
        <v>11</v>
      </c>
      <c r="X445" t="s">
        <v>667</v>
      </c>
      <c r="Y445">
        <v>1099</v>
      </c>
      <c r="Z445" t="s">
        <v>158</v>
      </c>
    </row>
    <row r="446" spans="1:26" x14ac:dyDescent="0.25">
      <c r="A446" s="16" t="s">
        <v>203</v>
      </c>
      <c r="B446" s="20" t="s">
        <v>213</v>
      </c>
      <c r="C446" s="20" t="s">
        <v>2555</v>
      </c>
      <c r="D446" s="28" t="str">
        <f>VLOOKUP(R446, method!$A$1:$B$15, 2, 0)</f>
        <v>中前</v>
      </c>
      <c r="E446" s="33">
        <v>1</v>
      </c>
      <c r="F446" t="s">
        <v>685</v>
      </c>
      <c r="G446" s="31" t="s">
        <v>439</v>
      </c>
      <c r="H446">
        <v>1200</v>
      </c>
      <c r="I446" s="35" t="s">
        <v>436</v>
      </c>
      <c r="J446">
        <v>4</v>
      </c>
      <c r="K446">
        <v>2</v>
      </c>
      <c r="L446">
        <v>48</v>
      </c>
      <c r="M446" s="21" t="s">
        <v>126</v>
      </c>
      <c r="N446" s="15" t="s">
        <v>390</v>
      </c>
      <c r="O446" s="10" t="s">
        <v>488</v>
      </c>
      <c r="P446">
        <v>12</v>
      </c>
      <c r="Q446">
        <v>124</v>
      </c>
      <c r="R446">
        <v>5</v>
      </c>
      <c r="S446">
        <v>4</v>
      </c>
      <c r="T446">
        <v>1</v>
      </c>
      <c r="X446" t="s">
        <v>214</v>
      </c>
      <c r="Y446">
        <v>1097</v>
      </c>
      <c r="Z446" t="s">
        <v>158</v>
      </c>
    </row>
    <row r="447" spans="1:26" x14ac:dyDescent="0.25">
      <c r="A447" s="16" t="s">
        <v>203</v>
      </c>
      <c r="B447" s="20" t="s">
        <v>213</v>
      </c>
      <c r="C447" s="20" t="s">
        <v>2555</v>
      </c>
      <c r="D447" s="28" t="str">
        <f>VLOOKUP(R447, method!$A$1:$B$15, 2, 0)</f>
        <v>中前</v>
      </c>
      <c r="E447" s="33">
        <v>1</v>
      </c>
      <c r="F447" t="s">
        <v>457</v>
      </c>
      <c r="G447" s="30" t="s">
        <v>445</v>
      </c>
      <c r="H447">
        <v>1200</v>
      </c>
      <c r="I447" s="35" t="s">
        <v>455</v>
      </c>
      <c r="J447">
        <v>4</v>
      </c>
      <c r="K447">
        <v>4</v>
      </c>
      <c r="L447">
        <v>43</v>
      </c>
      <c r="M447" s="21" t="s">
        <v>126</v>
      </c>
      <c r="N447" s="15" t="s">
        <v>390</v>
      </c>
      <c r="O447" s="10" t="s">
        <v>539</v>
      </c>
      <c r="P447">
        <v>4.2</v>
      </c>
      <c r="Q447">
        <v>118</v>
      </c>
      <c r="R447">
        <v>7</v>
      </c>
      <c r="S447">
        <v>5</v>
      </c>
      <c r="T447">
        <v>1</v>
      </c>
      <c r="X447" t="s">
        <v>453</v>
      </c>
      <c r="Y447">
        <v>1093</v>
      </c>
      <c r="Z447" t="s">
        <v>158</v>
      </c>
    </row>
    <row r="448" spans="1:26" x14ac:dyDescent="0.25">
      <c r="A448" s="16" t="s">
        <v>203</v>
      </c>
      <c r="B448" s="20" t="s">
        <v>213</v>
      </c>
      <c r="C448" s="20" t="s">
        <v>2555</v>
      </c>
      <c r="D448" s="28" t="str">
        <f>VLOOKUP(R448, method!$A$1:$B$15, 2, 0)</f>
        <v>中前</v>
      </c>
      <c r="E448" s="33">
        <v>3</v>
      </c>
      <c r="F448" t="s">
        <v>579</v>
      </c>
      <c r="G448" t="s">
        <v>545</v>
      </c>
      <c r="H448">
        <v>1200</v>
      </c>
      <c r="I448" s="35" t="s">
        <v>455</v>
      </c>
      <c r="J448">
        <v>4</v>
      </c>
      <c r="K448">
        <v>3</v>
      </c>
      <c r="L448">
        <v>44</v>
      </c>
      <c r="M448" s="21" t="s">
        <v>126</v>
      </c>
      <c r="N448" s="15" t="s">
        <v>390</v>
      </c>
      <c r="O448" t="s">
        <v>456</v>
      </c>
      <c r="P448">
        <v>29</v>
      </c>
      <c r="Q448">
        <v>121</v>
      </c>
      <c r="R448">
        <v>5</v>
      </c>
      <c r="S448">
        <v>6</v>
      </c>
      <c r="T448">
        <v>3</v>
      </c>
      <c r="X448" t="s">
        <v>1108</v>
      </c>
      <c r="Y448">
        <v>1099</v>
      </c>
      <c r="Z448" t="s">
        <v>158</v>
      </c>
    </row>
    <row r="449" spans="1:26" x14ac:dyDescent="0.25">
      <c r="A449" s="16" t="s">
        <v>203</v>
      </c>
      <c r="B449" s="20" t="s">
        <v>213</v>
      </c>
      <c r="C449" s="20" t="s">
        <v>2555</v>
      </c>
      <c r="D449" s="29" t="str">
        <f>VLOOKUP(R449, method!$A$1:$B$15, 2, 0)</f>
        <v>留後</v>
      </c>
      <c r="E449">
        <v>11</v>
      </c>
      <c r="F449" t="s">
        <v>605</v>
      </c>
      <c r="G449" t="s">
        <v>631</v>
      </c>
      <c r="H449">
        <v>1200</v>
      </c>
      <c r="I449" s="35" t="s">
        <v>455</v>
      </c>
      <c r="J449">
        <v>4</v>
      </c>
      <c r="K449">
        <v>12</v>
      </c>
      <c r="L449">
        <v>46</v>
      </c>
      <c r="M449" s="21" t="s">
        <v>126</v>
      </c>
      <c r="N449" s="15" t="s">
        <v>441</v>
      </c>
      <c r="O449">
        <v>5</v>
      </c>
      <c r="P449">
        <v>25</v>
      </c>
      <c r="Q449">
        <v>115</v>
      </c>
      <c r="R449">
        <v>12</v>
      </c>
      <c r="S449">
        <v>12</v>
      </c>
      <c r="T449">
        <v>11</v>
      </c>
      <c r="X449" t="s">
        <v>1109</v>
      </c>
      <c r="Y449">
        <v>1105</v>
      </c>
      <c r="Z449" t="s">
        <v>158</v>
      </c>
    </row>
    <row r="450" spans="1:26" x14ac:dyDescent="0.25">
      <c r="A450" s="16" t="s">
        <v>203</v>
      </c>
      <c r="B450" s="20" t="s">
        <v>213</v>
      </c>
      <c r="C450" s="20" t="s">
        <v>2555</v>
      </c>
      <c r="D450" s="27" t="str">
        <f>VLOOKUP(R450, method!$A$1:$B$15, 2, 0)</f>
        <v>中後</v>
      </c>
      <c r="E450">
        <v>9</v>
      </c>
      <c r="F450" t="s">
        <v>721</v>
      </c>
      <c r="G450" t="s">
        <v>631</v>
      </c>
      <c r="H450">
        <v>1200</v>
      </c>
      <c r="I450" s="35" t="s">
        <v>455</v>
      </c>
      <c r="J450">
        <v>4</v>
      </c>
      <c r="K450">
        <v>7</v>
      </c>
      <c r="L450">
        <v>47</v>
      </c>
      <c r="M450" s="21" t="s">
        <v>126</v>
      </c>
      <c r="N450" s="15" t="s">
        <v>390</v>
      </c>
      <c r="O450" t="s">
        <v>558</v>
      </c>
      <c r="P450">
        <v>7.5</v>
      </c>
      <c r="Q450">
        <v>124</v>
      </c>
      <c r="R450">
        <v>9</v>
      </c>
      <c r="S450">
        <v>10</v>
      </c>
      <c r="T450">
        <v>9</v>
      </c>
      <c r="X450" t="s">
        <v>1110</v>
      </c>
      <c r="Y450">
        <v>1092</v>
      </c>
      <c r="Z450" t="s">
        <v>158</v>
      </c>
    </row>
    <row r="451" spans="1:26" x14ac:dyDescent="0.25">
      <c r="A451" s="16" t="s">
        <v>203</v>
      </c>
      <c r="B451" s="20" t="s">
        <v>213</v>
      </c>
      <c r="C451" s="20" t="s">
        <v>2555</v>
      </c>
      <c r="D451" s="27" t="str">
        <f>VLOOKUP(R451, method!$A$1:$B$15, 2, 0)</f>
        <v>中後</v>
      </c>
      <c r="E451">
        <v>6</v>
      </c>
      <c r="F451" t="s">
        <v>612</v>
      </c>
      <c r="G451" s="31" t="s">
        <v>439</v>
      </c>
      <c r="H451">
        <v>1200</v>
      </c>
      <c r="I451" s="35" t="s">
        <v>455</v>
      </c>
      <c r="J451">
        <v>4</v>
      </c>
      <c r="K451">
        <v>11</v>
      </c>
      <c r="L451">
        <v>47</v>
      </c>
      <c r="M451" s="21" t="s">
        <v>126</v>
      </c>
      <c r="N451" s="15" t="s">
        <v>390</v>
      </c>
      <c r="O451">
        <v>4</v>
      </c>
      <c r="P451">
        <v>5</v>
      </c>
      <c r="Q451">
        <v>122</v>
      </c>
      <c r="R451">
        <v>9</v>
      </c>
      <c r="S451">
        <v>9</v>
      </c>
      <c r="T451">
        <v>6</v>
      </c>
      <c r="X451" t="s">
        <v>520</v>
      </c>
      <c r="Y451">
        <v>1080</v>
      </c>
      <c r="Z451" t="s">
        <v>158</v>
      </c>
    </row>
    <row r="452" spans="1:26" x14ac:dyDescent="0.25">
      <c r="A452" s="16" t="s">
        <v>203</v>
      </c>
      <c r="B452" s="20" t="s">
        <v>213</v>
      </c>
      <c r="C452" s="20" t="s">
        <v>2555</v>
      </c>
      <c r="D452" s="28" t="str">
        <f>VLOOKUP(R452, method!$A$1:$B$15, 2, 0)</f>
        <v>中前</v>
      </c>
      <c r="E452" s="33">
        <v>2</v>
      </c>
      <c r="F452" t="s">
        <v>472</v>
      </c>
      <c r="G452" s="31" t="s">
        <v>435</v>
      </c>
      <c r="H452">
        <v>1200</v>
      </c>
      <c r="I452" s="35" t="s">
        <v>455</v>
      </c>
      <c r="J452">
        <v>4</v>
      </c>
      <c r="K452">
        <v>9</v>
      </c>
      <c r="L452">
        <v>45</v>
      </c>
      <c r="M452" s="21" t="s">
        <v>126</v>
      </c>
      <c r="N452" s="15" t="s">
        <v>390</v>
      </c>
      <c r="O452" s="10" t="s">
        <v>539</v>
      </c>
      <c r="P452">
        <v>12</v>
      </c>
      <c r="Q452">
        <v>123</v>
      </c>
      <c r="R452">
        <v>5</v>
      </c>
      <c r="S452">
        <v>6</v>
      </c>
      <c r="T452">
        <v>2</v>
      </c>
      <c r="X452" t="s">
        <v>446</v>
      </c>
      <c r="Y452">
        <v>1079</v>
      </c>
      <c r="Z452" t="s">
        <v>158</v>
      </c>
    </row>
    <row r="453" spans="1:26" x14ac:dyDescent="0.25">
      <c r="A453" s="16" t="s">
        <v>203</v>
      </c>
      <c r="B453" s="20" t="s">
        <v>213</v>
      </c>
      <c r="C453" s="20" t="s">
        <v>2555</v>
      </c>
      <c r="D453" s="27" t="str">
        <f>VLOOKUP(R453, method!$A$1:$B$15, 2, 0)</f>
        <v>中後</v>
      </c>
      <c r="E453" s="33">
        <v>2</v>
      </c>
      <c r="F453" t="s">
        <v>692</v>
      </c>
      <c r="G453" s="31" t="s">
        <v>439</v>
      </c>
      <c r="H453">
        <v>1200</v>
      </c>
      <c r="I453" s="35" t="s">
        <v>455</v>
      </c>
      <c r="J453">
        <v>4</v>
      </c>
      <c r="K453">
        <v>6</v>
      </c>
      <c r="L453">
        <v>43</v>
      </c>
      <c r="M453" s="21" t="s">
        <v>126</v>
      </c>
      <c r="N453" s="15" t="s">
        <v>390</v>
      </c>
      <c r="O453" s="10" t="s">
        <v>613</v>
      </c>
      <c r="P453">
        <v>8.1999999999999993</v>
      </c>
      <c r="Q453">
        <v>119</v>
      </c>
      <c r="R453">
        <v>8</v>
      </c>
      <c r="S453">
        <v>8</v>
      </c>
      <c r="T453">
        <v>2</v>
      </c>
      <c r="X453" t="s">
        <v>1111</v>
      </c>
      <c r="Y453">
        <v>1062</v>
      </c>
      <c r="Z453" t="s">
        <v>158</v>
      </c>
    </row>
    <row r="454" spans="1:26" x14ac:dyDescent="0.25">
      <c r="A454" s="16" t="s">
        <v>203</v>
      </c>
      <c r="B454" s="20" t="s">
        <v>213</v>
      </c>
      <c r="C454" s="20" t="s">
        <v>2555</v>
      </c>
      <c r="D454" s="28" t="str">
        <f>VLOOKUP(R454, method!$A$1:$B$15, 2, 0)</f>
        <v>中前</v>
      </c>
      <c r="E454" s="33">
        <v>3</v>
      </c>
      <c r="F454" t="s">
        <v>846</v>
      </c>
      <c r="G454" s="30" t="s">
        <v>445</v>
      </c>
      <c r="H454">
        <v>1200</v>
      </c>
      <c r="I454" s="35" t="s">
        <v>455</v>
      </c>
      <c r="J454">
        <v>4</v>
      </c>
      <c r="K454">
        <v>7</v>
      </c>
      <c r="L454">
        <v>43</v>
      </c>
      <c r="M454" s="21" t="s">
        <v>126</v>
      </c>
      <c r="N454" s="15" t="s">
        <v>390</v>
      </c>
      <c r="O454" s="10" t="s">
        <v>526</v>
      </c>
      <c r="P454">
        <v>10</v>
      </c>
      <c r="Q454">
        <v>118</v>
      </c>
      <c r="R454">
        <v>7</v>
      </c>
      <c r="S454">
        <v>7</v>
      </c>
      <c r="T454">
        <v>3</v>
      </c>
      <c r="X454" t="s">
        <v>449</v>
      </c>
      <c r="Y454">
        <v>1077</v>
      </c>
      <c r="Z454" t="s">
        <v>158</v>
      </c>
    </row>
    <row r="455" spans="1:26" x14ac:dyDescent="0.25">
      <c r="A455" s="16" t="s">
        <v>203</v>
      </c>
      <c r="B455" s="20" t="s">
        <v>213</v>
      </c>
      <c r="C455" s="20" t="s">
        <v>2555</v>
      </c>
      <c r="D455" s="26" t="str">
        <f>VLOOKUP(R455, method!$A$1:$B$15, 2, 0)</f>
        <v>放頭</v>
      </c>
      <c r="E455" s="33">
        <v>1</v>
      </c>
      <c r="F455" t="s">
        <v>678</v>
      </c>
      <c r="G455" t="s">
        <v>631</v>
      </c>
      <c r="H455">
        <v>1200</v>
      </c>
      <c r="I455" s="36" t="s">
        <v>479</v>
      </c>
      <c r="J455">
        <v>5</v>
      </c>
      <c r="K455">
        <v>1</v>
      </c>
      <c r="L455">
        <v>38</v>
      </c>
      <c r="M455" s="21" t="s">
        <v>126</v>
      </c>
      <c r="N455" s="15" t="s">
        <v>390</v>
      </c>
      <c r="O455" s="10" t="s">
        <v>488</v>
      </c>
      <c r="P455">
        <v>5.6</v>
      </c>
      <c r="Q455">
        <v>133</v>
      </c>
      <c r="R455">
        <v>3</v>
      </c>
      <c r="S455">
        <v>3</v>
      </c>
      <c r="T455">
        <v>1</v>
      </c>
      <c r="X455" t="s">
        <v>1112</v>
      </c>
      <c r="Y455">
        <v>1069</v>
      </c>
      <c r="Z455" t="s">
        <v>158</v>
      </c>
    </row>
    <row r="456" spans="1:26" x14ac:dyDescent="0.25">
      <c r="A456" s="16" t="s">
        <v>203</v>
      </c>
      <c r="B456" s="20" t="s">
        <v>213</v>
      </c>
      <c r="C456" s="20" t="s">
        <v>2555</v>
      </c>
      <c r="D456" s="28" t="str">
        <f>VLOOKUP(R456, method!$A$1:$B$15, 2, 0)</f>
        <v>中前</v>
      </c>
      <c r="E456" s="33">
        <v>3</v>
      </c>
      <c r="F456" t="s">
        <v>628</v>
      </c>
      <c r="G456" t="s">
        <v>551</v>
      </c>
      <c r="H456">
        <v>1400</v>
      </c>
      <c r="I456" s="35" t="s">
        <v>455</v>
      </c>
      <c r="J456">
        <v>5</v>
      </c>
      <c r="K456">
        <v>1</v>
      </c>
      <c r="L456">
        <v>38</v>
      </c>
      <c r="M456" s="21" t="s">
        <v>126</v>
      </c>
      <c r="N456" s="15" t="s">
        <v>390</v>
      </c>
      <c r="O456" s="10">
        <v>1</v>
      </c>
      <c r="P456">
        <v>6.4</v>
      </c>
      <c r="Q456">
        <v>134</v>
      </c>
      <c r="R456">
        <v>5</v>
      </c>
      <c r="S456">
        <v>5</v>
      </c>
      <c r="T456">
        <v>6</v>
      </c>
      <c r="U456">
        <v>3</v>
      </c>
      <c r="X456" t="s">
        <v>874</v>
      </c>
      <c r="Y456">
        <v>1072</v>
      </c>
      <c r="Z456" t="s">
        <v>158</v>
      </c>
    </row>
    <row r="457" spans="1:26" x14ac:dyDescent="0.25">
      <c r="A457" s="16" t="s">
        <v>203</v>
      </c>
      <c r="B457" s="20" t="s">
        <v>213</v>
      </c>
      <c r="C457" s="20" t="s">
        <v>2555</v>
      </c>
      <c r="D457" s="27" t="str">
        <f>VLOOKUP(R457, method!$A$1:$B$15, 2, 0)</f>
        <v>中後</v>
      </c>
      <c r="E457" s="33">
        <v>2</v>
      </c>
      <c r="F457" t="s">
        <v>630</v>
      </c>
      <c r="G457" t="s">
        <v>631</v>
      </c>
      <c r="H457">
        <v>1200</v>
      </c>
      <c r="I457" s="35" t="s">
        <v>455</v>
      </c>
      <c r="J457">
        <v>5</v>
      </c>
      <c r="K457">
        <v>3</v>
      </c>
      <c r="L457">
        <v>38</v>
      </c>
      <c r="M457" s="21" t="s">
        <v>126</v>
      </c>
      <c r="N457" s="15" t="s">
        <v>390</v>
      </c>
      <c r="O457" s="10" t="s">
        <v>526</v>
      </c>
      <c r="P457">
        <v>6.1</v>
      </c>
      <c r="Q457">
        <v>133</v>
      </c>
      <c r="R457">
        <v>9</v>
      </c>
      <c r="S457">
        <v>10</v>
      </c>
      <c r="T457">
        <v>2</v>
      </c>
      <c r="X457" t="s">
        <v>1113</v>
      </c>
      <c r="Y457">
        <v>1073</v>
      </c>
      <c r="Z457" t="s">
        <v>158</v>
      </c>
    </row>
    <row r="458" spans="1:26" x14ac:dyDescent="0.25">
      <c r="A458" s="16" t="s">
        <v>203</v>
      </c>
      <c r="B458" s="20" t="s">
        <v>213</v>
      </c>
      <c r="C458" s="20" t="s">
        <v>2555</v>
      </c>
      <c r="D458" s="29" t="str">
        <f>VLOOKUP(R458, method!$A$1:$B$15, 2, 0)</f>
        <v>留後</v>
      </c>
      <c r="E458" s="34">
        <v>4</v>
      </c>
      <c r="F458" t="s">
        <v>487</v>
      </c>
      <c r="G458" s="31" t="s">
        <v>439</v>
      </c>
      <c r="H458">
        <v>1000</v>
      </c>
      <c r="I458" s="36" t="s">
        <v>440</v>
      </c>
      <c r="J458">
        <v>5</v>
      </c>
      <c r="K458">
        <v>6</v>
      </c>
      <c r="L458">
        <v>39</v>
      </c>
      <c r="M458" s="21" t="s">
        <v>126</v>
      </c>
      <c r="N458" s="15" t="s">
        <v>390</v>
      </c>
      <c r="O458" s="10" t="s">
        <v>442</v>
      </c>
      <c r="P458">
        <v>7.4</v>
      </c>
      <c r="Q458">
        <v>135</v>
      </c>
      <c r="R458">
        <v>12</v>
      </c>
      <c r="S458">
        <v>9</v>
      </c>
      <c r="T458">
        <v>4</v>
      </c>
      <c r="X458" t="s">
        <v>1114</v>
      </c>
      <c r="Y458">
        <v>1075</v>
      </c>
      <c r="Z458" t="s">
        <v>158</v>
      </c>
    </row>
    <row r="459" spans="1:26" x14ac:dyDescent="0.25">
      <c r="A459" s="16" t="s">
        <v>203</v>
      </c>
      <c r="B459" s="20" t="s">
        <v>213</v>
      </c>
      <c r="C459" s="20" t="s">
        <v>2555</v>
      </c>
      <c r="D459" s="26" t="str">
        <f>VLOOKUP(R459, method!$A$1:$B$15, 2, 0)</f>
        <v>放頭</v>
      </c>
      <c r="E459">
        <v>8</v>
      </c>
      <c r="F459" t="s">
        <v>869</v>
      </c>
      <c r="G459" s="31" t="s">
        <v>451</v>
      </c>
      <c r="H459">
        <v>1200</v>
      </c>
      <c r="I459" s="35" t="s">
        <v>455</v>
      </c>
      <c r="J459">
        <v>5</v>
      </c>
      <c r="K459">
        <v>7</v>
      </c>
      <c r="L459">
        <v>40</v>
      </c>
      <c r="M459" s="21" t="s">
        <v>126</v>
      </c>
      <c r="N459" s="18" t="s">
        <v>12</v>
      </c>
      <c r="O459" t="s">
        <v>536</v>
      </c>
      <c r="P459">
        <v>6.6</v>
      </c>
      <c r="Q459">
        <v>135</v>
      </c>
      <c r="R459">
        <v>2</v>
      </c>
      <c r="S459">
        <v>2</v>
      </c>
      <c r="T459">
        <v>8</v>
      </c>
      <c r="X459" t="s">
        <v>52</v>
      </c>
      <c r="Y459">
        <v>1078</v>
      </c>
      <c r="Z459" t="s">
        <v>158</v>
      </c>
    </row>
    <row r="460" spans="1:26" x14ac:dyDescent="0.25">
      <c r="A460" s="16" t="s">
        <v>203</v>
      </c>
      <c r="B460" s="20" t="s">
        <v>213</v>
      </c>
      <c r="C460" s="20" t="s">
        <v>2555</v>
      </c>
      <c r="D460" s="29" t="str">
        <f>VLOOKUP(R460, method!$A$1:$B$15, 2, 0)</f>
        <v>留後</v>
      </c>
      <c r="E460" s="34">
        <v>4</v>
      </c>
      <c r="F460" t="s">
        <v>703</v>
      </c>
      <c r="G460" s="30" t="s">
        <v>445</v>
      </c>
      <c r="H460">
        <v>1200</v>
      </c>
      <c r="I460" s="35" t="s">
        <v>455</v>
      </c>
      <c r="J460">
        <v>4</v>
      </c>
      <c r="K460">
        <v>12</v>
      </c>
      <c r="L460">
        <v>40</v>
      </c>
      <c r="M460" s="21" t="s">
        <v>126</v>
      </c>
      <c r="N460" s="15" t="s">
        <v>390</v>
      </c>
      <c r="O460" s="10" t="s">
        <v>442</v>
      </c>
      <c r="P460">
        <v>16</v>
      </c>
      <c r="Q460">
        <v>116</v>
      </c>
      <c r="R460">
        <v>12</v>
      </c>
      <c r="S460">
        <v>12</v>
      </c>
      <c r="T460">
        <v>4</v>
      </c>
      <c r="X460" t="s">
        <v>1065</v>
      </c>
      <c r="Y460">
        <v>1072</v>
      </c>
      <c r="Z460" t="s">
        <v>158</v>
      </c>
    </row>
    <row r="461" spans="1:26" x14ac:dyDescent="0.25">
      <c r="A461" s="16" t="s">
        <v>203</v>
      </c>
      <c r="B461" s="20" t="s">
        <v>213</v>
      </c>
      <c r="C461" s="20" t="s">
        <v>2555</v>
      </c>
      <c r="D461" s="29" t="str">
        <f>VLOOKUP(R461, method!$A$1:$B$15, 2, 0)</f>
        <v>留後</v>
      </c>
      <c r="E461">
        <v>7</v>
      </c>
      <c r="F461" t="s">
        <v>947</v>
      </c>
      <c r="G461" s="31" t="s">
        <v>435</v>
      </c>
      <c r="H461">
        <v>1200</v>
      </c>
      <c r="I461" s="35" t="s">
        <v>455</v>
      </c>
      <c r="J461">
        <v>4</v>
      </c>
      <c r="K461">
        <v>11</v>
      </c>
      <c r="L461">
        <v>40</v>
      </c>
      <c r="M461" s="21" t="s">
        <v>126</v>
      </c>
      <c r="N461" s="15" t="s">
        <v>390</v>
      </c>
      <c r="O461" t="s">
        <v>536</v>
      </c>
      <c r="P461">
        <v>24</v>
      </c>
      <c r="Q461">
        <v>116</v>
      </c>
      <c r="R461">
        <v>12</v>
      </c>
      <c r="S461">
        <v>11</v>
      </c>
      <c r="T461">
        <v>7</v>
      </c>
      <c r="X461" t="s">
        <v>1115</v>
      </c>
      <c r="Y461">
        <v>1057</v>
      </c>
      <c r="Z461" t="s">
        <v>158</v>
      </c>
    </row>
    <row r="462" spans="1:26" x14ac:dyDescent="0.25">
      <c r="A462" s="16" t="s">
        <v>203</v>
      </c>
      <c r="B462" s="20" t="s">
        <v>213</v>
      </c>
      <c r="C462" s="20" t="s">
        <v>2555</v>
      </c>
      <c r="D462" s="28" t="str">
        <f>VLOOKUP(R462, method!$A$1:$B$15, 2, 0)</f>
        <v>中前</v>
      </c>
      <c r="E462" s="33">
        <v>1</v>
      </c>
      <c r="F462" t="s">
        <v>642</v>
      </c>
      <c r="G462" s="31" t="s">
        <v>439</v>
      </c>
      <c r="H462">
        <v>1200</v>
      </c>
      <c r="I462" s="35" t="s">
        <v>455</v>
      </c>
      <c r="J462">
        <v>5</v>
      </c>
      <c r="K462">
        <v>1</v>
      </c>
      <c r="L462">
        <v>35</v>
      </c>
      <c r="M462" s="21" t="s">
        <v>126</v>
      </c>
      <c r="N462" s="16" t="s">
        <v>71</v>
      </c>
      <c r="O462" s="10" t="s">
        <v>488</v>
      </c>
      <c r="P462">
        <v>5.9</v>
      </c>
      <c r="Q462">
        <v>132</v>
      </c>
      <c r="R462">
        <v>6</v>
      </c>
      <c r="S462">
        <v>6</v>
      </c>
      <c r="T462">
        <v>1</v>
      </c>
      <c r="X462" t="s">
        <v>1116</v>
      </c>
      <c r="Y462">
        <v>1059</v>
      </c>
      <c r="Z462" t="s">
        <v>158</v>
      </c>
    </row>
    <row r="463" spans="1:26" x14ac:dyDescent="0.25">
      <c r="A463" s="16" t="s">
        <v>203</v>
      </c>
      <c r="B463" s="20" t="s">
        <v>213</v>
      </c>
      <c r="C463" s="20" t="s">
        <v>2555</v>
      </c>
      <c r="D463" s="29" t="str">
        <f>VLOOKUP(R463, method!$A$1:$B$15, 2, 0)</f>
        <v>留後</v>
      </c>
      <c r="E463" s="33">
        <v>3</v>
      </c>
      <c r="F463" t="s">
        <v>497</v>
      </c>
      <c r="G463" s="31" t="s">
        <v>435</v>
      </c>
      <c r="H463">
        <v>1200</v>
      </c>
      <c r="I463" s="35" t="s">
        <v>455</v>
      </c>
      <c r="J463">
        <v>5</v>
      </c>
      <c r="K463">
        <v>7</v>
      </c>
      <c r="L463">
        <v>35</v>
      </c>
      <c r="M463" s="21" t="s">
        <v>126</v>
      </c>
      <c r="N463" s="16" t="s">
        <v>71</v>
      </c>
      <c r="O463" s="10" t="s">
        <v>452</v>
      </c>
      <c r="P463">
        <v>17</v>
      </c>
      <c r="Q463">
        <v>130</v>
      </c>
      <c r="R463">
        <v>11</v>
      </c>
      <c r="S463">
        <v>11</v>
      </c>
      <c r="T463">
        <v>3</v>
      </c>
      <c r="X463" t="s">
        <v>1064</v>
      </c>
      <c r="Y463">
        <v>1058</v>
      </c>
      <c r="Z463" t="s">
        <v>1117</v>
      </c>
    </row>
    <row r="464" spans="1:26" x14ac:dyDescent="0.25">
      <c r="A464" s="16" t="s">
        <v>203</v>
      </c>
      <c r="B464" s="20" t="s">
        <v>213</v>
      </c>
      <c r="C464" s="20" t="s">
        <v>2555</v>
      </c>
      <c r="D464" s="26" t="str">
        <f>VLOOKUP(R464, method!$A$1:$B$15, 2, 0)</f>
        <v>放頭</v>
      </c>
      <c r="E464">
        <v>14</v>
      </c>
      <c r="F464" t="s">
        <v>1118</v>
      </c>
      <c r="G464" t="s">
        <v>631</v>
      </c>
      <c r="H464">
        <v>1400</v>
      </c>
      <c r="I464" s="35" t="s">
        <v>455</v>
      </c>
      <c r="J464">
        <v>5</v>
      </c>
      <c r="K464">
        <v>11</v>
      </c>
      <c r="L464">
        <v>38</v>
      </c>
      <c r="M464" s="21" t="s">
        <v>126</v>
      </c>
      <c r="N464" s="16" t="s">
        <v>71</v>
      </c>
      <c r="O464" t="s">
        <v>1119</v>
      </c>
      <c r="P464">
        <v>39</v>
      </c>
      <c r="Q464">
        <v>134</v>
      </c>
      <c r="R464">
        <v>3</v>
      </c>
      <c r="S464">
        <v>3</v>
      </c>
      <c r="T464">
        <v>8</v>
      </c>
      <c r="U464">
        <v>14</v>
      </c>
      <c r="X464" t="s">
        <v>1120</v>
      </c>
      <c r="Y464">
        <v>1056</v>
      </c>
      <c r="Z464" t="s">
        <v>227</v>
      </c>
    </row>
    <row r="465" spans="1:27" x14ac:dyDescent="0.25">
      <c r="A465" s="16" t="s">
        <v>203</v>
      </c>
      <c r="B465" s="20" t="s">
        <v>213</v>
      </c>
      <c r="C465" s="20" t="s">
        <v>2555</v>
      </c>
      <c r="D465" s="27" t="str">
        <f>VLOOKUP(R465, method!$A$1:$B$15, 2, 0)</f>
        <v>中後</v>
      </c>
      <c r="E465">
        <v>8</v>
      </c>
      <c r="F465" t="s">
        <v>1068</v>
      </c>
      <c r="G465" s="31" t="s">
        <v>439</v>
      </c>
      <c r="H465">
        <v>1650</v>
      </c>
      <c r="I465" s="35" t="s">
        <v>455</v>
      </c>
      <c r="J465">
        <v>5</v>
      </c>
      <c r="K465">
        <v>5</v>
      </c>
      <c r="L465">
        <v>40</v>
      </c>
      <c r="M465" s="21" t="s">
        <v>126</v>
      </c>
      <c r="N465" s="25" t="s">
        <v>26</v>
      </c>
      <c r="O465">
        <v>5</v>
      </c>
      <c r="P465">
        <v>39</v>
      </c>
      <c r="Q465">
        <v>135</v>
      </c>
      <c r="R465">
        <v>10</v>
      </c>
      <c r="S465">
        <v>11</v>
      </c>
      <c r="T465">
        <v>12</v>
      </c>
      <c r="U465">
        <v>8</v>
      </c>
      <c r="X465" t="s">
        <v>1121</v>
      </c>
      <c r="Y465">
        <v>1060</v>
      </c>
      <c r="Z465" t="s">
        <v>463</v>
      </c>
    </row>
    <row r="466" spans="1:27" x14ac:dyDescent="0.25">
      <c r="A466" s="16" t="s">
        <v>203</v>
      </c>
      <c r="B466" s="20" t="s">
        <v>213</v>
      </c>
      <c r="C466" s="20" t="s">
        <v>2555</v>
      </c>
      <c r="D466" s="26" t="str">
        <f>VLOOKUP(R466, method!$A$1:$B$15, 2, 0)</f>
        <v>放頭</v>
      </c>
      <c r="E466">
        <v>9</v>
      </c>
      <c r="F466" t="s">
        <v>1122</v>
      </c>
      <c r="G466" s="31" t="s">
        <v>435</v>
      </c>
      <c r="H466">
        <v>1650</v>
      </c>
      <c r="I466" s="35" t="s">
        <v>455</v>
      </c>
      <c r="J466">
        <v>4</v>
      </c>
      <c r="K466">
        <v>7</v>
      </c>
      <c r="L466">
        <v>42</v>
      </c>
      <c r="M466" s="21" t="s">
        <v>126</v>
      </c>
      <c r="N466" s="23" t="s">
        <v>394</v>
      </c>
      <c r="O466" t="s">
        <v>573</v>
      </c>
      <c r="P466">
        <v>33</v>
      </c>
      <c r="Q466">
        <v>119</v>
      </c>
      <c r="R466">
        <v>1</v>
      </c>
      <c r="S466">
        <v>1</v>
      </c>
      <c r="T466">
        <v>2</v>
      </c>
      <c r="U466">
        <v>9</v>
      </c>
      <c r="X466" t="s">
        <v>1123</v>
      </c>
      <c r="Y466">
        <v>1054</v>
      </c>
      <c r="Z466" t="s">
        <v>463</v>
      </c>
    </row>
    <row r="467" spans="1:27" x14ac:dyDescent="0.25">
      <c r="A467" s="16" t="s">
        <v>203</v>
      </c>
      <c r="B467" s="20" t="s">
        <v>213</v>
      </c>
      <c r="C467" s="20" t="s">
        <v>2555</v>
      </c>
      <c r="D467" s="28" t="str">
        <f>VLOOKUP(R467, method!$A$1:$B$15, 2, 0)</f>
        <v>中前</v>
      </c>
      <c r="E467">
        <v>7</v>
      </c>
      <c r="F467" t="s">
        <v>728</v>
      </c>
      <c r="G467" s="31" t="s">
        <v>451</v>
      </c>
      <c r="H467">
        <v>1200</v>
      </c>
      <c r="I467" s="35" t="s">
        <v>455</v>
      </c>
      <c r="J467">
        <v>4</v>
      </c>
      <c r="K467">
        <v>3</v>
      </c>
      <c r="L467">
        <v>42</v>
      </c>
      <c r="M467" s="21" t="s">
        <v>126</v>
      </c>
      <c r="N467" s="23" t="s">
        <v>394</v>
      </c>
      <c r="O467" s="10" t="s">
        <v>526</v>
      </c>
      <c r="P467">
        <v>77</v>
      </c>
      <c r="Q467">
        <v>117</v>
      </c>
      <c r="R467">
        <v>7</v>
      </c>
      <c r="S467">
        <v>7</v>
      </c>
      <c r="T467">
        <v>7</v>
      </c>
      <c r="X467" t="s">
        <v>1065</v>
      </c>
      <c r="Y467">
        <v>1059</v>
      </c>
      <c r="Z467" t="s">
        <v>463</v>
      </c>
    </row>
    <row r="468" spans="1:27" x14ac:dyDescent="0.25">
      <c r="A468" s="16" t="s">
        <v>203</v>
      </c>
      <c r="B468" s="20" t="s">
        <v>213</v>
      </c>
      <c r="C468" s="20" t="s">
        <v>2555</v>
      </c>
      <c r="D468" s="27" t="str">
        <f>VLOOKUP(R468, method!$A$1:$B$15, 2, 0)</f>
        <v>中後</v>
      </c>
      <c r="E468">
        <v>14</v>
      </c>
      <c r="F468" t="s">
        <v>1022</v>
      </c>
      <c r="G468" t="s">
        <v>491</v>
      </c>
      <c r="H468">
        <v>1400</v>
      </c>
      <c r="I468" s="35" t="s">
        <v>455</v>
      </c>
      <c r="J468">
        <v>4</v>
      </c>
      <c r="K468">
        <v>9</v>
      </c>
      <c r="L468">
        <v>45</v>
      </c>
      <c r="M468" s="21" t="s">
        <v>126</v>
      </c>
      <c r="N468" s="21" t="s">
        <v>61</v>
      </c>
      <c r="O468">
        <v>10</v>
      </c>
      <c r="P468">
        <v>79</v>
      </c>
      <c r="Q468">
        <v>123</v>
      </c>
      <c r="R468">
        <v>10</v>
      </c>
      <c r="S468">
        <v>11</v>
      </c>
      <c r="T468">
        <v>13</v>
      </c>
      <c r="U468">
        <v>14</v>
      </c>
      <c r="X468" t="s">
        <v>1124</v>
      </c>
      <c r="Y468">
        <v>1057</v>
      </c>
      <c r="Z468" t="s">
        <v>463</v>
      </c>
    </row>
    <row r="469" spans="1:27" x14ac:dyDescent="0.25">
      <c r="A469" s="16" t="s">
        <v>203</v>
      </c>
      <c r="B469" s="20" t="s">
        <v>213</v>
      </c>
      <c r="C469" s="20" t="s">
        <v>2555</v>
      </c>
      <c r="D469" s="27" t="str">
        <f>VLOOKUP(R469, method!$A$1:$B$15, 2, 0)</f>
        <v>中後</v>
      </c>
      <c r="E469">
        <v>11</v>
      </c>
      <c r="F469" t="s">
        <v>959</v>
      </c>
      <c r="G469" s="31" t="s">
        <v>451</v>
      </c>
      <c r="H469">
        <v>1200</v>
      </c>
      <c r="I469" s="35" t="s">
        <v>455</v>
      </c>
      <c r="J469">
        <v>4</v>
      </c>
      <c r="K469">
        <v>7</v>
      </c>
      <c r="L469">
        <v>47</v>
      </c>
      <c r="M469" s="21" t="s">
        <v>126</v>
      </c>
      <c r="N469" s="21" t="s">
        <v>61</v>
      </c>
      <c r="O469" t="s">
        <v>536</v>
      </c>
      <c r="P469">
        <v>60</v>
      </c>
      <c r="Q469">
        <v>122</v>
      </c>
      <c r="R469">
        <v>9</v>
      </c>
      <c r="S469">
        <v>11</v>
      </c>
      <c r="T469">
        <v>11</v>
      </c>
      <c r="X469" t="s">
        <v>1125</v>
      </c>
      <c r="Y469">
        <v>1054</v>
      </c>
      <c r="Z469" t="s">
        <v>463</v>
      </c>
    </row>
    <row r="470" spans="1:27" x14ac:dyDescent="0.25">
      <c r="A470" s="16" t="s">
        <v>203</v>
      </c>
      <c r="B470" s="20" t="s">
        <v>213</v>
      </c>
      <c r="C470" s="20" t="s">
        <v>2555</v>
      </c>
      <c r="E470" t="s">
        <v>724</v>
      </c>
      <c r="F470" t="s">
        <v>1126</v>
      </c>
      <c r="G470" s="30" t="s">
        <v>445</v>
      </c>
      <c r="H470">
        <v>1200</v>
      </c>
      <c r="I470" s="36" t="s">
        <v>440</v>
      </c>
      <c r="J470">
        <v>4</v>
      </c>
      <c r="K470" t="s">
        <v>463</v>
      </c>
      <c r="L470">
        <v>47</v>
      </c>
      <c r="M470" s="21" t="s">
        <v>126</v>
      </c>
      <c r="N470" s="21" t="s">
        <v>61</v>
      </c>
      <c r="O470" t="s">
        <v>463</v>
      </c>
      <c r="P470" t="s">
        <v>463</v>
      </c>
      <c r="Q470">
        <v>122</v>
      </c>
      <c r="R470" t="s">
        <v>463</v>
      </c>
      <c r="X470" t="s">
        <v>463</v>
      </c>
      <c r="Y470" t="s">
        <v>463</v>
      </c>
      <c r="Z470" t="s">
        <v>463</v>
      </c>
      <c r="AA470" t="s">
        <v>463</v>
      </c>
    </row>
    <row r="471" spans="1:27" x14ac:dyDescent="0.25">
      <c r="A471" s="16" t="s">
        <v>203</v>
      </c>
      <c r="B471" s="20" t="s">
        <v>213</v>
      </c>
      <c r="C471" s="20" t="s">
        <v>2555</v>
      </c>
      <c r="D471" s="29" t="str">
        <f>VLOOKUP(R471, method!$A$1:$B$15, 2, 0)</f>
        <v>留後</v>
      </c>
      <c r="E471">
        <v>9</v>
      </c>
      <c r="F471" t="s">
        <v>1127</v>
      </c>
      <c r="G471" s="31" t="s">
        <v>451</v>
      </c>
      <c r="H471">
        <v>1200</v>
      </c>
      <c r="I471" s="35" t="s">
        <v>436</v>
      </c>
      <c r="J471">
        <v>4</v>
      </c>
      <c r="K471">
        <v>11</v>
      </c>
      <c r="L471">
        <v>49</v>
      </c>
      <c r="M471" s="21" t="s">
        <v>126</v>
      </c>
      <c r="N471" s="21" t="s">
        <v>61</v>
      </c>
      <c r="O471">
        <v>5</v>
      </c>
      <c r="P471">
        <v>127</v>
      </c>
      <c r="Q471">
        <v>125</v>
      </c>
      <c r="R471">
        <v>12</v>
      </c>
      <c r="S471">
        <v>12</v>
      </c>
      <c r="T471">
        <v>9</v>
      </c>
      <c r="X471" t="s">
        <v>226</v>
      </c>
      <c r="Y471">
        <v>1052</v>
      </c>
      <c r="Z471" t="s">
        <v>463</v>
      </c>
    </row>
    <row r="472" spans="1:27" x14ac:dyDescent="0.25">
      <c r="A472" s="16" t="s">
        <v>203</v>
      </c>
      <c r="B472" s="20" t="s">
        <v>213</v>
      </c>
      <c r="C472" s="20" t="s">
        <v>2555</v>
      </c>
      <c r="D472" s="26" t="str">
        <f>VLOOKUP(R472, method!$A$1:$B$15, 2, 0)</f>
        <v>放頭</v>
      </c>
      <c r="E472">
        <v>10</v>
      </c>
      <c r="F472" t="s">
        <v>1128</v>
      </c>
      <c r="G472" s="30" t="s">
        <v>445</v>
      </c>
      <c r="H472">
        <v>1200</v>
      </c>
      <c r="I472" s="35" t="s">
        <v>455</v>
      </c>
      <c r="J472">
        <v>4</v>
      </c>
      <c r="K472">
        <v>5</v>
      </c>
      <c r="L472">
        <v>52</v>
      </c>
      <c r="M472" s="22" t="s">
        <v>1129</v>
      </c>
      <c r="N472" s="17" t="s">
        <v>512</v>
      </c>
      <c r="O472">
        <v>7</v>
      </c>
      <c r="P472">
        <v>168</v>
      </c>
      <c r="Q472">
        <v>121</v>
      </c>
      <c r="R472">
        <v>3</v>
      </c>
      <c r="S472">
        <v>6</v>
      </c>
      <c r="T472">
        <v>10</v>
      </c>
      <c r="X472" t="s">
        <v>1130</v>
      </c>
      <c r="Y472">
        <v>1061</v>
      </c>
      <c r="Z472" t="s">
        <v>463</v>
      </c>
    </row>
    <row r="473" spans="1:27" x14ac:dyDescent="0.25">
      <c r="A473" s="16" t="s">
        <v>203</v>
      </c>
      <c r="B473" s="20" t="s">
        <v>213</v>
      </c>
      <c r="C473" s="20" t="s">
        <v>2555</v>
      </c>
      <c r="D473" s="29" t="str">
        <f>VLOOKUP(R473, method!$A$1:$B$15, 2, 0)</f>
        <v>留後</v>
      </c>
      <c r="E473">
        <v>12</v>
      </c>
      <c r="F473" t="s">
        <v>1131</v>
      </c>
      <c r="G473" t="s">
        <v>545</v>
      </c>
      <c r="H473">
        <v>1200</v>
      </c>
      <c r="I473" s="35" t="s">
        <v>455</v>
      </c>
      <c r="J473">
        <v>4</v>
      </c>
      <c r="K473">
        <v>5</v>
      </c>
      <c r="L473">
        <v>52</v>
      </c>
      <c r="M473" s="22" t="s">
        <v>1129</v>
      </c>
      <c r="N473" s="17" t="s">
        <v>512</v>
      </c>
      <c r="O473" t="s">
        <v>872</v>
      </c>
      <c r="P473">
        <v>174</v>
      </c>
      <c r="Q473">
        <v>121</v>
      </c>
      <c r="R473">
        <v>12</v>
      </c>
      <c r="S473">
        <v>14</v>
      </c>
      <c r="T473">
        <v>12</v>
      </c>
      <c r="X473" t="s">
        <v>1132</v>
      </c>
      <c r="Y473">
        <v>1058</v>
      </c>
      <c r="Z473" t="s">
        <v>463</v>
      </c>
    </row>
    <row r="474" spans="1:27" x14ac:dyDescent="0.25">
      <c r="A474" s="16" t="s">
        <v>203</v>
      </c>
      <c r="B474" s="21" t="s">
        <v>216</v>
      </c>
      <c r="C474" s="21" t="s">
        <v>2556</v>
      </c>
      <c r="D474" s="29" t="str">
        <f>VLOOKUP(R474, method!$A$1:$B$15, 2, 0)</f>
        <v>留後</v>
      </c>
      <c r="E474">
        <v>12</v>
      </c>
      <c r="F474" t="s">
        <v>572</v>
      </c>
      <c r="G474" t="s">
        <v>532</v>
      </c>
      <c r="H474">
        <v>1000</v>
      </c>
      <c r="I474" s="35" t="s">
        <v>455</v>
      </c>
      <c r="J474">
        <v>4</v>
      </c>
      <c r="K474">
        <v>2</v>
      </c>
      <c r="L474">
        <v>52</v>
      </c>
      <c r="M474" s="16" t="s">
        <v>40</v>
      </c>
      <c r="N474" s="14" t="s">
        <v>50</v>
      </c>
      <c r="O474" t="s">
        <v>664</v>
      </c>
      <c r="P474">
        <v>109</v>
      </c>
      <c r="Q474">
        <v>127</v>
      </c>
      <c r="R474">
        <v>14</v>
      </c>
      <c r="S474">
        <v>14</v>
      </c>
      <c r="T474">
        <v>12</v>
      </c>
      <c r="X474" t="s">
        <v>1133</v>
      </c>
      <c r="Y474">
        <v>1038</v>
      </c>
      <c r="Z474" t="s">
        <v>596</v>
      </c>
    </row>
    <row r="475" spans="1:27" x14ac:dyDescent="0.25">
      <c r="A475" s="16" t="s">
        <v>203</v>
      </c>
      <c r="B475" s="22" t="s">
        <v>219</v>
      </c>
      <c r="C475" s="22" t="s">
        <v>2557</v>
      </c>
      <c r="D475" s="28" t="str">
        <f>VLOOKUP(R475, method!$A$1:$B$15, 2, 0)</f>
        <v>中前</v>
      </c>
      <c r="E475">
        <v>6</v>
      </c>
      <c r="F475" t="s">
        <v>434</v>
      </c>
      <c r="G475" s="31" t="s">
        <v>435</v>
      </c>
      <c r="H475">
        <v>1200</v>
      </c>
      <c r="I475" s="35" t="s">
        <v>436</v>
      </c>
      <c r="J475">
        <v>4</v>
      </c>
      <c r="K475">
        <v>7</v>
      </c>
      <c r="L475">
        <v>51</v>
      </c>
      <c r="M475" s="17" t="s">
        <v>116</v>
      </c>
      <c r="N475" s="17" t="s">
        <v>512</v>
      </c>
      <c r="O475" t="s">
        <v>519</v>
      </c>
      <c r="P475">
        <v>19</v>
      </c>
      <c r="Q475">
        <v>124</v>
      </c>
      <c r="R475">
        <v>6</v>
      </c>
      <c r="S475">
        <v>6</v>
      </c>
      <c r="T475">
        <v>6</v>
      </c>
      <c r="X475" t="s">
        <v>1107</v>
      </c>
      <c r="Y475">
        <v>1043</v>
      </c>
      <c r="Z475" t="s">
        <v>463</v>
      </c>
    </row>
    <row r="476" spans="1:27" x14ac:dyDescent="0.25">
      <c r="A476" s="16" t="s">
        <v>203</v>
      </c>
      <c r="B476" s="22" t="s">
        <v>219</v>
      </c>
      <c r="C476" s="22" t="s">
        <v>2557</v>
      </c>
      <c r="D476" s="26" t="str">
        <f>VLOOKUP(R476, method!$A$1:$B$15, 2, 0)</f>
        <v>放頭</v>
      </c>
      <c r="E476" s="33">
        <v>1</v>
      </c>
      <c r="F476" t="s">
        <v>645</v>
      </c>
      <c r="G476" s="31" t="s">
        <v>451</v>
      </c>
      <c r="H476">
        <v>1200</v>
      </c>
      <c r="I476" s="35" t="s">
        <v>436</v>
      </c>
      <c r="J476">
        <v>4</v>
      </c>
      <c r="K476">
        <v>11</v>
      </c>
      <c r="L476">
        <v>46</v>
      </c>
      <c r="M476" s="17" t="s">
        <v>116</v>
      </c>
      <c r="N476" s="15" t="s">
        <v>441</v>
      </c>
      <c r="O476" s="10" t="s">
        <v>613</v>
      </c>
      <c r="P476">
        <v>20</v>
      </c>
      <c r="Q476">
        <v>114</v>
      </c>
      <c r="R476">
        <v>2</v>
      </c>
      <c r="S476">
        <v>2</v>
      </c>
      <c r="T476">
        <v>1</v>
      </c>
      <c r="X476" t="s">
        <v>220</v>
      </c>
      <c r="Y476">
        <v>1045</v>
      </c>
      <c r="Z476" t="s">
        <v>463</v>
      </c>
    </row>
    <row r="477" spans="1:27" x14ac:dyDescent="0.25">
      <c r="A477" s="16" t="s">
        <v>203</v>
      </c>
      <c r="B477" s="22" t="s">
        <v>219</v>
      </c>
      <c r="C477" s="22" t="s">
        <v>2557</v>
      </c>
      <c r="D477" s="28" t="str">
        <f>VLOOKUP(R477, method!$A$1:$B$15, 2, 0)</f>
        <v>中前</v>
      </c>
      <c r="E477" s="33">
        <v>3</v>
      </c>
      <c r="F477" t="s">
        <v>598</v>
      </c>
      <c r="G477" s="31" t="s">
        <v>439</v>
      </c>
      <c r="H477">
        <v>1200</v>
      </c>
      <c r="I477" s="35" t="s">
        <v>455</v>
      </c>
      <c r="J477">
        <v>4</v>
      </c>
      <c r="K477">
        <v>7</v>
      </c>
      <c r="L477">
        <v>46</v>
      </c>
      <c r="M477" s="17" t="s">
        <v>116</v>
      </c>
      <c r="N477" s="15" t="s">
        <v>441</v>
      </c>
      <c r="O477" s="10" t="s">
        <v>376</v>
      </c>
      <c r="P477">
        <v>35</v>
      </c>
      <c r="Q477">
        <v>115</v>
      </c>
      <c r="R477">
        <v>4</v>
      </c>
      <c r="S477">
        <v>1</v>
      </c>
      <c r="T477">
        <v>3</v>
      </c>
      <c r="X477" t="s">
        <v>1134</v>
      </c>
      <c r="Y477">
        <v>1040</v>
      </c>
      <c r="Z477" t="s">
        <v>687</v>
      </c>
    </row>
    <row r="478" spans="1:27" x14ac:dyDescent="0.25">
      <c r="A478" s="16" t="s">
        <v>203</v>
      </c>
      <c r="B478" s="22" t="s">
        <v>219</v>
      </c>
      <c r="C478" s="22" t="s">
        <v>2557</v>
      </c>
      <c r="D478" s="28" t="str">
        <f>VLOOKUP(R478, method!$A$1:$B$15, 2, 0)</f>
        <v>中前</v>
      </c>
      <c r="E478">
        <v>8</v>
      </c>
      <c r="F478" t="s">
        <v>457</v>
      </c>
      <c r="G478" s="30" t="s">
        <v>445</v>
      </c>
      <c r="H478">
        <v>1200</v>
      </c>
      <c r="I478" s="35" t="s">
        <v>455</v>
      </c>
      <c r="J478">
        <v>4</v>
      </c>
      <c r="K478">
        <v>12</v>
      </c>
      <c r="L478">
        <v>48</v>
      </c>
      <c r="M478" s="17" t="s">
        <v>116</v>
      </c>
      <c r="N478" s="17" t="s">
        <v>448</v>
      </c>
      <c r="O478" t="s">
        <v>664</v>
      </c>
      <c r="P478">
        <v>78</v>
      </c>
      <c r="Q478">
        <v>121</v>
      </c>
      <c r="R478">
        <v>5</v>
      </c>
      <c r="S478">
        <v>7</v>
      </c>
      <c r="T478">
        <v>8</v>
      </c>
      <c r="X478" t="s">
        <v>699</v>
      </c>
      <c r="Y478">
        <v>1050</v>
      </c>
      <c r="Z478" t="s">
        <v>689</v>
      </c>
    </row>
    <row r="479" spans="1:27" x14ac:dyDescent="0.25">
      <c r="A479" s="16" t="s">
        <v>203</v>
      </c>
      <c r="B479" s="22" t="s">
        <v>219</v>
      </c>
      <c r="C479" s="22" t="s">
        <v>2557</v>
      </c>
      <c r="D479" s="28" t="str">
        <f>VLOOKUP(R479, method!$A$1:$B$15, 2, 0)</f>
        <v>中前</v>
      </c>
      <c r="E479">
        <v>6</v>
      </c>
      <c r="F479" t="s">
        <v>460</v>
      </c>
      <c r="G479" s="31" t="s">
        <v>439</v>
      </c>
      <c r="H479">
        <v>1200</v>
      </c>
      <c r="I479" s="35" t="s">
        <v>455</v>
      </c>
      <c r="J479">
        <v>4</v>
      </c>
      <c r="K479">
        <v>7</v>
      </c>
      <c r="L479">
        <v>50</v>
      </c>
      <c r="M479" s="17" t="s">
        <v>116</v>
      </c>
      <c r="N479" s="17" t="s">
        <v>448</v>
      </c>
      <c r="O479" t="s">
        <v>558</v>
      </c>
      <c r="P479">
        <v>108</v>
      </c>
      <c r="Q479">
        <v>123</v>
      </c>
      <c r="R479">
        <v>4</v>
      </c>
      <c r="S479">
        <v>5</v>
      </c>
      <c r="T479">
        <v>6</v>
      </c>
      <c r="X479" t="s">
        <v>1135</v>
      </c>
      <c r="Y479">
        <v>1031</v>
      </c>
      <c r="Z479" t="s">
        <v>689</v>
      </c>
    </row>
    <row r="480" spans="1:27" x14ac:dyDescent="0.25">
      <c r="A480" s="16" t="s">
        <v>203</v>
      </c>
      <c r="B480" s="22" t="s">
        <v>219</v>
      </c>
      <c r="C480" s="22" t="s">
        <v>2557</v>
      </c>
      <c r="D480" s="27" t="str">
        <f>VLOOKUP(R480, method!$A$1:$B$15, 2, 0)</f>
        <v>中後</v>
      </c>
      <c r="E480">
        <v>12</v>
      </c>
      <c r="F480" t="s">
        <v>859</v>
      </c>
      <c r="G480" s="31" t="s">
        <v>435</v>
      </c>
      <c r="H480">
        <v>1200</v>
      </c>
      <c r="I480" s="35" t="s">
        <v>455</v>
      </c>
      <c r="J480">
        <v>4</v>
      </c>
      <c r="K480">
        <v>12</v>
      </c>
      <c r="L480">
        <v>52</v>
      </c>
      <c r="M480" s="17" t="s">
        <v>116</v>
      </c>
      <c r="N480" s="25" t="s">
        <v>120</v>
      </c>
      <c r="O480">
        <v>10</v>
      </c>
      <c r="P480">
        <v>115</v>
      </c>
      <c r="Q480">
        <v>127</v>
      </c>
      <c r="R480">
        <v>10</v>
      </c>
      <c r="S480">
        <v>8</v>
      </c>
      <c r="T480">
        <v>12</v>
      </c>
      <c r="X480" t="s">
        <v>1136</v>
      </c>
      <c r="Y480">
        <v>1046</v>
      </c>
      <c r="Z480" t="s">
        <v>689</v>
      </c>
    </row>
    <row r="481" spans="1:26" x14ac:dyDescent="0.25">
      <c r="A481" s="16" t="s">
        <v>203</v>
      </c>
      <c r="B481" s="22" t="s">
        <v>219</v>
      </c>
      <c r="C481" s="22" t="s">
        <v>2557</v>
      </c>
      <c r="D481" s="28" t="str">
        <f>VLOOKUP(R481, method!$A$1:$B$15, 2, 0)</f>
        <v>中前</v>
      </c>
      <c r="E481">
        <v>9</v>
      </c>
      <c r="F481" t="s">
        <v>989</v>
      </c>
      <c r="G481" s="30" t="s">
        <v>445</v>
      </c>
      <c r="H481">
        <v>1000</v>
      </c>
      <c r="I481" s="35" t="s">
        <v>455</v>
      </c>
      <c r="J481">
        <v>4</v>
      </c>
      <c r="K481">
        <v>3</v>
      </c>
      <c r="L481">
        <v>54</v>
      </c>
      <c r="M481" s="17" t="s">
        <v>116</v>
      </c>
      <c r="N481" s="20" t="s">
        <v>56</v>
      </c>
      <c r="O481" t="s">
        <v>495</v>
      </c>
      <c r="P481">
        <v>16</v>
      </c>
      <c r="Q481">
        <v>129</v>
      </c>
      <c r="R481">
        <v>7</v>
      </c>
      <c r="S481">
        <v>7</v>
      </c>
      <c r="T481">
        <v>9</v>
      </c>
      <c r="X481" t="s">
        <v>1137</v>
      </c>
      <c r="Y481">
        <v>1047</v>
      </c>
      <c r="Z481" t="s">
        <v>689</v>
      </c>
    </row>
    <row r="482" spans="1:26" x14ac:dyDescent="0.25">
      <c r="A482" s="16" t="s">
        <v>203</v>
      </c>
      <c r="B482" s="22" t="s">
        <v>219</v>
      </c>
      <c r="C482" s="22" t="s">
        <v>2557</v>
      </c>
      <c r="D482" s="27" t="str">
        <f>VLOOKUP(R482, method!$A$1:$B$15, 2, 0)</f>
        <v>中後</v>
      </c>
      <c r="E482" s="34">
        <v>5</v>
      </c>
      <c r="F482" t="s">
        <v>1058</v>
      </c>
      <c r="G482" s="31" t="s">
        <v>451</v>
      </c>
      <c r="H482">
        <v>1000</v>
      </c>
      <c r="I482" s="35" t="s">
        <v>455</v>
      </c>
      <c r="J482">
        <v>4</v>
      </c>
      <c r="K482">
        <v>11</v>
      </c>
      <c r="L482">
        <v>56</v>
      </c>
      <c r="M482" s="17" t="s">
        <v>116</v>
      </c>
      <c r="N482" s="15" t="s">
        <v>391</v>
      </c>
      <c r="O482" t="s">
        <v>495</v>
      </c>
      <c r="P482">
        <v>98</v>
      </c>
      <c r="Q482">
        <v>132</v>
      </c>
      <c r="R482">
        <v>10</v>
      </c>
      <c r="S482">
        <v>8</v>
      </c>
      <c r="T482">
        <v>5</v>
      </c>
      <c r="X482" t="s">
        <v>1138</v>
      </c>
      <c r="Y482">
        <v>1045</v>
      </c>
      <c r="Z482" t="s">
        <v>689</v>
      </c>
    </row>
    <row r="483" spans="1:26" x14ac:dyDescent="0.25">
      <c r="A483" s="16" t="s">
        <v>203</v>
      </c>
      <c r="B483" s="22" t="s">
        <v>219</v>
      </c>
      <c r="C483" s="22" t="s">
        <v>2557</v>
      </c>
      <c r="D483" s="28" t="str">
        <f>VLOOKUP(R483, method!$A$1:$B$15, 2, 0)</f>
        <v>中前</v>
      </c>
      <c r="E483">
        <v>9</v>
      </c>
      <c r="F483" t="s">
        <v>673</v>
      </c>
      <c r="G483" s="30" t="s">
        <v>445</v>
      </c>
      <c r="H483">
        <v>1200</v>
      </c>
      <c r="I483" s="35" t="s">
        <v>455</v>
      </c>
      <c r="J483">
        <v>4</v>
      </c>
      <c r="K483">
        <v>8</v>
      </c>
      <c r="L483">
        <v>58</v>
      </c>
      <c r="M483" s="17" t="s">
        <v>116</v>
      </c>
      <c r="N483" s="15" t="s">
        <v>391</v>
      </c>
      <c r="O483">
        <v>5</v>
      </c>
      <c r="P483">
        <v>44</v>
      </c>
      <c r="Q483">
        <v>133</v>
      </c>
      <c r="R483">
        <v>6</v>
      </c>
      <c r="S483">
        <v>6</v>
      </c>
      <c r="T483">
        <v>9</v>
      </c>
      <c r="X483" t="s">
        <v>659</v>
      </c>
      <c r="Y483">
        <v>1048</v>
      </c>
      <c r="Z483" t="s">
        <v>689</v>
      </c>
    </row>
    <row r="484" spans="1:26" x14ac:dyDescent="0.25">
      <c r="A484" s="16" t="s">
        <v>203</v>
      </c>
      <c r="B484" s="22" t="s">
        <v>219</v>
      </c>
      <c r="C484" s="22" t="s">
        <v>2557</v>
      </c>
      <c r="D484" s="28" t="str">
        <f>VLOOKUP(R484, method!$A$1:$B$15, 2, 0)</f>
        <v>中前</v>
      </c>
      <c r="E484">
        <v>8</v>
      </c>
      <c r="F484" t="s">
        <v>996</v>
      </c>
      <c r="G484" s="31" t="s">
        <v>451</v>
      </c>
      <c r="H484">
        <v>1200</v>
      </c>
      <c r="I484" s="35" t="s">
        <v>455</v>
      </c>
      <c r="J484">
        <v>3</v>
      </c>
      <c r="K484">
        <v>9</v>
      </c>
      <c r="L484">
        <v>60</v>
      </c>
      <c r="M484" s="17" t="s">
        <v>116</v>
      </c>
      <c r="N484" s="15" t="s">
        <v>391</v>
      </c>
      <c r="O484" t="s">
        <v>546</v>
      </c>
      <c r="P484">
        <v>56</v>
      </c>
      <c r="Q484">
        <v>120</v>
      </c>
      <c r="R484">
        <v>7</v>
      </c>
      <c r="S484">
        <v>7</v>
      </c>
      <c r="T484">
        <v>8</v>
      </c>
      <c r="X484" t="s">
        <v>1059</v>
      </c>
      <c r="Y484">
        <v>1039</v>
      </c>
      <c r="Z484" t="s">
        <v>1139</v>
      </c>
    </row>
    <row r="485" spans="1:26" x14ac:dyDescent="0.25">
      <c r="A485" s="16" t="s">
        <v>203</v>
      </c>
      <c r="B485" s="22" t="s">
        <v>219</v>
      </c>
      <c r="C485" s="22" t="s">
        <v>2557</v>
      </c>
      <c r="D485" s="27" t="str">
        <f>VLOOKUP(R485, method!$A$1:$B$15, 2, 0)</f>
        <v>中後</v>
      </c>
      <c r="E485">
        <v>11</v>
      </c>
      <c r="F485" t="s">
        <v>912</v>
      </c>
      <c r="G485" t="s">
        <v>545</v>
      </c>
      <c r="H485">
        <v>1200</v>
      </c>
      <c r="I485" s="35" t="s">
        <v>436</v>
      </c>
      <c r="J485">
        <v>3</v>
      </c>
      <c r="K485">
        <v>5</v>
      </c>
      <c r="L485">
        <v>62</v>
      </c>
      <c r="M485" s="17" t="s">
        <v>116</v>
      </c>
      <c r="N485" s="24" t="s">
        <v>389</v>
      </c>
      <c r="O485">
        <v>6</v>
      </c>
      <c r="P485">
        <v>87</v>
      </c>
      <c r="Q485">
        <v>121</v>
      </c>
      <c r="R485">
        <v>8</v>
      </c>
      <c r="S485">
        <v>7</v>
      </c>
      <c r="T485">
        <v>11</v>
      </c>
      <c r="X485" t="s">
        <v>1085</v>
      </c>
      <c r="Y485">
        <v>1056</v>
      </c>
      <c r="Z485" t="s">
        <v>1140</v>
      </c>
    </row>
    <row r="486" spans="1:26" x14ac:dyDescent="0.25">
      <c r="A486" s="16" t="s">
        <v>203</v>
      </c>
      <c r="B486" s="22" t="s">
        <v>219</v>
      </c>
      <c r="C486" s="22" t="s">
        <v>2557</v>
      </c>
      <c r="D486" s="28" t="str">
        <f>VLOOKUP(R486, method!$A$1:$B$15, 2, 0)</f>
        <v>中前</v>
      </c>
      <c r="E486">
        <v>11</v>
      </c>
      <c r="F486" t="s">
        <v>694</v>
      </c>
      <c r="G486" s="31" t="s">
        <v>435</v>
      </c>
      <c r="H486">
        <v>1000</v>
      </c>
      <c r="I486" s="35" t="s">
        <v>455</v>
      </c>
      <c r="J486">
        <v>3</v>
      </c>
      <c r="K486">
        <v>4</v>
      </c>
      <c r="L486">
        <v>64</v>
      </c>
      <c r="M486" s="17" t="s">
        <v>116</v>
      </c>
      <c r="N486" s="23" t="s">
        <v>39</v>
      </c>
      <c r="O486" t="s">
        <v>546</v>
      </c>
      <c r="P486">
        <v>26</v>
      </c>
      <c r="Q486">
        <v>121</v>
      </c>
      <c r="R486">
        <v>6</v>
      </c>
      <c r="S486">
        <v>9</v>
      </c>
      <c r="T486">
        <v>11</v>
      </c>
      <c r="X486" t="s">
        <v>655</v>
      </c>
      <c r="Y486">
        <v>1070</v>
      </c>
      <c r="Z486" t="s">
        <v>1117</v>
      </c>
    </row>
    <row r="487" spans="1:26" x14ac:dyDescent="0.25">
      <c r="A487" s="16" t="s">
        <v>203</v>
      </c>
      <c r="B487" s="22" t="s">
        <v>219</v>
      </c>
      <c r="C487" s="22" t="s">
        <v>2557</v>
      </c>
      <c r="D487" s="26" t="str">
        <f>VLOOKUP(R487, method!$A$1:$B$15, 2, 0)</f>
        <v>放頭</v>
      </c>
      <c r="E487">
        <v>13</v>
      </c>
      <c r="F487" t="s">
        <v>1141</v>
      </c>
      <c r="G487" t="s">
        <v>545</v>
      </c>
      <c r="H487">
        <v>1200</v>
      </c>
      <c r="I487" s="35" t="s">
        <v>455</v>
      </c>
      <c r="J487">
        <v>3</v>
      </c>
      <c r="K487">
        <v>14</v>
      </c>
      <c r="L487">
        <v>65</v>
      </c>
      <c r="M487" s="17" t="s">
        <v>116</v>
      </c>
      <c r="N487" s="20" t="s">
        <v>56</v>
      </c>
      <c r="O487" t="s">
        <v>1142</v>
      </c>
      <c r="P487">
        <v>23</v>
      </c>
      <c r="Q487">
        <v>120</v>
      </c>
      <c r="R487">
        <v>1</v>
      </c>
      <c r="S487">
        <v>2</v>
      </c>
      <c r="T487">
        <v>13</v>
      </c>
      <c r="X487" t="s">
        <v>1110</v>
      </c>
      <c r="Y487">
        <v>1051</v>
      </c>
      <c r="Z487" t="s">
        <v>227</v>
      </c>
    </row>
    <row r="488" spans="1:26" x14ac:dyDescent="0.25">
      <c r="A488" s="16" t="s">
        <v>203</v>
      </c>
      <c r="B488" s="23" t="s">
        <v>222</v>
      </c>
      <c r="C488" s="23" t="s">
        <v>2558</v>
      </c>
      <c r="D488" s="27" t="str">
        <f>VLOOKUP(R488, method!$A$1:$B$15, 2, 0)</f>
        <v>中後</v>
      </c>
      <c r="E488" s="33">
        <v>3</v>
      </c>
      <c r="F488" t="s">
        <v>434</v>
      </c>
      <c r="G488" s="31" t="s">
        <v>435</v>
      </c>
      <c r="H488">
        <v>1200</v>
      </c>
      <c r="I488" s="35" t="s">
        <v>436</v>
      </c>
      <c r="J488">
        <v>4</v>
      </c>
      <c r="K488">
        <v>10</v>
      </c>
      <c r="L488">
        <v>50</v>
      </c>
      <c r="M488" s="25" t="s">
        <v>89</v>
      </c>
      <c r="N488" s="22" t="s">
        <v>33</v>
      </c>
      <c r="O488">
        <v>3</v>
      </c>
      <c r="P488">
        <v>7</v>
      </c>
      <c r="Q488">
        <v>125</v>
      </c>
      <c r="R488">
        <v>9</v>
      </c>
      <c r="S488">
        <v>9</v>
      </c>
      <c r="T488">
        <v>3</v>
      </c>
      <c r="X488" t="s">
        <v>223</v>
      </c>
      <c r="Y488">
        <v>1083</v>
      </c>
      <c r="Z488" t="s">
        <v>463</v>
      </c>
    </row>
    <row r="489" spans="1:26" x14ac:dyDescent="0.25">
      <c r="A489" s="16" t="s">
        <v>203</v>
      </c>
      <c r="B489" s="23" t="s">
        <v>222</v>
      </c>
      <c r="C489" s="23" t="s">
        <v>2558</v>
      </c>
      <c r="D489" s="26" t="str">
        <f>VLOOKUP(R489, method!$A$1:$B$15, 2, 0)</f>
        <v>放頭</v>
      </c>
      <c r="E489" s="34">
        <v>5</v>
      </c>
      <c r="F489" t="s">
        <v>790</v>
      </c>
      <c r="G489" t="s">
        <v>545</v>
      </c>
      <c r="H489">
        <v>1200</v>
      </c>
      <c r="I489" s="35" t="s">
        <v>455</v>
      </c>
      <c r="J489">
        <v>4</v>
      </c>
      <c r="K489">
        <v>6</v>
      </c>
      <c r="L489">
        <v>51</v>
      </c>
      <c r="M489" s="25" t="s">
        <v>89</v>
      </c>
      <c r="N489" s="22" t="s">
        <v>33</v>
      </c>
      <c r="O489" s="10" t="s">
        <v>552</v>
      </c>
      <c r="P489">
        <v>3.7</v>
      </c>
      <c r="Q489">
        <v>126</v>
      </c>
      <c r="R489">
        <v>3</v>
      </c>
      <c r="S489">
        <v>2</v>
      </c>
      <c r="T489">
        <v>5</v>
      </c>
      <c r="X489" t="s">
        <v>670</v>
      </c>
      <c r="Y489">
        <v>1081</v>
      </c>
      <c r="Z489" t="s">
        <v>463</v>
      </c>
    </row>
    <row r="490" spans="1:26" x14ac:dyDescent="0.25">
      <c r="A490" s="16" t="s">
        <v>203</v>
      </c>
      <c r="B490" s="23" t="s">
        <v>222</v>
      </c>
      <c r="C490" s="23" t="s">
        <v>2558</v>
      </c>
      <c r="D490" s="28" t="str">
        <f>VLOOKUP(R490, method!$A$1:$B$15, 2, 0)</f>
        <v>中前</v>
      </c>
      <c r="E490" s="34">
        <v>4</v>
      </c>
      <c r="F490" t="s">
        <v>572</v>
      </c>
      <c r="G490" t="s">
        <v>532</v>
      </c>
      <c r="H490">
        <v>1200</v>
      </c>
      <c r="I490" s="35" t="s">
        <v>455</v>
      </c>
      <c r="J490">
        <v>4</v>
      </c>
      <c r="K490">
        <v>2</v>
      </c>
      <c r="L490">
        <v>52</v>
      </c>
      <c r="M490" s="25" t="s">
        <v>89</v>
      </c>
      <c r="N490" s="18" t="s">
        <v>12</v>
      </c>
      <c r="O490" t="s">
        <v>536</v>
      </c>
      <c r="P490">
        <v>5.8</v>
      </c>
      <c r="Q490">
        <v>127</v>
      </c>
      <c r="R490">
        <v>5</v>
      </c>
      <c r="S490">
        <v>4</v>
      </c>
      <c r="T490">
        <v>4</v>
      </c>
      <c r="X490" t="s">
        <v>1143</v>
      </c>
      <c r="Y490">
        <v>1076</v>
      </c>
      <c r="Z490" t="s">
        <v>463</v>
      </c>
    </row>
    <row r="491" spans="1:26" x14ac:dyDescent="0.25">
      <c r="A491" s="16" t="s">
        <v>203</v>
      </c>
      <c r="B491" s="23" t="s">
        <v>222</v>
      </c>
      <c r="C491" s="23" t="s">
        <v>2558</v>
      </c>
      <c r="D491" s="26" t="str">
        <f>VLOOKUP(R491, method!$A$1:$B$15, 2, 0)</f>
        <v>放頭</v>
      </c>
      <c r="E491" s="34">
        <v>4</v>
      </c>
      <c r="F491" t="s">
        <v>978</v>
      </c>
      <c r="G491" t="s">
        <v>631</v>
      </c>
      <c r="H491">
        <v>1000</v>
      </c>
      <c r="I491" s="35" t="s">
        <v>436</v>
      </c>
      <c r="J491">
        <v>4</v>
      </c>
      <c r="K491">
        <v>6</v>
      </c>
      <c r="L491">
        <v>52</v>
      </c>
      <c r="M491" s="25" t="s">
        <v>89</v>
      </c>
      <c r="N491" s="20" t="s">
        <v>56</v>
      </c>
      <c r="O491" t="s">
        <v>456</v>
      </c>
      <c r="P491">
        <v>5.5</v>
      </c>
      <c r="Q491">
        <v>128</v>
      </c>
      <c r="R491">
        <v>3</v>
      </c>
      <c r="S491">
        <v>2</v>
      </c>
      <c r="T491">
        <v>4</v>
      </c>
      <c r="X491" t="s">
        <v>1144</v>
      </c>
      <c r="Y491">
        <v>1069</v>
      </c>
      <c r="Z491" t="s">
        <v>463</v>
      </c>
    </row>
    <row r="492" spans="1:26" x14ac:dyDescent="0.25">
      <c r="A492" s="16" t="s">
        <v>203</v>
      </c>
      <c r="B492" s="24" t="s">
        <v>225</v>
      </c>
      <c r="C492" s="24" t="s">
        <v>2559</v>
      </c>
      <c r="D492" s="29" t="str">
        <f>VLOOKUP(R492, method!$A$1:$B$15, 2, 0)</f>
        <v>留後</v>
      </c>
      <c r="E492">
        <v>11</v>
      </c>
      <c r="F492" t="s">
        <v>434</v>
      </c>
      <c r="G492" s="31" t="s">
        <v>435</v>
      </c>
      <c r="H492">
        <v>1650</v>
      </c>
      <c r="I492" s="35" t="s">
        <v>436</v>
      </c>
      <c r="J492">
        <v>4</v>
      </c>
      <c r="K492">
        <v>12</v>
      </c>
      <c r="L492">
        <v>48</v>
      </c>
      <c r="M492" s="18" t="s">
        <v>188</v>
      </c>
      <c r="N492" s="15" t="s">
        <v>390</v>
      </c>
      <c r="O492">
        <v>9</v>
      </c>
      <c r="P492">
        <v>37</v>
      </c>
      <c r="Q492">
        <v>123</v>
      </c>
      <c r="R492">
        <v>11</v>
      </c>
      <c r="S492">
        <v>10</v>
      </c>
      <c r="T492">
        <v>11</v>
      </c>
      <c r="U492">
        <v>11</v>
      </c>
      <c r="X492" t="s">
        <v>1145</v>
      </c>
      <c r="Y492">
        <v>1035</v>
      </c>
      <c r="Z492" t="s">
        <v>463</v>
      </c>
    </row>
    <row r="493" spans="1:26" x14ac:dyDescent="0.25">
      <c r="A493" s="16" t="s">
        <v>203</v>
      </c>
      <c r="B493" s="24" t="s">
        <v>225</v>
      </c>
      <c r="C493" s="24" t="s">
        <v>2559</v>
      </c>
      <c r="D493" s="28" t="str">
        <f>VLOOKUP(R493, method!$A$1:$B$15, 2, 0)</f>
        <v>中前</v>
      </c>
      <c r="E493" s="33">
        <v>3</v>
      </c>
      <c r="F493" t="s">
        <v>438</v>
      </c>
      <c r="G493" s="31" t="s">
        <v>439</v>
      </c>
      <c r="H493">
        <v>1650</v>
      </c>
      <c r="I493" s="36" t="s">
        <v>440</v>
      </c>
      <c r="J493">
        <v>4</v>
      </c>
      <c r="K493">
        <v>3</v>
      </c>
      <c r="L493">
        <v>48</v>
      </c>
      <c r="M493" s="18" t="s">
        <v>188</v>
      </c>
      <c r="N493" s="15" t="s">
        <v>391</v>
      </c>
      <c r="O493" s="10" t="s">
        <v>526</v>
      </c>
      <c r="P493">
        <v>23</v>
      </c>
      <c r="Q493">
        <v>126</v>
      </c>
      <c r="R493">
        <v>7</v>
      </c>
      <c r="S493">
        <v>8</v>
      </c>
      <c r="T493">
        <v>7</v>
      </c>
      <c r="U493">
        <v>3</v>
      </c>
      <c r="X493" t="s">
        <v>1146</v>
      </c>
      <c r="Y493">
        <v>1027</v>
      </c>
      <c r="Z493" t="s">
        <v>463</v>
      </c>
    </row>
    <row r="494" spans="1:26" x14ac:dyDescent="0.25">
      <c r="A494" s="16" t="s">
        <v>203</v>
      </c>
      <c r="B494" s="24" t="s">
        <v>225</v>
      </c>
      <c r="C494" s="24" t="s">
        <v>2559</v>
      </c>
      <c r="D494" s="28" t="str">
        <f>VLOOKUP(R494, method!$A$1:$B$15, 2, 0)</f>
        <v>中前</v>
      </c>
      <c r="E494" s="33">
        <v>1</v>
      </c>
      <c r="F494" t="s">
        <v>561</v>
      </c>
      <c r="G494" s="31" t="s">
        <v>435</v>
      </c>
      <c r="H494">
        <v>1650</v>
      </c>
      <c r="I494" s="35" t="s">
        <v>436</v>
      </c>
      <c r="J494">
        <v>4</v>
      </c>
      <c r="K494">
        <v>2</v>
      </c>
      <c r="L494">
        <v>42</v>
      </c>
      <c r="M494" s="18" t="s">
        <v>188</v>
      </c>
      <c r="N494" s="15" t="s">
        <v>391</v>
      </c>
      <c r="O494" s="10" t="s">
        <v>597</v>
      </c>
      <c r="P494">
        <v>32</v>
      </c>
      <c r="Q494">
        <v>117</v>
      </c>
      <c r="R494">
        <v>7</v>
      </c>
      <c r="S494">
        <v>9</v>
      </c>
      <c r="T494">
        <v>7</v>
      </c>
      <c r="U494">
        <v>1</v>
      </c>
      <c r="X494" t="s">
        <v>1147</v>
      </c>
      <c r="Y494">
        <v>1023</v>
      </c>
      <c r="Z494" t="s">
        <v>463</v>
      </c>
    </row>
    <row r="495" spans="1:26" x14ac:dyDescent="0.25">
      <c r="A495" s="16" t="s">
        <v>203</v>
      </c>
      <c r="B495" s="24" t="s">
        <v>225</v>
      </c>
      <c r="C495" s="24" t="s">
        <v>2559</v>
      </c>
      <c r="D495" s="27" t="str">
        <f>VLOOKUP(R495, method!$A$1:$B$15, 2, 0)</f>
        <v>中後</v>
      </c>
      <c r="E495">
        <v>7</v>
      </c>
      <c r="F495" t="s">
        <v>794</v>
      </c>
      <c r="G495" s="31" t="s">
        <v>435</v>
      </c>
      <c r="H495">
        <v>1650</v>
      </c>
      <c r="I495" s="35" t="s">
        <v>455</v>
      </c>
      <c r="J495">
        <v>4</v>
      </c>
      <c r="K495">
        <v>7</v>
      </c>
      <c r="L495">
        <v>44</v>
      </c>
      <c r="M495" s="18" t="s">
        <v>188</v>
      </c>
      <c r="N495" s="21" t="s">
        <v>61</v>
      </c>
      <c r="O495" t="s">
        <v>495</v>
      </c>
      <c r="P495">
        <v>52</v>
      </c>
      <c r="Q495">
        <v>121</v>
      </c>
      <c r="R495">
        <v>10</v>
      </c>
      <c r="S495">
        <v>10</v>
      </c>
      <c r="T495">
        <v>11</v>
      </c>
      <c r="U495">
        <v>7</v>
      </c>
      <c r="X495" t="s">
        <v>588</v>
      </c>
      <c r="Y495">
        <v>1019</v>
      </c>
      <c r="Z495" t="s">
        <v>463</v>
      </c>
    </row>
    <row r="496" spans="1:26" x14ac:dyDescent="0.25">
      <c r="A496" s="16" t="s">
        <v>203</v>
      </c>
      <c r="B496" s="24" t="s">
        <v>225</v>
      </c>
      <c r="C496" s="24" t="s">
        <v>2559</v>
      </c>
      <c r="D496" s="29" t="str">
        <f>VLOOKUP(R496, method!$A$1:$B$15, 2, 0)</f>
        <v>留後</v>
      </c>
      <c r="E496">
        <v>8</v>
      </c>
      <c r="F496" t="s">
        <v>712</v>
      </c>
      <c r="G496" s="31" t="s">
        <v>439</v>
      </c>
      <c r="H496">
        <v>1650</v>
      </c>
      <c r="I496" s="35" t="s">
        <v>436</v>
      </c>
      <c r="J496">
        <v>4</v>
      </c>
      <c r="K496">
        <v>12</v>
      </c>
      <c r="L496">
        <v>46</v>
      </c>
      <c r="M496" s="18" t="s">
        <v>188</v>
      </c>
      <c r="N496" s="17" t="s">
        <v>512</v>
      </c>
      <c r="O496" t="s">
        <v>529</v>
      </c>
      <c r="P496">
        <v>97</v>
      </c>
      <c r="Q496">
        <v>118</v>
      </c>
      <c r="R496">
        <v>11</v>
      </c>
      <c r="S496">
        <v>12</v>
      </c>
      <c r="T496">
        <v>11</v>
      </c>
      <c r="U496">
        <v>8</v>
      </c>
      <c r="X496" t="s">
        <v>856</v>
      </c>
      <c r="Y496">
        <v>1029</v>
      </c>
      <c r="Z496" t="s">
        <v>310</v>
      </c>
    </row>
    <row r="497" spans="1:26" x14ac:dyDescent="0.25">
      <c r="A497" s="16" t="s">
        <v>203</v>
      </c>
      <c r="B497" s="24" t="s">
        <v>225</v>
      </c>
      <c r="C497" s="24" t="s">
        <v>2559</v>
      </c>
      <c r="D497" s="27" t="str">
        <f>VLOOKUP(R497, method!$A$1:$B$15, 2, 0)</f>
        <v>中後</v>
      </c>
      <c r="E497">
        <v>11</v>
      </c>
      <c r="F497" t="s">
        <v>450</v>
      </c>
      <c r="G497" s="31" t="s">
        <v>451</v>
      </c>
      <c r="H497">
        <v>1650</v>
      </c>
      <c r="I497" s="35" t="s">
        <v>436</v>
      </c>
      <c r="J497">
        <v>4</v>
      </c>
      <c r="K497">
        <v>9</v>
      </c>
      <c r="L497">
        <v>48</v>
      </c>
      <c r="M497" s="18" t="s">
        <v>188</v>
      </c>
      <c r="N497" s="15" t="s">
        <v>390</v>
      </c>
      <c r="O497" t="s">
        <v>573</v>
      </c>
      <c r="P497">
        <v>43</v>
      </c>
      <c r="Q497">
        <v>123</v>
      </c>
      <c r="R497">
        <v>9</v>
      </c>
      <c r="S497">
        <v>10</v>
      </c>
      <c r="T497">
        <v>8</v>
      </c>
      <c r="U497">
        <v>11</v>
      </c>
      <c r="X497" t="s">
        <v>1148</v>
      </c>
      <c r="Y497">
        <v>1048</v>
      </c>
      <c r="Z497" t="s">
        <v>30</v>
      </c>
    </row>
    <row r="498" spans="1:26" x14ac:dyDescent="0.25">
      <c r="A498" s="16" t="s">
        <v>203</v>
      </c>
      <c r="B498" s="24" t="s">
        <v>225</v>
      </c>
      <c r="C498" s="24" t="s">
        <v>2559</v>
      </c>
      <c r="D498" s="29" t="str">
        <f>VLOOKUP(R498, method!$A$1:$B$15, 2, 0)</f>
        <v>留後</v>
      </c>
      <c r="E498">
        <v>11</v>
      </c>
      <c r="F498" t="s">
        <v>685</v>
      </c>
      <c r="G498" s="31" t="s">
        <v>439</v>
      </c>
      <c r="H498">
        <v>1650</v>
      </c>
      <c r="I498" s="35" t="s">
        <v>436</v>
      </c>
      <c r="J498">
        <v>4</v>
      </c>
      <c r="K498">
        <v>5</v>
      </c>
      <c r="L498">
        <v>50</v>
      </c>
      <c r="M498" s="18" t="s">
        <v>188</v>
      </c>
      <c r="N498" s="19" t="s">
        <v>388</v>
      </c>
      <c r="O498" t="s">
        <v>679</v>
      </c>
      <c r="P498">
        <v>47</v>
      </c>
      <c r="Q498">
        <v>125</v>
      </c>
      <c r="R498">
        <v>11</v>
      </c>
      <c r="S498">
        <v>11</v>
      </c>
      <c r="T498">
        <v>11</v>
      </c>
      <c r="U498">
        <v>11</v>
      </c>
      <c r="X498" t="s">
        <v>1149</v>
      </c>
      <c r="Y498">
        <v>1050</v>
      </c>
      <c r="Z498" t="s">
        <v>30</v>
      </c>
    </row>
    <row r="499" spans="1:26" x14ac:dyDescent="0.25">
      <c r="A499" s="16" t="s">
        <v>203</v>
      </c>
      <c r="B499" s="24" t="s">
        <v>225</v>
      </c>
      <c r="C499" s="24" t="s">
        <v>2559</v>
      </c>
      <c r="D499" s="29" t="str">
        <f>VLOOKUP(R499, method!$A$1:$B$15, 2, 0)</f>
        <v>留後</v>
      </c>
      <c r="E499">
        <v>10</v>
      </c>
      <c r="F499" t="s">
        <v>602</v>
      </c>
      <c r="G499" t="s">
        <v>511</v>
      </c>
      <c r="H499">
        <v>1800</v>
      </c>
      <c r="I499" s="36" t="s">
        <v>603</v>
      </c>
      <c r="J499">
        <v>4</v>
      </c>
      <c r="K499">
        <v>14</v>
      </c>
      <c r="L499">
        <v>51</v>
      </c>
      <c r="M499" s="18" t="s">
        <v>188</v>
      </c>
      <c r="N499" s="25" t="s">
        <v>26</v>
      </c>
      <c r="O499" t="s">
        <v>1150</v>
      </c>
      <c r="P499">
        <v>58</v>
      </c>
      <c r="Q499">
        <v>126</v>
      </c>
      <c r="R499">
        <v>12</v>
      </c>
      <c r="S499">
        <v>12</v>
      </c>
      <c r="T499">
        <v>11</v>
      </c>
      <c r="U499">
        <v>12</v>
      </c>
      <c r="V499">
        <v>10</v>
      </c>
      <c r="X499" t="s">
        <v>1151</v>
      </c>
      <c r="Y499">
        <v>1068</v>
      </c>
      <c r="Z499" t="s">
        <v>30</v>
      </c>
    </row>
    <row r="500" spans="1:26" x14ac:dyDescent="0.25">
      <c r="A500" s="16" t="s">
        <v>203</v>
      </c>
      <c r="B500" s="24" t="s">
        <v>225</v>
      </c>
      <c r="C500" s="24" t="s">
        <v>2559</v>
      </c>
      <c r="D500" s="27" t="str">
        <f>VLOOKUP(R500, method!$A$1:$B$15, 2, 0)</f>
        <v>中後</v>
      </c>
      <c r="E500">
        <v>11</v>
      </c>
      <c r="F500" t="s">
        <v>859</v>
      </c>
      <c r="G500" s="31" t="s">
        <v>435</v>
      </c>
      <c r="H500">
        <v>1650</v>
      </c>
      <c r="I500" s="35" t="s">
        <v>455</v>
      </c>
      <c r="J500">
        <v>4</v>
      </c>
      <c r="K500">
        <v>11</v>
      </c>
      <c r="L500">
        <v>51</v>
      </c>
      <c r="M500" s="18" t="s">
        <v>188</v>
      </c>
      <c r="N500" s="19" t="s">
        <v>388</v>
      </c>
      <c r="O500" t="s">
        <v>480</v>
      </c>
      <c r="P500">
        <v>69</v>
      </c>
      <c r="Q500">
        <v>129</v>
      </c>
      <c r="R500">
        <v>9</v>
      </c>
      <c r="S500">
        <v>11</v>
      </c>
      <c r="T500">
        <v>11</v>
      </c>
      <c r="U500">
        <v>11</v>
      </c>
      <c r="X500" t="s">
        <v>1152</v>
      </c>
      <c r="Y500">
        <v>1047</v>
      </c>
      <c r="Z500" t="s">
        <v>30</v>
      </c>
    </row>
    <row r="501" spans="1:26" x14ac:dyDescent="0.25">
      <c r="A501" s="16" t="s">
        <v>203</v>
      </c>
      <c r="B501" s="24" t="s">
        <v>225</v>
      </c>
      <c r="C501" s="24" t="s">
        <v>2559</v>
      </c>
      <c r="D501" s="27" t="str">
        <f>VLOOKUP(R501, method!$A$1:$B$15, 2, 0)</f>
        <v>中後</v>
      </c>
      <c r="E501">
        <v>11</v>
      </c>
      <c r="F501" t="s">
        <v>464</v>
      </c>
      <c r="G501" s="31" t="s">
        <v>439</v>
      </c>
      <c r="H501">
        <v>1650</v>
      </c>
      <c r="I501" s="35" t="s">
        <v>455</v>
      </c>
      <c r="J501">
        <v>4</v>
      </c>
      <c r="K501">
        <v>5</v>
      </c>
      <c r="L501">
        <v>51</v>
      </c>
      <c r="M501" s="18" t="s">
        <v>188</v>
      </c>
      <c r="N501" s="15" t="s">
        <v>390</v>
      </c>
      <c r="O501" t="s">
        <v>519</v>
      </c>
      <c r="P501">
        <v>15</v>
      </c>
      <c r="Q501">
        <v>127</v>
      </c>
      <c r="R501">
        <v>10</v>
      </c>
      <c r="S501">
        <v>11</v>
      </c>
      <c r="T501">
        <v>10</v>
      </c>
      <c r="U501">
        <v>11</v>
      </c>
      <c r="X501" t="s">
        <v>1146</v>
      </c>
      <c r="Y501">
        <v>1033</v>
      </c>
      <c r="Z501" t="s">
        <v>30</v>
      </c>
    </row>
    <row r="502" spans="1:26" x14ac:dyDescent="0.25">
      <c r="A502" s="16" t="s">
        <v>203</v>
      </c>
      <c r="B502" s="24" t="s">
        <v>225</v>
      </c>
      <c r="C502" s="24" t="s">
        <v>2559</v>
      </c>
      <c r="D502" s="27" t="str">
        <f>VLOOKUP(R502, method!$A$1:$B$15, 2, 0)</f>
        <v>中後</v>
      </c>
      <c r="E502" s="33">
        <v>1</v>
      </c>
      <c r="F502" t="s">
        <v>1058</v>
      </c>
      <c r="G502" s="31" t="s">
        <v>451</v>
      </c>
      <c r="H502">
        <v>1650</v>
      </c>
      <c r="I502" s="35" t="s">
        <v>455</v>
      </c>
      <c r="J502">
        <v>4</v>
      </c>
      <c r="K502">
        <v>9</v>
      </c>
      <c r="L502">
        <v>45</v>
      </c>
      <c r="M502" s="18" t="s">
        <v>188</v>
      </c>
      <c r="N502" s="15" t="s">
        <v>390</v>
      </c>
      <c r="O502" s="10" t="s">
        <v>488</v>
      </c>
      <c r="P502">
        <v>19</v>
      </c>
      <c r="Q502">
        <v>120</v>
      </c>
      <c r="R502">
        <v>8</v>
      </c>
      <c r="S502">
        <v>8</v>
      </c>
      <c r="T502">
        <v>7</v>
      </c>
      <c r="U502">
        <v>1</v>
      </c>
      <c r="X502" t="s">
        <v>1153</v>
      </c>
      <c r="Y502">
        <v>1022</v>
      </c>
      <c r="Z502" t="s">
        <v>30</v>
      </c>
    </row>
    <row r="503" spans="1:26" x14ac:dyDescent="0.25">
      <c r="A503" s="16" t="s">
        <v>203</v>
      </c>
      <c r="B503" s="24" t="s">
        <v>225</v>
      </c>
      <c r="C503" s="24" t="s">
        <v>2559</v>
      </c>
      <c r="D503" s="28" t="str">
        <f>VLOOKUP(R503, method!$A$1:$B$15, 2, 0)</f>
        <v>中前</v>
      </c>
      <c r="E503">
        <v>7</v>
      </c>
      <c r="F503" t="s">
        <v>937</v>
      </c>
      <c r="G503" s="31" t="s">
        <v>451</v>
      </c>
      <c r="H503">
        <v>1650</v>
      </c>
      <c r="I503" s="35" t="s">
        <v>455</v>
      </c>
      <c r="J503">
        <v>4</v>
      </c>
      <c r="K503">
        <v>1</v>
      </c>
      <c r="L503">
        <v>47</v>
      </c>
      <c r="M503" s="18" t="s">
        <v>188</v>
      </c>
      <c r="N503" s="22" t="s">
        <v>33</v>
      </c>
      <c r="O503" s="10" t="s">
        <v>498</v>
      </c>
      <c r="P503">
        <v>7</v>
      </c>
      <c r="Q503">
        <v>126</v>
      </c>
      <c r="R503">
        <v>6</v>
      </c>
      <c r="S503">
        <v>6</v>
      </c>
      <c r="T503">
        <v>7</v>
      </c>
      <c r="U503">
        <v>7</v>
      </c>
      <c r="X503" t="s">
        <v>1154</v>
      </c>
      <c r="Y503">
        <v>1024</v>
      </c>
      <c r="Z503" t="s">
        <v>30</v>
      </c>
    </row>
    <row r="504" spans="1:26" x14ac:dyDescent="0.25">
      <c r="A504" s="16" t="s">
        <v>203</v>
      </c>
      <c r="B504" s="24" t="s">
        <v>225</v>
      </c>
      <c r="C504" s="24" t="s">
        <v>2559</v>
      </c>
      <c r="D504" s="27" t="str">
        <f>VLOOKUP(R504, method!$A$1:$B$15, 2, 0)</f>
        <v>中後</v>
      </c>
      <c r="E504" s="34">
        <v>5</v>
      </c>
      <c r="F504" t="s">
        <v>612</v>
      </c>
      <c r="G504" s="31" t="s">
        <v>439</v>
      </c>
      <c r="H504">
        <v>1650</v>
      </c>
      <c r="I504" s="35" t="s">
        <v>455</v>
      </c>
      <c r="J504">
        <v>4</v>
      </c>
      <c r="K504">
        <v>11</v>
      </c>
      <c r="L504">
        <v>49</v>
      </c>
      <c r="M504" s="18" t="s">
        <v>188</v>
      </c>
      <c r="N504" s="19" t="s">
        <v>388</v>
      </c>
      <c r="O504">
        <v>3</v>
      </c>
      <c r="P504">
        <v>29</v>
      </c>
      <c r="Q504">
        <v>126</v>
      </c>
      <c r="R504">
        <v>8</v>
      </c>
      <c r="S504">
        <v>9</v>
      </c>
      <c r="T504">
        <v>10</v>
      </c>
      <c r="U504">
        <v>5</v>
      </c>
      <c r="X504" t="s">
        <v>1155</v>
      </c>
      <c r="Y504">
        <v>1015</v>
      </c>
      <c r="Z504" t="s">
        <v>30</v>
      </c>
    </row>
    <row r="505" spans="1:26" x14ac:dyDescent="0.25">
      <c r="A505" s="16" t="s">
        <v>203</v>
      </c>
      <c r="B505" s="24" t="s">
        <v>225</v>
      </c>
      <c r="C505" s="24" t="s">
        <v>2559</v>
      </c>
      <c r="D505" s="28" t="str">
        <f>VLOOKUP(R505, method!$A$1:$B$15, 2, 0)</f>
        <v>中前</v>
      </c>
      <c r="E505" s="34">
        <v>4</v>
      </c>
      <c r="F505" t="s">
        <v>692</v>
      </c>
      <c r="G505" s="31" t="s">
        <v>439</v>
      </c>
      <c r="H505">
        <v>1650</v>
      </c>
      <c r="I505" s="35" t="s">
        <v>455</v>
      </c>
      <c r="J505">
        <v>4</v>
      </c>
      <c r="K505">
        <v>2</v>
      </c>
      <c r="L505">
        <v>50</v>
      </c>
      <c r="M505" s="18" t="s">
        <v>188</v>
      </c>
      <c r="N505" s="19" t="s">
        <v>388</v>
      </c>
      <c r="O505" t="s">
        <v>548</v>
      </c>
      <c r="P505">
        <v>29</v>
      </c>
      <c r="Q505">
        <v>127</v>
      </c>
      <c r="R505">
        <v>6</v>
      </c>
      <c r="S505">
        <v>6</v>
      </c>
      <c r="T505">
        <v>5</v>
      </c>
      <c r="U505">
        <v>4</v>
      </c>
      <c r="X505" t="s">
        <v>818</v>
      </c>
      <c r="Y505">
        <v>1015</v>
      </c>
      <c r="Z505" t="s">
        <v>30</v>
      </c>
    </row>
    <row r="506" spans="1:26" x14ac:dyDescent="0.25">
      <c r="A506" s="16" t="s">
        <v>203</v>
      </c>
      <c r="B506" s="24" t="s">
        <v>225</v>
      </c>
      <c r="C506" s="24" t="s">
        <v>2559</v>
      </c>
      <c r="D506" s="27" t="str">
        <f>VLOOKUP(R506, method!$A$1:$B$15, 2, 0)</f>
        <v>中後</v>
      </c>
      <c r="E506">
        <v>8</v>
      </c>
      <c r="F506" t="s">
        <v>482</v>
      </c>
      <c r="G506" s="31" t="s">
        <v>439</v>
      </c>
      <c r="H506">
        <v>1200</v>
      </c>
      <c r="I506" s="35" t="s">
        <v>455</v>
      </c>
      <c r="J506">
        <v>4</v>
      </c>
      <c r="K506">
        <v>1</v>
      </c>
      <c r="L506">
        <v>50</v>
      </c>
      <c r="M506" s="18" t="s">
        <v>188</v>
      </c>
      <c r="N506" s="19" t="s">
        <v>388</v>
      </c>
      <c r="O506" t="s">
        <v>548</v>
      </c>
      <c r="P506">
        <v>55</v>
      </c>
      <c r="Q506">
        <v>125</v>
      </c>
      <c r="R506">
        <v>8</v>
      </c>
      <c r="S506">
        <v>8</v>
      </c>
      <c r="T506">
        <v>8</v>
      </c>
      <c r="X506" t="s">
        <v>1156</v>
      </c>
      <c r="Y506">
        <v>1022</v>
      </c>
      <c r="Z506" t="s">
        <v>30</v>
      </c>
    </row>
    <row r="507" spans="1:26" x14ac:dyDescent="0.25">
      <c r="A507" s="16" t="s">
        <v>203</v>
      </c>
      <c r="B507" s="24" t="s">
        <v>225</v>
      </c>
      <c r="C507" s="24" t="s">
        <v>2559</v>
      </c>
      <c r="D507" s="28" t="str">
        <f>VLOOKUP(R507, method!$A$1:$B$15, 2, 0)</f>
        <v>中前</v>
      </c>
      <c r="E507">
        <v>6</v>
      </c>
      <c r="F507" t="s">
        <v>918</v>
      </c>
      <c r="G507" s="31" t="s">
        <v>451</v>
      </c>
      <c r="H507">
        <v>1650</v>
      </c>
      <c r="I507" s="35" t="s">
        <v>455</v>
      </c>
      <c r="J507">
        <v>4</v>
      </c>
      <c r="K507">
        <v>6</v>
      </c>
      <c r="L507">
        <v>50</v>
      </c>
      <c r="M507" s="18" t="s">
        <v>188</v>
      </c>
      <c r="N507" s="18" t="s">
        <v>201</v>
      </c>
      <c r="O507">
        <v>5</v>
      </c>
      <c r="P507">
        <v>8.8000000000000007</v>
      </c>
      <c r="Q507">
        <v>127</v>
      </c>
      <c r="R507">
        <v>7</v>
      </c>
      <c r="S507">
        <v>9</v>
      </c>
      <c r="T507">
        <v>10</v>
      </c>
      <c r="U507">
        <v>6</v>
      </c>
      <c r="X507" t="s">
        <v>1157</v>
      </c>
      <c r="Y507">
        <v>1017</v>
      </c>
      <c r="Z507" t="s">
        <v>30</v>
      </c>
    </row>
    <row r="508" spans="1:26" x14ac:dyDescent="0.25">
      <c r="A508" s="16" t="s">
        <v>203</v>
      </c>
      <c r="B508" s="24" t="s">
        <v>225</v>
      </c>
      <c r="C508" s="24" t="s">
        <v>2559</v>
      </c>
      <c r="D508" s="27" t="str">
        <f>VLOOKUP(R508, method!$A$1:$B$15, 2, 0)</f>
        <v>中後</v>
      </c>
      <c r="E508" s="33">
        <v>1</v>
      </c>
      <c r="F508" t="s">
        <v>1158</v>
      </c>
      <c r="G508" s="31" t="s">
        <v>435</v>
      </c>
      <c r="H508">
        <v>1650</v>
      </c>
      <c r="I508" s="35" t="s">
        <v>455</v>
      </c>
      <c r="J508">
        <v>5</v>
      </c>
      <c r="K508">
        <v>3</v>
      </c>
      <c r="L508">
        <v>40</v>
      </c>
      <c r="M508" s="18" t="s">
        <v>188</v>
      </c>
      <c r="N508" s="18" t="s">
        <v>12</v>
      </c>
      <c r="O508" t="s">
        <v>664</v>
      </c>
      <c r="P508">
        <v>5.2</v>
      </c>
      <c r="Q508">
        <v>135</v>
      </c>
      <c r="R508">
        <v>8</v>
      </c>
      <c r="S508">
        <v>10</v>
      </c>
      <c r="T508">
        <v>9</v>
      </c>
      <c r="U508">
        <v>1</v>
      </c>
      <c r="X508" t="s">
        <v>946</v>
      </c>
      <c r="Y508">
        <v>1033</v>
      </c>
      <c r="Z508" t="s">
        <v>30</v>
      </c>
    </row>
    <row r="509" spans="1:26" x14ac:dyDescent="0.25">
      <c r="A509" s="16" t="s">
        <v>203</v>
      </c>
      <c r="B509" s="24" t="s">
        <v>225</v>
      </c>
      <c r="C509" s="24" t="s">
        <v>2559</v>
      </c>
      <c r="D509" s="27" t="str">
        <f>VLOOKUP(R509, method!$A$1:$B$15, 2, 0)</f>
        <v>中後</v>
      </c>
      <c r="E509" s="34">
        <v>4</v>
      </c>
      <c r="F509" t="s">
        <v>487</v>
      </c>
      <c r="G509" s="31" t="s">
        <v>439</v>
      </c>
      <c r="H509">
        <v>1650</v>
      </c>
      <c r="I509" s="36" t="s">
        <v>440</v>
      </c>
      <c r="J509">
        <v>4</v>
      </c>
      <c r="K509">
        <v>9</v>
      </c>
      <c r="L509">
        <v>41</v>
      </c>
      <c r="M509" s="18" t="s">
        <v>188</v>
      </c>
      <c r="N509" s="17" t="s">
        <v>512</v>
      </c>
      <c r="O509" s="10" t="s">
        <v>442</v>
      </c>
      <c r="P509">
        <v>47</v>
      </c>
      <c r="Q509">
        <v>111</v>
      </c>
      <c r="R509">
        <v>8</v>
      </c>
      <c r="S509">
        <v>8</v>
      </c>
      <c r="T509">
        <v>8</v>
      </c>
      <c r="U509">
        <v>4</v>
      </c>
      <c r="X509" t="s">
        <v>1159</v>
      </c>
      <c r="Y509">
        <v>1021</v>
      </c>
      <c r="Z509" t="s">
        <v>30</v>
      </c>
    </row>
    <row r="510" spans="1:26" x14ac:dyDescent="0.25">
      <c r="A510" s="16" t="s">
        <v>203</v>
      </c>
      <c r="B510" s="24" t="s">
        <v>225</v>
      </c>
      <c r="C510" s="24" t="s">
        <v>2559</v>
      </c>
      <c r="D510" s="28" t="str">
        <f>VLOOKUP(R510, method!$A$1:$B$15, 2, 0)</f>
        <v>中前</v>
      </c>
      <c r="E510">
        <v>8</v>
      </c>
      <c r="F510" t="s">
        <v>1160</v>
      </c>
      <c r="G510" s="31" t="s">
        <v>435</v>
      </c>
      <c r="H510">
        <v>1650</v>
      </c>
      <c r="I510" s="35" t="s">
        <v>455</v>
      </c>
      <c r="J510">
        <v>4</v>
      </c>
      <c r="K510">
        <v>2</v>
      </c>
      <c r="L510">
        <v>43</v>
      </c>
      <c r="M510" s="18" t="s">
        <v>188</v>
      </c>
      <c r="N510" s="18" t="s">
        <v>201</v>
      </c>
      <c r="O510" t="s">
        <v>664</v>
      </c>
      <c r="P510">
        <v>20</v>
      </c>
      <c r="Q510">
        <v>119</v>
      </c>
      <c r="R510">
        <v>6</v>
      </c>
      <c r="S510">
        <v>6</v>
      </c>
      <c r="T510">
        <v>5</v>
      </c>
      <c r="U510">
        <v>8</v>
      </c>
      <c r="X510" t="s">
        <v>1161</v>
      </c>
      <c r="Y510">
        <v>1032</v>
      </c>
      <c r="Z510" t="s">
        <v>30</v>
      </c>
    </row>
    <row r="511" spans="1:26" x14ac:dyDescent="0.25">
      <c r="A511" s="16" t="s">
        <v>203</v>
      </c>
      <c r="B511" s="24" t="s">
        <v>225</v>
      </c>
      <c r="C511" s="24" t="s">
        <v>2559</v>
      </c>
      <c r="D511" s="27" t="str">
        <f>VLOOKUP(R511, method!$A$1:$B$15, 2, 0)</f>
        <v>中後</v>
      </c>
      <c r="E511">
        <v>9</v>
      </c>
      <c r="F511" t="s">
        <v>895</v>
      </c>
      <c r="G511" s="31" t="s">
        <v>439</v>
      </c>
      <c r="H511">
        <v>1650</v>
      </c>
      <c r="I511" s="35" t="s">
        <v>455</v>
      </c>
      <c r="J511">
        <v>4</v>
      </c>
      <c r="K511">
        <v>5</v>
      </c>
      <c r="L511">
        <v>45</v>
      </c>
      <c r="M511" s="18" t="s">
        <v>188</v>
      </c>
      <c r="N511" s="15" t="s">
        <v>391</v>
      </c>
      <c r="O511" s="10" t="s">
        <v>498</v>
      </c>
      <c r="P511">
        <v>15</v>
      </c>
      <c r="Q511">
        <v>120</v>
      </c>
      <c r="R511">
        <v>8</v>
      </c>
      <c r="S511">
        <v>9</v>
      </c>
      <c r="T511">
        <v>10</v>
      </c>
      <c r="U511">
        <v>9</v>
      </c>
      <c r="X511" t="s">
        <v>1162</v>
      </c>
      <c r="Y511">
        <v>1030</v>
      </c>
      <c r="Z511" t="s">
        <v>30</v>
      </c>
    </row>
    <row r="512" spans="1:26" x14ac:dyDescent="0.25">
      <c r="A512" s="16" t="s">
        <v>203</v>
      </c>
      <c r="B512" s="24" t="s">
        <v>225</v>
      </c>
      <c r="C512" s="24" t="s">
        <v>2559</v>
      </c>
      <c r="D512" s="29" t="str">
        <f>VLOOKUP(R512, method!$A$1:$B$15, 2, 0)</f>
        <v>留後</v>
      </c>
      <c r="E512">
        <v>7</v>
      </c>
      <c r="F512" t="s">
        <v>494</v>
      </c>
      <c r="G512" s="30" t="s">
        <v>445</v>
      </c>
      <c r="H512">
        <v>1800</v>
      </c>
      <c r="I512" s="35" t="s">
        <v>455</v>
      </c>
      <c r="J512">
        <v>4</v>
      </c>
      <c r="K512">
        <v>10</v>
      </c>
      <c r="L512">
        <v>47</v>
      </c>
      <c r="M512" s="18" t="s">
        <v>188</v>
      </c>
      <c r="N512" s="25" t="s">
        <v>26</v>
      </c>
      <c r="O512" t="s">
        <v>637</v>
      </c>
      <c r="P512">
        <v>21</v>
      </c>
      <c r="Q512">
        <v>123</v>
      </c>
      <c r="R512">
        <v>11</v>
      </c>
      <c r="S512">
        <v>10</v>
      </c>
      <c r="T512">
        <v>10</v>
      </c>
      <c r="U512">
        <v>9</v>
      </c>
      <c r="V512">
        <v>7</v>
      </c>
      <c r="X512" t="s">
        <v>1163</v>
      </c>
      <c r="Y512">
        <v>1032</v>
      </c>
      <c r="Z512" t="s">
        <v>30</v>
      </c>
    </row>
    <row r="513" spans="1:26" x14ac:dyDescent="0.25">
      <c r="A513" s="16" t="s">
        <v>203</v>
      </c>
      <c r="B513" s="24" t="s">
        <v>225</v>
      </c>
      <c r="C513" s="24" t="s">
        <v>2559</v>
      </c>
      <c r="D513" s="29" t="str">
        <f>VLOOKUP(R513, method!$A$1:$B$15, 2, 0)</f>
        <v>留後</v>
      </c>
      <c r="E513" s="34">
        <v>4</v>
      </c>
      <c r="F513" t="s">
        <v>497</v>
      </c>
      <c r="G513" s="31" t="s">
        <v>435</v>
      </c>
      <c r="H513">
        <v>1650</v>
      </c>
      <c r="I513" s="35" t="s">
        <v>455</v>
      </c>
      <c r="J513">
        <v>4</v>
      </c>
      <c r="K513">
        <v>11</v>
      </c>
      <c r="L513">
        <v>48</v>
      </c>
      <c r="M513" s="18" t="s">
        <v>188</v>
      </c>
      <c r="N513" s="17" t="s">
        <v>512</v>
      </c>
      <c r="O513" t="s">
        <v>456</v>
      </c>
      <c r="P513">
        <v>20</v>
      </c>
      <c r="Q513">
        <v>119</v>
      </c>
      <c r="R513">
        <v>12</v>
      </c>
      <c r="S513">
        <v>12</v>
      </c>
      <c r="T513">
        <v>10</v>
      </c>
      <c r="U513">
        <v>4</v>
      </c>
      <c r="X513" t="s">
        <v>1164</v>
      </c>
      <c r="Y513">
        <v>1029</v>
      </c>
      <c r="Z513" t="s">
        <v>30</v>
      </c>
    </row>
    <row r="514" spans="1:26" x14ac:dyDescent="0.25">
      <c r="A514" s="16" t="s">
        <v>203</v>
      </c>
      <c r="B514" s="24" t="s">
        <v>225</v>
      </c>
      <c r="C514" s="24" t="s">
        <v>2559</v>
      </c>
      <c r="D514" s="27" t="str">
        <f>VLOOKUP(R514, method!$A$1:$B$15, 2, 0)</f>
        <v>中後</v>
      </c>
      <c r="E514">
        <v>8</v>
      </c>
      <c r="F514" t="s">
        <v>500</v>
      </c>
      <c r="G514" s="31" t="s">
        <v>439</v>
      </c>
      <c r="H514">
        <v>1650</v>
      </c>
      <c r="I514" s="35" t="s">
        <v>455</v>
      </c>
      <c r="J514">
        <v>4</v>
      </c>
      <c r="K514">
        <v>1</v>
      </c>
      <c r="L514">
        <v>48</v>
      </c>
      <c r="M514" s="18" t="s">
        <v>188</v>
      </c>
      <c r="N514" s="17" t="s">
        <v>512</v>
      </c>
      <c r="O514" t="s">
        <v>529</v>
      </c>
      <c r="P514">
        <v>12</v>
      </c>
      <c r="Q514">
        <v>119</v>
      </c>
      <c r="R514">
        <v>9</v>
      </c>
      <c r="S514">
        <v>9</v>
      </c>
      <c r="T514">
        <v>10</v>
      </c>
      <c r="U514">
        <v>8</v>
      </c>
      <c r="X514" t="s">
        <v>1165</v>
      </c>
      <c r="Y514">
        <v>1042</v>
      </c>
      <c r="Z514" t="s">
        <v>30</v>
      </c>
    </row>
    <row r="515" spans="1:26" x14ac:dyDescent="0.25">
      <c r="A515" s="16" t="s">
        <v>203</v>
      </c>
      <c r="B515" s="24" t="s">
        <v>225</v>
      </c>
      <c r="C515" s="24" t="s">
        <v>2559</v>
      </c>
      <c r="D515" s="28" t="str">
        <f>VLOOKUP(R515, method!$A$1:$B$15, 2, 0)</f>
        <v>中前</v>
      </c>
      <c r="E515">
        <v>8</v>
      </c>
      <c r="F515" t="s">
        <v>503</v>
      </c>
      <c r="G515" s="30" t="s">
        <v>445</v>
      </c>
      <c r="H515">
        <v>1650</v>
      </c>
      <c r="I515" s="35" t="s">
        <v>455</v>
      </c>
      <c r="J515">
        <v>4</v>
      </c>
      <c r="K515">
        <v>2</v>
      </c>
      <c r="L515">
        <v>48</v>
      </c>
      <c r="M515" s="18" t="s">
        <v>188</v>
      </c>
      <c r="N515" s="21" t="s">
        <v>61</v>
      </c>
      <c r="O515" t="s">
        <v>533</v>
      </c>
      <c r="P515">
        <v>14</v>
      </c>
      <c r="Q515">
        <v>123</v>
      </c>
      <c r="R515">
        <v>6</v>
      </c>
      <c r="S515">
        <v>6</v>
      </c>
      <c r="T515">
        <v>6</v>
      </c>
      <c r="U515">
        <v>8</v>
      </c>
      <c r="X515" t="s">
        <v>1166</v>
      </c>
      <c r="Y515">
        <v>1037</v>
      </c>
      <c r="Z515" t="s">
        <v>30</v>
      </c>
    </row>
    <row r="516" spans="1:26" x14ac:dyDescent="0.25">
      <c r="A516" s="16" t="s">
        <v>203</v>
      </c>
      <c r="B516" s="24" t="s">
        <v>225</v>
      </c>
      <c r="C516" s="24" t="s">
        <v>2559</v>
      </c>
      <c r="D516" s="27" t="str">
        <f>VLOOKUP(R516, method!$A$1:$B$15, 2, 0)</f>
        <v>中後</v>
      </c>
      <c r="E516" s="33">
        <v>1</v>
      </c>
      <c r="F516" t="s">
        <v>1122</v>
      </c>
      <c r="G516" s="31" t="s">
        <v>435</v>
      </c>
      <c r="H516">
        <v>1650</v>
      </c>
      <c r="I516" s="35" t="s">
        <v>455</v>
      </c>
      <c r="J516">
        <v>4</v>
      </c>
      <c r="K516">
        <v>2</v>
      </c>
      <c r="L516">
        <v>43</v>
      </c>
      <c r="M516" s="18" t="s">
        <v>188</v>
      </c>
      <c r="N516" s="18" t="s">
        <v>12</v>
      </c>
      <c r="O516" s="10" t="s">
        <v>488</v>
      </c>
      <c r="P516">
        <v>7.3</v>
      </c>
      <c r="Q516">
        <v>120</v>
      </c>
      <c r="R516">
        <v>8</v>
      </c>
      <c r="S516">
        <v>8</v>
      </c>
      <c r="T516">
        <v>6</v>
      </c>
      <c r="U516">
        <v>1</v>
      </c>
      <c r="X516" t="s">
        <v>1162</v>
      </c>
      <c r="Y516">
        <v>1029</v>
      </c>
      <c r="Z516" t="s">
        <v>30</v>
      </c>
    </row>
    <row r="517" spans="1:26" x14ac:dyDescent="0.25">
      <c r="A517" s="16" t="s">
        <v>203</v>
      </c>
      <c r="B517" s="24" t="s">
        <v>225</v>
      </c>
      <c r="C517" s="24" t="s">
        <v>2559</v>
      </c>
      <c r="D517" s="27" t="str">
        <f>VLOOKUP(R517, method!$A$1:$B$15, 2, 0)</f>
        <v>中後</v>
      </c>
      <c r="E517">
        <v>9</v>
      </c>
      <c r="F517" t="s">
        <v>1167</v>
      </c>
      <c r="G517" s="31" t="s">
        <v>439</v>
      </c>
      <c r="H517">
        <v>1650</v>
      </c>
      <c r="I517" s="35" t="s">
        <v>455</v>
      </c>
      <c r="J517">
        <v>4</v>
      </c>
      <c r="K517">
        <v>6</v>
      </c>
      <c r="L517">
        <v>43</v>
      </c>
      <c r="M517" s="18" t="s">
        <v>188</v>
      </c>
      <c r="N517" s="15" t="s">
        <v>417</v>
      </c>
      <c r="O517" t="s">
        <v>465</v>
      </c>
      <c r="P517">
        <v>27</v>
      </c>
      <c r="Q517">
        <v>118</v>
      </c>
      <c r="R517">
        <v>9</v>
      </c>
      <c r="S517">
        <v>9</v>
      </c>
      <c r="T517">
        <v>9</v>
      </c>
      <c r="U517">
        <v>9</v>
      </c>
      <c r="X517" t="s">
        <v>943</v>
      </c>
      <c r="Y517">
        <v>1021</v>
      </c>
      <c r="Z517" t="s">
        <v>30</v>
      </c>
    </row>
    <row r="518" spans="1:26" x14ac:dyDescent="0.25">
      <c r="A518" s="16" t="s">
        <v>203</v>
      </c>
      <c r="B518" s="24" t="s">
        <v>225</v>
      </c>
      <c r="C518" s="24" t="s">
        <v>2559</v>
      </c>
      <c r="D518" s="27" t="str">
        <f>VLOOKUP(R518, method!$A$1:$B$15, 2, 0)</f>
        <v>中後</v>
      </c>
      <c r="E518" s="33">
        <v>3</v>
      </c>
      <c r="F518" t="s">
        <v>808</v>
      </c>
      <c r="G518" s="31" t="s">
        <v>439</v>
      </c>
      <c r="H518">
        <v>1650</v>
      </c>
      <c r="I518" s="35" t="s">
        <v>455</v>
      </c>
      <c r="J518">
        <v>4</v>
      </c>
      <c r="K518">
        <v>9</v>
      </c>
      <c r="L518">
        <v>42</v>
      </c>
      <c r="M518" s="18" t="s">
        <v>188</v>
      </c>
      <c r="N518" s="15" t="s">
        <v>391</v>
      </c>
      <c r="O518" s="10" t="s">
        <v>597</v>
      </c>
      <c r="P518">
        <v>25</v>
      </c>
      <c r="Q518">
        <v>120</v>
      </c>
      <c r="R518">
        <v>9</v>
      </c>
      <c r="S518">
        <v>9</v>
      </c>
      <c r="T518">
        <v>8</v>
      </c>
      <c r="U518">
        <v>3</v>
      </c>
      <c r="X518" t="s">
        <v>999</v>
      </c>
      <c r="Y518">
        <v>1014</v>
      </c>
      <c r="Z518" t="s">
        <v>30</v>
      </c>
    </row>
    <row r="519" spans="1:26" x14ac:dyDescent="0.25">
      <c r="A519" s="16" t="s">
        <v>203</v>
      </c>
      <c r="B519" s="24" t="s">
        <v>225</v>
      </c>
      <c r="C519" s="24" t="s">
        <v>2559</v>
      </c>
      <c r="D519" s="28" t="str">
        <f>VLOOKUP(R519, method!$A$1:$B$15, 2, 0)</f>
        <v>中前</v>
      </c>
      <c r="E519">
        <v>6</v>
      </c>
      <c r="F519" t="s">
        <v>1126</v>
      </c>
      <c r="G519" s="30" t="s">
        <v>445</v>
      </c>
      <c r="H519">
        <v>1650</v>
      </c>
      <c r="I519" s="36" t="s">
        <v>479</v>
      </c>
      <c r="J519">
        <v>4</v>
      </c>
      <c r="K519">
        <v>5</v>
      </c>
      <c r="L519">
        <v>44</v>
      </c>
      <c r="M519" s="18" t="s">
        <v>188</v>
      </c>
      <c r="N519" s="21" t="s">
        <v>61</v>
      </c>
      <c r="O519" t="s">
        <v>519</v>
      </c>
      <c r="P519">
        <v>24</v>
      </c>
      <c r="Q519">
        <v>121</v>
      </c>
      <c r="R519">
        <v>6</v>
      </c>
      <c r="S519">
        <v>6</v>
      </c>
      <c r="T519">
        <v>8</v>
      </c>
      <c r="U519">
        <v>6</v>
      </c>
      <c r="X519" t="s">
        <v>1168</v>
      </c>
      <c r="Y519">
        <v>998</v>
      </c>
      <c r="Z519" t="s">
        <v>30</v>
      </c>
    </row>
    <row r="520" spans="1:26" x14ac:dyDescent="0.25">
      <c r="A520" s="16" t="s">
        <v>203</v>
      </c>
      <c r="B520" s="24" t="s">
        <v>225</v>
      </c>
      <c r="C520" s="24" t="s">
        <v>2559</v>
      </c>
      <c r="D520" s="27" t="str">
        <f>VLOOKUP(R520, method!$A$1:$B$15, 2, 0)</f>
        <v>中後</v>
      </c>
      <c r="E520">
        <v>7</v>
      </c>
      <c r="F520" t="s">
        <v>1169</v>
      </c>
      <c r="G520" s="31" t="s">
        <v>439</v>
      </c>
      <c r="H520">
        <v>1650</v>
      </c>
      <c r="I520" s="35" t="s">
        <v>455</v>
      </c>
      <c r="J520">
        <v>4</v>
      </c>
      <c r="K520">
        <v>2</v>
      </c>
      <c r="L520">
        <v>45</v>
      </c>
      <c r="M520" s="18" t="s">
        <v>188</v>
      </c>
      <c r="N520" s="21" t="s">
        <v>61</v>
      </c>
      <c r="O520" t="s">
        <v>480</v>
      </c>
      <c r="P520">
        <v>10</v>
      </c>
      <c r="Q520">
        <v>120</v>
      </c>
      <c r="R520">
        <v>8</v>
      </c>
      <c r="S520">
        <v>8</v>
      </c>
      <c r="T520">
        <v>8</v>
      </c>
      <c r="U520">
        <v>7</v>
      </c>
      <c r="X520" t="s">
        <v>1170</v>
      </c>
      <c r="Y520">
        <v>1009</v>
      </c>
      <c r="Z520" t="s">
        <v>30</v>
      </c>
    </row>
    <row r="521" spans="1:26" x14ac:dyDescent="0.25">
      <c r="A521" s="16" t="s">
        <v>203</v>
      </c>
      <c r="B521" s="24" t="s">
        <v>225</v>
      </c>
      <c r="C521" s="24" t="s">
        <v>2559</v>
      </c>
      <c r="D521" s="28" t="str">
        <f>VLOOKUP(R521, method!$A$1:$B$15, 2, 0)</f>
        <v>中前</v>
      </c>
      <c r="E521" s="33">
        <v>3</v>
      </c>
      <c r="F521" t="s">
        <v>1171</v>
      </c>
      <c r="G521" s="30" t="s">
        <v>445</v>
      </c>
      <c r="H521">
        <v>1800</v>
      </c>
      <c r="I521" s="36" t="s">
        <v>440</v>
      </c>
      <c r="J521">
        <v>4</v>
      </c>
      <c r="K521">
        <v>1</v>
      </c>
      <c r="L521">
        <v>45</v>
      </c>
      <c r="M521" s="18" t="s">
        <v>188</v>
      </c>
      <c r="N521" s="21" t="s">
        <v>61</v>
      </c>
      <c r="O521" s="10" t="s">
        <v>526</v>
      </c>
      <c r="P521">
        <v>16</v>
      </c>
      <c r="Q521">
        <v>120</v>
      </c>
      <c r="R521">
        <v>5</v>
      </c>
      <c r="S521">
        <v>5</v>
      </c>
      <c r="T521">
        <v>5</v>
      </c>
      <c r="U521">
        <v>8</v>
      </c>
      <c r="V521">
        <v>3</v>
      </c>
      <c r="X521" t="s">
        <v>714</v>
      </c>
      <c r="Y521">
        <v>1017</v>
      </c>
      <c r="Z521" t="s">
        <v>30</v>
      </c>
    </row>
    <row r="522" spans="1:26" x14ac:dyDescent="0.25">
      <c r="A522" s="16" t="s">
        <v>203</v>
      </c>
      <c r="B522" s="24" t="s">
        <v>225</v>
      </c>
      <c r="C522" s="24" t="s">
        <v>2559</v>
      </c>
      <c r="D522" s="27" t="str">
        <f>VLOOKUP(R522, method!$A$1:$B$15, 2, 0)</f>
        <v>中後</v>
      </c>
      <c r="E522">
        <v>7</v>
      </c>
      <c r="F522" t="s">
        <v>816</v>
      </c>
      <c r="G522" s="31" t="s">
        <v>435</v>
      </c>
      <c r="H522">
        <v>1650</v>
      </c>
      <c r="I522" s="35" t="s">
        <v>455</v>
      </c>
      <c r="J522">
        <v>4</v>
      </c>
      <c r="K522">
        <v>11</v>
      </c>
      <c r="L522">
        <v>45</v>
      </c>
      <c r="M522" s="18" t="s">
        <v>188</v>
      </c>
      <c r="N522" s="21" t="s">
        <v>61</v>
      </c>
      <c r="O522" t="s">
        <v>533</v>
      </c>
      <c r="P522">
        <v>13</v>
      </c>
      <c r="Q522">
        <v>121</v>
      </c>
      <c r="R522">
        <v>10</v>
      </c>
      <c r="S522">
        <v>10</v>
      </c>
      <c r="T522">
        <v>8</v>
      </c>
      <c r="U522">
        <v>7</v>
      </c>
      <c r="X522" t="s">
        <v>1002</v>
      </c>
      <c r="Y522">
        <v>1010</v>
      </c>
      <c r="Z522" t="s">
        <v>30</v>
      </c>
    </row>
    <row r="523" spans="1:26" x14ac:dyDescent="0.25">
      <c r="A523" s="16" t="s">
        <v>203</v>
      </c>
      <c r="B523" s="24" t="s">
        <v>225</v>
      </c>
      <c r="C523" s="24" t="s">
        <v>2559</v>
      </c>
      <c r="D523" s="27" t="str">
        <f>VLOOKUP(R523, method!$A$1:$B$15, 2, 0)</f>
        <v>中後</v>
      </c>
      <c r="E523" s="33">
        <v>1</v>
      </c>
      <c r="F523" t="s">
        <v>1079</v>
      </c>
      <c r="G523" s="31" t="s">
        <v>451</v>
      </c>
      <c r="H523">
        <v>1650</v>
      </c>
      <c r="I523" s="35" t="s">
        <v>455</v>
      </c>
      <c r="J523">
        <v>5</v>
      </c>
      <c r="K523">
        <v>10</v>
      </c>
      <c r="L523">
        <v>40</v>
      </c>
      <c r="M523" s="18" t="s">
        <v>188</v>
      </c>
      <c r="N523" s="21" t="s">
        <v>61</v>
      </c>
      <c r="O523" s="10" t="s">
        <v>376</v>
      </c>
      <c r="P523">
        <v>18</v>
      </c>
      <c r="Q523">
        <v>135</v>
      </c>
      <c r="R523">
        <v>10</v>
      </c>
      <c r="S523">
        <v>10</v>
      </c>
      <c r="T523">
        <v>9</v>
      </c>
      <c r="U523">
        <v>1</v>
      </c>
      <c r="X523" t="s">
        <v>1172</v>
      </c>
      <c r="Y523">
        <v>1006</v>
      </c>
      <c r="Z523" t="s">
        <v>30</v>
      </c>
    </row>
    <row r="524" spans="1:26" x14ac:dyDescent="0.25">
      <c r="A524" s="16" t="s">
        <v>203</v>
      </c>
      <c r="B524" s="24" t="s">
        <v>225</v>
      </c>
      <c r="C524" s="24" t="s">
        <v>2559</v>
      </c>
      <c r="D524" s="27" t="str">
        <f>VLOOKUP(R524, method!$A$1:$B$15, 2, 0)</f>
        <v>中後</v>
      </c>
      <c r="E524">
        <v>11</v>
      </c>
      <c r="F524" t="s">
        <v>746</v>
      </c>
      <c r="G524" s="30" t="s">
        <v>445</v>
      </c>
      <c r="H524">
        <v>1650</v>
      </c>
      <c r="I524" s="35" t="s">
        <v>455</v>
      </c>
      <c r="J524">
        <v>5</v>
      </c>
      <c r="K524">
        <v>6</v>
      </c>
      <c r="L524">
        <v>40</v>
      </c>
      <c r="M524" s="18" t="s">
        <v>188</v>
      </c>
      <c r="N524" s="17" t="s">
        <v>512</v>
      </c>
      <c r="O524">
        <v>8</v>
      </c>
      <c r="P524">
        <v>10</v>
      </c>
      <c r="Q524">
        <v>128</v>
      </c>
      <c r="R524">
        <v>9</v>
      </c>
      <c r="S524">
        <v>11</v>
      </c>
      <c r="T524">
        <v>11</v>
      </c>
      <c r="U524">
        <v>11</v>
      </c>
      <c r="X524" t="s">
        <v>1173</v>
      </c>
      <c r="Y524">
        <v>1011</v>
      </c>
      <c r="Z524" t="s">
        <v>30</v>
      </c>
    </row>
    <row r="525" spans="1:26" x14ac:dyDescent="0.25">
      <c r="A525" s="16" t="s">
        <v>203</v>
      </c>
      <c r="B525" s="24" t="s">
        <v>225</v>
      </c>
      <c r="C525" s="24" t="s">
        <v>2559</v>
      </c>
      <c r="D525" s="27" t="str">
        <f>VLOOKUP(R525, method!$A$1:$B$15, 2, 0)</f>
        <v>中後</v>
      </c>
      <c r="E525" s="33">
        <v>1</v>
      </c>
      <c r="F525" t="s">
        <v>1174</v>
      </c>
      <c r="G525" s="31" t="s">
        <v>451</v>
      </c>
      <c r="H525">
        <v>1650</v>
      </c>
      <c r="I525" s="35" t="s">
        <v>455</v>
      </c>
      <c r="J525">
        <v>5</v>
      </c>
      <c r="K525">
        <v>9</v>
      </c>
      <c r="L525">
        <v>35</v>
      </c>
      <c r="M525" s="18" t="s">
        <v>188</v>
      </c>
      <c r="N525" s="21" t="s">
        <v>61</v>
      </c>
      <c r="O525" s="10" t="s">
        <v>613</v>
      </c>
      <c r="P525">
        <v>76</v>
      </c>
      <c r="Q525">
        <v>130</v>
      </c>
      <c r="R525">
        <v>10</v>
      </c>
      <c r="S525">
        <v>10</v>
      </c>
      <c r="T525">
        <v>10</v>
      </c>
      <c r="U525">
        <v>1</v>
      </c>
      <c r="X525" t="s">
        <v>1175</v>
      </c>
      <c r="Y525">
        <v>1009</v>
      </c>
      <c r="Z525" t="s">
        <v>30</v>
      </c>
    </row>
    <row r="526" spans="1:26" x14ac:dyDescent="0.25">
      <c r="A526" s="16" t="s">
        <v>203</v>
      </c>
      <c r="B526" s="24" t="s">
        <v>225</v>
      </c>
      <c r="C526" s="24" t="s">
        <v>2559</v>
      </c>
      <c r="D526" s="28" t="str">
        <f>VLOOKUP(R526, method!$A$1:$B$15, 2, 0)</f>
        <v>中前</v>
      </c>
      <c r="E526">
        <v>12</v>
      </c>
      <c r="F526" t="s">
        <v>1036</v>
      </c>
      <c r="G526" t="s">
        <v>631</v>
      </c>
      <c r="H526">
        <v>1200</v>
      </c>
      <c r="I526" s="35" t="s">
        <v>455</v>
      </c>
      <c r="J526">
        <v>5</v>
      </c>
      <c r="K526">
        <v>2</v>
      </c>
      <c r="L526">
        <v>38</v>
      </c>
      <c r="M526" s="18" t="s">
        <v>188</v>
      </c>
      <c r="N526" s="18" t="s">
        <v>12</v>
      </c>
      <c r="O526" t="s">
        <v>648</v>
      </c>
      <c r="P526">
        <v>10</v>
      </c>
      <c r="Q526">
        <v>133</v>
      </c>
      <c r="R526">
        <v>7</v>
      </c>
      <c r="S526">
        <v>6</v>
      </c>
      <c r="T526">
        <v>12</v>
      </c>
      <c r="X526" t="s">
        <v>1176</v>
      </c>
      <c r="Y526">
        <v>1015</v>
      </c>
      <c r="Z526" t="s">
        <v>30</v>
      </c>
    </row>
    <row r="527" spans="1:26" x14ac:dyDescent="0.25">
      <c r="A527" s="16" t="s">
        <v>203</v>
      </c>
      <c r="B527" s="24" t="s">
        <v>225</v>
      </c>
      <c r="C527" s="24" t="s">
        <v>2559</v>
      </c>
      <c r="D527" s="28" t="str">
        <f>VLOOKUP(R527, method!$A$1:$B$15, 2, 0)</f>
        <v>中前</v>
      </c>
      <c r="E527">
        <v>9</v>
      </c>
      <c r="F527" t="s">
        <v>1038</v>
      </c>
      <c r="G527" t="s">
        <v>545</v>
      </c>
      <c r="H527">
        <v>1200</v>
      </c>
      <c r="I527" s="35" t="s">
        <v>455</v>
      </c>
      <c r="J527">
        <v>4</v>
      </c>
      <c r="K527">
        <v>2</v>
      </c>
      <c r="L527">
        <v>40</v>
      </c>
      <c r="M527" s="18" t="s">
        <v>188</v>
      </c>
      <c r="N527" s="16" t="s">
        <v>1177</v>
      </c>
      <c r="O527">
        <v>6</v>
      </c>
      <c r="P527">
        <v>59</v>
      </c>
      <c r="Q527">
        <v>110</v>
      </c>
      <c r="R527">
        <v>7</v>
      </c>
      <c r="S527">
        <v>8</v>
      </c>
      <c r="T527">
        <v>9</v>
      </c>
      <c r="X527" t="s">
        <v>1178</v>
      </c>
      <c r="Y527">
        <v>996</v>
      </c>
      <c r="Z527" t="s">
        <v>30</v>
      </c>
    </row>
    <row r="528" spans="1:26" x14ac:dyDescent="0.25">
      <c r="A528" s="16" t="s">
        <v>203</v>
      </c>
      <c r="B528" s="24" t="s">
        <v>225</v>
      </c>
      <c r="C528" s="24" t="s">
        <v>2559</v>
      </c>
      <c r="D528" s="28" t="str">
        <f>VLOOKUP(R528, method!$A$1:$B$15, 2, 0)</f>
        <v>中前</v>
      </c>
      <c r="E528">
        <v>12</v>
      </c>
      <c r="F528" t="s">
        <v>754</v>
      </c>
      <c r="G528" t="s">
        <v>631</v>
      </c>
      <c r="H528">
        <v>1400</v>
      </c>
      <c r="I528" s="35" t="s">
        <v>455</v>
      </c>
      <c r="J528">
        <v>4</v>
      </c>
      <c r="K528">
        <v>2</v>
      </c>
      <c r="L528">
        <v>43</v>
      </c>
      <c r="M528" s="18" t="s">
        <v>188</v>
      </c>
      <c r="N528" s="17" t="s">
        <v>1179</v>
      </c>
      <c r="O528" t="s">
        <v>573</v>
      </c>
      <c r="P528">
        <v>166</v>
      </c>
      <c r="Q528">
        <v>119</v>
      </c>
      <c r="R528">
        <v>4</v>
      </c>
      <c r="S528">
        <v>4</v>
      </c>
      <c r="T528">
        <v>6</v>
      </c>
      <c r="U528">
        <v>12</v>
      </c>
      <c r="X528" t="s">
        <v>1180</v>
      </c>
      <c r="Y528">
        <v>1011</v>
      </c>
      <c r="Z528" t="s">
        <v>30</v>
      </c>
    </row>
    <row r="529" spans="1:26" x14ac:dyDescent="0.25">
      <c r="A529" s="16" t="s">
        <v>203</v>
      </c>
      <c r="B529" s="24" t="s">
        <v>225</v>
      </c>
      <c r="C529" s="24" t="s">
        <v>2559</v>
      </c>
      <c r="D529" s="29" t="str">
        <f>VLOOKUP(R529, method!$A$1:$B$15, 2, 0)</f>
        <v>留後</v>
      </c>
      <c r="E529">
        <v>10</v>
      </c>
      <c r="F529" t="s">
        <v>1181</v>
      </c>
      <c r="G529" s="31" t="s">
        <v>435</v>
      </c>
      <c r="H529">
        <v>1200</v>
      </c>
      <c r="I529" s="35" t="s">
        <v>436</v>
      </c>
      <c r="J529">
        <v>4</v>
      </c>
      <c r="K529">
        <v>8</v>
      </c>
      <c r="L529">
        <v>45</v>
      </c>
      <c r="M529" s="18" t="s">
        <v>188</v>
      </c>
      <c r="N529" s="16" t="s">
        <v>1177</v>
      </c>
      <c r="O529" t="s">
        <v>648</v>
      </c>
      <c r="P529">
        <v>49</v>
      </c>
      <c r="Q529">
        <v>115</v>
      </c>
      <c r="R529">
        <v>12</v>
      </c>
      <c r="S529">
        <v>12</v>
      </c>
      <c r="T529">
        <v>10</v>
      </c>
      <c r="X529" t="s">
        <v>52</v>
      </c>
      <c r="Y529">
        <v>1008</v>
      </c>
      <c r="Z529" t="s">
        <v>30</v>
      </c>
    </row>
    <row r="530" spans="1:26" x14ac:dyDescent="0.25">
      <c r="A530" s="16" t="s">
        <v>203</v>
      </c>
      <c r="B530" s="24" t="s">
        <v>225</v>
      </c>
      <c r="C530" s="24" t="s">
        <v>2559</v>
      </c>
      <c r="D530" s="28" t="str">
        <f>VLOOKUP(R530, method!$A$1:$B$15, 2, 0)</f>
        <v>中前</v>
      </c>
      <c r="E530">
        <v>6</v>
      </c>
      <c r="F530" t="s">
        <v>1182</v>
      </c>
      <c r="G530" s="30" t="s">
        <v>445</v>
      </c>
      <c r="H530">
        <v>1200</v>
      </c>
      <c r="I530" s="35" t="s">
        <v>455</v>
      </c>
      <c r="J530">
        <v>4</v>
      </c>
      <c r="K530">
        <v>3</v>
      </c>
      <c r="L530">
        <v>47</v>
      </c>
      <c r="M530" s="18" t="s">
        <v>188</v>
      </c>
      <c r="N530" s="16" t="s">
        <v>1177</v>
      </c>
      <c r="O530" t="s">
        <v>456</v>
      </c>
      <c r="P530">
        <v>61</v>
      </c>
      <c r="Q530">
        <v>117</v>
      </c>
      <c r="R530">
        <v>7</v>
      </c>
      <c r="S530">
        <v>6</v>
      </c>
      <c r="T530">
        <v>6</v>
      </c>
      <c r="X530" t="s">
        <v>226</v>
      </c>
      <c r="Y530">
        <v>997</v>
      </c>
      <c r="Z530" t="s">
        <v>875</v>
      </c>
    </row>
    <row r="531" spans="1:26" x14ac:dyDescent="0.25">
      <c r="A531" s="16" t="s">
        <v>203</v>
      </c>
      <c r="B531" s="25" t="s">
        <v>229</v>
      </c>
      <c r="C531" s="25" t="s">
        <v>2560</v>
      </c>
      <c r="D531" s="28" t="str">
        <f>VLOOKUP(R531, method!$A$1:$B$15, 2, 0)</f>
        <v>中前</v>
      </c>
      <c r="E531">
        <v>11</v>
      </c>
      <c r="F531" t="s">
        <v>559</v>
      </c>
      <c r="G531" s="30" t="s">
        <v>445</v>
      </c>
      <c r="H531">
        <v>1200</v>
      </c>
      <c r="I531" s="35" t="s">
        <v>436</v>
      </c>
      <c r="J531">
        <v>4</v>
      </c>
      <c r="K531">
        <v>10</v>
      </c>
      <c r="L531">
        <v>48</v>
      </c>
      <c r="M531" s="19" t="s">
        <v>57</v>
      </c>
      <c r="N531" s="21" t="s">
        <v>61</v>
      </c>
      <c r="O531" t="s">
        <v>508</v>
      </c>
      <c r="P531">
        <v>146</v>
      </c>
      <c r="Q531">
        <v>123</v>
      </c>
      <c r="R531">
        <v>7</v>
      </c>
      <c r="S531">
        <v>7</v>
      </c>
      <c r="T531">
        <v>11</v>
      </c>
      <c r="X531" t="s">
        <v>230</v>
      </c>
      <c r="Y531">
        <v>1045</v>
      </c>
      <c r="Z531" t="s">
        <v>915</v>
      </c>
    </row>
    <row r="532" spans="1:26" x14ac:dyDescent="0.25">
      <c r="A532" s="16" t="s">
        <v>203</v>
      </c>
      <c r="B532" s="25" t="s">
        <v>229</v>
      </c>
      <c r="C532" s="25" t="s">
        <v>2560</v>
      </c>
      <c r="D532" s="26" t="str">
        <f>VLOOKUP(R532, method!$A$1:$B$15, 2, 0)</f>
        <v>放頭</v>
      </c>
      <c r="E532">
        <v>11</v>
      </c>
      <c r="F532" t="s">
        <v>447</v>
      </c>
      <c r="G532" s="30" t="s">
        <v>445</v>
      </c>
      <c r="H532">
        <v>1200</v>
      </c>
      <c r="I532" s="35" t="s">
        <v>436</v>
      </c>
      <c r="J532">
        <v>4</v>
      </c>
      <c r="K532">
        <v>5</v>
      </c>
      <c r="L532">
        <v>50</v>
      </c>
      <c r="M532" s="19" t="s">
        <v>57</v>
      </c>
      <c r="N532" s="17" t="s">
        <v>512</v>
      </c>
      <c r="O532" t="s">
        <v>573</v>
      </c>
      <c r="P532">
        <v>100</v>
      </c>
      <c r="Q532">
        <v>123</v>
      </c>
      <c r="R532">
        <v>2</v>
      </c>
      <c r="S532">
        <v>3</v>
      </c>
      <c r="T532">
        <v>11</v>
      </c>
      <c r="X532" t="s">
        <v>1183</v>
      </c>
      <c r="Y532">
        <v>1052</v>
      </c>
      <c r="Z532" t="s">
        <v>321</v>
      </c>
    </row>
    <row r="533" spans="1:26" x14ac:dyDescent="0.25">
      <c r="A533" s="16" t="s">
        <v>203</v>
      </c>
      <c r="B533" s="25" t="s">
        <v>229</v>
      </c>
      <c r="C533" s="25" t="s">
        <v>2560</v>
      </c>
      <c r="D533" s="28" t="str">
        <f>VLOOKUP(R533, method!$A$1:$B$15, 2, 0)</f>
        <v>中前</v>
      </c>
      <c r="E533">
        <v>12</v>
      </c>
      <c r="F533" t="s">
        <v>991</v>
      </c>
      <c r="G533" t="s">
        <v>631</v>
      </c>
      <c r="H533">
        <v>1400</v>
      </c>
      <c r="I533" s="35" t="s">
        <v>455</v>
      </c>
      <c r="J533">
        <v>4</v>
      </c>
      <c r="K533">
        <v>4</v>
      </c>
      <c r="L533">
        <v>52</v>
      </c>
      <c r="M533" s="19" t="s">
        <v>57</v>
      </c>
      <c r="N533" s="14" t="s">
        <v>45</v>
      </c>
      <c r="O533" t="s">
        <v>548</v>
      </c>
      <c r="P533">
        <v>196</v>
      </c>
      <c r="Q533">
        <v>124</v>
      </c>
      <c r="R533">
        <v>6</v>
      </c>
      <c r="S533">
        <v>7</v>
      </c>
      <c r="T533">
        <v>10</v>
      </c>
      <c r="U533">
        <v>12</v>
      </c>
      <c r="X533" t="s">
        <v>1184</v>
      </c>
      <c r="Y533">
        <v>1052</v>
      </c>
      <c r="Z533" t="s">
        <v>16</v>
      </c>
    </row>
    <row r="534" spans="1:26" x14ac:dyDescent="0.25">
      <c r="A534" s="16" t="s">
        <v>203</v>
      </c>
      <c r="B534" s="25" t="s">
        <v>229</v>
      </c>
      <c r="C534" s="25" t="s">
        <v>2560</v>
      </c>
      <c r="D534" s="27" t="str">
        <f>VLOOKUP(R534, method!$A$1:$B$15, 2, 0)</f>
        <v>中後</v>
      </c>
      <c r="E534">
        <v>13</v>
      </c>
      <c r="F534" t="s">
        <v>885</v>
      </c>
      <c r="G534" t="s">
        <v>491</v>
      </c>
      <c r="H534">
        <v>1200</v>
      </c>
      <c r="I534" s="35" t="s">
        <v>455</v>
      </c>
      <c r="J534">
        <v>4</v>
      </c>
      <c r="K534">
        <v>9</v>
      </c>
      <c r="L534">
        <v>52</v>
      </c>
      <c r="M534" s="19" t="s">
        <v>57</v>
      </c>
      <c r="N534" s="25" t="s">
        <v>26</v>
      </c>
      <c r="O534">
        <v>7</v>
      </c>
      <c r="P534">
        <v>75</v>
      </c>
      <c r="Q534">
        <v>128</v>
      </c>
      <c r="R534">
        <v>8</v>
      </c>
      <c r="S534">
        <v>10</v>
      </c>
      <c r="T534">
        <v>13</v>
      </c>
      <c r="X534" t="s">
        <v>1065</v>
      </c>
      <c r="Y534">
        <v>1073</v>
      </c>
      <c r="Z534" t="s">
        <v>100</v>
      </c>
    </row>
    <row r="535" spans="1:26" x14ac:dyDescent="0.25">
      <c r="A535" s="16" t="s">
        <v>203</v>
      </c>
      <c r="B535" s="14" t="s">
        <v>232</v>
      </c>
      <c r="C535" s="14" t="s">
        <v>2561</v>
      </c>
      <c r="D535" s="28" t="str">
        <f>VLOOKUP(R535, method!$A$1:$B$15, 2, 0)</f>
        <v>中前</v>
      </c>
      <c r="E535">
        <v>6</v>
      </c>
      <c r="F535" t="s">
        <v>434</v>
      </c>
      <c r="G535" s="31" t="s">
        <v>435</v>
      </c>
      <c r="H535">
        <v>1200</v>
      </c>
      <c r="I535" s="35" t="s">
        <v>436</v>
      </c>
      <c r="J535">
        <v>4</v>
      </c>
      <c r="K535">
        <v>4</v>
      </c>
      <c r="L535">
        <v>45</v>
      </c>
      <c r="M535" s="22" t="s">
        <v>51</v>
      </c>
      <c r="N535" s="15" t="s">
        <v>390</v>
      </c>
      <c r="O535" s="10" t="s">
        <v>442</v>
      </c>
      <c r="P535">
        <v>14</v>
      </c>
      <c r="Q535">
        <v>120</v>
      </c>
      <c r="R535">
        <v>7</v>
      </c>
      <c r="S535">
        <v>5</v>
      </c>
      <c r="T535">
        <v>6</v>
      </c>
      <c r="X535" t="s">
        <v>565</v>
      </c>
      <c r="Y535">
        <v>1047</v>
      </c>
      <c r="Z535" t="s">
        <v>158</v>
      </c>
    </row>
    <row r="536" spans="1:26" x14ac:dyDescent="0.25">
      <c r="A536" s="16" t="s">
        <v>203</v>
      </c>
      <c r="B536" s="14" t="s">
        <v>232</v>
      </c>
      <c r="C536" s="14" t="s">
        <v>2561</v>
      </c>
      <c r="D536" s="28" t="str">
        <f>VLOOKUP(R536, method!$A$1:$B$15, 2, 0)</f>
        <v>中前</v>
      </c>
      <c r="E536">
        <v>8</v>
      </c>
      <c r="F536" t="s">
        <v>645</v>
      </c>
      <c r="G536" s="31" t="s">
        <v>451</v>
      </c>
      <c r="H536">
        <v>1200</v>
      </c>
      <c r="I536" s="35" t="s">
        <v>436</v>
      </c>
      <c r="J536">
        <v>4</v>
      </c>
      <c r="K536">
        <v>7</v>
      </c>
      <c r="L536">
        <v>45</v>
      </c>
      <c r="M536" s="22" t="s">
        <v>51</v>
      </c>
      <c r="N536" s="18" t="s">
        <v>201</v>
      </c>
      <c r="O536" t="s">
        <v>536</v>
      </c>
      <c r="P536">
        <v>11</v>
      </c>
      <c r="Q536">
        <v>121</v>
      </c>
      <c r="R536">
        <v>7</v>
      </c>
      <c r="S536">
        <v>8</v>
      </c>
      <c r="T536">
        <v>8</v>
      </c>
      <c r="X536" t="s">
        <v>1185</v>
      </c>
      <c r="Y536">
        <v>1050</v>
      </c>
      <c r="Z536" t="s">
        <v>158</v>
      </c>
    </row>
    <row r="537" spans="1:26" x14ac:dyDescent="0.25">
      <c r="A537" s="16" t="s">
        <v>203</v>
      </c>
      <c r="B537" s="14" t="s">
        <v>232</v>
      </c>
      <c r="C537" s="14" t="s">
        <v>2561</v>
      </c>
      <c r="D537" s="28" t="str">
        <f>VLOOKUP(R537, method!$A$1:$B$15, 2, 0)</f>
        <v>中前</v>
      </c>
      <c r="E537" s="33">
        <v>1</v>
      </c>
      <c r="F537" t="s">
        <v>598</v>
      </c>
      <c r="G537" s="31" t="s">
        <v>439</v>
      </c>
      <c r="H537">
        <v>1200</v>
      </c>
      <c r="I537" s="35" t="s">
        <v>455</v>
      </c>
      <c r="J537">
        <v>4</v>
      </c>
      <c r="K537">
        <v>4</v>
      </c>
      <c r="L537">
        <v>40</v>
      </c>
      <c r="M537" s="22" t="s">
        <v>51</v>
      </c>
      <c r="N537" s="18" t="s">
        <v>201</v>
      </c>
      <c r="O537" s="10" t="s">
        <v>613</v>
      </c>
      <c r="P537">
        <v>4.3</v>
      </c>
      <c r="Q537">
        <v>116</v>
      </c>
      <c r="R537">
        <v>5</v>
      </c>
      <c r="S537">
        <v>4</v>
      </c>
      <c r="T537">
        <v>1</v>
      </c>
      <c r="X537" t="s">
        <v>446</v>
      </c>
      <c r="Y537">
        <v>1031</v>
      </c>
      <c r="Z537" t="s">
        <v>158</v>
      </c>
    </row>
    <row r="538" spans="1:26" x14ac:dyDescent="0.25">
      <c r="A538" s="16" t="s">
        <v>203</v>
      </c>
      <c r="B538" s="14" t="s">
        <v>232</v>
      </c>
      <c r="C538" s="14" t="s">
        <v>2561</v>
      </c>
      <c r="D538" s="28" t="str">
        <f>VLOOKUP(R538, method!$A$1:$B$15, 2, 0)</f>
        <v>中前</v>
      </c>
      <c r="E538" s="33">
        <v>2</v>
      </c>
      <c r="F538" t="s">
        <v>794</v>
      </c>
      <c r="G538" s="31" t="s">
        <v>435</v>
      </c>
      <c r="H538">
        <v>1200</v>
      </c>
      <c r="I538" s="35" t="s">
        <v>455</v>
      </c>
      <c r="J538">
        <v>4</v>
      </c>
      <c r="K538">
        <v>1</v>
      </c>
      <c r="L538">
        <v>40</v>
      </c>
      <c r="M538" s="22" t="s">
        <v>51</v>
      </c>
      <c r="N538" s="20" t="s">
        <v>56</v>
      </c>
      <c r="O538" s="10" t="s">
        <v>526</v>
      </c>
      <c r="P538">
        <v>3.9</v>
      </c>
      <c r="Q538">
        <v>116</v>
      </c>
      <c r="R538">
        <v>5</v>
      </c>
      <c r="S538">
        <v>3</v>
      </c>
      <c r="T538">
        <v>2</v>
      </c>
      <c r="X538" t="s">
        <v>1186</v>
      </c>
      <c r="Y538">
        <v>1029</v>
      </c>
      <c r="Z538" t="s">
        <v>158</v>
      </c>
    </row>
    <row r="539" spans="1:26" x14ac:dyDescent="0.25">
      <c r="A539" s="16" t="s">
        <v>203</v>
      </c>
      <c r="B539" s="14" t="s">
        <v>232</v>
      </c>
      <c r="C539" s="14" t="s">
        <v>2561</v>
      </c>
      <c r="D539" s="27" t="str">
        <f>VLOOKUP(R539, method!$A$1:$B$15, 2, 0)</f>
        <v>中後</v>
      </c>
      <c r="E539" s="34">
        <v>5</v>
      </c>
      <c r="F539" t="s">
        <v>712</v>
      </c>
      <c r="G539" s="31" t="s">
        <v>439</v>
      </c>
      <c r="H539">
        <v>1200</v>
      </c>
      <c r="I539" s="35" t="s">
        <v>436</v>
      </c>
      <c r="J539">
        <v>4</v>
      </c>
      <c r="K539">
        <v>9</v>
      </c>
      <c r="L539">
        <v>42</v>
      </c>
      <c r="M539" s="22" t="s">
        <v>51</v>
      </c>
      <c r="N539" s="17" t="s">
        <v>512</v>
      </c>
      <c r="O539" s="10" t="s">
        <v>452</v>
      </c>
      <c r="P539">
        <v>18</v>
      </c>
      <c r="Q539">
        <v>115</v>
      </c>
      <c r="R539">
        <v>9</v>
      </c>
      <c r="S539">
        <v>8</v>
      </c>
      <c r="T539">
        <v>5</v>
      </c>
      <c r="X539" t="s">
        <v>542</v>
      </c>
      <c r="Y539">
        <v>1042</v>
      </c>
      <c r="Z539" t="s">
        <v>158</v>
      </c>
    </row>
    <row r="540" spans="1:26" x14ac:dyDescent="0.25">
      <c r="A540" s="16" t="s">
        <v>203</v>
      </c>
      <c r="B540" s="14" t="s">
        <v>232</v>
      </c>
      <c r="C540" s="14" t="s">
        <v>2561</v>
      </c>
      <c r="D540" s="29" t="str">
        <f>VLOOKUP(R540, method!$A$1:$B$15, 2, 0)</f>
        <v>留後</v>
      </c>
      <c r="E540">
        <v>6</v>
      </c>
      <c r="F540" t="s">
        <v>661</v>
      </c>
      <c r="G540" s="30" t="s">
        <v>445</v>
      </c>
      <c r="H540">
        <v>1200</v>
      </c>
      <c r="I540" s="35" t="s">
        <v>436</v>
      </c>
      <c r="J540">
        <v>4</v>
      </c>
      <c r="K540">
        <v>9</v>
      </c>
      <c r="L540">
        <v>42</v>
      </c>
      <c r="M540" s="22" t="s">
        <v>51</v>
      </c>
      <c r="N540" s="24" t="s">
        <v>146</v>
      </c>
      <c r="O540" t="s">
        <v>456</v>
      </c>
      <c r="P540">
        <v>9.1999999999999993</v>
      </c>
      <c r="Q540">
        <v>118</v>
      </c>
      <c r="R540">
        <v>11</v>
      </c>
      <c r="S540">
        <v>9</v>
      </c>
      <c r="T540">
        <v>6</v>
      </c>
      <c r="X540" t="s">
        <v>1113</v>
      </c>
      <c r="Y540">
        <v>1028</v>
      </c>
      <c r="Z540" t="s">
        <v>158</v>
      </c>
    </row>
    <row r="541" spans="1:26" x14ac:dyDescent="0.25">
      <c r="A541" s="16" t="s">
        <v>203</v>
      </c>
      <c r="B541" s="14" t="s">
        <v>232</v>
      </c>
      <c r="C541" s="14" t="s">
        <v>2561</v>
      </c>
      <c r="D541" s="28" t="str">
        <f>VLOOKUP(R541, method!$A$1:$B$15, 2, 0)</f>
        <v>中前</v>
      </c>
      <c r="E541" s="33">
        <v>2</v>
      </c>
      <c r="F541" t="s">
        <v>454</v>
      </c>
      <c r="G541" s="31" t="s">
        <v>451</v>
      </c>
      <c r="H541">
        <v>1200</v>
      </c>
      <c r="I541" s="35" t="s">
        <v>455</v>
      </c>
      <c r="J541">
        <v>4</v>
      </c>
      <c r="K541">
        <v>8</v>
      </c>
      <c r="L541">
        <v>41</v>
      </c>
      <c r="M541" s="22" t="s">
        <v>51</v>
      </c>
      <c r="N541" s="18" t="s">
        <v>201</v>
      </c>
      <c r="O541" s="10" t="s">
        <v>488</v>
      </c>
      <c r="P541">
        <v>14</v>
      </c>
      <c r="Q541">
        <v>117</v>
      </c>
      <c r="R541">
        <v>6</v>
      </c>
      <c r="S541">
        <v>6</v>
      </c>
      <c r="T541">
        <v>2</v>
      </c>
      <c r="X541" t="s">
        <v>233</v>
      </c>
      <c r="Y541">
        <v>1040</v>
      </c>
      <c r="Z541" t="s">
        <v>158</v>
      </c>
    </row>
    <row r="542" spans="1:26" x14ac:dyDescent="0.25">
      <c r="A542" s="16" t="s">
        <v>203</v>
      </c>
      <c r="B542" s="14" t="s">
        <v>232</v>
      </c>
      <c r="C542" s="14" t="s">
        <v>2561</v>
      </c>
      <c r="D542" s="29" t="str">
        <f>VLOOKUP(R542, method!$A$1:$B$15, 2, 0)</f>
        <v>留後</v>
      </c>
      <c r="E542" s="34">
        <v>5</v>
      </c>
      <c r="F542" t="s">
        <v>460</v>
      </c>
      <c r="G542" s="31" t="s">
        <v>439</v>
      </c>
      <c r="H542">
        <v>1200</v>
      </c>
      <c r="I542" s="35" t="s">
        <v>455</v>
      </c>
      <c r="J542">
        <v>4</v>
      </c>
      <c r="K542">
        <v>11</v>
      </c>
      <c r="L542">
        <v>43</v>
      </c>
      <c r="M542" s="22" t="s">
        <v>51</v>
      </c>
      <c r="N542" s="20" t="s">
        <v>56</v>
      </c>
      <c r="O542" s="10">
        <v>2</v>
      </c>
      <c r="P542">
        <v>9.1999999999999993</v>
      </c>
      <c r="Q542">
        <v>119</v>
      </c>
      <c r="R542">
        <v>11</v>
      </c>
      <c r="S542">
        <v>10</v>
      </c>
      <c r="T542">
        <v>5</v>
      </c>
      <c r="X542" t="s">
        <v>651</v>
      </c>
      <c r="Y542">
        <v>1047</v>
      </c>
      <c r="Z542" t="s">
        <v>158</v>
      </c>
    </row>
    <row r="543" spans="1:26" x14ac:dyDescent="0.25">
      <c r="A543" s="16" t="s">
        <v>203</v>
      </c>
      <c r="B543" s="14" t="s">
        <v>232</v>
      </c>
      <c r="C543" s="14" t="s">
        <v>2561</v>
      </c>
      <c r="D543" s="28" t="str">
        <f>VLOOKUP(R543, method!$A$1:$B$15, 2, 0)</f>
        <v>中前</v>
      </c>
      <c r="E543">
        <v>7</v>
      </c>
      <c r="F543" t="s">
        <v>989</v>
      </c>
      <c r="G543" s="30" t="s">
        <v>445</v>
      </c>
      <c r="H543">
        <v>1200</v>
      </c>
      <c r="I543" s="35" t="s">
        <v>455</v>
      </c>
      <c r="J543">
        <v>4</v>
      </c>
      <c r="K543">
        <v>5</v>
      </c>
      <c r="L543">
        <v>45</v>
      </c>
      <c r="M543" s="22" t="s">
        <v>51</v>
      </c>
      <c r="N543" s="20" t="s">
        <v>56</v>
      </c>
      <c r="O543" s="10" t="s">
        <v>498</v>
      </c>
      <c r="P543">
        <v>9.6999999999999993</v>
      </c>
      <c r="Q543">
        <v>121</v>
      </c>
      <c r="R543">
        <v>7</v>
      </c>
      <c r="S543">
        <v>6</v>
      </c>
      <c r="T543">
        <v>7</v>
      </c>
      <c r="X543" t="s">
        <v>1070</v>
      </c>
      <c r="Y543">
        <v>1030</v>
      </c>
      <c r="Z543" t="s">
        <v>158</v>
      </c>
    </row>
    <row r="544" spans="1:26" x14ac:dyDescent="0.25">
      <c r="A544" s="16" t="s">
        <v>203</v>
      </c>
      <c r="B544" s="14" t="s">
        <v>232</v>
      </c>
      <c r="C544" s="14" t="s">
        <v>2561</v>
      </c>
      <c r="D544" s="28" t="str">
        <f>VLOOKUP(R544, method!$A$1:$B$15, 2, 0)</f>
        <v>中前</v>
      </c>
      <c r="E544" s="34">
        <v>4</v>
      </c>
      <c r="F544" t="s">
        <v>1058</v>
      </c>
      <c r="G544" s="31" t="s">
        <v>451</v>
      </c>
      <c r="H544">
        <v>1200</v>
      </c>
      <c r="I544" s="35" t="s">
        <v>455</v>
      </c>
      <c r="J544">
        <v>4</v>
      </c>
      <c r="K544">
        <v>3</v>
      </c>
      <c r="L544">
        <v>45</v>
      </c>
      <c r="M544" s="22" t="s">
        <v>51</v>
      </c>
      <c r="N544" s="16" t="s">
        <v>140</v>
      </c>
      <c r="O544" t="s">
        <v>456</v>
      </c>
      <c r="P544">
        <v>6.3</v>
      </c>
      <c r="Q544">
        <v>122</v>
      </c>
      <c r="R544">
        <v>5</v>
      </c>
      <c r="S544">
        <v>5</v>
      </c>
      <c r="T544">
        <v>4</v>
      </c>
      <c r="X544" t="s">
        <v>161</v>
      </c>
      <c r="Y544">
        <v>1029</v>
      </c>
      <c r="Z544" t="s">
        <v>158</v>
      </c>
    </row>
    <row r="545" spans="1:26" x14ac:dyDescent="0.25">
      <c r="A545" s="16" t="s">
        <v>203</v>
      </c>
      <c r="B545" s="14" t="s">
        <v>232</v>
      </c>
      <c r="C545" s="14" t="s">
        <v>2561</v>
      </c>
      <c r="D545" s="28" t="str">
        <f>VLOOKUP(R545, method!$A$1:$B$15, 2, 0)</f>
        <v>中前</v>
      </c>
      <c r="E545" s="33">
        <v>2</v>
      </c>
      <c r="F545" t="s">
        <v>937</v>
      </c>
      <c r="G545" s="31" t="s">
        <v>451</v>
      </c>
      <c r="H545">
        <v>1200</v>
      </c>
      <c r="I545" s="35" t="s">
        <v>455</v>
      </c>
      <c r="J545">
        <v>4</v>
      </c>
      <c r="K545">
        <v>4</v>
      </c>
      <c r="L545">
        <v>45</v>
      </c>
      <c r="M545" s="22" t="s">
        <v>51</v>
      </c>
      <c r="N545" s="16" t="s">
        <v>140</v>
      </c>
      <c r="O545" t="s">
        <v>456</v>
      </c>
      <c r="P545">
        <v>12</v>
      </c>
      <c r="Q545">
        <v>122</v>
      </c>
      <c r="R545">
        <v>7</v>
      </c>
      <c r="S545">
        <v>7</v>
      </c>
      <c r="T545">
        <v>2</v>
      </c>
      <c r="X545" t="s">
        <v>617</v>
      </c>
      <c r="Y545">
        <v>1041</v>
      </c>
      <c r="Z545" t="s">
        <v>158</v>
      </c>
    </row>
    <row r="546" spans="1:26" x14ac:dyDescent="0.25">
      <c r="A546" s="16" t="s">
        <v>203</v>
      </c>
      <c r="B546" s="14" t="s">
        <v>232</v>
      </c>
      <c r="C546" s="14" t="s">
        <v>2561</v>
      </c>
      <c r="D546" s="29" t="str">
        <f>VLOOKUP(R546, method!$A$1:$B$15, 2, 0)</f>
        <v>留後</v>
      </c>
      <c r="E546">
        <v>7</v>
      </c>
      <c r="F546" t="s">
        <v>996</v>
      </c>
      <c r="G546" s="31" t="s">
        <v>451</v>
      </c>
      <c r="H546">
        <v>1200</v>
      </c>
      <c r="I546" s="35" t="s">
        <v>455</v>
      </c>
      <c r="J546">
        <v>4</v>
      </c>
      <c r="K546">
        <v>9</v>
      </c>
      <c r="L546">
        <v>47</v>
      </c>
      <c r="M546" s="22" t="s">
        <v>51</v>
      </c>
      <c r="N546" s="16" t="s">
        <v>140</v>
      </c>
      <c r="O546" s="10" t="s">
        <v>498</v>
      </c>
      <c r="P546">
        <v>26</v>
      </c>
      <c r="Q546">
        <v>122</v>
      </c>
      <c r="R546">
        <v>11</v>
      </c>
      <c r="S546">
        <v>12</v>
      </c>
      <c r="T546">
        <v>7</v>
      </c>
      <c r="X546" t="s">
        <v>104</v>
      </c>
      <c r="Y546">
        <v>1038</v>
      </c>
      <c r="Z546" t="s">
        <v>158</v>
      </c>
    </row>
    <row r="547" spans="1:26" x14ac:dyDescent="0.25">
      <c r="A547" s="16" t="s">
        <v>203</v>
      </c>
      <c r="B547" s="14" t="s">
        <v>232</v>
      </c>
      <c r="C547" s="14" t="s">
        <v>2561</v>
      </c>
      <c r="D547" s="29" t="str">
        <f>VLOOKUP(R547, method!$A$1:$B$15, 2, 0)</f>
        <v>留後</v>
      </c>
      <c r="E547">
        <v>7</v>
      </c>
      <c r="F547" t="s">
        <v>692</v>
      </c>
      <c r="G547" s="31" t="s">
        <v>439</v>
      </c>
      <c r="H547">
        <v>1200</v>
      </c>
      <c r="I547" s="35" t="s">
        <v>455</v>
      </c>
      <c r="J547">
        <v>4</v>
      </c>
      <c r="K547">
        <v>11</v>
      </c>
      <c r="L547">
        <v>49</v>
      </c>
      <c r="M547" s="22" t="s">
        <v>51</v>
      </c>
      <c r="N547" s="16" t="s">
        <v>140</v>
      </c>
      <c r="O547" s="10" t="s">
        <v>442</v>
      </c>
      <c r="P547">
        <v>65</v>
      </c>
      <c r="Q547">
        <v>125</v>
      </c>
      <c r="R547">
        <v>12</v>
      </c>
      <c r="S547">
        <v>12</v>
      </c>
      <c r="T547">
        <v>7</v>
      </c>
      <c r="X547" t="s">
        <v>1071</v>
      </c>
      <c r="Y547">
        <v>1024</v>
      </c>
      <c r="Z547" t="s">
        <v>158</v>
      </c>
    </row>
    <row r="548" spans="1:26" x14ac:dyDescent="0.25">
      <c r="A548" s="16" t="s">
        <v>203</v>
      </c>
      <c r="B548" s="14" t="s">
        <v>232</v>
      </c>
      <c r="C548" s="14" t="s">
        <v>2561</v>
      </c>
      <c r="D548" s="27" t="str">
        <f>VLOOKUP(R548, method!$A$1:$B$15, 2, 0)</f>
        <v>中後</v>
      </c>
      <c r="E548" s="34">
        <v>5</v>
      </c>
      <c r="F548" t="s">
        <v>846</v>
      </c>
      <c r="G548" s="30" t="s">
        <v>445</v>
      </c>
      <c r="H548">
        <v>1200</v>
      </c>
      <c r="I548" s="35" t="s">
        <v>455</v>
      </c>
      <c r="J548">
        <v>4</v>
      </c>
      <c r="K548">
        <v>8</v>
      </c>
      <c r="L548">
        <v>51</v>
      </c>
      <c r="M548" s="22" t="s">
        <v>51</v>
      </c>
      <c r="N548" s="16" t="s">
        <v>140</v>
      </c>
      <c r="O548" t="s">
        <v>637</v>
      </c>
      <c r="P548">
        <v>137</v>
      </c>
      <c r="Q548">
        <v>126</v>
      </c>
      <c r="R548">
        <v>8</v>
      </c>
      <c r="S548">
        <v>8</v>
      </c>
      <c r="T548">
        <v>5</v>
      </c>
      <c r="X548" t="s">
        <v>1187</v>
      </c>
      <c r="Y548">
        <v>1032</v>
      </c>
      <c r="Z548" t="s">
        <v>158</v>
      </c>
    </row>
    <row r="549" spans="1:26" x14ac:dyDescent="0.25">
      <c r="A549" s="16" t="s">
        <v>203</v>
      </c>
      <c r="B549" s="14" t="s">
        <v>232</v>
      </c>
      <c r="C549" s="14" t="s">
        <v>2561</v>
      </c>
      <c r="D549" s="28" t="str">
        <f>VLOOKUP(R549, method!$A$1:$B$15, 2, 0)</f>
        <v>中前</v>
      </c>
      <c r="E549">
        <v>9</v>
      </c>
      <c r="F549" t="s">
        <v>696</v>
      </c>
      <c r="G549" t="s">
        <v>551</v>
      </c>
      <c r="H549">
        <v>1200</v>
      </c>
      <c r="I549" s="35" t="s">
        <v>455</v>
      </c>
      <c r="J549">
        <v>4</v>
      </c>
      <c r="K549">
        <v>2</v>
      </c>
      <c r="L549">
        <v>55</v>
      </c>
      <c r="M549" s="22" t="s">
        <v>51</v>
      </c>
      <c r="N549" s="21" t="s">
        <v>61</v>
      </c>
      <c r="O549" t="s">
        <v>664</v>
      </c>
      <c r="P549">
        <v>130</v>
      </c>
      <c r="Q549">
        <v>130</v>
      </c>
      <c r="R549">
        <v>5</v>
      </c>
      <c r="S549">
        <v>5</v>
      </c>
      <c r="T549">
        <v>9</v>
      </c>
      <c r="X549" t="s">
        <v>220</v>
      </c>
      <c r="Y549">
        <v>1028</v>
      </c>
      <c r="Z549" t="s">
        <v>158</v>
      </c>
    </row>
    <row r="550" spans="1:26" x14ac:dyDescent="0.25">
      <c r="A550" s="16" t="s">
        <v>203</v>
      </c>
      <c r="B550" s="14" t="s">
        <v>232</v>
      </c>
      <c r="C550" s="14" t="s">
        <v>2561</v>
      </c>
      <c r="D550" s="27" t="str">
        <f>VLOOKUP(R550, method!$A$1:$B$15, 2, 0)</f>
        <v>中後</v>
      </c>
      <c r="E550">
        <v>10</v>
      </c>
      <c r="F550" t="s">
        <v>626</v>
      </c>
      <c r="G550" s="30" t="s">
        <v>445</v>
      </c>
      <c r="H550">
        <v>1200</v>
      </c>
      <c r="I550" s="35" t="s">
        <v>455</v>
      </c>
      <c r="J550">
        <v>4</v>
      </c>
      <c r="K550">
        <v>6</v>
      </c>
      <c r="L550">
        <v>58</v>
      </c>
      <c r="M550" s="22" t="s">
        <v>51</v>
      </c>
      <c r="N550" s="21" t="s">
        <v>61</v>
      </c>
      <c r="O550">
        <v>11</v>
      </c>
      <c r="P550">
        <v>87</v>
      </c>
      <c r="Q550">
        <v>135</v>
      </c>
      <c r="R550">
        <v>9</v>
      </c>
      <c r="S550">
        <v>9</v>
      </c>
      <c r="T550">
        <v>10</v>
      </c>
      <c r="X550" t="s">
        <v>1188</v>
      </c>
      <c r="Y550">
        <v>1031</v>
      </c>
      <c r="Z550" t="s">
        <v>158</v>
      </c>
    </row>
    <row r="551" spans="1:26" x14ac:dyDescent="0.25">
      <c r="A551" s="16" t="s">
        <v>203</v>
      </c>
      <c r="B551" s="14" t="s">
        <v>232</v>
      </c>
      <c r="C551" s="14" t="s">
        <v>2561</v>
      </c>
      <c r="D551" s="27" t="str">
        <f>VLOOKUP(R551, method!$A$1:$B$15, 2, 0)</f>
        <v>中後</v>
      </c>
      <c r="E551">
        <v>11</v>
      </c>
      <c r="F551" t="s">
        <v>700</v>
      </c>
      <c r="G551" t="s">
        <v>545</v>
      </c>
      <c r="H551">
        <v>1200</v>
      </c>
      <c r="I551" s="35" t="s">
        <v>455</v>
      </c>
      <c r="J551">
        <v>3</v>
      </c>
      <c r="K551">
        <v>6</v>
      </c>
      <c r="L551">
        <v>60</v>
      </c>
      <c r="M551" s="22" t="s">
        <v>51</v>
      </c>
      <c r="N551" s="22" t="s">
        <v>470</v>
      </c>
      <c r="O551" t="s">
        <v>624</v>
      </c>
      <c r="P551">
        <v>213</v>
      </c>
      <c r="Q551">
        <v>116</v>
      </c>
      <c r="R551">
        <v>10</v>
      </c>
      <c r="S551">
        <v>9</v>
      </c>
      <c r="T551">
        <v>11</v>
      </c>
      <c r="X551" t="s">
        <v>663</v>
      </c>
      <c r="Y551">
        <v>1028</v>
      </c>
      <c r="Z551" t="s">
        <v>158</v>
      </c>
    </row>
    <row r="552" spans="1:26" x14ac:dyDescent="0.25">
      <c r="A552" s="16" t="s">
        <v>203</v>
      </c>
      <c r="B552" s="14" t="s">
        <v>232</v>
      </c>
      <c r="C552" s="14" t="s">
        <v>2561</v>
      </c>
      <c r="D552" s="29" t="str">
        <f>VLOOKUP(R552, method!$A$1:$B$15, 2, 0)</f>
        <v>留後</v>
      </c>
      <c r="E552">
        <v>11</v>
      </c>
      <c r="F552" t="s">
        <v>1189</v>
      </c>
      <c r="G552" t="s">
        <v>532</v>
      </c>
      <c r="H552">
        <v>1200</v>
      </c>
      <c r="I552" s="35" t="s">
        <v>436</v>
      </c>
      <c r="J552">
        <v>3</v>
      </c>
      <c r="K552">
        <v>10</v>
      </c>
      <c r="L552">
        <v>62</v>
      </c>
      <c r="M552" s="22" t="s">
        <v>51</v>
      </c>
      <c r="N552" s="22" t="s">
        <v>470</v>
      </c>
      <c r="O552" t="s">
        <v>473</v>
      </c>
      <c r="P552">
        <v>194</v>
      </c>
      <c r="Q552">
        <v>119</v>
      </c>
      <c r="R552">
        <v>12</v>
      </c>
      <c r="S552">
        <v>11</v>
      </c>
      <c r="T552">
        <v>11</v>
      </c>
      <c r="X552" t="s">
        <v>1190</v>
      </c>
      <c r="Y552">
        <v>1023</v>
      </c>
      <c r="Z552" t="s">
        <v>158</v>
      </c>
    </row>
    <row r="553" spans="1:26" x14ac:dyDescent="0.25">
      <c r="A553" s="16" t="s">
        <v>203</v>
      </c>
      <c r="B553" s="14" t="s">
        <v>232</v>
      </c>
      <c r="C553" s="14" t="s">
        <v>2561</v>
      </c>
      <c r="D553" s="27" t="str">
        <f>VLOOKUP(R553, method!$A$1:$B$15, 2, 0)</f>
        <v>中後</v>
      </c>
      <c r="E553">
        <v>13</v>
      </c>
      <c r="F553" t="s">
        <v>893</v>
      </c>
      <c r="G553" t="s">
        <v>545</v>
      </c>
      <c r="H553">
        <v>1200</v>
      </c>
      <c r="I553" s="36" t="s">
        <v>479</v>
      </c>
      <c r="J553">
        <v>3</v>
      </c>
      <c r="K553">
        <v>1</v>
      </c>
      <c r="L553">
        <v>64</v>
      </c>
      <c r="M553" s="22" t="s">
        <v>51</v>
      </c>
      <c r="N553" s="14" t="s">
        <v>45</v>
      </c>
      <c r="O553" t="s">
        <v>864</v>
      </c>
      <c r="P553">
        <v>186</v>
      </c>
      <c r="Q553">
        <v>123</v>
      </c>
      <c r="R553">
        <v>9</v>
      </c>
      <c r="S553">
        <v>6</v>
      </c>
      <c r="T553">
        <v>13</v>
      </c>
      <c r="X553" t="s">
        <v>1191</v>
      </c>
      <c r="Y553">
        <v>1033</v>
      </c>
      <c r="Z553" t="s">
        <v>1192</v>
      </c>
    </row>
    <row r="554" spans="1:26" x14ac:dyDescent="0.25">
      <c r="A554" s="16" t="s">
        <v>203</v>
      </c>
      <c r="B554" s="14" t="s">
        <v>232</v>
      </c>
      <c r="C554" s="14" t="s">
        <v>2561</v>
      </c>
      <c r="D554" s="27" t="str">
        <f>VLOOKUP(R554, method!$A$1:$B$15, 2, 0)</f>
        <v>中後</v>
      </c>
      <c r="E554">
        <v>10</v>
      </c>
      <c r="F554" t="s">
        <v>1193</v>
      </c>
      <c r="G554" t="s">
        <v>532</v>
      </c>
      <c r="H554">
        <v>1000</v>
      </c>
      <c r="I554" s="35" t="s">
        <v>436</v>
      </c>
      <c r="J554">
        <v>3</v>
      </c>
      <c r="K554">
        <v>4</v>
      </c>
      <c r="L554">
        <v>64</v>
      </c>
      <c r="M554" s="22" t="s">
        <v>51</v>
      </c>
      <c r="N554" s="23" t="s">
        <v>39</v>
      </c>
      <c r="O554">
        <v>9</v>
      </c>
      <c r="P554">
        <v>98</v>
      </c>
      <c r="Q554">
        <v>121</v>
      </c>
      <c r="R554">
        <v>10</v>
      </c>
      <c r="S554">
        <v>10</v>
      </c>
      <c r="T554">
        <v>10</v>
      </c>
      <c r="X554" t="s">
        <v>1194</v>
      </c>
      <c r="Y554">
        <v>1045</v>
      </c>
      <c r="Z554" t="s">
        <v>557</v>
      </c>
    </row>
    <row r="555" spans="1:26" x14ac:dyDescent="0.25">
      <c r="A555" s="16" t="s">
        <v>203</v>
      </c>
      <c r="B555" s="15" t="s">
        <v>235</v>
      </c>
      <c r="C555" s="15" t="s">
        <v>2562</v>
      </c>
      <c r="D555" s="28" t="str">
        <f>VLOOKUP(R555, method!$A$1:$B$15, 2, 0)</f>
        <v>中前</v>
      </c>
      <c r="E555">
        <v>8</v>
      </c>
      <c r="F555" t="s">
        <v>434</v>
      </c>
      <c r="G555" s="31" t="s">
        <v>435</v>
      </c>
      <c r="H555">
        <v>1200</v>
      </c>
      <c r="I555" s="35" t="s">
        <v>436</v>
      </c>
      <c r="J555">
        <v>4</v>
      </c>
      <c r="K555">
        <v>5</v>
      </c>
      <c r="L555">
        <v>46</v>
      </c>
      <c r="M555" s="14" t="s">
        <v>181</v>
      </c>
      <c r="N555" s="18" t="s">
        <v>201</v>
      </c>
      <c r="O555">
        <v>6</v>
      </c>
      <c r="P555">
        <v>15</v>
      </c>
      <c r="Q555">
        <v>121</v>
      </c>
      <c r="R555">
        <v>6</v>
      </c>
      <c r="S555">
        <v>7</v>
      </c>
      <c r="T555">
        <v>8</v>
      </c>
      <c r="X555" t="s">
        <v>1070</v>
      </c>
      <c r="Y555">
        <v>1103</v>
      </c>
      <c r="Z555" t="s">
        <v>915</v>
      </c>
    </row>
    <row r="556" spans="1:26" x14ac:dyDescent="0.25">
      <c r="A556" s="16" t="s">
        <v>203</v>
      </c>
      <c r="B556" s="15" t="s">
        <v>235</v>
      </c>
      <c r="C556" s="15" t="s">
        <v>2562</v>
      </c>
      <c r="D556" s="28" t="str">
        <f>VLOOKUP(R556, method!$A$1:$B$15, 2, 0)</f>
        <v>中前</v>
      </c>
      <c r="E556">
        <v>10</v>
      </c>
      <c r="F556" t="s">
        <v>438</v>
      </c>
      <c r="G556" s="31" t="s">
        <v>439</v>
      </c>
      <c r="H556">
        <v>1200</v>
      </c>
      <c r="I556" s="36" t="s">
        <v>440</v>
      </c>
      <c r="J556">
        <v>4</v>
      </c>
      <c r="K556">
        <v>6</v>
      </c>
      <c r="L556">
        <v>48</v>
      </c>
      <c r="M556" s="14" t="s">
        <v>181</v>
      </c>
      <c r="N556" s="16" t="s">
        <v>71</v>
      </c>
      <c r="O556" t="s">
        <v>476</v>
      </c>
      <c r="P556">
        <v>13</v>
      </c>
      <c r="Q556">
        <v>124</v>
      </c>
      <c r="R556">
        <v>7</v>
      </c>
      <c r="S556">
        <v>4</v>
      </c>
      <c r="T556">
        <v>10</v>
      </c>
      <c r="X556" t="s">
        <v>1195</v>
      </c>
      <c r="Y556">
        <v>1117</v>
      </c>
      <c r="Z556" t="s">
        <v>113</v>
      </c>
    </row>
    <row r="557" spans="1:26" x14ac:dyDescent="0.25">
      <c r="A557" s="16" t="s">
        <v>203</v>
      </c>
      <c r="B557" s="15" t="s">
        <v>235</v>
      </c>
      <c r="C557" s="15" t="s">
        <v>2562</v>
      </c>
      <c r="D557" s="27" t="str">
        <f>VLOOKUP(R557, method!$A$1:$B$15, 2, 0)</f>
        <v>中後</v>
      </c>
      <c r="E557">
        <v>10</v>
      </c>
      <c r="F557" t="s">
        <v>564</v>
      </c>
      <c r="G557" t="s">
        <v>511</v>
      </c>
      <c r="H557">
        <v>1200</v>
      </c>
      <c r="I557" s="35" t="s">
        <v>455</v>
      </c>
      <c r="J557">
        <v>4</v>
      </c>
      <c r="K557">
        <v>8</v>
      </c>
      <c r="L557">
        <v>50</v>
      </c>
      <c r="M557" s="14" t="s">
        <v>181</v>
      </c>
      <c r="N557" s="16" t="s">
        <v>71</v>
      </c>
      <c r="O557" t="s">
        <v>562</v>
      </c>
      <c r="P557">
        <v>12</v>
      </c>
      <c r="Q557">
        <v>125</v>
      </c>
      <c r="R557">
        <v>8</v>
      </c>
      <c r="S557">
        <v>9</v>
      </c>
      <c r="T557">
        <v>10</v>
      </c>
      <c r="X557" t="s">
        <v>1196</v>
      </c>
      <c r="Y557">
        <v>1110</v>
      </c>
      <c r="Z557" t="s">
        <v>113</v>
      </c>
    </row>
    <row r="558" spans="1:26" x14ac:dyDescent="0.25">
      <c r="A558" s="16" t="s">
        <v>203</v>
      </c>
      <c r="B558" s="15" t="s">
        <v>235</v>
      </c>
      <c r="C558" s="15" t="s">
        <v>2562</v>
      </c>
      <c r="D558" s="26" t="str">
        <f>VLOOKUP(R558, method!$A$1:$B$15, 2, 0)</f>
        <v>放頭</v>
      </c>
      <c r="E558">
        <v>6</v>
      </c>
      <c r="F558" t="s">
        <v>685</v>
      </c>
      <c r="G558" s="31" t="s">
        <v>439</v>
      </c>
      <c r="H558">
        <v>1200</v>
      </c>
      <c r="I558" s="35" t="s">
        <v>436</v>
      </c>
      <c r="J558">
        <v>4</v>
      </c>
      <c r="K558">
        <v>1</v>
      </c>
      <c r="L558">
        <v>52</v>
      </c>
      <c r="M558" s="14" t="s">
        <v>181</v>
      </c>
      <c r="N558" s="16" t="s">
        <v>71</v>
      </c>
      <c r="O558">
        <v>3</v>
      </c>
      <c r="P558">
        <v>8.4</v>
      </c>
      <c r="Q558">
        <v>128</v>
      </c>
      <c r="R558">
        <v>1</v>
      </c>
      <c r="S558">
        <v>1</v>
      </c>
      <c r="T558">
        <v>6</v>
      </c>
      <c r="X558" t="s">
        <v>236</v>
      </c>
      <c r="Y558">
        <v>1124</v>
      </c>
      <c r="Z558" t="s">
        <v>321</v>
      </c>
    </row>
    <row r="559" spans="1:26" x14ac:dyDescent="0.25">
      <c r="A559" s="16" t="s">
        <v>203</v>
      </c>
      <c r="B559" s="15" t="s">
        <v>235</v>
      </c>
      <c r="C559" s="15" t="s">
        <v>2562</v>
      </c>
      <c r="D559" s="26" t="str">
        <f>VLOOKUP(R559, method!$A$1:$B$15, 2, 0)</f>
        <v>放頭</v>
      </c>
      <c r="E559" s="34">
        <v>5</v>
      </c>
      <c r="F559" t="s">
        <v>457</v>
      </c>
      <c r="G559" s="30" t="s">
        <v>445</v>
      </c>
      <c r="H559">
        <v>1200</v>
      </c>
      <c r="I559" s="35" t="s">
        <v>455</v>
      </c>
      <c r="J559">
        <v>4</v>
      </c>
      <c r="K559">
        <v>2</v>
      </c>
      <c r="L559">
        <v>52</v>
      </c>
      <c r="M559" s="14" t="s">
        <v>181</v>
      </c>
      <c r="N559" s="16" t="s">
        <v>71</v>
      </c>
      <c r="O559" s="10" t="s">
        <v>452</v>
      </c>
      <c r="P559">
        <v>4.5999999999999996</v>
      </c>
      <c r="Q559">
        <v>127</v>
      </c>
      <c r="R559">
        <v>3</v>
      </c>
      <c r="S559">
        <v>3</v>
      </c>
      <c r="T559">
        <v>5</v>
      </c>
      <c r="X559" t="s">
        <v>1113</v>
      </c>
      <c r="Y559">
        <v>1126</v>
      </c>
      <c r="Z559" t="s">
        <v>16</v>
      </c>
    </row>
    <row r="560" spans="1:26" x14ac:dyDescent="0.25">
      <c r="A560" s="16" t="s">
        <v>203</v>
      </c>
      <c r="B560" s="15" t="s">
        <v>235</v>
      </c>
      <c r="C560" s="15" t="s">
        <v>2562</v>
      </c>
      <c r="D560" s="28" t="str">
        <f>VLOOKUP(R560, method!$A$1:$B$15, 2, 0)</f>
        <v>中前</v>
      </c>
      <c r="E560" s="34">
        <v>4</v>
      </c>
      <c r="F560" t="s">
        <v>859</v>
      </c>
      <c r="G560" s="31" t="s">
        <v>435</v>
      </c>
      <c r="H560">
        <v>1200</v>
      </c>
      <c r="I560" s="35" t="s">
        <v>455</v>
      </c>
      <c r="J560">
        <v>4</v>
      </c>
      <c r="K560">
        <v>4</v>
      </c>
      <c r="L560">
        <v>52</v>
      </c>
      <c r="M560" s="14" t="s">
        <v>181</v>
      </c>
      <c r="N560" s="16" t="s">
        <v>71</v>
      </c>
      <c r="O560" s="10">
        <v>2</v>
      </c>
      <c r="P560">
        <v>27</v>
      </c>
      <c r="Q560">
        <v>127</v>
      </c>
      <c r="R560">
        <v>4</v>
      </c>
      <c r="S560">
        <v>4</v>
      </c>
      <c r="T560">
        <v>4</v>
      </c>
      <c r="X560" t="s">
        <v>581</v>
      </c>
      <c r="Y560">
        <v>1123</v>
      </c>
      <c r="Z560" t="s">
        <v>100</v>
      </c>
    </row>
    <row r="561" spans="1:26" x14ac:dyDescent="0.25">
      <c r="A561" s="16" t="s">
        <v>203</v>
      </c>
      <c r="B561" s="16" t="s">
        <v>239</v>
      </c>
      <c r="C561" s="16" t="s">
        <v>2563</v>
      </c>
      <c r="D561" s="28" t="str">
        <f>VLOOKUP(R561, method!$A$1:$B$15, 2, 0)</f>
        <v>中前</v>
      </c>
      <c r="E561" s="33">
        <v>3</v>
      </c>
      <c r="F561" t="s">
        <v>544</v>
      </c>
      <c r="G561" t="s">
        <v>545</v>
      </c>
      <c r="H561">
        <v>1200</v>
      </c>
      <c r="I561" s="35" t="s">
        <v>455</v>
      </c>
      <c r="J561">
        <v>4</v>
      </c>
      <c r="K561">
        <v>6</v>
      </c>
      <c r="L561">
        <v>42</v>
      </c>
      <c r="M561" s="21" t="s">
        <v>46</v>
      </c>
      <c r="N561" s="22" t="s">
        <v>833</v>
      </c>
      <c r="O561" s="10" t="s">
        <v>442</v>
      </c>
      <c r="P561">
        <v>7.8</v>
      </c>
      <c r="Q561">
        <v>107</v>
      </c>
      <c r="R561">
        <v>7</v>
      </c>
      <c r="S561">
        <v>8</v>
      </c>
      <c r="T561">
        <v>3</v>
      </c>
      <c r="X561" t="s">
        <v>1197</v>
      </c>
      <c r="Y561">
        <v>1186</v>
      </c>
      <c r="Z561" t="s">
        <v>30</v>
      </c>
    </row>
    <row r="562" spans="1:26" x14ac:dyDescent="0.25">
      <c r="A562" s="16" t="s">
        <v>203</v>
      </c>
      <c r="B562" s="16" t="s">
        <v>239</v>
      </c>
      <c r="C562" s="16" t="s">
        <v>2563</v>
      </c>
      <c r="D562" s="28" t="str">
        <f>VLOOKUP(R562, method!$A$1:$B$15, 2, 0)</f>
        <v>中前</v>
      </c>
      <c r="E562" s="33">
        <v>3</v>
      </c>
      <c r="F562" t="s">
        <v>790</v>
      </c>
      <c r="G562" t="s">
        <v>545</v>
      </c>
      <c r="H562">
        <v>1200</v>
      </c>
      <c r="I562" s="35" t="s">
        <v>455</v>
      </c>
      <c r="J562">
        <v>4</v>
      </c>
      <c r="K562">
        <v>8</v>
      </c>
      <c r="L562">
        <v>41</v>
      </c>
      <c r="M562" s="21" t="s">
        <v>46</v>
      </c>
      <c r="N562" s="23" t="s">
        <v>39</v>
      </c>
      <c r="O562" s="10">
        <v>1</v>
      </c>
      <c r="P562">
        <v>10</v>
      </c>
      <c r="Q562">
        <v>116</v>
      </c>
      <c r="R562">
        <v>5</v>
      </c>
      <c r="S562">
        <v>3</v>
      </c>
      <c r="T562">
        <v>3</v>
      </c>
      <c r="X562" t="s">
        <v>328</v>
      </c>
      <c r="Y562">
        <v>1169</v>
      </c>
      <c r="Z562" t="s">
        <v>30</v>
      </c>
    </row>
    <row r="563" spans="1:26" x14ac:dyDescent="0.25">
      <c r="A563" s="16" t="s">
        <v>203</v>
      </c>
      <c r="B563" s="16" t="s">
        <v>239</v>
      </c>
      <c r="C563" s="16" t="s">
        <v>2563</v>
      </c>
      <c r="D563" s="26" t="str">
        <f>VLOOKUP(R563, method!$A$1:$B$15, 2, 0)</f>
        <v>放頭</v>
      </c>
      <c r="E563" s="33">
        <v>1</v>
      </c>
      <c r="F563" t="s">
        <v>556</v>
      </c>
      <c r="G563" t="s">
        <v>551</v>
      </c>
      <c r="H563">
        <v>1200</v>
      </c>
      <c r="I563" s="35" t="s">
        <v>436</v>
      </c>
      <c r="J563">
        <v>5</v>
      </c>
      <c r="K563">
        <v>12</v>
      </c>
      <c r="L563">
        <v>35</v>
      </c>
      <c r="M563" s="21" t="s">
        <v>46</v>
      </c>
      <c r="N563" s="22" t="s">
        <v>833</v>
      </c>
      <c r="O563" s="10" t="s">
        <v>526</v>
      </c>
      <c r="P563">
        <v>13</v>
      </c>
      <c r="Q563">
        <v>120</v>
      </c>
      <c r="R563">
        <v>1</v>
      </c>
      <c r="S563">
        <v>1</v>
      </c>
      <c r="T563">
        <v>1</v>
      </c>
      <c r="X563" t="s">
        <v>1198</v>
      </c>
      <c r="Y563">
        <v>1173</v>
      </c>
      <c r="Z563" t="s">
        <v>237</v>
      </c>
    </row>
    <row r="564" spans="1:26" x14ac:dyDescent="0.25">
      <c r="A564" s="16" t="s">
        <v>203</v>
      </c>
      <c r="B564" s="16" t="s">
        <v>239</v>
      </c>
      <c r="C564" s="16" t="s">
        <v>2563</v>
      </c>
      <c r="D564" s="29" t="str">
        <f>VLOOKUP(R564, method!$A$1:$B$15, 2, 0)</f>
        <v>留後</v>
      </c>
      <c r="E564">
        <v>12</v>
      </c>
      <c r="F564" t="s">
        <v>882</v>
      </c>
      <c r="G564" t="s">
        <v>551</v>
      </c>
      <c r="H564">
        <v>1200</v>
      </c>
      <c r="I564" s="35" t="s">
        <v>455</v>
      </c>
      <c r="J564">
        <v>5</v>
      </c>
      <c r="K564">
        <v>8</v>
      </c>
      <c r="L564">
        <v>37</v>
      </c>
      <c r="M564" s="21" t="s">
        <v>46</v>
      </c>
      <c r="N564" s="24" t="s">
        <v>146</v>
      </c>
      <c r="O564" t="s">
        <v>546</v>
      </c>
      <c r="P564">
        <v>22</v>
      </c>
      <c r="Q564">
        <v>134</v>
      </c>
      <c r="R564">
        <v>12</v>
      </c>
      <c r="S564">
        <v>14</v>
      </c>
      <c r="T564">
        <v>12</v>
      </c>
      <c r="X564" t="s">
        <v>549</v>
      </c>
      <c r="Y564">
        <v>1179</v>
      </c>
      <c r="Z564" t="s">
        <v>16</v>
      </c>
    </row>
    <row r="565" spans="1:26" x14ac:dyDescent="0.25">
      <c r="A565" s="16" t="s">
        <v>203</v>
      </c>
      <c r="B565" s="16" t="s">
        <v>239</v>
      </c>
      <c r="C565" s="16" t="s">
        <v>2563</v>
      </c>
      <c r="D565" s="28" t="str">
        <f>VLOOKUP(R565, method!$A$1:$B$15, 2, 0)</f>
        <v>中前</v>
      </c>
      <c r="E565">
        <v>10</v>
      </c>
      <c r="F565" t="s">
        <v>583</v>
      </c>
      <c r="G565" t="s">
        <v>491</v>
      </c>
      <c r="H565">
        <v>1400</v>
      </c>
      <c r="I565" s="35" t="s">
        <v>455</v>
      </c>
      <c r="J565">
        <v>5</v>
      </c>
      <c r="K565">
        <v>13</v>
      </c>
      <c r="L565">
        <v>39</v>
      </c>
      <c r="M565" s="21" t="s">
        <v>46</v>
      </c>
      <c r="N565" s="23" t="s">
        <v>39</v>
      </c>
      <c r="O565">
        <v>7</v>
      </c>
      <c r="P565">
        <v>29</v>
      </c>
      <c r="Q565">
        <v>134</v>
      </c>
      <c r="R565">
        <v>6</v>
      </c>
      <c r="S565">
        <v>7</v>
      </c>
      <c r="T565">
        <v>8</v>
      </c>
      <c r="U565">
        <v>10</v>
      </c>
      <c r="X565" t="s">
        <v>1199</v>
      </c>
      <c r="Y565">
        <v>1188</v>
      </c>
      <c r="Z565" t="s">
        <v>100</v>
      </c>
    </row>
    <row r="566" spans="1:26" x14ac:dyDescent="0.25">
      <c r="A566" s="16" t="s">
        <v>203</v>
      </c>
      <c r="B566" s="16" t="s">
        <v>239</v>
      </c>
      <c r="C566" s="16" t="s">
        <v>2563</v>
      </c>
      <c r="D566" s="27" t="str">
        <f>VLOOKUP(R566, method!$A$1:$B$15, 2, 0)</f>
        <v>中後</v>
      </c>
      <c r="E566">
        <v>9</v>
      </c>
      <c r="F566" t="s">
        <v>885</v>
      </c>
      <c r="G566" t="s">
        <v>491</v>
      </c>
      <c r="H566">
        <v>1200</v>
      </c>
      <c r="I566" s="35" t="s">
        <v>455</v>
      </c>
      <c r="J566">
        <v>4</v>
      </c>
      <c r="K566">
        <v>10</v>
      </c>
      <c r="L566">
        <v>41</v>
      </c>
      <c r="M566" s="21" t="s">
        <v>46</v>
      </c>
      <c r="N566" s="23" t="s">
        <v>39</v>
      </c>
      <c r="O566" t="s">
        <v>546</v>
      </c>
      <c r="P566">
        <v>47</v>
      </c>
      <c r="Q566">
        <v>115</v>
      </c>
      <c r="R566">
        <v>9</v>
      </c>
      <c r="S566">
        <v>8</v>
      </c>
      <c r="T566">
        <v>9</v>
      </c>
      <c r="X566" t="s">
        <v>1200</v>
      </c>
      <c r="Y566">
        <v>1183</v>
      </c>
      <c r="Z566" t="s">
        <v>463</v>
      </c>
    </row>
    <row r="567" spans="1:26" x14ac:dyDescent="0.25">
      <c r="A567" s="16" t="s">
        <v>203</v>
      </c>
      <c r="B567" s="16" t="s">
        <v>239</v>
      </c>
      <c r="C567" s="16" t="s">
        <v>2563</v>
      </c>
      <c r="D567" s="27" t="str">
        <f>VLOOKUP(R567, method!$A$1:$B$15, 2, 0)</f>
        <v>中後</v>
      </c>
      <c r="E567" s="34">
        <v>5</v>
      </c>
      <c r="F567" t="s">
        <v>468</v>
      </c>
      <c r="G567" t="s">
        <v>469</v>
      </c>
      <c r="H567">
        <v>1200</v>
      </c>
      <c r="I567" s="35" t="s">
        <v>455</v>
      </c>
      <c r="J567">
        <v>4</v>
      </c>
      <c r="K567">
        <v>11</v>
      </c>
      <c r="L567">
        <v>43</v>
      </c>
      <c r="M567" s="21" t="s">
        <v>46</v>
      </c>
      <c r="N567" s="23" t="s">
        <v>39</v>
      </c>
      <c r="O567" t="s">
        <v>546</v>
      </c>
      <c r="P567">
        <v>23</v>
      </c>
      <c r="Q567">
        <v>120</v>
      </c>
      <c r="R567">
        <v>10</v>
      </c>
      <c r="S567">
        <v>10</v>
      </c>
      <c r="T567">
        <v>5</v>
      </c>
      <c r="X567" t="s">
        <v>28</v>
      </c>
      <c r="Y567">
        <v>1184</v>
      </c>
      <c r="Z567" t="s">
        <v>463</v>
      </c>
    </row>
    <row r="568" spans="1:26" x14ac:dyDescent="0.25">
      <c r="A568" s="16" t="s">
        <v>203</v>
      </c>
      <c r="B568" s="16" t="s">
        <v>239</v>
      </c>
      <c r="C568" s="16" t="s">
        <v>2563</v>
      </c>
      <c r="D568" s="26" t="str">
        <f>VLOOKUP(R568, method!$A$1:$B$15, 2, 0)</f>
        <v>放頭</v>
      </c>
      <c r="E568">
        <v>8</v>
      </c>
      <c r="F568" t="s">
        <v>784</v>
      </c>
      <c r="G568" t="s">
        <v>469</v>
      </c>
      <c r="H568">
        <v>1200</v>
      </c>
      <c r="I568" s="35" t="s">
        <v>436</v>
      </c>
      <c r="J568">
        <v>4</v>
      </c>
      <c r="K568">
        <v>2</v>
      </c>
      <c r="L568">
        <v>45</v>
      </c>
      <c r="M568" s="21" t="s">
        <v>46</v>
      </c>
      <c r="N568" s="21" t="s">
        <v>61</v>
      </c>
      <c r="O568" t="s">
        <v>456</v>
      </c>
      <c r="P568">
        <v>27</v>
      </c>
      <c r="Q568">
        <v>120</v>
      </c>
      <c r="R568">
        <v>3</v>
      </c>
      <c r="S568">
        <v>3</v>
      </c>
      <c r="T568">
        <v>8</v>
      </c>
      <c r="X568" t="s">
        <v>207</v>
      </c>
      <c r="Y568">
        <v>1174</v>
      </c>
      <c r="Z568" t="s">
        <v>463</v>
      </c>
    </row>
    <row r="569" spans="1:26" x14ac:dyDescent="0.25">
      <c r="A569" s="16" t="s">
        <v>203</v>
      </c>
      <c r="B569" s="16" t="s">
        <v>239</v>
      </c>
      <c r="C569" s="16" t="s">
        <v>2563</v>
      </c>
      <c r="D569" s="28" t="str">
        <f>VLOOKUP(R569, method!$A$1:$B$15, 2, 0)</f>
        <v>中前</v>
      </c>
      <c r="E569" s="33">
        <v>3</v>
      </c>
      <c r="F569" t="s">
        <v>665</v>
      </c>
      <c r="G569" t="s">
        <v>631</v>
      </c>
      <c r="H569">
        <v>1200</v>
      </c>
      <c r="I569" s="35" t="s">
        <v>436</v>
      </c>
      <c r="J569">
        <v>4</v>
      </c>
      <c r="K569">
        <v>3</v>
      </c>
      <c r="L569">
        <v>45</v>
      </c>
      <c r="M569" s="21" t="s">
        <v>46</v>
      </c>
      <c r="N569" s="21" t="s">
        <v>61</v>
      </c>
      <c r="O569" s="10">
        <v>2</v>
      </c>
      <c r="P569">
        <v>30</v>
      </c>
      <c r="Q569">
        <v>125</v>
      </c>
      <c r="R569">
        <v>5</v>
      </c>
      <c r="S569">
        <v>5</v>
      </c>
      <c r="T569">
        <v>3</v>
      </c>
      <c r="X569" t="s">
        <v>14</v>
      </c>
      <c r="Y569">
        <v>1176</v>
      </c>
      <c r="Z569" t="s">
        <v>463</v>
      </c>
    </row>
    <row r="570" spans="1:26" x14ac:dyDescent="0.25">
      <c r="A570" s="16" t="s">
        <v>203</v>
      </c>
      <c r="B570" s="16" t="s">
        <v>239</v>
      </c>
      <c r="C570" s="16" t="s">
        <v>2563</v>
      </c>
      <c r="D570" s="28" t="str">
        <f>VLOOKUP(R570, method!$A$1:$B$15, 2, 0)</f>
        <v>中前</v>
      </c>
      <c r="E570">
        <v>6</v>
      </c>
      <c r="F570" t="s">
        <v>654</v>
      </c>
      <c r="G570" t="s">
        <v>545</v>
      </c>
      <c r="H570">
        <v>1000</v>
      </c>
      <c r="I570" s="36" t="s">
        <v>440</v>
      </c>
      <c r="J570">
        <v>4</v>
      </c>
      <c r="K570">
        <v>10</v>
      </c>
      <c r="L570">
        <v>46</v>
      </c>
      <c r="M570" s="21" t="s">
        <v>46</v>
      </c>
      <c r="N570" s="23" t="s">
        <v>39</v>
      </c>
      <c r="O570" t="s">
        <v>529</v>
      </c>
      <c r="P570">
        <v>50</v>
      </c>
      <c r="Q570">
        <v>119</v>
      </c>
      <c r="R570">
        <v>6</v>
      </c>
      <c r="S570">
        <v>7</v>
      </c>
      <c r="T570">
        <v>6</v>
      </c>
      <c r="X570" t="s">
        <v>1201</v>
      </c>
      <c r="Y570">
        <v>1178</v>
      </c>
      <c r="Z570" t="s">
        <v>463</v>
      </c>
    </row>
    <row r="571" spans="1:26" x14ac:dyDescent="0.25">
      <c r="A571" s="16" t="s">
        <v>203</v>
      </c>
      <c r="B571" s="16" t="s">
        <v>239</v>
      </c>
      <c r="C571" s="16" t="s">
        <v>2563</v>
      </c>
      <c r="D571" s="29" t="str">
        <f>VLOOKUP(R571, method!$A$1:$B$15, 2, 0)</f>
        <v>留後</v>
      </c>
      <c r="E571">
        <v>14</v>
      </c>
      <c r="F571" t="s">
        <v>1141</v>
      </c>
      <c r="G571" t="s">
        <v>545</v>
      </c>
      <c r="H571">
        <v>1800</v>
      </c>
      <c r="I571" s="35" t="s">
        <v>455</v>
      </c>
      <c r="J571">
        <v>4</v>
      </c>
      <c r="K571">
        <v>13</v>
      </c>
      <c r="L571">
        <v>50</v>
      </c>
      <c r="M571" s="21" t="s">
        <v>46</v>
      </c>
      <c r="N571" s="23" t="s">
        <v>394</v>
      </c>
      <c r="O571" t="s">
        <v>791</v>
      </c>
      <c r="P571">
        <v>81</v>
      </c>
      <c r="Q571">
        <v>126</v>
      </c>
      <c r="R571">
        <v>12</v>
      </c>
      <c r="S571">
        <v>11</v>
      </c>
      <c r="T571">
        <v>11</v>
      </c>
      <c r="U571">
        <v>12</v>
      </c>
      <c r="V571">
        <v>14</v>
      </c>
      <c r="X571" t="s">
        <v>1202</v>
      </c>
      <c r="Y571">
        <v>1185</v>
      </c>
      <c r="Z571" t="s">
        <v>463</v>
      </c>
    </row>
    <row r="572" spans="1:26" x14ac:dyDescent="0.25">
      <c r="A572" s="16" t="s">
        <v>203</v>
      </c>
      <c r="B572" s="16" t="s">
        <v>239</v>
      </c>
      <c r="C572" s="16" t="s">
        <v>2563</v>
      </c>
      <c r="D572" s="27" t="str">
        <f>VLOOKUP(R572, method!$A$1:$B$15, 2, 0)</f>
        <v>中後</v>
      </c>
      <c r="E572">
        <v>12</v>
      </c>
      <c r="F572" t="s">
        <v>678</v>
      </c>
      <c r="G572" t="s">
        <v>631</v>
      </c>
      <c r="H572">
        <v>1200</v>
      </c>
      <c r="I572" s="36" t="s">
        <v>698</v>
      </c>
      <c r="J572">
        <v>4</v>
      </c>
      <c r="K572">
        <v>4</v>
      </c>
      <c r="L572">
        <v>52</v>
      </c>
      <c r="M572" s="21" t="s">
        <v>46</v>
      </c>
      <c r="N572" s="17" t="s">
        <v>512</v>
      </c>
      <c r="O572" t="s">
        <v>870</v>
      </c>
      <c r="P572">
        <v>68</v>
      </c>
      <c r="Q572">
        <v>124</v>
      </c>
      <c r="R572">
        <v>8</v>
      </c>
      <c r="S572">
        <v>9</v>
      </c>
      <c r="T572">
        <v>12</v>
      </c>
      <c r="X572" t="s">
        <v>1203</v>
      </c>
      <c r="Y572">
        <v>1202</v>
      </c>
      <c r="Z572" t="s">
        <v>463</v>
      </c>
    </row>
    <row r="573" spans="1:26" x14ac:dyDescent="0.25">
      <c r="A573" s="16" t="s">
        <v>203</v>
      </c>
      <c r="B573" s="16" t="s">
        <v>239</v>
      </c>
      <c r="C573" s="16" t="s">
        <v>2563</v>
      </c>
      <c r="D573" s="29" t="str">
        <f>VLOOKUP(R573, method!$A$1:$B$15, 2, 0)</f>
        <v>留後</v>
      </c>
      <c r="E573">
        <v>9</v>
      </c>
      <c r="F573" t="s">
        <v>700</v>
      </c>
      <c r="G573" t="s">
        <v>545</v>
      </c>
      <c r="H573">
        <v>1000</v>
      </c>
      <c r="I573" s="35" t="s">
        <v>455</v>
      </c>
      <c r="J573">
        <v>4</v>
      </c>
      <c r="K573">
        <v>12</v>
      </c>
      <c r="L573">
        <v>52</v>
      </c>
      <c r="M573" s="21" t="s">
        <v>46</v>
      </c>
      <c r="N573" s="23" t="s">
        <v>39</v>
      </c>
      <c r="O573" t="s">
        <v>546</v>
      </c>
      <c r="P573">
        <v>29</v>
      </c>
      <c r="Q573">
        <v>125</v>
      </c>
      <c r="R573">
        <v>11</v>
      </c>
      <c r="S573">
        <v>9</v>
      </c>
      <c r="T573">
        <v>9</v>
      </c>
      <c r="X573" t="s">
        <v>1204</v>
      </c>
      <c r="Y573">
        <v>1189</v>
      </c>
      <c r="Z573" t="s">
        <v>463</v>
      </c>
    </row>
    <row r="574" spans="1:26" x14ac:dyDescent="0.25">
      <c r="A574" s="16" t="s">
        <v>203</v>
      </c>
      <c r="B574" s="17" t="s">
        <v>2564</v>
      </c>
      <c r="C574" s="17" t="s">
        <v>2565</v>
      </c>
      <c r="D574" s="29" t="str">
        <f>VLOOKUP(R574, method!$A$1:$B$15, 2, 0)</f>
        <v>留後</v>
      </c>
      <c r="E574" s="34">
        <v>5</v>
      </c>
      <c r="F574" t="s">
        <v>547</v>
      </c>
      <c r="G574" t="s">
        <v>532</v>
      </c>
      <c r="H574">
        <v>1200</v>
      </c>
      <c r="I574" s="35" t="s">
        <v>455</v>
      </c>
      <c r="J574">
        <v>4</v>
      </c>
      <c r="K574">
        <v>12</v>
      </c>
      <c r="L574">
        <v>52</v>
      </c>
      <c r="M574" s="17" t="s">
        <v>68</v>
      </c>
      <c r="N574" s="23" t="s">
        <v>39</v>
      </c>
      <c r="O574" t="s">
        <v>480</v>
      </c>
      <c r="P574">
        <v>33</v>
      </c>
      <c r="Q574">
        <v>127</v>
      </c>
      <c r="R574">
        <v>11</v>
      </c>
      <c r="S574">
        <v>12</v>
      </c>
      <c r="T574">
        <v>5</v>
      </c>
      <c r="X574" t="s">
        <v>921</v>
      </c>
      <c r="Y574">
        <v>1169</v>
      </c>
      <c r="Z574" t="s">
        <v>1205</v>
      </c>
    </row>
    <row r="575" spans="1:26" x14ac:dyDescent="0.25">
      <c r="A575" s="16" t="s">
        <v>203</v>
      </c>
      <c r="B575" s="17" t="s">
        <v>2564</v>
      </c>
      <c r="C575" s="17" t="s">
        <v>2565</v>
      </c>
      <c r="D575" s="26" t="str">
        <f>VLOOKUP(R575, method!$A$1:$B$15, 2, 0)</f>
        <v>放頭</v>
      </c>
      <c r="E575">
        <v>10</v>
      </c>
      <c r="F575" t="s">
        <v>925</v>
      </c>
      <c r="G575" t="s">
        <v>631</v>
      </c>
      <c r="H575">
        <v>1400</v>
      </c>
      <c r="I575" s="35" t="s">
        <v>455</v>
      </c>
      <c r="J575">
        <v>4</v>
      </c>
      <c r="K575">
        <v>7</v>
      </c>
      <c r="L575">
        <v>54</v>
      </c>
      <c r="M575" s="17" t="s">
        <v>68</v>
      </c>
      <c r="N575" s="23" t="s">
        <v>39</v>
      </c>
      <c r="O575" t="s">
        <v>465</v>
      </c>
      <c r="P575">
        <v>22</v>
      </c>
      <c r="Q575">
        <v>129</v>
      </c>
      <c r="R575">
        <v>2</v>
      </c>
      <c r="S575">
        <v>4</v>
      </c>
      <c r="T575">
        <v>3</v>
      </c>
      <c r="U575">
        <v>10</v>
      </c>
      <c r="X575" t="s">
        <v>1206</v>
      </c>
      <c r="Y575">
        <v>1190</v>
      </c>
      <c r="Z575" t="s">
        <v>158</v>
      </c>
    </row>
    <row r="576" spans="1:26" x14ac:dyDescent="0.25">
      <c r="A576" s="16" t="s">
        <v>203</v>
      </c>
      <c r="B576" s="17" t="s">
        <v>2564</v>
      </c>
      <c r="C576" s="17" t="s">
        <v>2565</v>
      </c>
      <c r="D576" s="28" t="str">
        <f>VLOOKUP(R576, method!$A$1:$B$15, 2, 0)</f>
        <v>中前</v>
      </c>
      <c r="E576" s="34">
        <v>4</v>
      </c>
      <c r="F576" t="s">
        <v>554</v>
      </c>
      <c r="G576" t="s">
        <v>551</v>
      </c>
      <c r="H576">
        <v>1200</v>
      </c>
      <c r="I576" s="35" t="s">
        <v>455</v>
      </c>
      <c r="J576">
        <v>4</v>
      </c>
      <c r="K576">
        <v>2</v>
      </c>
      <c r="L576">
        <v>54</v>
      </c>
      <c r="M576" s="17" t="s">
        <v>68</v>
      </c>
      <c r="N576" s="23" t="s">
        <v>39</v>
      </c>
      <c r="O576" t="s">
        <v>637</v>
      </c>
      <c r="P576">
        <v>12</v>
      </c>
      <c r="Q576">
        <v>130</v>
      </c>
      <c r="R576">
        <v>6</v>
      </c>
      <c r="S576">
        <v>5</v>
      </c>
      <c r="T576">
        <v>4</v>
      </c>
      <c r="X576" t="s">
        <v>41</v>
      </c>
      <c r="Y576">
        <v>1179</v>
      </c>
      <c r="Z576" t="s">
        <v>158</v>
      </c>
    </row>
    <row r="577" spans="1:26" x14ac:dyDescent="0.25">
      <c r="A577" s="16" t="s">
        <v>203</v>
      </c>
      <c r="B577" s="17" t="s">
        <v>2564</v>
      </c>
      <c r="C577" s="17" t="s">
        <v>2565</v>
      </c>
      <c r="D577" s="28" t="str">
        <f>VLOOKUP(R577, method!$A$1:$B$15, 2, 0)</f>
        <v>中前</v>
      </c>
      <c r="E577" s="33">
        <v>2</v>
      </c>
      <c r="F577" t="s">
        <v>684</v>
      </c>
      <c r="G577" s="31" t="s">
        <v>451</v>
      </c>
      <c r="H577">
        <v>1200</v>
      </c>
      <c r="I577" s="35" t="s">
        <v>436</v>
      </c>
      <c r="J577">
        <v>4</v>
      </c>
      <c r="K577">
        <v>6</v>
      </c>
      <c r="L577">
        <v>53</v>
      </c>
      <c r="M577" s="17" t="s">
        <v>68</v>
      </c>
      <c r="N577" s="23" t="s">
        <v>39</v>
      </c>
      <c r="O577" s="10" t="s">
        <v>526</v>
      </c>
      <c r="P577">
        <v>12</v>
      </c>
      <c r="Q577">
        <v>128</v>
      </c>
      <c r="R577">
        <v>5</v>
      </c>
      <c r="S577">
        <v>5</v>
      </c>
      <c r="T577">
        <v>2</v>
      </c>
      <c r="X577" t="s">
        <v>1197</v>
      </c>
      <c r="Y577">
        <v>1179</v>
      </c>
      <c r="Z577" t="s">
        <v>158</v>
      </c>
    </row>
    <row r="578" spans="1:26" x14ac:dyDescent="0.25">
      <c r="A578" s="16" t="s">
        <v>203</v>
      </c>
      <c r="B578" s="17" t="s">
        <v>2564</v>
      </c>
      <c r="C578" s="17" t="s">
        <v>2565</v>
      </c>
      <c r="D578" s="28" t="str">
        <f>VLOOKUP(R578, method!$A$1:$B$15, 2, 0)</f>
        <v>中前</v>
      </c>
      <c r="E578" s="33">
        <v>3</v>
      </c>
      <c r="F578" t="s">
        <v>646</v>
      </c>
      <c r="G578" t="s">
        <v>469</v>
      </c>
      <c r="H578">
        <v>1200</v>
      </c>
      <c r="I578" s="35" t="s">
        <v>455</v>
      </c>
      <c r="J578">
        <v>4</v>
      </c>
      <c r="K578">
        <v>1</v>
      </c>
      <c r="L578">
        <v>54</v>
      </c>
      <c r="M578" s="17" t="s">
        <v>68</v>
      </c>
      <c r="N578" s="23" t="s">
        <v>39</v>
      </c>
      <c r="O578" t="s">
        <v>529</v>
      </c>
      <c r="P578">
        <v>23</v>
      </c>
      <c r="Q578">
        <v>129</v>
      </c>
      <c r="R578">
        <v>4</v>
      </c>
      <c r="S578">
        <v>4</v>
      </c>
      <c r="T578">
        <v>3</v>
      </c>
      <c r="X578" t="s">
        <v>1207</v>
      </c>
      <c r="Y578">
        <v>1175</v>
      </c>
      <c r="Z578" t="s">
        <v>158</v>
      </c>
    </row>
    <row r="579" spans="1:26" x14ac:dyDescent="0.25">
      <c r="A579" s="16" t="s">
        <v>203</v>
      </c>
      <c r="B579" s="17" t="s">
        <v>2564</v>
      </c>
      <c r="C579" s="17" t="s">
        <v>2565</v>
      </c>
      <c r="D579" s="29" t="str">
        <f>VLOOKUP(R579, method!$A$1:$B$15, 2, 0)</f>
        <v>留後</v>
      </c>
      <c r="E579">
        <v>7</v>
      </c>
      <c r="F579" t="s">
        <v>685</v>
      </c>
      <c r="G579" s="31" t="s">
        <v>439</v>
      </c>
      <c r="H579">
        <v>1200</v>
      </c>
      <c r="I579" s="35" t="s">
        <v>436</v>
      </c>
      <c r="J579">
        <v>4</v>
      </c>
      <c r="K579">
        <v>10</v>
      </c>
      <c r="L579">
        <v>56</v>
      </c>
      <c r="M579" s="17" t="s">
        <v>68</v>
      </c>
      <c r="N579" s="23" t="s">
        <v>39</v>
      </c>
      <c r="O579">
        <v>4</v>
      </c>
      <c r="P579">
        <v>43</v>
      </c>
      <c r="Q579">
        <v>132</v>
      </c>
      <c r="R579">
        <v>11</v>
      </c>
      <c r="S579">
        <v>11</v>
      </c>
      <c r="T579">
        <v>7</v>
      </c>
      <c r="X579" t="s">
        <v>1208</v>
      </c>
      <c r="Y579">
        <v>1171</v>
      </c>
      <c r="Z579" t="s">
        <v>158</v>
      </c>
    </row>
    <row r="580" spans="1:26" x14ac:dyDescent="0.25">
      <c r="A580" s="16" t="s">
        <v>203</v>
      </c>
      <c r="B580" s="17" t="s">
        <v>2564</v>
      </c>
      <c r="C580" s="17" t="s">
        <v>2565</v>
      </c>
      <c r="D580" s="27" t="str">
        <f>VLOOKUP(R580, method!$A$1:$B$15, 2, 0)</f>
        <v>中後</v>
      </c>
      <c r="E580">
        <v>10</v>
      </c>
      <c r="F580" t="s">
        <v>457</v>
      </c>
      <c r="G580" s="30" t="s">
        <v>445</v>
      </c>
      <c r="H580">
        <v>1200</v>
      </c>
      <c r="I580" s="35" t="s">
        <v>455</v>
      </c>
      <c r="J580">
        <v>4</v>
      </c>
      <c r="K580">
        <v>9</v>
      </c>
      <c r="L580">
        <v>58</v>
      </c>
      <c r="M580" s="17" t="s">
        <v>68</v>
      </c>
      <c r="N580" s="23" t="s">
        <v>39</v>
      </c>
      <c r="O580" t="s">
        <v>473</v>
      </c>
      <c r="P580">
        <v>17</v>
      </c>
      <c r="Q580">
        <v>133</v>
      </c>
      <c r="R580">
        <v>9</v>
      </c>
      <c r="S580">
        <v>9</v>
      </c>
      <c r="T580">
        <v>10</v>
      </c>
      <c r="X580" t="s">
        <v>1109</v>
      </c>
      <c r="Y580">
        <v>1194</v>
      </c>
      <c r="Z580" t="s">
        <v>158</v>
      </c>
    </row>
    <row r="581" spans="1:26" x14ac:dyDescent="0.25">
      <c r="A581" s="16" t="s">
        <v>203</v>
      </c>
      <c r="B581" s="17" t="s">
        <v>2564</v>
      </c>
      <c r="C581" s="17" t="s">
        <v>2565</v>
      </c>
      <c r="D581" s="28" t="str">
        <f>VLOOKUP(R581, method!$A$1:$B$15, 2, 0)</f>
        <v>中前</v>
      </c>
      <c r="E581">
        <v>9</v>
      </c>
      <c r="F581" t="s">
        <v>859</v>
      </c>
      <c r="G581" s="31" t="s">
        <v>435</v>
      </c>
      <c r="H581">
        <v>1200</v>
      </c>
      <c r="I581" s="35" t="s">
        <v>455</v>
      </c>
      <c r="J581">
        <v>3</v>
      </c>
      <c r="K581">
        <v>1</v>
      </c>
      <c r="L581">
        <v>60</v>
      </c>
      <c r="M581" s="17" t="s">
        <v>68</v>
      </c>
      <c r="N581" s="17" t="s">
        <v>512</v>
      </c>
      <c r="O581" t="s">
        <v>637</v>
      </c>
      <c r="P581">
        <v>15</v>
      </c>
      <c r="Q581">
        <v>117</v>
      </c>
      <c r="R581">
        <v>4</v>
      </c>
      <c r="S581">
        <v>5</v>
      </c>
      <c r="T581">
        <v>9</v>
      </c>
      <c r="X581" t="s">
        <v>35</v>
      </c>
      <c r="Y581">
        <v>1194</v>
      </c>
      <c r="Z581" t="s">
        <v>158</v>
      </c>
    </row>
    <row r="582" spans="1:26" x14ac:dyDescent="0.25">
      <c r="A582" s="16" t="s">
        <v>203</v>
      </c>
      <c r="B582" s="17" t="s">
        <v>2564</v>
      </c>
      <c r="C582" s="17" t="s">
        <v>2565</v>
      </c>
      <c r="D582" s="26" t="str">
        <f>VLOOKUP(R582, method!$A$1:$B$15, 2, 0)</f>
        <v>放頭</v>
      </c>
      <c r="E582" s="34">
        <v>5</v>
      </c>
      <c r="F582" t="s">
        <v>991</v>
      </c>
      <c r="G582" t="s">
        <v>631</v>
      </c>
      <c r="H582">
        <v>1200</v>
      </c>
      <c r="I582" s="35" t="s">
        <v>455</v>
      </c>
      <c r="J582">
        <v>3</v>
      </c>
      <c r="K582">
        <v>8</v>
      </c>
      <c r="L582">
        <v>62</v>
      </c>
      <c r="M582" s="17" t="s">
        <v>68</v>
      </c>
      <c r="N582" s="23" t="s">
        <v>39</v>
      </c>
      <c r="O582" s="10" t="s">
        <v>442</v>
      </c>
      <c r="P582">
        <v>47</v>
      </c>
      <c r="Q582">
        <v>121</v>
      </c>
      <c r="R582">
        <v>3</v>
      </c>
      <c r="S582">
        <v>3</v>
      </c>
      <c r="T582">
        <v>5</v>
      </c>
      <c r="X582" t="s">
        <v>233</v>
      </c>
      <c r="Y582">
        <v>1198</v>
      </c>
      <c r="Z582" t="s">
        <v>1209</v>
      </c>
    </row>
    <row r="583" spans="1:26" x14ac:dyDescent="0.25">
      <c r="A583" s="16" t="s">
        <v>203</v>
      </c>
      <c r="B583" s="17" t="s">
        <v>2564</v>
      </c>
      <c r="C583" s="17" t="s">
        <v>2565</v>
      </c>
      <c r="D583" s="28" t="str">
        <f>VLOOKUP(R583, method!$A$1:$B$15, 2, 0)</f>
        <v>中前</v>
      </c>
      <c r="E583">
        <v>6</v>
      </c>
      <c r="F583" t="s">
        <v>721</v>
      </c>
      <c r="G583" t="s">
        <v>631</v>
      </c>
      <c r="H583">
        <v>1200</v>
      </c>
      <c r="I583" s="35" t="s">
        <v>455</v>
      </c>
      <c r="J583">
        <v>3</v>
      </c>
      <c r="K583">
        <v>6</v>
      </c>
      <c r="L583">
        <v>64</v>
      </c>
      <c r="M583" s="17" t="s">
        <v>68</v>
      </c>
      <c r="N583" s="23" t="s">
        <v>39</v>
      </c>
      <c r="O583">
        <v>4</v>
      </c>
      <c r="P583">
        <v>93</v>
      </c>
      <c r="Q583">
        <v>120</v>
      </c>
      <c r="R583">
        <v>5</v>
      </c>
      <c r="S583">
        <v>6</v>
      </c>
      <c r="T583">
        <v>6</v>
      </c>
      <c r="X583" t="s">
        <v>443</v>
      </c>
      <c r="Y583">
        <v>1197</v>
      </c>
      <c r="Z583" t="s">
        <v>208</v>
      </c>
    </row>
    <row r="584" spans="1:26" x14ac:dyDescent="0.25">
      <c r="A584" s="16" t="s">
        <v>203</v>
      </c>
      <c r="B584" s="17" t="s">
        <v>2564</v>
      </c>
      <c r="C584" s="17" t="s">
        <v>2565</v>
      </c>
      <c r="D584" s="28" t="str">
        <f>VLOOKUP(R584, method!$A$1:$B$15, 2, 0)</f>
        <v>中前</v>
      </c>
      <c r="E584">
        <v>10</v>
      </c>
      <c r="F584" t="s">
        <v>612</v>
      </c>
      <c r="G584" s="31" t="s">
        <v>439</v>
      </c>
      <c r="H584">
        <v>1200</v>
      </c>
      <c r="I584" s="35" t="s">
        <v>455</v>
      </c>
      <c r="J584">
        <v>3</v>
      </c>
      <c r="K584">
        <v>7</v>
      </c>
      <c r="L584">
        <v>66</v>
      </c>
      <c r="M584" s="17" t="s">
        <v>68</v>
      </c>
      <c r="N584" s="23" t="s">
        <v>39</v>
      </c>
      <c r="O584" t="s">
        <v>664</v>
      </c>
      <c r="P584">
        <v>26</v>
      </c>
      <c r="Q584">
        <v>119</v>
      </c>
      <c r="R584">
        <v>7</v>
      </c>
      <c r="S584">
        <v>8</v>
      </c>
      <c r="T584">
        <v>10</v>
      </c>
      <c r="X584" t="s">
        <v>1210</v>
      </c>
      <c r="Y584">
        <v>1181</v>
      </c>
      <c r="Z584" t="s">
        <v>208</v>
      </c>
    </row>
    <row r="585" spans="1:26" x14ac:dyDescent="0.25">
      <c r="A585" s="16" t="s">
        <v>203</v>
      </c>
      <c r="B585" s="17" t="s">
        <v>2564</v>
      </c>
      <c r="C585" s="17" t="s">
        <v>2565</v>
      </c>
      <c r="D585" s="28" t="str">
        <f>VLOOKUP(R585, method!$A$1:$B$15, 2, 0)</f>
        <v>中前</v>
      </c>
      <c r="E585" s="34">
        <v>4</v>
      </c>
      <c r="F585" t="s">
        <v>475</v>
      </c>
      <c r="G585" s="30" t="s">
        <v>445</v>
      </c>
      <c r="H585">
        <v>1200</v>
      </c>
      <c r="I585" s="35" t="s">
        <v>436</v>
      </c>
      <c r="J585">
        <v>3</v>
      </c>
      <c r="K585">
        <v>6</v>
      </c>
      <c r="L585">
        <v>67</v>
      </c>
      <c r="M585" s="17" t="s">
        <v>68</v>
      </c>
      <c r="N585" s="23" t="s">
        <v>39</v>
      </c>
      <c r="O585" t="s">
        <v>558</v>
      </c>
      <c r="P585">
        <v>14</v>
      </c>
      <c r="Q585">
        <v>125</v>
      </c>
      <c r="R585">
        <v>6</v>
      </c>
      <c r="S585">
        <v>8</v>
      </c>
      <c r="T585">
        <v>4</v>
      </c>
      <c r="X585" t="s">
        <v>537</v>
      </c>
      <c r="Y585">
        <v>1167</v>
      </c>
      <c r="Z585" t="s">
        <v>208</v>
      </c>
    </row>
    <row r="586" spans="1:26" x14ac:dyDescent="0.25">
      <c r="A586" s="16" t="s">
        <v>203</v>
      </c>
      <c r="B586" s="17" t="s">
        <v>2564</v>
      </c>
      <c r="C586" s="17" t="s">
        <v>2565</v>
      </c>
      <c r="D586" s="27" t="str">
        <f>VLOOKUP(R586, method!$A$1:$B$15, 2, 0)</f>
        <v>中後</v>
      </c>
      <c r="E586" s="33">
        <v>3</v>
      </c>
      <c r="F586" t="s">
        <v>482</v>
      </c>
      <c r="G586" s="31" t="s">
        <v>439</v>
      </c>
      <c r="H586">
        <v>1200</v>
      </c>
      <c r="I586" s="35" t="s">
        <v>455</v>
      </c>
      <c r="J586">
        <v>3</v>
      </c>
      <c r="K586">
        <v>6</v>
      </c>
      <c r="L586">
        <v>67</v>
      </c>
      <c r="M586" s="17" t="s">
        <v>68</v>
      </c>
      <c r="N586" s="23" t="s">
        <v>39</v>
      </c>
      <c r="O586" s="10" t="s">
        <v>552</v>
      </c>
      <c r="P586">
        <v>39</v>
      </c>
      <c r="Q586">
        <v>123</v>
      </c>
      <c r="R586">
        <v>8</v>
      </c>
      <c r="S586">
        <v>8</v>
      </c>
      <c r="T586">
        <v>3</v>
      </c>
      <c r="X586" t="s">
        <v>1211</v>
      </c>
      <c r="Y586">
        <v>1151</v>
      </c>
      <c r="Z586" t="s">
        <v>208</v>
      </c>
    </row>
    <row r="587" spans="1:26" x14ac:dyDescent="0.25">
      <c r="A587" s="16" t="s">
        <v>203</v>
      </c>
      <c r="B587" s="17" t="s">
        <v>2564</v>
      </c>
      <c r="C587" s="17" t="s">
        <v>2565</v>
      </c>
      <c r="D587" s="28" t="str">
        <f>VLOOKUP(R587, method!$A$1:$B$15, 2, 0)</f>
        <v>中前</v>
      </c>
      <c r="E587">
        <v>11</v>
      </c>
      <c r="F587" t="s">
        <v>623</v>
      </c>
      <c r="G587" s="31" t="s">
        <v>439</v>
      </c>
      <c r="H587">
        <v>1200</v>
      </c>
      <c r="I587" s="35" t="s">
        <v>455</v>
      </c>
      <c r="J587">
        <v>3</v>
      </c>
      <c r="K587">
        <v>12</v>
      </c>
      <c r="L587">
        <v>67</v>
      </c>
      <c r="M587" s="17" t="s">
        <v>68</v>
      </c>
      <c r="N587" s="23" t="s">
        <v>39</v>
      </c>
      <c r="O587" t="s">
        <v>637</v>
      </c>
      <c r="P587">
        <v>51</v>
      </c>
      <c r="Q587">
        <v>121</v>
      </c>
      <c r="R587">
        <v>5</v>
      </c>
      <c r="S587">
        <v>1</v>
      </c>
      <c r="T587">
        <v>11</v>
      </c>
      <c r="X587" t="s">
        <v>466</v>
      </c>
      <c r="Y587">
        <v>1158</v>
      </c>
      <c r="Z587" t="s">
        <v>208</v>
      </c>
    </row>
    <row r="588" spans="1:26" x14ac:dyDescent="0.25">
      <c r="A588" s="16" t="s">
        <v>203</v>
      </c>
      <c r="B588" s="17" t="s">
        <v>2564</v>
      </c>
      <c r="C588" s="17" t="s">
        <v>2565</v>
      </c>
      <c r="D588" s="26" t="str">
        <f>VLOOKUP(R588, method!$A$1:$B$15, 2, 0)</f>
        <v>放頭</v>
      </c>
      <c r="E588" s="33">
        <v>1</v>
      </c>
      <c r="F588" t="s">
        <v>626</v>
      </c>
      <c r="G588" s="30" t="s">
        <v>445</v>
      </c>
      <c r="H588">
        <v>1200</v>
      </c>
      <c r="I588" s="35" t="s">
        <v>455</v>
      </c>
      <c r="J588">
        <v>3</v>
      </c>
      <c r="K588">
        <v>5</v>
      </c>
      <c r="L588">
        <v>61</v>
      </c>
      <c r="M588" s="17" t="s">
        <v>68</v>
      </c>
      <c r="N588" s="23" t="s">
        <v>39</v>
      </c>
      <c r="O588" s="10" t="s">
        <v>488</v>
      </c>
      <c r="P588">
        <v>44</v>
      </c>
      <c r="Q588">
        <v>115</v>
      </c>
      <c r="R588">
        <v>1</v>
      </c>
      <c r="S588">
        <v>1</v>
      </c>
      <c r="T588">
        <v>1</v>
      </c>
      <c r="X588" t="s">
        <v>35</v>
      </c>
      <c r="Y588">
        <v>1178</v>
      </c>
      <c r="Z588" t="s">
        <v>208</v>
      </c>
    </row>
    <row r="589" spans="1:26" x14ac:dyDescent="0.25">
      <c r="A589" s="16" t="s">
        <v>203</v>
      </c>
      <c r="B589" s="17" t="s">
        <v>2564</v>
      </c>
      <c r="C589" s="17" t="s">
        <v>2565</v>
      </c>
      <c r="D589" s="29" t="str">
        <f>VLOOKUP(R589, method!$A$1:$B$15, 2, 0)</f>
        <v>留後</v>
      </c>
      <c r="E589">
        <v>11</v>
      </c>
      <c r="F589" t="s">
        <v>484</v>
      </c>
      <c r="G589" s="31" t="s">
        <v>439</v>
      </c>
      <c r="H589">
        <v>1200</v>
      </c>
      <c r="I589" s="36" t="s">
        <v>440</v>
      </c>
      <c r="J589">
        <v>3</v>
      </c>
      <c r="K589">
        <v>11</v>
      </c>
      <c r="L589">
        <v>63</v>
      </c>
      <c r="M589" s="17" t="s">
        <v>68</v>
      </c>
      <c r="N589" s="23" t="s">
        <v>39</v>
      </c>
      <c r="O589" t="s">
        <v>465</v>
      </c>
      <c r="P589">
        <v>101</v>
      </c>
      <c r="Q589">
        <v>119</v>
      </c>
      <c r="R589">
        <v>12</v>
      </c>
      <c r="S589">
        <v>11</v>
      </c>
      <c r="T589">
        <v>11</v>
      </c>
      <c r="X589" t="s">
        <v>1212</v>
      </c>
      <c r="Y589">
        <v>1188</v>
      </c>
      <c r="Z589" t="s">
        <v>208</v>
      </c>
    </row>
    <row r="590" spans="1:26" x14ac:dyDescent="0.25">
      <c r="A590" s="16" t="s">
        <v>203</v>
      </c>
      <c r="B590" s="17" t="s">
        <v>2564</v>
      </c>
      <c r="C590" s="17" t="s">
        <v>2565</v>
      </c>
      <c r="D590" s="28" t="str">
        <f>VLOOKUP(R590, method!$A$1:$B$15, 2, 0)</f>
        <v>中前</v>
      </c>
      <c r="E590">
        <v>9</v>
      </c>
      <c r="F590" t="s">
        <v>633</v>
      </c>
      <c r="G590" s="30" t="s">
        <v>445</v>
      </c>
      <c r="H590">
        <v>1200</v>
      </c>
      <c r="I590" s="35" t="s">
        <v>455</v>
      </c>
      <c r="J590">
        <v>3</v>
      </c>
      <c r="K590">
        <v>5</v>
      </c>
      <c r="L590">
        <v>65</v>
      </c>
      <c r="M590" s="17" t="s">
        <v>68</v>
      </c>
      <c r="N590" s="20" t="s">
        <v>56</v>
      </c>
      <c r="O590" t="s">
        <v>461</v>
      </c>
      <c r="P590">
        <v>45</v>
      </c>
      <c r="Q590">
        <v>120</v>
      </c>
      <c r="R590">
        <v>7</v>
      </c>
      <c r="S590">
        <v>7</v>
      </c>
      <c r="T590">
        <v>9</v>
      </c>
      <c r="X590" t="s">
        <v>47</v>
      </c>
      <c r="Y590">
        <v>1189</v>
      </c>
      <c r="Z590" t="s">
        <v>208</v>
      </c>
    </row>
    <row r="591" spans="1:26" x14ac:dyDescent="0.25">
      <c r="A591" s="16" t="s">
        <v>203</v>
      </c>
      <c r="B591" s="17" t="s">
        <v>2564</v>
      </c>
      <c r="C591" s="17" t="s">
        <v>2565</v>
      </c>
      <c r="D591" s="28" t="str">
        <f>VLOOKUP(R591, method!$A$1:$B$15, 2, 0)</f>
        <v>中前</v>
      </c>
      <c r="E591">
        <v>8</v>
      </c>
      <c r="F591" t="s">
        <v>1160</v>
      </c>
      <c r="G591" s="31" t="s">
        <v>435</v>
      </c>
      <c r="H591">
        <v>1200</v>
      </c>
      <c r="I591" s="35" t="s">
        <v>455</v>
      </c>
      <c r="J591">
        <v>3</v>
      </c>
      <c r="K591">
        <v>2</v>
      </c>
      <c r="L591">
        <v>67</v>
      </c>
      <c r="M591" s="17" t="s">
        <v>68</v>
      </c>
      <c r="N591" s="15" t="s">
        <v>390</v>
      </c>
      <c r="O591" t="s">
        <v>480</v>
      </c>
      <c r="P591">
        <v>38</v>
      </c>
      <c r="Q591">
        <v>122</v>
      </c>
      <c r="R591">
        <v>4</v>
      </c>
      <c r="S591">
        <v>4</v>
      </c>
      <c r="T591">
        <v>8</v>
      </c>
      <c r="X591" t="s">
        <v>1213</v>
      </c>
      <c r="Y591">
        <v>1171</v>
      </c>
      <c r="Z591" t="s">
        <v>208</v>
      </c>
    </row>
    <row r="592" spans="1:26" x14ac:dyDescent="0.25">
      <c r="A592" s="16" t="s">
        <v>203</v>
      </c>
      <c r="B592" s="17" t="s">
        <v>2564</v>
      </c>
      <c r="C592" s="17" t="s">
        <v>2565</v>
      </c>
      <c r="D592" s="28" t="str">
        <f>VLOOKUP(R592, method!$A$1:$B$15, 2, 0)</f>
        <v>中前</v>
      </c>
      <c r="E592">
        <v>11</v>
      </c>
      <c r="F592" t="s">
        <v>895</v>
      </c>
      <c r="G592" s="31" t="s">
        <v>439</v>
      </c>
      <c r="H592">
        <v>1200</v>
      </c>
      <c r="I592" s="35" t="s">
        <v>455</v>
      </c>
      <c r="J592">
        <v>3</v>
      </c>
      <c r="K592">
        <v>2</v>
      </c>
      <c r="L592">
        <v>69</v>
      </c>
      <c r="M592" s="17" t="s">
        <v>68</v>
      </c>
      <c r="N592" s="23" t="s">
        <v>39</v>
      </c>
      <c r="O592" t="s">
        <v>648</v>
      </c>
      <c r="P592">
        <v>33</v>
      </c>
      <c r="Q592">
        <v>125</v>
      </c>
      <c r="R592">
        <v>7</v>
      </c>
      <c r="S592">
        <v>9</v>
      </c>
      <c r="T592">
        <v>11</v>
      </c>
      <c r="X592" t="s">
        <v>1214</v>
      </c>
      <c r="Y592">
        <v>1167</v>
      </c>
      <c r="Z592" t="s">
        <v>208</v>
      </c>
    </row>
    <row r="593" spans="1:26" x14ac:dyDescent="0.25">
      <c r="A593" s="16" t="s">
        <v>203</v>
      </c>
      <c r="B593" s="17" t="s">
        <v>2564</v>
      </c>
      <c r="C593" s="17" t="s">
        <v>2565</v>
      </c>
      <c r="D593" s="28" t="str">
        <f>VLOOKUP(R593, method!$A$1:$B$15, 2, 0)</f>
        <v>中前</v>
      </c>
      <c r="E593">
        <v>7</v>
      </c>
      <c r="F593" t="s">
        <v>494</v>
      </c>
      <c r="G593" s="30" t="s">
        <v>445</v>
      </c>
      <c r="H593">
        <v>1200</v>
      </c>
      <c r="I593" s="35" t="s">
        <v>455</v>
      </c>
      <c r="J593">
        <v>3</v>
      </c>
      <c r="K593">
        <v>1</v>
      </c>
      <c r="L593">
        <v>71</v>
      </c>
      <c r="M593" s="17" t="s">
        <v>68</v>
      </c>
      <c r="N593" s="17" t="s">
        <v>448</v>
      </c>
      <c r="O593" t="s">
        <v>558</v>
      </c>
      <c r="P593">
        <v>9.6999999999999993</v>
      </c>
      <c r="Q593">
        <v>125</v>
      </c>
      <c r="R593">
        <v>5</v>
      </c>
      <c r="S593">
        <v>5</v>
      </c>
      <c r="T593">
        <v>7</v>
      </c>
      <c r="X593" t="s">
        <v>1215</v>
      </c>
      <c r="Y593">
        <v>1170</v>
      </c>
      <c r="Z593" t="s">
        <v>208</v>
      </c>
    </row>
    <row r="594" spans="1:26" x14ac:dyDescent="0.25">
      <c r="A594" s="16" t="s">
        <v>203</v>
      </c>
      <c r="B594" s="17" t="s">
        <v>2564</v>
      </c>
      <c r="C594" s="17" t="s">
        <v>2565</v>
      </c>
      <c r="D594" s="26" t="str">
        <f>VLOOKUP(R594, method!$A$1:$B$15, 2, 0)</f>
        <v>放頭</v>
      </c>
      <c r="E594">
        <v>6</v>
      </c>
      <c r="F594" t="s">
        <v>497</v>
      </c>
      <c r="G594" s="31" t="s">
        <v>435</v>
      </c>
      <c r="H594">
        <v>1200</v>
      </c>
      <c r="I594" s="35" t="s">
        <v>455</v>
      </c>
      <c r="J594">
        <v>3</v>
      </c>
      <c r="K594">
        <v>4</v>
      </c>
      <c r="L594">
        <v>72</v>
      </c>
      <c r="M594" s="17" t="s">
        <v>68</v>
      </c>
      <c r="N594" s="23" t="s">
        <v>39</v>
      </c>
      <c r="O594" s="10" t="s">
        <v>552</v>
      </c>
      <c r="P594">
        <v>22</v>
      </c>
      <c r="Q594">
        <v>130</v>
      </c>
      <c r="R594">
        <v>2</v>
      </c>
      <c r="S594">
        <v>2</v>
      </c>
      <c r="T594">
        <v>6</v>
      </c>
      <c r="X594" t="s">
        <v>644</v>
      </c>
      <c r="Y594">
        <v>1182</v>
      </c>
      <c r="Z594" t="s">
        <v>208</v>
      </c>
    </row>
    <row r="595" spans="1:26" x14ac:dyDescent="0.25">
      <c r="A595" s="16" t="s">
        <v>203</v>
      </c>
      <c r="B595" s="17" t="s">
        <v>2564</v>
      </c>
      <c r="C595" s="17" t="s">
        <v>2565</v>
      </c>
      <c r="D595" s="28" t="str">
        <f>VLOOKUP(R595, method!$A$1:$B$15, 2, 0)</f>
        <v>中前</v>
      </c>
      <c r="E595">
        <v>10</v>
      </c>
      <c r="F595" t="s">
        <v>952</v>
      </c>
      <c r="G595" s="31" t="s">
        <v>435</v>
      </c>
      <c r="H595">
        <v>1200</v>
      </c>
      <c r="I595" s="35" t="s">
        <v>455</v>
      </c>
      <c r="J595">
        <v>3</v>
      </c>
      <c r="K595">
        <v>12</v>
      </c>
      <c r="L595">
        <v>73</v>
      </c>
      <c r="M595" s="17" t="s">
        <v>68</v>
      </c>
      <c r="N595" s="23" t="s">
        <v>39</v>
      </c>
      <c r="O595" t="s">
        <v>533</v>
      </c>
      <c r="P595">
        <v>74</v>
      </c>
      <c r="Q595">
        <v>128</v>
      </c>
      <c r="R595">
        <v>5</v>
      </c>
      <c r="S595">
        <v>4</v>
      </c>
      <c r="T595">
        <v>10</v>
      </c>
      <c r="X595" t="s">
        <v>1216</v>
      </c>
      <c r="Y595">
        <v>1183</v>
      </c>
      <c r="Z595" t="s">
        <v>208</v>
      </c>
    </row>
    <row r="596" spans="1:26" x14ac:dyDescent="0.25">
      <c r="A596" s="16" t="s">
        <v>203</v>
      </c>
      <c r="B596" s="17" t="s">
        <v>2564</v>
      </c>
      <c r="C596" s="17" t="s">
        <v>2565</v>
      </c>
      <c r="D596" s="26" t="str">
        <f>VLOOKUP(R596, method!$A$1:$B$15, 2, 0)</f>
        <v>放頭</v>
      </c>
      <c r="E596">
        <v>6</v>
      </c>
      <c r="F596" t="s">
        <v>954</v>
      </c>
      <c r="G596" s="31" t="s">
        <v>451</v>
      </c>
      <c r="H596">
        <v>1200</v>
      </c>
      <c r="I596" s="35" t="s">
        <v>455</v>
      </c>
      <c r="J596">
        <v>3</v>
      </c>
      <c r="K596">
        <v>2</v>
      </c>
      <c r="L596">
        <v>73</v>
      </c>
      <c r="M596" s="17" t="s">
        <v>68</v>
      </c>
      <c r="N596" s="23" t="s">
        <v>39</v>
      </c>
      <c r="O596" s="10" t="s">
        <v>552</v>
      </c>
      <c r="P596">
        <v>20</v>
      </c>
      <c r="Q596">
        <v>128</v>
      </c>
      <c r="R596">
        <v>3</v>
      </c>
      <c r="S596">
        <v>3</v>
      </c>
      <c r="T596">
        <v>6</v>
      </c>
      <c r="X596" t="s">
        <v>1217</v>
      </c>
      <c r="Y596">
        <v>1176</v>
      </c>
      <c r="Z596" t="s">
        <v>208</v>
      </c>
    </row>
    <row r="597" spans="1:26" x14ac:dyDescent="0.25">
      <c r="A597" s="16" t="s">
        <v>203</v>
      </c>
      <c r="B597" s="17" t="s">
        <v>2564</v>
      </c>
      <c r="C597" s="17" t="s">
        <v>2565</v>
      </c>
      <c r="D597" s="26" t="str">
        <f>VLOOKUP(R597, method!$A$1:$B$15, 2, 0)</f>
        <v>放頭</v>
      </c>
      <c r="E597">
        <v>10</v>
      </c>
      <c r="F597" t="s">
        <v>1167</v>
      </c>
      <c r="G597" s="31" t="s">
        <v>439</v>
      </c>
      <c r="H597">
        <v>1200</v>
      </c>
      <c r="I597" s="35" t="s">
        <v>455</v>
      </c>
      <c r="J597">
        <v>3</v>
      </c>
      <c r="K597">
        <v>6</v>
      </c>
      <c r="L597">
        <v>73</v>
      </c>
      <c r="M597" s="17" t="s">
        <v>68</v>
      </c>
      <c r="N597" s="15" t="s">
        <v>391</v>
      </c>
      <c r="O597">
        <v>5</v>
      </c>
      <c r="P597">
        <v>11</v>
      </c>
      <c r="Q597">
        <v>132</v>
      </c>
      <c r="R597">
        <v>2</v>
      </c>
      <c r="S597">
        <v>3</v>
      </c>
      <c r="T597">
        <v>10</v>
      </c>
      <c r="X597" t="s">
        <v>477</v>
      </c>
      <c r="Y597">
        <v>1167</v>
      </c>
      <c r="Z597" t="s">
        <v>208</v>
      </c>
    </row>
    <row r="598" spans="1:26" x14ac:dyDescent="0.25">
      <c r="A598" s="16" t="s">
        <v>203</v>
      </c>
      <c r="B598" s="17" t="s">
        <v>2564</v>
      </c>
      <c r="C598" s="17" t="s">
        <v>2565</v>
      </c>
      <c r="D598" s="28" t="str">
        <f>VLOOKUP(R598, method!$A$1:$B$15, 2, 0)</f>
        <v>中前</v>
      </c>
      <c r="E598" s="33">
        <v>1</v>
      </c>
      <c r="F598" t="s">
        <v>959</v>
      </c>
      <c r="G598" s="31" t="s">
        <v>451</v>
      </c>
      <c r="H598">
        <v>1200</v>
      </c>
      <c r="I598" s="35" t="s">
        <v>455</v>
      </c>
      <c r="J598">
        <v>3</v>
      </c>
      <c r="K598">
        <v>4</v>
      </c>
      <c r="L598">
        <v>67</v>
      </c>
      <c r="M598" s="17" t="s">
        <v>68</v>
      </c>
      <c r="N598" s="23" t="s">
        <v>39</v>
      </c>
      <c r="O598" s="10" t="s">
        <v>488</v>
      </c>
      <c r="P598">
        <v>17</v>
      </c>
      <c r="Q598">
        <v>124</v>
      </c>
      <c r="R598">
        <v>4</v>
      </c>
      <c r="S598">
        <v>5</v>
      </c>
      <c r="T598">
        <v>1</v>
      </c>
      <c r="X598" t="s">
        <v>1112</v>
      </c>
      <c r="Y598">
        <v>1161</v>
      </c>
      <c r="Z598" t="s">
        <v>208</v>
      </c>
    </row>
    <row r="599" spans="1:26" x14ac:dyDescent="0.25">
      <c r="A599" s="16" t="s">
        <v>203</v>
      </c>
      <c r="B599" s="17" t="s">
        <v>2564</v>
      </c>
      <c r="C599" s="17" t="s">
        <v>2565</v>
      </c>
      <c r="D599" s="28" t="str">
        <f>VLOOKUP(R599, method!$A$1:$B$15, 2, 0)</f>
        <v>中前</v>
      </c>
      <c r="E599" s="33">
        <v>1</v>
      </c>
      <c r="F599" t="s">
        <v>1127</v>
      </c>
      <c r="G599" s="31" t="s">
        <v>451</v>
      </c>
      <c r="H599">
        <v>1200</v>
      </c>
      <c r="I599" s="35" t="s">
        <v>436</v>
      </c>
      <c r="J599">
        <v>3</v>
      </c>
      <c r="K599">
        <v>4</v>
      </c>
      <c r="L599">
        <v>62</v>
      </c>
      <c r="M599" s="17" t="s">
        <v>68</v>
      </c>
      <c r="N599" s="17" t="s">
        <v>512</v>
      </c>
      <c r="O599" s="10" t="s">
        <v>1218</v>
      </c>
      <c r="P599">
        <v>14</v>
      </c>
      <c r="Q599">
        <v>114</v>
      </c>
      <c r="R599">
        <v>4</v>
      </c>
      <c r="S599">
        <v>4</v>
      </c>
      <c r="T599">
        <v>1</v>
      </c>
      <c r="X599" t="s">
        <v>1219</v>
      </c>
      <c r="Y599">
        <v>1153</v>
      </c>
      <c r="Z599" t="s">
        <v>208</v>
      </c>
    </row>
    <row r="600" spans="1:26" x14ac:dyDescent="0.25">
      <c r="A600" s="16" t="s">
        <v>203</v>
      </c>
      <c r="B600" s="17" t="s">
        <v>2564</v>
      </c>
      <c r="C600" s="17" t="s">
        <v>2565</v>
      </c>
      <c r="D600" s="26" t="str">
        <f>VLOOKUP(R600, method!$A$1:$B$15, 2, 0)</f>
        <v>放頭</v>
      </c>
      <c r="E600" s="33">
        <v>1</v>
      </c>
      <c r="F600" t="s">
        <v>514</v>
      </c>
      <c r="G600" s="31" t="s">
        <v>435</v>
      </c>
      <c r="H600">
        <v>1200</v>
      </c>
      <c r="I600" s="35" t="s">
        <v>436</v>
      </c>
      <c r="J600">
        <v>4</v>
      </c>
      <c r="K600">
        <v>9</v>
      </c>
      <c r="L600">
        <v>57</v>
      </c>
      <c r="M600" s="17" t="s">
        <v>68</v>
      </c>
      <c r="N600" s="18" t="s">
        <v>12</v>
      </c>
      <c r="O600" s="10" t="s">
        <v>613</v>
      </c>
      <c r="P600">
        <v>6.7</v>
      </c>
      <c r="Q600">
        <v>132</v>
      </c>
      <c r="R600">
        <v>2</v>
      </c>
      <c r="S600">
        <v>2</v>
      </c>
      <c r="T600">
        <v>1</v>
      </c>
      <c r="X600" t="s">
        <v>165</v>
      </c>
      <c r="Y600">
        <v>1155</v>
      </c>
      <c r="Z600" t="s">
        <v>1220</v>
      </c>
    </row>
    <row r="601" spans="1:26" x14ac:dyDescent="0.25">
      <c r="A601" s="16" t="s">
        <v>203</v>
      </c>
      <c r="B601" s="17" t="s">
        <v>2564</v>
      </c>
      <c r="C601" s="17" t="s">
        <v>2565</v>
      </c>
      <c r="D601" s="28" t="str">
        <f>VLOOKUP(R601, method!$A$1:$B$15, 2, 0)</f>
        <v>中前</v>
      </c>
      <c r="E601" s="34">
        <v>5</v>
      </c>
      <c r="F601" t="s">
        <v>516</v>
      </c>
      <c r="G601" s="31" t="s">
        <v>439</v>
      </c>
      <c r="H601">
        <v>1200</v>
      </c>
      <c r="I601" s="35" t="s">
        <v>455</v>
      </c>
      <c r="J601">
        <v>4</v>
      </c>
      <c r="K601">
        <v>5</v>
      </c>
      <c r="L601">
        <v>57</v>
      </c>
      <c r="M601" s="17" t="s">
        <v>68</v>
      </c>
      <c r="N601" s="22" t="s">
        <v>33</v>
      </c>
      <c r="O601" s="10" t="s">
        <v>498</v>
      </c>
      <c r="P601">
        <v>13</v>
      </c>
      <c r="Q601">
        <v>132</v>
      </c>
      <c r="R601">
        <v>5</v>
      </c>
      <c r="S601">
        <v>5</v>
      </c>
      <c r="T601">
        <v>5</v>
      </c>
      <c r="X601" t="s">
        <v>1082</v>
      </c>
      <c r="Y601">
        <v>1157</v>
      </c>
      <c r="Z601" t="s">
        <v>155</v>
      </c>
    </row>
    <row r="602" spans="1:26" x14ac:dyDescent="0.25">
      <c r="A602" s="16" t="s">
        <v>203</v>
      </c>
      <c r="B602" s="17" t="s">
        <v>2564</v>
      </c>
      <c r="C602" s="17" t="s">
        <v>2565</v>
      </c>
      <c r="D602" s="27" t="str">
        <f>VLOOKUP(R602, method!$A$1:$B$15, 2, 0)</f>
        <v>中後</v>
      </c>
      <c r="E602" s="34">
        <v>5</v>
      </c>
      <c r="F602" t="s">
        <v>1169</v>
      </c>
      <c r="G602" s="31" t="s">
        <v>439</v>
      </c>
      <c r="H602">
        <v>1200</v>
      </c>
      <c r="I602" s="35" t="s">
        <v>455</v>
      </c>
      <c r="J602">
        <v>4</v>
      </c>
      <c r="K602">
        <v>10</v>
      </c>
      <c r="L602">
        <v>59</v>
      </c>
      <c r="M602" s="17" t="s">
        <v>68</v>
      </c>
      <c r="N602" s="22" t="s">
        <v>33</v>
      </c>
      <c r="O602" s="10" t="s">
        <v>442</v>
      </c>
      <c r="P602">
        <v>22</v>
      </c>
      <c r="Q602">
        <v>134</v>
      </c>
      <c r="R602">
        <v>10</v>
      </c>
      <c r="S602">
        <v>8</v>
      </c>
      <c r="T602">
        <v>5</v>
      </c>
      <c r="X602" t="s">
        <v>1215</v>
      </c>
      <c r="Y602">
        <v>1166</v>
      </c>
      <c r="Z602" t="s">
        <v>155</v>
      </c>
    </row>
    <row r="603" spans="1:26" x14ac:dyDescent="0.25">
      <c r="A603" s="16" t="s">
        <v>203</v>
      </c>
      <c r="B603" s="17" t="s">
        <v>2564</v>
      </c>
      <c r="C603" s="17" t="s">
        <v>2565</v>
      </c>
      <c r="D603" s="28" t="str">
        <f>VLOOKUP(R603, method!$A$1:$B$15, 2, 0)</f>
        <v>中前</v>
      </c>
      <c r="E603">
        <v>10</v>
      </c>
      <c r="F603" t="s">
        <v>739</v>
      </c>
      <c r="G603" s="31" t="s">
        <v>439</v>
      </c>
      <c r="H603">
        <v>1200</v>
      </c>
      <c r="I603" s="35" t="s">
        <v>455</v>
      </c>
      <c r="J603">
        <v>3</v>
      </c>
      <c r="K603">
        <v>3</v>
      </c>
      <c r="L603">
        <v>61</v>
      </c>
      <c r="M603" s="17" t="s">
        <v>68</v>
      </c>
      <c r="N603" s="23" t="s">
        <v>39</v>
      </c>
      <c r="O603" t="s">
        <v>637</v>
      </c>
      <c r="P603">
        <v>55</v>
      </c>
      <c r="Q603">
        <v>116</v>
      </c>
      <c r="R603">
        <v>7</v>
      </c>
      <c r="S603">
        <v>7</v>
      </c>
      <c r="T603">
        <v>10</v>
      </c>
      <c r="X603" t="s">
        <v>1071</v>
      </c>
      <c r="Y603">
        <v>1161</v>
      </c>
      <c r="Z603" t="s">
        <v>155</v>
      </c>
    </row>
    <row r="604" spans="1:26" x14ac:dyDescent="0.25">
      <c r="A604" s="16" t="s">
        <v>203</v>
      </c>
      <c r="B604" s="17" t="s">
        <v>2564</v>
      </c>
      <c r="C604" s="17" t="s">
        <v>2565</v>
      </c>
      <c r="D604" s="27" t="str">
        <f>VLOOKUP(R604, method!$A$1:$B$15, 2, 0)</f>
        <v>中後</v>
      </c>
      <c r="E604">
        <v>11</v>
      </c>
      <c r="F604" t="s">
        <v>1131</v>
      </c>
      <c r="G604" t="s">
        <v>545</v>
      </c>
      <c r="H604">
        <v>1200</v>
      </c>
      <c r="I604" s="35" t="s">
        <v>455</v>
      </c>
      <c r="J604">
        <v>3</v>
      </c>
      <c r="K604">
        <v>3</v>
      </c>
      <c r="L604">
        <v>63</v>
      </c>
      <c r="M604" s="17" t="s">
        <v>68</v>
      </c>
      <c r="N604" s="24" t="s">
        <v>1027</v>
      </c>
      <c r="O604" t="s">
        <v>533</v>
      </c>
      <c r="P604">
        <v>36</v>
      </c>
      <c r="Q604">
        <v>121</v>
      </c>
      <c r="R604">
        <v>8</v>
      </c>
      <c r="S604">
        <v>9</v>
      </c>
      <c r="T604">
        <v>11</v>
      </c>
      <c r="X604" t="s">
        <v>104</v>
      </c>
      <c r="Y604">
        <v>1172</v>
      </c>
      <c r="Z604" t="s">
        <v>155</v>
      </c>
    </row>
    <row r="605" spans="1:26" x14ac:dyDescent="0.25">
      <c r="A605" s="16" t="s">
        <v>203</v>
      </c>
      <c r="B605" s="17" t="s">
        <v>2564</v>
      </c>
      <c r="C605" s="17" t="s">
        <v>2565</v>
      </c>
      <c r="D605" s="29" t="str">
        <f>VLOOKUP(R605, method!$A$1:$B$15, 2, 0)</f>
        <v>留後</v>
      </c>
      <c r="E605">
        <v>12</v>
      </c>
      <c r="F605" t="s">
        <v>1081</v>
      </c>
      <c r="G605" s="31" t="s">
        <v>439</v>
      </c>
      <c r="H605">
        <v>1200</v>
      </c>
      <c r="I605" s="35" t="s">
        <v>455</v>
      </c>
      <c r="J605">
        <v>3</v>
      </c>
      <c r="K605">
        <v>7</v>
      </c>
      <c r="L605">
        <v>63</v>
      </c>
      <c r="M605" s="17" t="s">
        <v>68</v>
      </c>
      <c r="N605" s="25" t="s">
        <v>120</v>
      </c>
      <c r="O605">
        <v>50</v>
      </c>
      <c r="P605">
        <v>31</v>
      </c>
      <c r="Q605">
        <v>121</v>
      </c>
      <c r="R605">
        <v>11</v>
      </c>
      <c r="S605">
        <v>12</v>
      </c>
      <c r="T605">
        <v>12</v>
      </c>
      <c r="X605" t="s">
        <v>1221</v>
      </c>
      <c r="Y605">
        <v>1170</v>
      </c>
      <c r="Z605" t="s">
        <v>155</v>
      </c>
    </row>
    <row r="606" spans="1:26" x14ac:dyDescent="0.25">
      <c r="A606" s="16" t="s">
        <v>203</v>
      </c>
      <c r="B606" s="17" t="s">
        <v>2564</v>
      </c>
      <c r="C606" s="17" t="s">
        <v>2565</v>
      </c>
      <c r="D606" s="29" t="str">
        <f>VLOOKUP(R606, method!$A$1:$B$15, 2, 0)</f>
        <v>留後</v>
      </c>
      <c r="E606">
        <v>6</v>
      </c>
      <c r="F606" t="s">
        <v>752</v>
      </c>
      <c r="G606" t="s">
        <v>551</v>
      </c>
      <c r="H606">
        <v>1200</v>
      </c>
      <c r="I606" s="35" t="s">
        <v>455</v>
      </c>
      <c r="J606">
        <v>3</v>
      </c>
      <c r="K606">
        <v>10</v>
      </c>
      <c r="L606">
        <v>64</v>
      </c>
      <c r="M606" s="17" t="s">
        <v>68</v>
      </c>
      <c r="N606" s="25" t="s">
        <v>120</v>
      </c>
      <c r="O606">
        <v>3</v>
      </c>
      <c r="P606">
        <v>62</v>
      </c>
      <c r="Q606">
        <v>119</v>
      </c>
      <c r="R606">
        <v>12</v>
      </c>
      <c r="S606">
        <v>12</v>
      </c>
      <c r="T606">
        <v>6</v>
      </c>
      <c r="X606" t="s">
        <v>1222</v>
      </c>
      <c r="Y606">
        <v>1191</v>
      </c>
      <c r="Z606" t="s">
        <v>155</v>
      </c>
    </row>
    <row r="607" spans="1:26" x14ac:dyDescent="0.25">
      <c r="A607" s="16" t="s">
        <v>203</v>
      </c>
      <c r="B607" s="17" t="s">
        <v>2564</v>
      </c>
      <c r="C607" s="17" t="s">
        <v>2565</v>
      </c>
      <c r="D607" s="28" t="str">
        <f>VLOOKUP(R607, method!$A$1:$B$15, 2, 0)</f>
        <v>中前</v>
      </c>
      <c r="E607" s="34">
        <v>4</v>
      </c>
      <c r="F607" t="s">
        <v>1181</v>
      </c>
      <c r="G607" s="31" t="s">
        <v>435</v>
      </c>
      <c r="H607">
        <v>1200</v>
      </c>
      <c r="I607" s="35" t="s">
        <v>436</v>
      </c>
      <c r="J607">
        <v>3</v>
      </c>
      <c r="K607">
        <v>2</v>
      </c>
      <c r="L607">
        <v>64</v>
      </c>
      <c r="M607" s="17" t="s">
        <v>68</v>
      </c>
      <c r="N607" s="18" t="s">
        <v>201</v>
      </c>
      <c r="O607" t="s">
        <v>456</v>
      </c>
      <c r="P607">
        <v>8.6</v>
      </c>
      <c r="Q607">
        <v>120</v>
      </c>
      <c r="R607">
        <v>6</v>
      </c>
      <c r="S607">
        <v>6</v>
      </c>
      <c r="T607">
        <v>4</v>
      </c>
      <c r="X607" t="s">
        <v>370</v>
      </c>
      <c r="Y607">
        <v>1185</v>
      </c>
      <c r="Z607" t="s">
        <v>155</v>
      </c>
    </row>
    <row r="608" spans="1:26" x14ac:dyDescent="0.25">
      <c r="A608" s="16" t="s">
        <v>203</v>
      </c>
      <c r="B608" s="17" t="s">
        <v>2564</v>
      </c>
      <c r="C608" s="17" t="s">
        <v>2565</v>
      </c>
      <c r="D608" s="27" t="str">
        <f>VLOOKUP(R608, method!$A$1:$B$15, 2, 0)</f>
        <v>中後</v>
      </c>
      <c r="E608" s="34">
        <v>5</v>
      </c>
      <c r="F608" t="s">
        <v>1223</v>
      </c>
      <c r="G608" s="31" t="s">
        <v>435</v>
      </c>
      <c r="H608">
        <v>1200</v>
      </c>
      <c r="I608" s="35" t="s">
        <v>455</v>
      </c>
      <c r="J608">
        <v>3</v>
      </c>
      <c r="K608">
        <v>7</v>
      </c>
      <c r="L608">
        <v>64</v>
      </c>
      <c r="M608" s="17" t="s">
        <v>68</v>
      </c>
      <c r="N608" s="25" t="s">
        <v>26</v>
      </c>
      <c r="O608" s="10" t="s">
        <v>498</v>
      </c>
      <c r="P608">
        <v>11</v>
      </c>
      <c r="Q608">
        <v>122</v>
      </c>
      <c r="R608">
        <v>8</v>
      </c>
      <c r="S608">
        <v>8</v>
      </c>
      <c r="T608">
        <v>5</v>
      </c>
      <c r="X608" t="s">
        <v>122</v>
      </c>
      <c r="Y608">
        <v>1156</v>
      </c>
      <c r="Z608" t="s">
        <v>155</v>
      </c>
    </row>
    <row r="609" spans="1:26" x14ac:dyDescent="0.25">
      <c r="A609" s="16" t="s">
        <v>203</v>
      </c>
      <c r="B609" s="17" t="s">
        <v>2564</v>
      </c>
      <c r="C609" s="17" t="s">
        <v>2565</v>
      </c>
      <c r="D609" s="28" t="str">
        <f>VLOOKUP(R609, method!$A$1:$B$15, 2, 0)</f>
        <v>中前</v>
      </c>
      <c r="E609" s="33">
        <v>1</v>
      </c>
      <c r="F609" t="s">
        <v>1224</v>
      </c>
      <c r="G609" s="30" t="s">
        <v>445</v>
      </c>
      <c r="H609">
        <v>1200</v>
      </c>
      <c r="I609" s="35" t="s">
        <v>455</v>
      </c>
      <c r="J609">
        <v>4</v>
      </c>
      <c r="K609">
        <v>5</v>
      </c>
      <c r="L609">
        <v>59</v>
      </c>
      <c r="M609" s="17" t="s">
        <v>68</v>
      </c>
      <c r="N609" s="18" t="s">
        <v>12</v>
      </c>
      <c r="O609" s="10" t="s">
        <v>488</v>
      </c>
      <c r="P609">
        <v>2.9</v>
      </c>
      <c r="Q609">
        <v>135</v>
      </c>
      <c r="R609">
        <v>5</v>
      </c>
      <c r="S609">
        <v>5</v>
      </c>
      <c r="T609">
        <v>1</v>
      </c>
      <c r="X609" t="s">
        <v>41</v>
      </c>
      <c r="Y609">
        <v>1146</v>
      </c>
      <c r="Z609" t="s">
        <v>155</v>
      </c>
    </row>
    <row r="610" spans="1:26" x14ac:dyDescent="0.25">
      <c r="A610" s="16" t="s">
        <v>203</v>
      </c>
      <c r="B610" s="17" t="s">
        <v>2564</v>
      </c>
      <c r="C610" s="17" t="s">
        <v>2565</v>
      </c>
      <c r="D610" s="28" t="str">
        <f>VLOOKUP(R610, method!$A$1:$B$15, 2, 0)</f>
        <v>中前</v>
      </c>
      <c r="E610" s="33">
        <v>3</v>
      </c>
      <c r="F610" t="s">
        <v>1225</v>
      </c>
      <c r="G610" t="s">
        <v>532</v>
      </c>
      <c r="H610">
        <v>1200</v>
      </c>
      <c r="I610" s="35" t="s">
        <v>436</v>
      </c>
      <c r="J610">
        <v>4</v>
      </c>
      <c r="K610">
        <v>1</v>
      </c>
      <c r="L610">
        <v>60</v>
      </c>
      <c r="M610" s="17" t="s">
        <v>68</v>
      </c>
      <c r="N610" s="17" t="s">
        <v>512</v>
      </c>
      <c r="O610" t="s">
        <v>456</v>
      </c>
      <c r="P610">
        <v>4.8</v>
      </c>
      <c r="Q610">
        <v>125</v>
      </c>
      <c r="R610">
        <v>4</v>
      </c>
      <c r="S610">
        <v>3</v>
      </c>
      <c r="T610">
        <v>3</v>
      </c>
      <c r="X610" t="s">
        <v>453</v>
      </c>
      <c r="Y610">
        <v>1137</v>
      </c>
      <c r="Z610" t="s">
        <v>155</v>
      </c>
    </row>
    <row r="611" spans="1:26" x14ac:dyDescent="0.25">
      <c r="A611" s="16" t="s">
        <v>203</v>
      </c>
      <c r="B611" s="17" t="s">
        <v>2564</v>
      </c>
      <c r="C611" s="17" t="s">
        <v>2565</v>
      </c>
      <c r="D611" s="28" t="str">
        <f>VLOOKUP(R611, method!$A$1:$B$15, 2, 0)</f>
        <v>中前</v>
      </c>
      <c r="E611" s="34">
        <v>5</v>
      </c>
      <c r="F611" t="s">
        <v>1226</v>
      </c>
      <c r="G611" t="s">
        <v>545</v>
      </c>
      <c r="H611">
        <v>1200</v>
      </c>
      <c r="I611" s="35" t="s">
        <v>455</v>
      </c>
      <c r="J611">
        <v>3</v>
      </c>
      <c r="K611">
        <v>8</v>
      </c>
      <c r="L611">
        <v>61</v>
      </c>
      <c r="M611" s="17" t="s">
        <v>68</v>
      </c>
      <c r="N611" s="23" t="s">
        <v>39</v>
      </c>
      <c r="O611" t="s">
        <v>637</v>
      </c>
      <c r="P611">
        <v>15</v>
      </c>
      <c r="Q611">
        <v>116</v>
      </c>
      <c r="R611">
        <v>6</v>
      </c>
      <c r="S611">
        <v>5</v>
      </c>
      <c r="T611">
        <v>5</v>
      </c>
      <c r="X611" t="s">
        <v>1103</v>
      </c>
      <c r="Y611">
        <v>1130</v>
      </c>
      <c r="Z611" t="s">
        <v>155</v>
      </c>
    </row>
    <row r="612" spans="1:26" x14ac:dyDescent="0.25">
      <c r="A612" s="16" t="s">
        <v>203</v>
      </c>
      <c r="B612" s="18" t="s">
        <v>2566</v>
      </c>
      <c r="C612" s="18" t="s">
        <v>2567</v>
      </c>
      <c r="D612" s="28" t="str">
        <f>VLOOKUP(R612, method!$A$1:$B$15, 2, 0)</f>
        <v>中前</v>
      </c>
      <c r="E612" s="34">
        <v>4</v>
      </c>
      <c r="F612" t="s">
        <v>681</v>
      </c>
      <c r="G612" s="31" t="s">
        <v>439</v>
      </c>
      <c r="H612">
        <v>1200</v>
      </c>
      <c r="I612" s="35" t="s">
        <v>436</v>
      </c>
      <c r="J612">
        <v>4</v>
      </c>
      <c r="K612">
        <v>3</v>
      </c>
      <c r="L612">
        <v>58</v>
      </c>
      <c r="M612" s="23" t="s">
        <v>279</v>
      </c>
      <c r="N612" s="15" t="s">
        <v>441</v>
      </c>
      <c r="O612" s="10" t="s">
        <v>442</v>
      </c>
      <c r="P612">
        <v>5</v>
      </c>
      <c r="Q612">
        <v>128</v>
      </c>
      <c r="R612">
        <v>5</v>
      </c>
      <c r="S612">
        <v>5</v>
      </c>
      <c r="T612">
        <v>4</v>
      </c>
      <c r="X612" t="s">
        <v>1108</v>
      </c>
      <c r="Y612">
        <v>1112</v>
      </c>
      <c r="Z612" t="s">
        <v>30</v>
      </c>
    </row>
    <row r="613" spans="1:26" x14ac:dyDescent="0.25">
      <c r="A613" s="16" t="s">
        <v>203</v>
      </c>
      <c r="B613" s="18" t="s">
        <v>2566</v>
      </c>
      <c r="C613" s="18" t="s">
        <v>2567</v>
      </c>
      <c r="D613" s="28" t="str">
        <f>VLOOKUP(R613, method!$A$1:$B$15, 2, 0)</f>
        <v>中前</v>
      </c>
      <c r="E613" s="33">
        <v>2</v>
      </c>
      <c r="F613" t="s">
        <v>559</v>
      </c>
      <c r="G613" s="30" t="s">
        <v>445</v>
      </c>
      <c r="H613">
        <v>1200</v>
      </c>
      <c r="I613" s="35" t="s">
        <v>436</v>
      </c>
      <c r="J613">
        <v>4</v>
      </c>
      <c r="K613">
        <v>2</v>
      </c>
      <c r="L613">
        <v>56</v>
      </c>
      <c r="M613" s="23" t="s">
        <v>279</v>
      </c>
      <c r="N613" s="15" t="s">
        <v>441</v>
      </c>
      <c r="O613" s="10" t="s">
        <v>376</v>
      </c>
      <c r="P613">
        <v>2.9</v>
      </c>
      <c r="Q613">
        <v>124</v>
      </c>
      <c r="R613">
        <v>6</v>
      </c>
      <c r="S613">
        <v>5</v>
      </c>
      <c r="T613">
        <v>2</v>
      </c>
      <c r="X613" t="s">
        <v>653</v>
      </c>
      <c r="Y613">
        <v>1102</v>
      </c>
      <c r="Z613" t="s">
        <v>863</v>
      </c>
    </row>
    <row r="614" spans="1:26" x14ac:dyDescent="0.25">
      <c r="A614" s="16" t="s">
        <v>203</v>
      </c>
      <c r="B614" s="18" t="s">
        <v>2566</v>
      </c>
      <c r="C614" s="18" t="s">
        <v>2567</v>
      </c>
      <c r="D614" s="29" t="str">
        <f>VLOOKUP(R614, method!$A$1:$B$15, 2, 0)</f>
        <v>留後</v>
      </c>
      <c r="E614" s="34">
        <v>5</v>
      </c>
      <c r="F614" t="s">
        <v>438</v>
      </c>
      <c r="G614" s="31" t="s">
        <v>439</v>
      </c>
      <c r="H614">
        <v>1200</v>
      </c>
      <c r="I614" s="36" t="s">
        <v>440</v>
      </c>
      <c r="J614">
        <v>4</v>
      </c>
      <c r="K614">
        <v>12</v>
      </c>
      <c r="L614">
        <v>58</v>
      </c>
      <c r="M614" s="23" t="s">
        <v>279</v>
      </c>
      <c r="N614" s="23" t="s">
        <v>39</v>
      </c>
      <c r="O614" t="s">
        <v>533</v>
      </c>
      <c r="P614">
        <v>5.2</v>
      </c>
      <c r="Q614">
        <v>134</v>
      </c>
      <c r="R614">
        <v>11</v>
      </c>
      <c r="S614">
        <v>11</v>
      </c>
      <c r="T614">
        <v>5</v>
      </c>
      <c r="X614" t="s">
        <v>230</v>
      </c>
      <c r="Y614">
        <v>1122</v>
      </c>
      <c r="Z614" t="s">
        <v>16</v>
      </c>
    </row>
    <row r="615" spans="1:26" x14ac:dyDescent="0.25">
      <c r="A615" s="16" t="s">
        <v>203</v>
      </c>
      <c r="B615" s="18" t="s">
        <v>2566</v>
      </c>
      <c r="C615" s="18" t="s">
        <v>2567</v>
      </c>
      <c r="D615" s="28" t="str">
        <f>VLOOKUP(R615, method!$A$1:$B$15, 2, 0)</f>
        <v>中前</v>
      </c>
      <c r="E615" s="33">
        <v>3</v>
      </c>
      <c r="F615" t="s">
        <v>444</v>
      </c>
      <c r="G615" s="30" t="s">
        <v>445</v>
      </c>
      <c r="H615">
        <v>1200</v>
      </c>
      <c r="I615" s="35" t="s">
        <v>436</v>
      </c>
      <c r="J615">
        <v>4</v>
      </c>
      <c r="K615">
        <v>7</v>
      </c>
      <c r="L615">
        <v>58</v>
      </c>
      <c r="M615" s="23" t="s">
        <v>279</v>
      </c>
      <c r="N615" s="23" t="s">
        <v>39</v>
      </c>
      <c r="O615" s="10" t="s">
        <v>526</v>
      </c>
      <c r="P615">
        <v>10</v>
      </c>
      <c r="Q615">
        <v>133</v>
      </c>
      <c r="R615">
        <v>4</v>
      </c>
      <c r="S615">
        <v>3</v>
      </c>
      <c r="T615">
        <v>3</v>
      </c>
      <c r="X615" t="s">
        <v>1227</v>
      </c>
      <c r="Y615">
        <v>1113</v>
      </c>
      <c r="Z615" t="s">
        <v>867</v>
      </c>
    </row>
    <row r="616" spans="1:26" x14ac:dyDescent="0.25">
      <c r="A616" s="16" t="s">
        <v>203</v>
      </c>
      <c r="B616" s="18" t="s">
        <v>2566</v>
      </c>
      <c r="C616" s="18" t="s">
        <v>2567</v>
      </c>
      <c r="D616" s="26" t="str">
        <f>VLOOKUP(R616, method!$A$1:$B$15, 2, 0)</f>
        <v>放頭</v>
      </c>
      <c r="E616" s="33">
        <v>3</v>
      </c>
      <c r="F616" t="s">
        <v>794</v>
      </c>
      <c r="G616" s="31" t="s">
        <v>435</v>
      </c>
      <c r="H616">
        <v>1200</v>
      </c>
      <c r="I616" s="35" t="s">
        <v>455</v>
      </c>
      <c r="J616">
        <v>4</v>
      </c>
      <c r="K616">
        <v>2</v>
      </c>
      <c r="L616">
        <v>59</v>
      </c>
      <c r="M616" s="23" t="s">
        <v>279</v>
      </c>
      <c r="N616" s="23" t="s">
        <v>39</v>
      </c>
      <c r="O616" s="10" t="s">
        <v>498</v>
      </c>
      <c r="P616">
        <v>5.0999999999999996</v>
      </c>
      <c r="Q616">
        <v>135</v>
      </c>
      <c r="R616">
        <v>3</v>
      </c>
      <c r="S616">
        <v>6</v>
      </c>
      <c r="T616">
        <v>3</v>
      </c>
      <c r="X616" t="s">
        <v>220</v>
      </c>
      <c r="Y616">
        <v>1113</v>
      </c>
      <c r="Z616" t="s">
        <v>30</v>
      </c>
    </row>
    <row r="617" spans="1:26" x14ac:dyDescent="0.25">
      <c r="A617" s="16" t="s">
        <v>203</v>
      </c>
      <c r="B617" s="18" t="s">
        <v>2566</v>
      </c>
      <c r="C617" s="18" t="s">
        <v>2567</v>
      </c>
      <c r="D617" s="29" t="str">
        <f>VLOOKUP(R617, method!$A$1:$B$15, 2, 0)</f>
        <v>留後</v>
      </c>
      <c r="E617">
        <v>7</v>
      </c>
      <c r="F617" t="s">
        <v>685</v>
      </c>
      <c r="G617" s="31" t="s">
        <v>439</v>
      </c>
      <c r="H617">
        <v>1200</v>
      </c>
      <c r="I617" s="35" t="s">
        <v>436</v>
      </c>
      <c r="J617">
        <v>4</v>
      </c>
      <c r="K617">
        <v>10</v>
      </c>
      <c r="L617">
        <v>59</v>
      </c>
      <c r="M617" s="23" t="s">
        <v>279</v>
      </c>
      <c r="N617" s="23" t="s">
        <v>39</v>
      </c>
      <c r="O617" t="s">
        <v>495</v>
      </c>
      <c r="P617">
        <v>8.8000000000000007</v>
      </c>
      <c r="Q617">
        <v>135</v>
      </c>
      <c r="R617">
        <v>12</v>
      </c>
      <c r="S617">
        <v>12</v>
      </c>
      <c r="T617">
        <v>7</v>
      </c>
      <c r="X617" t="s">
        <v>1075</v>
      </c>
      <c r="Y617">
        <v>1110</v>
      </c>
      <c r="Z617" t="s">
        <v>30</v>
      </c>
    </row>
    <row r="618" spans="1:26" x14ac:dyDescent="0.25">
      <c r="A618" s="16" t="s">
        <v>203</v>
      </c>
      <c r="B618" s="18" t="s">
        <v>2566</v>
      </c>
      <c r="C618" s="18" t="s">
        <v>2567</v>
      </c>
      <c r="D618" s="29" t="str">
        <f>VLOOKUP(R618, method!$A$1:$B$15, 2, 0)</f>
        <v>留後</v>
      </c>
      <c r="E618">
        <v>6</v>
      </c>
      <c r="F618" t="s">
        <v>457</v>
      </c>
      <c r="G618" s="30" t="s">
        <v>445</v>
      </c>
      <c r="H618">
        <v>1200</v>
      </c>
      <c r="I618" s="35" t="s">
        <v>455</v>
      </c>
      <c r="J618">
        <v>4</v>
      </c>
      <c r="K618">
        <v>8</v>
      </c>
      <c r="L618">
        <v>59</v>
      </c>
      <c r="M618" s="23" t="s">
        <v>279</v>
      </c>
      <c r="N618" s="20" t="s">
        <v>408</v>
      </c>
      <c r="O618" s="10" t="s">
        <v>442</v>
      </c>
      <c r="P618">
        <v>3.2</v>
      </c>
      <c r="Q618">
        <v>134</v>
      </c>
      <c r="R618">
        <v>11</v>
      </c>
      <c r="S618">
        <v>11</v>
      </c>
      <c r="T618">
        <v>6</v>
      </c>
      <c r="X618" t="s">
        <v>667</v>
      </c>
      <c r="Y618">
        <v>1116</v>
      </c>
      <c r="Z618" t="s">
        <v>30</v>
      </c>
    </row>
    <row r="619" spans="1:26" x14ac:dyDescent="0.25">
      <c r="A619" s="16" t="s">
        <v>203</v>
      </c>
      <c r="B619" s="18" t="s">
        <v>2566</v>
      </c>
      <c r="C619" s="18" t="s">
        <v>2567</v>
      </c>
      <c r="D619" s="27" t="str">
        <f>VLOOKUP(R619, method!$A$1:$B$15, 2, 0)</f>
        <v>中後</v>
      </c>
      <c r="E619" s="33">
        <v>1</v>
      </c>
      <c r="F619" t="s">
        <v>460</v>
      </c>
      <c r="G619" s="31" t="s">
        <v>439</v>
      </c>
      <c r="H619">
        <v>1200</v>
      </c>
      <c r="I619" s="35" t="s">
        <v>455</v>
      </c>
      <c r="J619">
        <v>4</v>
      </c>
      <c r="K619">
        <v>8</v>
      </c>
      <c r="L619">
        <v>52</v>
      </c>
      <c r="M619" s="23" t="s">
        <v>279</v>
      </c>
      <c r="N619" s="23" t="s">
        <v>39</v>
      </c>
      <c r="O619" s="10" t="s">
        <v>597</v>
      </c>
      <c r="P619">
        <v>4</v>
      </c>
      <c r="Q619">
        <v>128</v>
      </c>
      <c r="R619">
        <v>10</v>
      </c>
      <c r="S619">
        <v>9</v>
      </c>
      <c r="T619">
        <v>1</v>
      </c>
      <c r="X619" t="s">
        <v>537</v>
      </c>
      <c r="Y619">
        <v>1108</v>
      </c>
      <c r="Z619" t="s">
        <v>30</v>
      </c>
    </row>
    <row r="620" spans="1:26" x14ac:dyDescent="0.25">
      <c r="A620" s="16" t="s">
        <v>203</v>
      </c>
      <c r="B620" s="18" t="s">
        <v>2566</v>
      </c>
      <c r="C620" s="18" t="s">
        <v>2567</v>
      </c>
      <c r="D620" s="26" t="str">
        <f>VLOOKUP(R620, method!$A$1:$B$15, 2, 0)</f>
        <v>放頭</v>
      </c>
      <c r="E620" s="33">
        <v>3</v>
      </c>
      <c r="F620" t="s">
        <v>859</v>
      </c>
      <c r="G620" s="31" t="s">
        <v>435</v>
      </c>
      <c r="H620">
        <v>1200</v>
      </c>
      <c r="I620" s="35" t="s">
        <v>455</v>
      </c>
      <c r="J620">
        <v>4</v>
      </c>
      <c r="K620">
        <v>7</v>
      </c>
      <c r="L620">
        <v>52</v>
      </c>
      <c r="M620" s="23" t="s">
        <v>279</v>
      </c>
      <c r="N620" s="23" t="s">
        <v>39</v>
      </c>
      <c r="O620" s="10" t="s">
        <v>452</v>
      </c>
      <c r="P620">
        <v>3</v>
      </c>
      <c r="Q620">
        <v>127</v>
      </c>
      <c r="R620">
        <v>3</v>
      </c>
      <c r="S620">
        <v>2</v>
      </c>
      <c r="T620">
        <v>3</v>
      </c>
      <c r="X620" t="s">
        <v>1200</v>
      </c>
      <c r="Y620">
        <v>1106</v>
      </c>
      <c r="Z620" t="s">
        <v>30</v>
      </c>
    </row>
    <row r="621" spans="1:26" x14ac:dyDescent="0.25">
      <c r="A621" s="16" t="s">
        <v>203</v>
      </c>
      <c r="B621" s="18" t="s">
        <v>2566</v>
      </c>
      <c r="C621" s="18" t="s">
        <v>2567</v>
      </c>
      <c r="D621" s="28" t="str">
        <f>VLOOKUP(R621, method!$A$1:$B$15, 2, 0)</f>
        <v>中前</v>
      </c>
      <c r="E621" s="33">
        <v>1</v>
      </c>
      <c r="F621" t="s">
        <v>464</v>
      </c>
      <c r="G621" s="31" t="s">
        <v>439</v>
      </c>
      <c r="H621">
        <v>1200</v>
      </c>
      <c r="I621" s="35" t="s">
        <v>455</v>
      </c>
      <c r="J621">
        <v>4</v>
      </c>
      <c r="K621">
        <v>2</v>
      </c>
      <c r="L621">
        <v>45</v>
      </c>
      <c r="M621" s="23" t="s">
        <v>279</v>
      </c>
      <c r="N621" s="23" t="s">
        <v>39</v>
      </c>
      <c r="O621" s="10" t="s">
        <v>597</v>
      </c>
      <c r="P621">
        <v>6.1</v>
      </c>
      <c r="Q621">
        <v>120</v>
      </c>
      <c r="R621">
        <v>5</v>
      </c>
      <c r="S621">
        <v>4</v>
      </c>
      <c r="T621">
        <v>1</v>
      </c>
      <c r="X621" t="s">
        <v>1228</v>
      </c>
      <c r="Y621">
        <v>1122</v>
      </c>
      <c r="Z621" t="s">
        <v>30</v>
      </c>
    </row>
    <row r="622" spans="1:26" x14ac:dyDescent="0.25">
      <c r="A622" s="16" t="s">
        <v>203</v>
      </c>
      <c r="B622" s="18" t="s">
        <v>2566</v>
      </c>
      <c r="C622" s="18" t="s">
        <v>2567</v>
      </c>
      <c r="D622" s="29" t="str">
        <f>VLOOKUP(R622, method!$A$1:$B$15, 2, 0)</f>
        <v>留後</v>
      </c>
      <c r="E622" s="34">
        <v>4</v>
      </c>
      <c r="F622" t="s">
        <v>885</v>
      </c>
      <c r="G622" t="s">
        <v>491</v>
      </c>
      <c r="H622">
        <v>1200</v>
      </c>
      <c r="I622" s="35" t="s">
        <v>455</v>
      </c>
      <c r="J622">
        <v>4</v>
      </c>
      <c r="K622">
        <v>12</v>
      </c>
      <c r="L622">
        <v>45</v>
      </c>
      <c r="M622" s="23" t="s">
        <v>279</v>
      </c>
      <c r="N622" s="24" t="s">
        <v>146</v>
      </c>
      <c r="O622" s="10">
        <v>1</v>
      </c>
      <c r="P622">
        <v>24</v>
      </c>
      <c r="Q622">
        <v>121</v>
      </c>
      <c r="R622">
        <v>12</v>
      </c>
      <c r="S622">
        <v>11</v>
      </c>
      <c r="T622">
        <v>4</v>
      </c>
      <c r="X622" t="s">
        <v>690</v>
      </c>
      <c r="Y622">
        <v>1113</v>
      </c>
      <c r="Z622" t="s">
        <v>1229</v>
      </c>
    </row>
    <row r="623" spans="1:26" x14ac:dyDescent="0.25">
      <c r="A623" s="16" t="s">
        <v>203</v>
      </c>
      <c r="B623" s="18" t="s">
        <v>2566</v>
      </c>
      <c r="C623" s="18" t="s">
        <v>2567</v>
      </c>
      <c r="D623" s="29" t="str">
        <f>VLOOKUP(R623, method!$A$1:$B$15, 2, 0)</f>
        <v>留後</v>
      </c>
      <c r="E623">
        <v>6</v>
      </c>
      <c r="F623" t="s">
        <v>937</v>
      </c>
      <c r="G623" s="31" t="s">
        <v>451</v>
      </c>
      <c r="H623">
        <v>1200</v>
      </c>
      <c r="I623" s="35" t="s">
        <v>455</v>
      </c>
      <c r="J623">
        <v>4</v>
      </c>
      <c r="K623">
        <v>10</v>
      </c>
      <c r="L623">
        <v>47</v>
      </c>
      <c r="M623" s="23" t="s">
        <v>279</v>
      </c>
      <c r="N623" s="23" t="s">
        <v>39</v>
      </c>
      <c r="O623" t="s">
        <v>495</v>
      </c>
      <c r="P623">
        <v>41</v>
      </c>
      <c r="Q623">
        <v>122</v>
      </c>
      <c r="R623">
        <v>11</v>
      </c>
      <c r="S623">
        <v>12</v>
      </c>
      <c r="T623">
        <v>6</v>
      </c>
      <c r="X623" t="s">
        <v>581</v>
      </c>
      <c r="Y623">
        <v>1101</v>
      </c>
      <c r="Z623" t="s">
        <v>1230</v>
      </c>
    </row>
    <row r="624" spans="1:26" x14ac:dyDescent="0.25">
      <c r="A624" s="16" t="s">
        <v>203</v>
      </c>
      <c r="B624" s="18" t="s">
        <v>2566</v>
      </c>
      <c r="C624" s="18" t="s">
        <v>2567</v>
      </c>
      <c r="D624" s="27" t="str">
        <f>VLOOKUP(R624, method!$A$1:$B$15, 2, 0)</f>
        <v>中後</v>
      </c>
      <c r="E624">
        <v>10</v>
      </c>
      <c r="F624" t="s">
        <v>478</v>
      </c>
      <c r="G624" t="s">
        <v>511</v>
      </c>
      <c r="H624">
        <v>1650</v>
      </c>
      <c r="I624" s="36" t="s">
        <v>603</v>
      </c>
      <c r="J624">
        <v>4</v>
      </c>
      <c r="K624">
        <v>5</v>
      </c>
      <c r="L624">
        <v>50</v>
      </c>
      <c r="M624" s="24" t="s">
        <v>62</v>
      </c>
      <c r="N624" s="22" t="s">
        <v>470</v>
      </c>
      <c r="O624" t="s">
        <v>1231</v>
      </c>
      <c r="P624">
        <v>55</v>
      </c>
      <c r="Q624">
        <v>126</v>
      </c>
      <c r="R624">
        <v>9</v>
      </c>
      <c r="S624">
        <v>9</v>
      </c>
      <c r="T624">
        <v>10</v>
      </c>
      <c r="U624">
        <v>10</v>
      </c>
      <c r="X624" t="s">
        <v>1232</v>
      </c>
      <c r="Y624">
        <v>1070</v>
      </c>
      <c r="Z624" t="s">
        <v>1233</v>
      </c>
    </row>
    <row r="625" spans="1:26" x14ac:dyDescent="0.25">
      <c r="A625" s="16" t="s">
        <v>203</v>
      </c>
      <c r="B625" s="18" t="s">
        <v>2566</v>
      </c>
      <c r="C625" s="18" t="s">
        <v>2567</v>
      </c>
      <c r="D625" s="29" t="str">
        <f>VLOOKUP(R625, method!$A$1:$B$15, 2, 0)</f>
        <v>留後</v>
      </c>
      <c r="E625">
        <v>11</v>
      </c>
      <c r="F625" t="s">
        <v>618</v>
      </c>
      <c r="G625" t="s">
        <v>511</v>
      </c>
      <c r="H625">
        <v>1200</v>
      </c>
      <c r="I625" s="35" t="s">
        <v>455</v>
      </c>
      <c r="J625">
        <v>4</v>
      </c>
      <c r="K625">
        <v>4</v>
      </c>
      <c r="L625">
        <v>52</v>
      </c>
      <c r="M625" s="24" t="s">
        <v>62</v>
      </c>
      <c r="N625" s="22" t="s">
        <v>470</v>
      </c>
      <c r="O625" t="s">
        <v>864</v>
      </c>
      <c r="P625">
        <v>109</v>
      </c>
      <c r="Q625">
        <v>127</v>
      </c>
      <c r="R625">
        <v>12</v>
      </c>
      <c r="S625">
        <v>12</v>
      </c>
      <c r="T625">
        <v>11</v>
      </c>
      <c r="X625" t="s">
        <v>1234</v>
      </c>
      <c r="Y625">
        <v>1062</v>
      </c>
      <c r="Z625" t="s">
        <v>1233</v>
      </c>
    </row>
    <row r="626" spans="1:26" x14ac:dyDescent="0.25">
      <c r="A626" s="16" t="s">
        <v>203</v>
      </c>
      <c r="B626" s="18" t="s">
        <v>2566</v>
      </c>
      <c r="C626" s="18" t="s">
        <v>2567</v>
      </c>
      <c r="D626" s="29" t="str">
        <f>VLOOKUP(R626, method!$A$1:$B$15, 2, 0)</f>
        <v>留後</v>
      </c>
      <c r="E626">
        <v>13</v>
      </c>
      <c r="F626" t="s">
        <v>1141</v>
      </c>
      <c r="G626" t="s">
        <v>545</v>
      </c>
      <c r="H626">
        <v>1400</v>
      </c>
      <c r="I626" s="35" t="s">
        <v>455</v>
      </c>
      <c r="J626">
        <v>4</v>
      </c>
      <c r="K626">
        <v>11</v>
      </c>
      <c r="L626">
        <v>56</v>
      </c>
      <c r="M626" s="24" t="s">
        <v>62</v>
      </c>
      <c r="N626" s="22" t="s">
        <v>470</v>
      </c>
      <c r="O626" t="s">
        <v>1235</v>
      </c>
      <c r="P626">
        <v>91</v>
      </c>
      <c r="Q626">
        <v>131</v>
      </c>
      <c r="R626">
        <v>13</v>
      </c>
      <c r="S626">
        <v>14</v>
      </c>
      <c r="T626">
        <v>14</v>
      </c>
      <c r="U626">
        <v>13</v>
      </c>
      <c r="X626" t="s">
        <v>1236</v>
      </c>
      <c r="Y626">
        <v>1076</v>
      </c>
      <c r="Z626" t="s">
        <v>1233</v>
      </c>
    </row>
    <row r="627" spans="1:26" x14ac:dyDescent="0.25">
      <c r="A627" s="16" t="s">
        <v>203</v>
      </c>
      <c r="B627" s="18" t="s">
        <v>2566</v>
      </c>
      <c r="C627" s="18" t="s">
        <v>2567</v>
      </c>
      <c r="D627" s="29" t="str">
        <f>VLOOKUP(R627, method!$A$1:$B$15, 2, 0)</f>
        <v>留後</v>
      </c>
      <c r="E627">
        <v>7</v>
      </c>
      <c r="F627" t="s">
        <v>678</v>
      </c>
      <c r="G627" t="s">
        <v>511</v>
      </c>
      <c r="H627">
        <v>1200</v>
      </c>
      <c r="I627" s="36" t="s">
        <v>603</v>
      </c>
      <c r="J627">
        <v>4</v>
      </c>
      <c r="K627">
        <v>10</v>
      </c>
      <c r="L627">
        <v>58</v>
      </c>
      <c r="M627" s="24" t="s">
        <v>62</v>
      </c>
      <c r="N627" s="22" t="s">
        <v>470</v>
      </c>
      <c r="O627" t="s">
        <v>637</v>
      </c>
      <c r="P627">
        <v>56</v>
      </c>
      <c r="Q627">
        <v>132</v>
      </c>
      <c r="R627">
        <v>11</v>
      </c>
      <c r="S627">
        <v>12</v>
      </c>
      <c r="T627">
        <v>7</v>
      </c>
      <c r="X627" t="s">
        <v>1111</v>
      </c>
      <c r="Y627">
        <v>1084</v>
      </c>
      <c r="Z627" t="s">
        <v>1233</v>
      </c>
    </row>
    <row r="628" spans="1:26" x14ac:dyDescent="0.25">
      <c r="A628" s="16" t="s">
        <v>203</v>
      </c>
      <c r="B628" s="18" t="s">
        <v>2566</v>
      </c>
      <c r="C628" s="18" t="s">
        <v>2567</v>
      </c>
      <c r="D628" s="29" t="str">
        <f>VLOOKUP(R628, method!$A$1:$B$15, 2, 0)</f>
        <v>留後</v>
      </c>
      <c r="E628">
        <v>7</v>
      </c>
      <c r="F628" t="s">
        <v>1237</v>
      </c>
      <c r="G628" t="s">
        <v>511</v>
      </c>
      <c r="H628">
        <v>1200</v>
      </c>
      <c r="I628" s="35" t="s">
        <v>455</v>
      </c>
      <c r="J628">
        <v>4</v>
      </c>
      <c r="K628">
        <v>9</v>
      </c>
      <c r="L628">
        <v>60</v>
      </c>
      <c r="M628" s="24" t="s">
        <v>62</v>
      </c>
      <c r="N628" s="22" t="s">
        <v>470</v>
      </c>
      <c r="O628" t="s">
        <v>480</v>
      </c>
      <c r="P628">
        <v>119</v>
      </c>
      <c r="Q628">
        <v>133</v>
      </c>
      <c r="R628">
        <v>11</v>
      </c>
      <c r="S628">
        <v>11</v>
      </c>
      <c r="T628">
        <v>7</v>
      </c>
      <c r="X628" t="s">
        <v>328</v>
      </c>
      <c r="Y628">
        <v>1087</v>
      </c>
      <c r="Z628" t="s">
        <v>1233</v>
      </c>
    </row>
    <row r="629" spans="1:26" x14ac:dyDescent="0.25">
      <c r="A629" s="16" t="s">
        <v>203</v>
      </c>
      <c r="B629" s="18" t="s">
        <v>2566</v>
      </c>
      <c r="C629" s="18" t="s">
        <v>2567</v>
      </c>
      <c r="D629" s="28" t="str">
        <f>VLOOKUP(R629, method!$A$1:$B$15, 2, 0)</f>
        <v>中前</v>
      </c>
      <c r="E629">
        <v>10</v>
      </c>
      <c r="F629" t="s">
        <v>487</v>
      </c>
      <c r="G629" s="31" t="s">
        <v>439</v>
      </c>
      <c r="H629">
        <v>1200</v>
      </c>
      <c r="I629" s="36" t="s">
        <v>440</v>
      </c>
      <c r="J629">
        <v>3</v>
      </c>
      <c r="K629">
        <v>1</v>
      </c>
      <c r="L629">
        <v>62</v>
      </c>
      <c r="M629" s="24" t="s">
        <v>62</v>
      </c>
      <c r="N629" s="14" t="s">
        <v>45</v>
      </c>
      <c r="O629">
        <v>16</v>
      </c>
      <c r="P629">
        <v>139</v>
      </c>
      <c r="Q629">
        <v>117</v>
      </c>
      <c r="R629">
        <v>7</v>
      </c>
      <c r="S629">
        <v>9</v>
      </c>
      <c r="T629">
        <v>10</v>
      </c>
      <c r="X629" t="s">
        <v>1238</v>
      </c>
      <c r="Y629">
        <v>1082</v>
      </c>
      <c r="Z629" t="s">
        <v>1239</v>
      </c>
    </row>
    <row r="630" spans="1:26" x14ac:dyDescent="0.25">
      <c r="A630" s="16" t="s">
        <v>203</v>
      </c>
      <c r="B630" s="18" t="s">
        <v>2566</v>
      </c>
      <c r="C630" s="18" t="s">
        <v>2567</v>
      </c>
      <c r="D630" s="27" t="str">
        <f>VLOOKUP(R630, method!$A$1:$B$15, 2, 0)</f>
        <v>中後</v>
      </c>
      <c r="E630">
        <v>10</v>
      </c>
      <c r="F630" t="s">
        <v>1240</v>
      </c>
      <c r="G630" t="s">
        <v>511</v>
      </c>
      <c r="H630">
        <v>1200</v>
      </c>
      <c r="I630" s="35" t="s">
        <v>455</v>
      </c>
      <c r="J630">
        <v>3</v>
      </c>
      <c r="K630">
        <v>4</v>
      </c>
      <c r="L630">
        <v>64</v>
      </c>
      <c r="M630" s="24" t="s">
        <v>62</v>
      </c>
      <c r="N630" s="23" t="s">
        <v>394</v>
      </c>
      <c r="O630" t="s">
        <v>1241</v>
      </c>
      <c r="P630">
        <v>125</v>
      </c>
      <c r="Q630">
        <v>120</v>
      </c>
      <c r="R630">
        <v>10</v>
      </c>
      <c r="S630">
        <v>10</v>
      </c>
      <c r="T630">
        <v>10</v>
      </c>
      <c r="X630" t="s">
        <v>1242</v>
      </c>
      <c r="Y630">
        <v>1090</v>
      </c>
      <c r="Z630" t="s">
        <v>1243</v>
      </c>
    </row>
    <row r="631" spans="1:26" x14ac:dyDescent="0.25">
      <c r="A631" s="16" t="s">
        <v>203</v>
      </c>
      <c r="B631" s="18" t="s">
        <v>2566</v>
      </c>
      <c r="C631" s="18" t="s">
        <v>2567</v>
      </c>
      <c r="D631" s="28" t="str">
        <f>VLOOKUP(R631, method!$A$1:$B$15, 2, 0)</f>
        <v>中前</v>
      </c>
      <c r="E631">
        <v>12</v>
      </c>
      <c r="F631" t="s">
        <v>1244</v>
      </c>
      <c r="G631" s="31" t="s">
        <v>451</v>
      </c>
      <c r="H631">
        <v>1000</v>
      </c>
      <c r="I631" s="35" t="s">
        <v>455</v>
      </c>
      <c r="J631">
        <v>3</v>
      </c>
      <c r="K631">
        <v>6</v>
      </c>
      <c r="L631">
        <v>66</v>
      </c>
      <c r="M631" s="24" t="s">
        <v>62</v>
      </c>
      <c r="N631" s="25" t="s">
        <v>120</v>
      </c>
      <c r="O631" t="s">
        <v>567</v>
      </c>
      <c r="P631">
        <v>87</v>
      </c>
      <c r="Q631">
        <v>120</v>
      </c>
      <c r="R631">
        <v>6</v>
      </c>
      <c r="S631">
        <v>8</v>
      </c>
      <c r="T631">
        <v>12</v>
      </c>
      <c r="X631" t="s">
        <v>1245</v>
      </c>
      <c r="Y631">
        <v>1095</v>
      </c>
      <c r="Z631" t="s">
        <v>1246</v>
      </c>
    </row>
    <row r="632" spans="1:26" x14ac:dyDescent="0.25">
      <c r="A632" s="16" t="s">
        <v>203</v>
      </c>
      <c r="B632" s="18" t="s">
        <v>2566</v>
      </c>
      <c r="C632" s="18" t="s">
        <v>2567</v>
      </c>
      <c r="D632" s="29" t="str">
        <f>VLOOKUP(R632, method!$A$1:$B$15, 2, 0)</f>
        <v>留後</v>
      </c>
      <c r="E632">
        <v>14</v>
      </c>
      <c r="F632" t="s">
        <v>1009</v>
      </c>
      <c r="G632" t="s">
        <v>469</v>
      </c>
      <c r="H632">
        <v>1000</v>
      </c>
      <c r="I632" s="35" t="s">
        <v>455</v>
      </c>
      <c r="J632">
        <v>3</v>
      </c>
      <c r="K632">
        <v>6</v>
      </c>
      <c r="L632">
        <v>66</v>
      </c>
      <c r="M632" s="24" t="s">
        <v>62</v>
      </c>
      <c r="N632" s="23" t="s">
        <v>394</v>
      </c>
      <c r="O632" t="s">
        <v>501</v>
      </c>
      <c r="P632">
        <v>73</v>
      </c>
      <c r="Q632">
        <v>122</v>
      </c>
      <c r="R632">
        <v>12</v>
      </c>
      <c r="S632">
        <v>13</v>
      </c>
      <c r="T632">
        <v>14</v>
      </c>
      <c r="X632" t="s">
        <v>1247</v>
      </c>
      <c r="Y632">
        <v>1095</v>
      </c>
      <c r="Z632" t="s">
        <v>1248</v>
      </c>
    </row>
    <row r="633" spans="1:26" x14ac:dyDescent="0.25">
      <c r="A633" s="17" t="s">
        <v>241</v>
      </c>
      <c r="B633" s="19" t="s">
        <v>242</v>
      </c>
      <c r="C633" s="19" t="s">
        <v>2568</v>
      </c>
      <c r="D633" s="28" t="str">
        <f>VLOOKUP(R633, method!$A$1:$B$15, 2, 0)</f>
        <v>中前</v>
      </c>
      <c r="E633" s="33">
        <v>1</v>
      </c>
      <c r="F633" t="s">
        <v>1249</v>
      </c>
      <c r="G633" t="s">
        <v>631</v>
      </c>
      <c r="H633">
        <v>1400</v>
      </c>
      <c r="I633" s="35" t="s">
        <v>436</v>
      </c>
      <c r="J633">
        <v>4</v>
      </c>
      <c r="K633">
        <v>4</v>
      </c>
      <c r="L633">
        <v>53</v>
      </c>
      <c r="M633" s="23" t="s">
        <v>72</v>
      </c>
      <c r="N633" s="22" t="s">
        <v>33</v>
      </c>
      <c r="O633" s="10" t="s">
        <v>597</v>
      </c>
      <c r="P633">
        <v>5.8</v>
      </c>
      <c r="Q633">
        <v>128</v>
      </c>
      <c r="R633">
        <v>7</v>
      </c>
      <c r="S633">
        <v>6</v>
      </c>
      <c r="T633">
        <v>5</v>
      </c>
      <c r="U633">
        <v>1</v>
      </c>
      <c r="X633" t="s">
        <v>1250</v>
      </c>
      <c r="Y633">
        <v>1195</v>
      </c>
      <c r="Z633" t="s">
        <v>23</v>
      </c>
    </row>
    <row r="634" spans="1:26" x14ac:dyDescent="0.25">
      <c r="A634" s="17" t="s">
        <v>241</v>
      </c>
      <c r="B634" s="19" t="s">
        <v>242</v>
      </c>
      <c r="C634" s="19" t="s">
        <v>2568</v>
      </c>
      <c r="D634" s="29" t="str">
        <f>VLOOKUP(R634, method!$A$1:$B$15, 2, 0)</f>
        <v>留後</v>
      </c>
      <c r="E634" s="34">
        <v>4</v>
      </c>
      <c r="F634" t="s">
        <v>925</v>
      </c>
      <c r="G634" t="s">
        <v>631</v>
      </c>
      <c r="H634">
        <v>1400</v>
      </c>
      <c r="I634" s="35" t="s">
        <v>455</v>
      </c>
      <c r="J634">
        <v>4</v>
      </c>
      <c r="K634">
        <v>12</v>
      </c>
      <c r="L634">
        <v>54</v>
      </c>
      <c r="M634" s="23" t="s">
        <v>72</v>
      </c>
      <c r="N634" s="22" t="s">
        <v>33</v>
      </c>
      <c r="O634" t="s">
        <v>536</v>
      </c>
      <c r="P634">
        <v>9.8000000000000007</v>
      </c>
      <c r="Q634">
        <v>129</v>
      </c>
      <c r="R634">
        <v>14</v>
      </c>
      <c r="S634">
        <v>14</v>
      </c>
      <c r="T634">
        <v>13</v>
      </c>
      <c r="U634">
        <v>4</v>
      </c>
      <c r="X634" t="s">
        <v>1251</v>
      </c>
      <c r="Y634">
        <v>1199</v>
      </c>
      <c r="Z634" t="s">
        <v>23</v>
      </c>
    </row>
    <row r="635" spans="1:26" x14ac:dyDescent="0.25">
      <c r="A635" s="17" t="s">
        <v>241</v>
      </c>
      <c r="B635" s="19" t="s">
        <v>242</v>
      </c>
      <c r="C635" s="19" t="s">
        <v>2568</v>
      </c>
      <c r="D635" s="28" t="str">
        <f>VLOOKUP(R635, method!$A$1:$B$15, 2, 0)</f>
        <v>中前</v>
      </c>
      <c r="E635" s="33">
        <v>3</v>
      </c>
      <c r="F635" t="s">
        <v>561</v>
      </c>
      <c r="G635" s="31" t="s">
        <v>435</v>
      </c>
      <c r="H635">
        <v>1200</v>
      </c>
      <c r="I635" s="35" t="s">
        <v>436</v>
      </c>
      <c r="J635">
        <v>4</v>
      </c>
      <c r="K635">
        <v>3</v>
      </c>
      <c r="L635">
        <v>54</v>
      </c>
      <c r="M635" s="23" t="s">
        <v>72</v>
      </c>
      <c r="N635" s="22" t="s">
        <v>33</v>
      </c>
      <c r="O635" s="10">
        <v>1</v>
      </c>
      <c r="P635">
        <v>3.1</v>
      </c>
      <c r="Q635">
        <v>130</v>
      </c>
      <c r="R635">
        <v>5</v>
      </c>
      <c r="S635">
        <v>5</v>
      </c>
      <c r="T635">
        <v>3</v>
      </c>
      <c r="X635" t="s">
        <v>1252</v>
      </c>
      <c r="Y635">
        <v>1195</v>
      </c>
      <c r="Z635" t="s">
        <v>23</v>
      </c>
    </row>
    <row r="636" spans="1:26" x14ac:dyDescent="0.25">
      <c r="A636" s="17" t="s">
        <v>241</v>
      </c>
      <c r="B636" s="19" t="s">
        <v>242</v>
      </c>
      <c r="C636" s="19" t="s">
        <v>2568</v>
      </c>
      <c r="D636" s="29" t="str">
        <f>VLOOKUP(R636, method!$A$1:$B$15, 2, 0)</f>
        <v>留後</v>
      </c>
      <c r="E636">
        <v>9</v>
      </c>
      <c r="F636" t="s">
        <v>684</v>
      </c>
      <c r="G636" s="31" t="s">
        <v>451</v>
      </c>
      <c r="H636">
        <v>1200</v>
      </c>
      <c r="I636" s="35" t="s">
        <v>436</v>
      </c>
      <c r="J636">
        <v>4</v>
      </c>
      <c r="K636">
        <v>12</v>
      </c>
      <c r="L636">
        <v>56</v>
      </c>
      <c r="M636" s="23" t="s">
        <v>72</v>
      </c>
      <c r="N636" s="22" t="s">
        <v>33</v>
      </c>
      <c r="O636" t="s">
        <v>519</v>
      </c>
      <c r="P636">
        <v>7.6</v>
      </c>
      <c r="Q636">
        <v>131</v>
      </c>
      <c r="R636">
        <v>12</v>
      </c>
      <c r="S636">
        <v>12</v>
      </c>
      <c r="T636">
        <v>9</v>
      </c>
      <c r="X636" t="s">
        <v>383</v>
      </c>
      <c r="Y636">
        <v>1201</v>
      </c>
      <c r="Z636" t="s">
        <v>23</v>
      </c>
    </row>
    <row r="637" spans="1:26" x14ac:dyDescent="0.25">
      <c r="A637" s="17" t="s">
        <v>241</v>
      </c>
      <c r="B637" s="19" t="s">
        <v>242</v>
      </c>
      <c r="C637" s="19" t="s">
        <v>2568</v>
      </c>
      <c r="D637" s="27" t="str">
        <f>VLOOKUP(R637, method!$A$1:$B$15, 2, 0)</f>
        <v>中後</v>
      </c>
      <c r="E637">
        <v>9</v>
      </c>
      <c r="F637" t="s">
        <v>574</v>
      </c>
      <c r="G637" t="s">
        <v>491</v>
      </c>
      <c r="H637">
        <v>1400</v>
      </c>
      <c r="I637" s="35" t="s">
        <v>455</v>
      </c>
      <c r="J637">
        <v>4</v>
      </c>
      <c r="K637">
        <v>5</v>
      </c>
      <c r="L637">
        <v>58</v>
      </c>
      <c r="M637" s="18" t="s">
        <v>188</v>
      </c>
      <c r="N637" s="19" t="s">
        <v>388</v>
      </c>
      <c r="O637" t="s">
        <v>637</v>
      </c>
      <c r="P637">
        <v>9.3000000000000007</v>
      </c>
      <c r="Q637">
        <v>134</v>
      </c>
      <c r="R637">
        <v>10</v>
      </c>
      <c r="S637">
        <v>11</v>
      </c>
      <c r="T637">
        <v>10</v>
      </c>
      <c r="U637">
        <v>9</v>
      </c>
      <c r="X637" t="s">
        <v>1253</v>
      </c>
      <c r="Y637">
        <v>1181</v>
      </c>
      <c r="Z637" t="s">
        <v>675</v>
      </c>
    </row>
    <row r="638" spans="1:26" x14ac:dyDescent="0.25">
      <c r="A638" s="17" t="s">
        <v>241</v>
      </c>
      <c r="B638" s="19" t="s">
        <v>242</v>
      </c>
      <c r="C638" s="19" t="s">
        <v>2568</v>
      </c>
      <c r="D638" s="28" t="str">
        <f>VLOOKUP(R638, method!$A$1:$B$15, 2, 0)</f>
        <v>中前</v>
      </c>
      <c r="E638" s="34">
        <v>4</v>
      </c>
      <c r="F638" t="s">
        <v>454</v>
      </c>
      <c r="G638" s="31" t="s">
        <v>451</v>
      </c>
      <c r="H638">
        <v>1200</v>
      </c>
      <c r="I638" s="35" t="s">
        <v>455</v>
      </c>
      <c r="J638">
        <v>4</v>
      </c>
      <c r="K638">
        <v>6</v>
      </c>
      <c r="L638">
        <v>58</v>
      </c>
      <c r="M638" s="18" t="s">
        <v>188</v>
      </c>
      <c r="N638" s="14" t="s">
        <v>400</v>
      </c>
      <c r="O638" s="10" t="s">
        <v>552</v>
      </c>
      <c r="P638">
        <v>13</v>
      </c>
      <c r="Q638">
        <v>134</v>
      </c>
      <c r="R638">
        <v>7</v>
      </c>
      <c r="S638">
        <v>7</v>
      </c>
      <c r="T638">
        <v>4</v>
      </c>
      <c r="X638" t="s">
        <v>58</v>
      </c>
      <c r="Y638">
        <v>1176</v>
      </c>
      <c r="Z638" t="s">
        <v>30</v>
      </c>
    </row>
    <row r="639" spans="1:26" x14ac:dyDescent="0.25">
      <c r="A639" s="17" t="s">
        <v>241</v>
      </c>
      <c r="B639" s="19" t="s">
        <v>242</v>
      </c>
      <c r="C639" s="19" t="s">
        <v>2568</v>
      </c>
      <c r="D639" s="29" t="str">
        <f>VLOOKUP(R639, method!$A$1:$B$15, 2, 0)</f>
        <v>留後</v>
      </c>
      <c r="E639">
        <v>8</v>
      </c>
      <c r="F639" t="s">
        <v>457</v>
      </c>
      <c r="G639" s="30" t="s">
        <v>445</v>
      </c>
      <c r="H639">
        <v>1200</v>
      </c>
      <c r="I639" s="35" t="s">
        <v>455</v>
      </c>
      <c r="J639">
        <v>3</v>
      </c>
      <c r="K639">
        <v>4</v>
      </c>
      <c r="L639">
        <v>60</v>
      </c>
      <c r="M639" s="18" t="s">
        <v>188</v>
      </c>
      <c r="N639" s="18" t="s">
        <v>407</v>
      </c>
      <c r="O639" t="s">
        <v>519</v>
      </c>
      <c r="P639">
        <v>11</v>
      </c>
      <c r="Q639">
        <v>118</v>
      </c>
      <c r="R639">
        <v>11</v>
      </c>
      <c r="S639">
        <v>11</v>
      </c>
      <c r="T639">
        <v>8</v>
      </c>
      <c r="X639" t="s">
        <v>1107</v>
      </c>
      <c r="Y639">
        <v>1177</v>
      </c>
      <c r="Z639" t="s">
        <v>92</v>
      </c>
    </row>
    <row r="640" spans="1:26" x14ac:dyDescent="0.25">
      <c r="A640" s="17" t="s">
        <v>241</v>
      </c>
      <c r="B640" s="19" t="s">
        <v>242</v>
      </c>
      <c r="C640" s="19" t="s">
        <v>2568</v>
      </c>
      <c r="D640" s="28" t="str">
        <f>VLOOKUP(R640, method!$A$1:$B$15, 2, 0)</f>
        <v>中前</v>
      </c>
      <c r="E640">
        <v>10</v>
      </c>
      <c r="F640" t="s">
        <v>583</v>
      </c>
      <c r="G640" t="s">
        <v>491</v>
      </c>
      <c r="H640">
        <v>1200</v>
      </c>
      <c r="I640" s="35" t="s">
        <v>455</v>
      </c>
      <c r="J640">
        <v>3</v>
      </c>
      <c r="K640">
        <v>3</v>
      </c>
      <c r="L640">
        <v>62</v>
      </c>
      <c r="M640" s="18" t="s">
        <v>188</v>
      </c>
      <c r="N640" s="24" t="s">
        <v>146</v>
      </c>
      <c r="O640">
        <v>3</v>
      </c>
      <c r="P640">
        <v>18</v>
      </c>
      <c r="Q640">
        <v>122</v>
      </c>
      <c r="R640">
        <v>7</v>
      </c>
      <c r="S640">
        <v>7</v>
      </c>
      <c r="T640">
        <v>10</v>
      </c>
      <c r="X640" t="s">
        <v>667</v>
      </c>
      <c r="Y640">
        <v>1181</v>
      </c>
      <c r="Z640" t="s">
        <v>113</v>
      </c>
    </row>
    <row r="641" spans="1:26" x14ac:dyDescent="0.25">
      <c r="A641" s="17" t="s">
        <v>241</v>
      </c>
      <c r="B641" s="19" t="s">
        <v>242</v>
      </c>
      <c r="C641" s="19" t="s">
        <v>2568</v>
      </c>
      <c r="D641" s="26" t="str">
        <f>VLOOKUP(R641, method!$A$1:$B$15, 2, 0)</f>
        <v>放頭</v>
      </c>
      <c r="E641">
        <v>8</v>
      </c>
      <c r="F641" t="s">
        <v>652</v>
      </c>
      <c r="G641" t="s">
        <v>532</v>
      </c>
      <c r="H641">
        <v>1200</v>
      </c>
      <c r="I641" s="35" t="s">
        <v>455</v>
      </c>
      <c r="J641">
        <v>3</v>
      </c>
      <c r="K641">
        <v>6</v>
      </c>
      <c r="L641">
        <v>64</v>
      </c>
      <c r="M641" s="18" t="s">
        <v>188</v>
      </c>
      <c r="N641" s="19" t="s">
        <v>388</v>
      </c>
      <c r="O641" t="s">
        <v>533</v>
      </c>
      <c r="P641">
        <v>7.3</v>
      </c>
      <c r="Q641">
        <v>121</v>
      </c>
      <c r="R641">
        <v>3</v>
      </c>
      <c r="S641">
        <v>4</v>
      </c>
      <c r="T641">
        <v>8</v>
      </c>
      <c r="X641" t="s">
        <v>653</v>
      </c>
      <c r="Y641">
        <v>1174</v>
      </c>
      <c r="Z641" t="s">
        <v>113</v>
      </c>
    </row>
    <row r="642" spans="1:26" x14ac:dyDescent="0.25">
      <c r="A642" s="17" t="s">
        <v>241</v>
      </c>
      <c r="B642" s="19" t="s">
        <v>242</v>
      </c>
      <c r="C642" s="19" t="s">
        <v>2568</v>
      </c>
      <c r="D642" s="29" t="str">
        <f>VLOOKUP(R642, method!$A$1:$B$15, 2, 0)</f>
        <v>留後</v>
      </c>
      <c r="E642">
        <v>10</v>
      </c>
      <c r="F642" t="s">
        <v>721</v>
      </c>
      <c r="G642" t="s">
        <v>631</v>
      </c>
      <c r="H642">
        <v>1200</v>
      </c>
      <c r="I642" s="35" t="s">
        <v>455</v>
      </c>
      <c r="J642">
        <v>3</v>
      </c>
      <c r="K642">
        <v>12</v>
      </c>
      <c r="L642">
        <v>64</v>
      </c>
      <c r="M642" s="18" t="s">
        <v>188</v>
      </c>
      <c r="N642" s="24" t="s">
        <v>389</v>
      </c>
      <c r="O642" t="s">
        <v>1254</v>
      </c>
      <c r="P642">
        <v>22</v>
      </c>
      <c r="Q642">
        <v>122</v>
      </c>
      <c r="R642">
        <v>12</v>
      </c>
      <c r="S642">
        <v>11</v>
      </c>
      <c r="T642">
        <v>10</v>
      </c>
      <c r="X642" t="s">
        <v>1221</v>
      </c>
      <c r="Y642">
        <v>1184</v>
      </c>
      <c r="Z642" t="s">
        <v>321</v>
      </c>
    </row>
    <row r="643" spans="1:26" x14ac:dyDescent="0.25">
      <c r="A643" s="17" t="s">
        <v>241</v>
      </c>
      <c r="B643" s="19" t="s">
        <v>242</v>
      </c>
      <c r="C643" s="19" t="s">
        <v>2568</v>
      </c>
      <c r="D643" s="29" t="str">
        <f>VLOOKUP(R643, method!$A$1:$B$15, 2, 0)</f>
        <v>留後</v>
      </c>
      <c r="E643" s="34">
        <v>5</v>
      </c>
      <c r="F643" t="s">
        <v>676</v>
      </c>
      <c r="G643" t="s">
        <v>532</v>
      </c>
      <c r="H643">
        <v>1200</v>
      </c>
      <c r="I643" s="35" t="s">
        <v>436</v>
      </c>
      <c r="J643">
        <v>3</v>
      </c>
      <c r="K643">
        <v>12</v>
      </c>
      <c r="L643">
        <v>64</v>
      </c>
      <c r="M643" s="18" t="s">
        <v>188</v>
      </c>
      <c r="N643" s="24" t="s">
        <v>389</v>
      </c>
      <c r="O643" t="s">
        <v>529</v>
      </c>
      <c r="P643">
        <v>50</v>
      </c>
      <c r="Q643">
        <v>119</v>
      </c>
      <c r="R643">
        <v>12</v>
      </c>
      <c r="S643">
        <v>10</v>
      </c>
      <c r="T643">
        <v>5</v>
      </c>
      <c r="X643" t="s">
        <v>1255</v>
      </c>
      <c r="Y643">
        <v>1176</v>
      </c>
      <c r="Z643" t="s">
        <v>100</v>
      </c>
    </row>
    <row r="644" spans="1:26" x14ac:dyDescent="0.25">
      <c r="A644" s="17" t="s">
        <v>241</v>
      </c>
      <c r="B644" s="20" t="s">
        <v>244</v>
      </c>
      <c r="C644" s="20" t="s">
        <v>2569</v>
      </c>
      <c r="D644" s="26" t="str">
        <f>VLOOKUP(R644, method!$A$1:$B$15, 2, 0)</f>
        <v>放頭</v>
      </c>
      <c r="E644">
        <v>8</v>
      </c>
      <c r="F644" t="s">
        <v>438</v>
      </c>
      <c r="G644" s="31" t="s">
        <v>439</v>
      </c>
      <c r="H644">
        <v>1800</v>
      </c>
      <c r="I644" s="36" t="s">
        <v>440</v>
      </c>
      <c r="J644">
        <v>4</v>
      </c>
      <c r="K644">
        <v>6</v>
      </c>
      <c r="L644">
        <v>59</v>
      </c>
      <c r="M644" s="18" t="s">
        <v>188</v>
      </c>
      <c r="N644" s="18" t="s">
        <v>12</v>
      </c>
      <c r="O644">
        <v>6</v>
      </c>
      <c r="P644">
        <v>7.8</v>
      </c>
      <c r="Q644">
        <v>134</v>
      </c>
      <c r="R644">
        <v>3</v>
      </c>
      <c r="S644">
        <v>4</v>
      </c>
      <c r="T644">
        <v>5</v>
      </c>
      <c r="U644">
        <v>6</v>
      </c>
      <c r="V644">
        <v>8</v>
      </c>
      <c r="X644" t="s">
        <v>855</v>
      </c>
      <c r="Y644">
        <v>1045</v>
      </c>
      <c r="Z644" t="s">
        <v>30</v>
      </c>
    </row>
    <row r="645" spans="1:26" x14ac:dyDescent="0.25">
      <c r="A645" s="17" t="s">
        <v>241</v>
      </c>
      <c r="B645" s="20" t="s">
        <v>244</v>
      </c>
      <c r="C645" s="20" t="s">
        <v>2569</v>
      </c>
      <c r="D645" s="29" t="str">
        <f>VLOOKUP(R645, method!$A$1:$B$15, 2, 0)</f>
        <v>留後</v>
      </c>
      <c r="E645">
        <v>8</v>
      </c>
      <c r="F645" t="s">
        <v>444</v>
      </c>
      <c r="G645" s="30" t="s">
        <v>445</v>
      </c>
      <c r="H645">
        <v>1650</v>
      </c>
      <c r="I645" s="35" t="s">
        <v>436</v>
      </c>
      <c r="J645">
        <v>4</v>
      </c>
      <c r="K645">
        <v>12</v>
      </c>
      <c r="L645">
        <v>59</v>
      </c>
      <c r="M645" s="18" t="s">
        <v>188</v>
      </c>
      <c r="N645" s="18" t="s">
        <v>12</v>
      </c>
      <c r="O645" t="s">
        <v>495</v>
      </c>
      <c r="P645">
        <v>4.9000000000000004</v>
      </c>
      <c r="Q645">
        <v>135</v>
      </c>
      <c r="R645">
        <v>12</v>
      </c>
      <c r="S645">
        <v>12</v>
      </c>
      <c r="T645">
        <v>11</v>
      </c>
      <c r="U645">
        <v>8</v>
      </c>
      <c r="X645" t="s">
        <v>1256</v>
      </c>
      <c r="Y645">
        <v>1044</v>
      </c>
      <c r="Z645" t="s">
        <v>30</v>
      </c>
    </row>
    <row r="646" spans="1:26" x14ac:dyDescent="0.25">
      <c r="A646" s="17" t="s">
        <v>241</v>
      </c>
      <c r="B646" s="20" t="s">
        <v>244</v>
      </c>
      <c r="C646" s="20" t="s">
        <v>2569</v>
      </c>
      <c r="D646" s="29" t="str">
        <f>VLOOKUP(R646, method!$A$1:$B$15, 2, 0)</f>
        <v>留後</v>
      </c>
      <c r="E646" s="33">
        <v>1</v>
      </c>
      <c r="F646" t="s">
        <v>447</v>
      </c>
      <c r="G646" s="30" t="s">
        <v>445</v>
      </c>
      <c r="H646">
        <v>1650</v>
      </c>
      <c r="I646" s="35" t="s">
        <v>436</v>
      </c>
      <c r="J646">
        <v>4</v>
      </c>
      <c r="K646">
        <v>8</v>
      </c>
      <c r="L646">
        <v>52</v>
      </c>
      <c r="M646" s="18" t="s">
        <v>188</v>
      </c>
      <c r="N646" s="18" t="s">
        <v>12</v>
      </c>
      <c r="O646" s="10" t="s">
        <v>376</v>
      </c>
      <c r="P646">
        <v>3.6</v>
      </c>
      <c r="Q646">
        <v>128</v>
      </c>
      <c r="R646">
        <v>11</v>
      </c>
      <c r="S646">
        <v>10</v>
      </c>
      <c r="T646">
        <v>10</v>
      </c>
      <c r="U646">
        <v>1</v>
      </c>
      <c r="X646" t="s">
        <v>1257</v>
      </c>
      <c r="Y646">
        <v>1036</v>
      </c>
      <c r="Z646" t="s">
        <v>30</v>
      </c>
    </row>
    <row r="647" spans="1:26" x14ac:dyDescent="0.25">
      <c r="A647" s="17" t="s">
        <v>241</v>
      </c>
      <c r="B647" s="20" t="s">
        <v>244</v>
      </c>
      <c r="C647" s="20" t="s">
        <v>2569</v>
      </c>
      <c r="D647" s="27" t="str">
        <f>VLOOKUP(R647, method!$A$1:$B$15, 2, 0)</f>
        <v>中後</v>
      </c>
      <c r="E647" s="33">
        <v>1</v>
      </c>
      <c r="F647" t="s">
        <v>661</v>
      </c>
      <c r="G647" s="30" t="s">
        <v>445</v>
      </c>
      <c r="H647">
        <v>1650</v>
      </c>
      <c r="I647" s="35" t="s">
        <v>436</v>
      </c>
      <c r="J647">
        <v>4</v>
      </c>
      <c r="K647">
        <v>6</v>
      </c>
      <c r="L647">
        <v>46</v>
      </c>
      <c r="M647" s="18" t="s">
        <v>188</v>
      </c>
      <c r="N647" s="19" t="s">
        <v>388</v>
      </c>
      <c r="O647" s="10" t="s">
        <v>376</v>
      </c>
      <c r="P647">
        <v>5.7</v>
      </c>
      <c r="Q647">
        <v>121</v>
      </c>
      <c r="R647">
        <v>9</v>
      </c>
      <c r="S647">
        <v>9</v>
      </c>
      <c r="T647">
        <v>9</v>
      </c>
      <c r="U647">
        <v>1</v>
      </c>
      <c r="X647" t="s">
        <v>245</v>
      </c>
      <c r="Y647">
        <v>1037</v>
      </c>
      <c r="Z647" t="s">
        <v>30</v>
      </c>
    </row>
    <row r="648" spans="1:26" x14ac:dyDescent="0.25">
      <c r="A648" s="17" t="s">
        <v>241</v>
      </c>
      <c r="B648" s="20" t="s">
        <v>244</v>
      </c>
      <c r="C648" s="20" t="s">
        <v>2569</v>
      </c>
      <c r="D648" s="28" t="str">
        <f>VLOOKUP(R648, method!$A$1:$B$15, 2, 0)</f>
        <v>中前</v>
      </c>
      <c r="E648">
        <v>8</v>
      </c>
      <c r="F648" t="s">
        <v>576</v>
      </c>
      <c r="G648" t="s">
        <v>545</v>
      </c>
      <c r="H648">
        <v>1600</v>
      </c>
      <c r="I648" s="35" t="s">
        <v>455</v>
      </c>
      <c r="J648">
        <v>4</v>
      </c>
      <c r="K648">
        <v>6</v>
      </c>
      <c r="L648">
        <v>46</v>
      </c>
      <c r="M648" s="18" t="s">
        <v>188</v>
      </c>
      <c r="N648" s="20" t="s">
        <v>56</v>
      </c>
      <c r="O648">
        <v>5</v>
      </c>
      <c r="P648">
        <v>4.4000000000000004</v>
      </c>
      <c r="Q648">
        <v>122</v>
      </c>
      <c r="R648">
        <v>5</v>
      </c>
      <c r="S648">
        <v>6</v>
      </c>
      <c r="T648">
        <v>6</v>
      </c>
      <c r="U648">
        <v>8</v>
      </c>
      <c r="X648" t="s">
        <v>1258</v>
      </c>
      <c r="Y648">
        <v>1028</v>
      </c>
      <c r="Z648" t="s">
        <v>30</v>
      </c>
    </row>
    <row r="649" spans="1:26" x14ac:dyDescent="0.25">
      <c r="A649" s="17" t="s">
        <v>241</v>
      </c>
      <c r="B649" s="20" t="s">
        <v>244</v>
      </c>
      <c r="C649" s="20" t="s">
        <v>2569</v>
      </c>
      <c r="D649" s="26" t="str">
        <f>VLOOKUP(R649, method!$A$1:$B$15, 2, 0)</f>
        <v>放頭</v>
      </c>
      <c r="E649" s="33">
        <v>2</v>
      </c>
      <c r="F649" t="s">
        <v>650</v>
      </c>
      <c r="G649" t="s">
        <v>469</v>
      </c>
      <c r="H649">
        <v>1600</v>
      </c>
      <c r="I649" s="35" t="s">
        <v>455</v>
      </c>
      <c r="J649">
        <v>4</v>
      </c>
      <c r="K649">
        <v>6</v>
      </c>
      <c r="L649">
        <v>45</v>
      </c>
      <c r="M649" s="18" t="s">
        <v>188</v>
      </c>
      <c r="N649" s="20" t="s">
        <v>56</v>
      </c>
      <c r="O649" s="10" t="s">
        <v>376</v>
      </c>
      <c r="P649">
        <v>5.4</v>
      </c>
      <c r="Q649">
        <v>120</v>
      </c>
      <c r="R649">
        <v>3</v>
      </c>
      <c r="S649">
        <v>4</v>
      </c>
      <c r="T649">
        <v>3</v>
      </c>
      <c r="U649">
        <v>2</v>
      </c>
      <c r="X649" t="s">
        <v>1259</v>
      </c>
      <c r="Y649">
        <v>1022</v>
      </c>
      <c r="Z649" t="s">
        <v>30</v>
      </c>
    </row>
    <row r="650" spans="1:26" x14ac:dyDescent="0.25">
      <c r="A650" s="17" t="s">
        <v>241</v>
      </c>
      <c r="B650" s="20" t="s">
        <v>244</v>
      </c>
      <c r="C650" s="20" t="s">
        <v>2569</v>
      </c>
      <c r="D650" s="29" t="str">
        <f>VLOOKUP(R650, method!$A$1:$B$15, 2, 0)</f>
        <v>留後</v>
      </c>
      <c r="E650" s="33">
        <v>2</v>
      </c>
      <c r="F650" t="s">
        <v>579</v>
      </c>
      <c r="G650" t="s">
        <v>545</v>
      </c>
      <c r="H650">
        <v>1600</v>
      </c>
      <c r="I650" s="35" t="s">
        <v>455</v>
      </c>
      <c r="J650">
        <v>4</v>
      </c>
      <c r="K650">
        <v>9</v>
      </c>
      <c r="L650">
        <v>44</v>
      </c>
      <c r="M650" s="18" t="s">
        <v>188</v>
      </c>
      <c r="N650" s="20" t="s">
        <v>56</v>
      </c>
      <c r="O650" s="10" t="s">
        <v>526</v>
      </c>
      <c r="P650">
        <v>9.3000000000000007</v>
      </c>
      <c r="Q650">
        <v>120</v>
      </c>
      <c r="R650">
        <v>12</v>
      </c>
      <c r="S650">
        <v>12</v>
      </c>
      <c r="T650">
        <v>12</v>
      </c>
      <c r="U650">
        <v>2</v>
      </c>
      <c r="X650" t="s">
        <v>1260</v>
      </c>
      <c r="Y650">
        <v>1013</v>
      </c>
      <c r="Z650" t="s">
        <v>30</v>
      </c>
    </row>
    <row r="651" spans="1:26" x14ac:dyDescent="0.25">
      <c r="A651" s="17" t="s">
        <v>241</v>
      </c>
      <c r="B651" s="20" t="s">
        <v>244</v>
      </c>
      <c r="C651" s="20" t="s">
        <v>2569</v>
      </c>
      <c r="D651" s="29" t="str">
        <f>VLOOKUP(R651, method!$A$1:$B$15, 2, 0)</f>
        <v>留後</v>
      </c>
      <c r="E651" s="34">
        <v>5</v>
      </c>
      <c r="F651" t="s">
        <v>885</v>
      </c>
      <c r="G651" t="s">
        <v>491</v>
      </c>
      <c r="H651">
        <v>1400</v>
      </c>
      <c r="I651" s="35" t="s">
        <v>455</v>
      </c>
      <c r="J651">
        <v>4</v>
      </c>
      <c r="K651">
        <v>13</v>
      </c>
      <c r="L651">
        <v>46</v>
      </c>
      <c r="M651" s="18" t="s">
        <v>188</v>
      </c>
      <c r="N651" s="18" t="s">
        <v>12</v>
      </c>
      <c r="O651" t="s">
        <v>529</v>
      </c>
      <c r="P651">
        <v>8</v>
      </c>
      <c r="Q651">
        <v>123</v>
      </c>
      <c r="R651">
        <v>12</v>
      </c>
      <c r="S651">
        <v>14</v>
      </c>
      <c r="T651">
        <v>13</v>
      </c>
      <c r="U651">
        <v>5</v>
      </c>
      <c r="X651" t="s">
        <v>771</v>
      </c>
      <c r="Y651">
        <v>1031</v>
      </c>
      <c r="Z651" t="s">
        <v>30</v>
      </c>
    </row>
    <row r="652" spans="1:26" x14ac:dyDescent="0.25">
      <c r="A652" s="17" t="s">
        <v>241</v>
      </c>
      <c r="B652" s="20" t="s">
        <v>244</v>
      </c>
      <c r="C652" s="20" t="s">
        <v>2569</v>
      </c>
      <c r="D652" s="29" t="str">
        <f>VLOOKUP(R652, method!$A$1:$B$15, 2, 0)</f>
        <v>留後</v>
      </c>
      <c r="E652" s="34">
        <v>4</v>
      </c>
      <c r="F652" t="s">
        <v>608</v>
      </c>
      <c r="G652" t="s">
        <v>631</v>
      </c>
      <c r="H652">
        <v>1400</v>
      </c>
      <c r="I652" s="35" t="s">
        <v>455</v>
      </c>
      <c r="J652">
        <v>4</v>
      </c>
      <c r="K652">
        <v>12</v>
      </c>
      <c r="L652">
        <v>47</v>
      </c>
      <c r="M652" s="18" t="s">
        <v>188</v>
      </c>
      <c r="N652" s="17" t="s">
        <v>399</v>
      </c>
      <c r="O652" t="s">
        <v>456</v>
      </c>
      <c r="P652">
        <v>20</v>
      </c>
      <c r="Q652">
        <v>122</v>
      </c>
      <c r="R652">
        <v>12</v>
      </c>
      <c r="S652">
        <v>13</v>
      </c>
      <c r="T652">
        <v>13</v>
      </c>
      <c r="U652">
        <v>4</v>
      </c>
      <c r="X652" t="s">
        <v>1261</v>
      </c>
      <c r="Y652">
        <v>1025</v>
      </c>
      <c r="Z652" t="s">
        <v>30</v>
      </c>
    </row>
    <row r="653" spans="1:26" x14ac:dyDescent="0.25">
      <c r="A653" s="17" t="s">
        <v>241</v>
      </c>
      <c r="B653" s="20" t="s">
        <v>244</v>
      </c>
      <c r="C653" s="20" t="s">
        <v>2569</v>
      </c>
      <c r="D653" s="27" t="str">
        <f>VLOOKUP(R653, method!$A$1:$B$15, 2, 0)</f>
        <v>中後</v>
      </c>
      <c r="E653" s="33">
        <v>3</v>
      </c>
      <c r="F653" t="s">
        <v>866</v>
      </c>
      <c r="G653" t="s">
        <v>631</v>
      </c>
      <c r="H653">
        <v>1400</v>
      </c>
      <c r="I653" s="35" t="s">
        <v>436</v>
      </c>
      <c r="J653">
        <v>4</v>
      </c>
      <c r="K653">
        <v>5</v>
      </c>
      <c r="L653">
        <v>47</v>
      </c>
      <c r="M653" s="18" t="s">
        <v>188</v>
      </c>
      <c r="N653" s="20" t="s">
        <v>56</v>
      </c>
      <c r="O653" s="10" t="s">
        <v>597</v>
      </c>
      <c r="P653">
        <v>69</v>
      </c>
      <c r="Q653">
        <v>122</v>
      </c>
      <c r="R653">
        <v>8</v>
      </c>
      <c r="S653">
        <v>10</v>
      </c>
      <c r="T653">
        <v>8</v>
      </c>
      <c r="U653">
        <v>3</v>
      </c>
      <c r="X653" t="s">
        <v>1262</v>
      </c>
      <c r="Y653">
        <v>1024</v>
      </c>
      <c r="Z653" t="s">
        <v>30</v>
      </c>
    </row>
    <row r="654" spans="1:26" x14ac:dyDescent="0.25">
      <c r="A654" s="17" t="s">
        <v>241</v>
      </c>
      <c r="B654" s="20" t="s">
        <v>244</v>
      </c>
      <c r="C654" s="20" t="s">
        <v>2569</v>
      </c>
      <c r="D654" s="28" t="str">
        <f>VLOOKUP(R654, method!$A$1:$B$15, 2, 0)</f>
        <v>中前</v>
      </c>
      <c r="E654" s="34">
        <v>5</v>
      </c>
      <c r="F654" t="s">
        <v>912</v>
      </c>
      <c r="G654" t="s">
        <v>545</v>
      </c>
      <c r="H654">
        <v>1400</v>
      </c>
      <c r="I654" s="35" t="s">
        <v>436</v>
      </c>
      <c r="J654">
        <v>4</v>
      </c>
      <c r="K654">
        <v>1</v>
      </c>
      <c r="L654">
        <v>49</v>
      </c>
      <c r="M654" s="18" t="s">
        <v>188</v>
      </c>
      <c r="N654" s="20" t="s">
        <v>56</v>
      </c>
      <c r="O654" t="s">
        <v>536</v>
      </c>
      <c r="P654">
        <v>24</v>
      </c>
      <c r="Q654">
        <v>125</v>
      </c>
      <c r="R654">
        <v>6</v>
      </c>
      <c r="S654">
        <v>7</v>
      </c>
      <c r="T654">
        <v>7</v>
      </c>
      <c r="U654">
        <v>5</v>
      </c>
      <c r="X654" t="s">
        <v>1263</v>
      </c>
      <c r="Y654">
        <v>1018</v>
      </c>
      <c r="Z654" t="s">
        <v>30</v>
      </c>
    </row>
    <row r="655" spans="1:26" x14ac:dyDescent="0.25">
      <c r="A655" s="17" t="s">
        <v>241</v>
      </c>
      <c r="B655" s="20" t="s">
        <v>244</v>
      </c>
      <c r="C655" s="20" t="s">
        <v>2569</v>
      </c>
      <c r="D655" s="28" t="str">
        <f>VLOOKUP(R655, method!$A$1:$B$15, 2, 0)</f>
        <v>中前</v>
      </c>
      <c r="E655">
        <v>10</v>
      </c>
      <c r="F655" t="s">
        <v>654</v>
      </c>
      <c r="G655" t="s">
        <v>545</v>
      </c>
      <c r="H655">
        <v>1200</v>
      </c>
      <c r="I655" s="36" t="s">
        <v>440</v>
      </c>
      <c r="J655">
        <v>4</v>
      </c>
      <c r="K655">
        <v>2</v>
      </c>
      <c r="L655">
        <v>49</v>
      </c>
      <c r="M655" s="18" t="s">
        <v>188</v>
      </c>
      <c r="N655" s="20" t="s">
        <v>56</v>
      </c>
      <c r="O655">
        <v>7</v>
      </c>
      <c r="P655">
        <v>22</v>
      </c>
      <c r="Q655">
        <v>124</v>
      </c>
      <c r="R655">
        <v>7</v>
      </c>
      <c r="S655">
        <v>6</v>
      </c>
      <c r="T655">
        <v>10</v>
      </c>
      <c r="X655" t="s">
        <v>1264</v>
      </c>
      <c r="Y655">
        <v>1019</v>
      </c>
      <c r="Z655" t="s">
        <v>30</v>
      </c>
    </row>
    <row r="656" spans="1:26" x14ac:dyDescent="0.25">
      <c r="A656" s="17" t="s">
        <v>241</v>
      </c>
      <c r="B656" s="20" t="s">
        <v>244</v>
      </c>
      <c r="C656" s="20" t="s">
        <v>2569</v>
      </c>
      <c r="D656" s="29" t="str">
        <f>VLOOKUP(R656, method!$A$1:$B$15, 2, 0)</f>
        <v>留後</v>
      </c>
      <c r="E656">
        <v>8</v>
      </c>
      <c r="F656" t="s">
        <v>628</v>
      </c>
      <c r="G656" t="s">
        <v>551</v>
      </c>
      <c r="H656">
        <v>1200</v>
      </c>
      <c r="I656" s="35" t="s">
        <v>455</v>
      </c>
      <c r="J656">
        <v>4</v>
      </c>
      <c r="K656">
        <v>9</v>
      </c>
      <c r="L656">
        <v>52</v>
      </c>
      <c r="M656" s="18" t="s">
        <v>188</v>
      </c>
      <c r="N656" s="25" t="s">
        <v>120</v>
      </c>
      <c r="O656">
        <v>4</v>
      </c>
      <c r="P656">
        <v>108</v>
      </c>
      <c r="Q656">
        <v>129</v>
      </c>
      <c r="R656">
        <v>11</v>
      </c>
      <c r="S656">
        <v>13</v>
      </c>
      <c r="T656">
        <v>8</v>
      </c>
      <c r="X656" t="s">
        <v>1265</v>
      </c>
      <c r="Y656">
        <v>1017</v>
      </c>
      <c r="Z656" t="s">
        <v>30</v>
      </c>
    </row>
    <row r="657" spans="1:26" x14ac:dyDescent="0.25">
      <c r="A657" s="17" t="s">
        <v>241</v>
      </c>
      <c r="B657" s="20" t="s">
        <v>244</v>
      </c>
      <c r="C657" s="20" t="s">
        <v>2569</v>
      </c>
      <c r="D657" s="29" t="str">
        <f>VLOOKUP(R657, method!$A$1:$B$15, 2, 0)</f>
        <v>留後</v>
      </c>
      <c r="E657">
        <v>9</v>
      </c>
      <c r="F657" t="s">
        <v>1193</v>
      </c>
      <c r="G657" t="s">
        <v>532</v>
      </c>
      <c r="H657">
        <v>1200</v>
      </c>
      <c r="I657" s="35" t="s">
        <v>436</v>
      </c>
      <c r="J657">
        <v>4</v>
      </c>
      <c r="K657">
        <v>12</v>
      </c>
      <c r="L657">
        <v>52</v>
      </c>
      <c r="M657" s="18" t="s">
        <v>188</v>
      </c>
      <c r="N657" s="19" t="s">
        <v>388</v>
      </c>
      <c r="O657" t="s">
        <v>546</v>
      </c>
      <c r="P657">
        <v>40</v>
      </c>
      <c r="Q657">
        <v>127</v>
      </c>
      <c r="R657">
        <v>11</v>
      </c>
      <c r="S657">
        <v>11</v>
      </c>
      <c r="T657">
        <v>9</v>
      </c>
      <c r="X657" t="s">
        <v>1108</v>
      </c>
      <c r="Y657">
        <v>1049</v>
      </c>
      <c r="Z657" t="s">
        <v>875</v>
      </c>
    </row>
    <row r="658" spans="1:26" x14ac:dyDescent="0.25">
      <c r="A658" s="17" t="s">
        <v>241</v>
      </c>
      <c r="B658" s="21" t="s">
        <v>247</v>
      </c>
      <c r="C658" s="21" t="s">
        <v>2570</v>
      </c>
      <c r="D658" s="27" t="str">
        <f>VLOOKUP(R658, method!$A$1:$B$15, 2, 0)</f>
        <v>中後</v>
      </c>
      <c r="E658">
        <v>9</v>
      </c>
      <c r="F658" t="s">
        <v>434</v>
      </c>
      <c r="G658" s="31" t="s">
        <v>435</v>
      </c>
      <c r="H658">
        <v>1650</v>
      </c>
      <c r="I658" s="35" t="s">
        <v>436</v>
      </c>
      <c r="J658">
        <v>4</v>
      </c>
      <c r="K658">
        <v>2</v>
      </c>
      <c r="L658">
        <v>59</v>
      </c>
      <c r="M658" s="19" t="s">
        <v>57</v>
      </c>
      <c r="N658" s="18" t="s">
        <v>12</v>
      </c>
      <c r="O658" t="s">
        <v>519</v>
      </c>
      <c r="P658">
        <v>4</v>
      </c>
      <c r="Q658">
        <v>134</v>
      </c>
      <c r="R658">
        <v>9</v>
      </c>
      <c r="S658">
        <v>8</v>
      </c>
      <c r="T658">
        <v>7</v>
      </c>
      <c r="U658">
        <v>9</v>
      </c>
      <c r="X658" t="s">
        <v>1266</v>
      </c>
      <c r="Y658">
        <v>1040</v>
      </c>
      <c r="Z658" t="s">
        <v>1267</v>
      </c>
    </row>
    <row r="659" spans="1:26" x14ac:dyDescent="0.25">
      <c r="A659" s="17" t="s">
        <v>241</v>
      </c>
      <c r="B659" s="21" t="s">
        <v>247</v>
      </c>
      <c r="C659" s="21" t="s">
        <v>2570</v>
      </c>
      <c r="D659" s="29" t="str">
        <f>VLOOKUP(R659, method!$A$1:$B$15, 2, 0)</f>
        <v>留後</v>
      </c>
      <c r="E659">
        <v>10</v>
      </c>
      <c r="F659" t="s">
        <v>438</v>
      </c>
      <c r="G659" s="31" t="s">
        <v>439</v>
      </c>
      <c r="H659">
        <v>1800</v>
      </c>
      <c r="I659" s="36" t="s">
        <v>440</v>
      </c>
      <c r="J659">
        <v>3</v>
      </c>
      <c r="K659">
        <v>12</v>
      </c>
      <c r="L659">
        <v>61</v>
      </c>
      <c r="M659" s="19" t="s">
        <v>57</v>
      </c>
      <c r="N659" s="20" t="s">
        <v>56</v>
      </c>
      <c r="O659" t="s">
        <v>480</v>
      </c>
      <c r="P659">
        <v>15</v>
      </c>
      <c r="Q659">
        <v>117</v>
      </c>
      <c r="R659">
        <v>12</v>
      </c>
      <c r="S659">
        <v>12</v>
      </c>
      <c r="T659">
        <v>12</v>
      </c>
      <c r="U659">
        <v>12</v>
      </c>
      <c r="V659">
        <v>10</v>
      </c>
      <c r="X659" t="s">
        <v>1268</v>
      </c>
      <c r="Y659">
        <v>1033</v>
      </c>
      <c r="Z659" t="s">
        <v>1267</v>
      </c>
    </row>
    <row r="660" spans="1:26" x14ac:dyDescent="0.25">
      <c r="A660" s="17" t="s">
        <v>241</v>
      </c>
      <c r="B660" s="21" t="s">
        <v>247</v>
      </c>
      <c r="C660" s="21" t="s">
        <v>2570</v>
      </c>
      <c r="D660" s="27" t="str">
        <f>VLOOKUP(R660, method!$A$1:$B$15, 2, 0)</f>
        <v>中後</v>
      </c>
      <c r="E660" s="34">
        <v>5</v>
      </c>
      <c r="F660" t="s">
        <v>444</v>
      </c>
      <c r="G660" s="30" t="s">
        <v>445</v>
      </c>
      <c r="H660">
        <v>1800</v>
      </c>
      <c r="I660" s="35" t="s">
        <v>436</v>
      </c>
      <c r="J660">
        <v>3</v>
      </c>
      <c r="K660">
        <v>4</v>
      </c>
      <c r="L660">
        <v>63</v>
      </c>
      <c r="M660" s="19" t="s">
        <v>57</v>
      </c>
      <c r="N660" s="24" t="s">
        <v>146</v>
      </c>
      <c r="O660">
        <v>3</v>
      </c>
      <c r="P660">
        <v>10</v>
      </c>
      <c r="Q660">
        <v>120</v>
      </c>
      <c r="R660">
        <v>8</v>
      </c>
      <c r="S660">
        <v>6</v>
      </c>
      <c r="T660">
        <v>6</v>
      </c>
      <c r="U660">
        <v>9</v>
      </c>
      <c r="V660">
        <v>5</v>
      </c>
      <c r="X660" t="s">
        <v>1269</v>
      </c>
      <c r="Y660">
        <v>1026</v>
      </c>
      <c r="Z660" t="s">
        <v>1267</v>
      </c>
    </row>
    <row r="661" spans="1:26" x14ac:dyDescent="0.25">
      <c r="A661" s="17" t="s">
        <v>241</v>
      </c>
      <c r="B661" s="21" t="s">
        <v>247</v>
      </c>
      <c r="C661" s="21" t="s">
        <v>2570</v>
      </c>
      <c r="D661" s="27" t="str">
        <f>VLOOKUP(R661, method!$A$1:$B$15, 2, 0)</f>
        <v>中後</v>
      </c>
      <c r="E661" s="34">
        <v>5</v>
      </c>
      <c r="F661" t="s">
        <v>794</v>
      </c>
      <c r="G661" s="31" t="s">
        <v>435</v>
      </c>
      <c r="H661">
        <v>1800</v>
      </c>
      <c r="I661" s="35" t="s">
        <v>455</v>
      </c>
      <c r="J661">
        <v>3</v>
      </c>
      <c r="K661">
        <v>12</v>
      </c>
      <c r="L661">
        <v>65</v>
      </c>
      <c r="M661" s="19" t="s">
        <v>57</v>
      </c>
      <c r="N661" s="24" t="s">
        <v>146</v>
      </c>
      <c r="O661">
        <v>4</v>
      </c>
      <c r="P661">
        <v>24</v>
      </c>
      <c r="Q661">
        <v>120</v>
      </c>
      <c r="R661">
        <v>10</v>
      </c>
      <c r="S661">
        <v>11</v>
      </c>
      <c r="T661">
        <v>11</v>
      </c>
      <c r="U661">
        <v>11</v>
      </c>
      <c r="V661">
        <v>5</v>
      </c>
      <c r="X661" t="s">
        <v>1270</v>
      </c>
      <c r="Y661">
        <v>1019</v>
      </c>
      <c r="Z661" t="s">
        <v>1267</v>
      </c>
    </row>
    <row r="662" spans="1:26" x14ac:dyDescent="0.25">
      <c r="A662" s="17" t="s">
        <v>241</v>
      </c>
      <c r="B662" s="21" t="s">
        <v>247</v>
      </c>
      <c r="C662" s="21" t="s">
        <v>2570</v>
      </c>
      <c r="D662" s="27" t="str">
        <f>VLOOKUP(R662, method!$A$1:$B$15, 2, 0)</f>
        <v>中後</v>
      </c>
      <c r="E662" s="34">
        <v>5</v>
      </c>
      <c r="F662" t="s">
        <v>450</v>
      </c>
      <c r="G662" s="31" t="s">
        <v>451</v>
      </c>
      <c r="H662">
        <v>1650</v>
      </c>
      <c r="I662" s="35" t="s">
        <v>436</v>
      </c>
      <c r="J662">
        <v>3</v>
      </c>
      <c r="K662">
        <v>10</v>
      </c>
      <c r="L662">
        <v>66</v>
      </c>
      <c r="M662" s="19" t="s">
        <v>57</v>
      </c>
      <c r="N662" s="21" t="s">
        <v>61</v>
      </c>
      <c r="O662" s="10" t="s">
        <v>498</v>
      </c>
      <c r="P662">
        <v>22</v>
      </c>
      <c r="Q662">
        <v>121</v>
      </c>
      <c r="R662">
        <v>10</v>
      </c>
      <c r="S662">
        <v>10</v>
      </c>
      <c r="T662">
        <v>9</v>
      </c>
      <c r="U662">
        <v>5</v>
      </c>
      <c r="X662" t="s">
        <v>248</v>
      </c>
      <c r="Y662">
        <v>1026</v>
      </c>
      <c r="Z662" t="s">
        <v>1271</v>
      </c>
    </row>
    <row r="663" spans="1:26" x14ac:dyDescent="0.25">
      <c r="A663" s="17" t="s">
        <v>241</v>
      </c>
      <c r="B663" s="21" t="s">
        <v>247</v>
      </c>
      <c r="C663" s="21" t="s">
        <v>2570</v>
      </c>
      <c r="D663" s="28" t="str">
        <f>VLOOKUP(R663, method!$A$1:$B$15, 2, 0)</f>
        <v>中前</v>
      </c>
      <c r="E663" s="34">
        <v>4</v>
      </c>
      <c r="F663" t="s">
        <v>978</v>
      </c>
      <c r="G663" t="s">
        <v>631</v>
      </c>
      <c r="H663">
        <v>1400</v>
      </c>
      <c r="I663" s="36" t="s">
        <v>440</v>
      </c>
      <c r="J663">
        <v>3</v>
      </c>
      <c r="K663">
        <v>1</v>
      </c>
      <c r="L663">
        <v>68</v>
      </c>
      <c r="M663" s="19" t="s">
        <v>57</v>
      </c>
      <c r="N663" s="17" t="s">
        <v>448</v>
      </c>
      <c r="O663" t="s">
        <v>529</v>
      </c>
      <c r="P663">
        <v>42</v>
      </c>
      <c r="Q663">
        <v>122</v>
      </c>
      <c r="R663">
        <v>4</v>
      </c>
      <c r="S663">
        <v>3</v>
      </c>
      <c r="T663">
        <v>4</v>
      </c>
      <c r="U663">
        <v>4</v>
      </c>
      <c r="X663" t="s">
        <v>1011</v>
      </c>
      <c r="Y663">
        <v>1022</v>
      </c>
      <c r="Z663" t="s">
        <v>1272</v>
      </c>
    </row>
    <row r="664" spans="1:26" x14ac:dyDescent="0.25">
      <c r="A664" s="17" t="s">
        <v>241</v>
      </c>
      <c r="B664" s="21" t="s">
        <v>247</v>
      </c>
      <c r="C664" s="21" t="s">
        <v>2570</v>
      </c>
      <c r="D664" s="28" t="str">
        <f>VLOOKUP(R664, method!$A$1:$B$15, 2, 0)</f>
        <v>中前</v>
      </c>
      <c r="E664">
        <v>8</v>
      </c>
      <c r="F664" t="s">
        <v>576</v>
      </c>
      <c r="G664" t="s">
        <v>545</v>
      </c>
      <c r="H664">
        <v>1400</v>
      </c>
      <c r="I664" s="35" t="s">
        <v>455</v>
      </c>
      <c r="J664">
        <v>3</v>
      </c>
      <c r="K664">
        <v>2</v>
      </c>
      <c r="L664">
        <v>70</v>
      </c>
      <c r="M664" s="19" t="s">
        <v>57</v>
      </c>
      <c r="N664" s="18" t="s">
        <v>201</v>
      </c>
      <c r="O664" t="s">
        <v>480</v>
      </c>
      <c r="P664">
        <v>24</v>
      </c>
      <c r="Q664">
        <v>129</v>
      </c>
      <c r="R664">
        <v>7</v>
      </c>
      <c r="S664">
        <v>9</v>
      </c>
      <c r="T664">
        <v>9</v>
      </c>
      <c r="U664">
        <v>8</v>
      </c>
      <c r="X664" t="s">
        <v>1273</v>
      </c>
      <c r="Y664">
        <v>1024</v>
      </c>
      <c r="Z664" t="s">
        <v>1272</v>
      </c>
    </row>
    <row r="665" spans="1:26" x14ac:dyDescent="0.25">
      <c r="A665" s="17" t="s">
        <v>241</v>
      </c>
      <c r="B665" s="21" t="s">
        <v>247</v>
      </c>
      <c r="C665" s="21" t="s">
        <v>2570</v>
      </c>
      <c r="D665" s="27" t="str">
        <f>VLOOKUP(R665, method!$A$1:$B$15, 2, 0)</f>
        <v>中後</v>
      </c>
      <c r="E665">
        <v>8</v>
      </c>
      <c r="F665" t="s">
        <v>579</v>
      </c>
      <c r="G665" t="s">
        <v>545</v>
      </c>
      <c r="H665">
        <v>1400</v>
      </c>
      <c r="I665" s="35" t="s">
        <v>436</v>
      </c>
      <c r="J665">
        <v>3</v>
      </c>
      <c r="K665">
        <v>3</v>
      </c>
      <c r="L665">
        <v>70</v>
      </c>
      <c r="M665" s="19" t="s">
        <v>57</v>
      </c>
      <c r="N665" s="19" t="s">
        <v>404</v>
      </c>
      <c r="O665" t="s">
        <v>495</v>
      </c>
      <c r="P665">
        <v>35</v>
      </c>
      <c r="Q665">
        <v>127</v>
      </c>
      <c r="R665">
        <v>9</v>
      </c>
      <c r="S665">
        <v>6</v>
      </c>
      <c r="T665">
        <v>6</v>
      </c>
      <c r="U665">
        <v>8</v>
      </c>
      <c r="X665" t="s">
        <v>1274</v>
      </c>
      <c r="Y665">
        <v>1026</v>
      </c>
      <c r="Z665" t="s">
        <v>1272</v>
      </c>
    </row>
    <row r="666" spans="1:26" x14ac:dyDescent="0.25">
      <c r="A666" s="17" t="s">
        <v>241</v>
      </c>
      <c r="B666" s="21" t="s">
        <v>247</v>
      </c>
      <c r="C666" s="21" t="s">
        <v>2570</v>
      </c>
      <c r="D666" s="27" t="str">
        <f>VLOOKUP(R666, method!$A$1:$B$15, 2, 0)</f>
        <v>中後</v>
      </c>
      <c r="E666">
        <v>9</v>
      </c>
      <c r="F666" t="s">
        <v>673</v>
      </c>
      <c r="G666" s="30" t="s">
        <v>445</v>
      </c>
      <c r="H666">
        <v>1650</v>
      </c>
      <c r="I666" s="35" t="s">
        <v>455</v>
      </c>
      <c r="J666">
        <v>3</v>
      </c>
      <c r="K666">
        <v>8</v>
      </c>
      <c r="L666">
        <v>71</v>
      </c>
      <c r="M666" s="19" t="s">
        <v>57</v>
      </c>
      <c r="N666" s="18" t="s">
        <v>12</v>
      </c>
      <c r="O666" t="s">
        <v>536</v>
      </c>
      <c r="P666">
        <v>6.4</v>
      </c>
      <c r="Q666">
        <v>128</v>
      </c>
      <c r="R666">
        <v>8</v>
      </c>
      <c r="S666">
        <v>8</v>
      </c>
      <c r="T666">
        <v>8</v>
      </c>
      <c r="U666">
        <v>9</v>
      </c>
      <c r="X666" t="s">
        <v>1275</v>
      </c>
      <c r="Y666">
        <v>1029</v>
      </c>
      <c r="Z666" t="s">
        <v>1272</v>
      </c>
    </row>
    <row r="667" spans="1:26" x14ac:dyDescent="0.25">
      <c r="A667" s="17" t="s">
        <v>241</v>
      </c>
      <c r="B667" s="21" t="s">
        <v>247</v>
      </c>
      <c r="C667" s="21" t="s">
        <v>2570</v>
      </c>
      <c r="D667" s="29" t="str">
        <f>VLOOKUP(R667, method!$A$1:$B$15, 2, 0)</f>
        <v>留後</v>
      </c>
      <c r="E667">
        <v>10</v>
      </c>
      <c r="F667" t="s">
        <v>937</v>
      </c>
      <c r="G667" s="31" t="s">
        <v>451</v>
      </c>
      <c r="H667">
        <v>1800</v>
      </c>
      <c r="I667" s="35" t="s">
        <v>455</v>
      </c>
      <c r="J667">
        <v>3</v>
      </c>
      <c r="K667">
        <v>12</v>
      </c>
      <c r="L667">
        <v>71</v>
      </c>
      <c r="M667" s="19" t="s">
        <v>57</v>
      </c>
      <c r="N667" s="18" t="s">
        <v>12</v>
      </c>
      <c r="O667" t="s">
        <v>456</v>
      </c>
      <c r="P667">
        <v>5.3</v>
      </c>
      <c r="Q667">
        <v>129</v>
      </c>
      <c r="R667">
        <v>12</v>
      </c>
      <c r="S667">
        <v>12</v>
      </c>
      <c r="T667">
        <v>12</v>
      </c>
      <c r="U667">
        <v>12</v>
      </c>
      <c r="V667">
        <v>10</v>
      </c>
      <c r="X667" t="s">
        <v>1276</v>
      </c>
      <c r="Y667">
        <v>1038</v>
      </c>
      <c r="Z667" t="s">
        <v>1272</v>
      </c>
    </row>
    <row r="668" spans="1:26" x14ac:dyDescent="0.25">
      <c r="A668" s="17" t="s">
        <v>241</v>
      </c>
      <c r="B668" s="21" t="s">
        <v>247</v>
      </c>
      <c r="C668" s="21" t="s">
        <v>2570</v>
      </c>
      <c r="D668" s="27" t="str">
        <f>VLOOKUP(R668, method!$A$1:$B$15, 2, 0)</f>
        <v>中後</v>
      </c>
      <c r="E668" s="33">
        <v>2</v>
      </c>
      <c r="F668" t="s">
        <v>612</v>
      </c>
      <c r="G668" s="31" t="s">
        <v>439</v>
      </c>
      <c r="H668">
        <v>1800</v>
      </c>
      <c r="I668" s="35" t="s">
        <v>455</v>
      </c>
      <c r="J668">
        <v>3</v>
      </c>
      <c r="K668">
        <v>2</v>
      </c>
      <c r="L668">
        <v>69</v>
      </c>
      <c r="M668" s="19" t="s">
        <v>57</v>
      </c>
      <c r="N668" s="18" t="s">
        <v>12</v>
      </c>
      <c r="O668" s="10" t="s">
        <v>488</v>
      </c>
      <c r="P668">
        <v>4</v>
      </c>
      <c r="Q668">
        <v>125</v>
      </c>
      <c r="R668">
        <v>8</v>
      </c>
      <c r="S668">
        <v>8</v>
      </c>
      <c r="T668">
        <v>7</v>
      </c>
      <c r="U668">
        <v>5</v>
      </c>
      <c r="V668">
        <v>2</v>
      </c>
      <c r="X668" t="s">
        <v>1277</v>
      </c>
      <c r="Y668">
        <v>1027</v>
      </c>
      <c r="Z668" t="s">
        <v>1272</v>
      </c>
    </row>
    <row r="669" spans="1:26" x14ac:dyDescent="0.25">
      <c r="A669" s="17" t="s">
        <v>241</v>
      </c>
      <c r="B669" s="21" t="s">
        <v>247</v>
      </c>
      <c r="C669" s="21" t="s">
        <v>2570</v>
      </c>
      <c r="D669" s="27" t="str">
        <f>VLOOKUP(R669, method!$A$1:$B$15, 2, 0)</f>
        <v>中後</v>
      </c>
      <c r="E669" s="33">
        <v>3</v>
      </c>
      <c r="F669" t="s">
        <v>475</v>
      </c>
      <c r="G669" s="30" t="s">
        <v>445</v>
      </c>
      <c r="H669">
        <v>1650</v>
      </c>
      <c r="I669" s="35" t="s">
        <v>436</v>
      </c>
      <c r="J669">
        <v>3</v>
      </c>
      <c r="K669">
        <v>8</v>
      </c>
      <c r="L669">
        <v>69</v>
      </c>
      <c r="M669" s="19" t="s">
        <v>57</v>
      </c>
      <c r="N669" s="20" t="s">
        <v>56</v>
      </c>
      <c r="O669" s="10" t="s">
        <v>552</v>
      </c>
      <c r="P669">
        <v>5.3</v>
      </c>
      <c r="Q669">
        <v>126</v>
      </c>
      <c r="R669">
        <v>9</v>
      </c>
      <c r="S669">
        <v>9</v>
      </c>
      <c r="T669">
        <v>8</v>
      </c>
      <c r="U669">
        <v>3</v>
      </c>
      <c r="X669" t="s">
        <v>910</v>
      </c>
      <c r="Y669">
        <v>1030</v>
      </c>
      <c r="Z669" t="s">
        <v>1272</v>
      </c>
    </row>
    <row r="670" spans="1:26" x14ac:dyDescent="0.25">
      <c r="A670" s="17" t="s">
        <v>241</v>
      </c>
      <c r="B670" s="21" t="s">
        <v>247</v>
      </c>
      <c r="C670" s="21" t="s">
        <v>2570</v>
      </c>
      <c r="D670" s="27" t="str">
        <f>VLOOKUP(R670, method!$A$1:$B$15, 2, 0)</f>
        <v>中後</v>
      </c>
      <c r="E670" s="33">
        <v>3</v>
      </c>
      <c r="F670" t="s">
        <v>694</v>
      </c>
      <c r="G670" s="31" t="s">
        <v>435</v>
      </c>
      <c r="H670">
        <v>1650</v>
      </c>
      <c r="I670" s="35" t="s">
        <v>455</v>
      </c>
      <c r="J670">
        <v>3</v>
      </c>
      <c r="K670">
        <v>3</v>
      </c>
      <c r="L670">
        <v>68</v>
      </c>
      <c r="M670" s="19" t="s">
        <v>57</v>
      </c>
      <c r="N670" s="20" t="s">
        <v>56</v>
      </c>
      <c r="O670" s="10" t="s">
        <v>452</v>
      </c>
      <c r="P670">
        <v>5.9</v>
      </c>
      <c r="Q670">
        <v>125</v>
      </c>
      <c r="R670">
        <v>10</v>
      </c>
      <c r="S670">
        <v>10</v>
      </c>
      <c r="T670">
        <v>6</v>
      </c>
      <c r="U670">
        <v>3</v>
      </c>
      <c r="X670" t="s">
        <v>1175</v>
      </c>
      <c r="Y670">
        <v>1028</v>
      </c>
      <c r="Z670" t="s">
        <v>1272</v>
      </c>
    </row>
    <row r="671" spans="1:26" x14ac:dyDescent="0.25">
      <c r="A671" s="17" t="s">
        <v>241</v>
      </c>
      <c r="B671" s="21" t="s">
        <v>247</v>
      </c>
      <c r="C671" s="21" t="s">
        <v>2570</v>
      </c>
      <c r="D671" s="27" t="str">
        <f>VLOOKUP(R671, method!$A$1:$B$15, 2, 0)</f>
        <v>中後</v>
      </c>
      <c r="E671" s="33">
        <v>1</v>
      </c>
      <c r="F671" t="s">
        <v>849</v>
      </c>
      <c r="G671" s="31" t="s">
        <v>435</v>
      </c>
      <c r="H671">
        <v>1650</v>
      </c>
      <c r="I671" s="35" t="s">
        <v>455</v>
      </c>
      <c r="J671">
        <v>3</v>
      </c>
      <c r="K671">
        <v>5</v>
      </c>
      <c r="L671">
        <v>61</v>
      </c>
      <c r="M671" s="19" t="s">
        <v>57</v>
      </c>
      <c r="N671" s="20" t="s">
        <v>56</v>
      </c>
      <c r="O671" s="10">
        <v>1</v>
      </c>
      <c r="P671">
        <v>5.3</v>
      </c>
      <c r="Q671">
        <v>115</v>
      </c>
      <c r="R671">
        <v>8</v>
      </c>
      <c r="S671">
        <v>8</v>
      </c>
      <c r="T671">
        <v>7</v>
      </c>
      <c r="U671">
        <v>1</v>
      </c>
      <c r="X671" t="s">
        <v>1278</v>
      </c>
      <c r="Y671">
        <v>1037</v>
      </c>
      <c r="Z671" t="s">
        <v>1279</v>
      </c>
    </row>
    <row r="672" spans="1:26" x14ac:dyDescent="0.25">
      <c r="A672" s="17" t="s">
        <v>241</v>
      </c>
      <c r="B672" s="21" t="s">
        <v>247</v>
      </c>
      <c r="C672" s="21" t="s">
        <v>2570</v>
      </c>
      <c r="D672" s="29" t="str">
        <f>VLOOKUP(R672, method!$A$1:$B$15, 2, 0)</f>
        <v>留後</v>
      </c>
      <c r="E672" s="33">
        <v>3</v>
      </c>
      <c r="F672" t="s">
        <v>484</v>
      </c>
      <c r="G672" s="31" t="s">
        <v>439</v>
      </c>
      <c r="H672">
        <v>1650</v>
      </c>
      <c r="I672" s="36" t="s">
        <v>440</v>
      </c>
      <c r="J672">
        <v>3</v>
      </c>
      <c r="K672">
        <v>6</v>
      </c>
      <c r="L672">
        <v>62</v>
      </c>
      <c r="M672" s="19" t="s">
        <v>57</v>
      </c>
      <c r="N672" s="18" t="s">
        <v>12</v>
      </c>
      <c r="O672" t="s">
        <v>529</v>
      </c>
      <c r="P672">
        <v>5.3</v>
      </c>
      <c r="Q672">
        <v>120</v>
      </c>
      <c r="R672">
        <v>11</v>
      </c>
      <c r="S672">
        <v>10</v>
      </c>
      <c r="T672">
        <v>9</v>
      </c>
      <c r="U672">
        <v>3</v>
      </c>
      <c r="X672" t="s">
        <v>1280</v>
      </c>
      <c r="Y672">
        <v>1035</v>
      </c>
      <c r="Z672" t="s">
        <v>152</v>
      </c>
    </row>
    <row r="673" spans="1:26" x14ac:dyDescent="0.25">
      <c r="A673" s="17" t="s">
        <v>241</v>
      </c>
      <c r="B673" s="21" t="s">
        <v>247</v>
      </c>
      <c r="C673" s="21" t="s">
        <v>2570</v>
      </c>
      <c r="D673" s="28" t="str">
        <f>VLOOKUP(R673, method!$A$1:$B$15, 2, 0)</f>
        <v>中前</v>
      </c>
      <c r="E673" s="34">
        <v>5</v>
      </c>
      <c r="F673" t="s">
        <v>633</v>
      </c>
      <c r="G673" s="30" t="s">
        <v>445</v>
      </c>
      <c r="H673">
        <v>1650</v>
      </c>
      <c r="I673" s="35" t="s">
        <v>455</v>
      </c>
      <c r="J673">
        <v>3</v>
      </c>
      <c r="K673">
        <v>2</v>
      </c>
      <c r="L673">
        <v>62</v>
      </c>
      <c r="M673" s="19" t="s">
        <v>57</v>
      </c>
      <c r="N673" s="18" t="s">
        <v>12</v>
      </c>
      <c r="O673" s="10" t="s">
        <v>597</v>
      </c>
      <c r="P673">
        <v>5.0999999999999996</v>
      </c>
      <c r="Q673">
        <v>119</v>
      </c>
      <c r="R673">
        <v>7</v>
      </c>
      <c r="S673">
        <v>7</v>
      </c>
      <c r="T673">
        <v>7</v>
      </c>
      <c r="U673">
        <v>5</v>
      </c>
      <c r="X673" t="s">
        <v>1281</v>
      </c>
      <c r="Y673">
        <v>1019</v>
      </c>
      <c r="Z673" t="s">
        <v>152</v>
      </c>
    </row>
    <row r="674" spans="1:26" x14ac:dyDescent="0.25">
      <c r="A674" s="17" t="s">
        <v>241</v>
      </c>
      <c r="B674" s="21" t="s">
        <v>247</v>
      </c>
      <c r="C674" s="21" t="s">
        <v>2570</v>
      </c>
      <c r="D674" s="29" t="str">
        <f>VLOOKUP(R674, method!$A$1:$B$15, 2, 0)</f>
        <v>留後</v>
      </c>
      <c r="E674" s="33">
        <v>3</v>
      </c>
      <c r="F674" t="s">
        <v>703</v>
      </c>
      <c r="G674" s="30" t="s">
        <v>445</v>
      </c>
      <c r="H674">
        <v>1650</v>
      </c>
      <c r="I674" s="35" t="s">
        <v>455</v>
      </c>
      <c r="J674">
        <v>3</v>
      </c>
      <c r="K674">
        <v>12</v>
      </c>
      <c r="L674">
        <v>60</v>
      </c>
      <c r="M674" s="19" t="s">
        <v>57</v>
      </c>
      <c r="N674" s="15" t="s">
        <v>391</v>
      </c>
      <c r="O674" s="10" t="s">
        <v>376</v>
      </c>
      <c r="P674">
        <v>44</v>
      </c>
      <c r="Q674">
        <v>117</v>
      </c>
      <c r="R674">
        <v>12</v>
      </c>
      <c r="S674">
        <v>12</v>
      </c>
      <c r="T674">
        <v>12</v>
      </c>
      <c r="U674">
        <v>3</v>
      </c>
      <c r="X674" t="s">
        <v>1282</v>
      </c>
      <c r="Y674">
        <v>1019</v>
      </c>
      <c r="Z674" t="s">
        <v>1283</v>
      </c>
    </row>
    <row r="675" spans="1:26" x14ac:dyDescent="0.25">
      <c r="A675" s="17" t="s">
        <v>241</v>
      </c>
      <c r="B675" s="21" t="s">
        <v>247</v>
      </c>
      <c r="C675" s="21" t="s">
        <v>2570</v>
      </c>
      <c r="D675" s="29" t="str">
        <f>VLOOKUP(R675, method!$A$1:$B$15, 2, 0)</f>
        <v>留後</v>
      </c>
      <c r="E675">
        <v>9</v>
      </c>
      <c r="F675" t="s">
        <v>1284</v>
      </c>
      <c r="G675" s="31" t="s">
        <v>451</v>
      </c>
      <c r="H675">
        <v>1200</v>
      </c>
      <c r="I675" s="35" t="s">
        <v>455</v>
      </c>
      <c r="J675">
        <v>3</v>
      </c>
      <c r="K675">
        <v>11</v>
      </c>
      <c r="L675">
        <v>62</v>
      </c>
      <c r="M675" s="19" t="s">
        <v>57</v>
      </c>
      <c r="N675" s="20" t="s">
        <v>56</v>
      </c>
      <c r="O675" t="s">
        <v>495</v>
      </c>
      <c r="P675">
        <v>27</v>
      </c>
      <c r="Q675">
        <v>119</v>
      </c>
      <c r="R675">
        <v>11</v>
      </c>
      <c r="S675">
        <v>12</v>
      </c>
      <c r="T675">
        <v>9</v>
      </c>
      <c r="X675" t="s">
        <v>1285</v>
      </c>
      <c r="Y675">
        <v>1004</v>
      </c>
      <c r="Z675" t="s">
        <v>1272</v>
      </c>
    </row>
    <row r="676" spans="1:26" x14ac:dyDescent="0.25">
      <c r="A676" s="17" t="s">
        <v>241</v>
      </c>
      <c r="B676" s="21" t="s">
        <v>247</v>
      </c>
      <c r="C676" s="21" t="s">
        <v>2570</v>
      </c>
      <c r="D676" s="28" t="str">
        <f>VLOOKUP(R676, method!$A$1:$B$15, 2, 0)</f>
        <v>中前</v>
      </c>
      <c r="E676">
        <v>6</v>
      </c>
      <c r="F676" t="s">
        <v>642</v>
      </c>
      <c r="G676" s="31" t="s">
        <v>439</v>
      </c>
      <c r="H676">
        <v>1200</v>
      </c>
      <c r="I676" s="35" t="s">
        <v>455</v>
      </c>
      <c r="J676">
        <v>3</v>
      </c>
      <c r="K676">
        <v>4</v>
      </c>
      <c r="L676">
        <v>63</v>
      </c>
      <c r="M676" s="19" t="s">
        <v>57</v>
      </c>
      <c r="N676" s="25" t="s">
        <v>26</v>
      </c>
      <c r="O676" t="s">
        <v>456</v>
      </c>
      <c r="P676">
        <v>9.3000000000000007</v>
      </c>
      <c r="Q676">
        <v>119</v>
      </c>
      <c r="R676">
        <v>7</v>
      </c>
      <c r="S676">
        <v>8</v>
      </c>
      <c r="T676">
        <v>6</v>
      </c>
      <c r="X676" t="s">
        <v>515</v>
      </c>
      <c r="Y676">
        <v>1013</v>
      </c>
      <c r="Z676" t="s">
        <v>1286</v>
      </c>
    </row>
    <row r="677" spans="1:26" x14ac:dyDescent="0.25">
      <c r="A677" s="17" t="s">
        <v>241</v>
      </c>
      <c r="B677" s="21" t="s">
        <v>247</v>
      </c>
      <c r="C677" s="21" t="s">
        <v>2570</v>
      </c>
      <c r="D677" s="29" t="str">
        <f>VLOOKUP(R677, method!$A$1:$B$15, 2, 0)</f>
        <v>留後</v>
      </c>
      <c r="E677" s="33">
        <v>3</v>
      </c>
      <c r="F677" t="s">
        <v>899</v>
      </c>
      <c r="G677" s="30" t="s">
        <v>445</v>
      </c>
      <c r="H677">
        <v>1200</v>
      </c>
      <c r="I677" s="35" t="s">
        <v>455</v>
      </c>
      <c r="J677">
        <v>3</v>
      </c>
      <c r="K677">
        <v>4</v>
      </c>
      <c r="L677">
        <v>63</v>
      </c>
      <c r="M677" s="19" t="s">
        <v>57</v>
      </c>
      <c r="N677" s="25" t="s">
        <v>26</v>
      </c>
      <c r="O677" s="10" t="s">
        <v>442</v>
      </c>
      <c r="P677">
        <v>25</v>
      </c>
      <c r="Q677">
        <v>120</v>
      </c>
      <c r="R677">
        <v>11</v>
      </c>
      <c r="S677">
        <v>10</v>
      </c>
      <c r="T677">
        <v>3</v>
      </c>
      <c r="X677" t="s">
        <v>499</v>
      </c>
      <c r="Y677">
        <v>1010</v>
      </c>
      <c r="Z677" t="s">
        <v>152</v>
      </c>
    </row>
    <row r="678" spans="1:26" x14ac:dyDescent="0.25">
      <c r="A678" s="17" t="s">
        <v>241</v>
      </c>
      <c r="B678" s="21" t="s">
        <v>247</v>
      </c>
      <c r="C678" s="21" t="s">
        <v>2570</v>
      </c>
      <c r="D678" s="27" t="str">
        <f>VLOOKUP(R678, method!$A$1:$B$15, 2, 0)</f>
        <v>中後</v>
      </c>
      <c r="E678">
        <v>7</v>
      </c>
      <c r="F678" t="s">
        <v>952</v>
      </c>
      <c r="G678" s="31" t="s">
        <v>435</v>
      </c>
      <c r="H678">
        <v>1000</v>
      </c>
      <c r="I678" s="35" t="s">
        <v>455</v>
      </c>
      <c r="J678">
        <v>3</v>
      </c>
      <c r="K678">
        <v>3</v>
      </c>
      <c r="L678">
        <v>63</v>
      </c>
      <c r="M678" s="19" t="s">
        <v>57</v>
      </c>
      <c r="N678" s="15" t="s">
        <v>391</v>
      </c>
      <c r="O678" t="s">
        <v>456</v>
      </c>
      <c r="P678">
        <v>33</v>
      </c>
      <c r="Q678">
        <v>119</v>
      </c>
      <c r="R678">
        <v>8</v>
      </c>
      <c r="S678">
        <v>7</v>
      </c>
      <c r="T678">
        <v>7</v>
      </c>
      <c r="X678" t="s">
        <v>1073</v>
      </c>
      <c r="Y678">
        <v>1016</v>
      </c>
      <c r="Z678" t="s">
        <v>586</v>
      </c>
    </row>
    <row r="679" spans="1:26" x14ac:dyDescent="0.25">
      <c r="A679" s="17" t="s">
        <v>241</v>
      </c>
      <c r="B679" s="22" t="s">
        <v>251</v>
      </c>
      <c r="C679" s="22" t="s">
        <v>2571</v>
      </c>
      <c r="D679" s="28" t="str">
        <f>VLOOKUP(R679, method!$A$1:$B$15, 2, 0)</f>
        <v>中前</v>
      </c>
      <c r="E679">
        <v>6</v>
      </c>
      <c r="F679" t="s">
        <v>544</v>
      </c>
      <c r="G679" t="s">
        <v>545</v>
      </c>
      <c r="H679">
        <v>1400</v>
      </c>
      <c r="I679" s="35" t="s">
        <v>455</v>
      </c>
      <c r="J679">
        <v>4</v>
      </c>
      <c r="K679">
        <v>10</v>
      </c>
      <c r="L679">
        <v>59</v>
      </c>
      <c r="M679" s="21" t="s">
        <v>46</v>
      </c>
      <c r="N679" s="22" t="s">
        <v>833</v>
      </c>
      <c r="O679">
        <v>5</v>
      </c>
      <c r="P679">
        <v>21</v>
      </c>
      <c r="Q679">
        <v>123</v>
      </c>
      <c r="R679">
        <v>6</v>
      </c>
      <c r="S679">
        <v>5</v>
      </c>
      <c r="T679">
        <v>6</v>
      </c>
      <c r="U679">
        <v>6</v>
      </c>
      <c r="X679" t="s">
        <v>1287</v>
      </c>
      <c r="Y679">
        <v>1138</v>
      </c>
      <c r="Z679" t="s">
        <v>1288</v>
      </c>
    </row>
    <row r="680" spans="1:26" x14ac:dyDescent="0.25">
      <c r="A680" s="17" t="s">
        <v>241</v>
      </c>
      <c r="B680" s="22" t="s">
        <v>251</v>
      </c>
      <c r="C680" s="22" t="s">
        <v>2571</v>
      </c>
      <c r="D680" s="29" t="str">
        <f>VLOOKUP(R680, method!$A$1:$B$15, 2, 0)</f>
        <v>留後</v>
      </c>
      <c r="E680">
        <v>7</v>
      </c>
      <c r="F680" t="s">
        <v>554</v>
      </c>
      <c r="G680" t="s">
        <v>551</v>
      </c>
      <c r="H680">
        <v>1200</v>
      </c>
      <c r="I680" s="35" t="s">
        <v>455</v>
      </c>
      <c r="J680">
        <v>4</v>
      </c>
      <c r="K680">
        <v>7</v>
      </c>
      <c r="L680">
        <v>59</v>
      </c>
      <c r="M680" s="21" t="s">
        <v>46</v>
      </c>
      <c r="N680" s="18" t="s">
        <v>12</v>
      </c>
      <c r="O680">
        <v>6</v>
      </c>
      <c r="P680">
        <v>4.2</v>
      </c>
      <c r="Q680">
        <v>135</v>
      </c>
      <c r="R680">
        <v>14</v>
      </c>
      <c r="S680">
        <v>11</v>
      </c>
      <c r="T680">
        <v>7</v>
      </c>
      <c r="X680" t="s">
        <v>85</v>
      </c>
      <c r="Y680">
        <v>1153</v>
      </c>
      <c r="Z680" t="s">
        <v>1289</v>
      </c>
    </row>
    <row r="681" spans="1:26" x14ac:dyDescent="0.25">
      <c r="A681" s="17" t="s">
        <v>241</v>
      </c>
      <c r="B681" s="22" t="s">
        <v>251</v>
      </c>
      <c r="C681" s="22" t="s">
        <v>2571</v>
      </c>
      <c r="D681" s="29" t="str">
        <f>VLOOKUP(R681, method!$A$1:$B$15, 2, 0)</f>
        <v>留後</v>
      </c>
      <c r="E681">
        <v>11</v>
      </c>
      <c r="F681" t="s">
        <v>784</v>
      </c>
      <c r="G681" t="s">
        <v>469</v>
      </c>
      <c r="H681">
        <v>1200</v>
      </c>
      <c r="I681" s="35" t="s">
        <v>436</v>
      </c>
      <c r="J681">
        <v>4</v>
      </c>
      <c r="K681">
        <v>14</v>
      </c>
      <c r="L681">
        <v>59</v>
      </c>
      <c r="M681" s="18" t="s">
        <v>188</v>
      </c>
      <c r="N681" s="18" t="s">
        <v>12</v>
      </c>
      <c r="O681">
        <v>5</v>
      </c>
      <c r="P681">
        <v>3.4</v>
      </c>
      <c r="Q681">
        <v>134</v>
      </c>
      <c r="R681">
        <v>14</v>
      </c>
      <c r="S681">
        <v>13</v>
      </c>
      <c r="T681">
        <v>11</v>
      </c>
      <c r="X681" t="s">
        <v>58</v>
      </c>
      <c r="Y681">
        <v>1145</v>
      </c>
      <c r="Z681" t="s">
        <v>1289</v>
      </c>
    </row>
    <row r="682" spans="1:26" x14ac:dyDescent="0.25">
      <c r="A682" s="17" t="s">
        <v>241</v>
      </c>
      <c r="B682" s="22" t="s">
        <v>251</v>
      </c>
      <c r="C682" s="22" t="s">
        <v>2571</v>
      </c>
      <c r="D682" s="28" t="str">
        <f>VLOOKUP(R682, method!$A$1:$B$15, 2, 0)</f>
        <v>中前</v>
      </c>
      <c r="E682" s="33">
        <v>1</v>
      </c>
      <c r="F682" t="s">
        <v>656</v>
      </c>
      <c r="G682" t="s">
        <v>532</v>
      </c>
      <c r="H682">
        <v>1200</v>
      </c>
      <c r="I682" s="35" t="s">
        <v>436</v>
      </c>
      <c r="J682">
        <v>4</v>
      </c>
      <c r="K682">
        <v>4</v>
      </c>
      <c r="L682">
        <v>52</v>
      </c>
      <c r="M682" s="18" t="s">
        <v>188</v>
      </c>
      <c r="N682" s="18" t="s">
        <v>12</v>
      </c>
      <c r="O682" s="10" t="s">
        <v>597</v>
      </c>
      <c r="P682">
        <v>5.0999999999999996</v>
      </c>
      <c r="Q682">
        <v>129</v>
      </c>
      <c r="R682">
        <v>5</v>
      </c>
      <c r="S682">
        <v>4</v>
      </c>
      <c r="T682">
        <v>1</v>
      </c>
      <c r="X682" t="s">
        <v>1290</v>
      </c>
      <c r="Y682">
        <v>1131</v>
      </c>
      <c r="Z682" t="s">
        <v>1291</v>
      </c>
    </row>
    <row r="683" spans="1:26" x14ac:dyDescent="0.25">
      <c r="A683" s="17" t="s">
        <v>241</v>
      </c>
      <c r="B683" s="23" t="s">
        <v>253</v>
      </c>
      <c r="C683" s="23" t="s">
        <v>2572</v>
      </c>
      <c r="D683" s="29" t="str">
        <f>VLOOKUP(R683, method!$A$1:$B$15, 2, 0)</f>
        <v>留後</v>
      </c>
      <c r="E683" s="34">
        <v>5</v>
      </c>
      <c r="F683" t="s">
        <v>434</v>
      </c>
      <c r="G683" s="31" t="s">
        <v>435</v>
      </c>
      <c r="H683">
        <v>1650</v>
      </c>
      <c r="I683" s="35" t="s">
        <v>436</v>
      </c>
      <c r="J683">
        <v>4</v>
      </c>
      <c r="K683">
        <v>9</v>
      </c>
      <c r="L683">
        <v>60</v>
      </c>
      <c r="M683" s="18" t="s">
        <v>95</v>
      </c>
      <c r="N683" s="22" t="s">
        <v>33</v>
      </c>
      <c r="O683">
        <v>3</v>
      </c>
      <c r="P683">
        <v>9.1999999999999993</v>
      </c>
      <c r="Q683">
        <v>135</v>
      </c>
      <c r="R683">
        <v>11</v>
      </c>
      <c r="S683">
        <v>11</v>
      </c>
      <c r="T683">
        <v>9</v>
      </c>
      <c r="U683">
        <v>5</v>
      </c>
      <c r="X683" t="s">
        <v>1292</v>
      </c>
      <c r="Y683">
        <v>1253</v>
      </c>
      <c r="Z683" t="s">
        <v>30</v>
      </c>
    </row>
    <row r="684" spans="1:26" x14ac:dyDescent="0.25">
      <c r="A684" s="17" t="s">
        <v>241</v>
      </c>
      <c r="B684" s="23" t="s">
        <v>253</v>
      </c>
      <c r="C684" s="23" t="s">
        <v>2572</v>
      </c>
      <c r="D684" s="27" t="str">
        <f>VLOOKUP(R684, method!$A$1:$B$15, 2, 0)</f>
        <v>中後</v>
      </c>
      <c r="E684" s="34">
        <v>5</v>
      </c>
      <c r="F684" t="s">
        <v>559</v>
      </c>
      <c r="G684" s="30" t="s">
        <v>445</v>
      </c>
      <c r="H684">
        <v>1200</v>
      </c>
      <c r="I684" s="35" t="s">
        <v>436</v>
      </c>
      <c r="J684">
        <v>4</v>
      </c>
      <c r="K684">
        <v>4</v>
      </c>
      <c r="L684">
        <v>60</v>
      </c>
      <c r="M684" s="18" t="s">
        <v>95</v>
      </c>
      <c r="N684" s="22" t="s">
        <v>33</v>
      </c>
      <c r="O684" s="10" t="s">
        <v>442</v>
      </c>
      <c r="P684">
        <v>3.3</v>
      </c>
      <c r="Q684">
        <v>135</v>
      </c>
      <c r="R684">
        <v>9</v>
      </c>
      <c r="S684">
        <v>8</v>
      </c>
      <c r="T684">
        <v>5</v>
      </c>
      <c r="X684" t="s">
        <v>1111</v>
      </c>
      <c r="Y684">
        <v>1278</v>
      </c>
      <c r="Z684" t="s">
        <v>30</v>
      </c>
    </row>
    <row r="685" spans="1:26" x14ac:dyDescent="0.25">
      <c r="A685" s="17" t="s">
        <v>241</v>
      </c>
      <c r="B685" s="23" t="s">
        <v>253</v>
      </c>
      <c r="C685" s="23" t="s">
        <v>2572</v>
      </c>
      <c r="D685" s="29" t="str">
        <f>VLOOKUP(R685, method!$A$1:$B$15, 2, 0)</f>
        <v>留後</v>
      </c>
      <c r="E685" s="33">
        <v>2</v>
      </c>
      <c r="F685" t="s">
        <v>444</v>
      </c>
      <c r="G685" s="30" t="s">
        <v>445</v>
      </c>
      <c r="H685">
        <v>1200</v>
      </c>
      <c r="I685" s="35" t="s">
        <v>436</v>
      </c>
      <c r="J685">
        <v>4</v>
      </c>
      <c r="K685">
        <v>5</v>
      </c>
      <c r="L685">
        <v>60</v>
      </c>
      <c r="M685" s="18" t="s">
        <v>95</v>
      </c>
      <c r="N685" s="22" t="s">
        <v>33</v>
      </c>
      <c r="O685" s="10" t="s">
        <v>488</v>
      </c>
      <c r="P685">
        <v>2.7</v>
      </c>
      <c r="Q685">
        <v>135</v>
      </c>
      <c r="R685">
        <v>11</v>
      </c>
      <c r="S685">
        <v>9</v>
      </c>
      <c r="T685">
        <v>2</v>
      </c>
      <c r="X685" t="s">
        <v>1265</v>
      </c>
      <c r="Y685">
        <v>1262</v>
      </c>
      <c r="Z685" t="s">
        <v>30</v>
      </c>
    </row>
    <row r="686" spans="1:26" x14ac:dyDescent="0.25">
      <c r="A686" s="17" t="s">
        <v>241</v>
      </c>
      <c r="B686" s="23" t="s">
        <v>253</v>
      </c>
      <c r="C686" s="23" t="s">
        <v>2572</v>
      </c>
      <c r="D686" s="27" t="str">
        <f>VLOOKUP(R686, method!$A$1:$B$15, 2, 0)</f>
        <v>中後</v>
      </c>
      <c r="E686" s="34">
        <v>4</v>
      </c>
      <c r="F686" t="s">
        <v>684</v>
      </c>
      <c r="G686" s="31" t="s">
        <v>451</v>
      </c>
      <c r="H686">
        <v>1200</v>
      </c>
      <c r="I686" s="35" t="s">
        <v>436</v>
      </c>
      <c r="J686">
        <v>3</v>
      </c>
      <c r="K686">
        <v>2</v>
      </c>
      <c r="L686">
        <v>61</v>
      </c>
      <c r="M686" s="18" t="s">
        <v>95</v>
      </c>
      <c r="N686" s="18" t="s">
        <v>201</v>
      </c>
      <c r="O686" s="10" t="s">
        <v>552</v>
      </c>
      <c r="P686">
        <v>5</v>
      </c>
      <c r="Q686">
        <v>118</v>
      </c>
      <c r="R686">
        <v>9</v>
      </c>
      <c r="S686">
        <v>9</v>
      </c>
      <c r="T686">
        <v>4</v>
      </c>
      <c r="X686" t="s">
        <v>1293</v>
      </c>
      <c r="Y686">
        <v>1241</v>
      </c>
      <c r="Z686" t="s">
        <v>30</v>
      </c>
    </row>
    <row r="687" spans="1:26" x14ac:dyDescent="0.25">
      <c r="A687" s="17" t="s">
        <v>241</v>
      </c>
      <c r="B687" s="23" t="s">
        <v>253</v>
      </c>
      <c r="C687" s="23" t="s">
        <v>2572</v>
      </c>
      <c r="D687" s="28" t="str">
        <f>VLOOKUP(R687, method!$A$1:$B$15, 2, 0)</f>
        <v>中前</v>
      </c>
      <c r="E687">
        <v>7</v>
      </c>
      <c r="F687" t="s">
        <v>564</v>
      </c>
      <c r="G687" t="s">
        <v>511</v>
      </c>
      <c r="H687">
        <v>1200</v>
      </c>
      <c r="I687" s="35" t="s">
        <v>455</v>
      </c>
      <c r="J687">
        <v>3</v>
      </c>
      <c r="K687">
        <v>1</v>
      </c>
      <c r="L687">
        <v>63</v>
      </c>
      <c r="M687" s="18" t="s">
        <v>95</v>
      </c>
      <c r="N687" s="18" t="s">
        <v>201</v>
      </c>
      <c r="O687" s="10" t="s">
        <v>442</v>
      </c>
      <c r="P687">
        <v>12</v>
      </c>
      <c r="Q687">
        <v>119</v>
      </c>
      <c r="R687">
        <v>5</v>
      </c>
      <c r="S687">
        <v>5</v>
      </c>
      <c r="T687">
        <v>7</v>
      </c>
      <c r="X687" t="s">
        <v>1294</v>
      </c>
      <c r="Y687">
        <v>1249</v>
      </c>
      <c r="Z687" t="s">
        <v>30</v>
      </c>
    </row>
    <row r="688" spans="1:26" x14ac:dyDescent="0.25">
      <c r="A688" s="17" t="s">
        <v>241</v>
      </c>
      <c r="B688" s="23" t="s">
        <v>253</v>
      </c>
      <c r="C688" s="23" t="s">
        <v>2572</v>
      </c>
      <c r="D688" s="27" t="str">
        <f>VLOOKUP(R688, method!$A$1:$B$15, 2, 0)</f>
        <v>中後</v>
      </c>
      <c r="E688" s="34">
        <v>4</v>
      </c>
      <c r="F688" t="s">
        <v>601</v>
      </c>
      <c r="G688" t="s">
        <v>511</v>
      </c>
      <c r="H688">
        <v>1200</v>
      </c>
      <c r="I688" s="35" t="s">
        <v>455</v>
      </c>
      <c r="J688">
        <v>3</v>
      </c>
      <c r="K688">
        <v>9</v>
      </c>
      <c r="L688">
        <v>65</v>
      </c>
      <c r="M688" s="18" t="s">
        <v>95</v>
      </c>
      <c r="N688" s="18" t="s">
        <v>201</v>
      </c>
      <c r="O688" s="10" t="s">
        <v>498</v>
      </c>
      <c r="P688">
        <v>14</v>
      </c>
      <c r="Q688">
        <v>115</v>
      </c>
      <c r="R688">
        <v>10</v>
      </c>
      <c r="S688">
        <v>9</v>
      </c>
      <c r="T688">
        <v>4</v>
      </c>
      <c r="X688" t="s">
        <v>1295</v>
      </c>
      <c r="Y688">
        <v>1233</v>
      </c>
      <c r="Z688" t="s">
        <v>30</v>
      </c>
    </row>
    <row r="689" spans="1:26" x14ac:dyDescent="0.25">
      <c r="A689" s="17" t="s">
        <v>241</v>
      </c>
      <c r="B689" s="23" t="s">
        <v>253</v>
      </c>
      <c r="C689" s="23" t="s">
        <v>2572</v>
      </c>
      <c r="D689" s="27" t="str">
        <f>VLOOKUP(R689, method!$A$1:$B$15, 2, 0)</f>
        <v>中後</v>
      </c>
      <c r="E689" s="34">
        <v>4</v>
      </c>
      <c r="F689" t="s">
        <v>592</v>
      </c>
      <c r="G689" t="s">
        <v>511</v>
      </c>
      <c r="H689">
        <v>1200</v>
      </c>
      <c r="I689" s="35" t="s">
        <v>455</v>
      </c>
      <c r="J689">
        <v>3</v>
      </c>
      <c r="K689">
        <v>5</v>
      </c>
      <c r="L689">
        <v>65</v>
      </c>
      <c r="M689" s="18" t="s">
        <v>95</v>
      </c>
      <c r="N689" s="18" t="s">
        <v>201</v>
      </c>
      <c r="O689" s="10">
        <v>1</v>
      </c>
      <c r="P689">
        <v>15</v>
      </c>
      <c r="Q689">
        <v>121</v>
      </c>
      <c r="R689">
        <v>10</v>
      </c>
      <c r="S689">
        <v>6</v>
      </c>
      <c r="T689">
        <v>4</v>
      </c>
      <c r="X689" t="s">
        <v>1296</v>
      </c>
      <c r="Y689">
        <v>1237</v>
      </c>
      <c r="Z689" t="s">
        <v>30</v>
      </c>
    </row>
    <row r="690" spans="1:26" x14ac:dyDescent="0.25">
      <c r="A690" s="17" t="s">
        <v>241</v>
      </c>
      <c r="B690" s="23" t="s">
        <v>253</v>
      </c>
      <c r="C690" s="23" t="s">
        <v>2572</v>
      </c>
      <c r="D690" s="27" t="str">
        <f>VLOOKUP(R690, method!$A$1:$B$15, 2, 0)</f>
        <v>中後</v>
      </c>
      <c r="E690" s="34">
        <v>4</v>
      </c>
      <c r="F690" t="s">
        <v>602</v>
      </c>
      <c r="G690" t="s">
        <v>511</v>
      </c>
      <c r="H690">
        <v>1200</v>
      </c>
      <c r="I690" s="36" t="s">
        <v>603</v>
      </c>
      <c r="J690">
        <v>3</v>
      </c>
      <c r="K690">
        <v>4</v>
      </c>
      <c r="L690">
        <v>67</v>
      </c>
      <c r="M690" s="18" t="s">
        <v>95</v>
      </c>
      <c r="N690" s="19" t="s">
        <v>388</v>
      </c>
      <c r="O690" t="s">
        <v>558</v>
      </c>
      <c r="P690">
        <v>9.8000000000000007</v>
      </c>
      <c r="Q690">
        <v>123</v>
      </c>
      <c r="R690">
        <v>9</v>
      </c>
      <c r="S690">
        <v>8</v>
      </c>
      <c r="T690">
        <v>5</v>
      </c>
      <c r="X690" t="s">
        <v>671</v>
      </c>
      <c r="Y690">
        <v>1222</v>
      </c>
      <c r="Z690" t="s">
        <v>863</v>
      </c>
    </row>
    <row r="691" spans="1:26" x14ac:dyDescent="0.25">
      <c r="A691" s="17" t="s">
        <v>241</v>
      </c>
      <c r="B691" s="23" t="s">
        <v>253</v>
      </c>
      <c r="C691" s="23" t="s">
        <v>2572</v>
      </c>
      <c r="D691" s="27" t="str">
        <f>VLOOKUP(R691, method!$A$1:$B$15, 2, 0)</f>
        <v>中後</v>
      </c>
      <c r="E691">
        <v>7</v>
      </c>
      <c r="F691" t="s">
        <v>460</v>
      </c>
      <c r="G691" s="31" t="s">
        <v>439</v>
      </c>
      <c r="H691">
        <v>1650</v>
      </c>
      <c r="I691" s="35" t="s">
        <v>455</v>
      </c>
      <c r="J691">
        <v>3</v>
      </c>
      <c r="K691">
        <v>8</v>
      </c>
      <c r="L691">
        <v>69</v>
      </c>
      <c r="M691" s="18" t="s">
        <v>95</v>
      </c>
      <c r="N691" s="22" t="s">
        <v>33</v>
      </c>
      <c r="O691" t="s">
        <v>529</v>
      </c>
      <c r="P691">
        <v>9.4</v>
      </c>
      <c r="Q691">
        <v>125</v>
      </c>
      <c r="R691">
        <v>9</v>
      </c>
      <c r="S691">
        <v>9</v>
      </c>
      <c r="T691">
        <v>7</v>
      </c>
      <c r="U691">
        <v>7</v>
      </c>
      <c r="X691" t="s">
        <v>1297</v>
      </c>
      <c r="Y691">
        <v>1230</v>
      </c>
      <c r="Z691" t="s">
        <v>16</v>
      </c>
    </row>
    <row r="692" spans="1:26" x14ac:dyDescent="0.25">
      <c r="A692" s="17" t="s">
        <v>241</v>
      </c>
      <c r="B692" s="23" t="s">
        <v>253</v>
      </c>
      <c r="C692" s="23" t="s">
        <v>2572</v>
      </c>
      <c r="D692" s="29" t="str">
        <f>VLOOKUP(R692, method!$A$1:$B$15, 2, 0)</f>
        <v>留後</v>
      </c>
      <c r="E692" s="34">
        <v>5</v>
      </c>
      <c r="F692" t="s">
        <v>989</v>
      </c>
      <c r="G692" s="30" t="s">
        <v>445</v>
      </c>
      <c r="H692">
        <v>1650</v>
      </c>
      <c r="I692" s="35" t="s">
        <v>455</v>
      </c>
      <c r="J692">
        <v>3</v>
      </c>
      <c r="K692">
        <v>11</v>
      </c>
      <c r="L692">
        <v>70</v>
      </c>
      <c r="M692" s="18" t="s">
        <v>95</v>
      </c>
      <c r="N692" s="22" t="s">
        <v>33</v>
      </c>
      <c r="O692" s="10" t="s">
        <v>526</v>
      </c>
      <c r="P692">
        <v>11</v>
      </c>
      <c r="Q692">
        <v>126</v>
      </c>
      <c r="R692">
        <v>11</v>
      </c>
      <c r="S692">
        <v>11</v>
      </c>
      <c r="T692">
        <v>7</v>
      </c>
      <c r="U692">
        <v>5</v>
      </c>
      <c r="X692" t="s">
        <v>1175</v>
      </c>
      <c r="Y692">
        <v>1241</v>
      </c>
      <c r="Z692" t="s">
        <v>16</v>
      </c>
    </row>
    <row r="693" spans="1:26" x14ac:dyDescent="0.25">
      <c r="A693" s="17" t="s">
        <v>241</v>
      </c>
      <c r="B693" s="23" t="s">
        <v>253</v>
      </c>
      <c r="C693" s="23" t="s">
        <v>2572</v>
      </c>
      <c r="D693" s="29" t="str">
        <f>VLOOKUP(R693, method!$A$1:$B$15, 2, 0)</f>
        <v>留後</v>
      </c>
      <c r="E693">
        <v>8</v>
      </c>
      <c r="F693" t="s">
        <v>780</v>
      </c>
      <c r="G693" t="s">
        <v>545</v>
      </c>
      <c r="H693">
        <v>1400</v>
      </c>
      <c r="I693" s="35" t="s">
        <v>455</v>
      </c>
      <c r="J693">
        <v>3</v>
      </c>
      <c r="K693">
        <v>11</v>
      </c>
      <c r="L693">
        <v>72</v>
      </c>
      <c r="M693" s="18" t="s">
        <v>95</v>
      </c>
      <c r="N693" s="20" t="s">
        <v>402</v>
      </c>
      <c r="O693" t="s">
        <v>558</v>
      </c>
      <c r="P693">
        <v>28</v>
      </c>
      <c r="Q693">
        <v>128</v>
      </c>
      <c r="R693">
        <v>14</v>
      </c>
      <c r="S693">
        <v>13</v>
      </c>
      <c r="T693">
        <v>12</v>
      </c>
      <c r="U693">
        <v>8</v>
      </c>
      <c r="X693" t="s">
        <v>1298</v>
      </c>
      <c r="Y693">
        <v>1211</v>
      </c>
      <c r="Z693" t="s">
        <v>1018</v>
      </c>
    </row>
    <row r="694" spans="1:26" x14ac:dyDescent="0.25">
      <c r="A694" s="17" t="s">
        <v>241</v>
      </c>
      <c r="B694" s="23" t="s">
        <v>253</v>
      </c>
      <c r="C694" s="23" t="s">
        <v>2572</v>
      </c>
      <c r="D694" s="29" t="str">
        <f>VLOOKUP(R694, method!$A$1:$B$15, 2, 0)</f>
        <v>留後</v>
      </c>
      <c r="E694">
        <v>12</v>
      </c>
      <c r="F694" t="s">
        <v>566</v>
      </c>
      <c r="G694" t="s">
        <v>545</v>
      </c>
      <c r="H694">
        <v>1400</v>
      </c>
      <c r="I694" s="35" t="s">
        <v>455</v>
      </c>
      <c r="J694">
        <v>3</v>
      </c>
      <c r="K694">
        <v>3</v>
      </c>
      <c r="L694">
        <v>77</v>
      </c>
      <c r="M694" s="18" t="s">
        <v>95</v>
      </c>
      <c r="N694" s="24" t="s">
        <v>389</v>
      </c>
      <c r="O694" t="s">
        <v>1299</v>
      </c>
      <c r="P694">
        <v>14</v>
      </c>
      <c r="Q694">
        <v>133</v>
      </c>
      <c r="R694">
        <v>11</v>
      </c>
      <c r="S694">
        <v>8</v>
      </c>
      <c r="T694">
        <v>8</v>
      </c>
      <c r="U694">
        <v>12</v>
      </c>
      <c r="X694" t="s">
        <v>1300</v>
      </c>
      <c r="Y694">
        <v>1215</v>
      </c>
      <c r="Z694" t="s">
        <v>675</v>
      </c>
    </row>
    <row r="695" spans="1:26" x14ac:dyDescent="0.25">
      <c r="A695" s="17" t="s">
        <v>241</v>
      </c>
      <c r="B695" s="23" t="s">
        <v>253</v>
      </c>
      <c r="C695" s="23" t="s">
        <v>2572</v>
      </c>
      <c r="D695" s="27" t="str">
        <f>VLOOKUP(R695, method!$A$1:$B$15, 2, 0)</f>
        <v>中後</v>
      </c>
      <c r="E695">
        <v>9</v>
      </c>
      <c r="F695" t="s">
        <v>700</v>
      </c>
      <c r="G695" t="s">
        <v>545</v>
      </c>
      <c r="H695">
        <v>1400</v>
      </c>
      <c r="I695" s="35" t="s">
        <v>455</v>
      </c>
      <c r="J695">
        <v>3</v>
      </c>
      <c r="K695">
        <v>5</v>
      </c>
      <c r="L695">
        <v>79</v>
      </c>
      <c r="M695" s="18" t="s">
        <v>95</v>
      </c>
      <c r="N695" s="24" t="s">
        <v>389</v>
      </c>
      <c r="O695" t="s">
        <v>536</v>
      </c>
      <c r="P695">
        <v>12</v>
      </c>
      <c r="Q695">
        <v>129</v>
      </c>
      <c r="R695">
        <v>10</v>
      </c>
      <c r="S695">
        <v>10</v>
      </c>
      <c r="T695">
        <v>12</v>
      </c>
      <c r="U695">
        <v>9</v>
      </c>
      <c r="X695" t="s">
        <v>1301</v>
      </c>
      <c r="Y695">
        <v>1250</v>
      </c>
      <c r="Z695" t="s">
        <v>863</v>
      </c>
    </row>
    <row r="696" spans="1:26" x14ac:dyDescent="0.25">
      <c r="A696" s="17" t="s">
        <v>241</v>
      </c>
      <c r="B696" s="23" t="s">
        <v>253</v>
      </c>
      <c r="C696" s="23" t="s">
        <v>2572</v>
      </c>
      <c r="D696" s="29" t="str">
        <f>VLOOKUP(R696, method!$A$1:$B$15, 2, 0)</f>
        <v>留後</v>
      </c>
      <c r="E696" s="33">
        <v>3</v>
      </c>
      <c r="F696" t="s">
        <v>487</v>
      </c>
      <c r="G696" s="31" t="s">
        <v>439</v>
      </c>
      <c r="H696">
        <v>1650</v>
      </c>
      <c r="I696" s="36" t="s">
        <v>440</v>
      </c>
      <c r="J696">
        <v>3</v>
      </c>
      <c r="K696">
        <v>3</v>
      </c>
      <c r="L696">
        <v>80</v>
      </c>
      <c r="M696" s="18" t="s">
        <v>95</v>
      </c>
      <c r="N696" s="22" t="s">
        <v>33</v>
      </c>
      <c r="O696">
        <v>4</v>
      </c>
      <c r="P696">
        <v>6.8</v>
      </c>
      <c r="Q696">
        <v>135</v>
      </c>
      <c r="R696">
        <v>11</v>
      </c>
      <c r="S696">
        <v>10</v>
      </c>
      <c r="T696">
        <v>11</v>
      </c>
      <c r="U696">
        <v>3</v>
      </c>
      <c r="X696" t="s">
        <v>1302</v>
      </c>
      <c r="Y696">
        <v>1236</v>
      </c>
      <c r="Z696" t="s">
        <v>100</v>
      </c>
    </row>
    <row r="697" spans="1:26" x14ac:dyDescent="0.25">
      <c r="A697" s="17" t="s">
        <v>241</v>
      </c>
      <c r="B697" s="23" t="s">
        <v>253</v>
      </c>
      <c r="C697" s="23" t="s">
        <v>2572</v>
      </c>
      <c r="D697" s="28" t="str">
        <f>VLOOKUP(R697, method!$A$1:$B$15, 2, 0)</f>
        <v>中前</v>
      </c>
      <c r="E697" s="34">
        <v>5</v>
      </c>
      <c r="F697" t="s">
        <v>703</v>
      </c>
      <c r="G697" s="30" t="s">
        <v>445</v>
      </c>
      <c r="H697">
        <v>1650</v>
      </c>
      <c r="I697" s="35" t="s">
        <v>455</v>
      </c>
      <c r="J697">
        <v>2</v>
      </c>
      <c r="K697">
        <v>2</v>
      </c>
      <c r="L697">
        <v>82</v>
      </c>
      <c r="M697" s="18" t="s">
        <v>95</v>
      </c>
      <c r="N697" s="15" t="s">
        <v>390</v>
      </c>
      <c r="O697">
        <v>3</v>
      </c>
      <c r="P697">
        <v>3.7</v>
      </c>
      <c r="Q697">
        <v>117</v>
      </c>
      <c r="R697">
        <v>6</v>
      </c>
      <c r="S697">
        <v>5</v>
      </c>
      <c r="T697">
        <v>5</v>
      </c>
      <c r="U697">
        <v>5</v>
      </c>
      <c r="X697" t="s">
        <v>932</v>
      </c>
      <c r="Y697">
        <v>1232</v>
      </c>
      <c r="Z697" t="s">
        <v>463</v>
      </c>
    </row>
    <row r="698" spans="1:26" x14ac:dyDescent="0.25">
      <c r="A698" s="17" t="s">
        <v>241</v>
      </c>
      <c r="B698" s="23" t="s">
        <v>253</v>
      </c>
      <c r="C698" s="23" t="s">
        <v>2572</v>
      </c>
      <c r="D698" s="28" t="str">
        <f>VLOOKUP(R698, method!$A$1:$B$15, 2, 0)</f>
        <v>中前</v>
      </c>
      <c r="E698">
        <v>6</v>
      </c>
      <c r="F698" t="s">
        <v>800</v>
      </c>
      <c r="G698" t="s">
        <v>511</v>
      </c>
      <c r="H698">
        <v>1650</v>
      </c>
      <c r="I698" s="35" t="s">
        <v>455</v>
      </c>
      <c r="J698">
        <v>2</v>
      </c>
      <c r="K698">
        <v>4</v>
      </c>
      <c r="L698">
        <v>84</v>
      </c>
      <c r="M698" s="18" t="s">
        <v>95</v>
      </c>
      <c r="N698" s="20" t="s">
        <v>56</v>
      </c>
      <c r="O698" s="10">
        <v>2</v>
      </c>
      <c r="P698">
        <v>5.5</v>
      </c>
      <c r="Q698">
        <v>120</v>
      </c>
      <c r="R698">
        <v>7</v>
      </c>
      <c r="S698">
        <v>7</v>
      </c>
      <c r="T698">
        <v>7</v>
      </c>
      <c r="U698">
        <v>6</v>
      </c>
      <c r="X698" t="s">
        <v>300</v>
      </c>
      <c r="Y698">
        <v>1239</v>
      </c>
      <c r="Z698" t="s">
        <v>463</v>
      </c>
    </row>
    <row r="699" spans="1:26" x14ac:dyDescent="0.25">
      <c r="A699" s="17" t="s">
        <v>241</v>
      </c>
      <c r="B699" s="23" t="s">
        <v>253</v>
      </c>
      <c r="C699" s="23" t="s">
        <v>2572</v>
      </c>
      <c r="D699" s="27" t="str">
        <f>VLOOKUP(R699, method!$A$1:$B$15, 2, 0)</f>
        <v>中後</v>
      </c>
      <c r="E699" s="34">
        <v>5</v>
      </c>
      <c r="F699" t="s">
        <v>1244</v>
      </c>
      <c r="G699" s="31" t="s">
        <v>451</v>
      </c>
      <c r="H699">
        <v>1650</v>
      </c>
      <c r="I699" s="35" t="s">
        <v>455</v>
      </c>
      <c r="J699">
        <v>3</v>
      </c>
      <c r="K699">
        <v>7</v>
      </c>
      <c r="L699">
        <v>84</v>
      </c>
      <c r="M699" s="18" t="s">
        <v>95</v>
      </c>
      <c r="N699" s="20" t="s">
        <v>56</v>
      </c>
      <c r="O699" s="10" t="s">
        <v>498</v>
      </c>
      <c r="P699">
        <v>5.9</v>
      </c>
      <c r="Q699">
        <v>135</v>
      </c>
      <c r="R699">
        <v>10</v>
      </c>
      <c r="S699">
        <v>10</v>
      </c>
      <c r="T699">
        <v>10</v>
      </c>
      <c r="U699">
        <v>5</v>
      </c>
      <c r="X699" t="s">
        <v>1175</v>
      </c>
      <c r="Y699">
        <v>1219</v>
      </c>
      <c r="Z699" t="s">
        <v>463</v>
      </c>
    </row>
    <row r="700" spans="1:26" x14ac:dyDescent="0.25">
      <c r="A700" s="17" t="s">
        <v>241</v>
      </c>
      <c r="B700" s="23" t="s">
        <v>253</v>
      </c>
      <c r="C700" s="23" t="s">
        <v>2572</v>
      </c>
      <c r="D700" s="27" t="str">
        <f>VLOOKUP(R700, method!$A$1:$B$15, 2, 0)</f>
        <v>中後</v>
      </c>
      <c r="E700" s="33">
        <v>2</v>
      </c>
      <c r="F700" t="s">
        <v>1122</v>
      </c>
      <c r="G700" s="31" t="s">
        <v>435</v>
      </c>
      <c r="H700">
        <v>1650</v>
      </c>
      <c r="I700" s="35" t="s">
        <v>455</v>
      </c>
      <c r="J700">
        <v>2</v>
      </c>
      <c r="K700">
        <v>7</v>
      </c>
      <c r="L700">
        <v>83</v>
      </c>
      <c r="M700" s="18" t="s">
        <v>95</v>
      </c>
      <c r="N700" s="24" t="s">
        <v>389</v>
      </c>
      <c r="O700" s="10" t="s">
        <v>597</v>
      </c>
      <c r="P700">
        <v>8.1999999999999993</v>
      </c>
      <c r="Q700">
        <v>120</v>
      </c>
      <c r="R700">
        <v>8</v>
      </c>
      <c r="S700">
        <v>3</v>
      </c>
      <c r="T700">
        <v>1</v>
      </c>
      <c r="U700">
        <v>2</v>
      </c>
      <c r="X700" t="s">
        <v>1303</v>
      </c>
      <c r="Y700">
        <v>1204</v>
      </c>
      <c r="Z700" t="s">
        <v>463</v>
      </c>
    </row>
    <row r="701" spans="1:26" x14ac:dyDescent="0.25">
      <c r="A701" s="17" t="s">
        <v>241</v>
      </c>
      <c r="B701" s="23" t="s">
        <v>253</v>
      </c>
      <c r="C701" s="23" t="s">
        <v>2572</v>
      </c>
      <c r="D701" s="28" t="str">
        <f>VLOOKUP(R701, method!$A$1:$B$15, 2, 0)</f>
        <v>中前</v>
      </c>
      <c r="E701" s="33">
        <v>3</v>
      </c>
      <c r="F701" t="s">
        <v>507</v>
      </c>
      <c r="G701" s="30" t="s">
        <v>445</v>
      </c>
      <c r="H701">
        <v>1650</v>
      </c>
      <c r="I701" s="35" t="s">
        <v>455</v>
      </c>
      <c r="J701">
        <v>2</v>
      </c>
      <c r="K701">
        <v>1</v>
      </c>
      <c r="L701">
        <v>83</v>
      </c>
      <c r="M701" s="18" t="s">
        <v>95</v>
      </c>
      <c r="N701" s="24" t="s">
        <v>389</v>
      </c>
      <c r="O701" s="10" t="s">
        <v>452</v>
      </c>
      <c r="P701">
        <v>4.3</v>
      </c>
      <c r="Q701">
        <v>120</v>
      </c>
      <c r="R701">
        <v>7</v>
      </c>
      <c r="S701">
        <v>6</v>
      </c>
      <c r="T701">
        <v>5</v>
      </c>
      <c r="U701">
        <v>3</v>
      </c>
      <c r="X701" t="s">
        <v>878</v>
      </c>
      <c r="Y701">
        <v>1205</v>
      </c>
      <c r="Z701" t="s">
        <v>463</v>
      </c>
    </row>
    <row r="702" spans="1:26" x14ac:dyDescent="0.25">
      <c r="A702" s="17" t="s">
        <v>241</v>
      </c>
      <c r="B702" s="23" t="s">
        <v>253</v>
      </c>
      <c r="C702" s="23" t="s">
        <v>2572</v>
      </c>
      <c r="D702" s="27" t="str">
        <f>VLOOKUP(R702, method!$A$1:$B$15, 2, 0)</f>
        <v>中後</v>
      </c>
      <c r="E702">
        <v>6</v>
      </c>
      <c r="F702" t="s">
        <v>1304</v>
      </c>
      <c r="G702" t="s">
        <v>631</v>
      </c>
      <c r="H702">
        <v>1600</v>
      </c>
      <c r="I702" s="35" t="s">
        <v>455</v>
      </c>
      <c r="J702">
        <v>2</v>
      </c>
      <c r="K702">
        <v>4</v>
      </c>
      <c r="L702">
        <v>85</v>
      </c>
      <c r="M702" s="18" t="s">
        <v>95</v>
      </c>
      <c r="N702" s="25" t="s">
        <v>26</v>
      </c>
      <c r="O702">
        <v>3</v>
      </c>
      <c r="P702">
        <v>11</v>
      </c>
      <c r="Q702">
        <v>132</v>
      </c>
      <c r="R702">
        <v>9</v>
      </c>
      <c r="S702">
        <v>9</v>
      </c>
      <c r="T702">
        <v>8</v>
      </c>
      <c r="U702">
        <v>6</v>
      </c>
      <c r="X702" t="s">
        <v>1305</v>
      </c>
      <c r="Y702">
        <v>1205</v>
      </c>
      <c r="Z702" t="s">
        <v>463</v>
      </c>
    </row>
    <row r="703" spans="1:26" x14ac:dyDescent="0.25">
      <c r="A703" s="17" t="s">
        <v>241</v>
      </c>
      <c r="B703" s="23" t="s">
        <v>253</v>
      </c>
      <c r="C703" s="23" t="s">
        <v>2572</v>
      </c>
      <c r="D703" s="29" t="str">
        <f>VLOOKUP(R703, method!$A$1:$B$15, 2, 0)</f>
        <v>留後</v>
      </c>
      <c r="E703" s="34">
        <v>5</v>
      </c>
      <c r="F703" t="s">
        <v>1306</v>
      </c>
      <c r="G703" s="30" t="s">
        <v>445</v>
      </c>
      <c r="H703">
        <v>1650</v>
      </c>
      <c r="I703" s="35" t="s">
        <v>455</v>
      </c>
      <c r="J703">
        <v>2</v>
      </c>
      <c r="K703">
        <v>10</v>
      </c>
      <c r="L703">
        <v>85</v>
      </c>
      <c r="M703" s="18" t="s">
        <v>95</v>
      </c>
      <c r="N703" s="24" t="s">
        <v>389</v>
      </c>
      <c r="O703" s="10" t="s">
        <v>452</v>
      </c>
      <c r="P703">
        <v>4.8</v>
      </c>
      <c r="Q703">
        <v>120</v>
      </c>
      <c r="R703">
        <v>11</v>
      </c>
      <c r="S703">
        <v>11</v>
      </c>
      <c r="T703">
        <v>11</v>
      </c>
      <c r="U703">
        <v>5</v>
      </c>
      <c r="X703" t="s">
        <v>254</v>
      </c>
      <c r="Y703">
        <v>1196</v>
      </c>
      <c r="Z703" t="s">
        <v>463</v>
      </c>
    </row>
    <row r="704" spans="1:26" x14ac:dyDescent="0.25">
      <c r="A704" s="17" t="s">
        <v>241</v>
      </c>
      <c r="B704" s="23" t="s">
        <v>253</v>
      </c>
      <c r="C704" s="23" t="s">
        <v>2572</v>
      </c>
      <c r="D704" s="27" t="str">
        <f>VLOOKUP(R704, method!$A$1:$B$15, 2, 0)</f>
        <v>中後</v>
      </c>
      <c r="E704" s="34">
        <v>4</v>
      </c>
      <c r="F704" t="s">
        <v>1307</v>
      </c>
      <c r="G704" t="s">
        <v>545</v>
      </c>
      <c r="H704">
        <v>1400</v>
      </c>
      <c r="I704" s="36" t="s">
        <v>440</v>
      </c>
      <c r="J704">
        <v>2</v>
      </c>
      <c r="K704">
        <v>10</v>
      </c>
      <c r="L704">
        <v>85</v>
      </c>
      <c r="M704" s="18" t="s">
        <v>95</v>
      </c>
      <c r="N704" s="18" t="s">
        <v>201</v>
      </c>
      <c r="O704" t="s">
        <v>456</v>
      </c>
      <c r="P704">
        <v>7.4</v>
      </c>
      <c r="Q704">
        <v>125</v>
      </c>
      <c r="R704">
        <v>8</v>
      </c>
      <c r="S704">
        <v>6</v>
      </c>
      <c r="T704">
        <v>6</v>
      </c>
      <c r="U704">
        <v>4</v>
      </c>
      <c r="X704" t="s">
        <v>874</v>
      </c>
      <c r="Y704">
        <v>1199</v>
      </c>
      <c r="Z704" t="s">
        <v>463</v>
      </c>
    </row>
    <row r="705" spans="1:26" x14ac:dyDescent="0.25">
      <c r="A705" s="17" t="s">
        <v>241</v>
      </c>
      <c r="B705" s="23" t="s">
        <v>253</v>
      </c>
      <c r="C705" s="23" t="s">
        <v>2572</v>
      </c>
      <c r="D705" s="27" t="str">
        <f>VLOOKUP(R705, method!$A$1:$B$15, 2, 0)</f>
        <v>中後</v>
      </c>
      <c r="E705" s="33">
        <v>2</v>
      </c>
      <c r="F705" t="s">
        <v>738</v>
      </c>
      <c r="G705" s="30" t="s">
        <v>445</v>
      </c>
      <c r="H705">
        <v>1650</v>
      </c>
      <c r="I705" s="35" t="s">
        <v>436</v>
      </c>
      <c r="J705">
        <v>2</v>
      </c>
      <c r="K705">
        <v>10</v>
      </c>
      <c r="L705">
        <v>85</v>
      </c>
      <c r="M705" s="18" t="s">
        <v>95</v>
      </c>
      <c r="N705" s="24" t="s">
        <v>389</v>
      </c>
      <c r="O705" s="10" t="s">
        <v>376</v>
      </c>
      <c r="P705">
        <v>4.5</v>
      </c>
      <c r="Q705">
        <v>125</v>
      </c>
      <c r="R705">
        <v>9</v>
      </c>
      <c r="S705">
        <v>8</v>
      </c>
      <c r="T705">
        <v>8</v>
      </c>
      <c r="U705">
        <v>2</v>
      </c>
      <c r="X705" t="s">
        <v>1308</v>
      </c>
      <c r="Y705">
        <v>1218</v>
      </c>
      <c r="Z705" t="s">
        <v>463</v>
      </c>
    </row>
    <row r="706" spans="1:26" x14ac:dyDescent="0.25">
      <c r="A706" s="17" t="s">
        <v>241</v>
      </c>
      <c r="B706" s="23" t="s">
        <v>253</v>
      </c>
      <c r="C706" s="23" t="s">
        <v>2572</v>
      </c>
      <c r="D706" s="27" t="str">
        <f>VLOOKUP(R706, method!$A$1:$B$15, 2, 0)</f>
        <v>中後</v>
      </c>
      <c r="E706" s="34">
        <v>5</v>
      </c>
      <c r="F706" t="s">
        <v>1309</v>
      </c>
      <c r="G706" t="s">
        <v>532</v>
      </c>
      <c r="H706">
        <v>1400</v>
      </c>
      <c r="I706" s="36" t="s">
        <v>440</v>
      </c>
      <c r="J706">
        <v>2</v>
      </c>
      <c r="K706">
        <v>6</v>
      </c>
      <c r="L706">
        <v>86</v>
      </c>
      <c r="M706" s="18" t="s">
        <v>95</v>
      </c>
      <c r="N706" s="24" t="s">
        <v>389</v>
      </c>
      <c r="O706" t="s">
        <v>456</v>
      </c>
      <c r="P706">
        <v>9.6</v>
      </c>
      <c r="Q706">
        <v>125</v>
      </c>
      <c r="R706">
        <v>9</v>
      </c>
      <c r="S706">
        <v>7</v>
      </c>
      <c r="T706">
        <v>5</v>
      </c>
      <c r="U706">
        <v>5</v>
      </c>
      <c r="X706" t="s">
        <v>924</v>
      </c>
      <c r="Y706">
        <v>1207</v>
      </c>
      <c r="Z706" t="s">
        <v>620</v>
      </c>
    </row>
    <row r="707" spans="1:26" x14ac:dyDescent="0.25">
      <c r="A707" s="17" t="s">
        <v>241</v>
      </c>
      <c r="B707" s="23" t="s">
        <v>253</v>
      </c>
      <c r="C707" s="23" t="s">
        <v>2572</v>
      </c>
      <c r="D707" s="28" t="str">
        <f>VLOOKUP(R707, method!$A$1:$B$15, 2, 0)</f>
        <v>中前</v>
      </c>
      <c r="E707">
        <v>9</v>
      </c>
      <c r="F707" t="s">
        <v>1310</v>
      </c>
      <c r="G707" t="s">
        <v>631</v>
      </c>
      <c r="H707">
        <v>1400</v>
      </c>
      <c r="I707" s="35" t="s">
        <v>455</v>
      </c>
      <c r="J707">
        <v>2</v>
      </c>
      <c r="K707">
        <v>10</v>
      </c>
      <c r="L707">
        <v>86</v>
      </c>
      <c r="M707" s="18" t="s">
        <v>95</v>
      </c>
      <c r="N707" s="24" t="s">
        <v>389</v>
      </c>
      <c r="O707">
        <v>4</v>
      </c>
      <c r="P707">
        <v>5.0999999999999996</v>
      </c>
      <c r="Q707">
        <v>125</v>
      </c>
      <c r="R707">
        <v>5</v>
      </c>
      <c r="S707">
        <v>6</v>
      </c>
      <c r="T707">
        <v>6</v>
      </c>
      <c r="U707">
        <v>9</v>
      </c>
      <c r="X707" t="s">
        <v>1311</v>
      </c>
      <c r="Y707">
        <v>1206</v>
      </c>
      <c r="Z707" t="s">
        <v>158</v>
      </c>
    </row>
    <row r="708" spans="1:26" x14ac:dyDescent="0.25">
      <c r="A708" s="17" t="s">
        <v>241</v>
      </c>
      <c r="B708" s="23" t="s">
        <v>253</v>
      </c>
      <c r="C708" s="23" t="s">
        <v>2572</v>
      </c>
      <c r="D708" s="27" t="str">
        <f>VLOOKUP(R708, method!$A$1:$B$15, 2, 0)</f>
        <v>中後</v>
      </c>
      <c r="E708" s="33">
        <v>3</v>
      </c>
      <c r="F708" t="s">
        <v>741</v>
      </c>
      <c r="G708" t="s">
        <v>545</v>
      </c>
      <c r="H708">
        <v>1400</v>
      </c>
      <c r="I708" s="35" t="s">
        <v>455</v>
      </c>
      <c r="J708">
        <v>2</v>
      </c>
      <c r="K708">
        <v>11</v>
      </c>
      <c r="L708">
        <v>85</v>
      </c>
      <c r="M708" s="18" t="s">
        <v>95</v>
      </c>
      <c r="N708" s="20" t="s">
        <v>56</v>
      </c>
      <c r="O708" s="10" t="s">
        <v>597</v>
      </c>
      <c r="P708">
        <v>5.4</v>
      </c>
      <c r="Q708">
        <v>122</v>
      </c>
      <c r="R708">
        <v>9</v>
      </c>
      <c r="S708">
        <v>11</v>
      </c>
      <c r="T708">
        <v>10</v>
      </c>
      <c r="U708">
        <v>3</v>
      </c>
      <c r="X708" t="s">
        <v>1312</v>
      </c>
      <c r="Y708">
        <v>1209</v>
      </c>
      <c r="Z708" t="s">
        <v>158</v>
      </c>
    </row>
    <row r="709" spans="1:26" x14ac:dyDescent="0.25">
      <c r="A709" s="17" t="s">
        <v>241</v>
      </c>
      <c r="B709" s="23" t="s">
        <v>253</v>
      </c>
      <c r="C709" s="23" t="s">
        <v>2572</v>
      </c>
      <c r="D709" s="29" t="str">
        <f>VLOOKUP(R709, method!$A$1:$B$15, 2, 0)</f>
        <v>留後</v>
      </c>
      <c r="E709">
        <v>7</v>
      </c>
      <c r="F709" t="s">
        <v>524</v>
      </c>
      <c r="G709" t="s">
        <v>511</v>
      </c>
      <c r="H709">
        <v>1650</v>
      </c>
      <c r="I709" s="35" t="s">
        <v>455</v>
      </c>
      <c r="J709">
        <v>2</v>
      </c>
      <c r="K709">
        <v>10</v>
      </c>
      <c r="L709">
        <v>86</v>
      </c>
      <c r="M709" s="18" t="s">
        <v>95</v>
      </c>
      <c r="N709" s="24" t="s">
        <v>389</v>
      </c>
      <c r="O709">
        <v>4</v>
      </c>
      <c r="P709">
        <v>5.7</v>
      </c>
      <c r="Q709">
        <v>122</v>
      </c>
      <c r="R709">
        <v>11</v>
      </c>
      <c r="S709">
        <v>9</v>
      </c>
      <c r="T709">
        <v>8</v>
      </c>
      <c r="U709">
        <v>7</v>
      </c>
      <c r="X709" t="s">
        <v>1313</v>
      </c>
      <c r="Y709">
        <v>1208</v>
      </c>
      <c r="Z709" t="s">
        <v>158</v>
      </c>
    </row>
    <row r="710" spans="1:26" x14ac:dyDescent="0.25">
      <c r="A710" s="17" t="s">
        <v>241</v>
      </c>
      <c r="B710" s="23" t="s">
        <v>253</v>
      </c>
      <c r="C710" s="23" t="s">
        <v>2572</v>
      </c>
      <c r="D710" s="28" t="str">
        <f>VLOOKUP(R710, method!$A$1:$B$15, 2, 0)</f>
        <v>中前</v>
      </c>
      <c r="E710">
        <v>10</v>
      </c>
      <c r="F710" t="s">
        <v>748</v>
      </c>
      <c r="G710" t="s">
        <v>545</v>
      </c>
      <c r="H710">
        <v>2000</v>
      </c>
      <c r="I710" s="35" t="s">
        <v>455</v>
      </c>
      <c r="J710" t="s">
        <v>1314</v>
      </c>
      <c r="K710">
        <v>3</v>
      </c>
      <c r="L710">
        <v>86</v>
      </c>
      <c r="M710" s="18" t="s">
        <v>95</v>
      </c>
      <c r="N710" s="21" t="s">
        <v>416</v>
      </c>
      <c r="O710" t="s">
        <v>558</v>
      </c>
      <c r="P710">
        <v>24</v>
      </c>
      <c r="Q710">
        <v>126</v>
      </c>
      <c r="R710">
        <v>7</v>
      </c>
      <c r="S710">
        <v>7</v>
      </c>
      <c r="T710">
        <v>10</v>
      </c>
      <c r="U710">
        <v>10</v>
      </c>
      <c r="V710">
        <v>10</v>
      </c>
      <c r="X710" t="s">
        <v>1315</v>
      </c>
      <c r="Y710">
        <v>1206</v>
      </c>
      <c r="Z710" t="s">
        <v>158</v>
      </c>
    </row>
    <row r="711" spans="1:26" x14ac:dyDescent="0.25">
      <c r="A711" s="17" t="s">
        <v>241</v>
      </c>
      <c r="B711" s="23" t="s">
        <v>253</v>
      </c>
      <c r="C711" s="23" t="s">
        <v>2572</v>
      </c>
      <c r="D711" s="29" t="str">
        <f>VLOOKUP(R711, method!$A$1:$B$15, 2, 0)</f>
        <v>留後</v>
      </c>
      <c r="E711" s="33">
        <v>3</v>
      </c>
      <c r="F711" t="s">
        <v>750</v>
      </c>
      <c r="G711" t="s">
        <v>491</v>
      </c>
      <c r="H711">
        <v>1800</v>
      </c>
      <c r="I711" s="35" t="s">
        <v>436</v>
      </c>
      <c r="J711" t="s">
        <v>1314</v>
      </c>
      <c r="K711">
        <v>11</v>
      </c>
      <c r="L711">
        <v>84</v>
      </c>
      <c r="M711" s="18" t="s">
        <v>95</v>
      </c>
      <c r="N711" s="16" t="s">
        <v>406</v>
      </c>
      <c r="O711" t="s">
        <v>456</v>
      </c>
      <c r="P711">
        <v>18</v>
      </c>
      <c r="Q711">
        <v>126</v>
      </c>
      <c r="R711">
        <v>11</v>
      </c>
      <c r="S711">
        <v>12</v>
      </c>
      <c r="T711">
        <v>12</v>
      </c>
      <c r="U711">
        <v>10</v>
      </c>
      <c r="V711">
        <v>3</v>
      </c>
      <c r="X711" t="s">
        <v>1316</v>
      </c>
      <c r="Y711">
        <v>1215</v>
      </c>
      <c r="Z711" t="s">
        <v>158</v>
      </c>
    </row>
    <row r="712" spans="1:26" x14ac:dyDescent="0.25">
      <c r="A712" s="17" t="s">
        <v>241</v>
      </c>
      <c r="B712" s="23" t="s">
        <v>253</v>
      </c>
      <c r="C712" s="23" t="s">
        <v>2572</v>
      </c>
      <c r="D712" s="27" t="str">
        <f>VLOOKUP(R712, method!$A$1:$B$15, 2, 0)</f>
        <v>中後</v>
      </c>
      <c r="E712" s="34">
        <v>5</v>
      </c>
      <c r="F712" t="s">
        <v>1317</v>
      </c>
      <c r="G712" t="s">
        <v>491</v>
      </c>
      <c r="H712">
        <v>1600</v>
      </c>
      <c r="I712" s="35" t="s">
        <v>455</v>
      </c>
      <c r="J712" t="s">
        <v>1314</v>
      </c>
      <c r="K712">
        <v>3</v>
      </c>
      <c r="L712">
        <v>84</v>
      </c>
      <c r="M712" s="18" t="s">
        <v>95</v>
      </c>
      <c r="N712" s="24" t="s">
        <v>389</v>
      </c>
      <c r="O712" t="s">
        <v>519</v>
      </c>
      <c r="P712">
        <v>12</v>
      </c>
      <c r="Q712">
        <v>126</v>
      </c>
      <c r="R712">
        <v>10</v>
      </c>
      <c r="S712">
        <v>11</v>
      </c>
      <c r="T712">
        <v>11</v>
      </c>
      <c r="U712">
        <v>5</v>
      </c>
      <c r="X712" t="s">
        <v>1318</v>
      </c>
      <c r="Y712">
        <v>1196</v>
      </c>
      <c r="Z712" t="s">
        <v>158</v>
      </c>
    </row>
    <row r="713" spans="1:26" x14ac:dyDescent="0.25">
      <c r="A713" s="17" t="s">
        <v>241</v>
      </c>
      <c r="B713" s="23" t="s">
        <v>253</v>
      </c>
      <c r="C713" s="23" t="s">
        <v>2572</v>
      </c>
      <c r="D713" s="29" t="str">
        <f>VLOOKUP(R713, method!$A$1:$B$15, 2, 0)</f>
        <v>留後</v>
      </c>
      <c r="E713" s="33">
        <v>2</v>
      </c>
      <c r="F713" t="s">
        <v>1038</v>
      </c>
      <c r="G713" t="s">
        <v>545</v>
      </c>
      <c r="H713">
        <v>1400</v>
      </c>
      <c r="I713" s="35" t="s">
        <v>455</v>
      </c>
      <c r="J713">
        <v>2</v>
      </c>
      <c r="K713">
        <v>13</v>
      </c>
      <c r="L713">
        <v>82</v>
      </c>
      <c r="M713" s="18" t="s">
        <v>95</v>
      </c>
      <c r="N713" s="22" t="s">
        <v>33</v>
      </c>
      <c r="O713" s="10" t="s">
        <v>376</v>
      </c>
      <c r="P713">
        <v>3.7</v>
      </c>
      <c r="Q713">
        <v>125</v>
      </c>
      <c r="R713">
        <v>14</v>
      </c>
      <c r="S713">
        <v>14</v>
      </c>
      <c r="T713">
        <v>14</v>
      </c>
      <c r="U713">
        <v>2</v>
      </c>
      <c r="X713" t="s">
        <v>1319</v>
      </c>
      <c r="Y713">
        <v>1206</v>
      </c>
      <c r="Z713" t="s">
        <v>158</v>
      </c>
    </row>
    <row r="714" spans="1:26" x14ac:dyDescent="0.25">
      <c r="A714" s="17" t="s">
        <v>241</v>
      </c>
      <c r="B714" s="23" t="s">
        <v>253</v>
      </c>
      <c r="C714" s="23" t="s">
        <v>2572</v>
      </c>
      <c r="D714" s="27" t="str">
        <f>VLOOKUP(R714, method!$A$1:$B$15, 2, 0)</f>
        <v>中後</v>
      </c>
      <c r="E714" s="33">
        <v>3</v>
      </c>
      <c r="F714" t="s">
        <v>1320</v>
      </c>
      <c r="G714" t="s">
        <v>511</v>
      </c>
      <c r="H714">
        <v>1200</v>
      </c>
      <c r="I714" s="35" t="s">
        <v>455</v>
      </c>
      <c r="J714">
        <v>2</v>
      </c>
      <c r="K714">
        <v>4</v>
      </c>
      <c r="L714">
        <v>82</v>
      </c>
      <c r="M714" s="18" t="s">
        <v>95</v>
      </c>
      <c r="N714" s="24" t="s">
        <v>389</v>
      </c>
      <c r="O714" s="10" t="s">
        <v>552</v>
      </c>
      <c r="P714">
        <v>5.5</v>
      </c>
      <c r="Q714">
        <v>117</v>
      </c>
      <c r="R714">
        <v>10</v>
      </c>
      <c r="S714">
        <v>9</v>
      </c>
      <c r="T714">
        <v>3</v>
      </c>
      <c r="X714" t="s">
        <v>1321</v>
      </c>
      <c r="Y714">
        <v>1205</v>
      </c>
      <c r="Z714" t="s">
        <v>635</v>
      </c>
    </row>
    <row r="715" spans="1:26" x14ac:dyDescent="0.25">
      <c r="A715" s="17" t="s">
        <v>241</v>
      </c>
      <c r="B715" s="23" t="s">
        <v>253</v>
      </c>
      <c r="C715" s="23" t="s">
        <v>2572</v>
      </c>
      <c r="D715" s="29" t="str">
        <f>VLOOKUP(R715, method!$A$1:$B$15, 2, 0)</f>
        <v>留後</v>
      </c>
      <c r="E715">
        <v>6</v>
      </c>
      <c r="F715" t="s">
        <v>1322</v>
      </c>
      <c r="G715" t="s">
        <v>631</v>
      </c>
      <c r="H715">
        <v>1600</v>
      </c>
      <c r="I715" s="35" t="s">
        <v>455</v>
      </c>
      <c r="J715">
        <v>2</v>
      </c>
      <c r="K715">
        <v>7</v>
      </c>
      <c r="L715">
        <v>82</v>
      </c>
      <c r="M715" s="18" t="s">
        <v>95</v>
      </c>
      <c r="N715" s="24" t="s">
        <v>389</v>
      </c>
      <c r="O715" s="10" t="s">
        <v>442</v>
      </c>
      <c r="P715">
        <v>4.5999999999999996</v>
      </c>
      <c r="Q715">
        <v>126</v>
      </c>
      <c r="R715">
        <v>11</v>
      </c>
      <c r="S715">
        <v>12</v>
      </c>
      <c r="T715">
        <v>10</v>
      </c>
      <c r="U715">
        <v>6</v>
      </c>
      <c r="X715" t="s">
        <v>1323</v>
      </c>
      <c r="Y715">
        <v>1214</v>
      </c>
      <c r="Z715" t="s">
        <v>463</v>
      </c>
    </row>
    <row r="716" spans="1:26" x14ac:dyDescent="0.25">
      <c r="A716" s="17" t="s">
        <v>241</v>
      </c>
      <c r="B716" s="23" t="s">
        <v>253</v>
      </c>
      <c r="C716" s="23" t="s">
        <v>2572</v>
      </c>
      <c r="D716" s="27" t="str">
        <f>VLOOKUP(R716, method!$A$1:$B$15, 2, 0)</f>
        <v>中後</v>
      </c>
      <c r="E716" s="33">
        <v>2</v>
      </c>
      <c r="F716" t="s">
        <v>1089</v>
      </c>
      <c r="G716" t="s">
        <v>469</v>
      </c>
      <c r="H716">
        <v>1400</v>
      </c>
      <c r="I716" s="35" t="s">
        <v>436</v>
      </c>
      <c r="J716">
        <v>2</v>
      </c>
      <c r="K716">
        <v>5</v>
      </c>
      <c r="L716">
        <v>81</v>
      </c>
      <c r="M716" s="18" t="s">
        <v>95</v>
      </c>
      <c r="N716" s="24" t="s">
        <v>389</v>
      </c>
      <c r="O716" s="10" t="s">
        <v>597</v>
      </c>
      <c r="P716">
        <v>3.1</v>
      </c>
      <c r="Q716">
        <v>116</v>
      </c>
      <c r="R716">
        <v>10</v>
      </c>
      <c r="S716">
        <v>10</v>
      </c>
      <c r="T716">
        <v>4</v>
      </c>
      <c r="U716">
        <v>2</v>
      </c>
      <c r="X716" t="s">
        <v>1324</v>
      </c>
      <c r="Y716">
        <v>1221</v>
      </c>
      <c r="Z716" t="s">
        <v>463</v>
      </c>
    </row>
    <row r="717" spans="1:26" x14ac:dyDescent="0.25">
      <c r="A717" s="17" t="s">
        <v>241</v>
      </c>
      <c r="B717" s="23" t="s">
        <v>253</v>
      </c>
      <c r="C717" s="23" t="s">
        <v>2572</v>
      </c>
      <c r="D717" s="27" t="str">
        <f>VLOOKUP(R717, method!$A$1:$B$15, 2, 0)</f>
        <v>中後</v>
      </c>
      <c r="E717">
        <v>7</v>
      </c>
      <c r="F717" t="s">
        <v>1325</v>
      </c>
      <c r="G717" t="s">
        <v>545</v>
      </c>
      <c r="H717">
        <v>1400</v>
      </c>
      <c r="I717" s="35" t="s">
        <v>455</v>
      </c>
      <c r="J717">
        <v>2</v>
      </c>
      <c r="K717">
        <v>3</v>
      </c>
      <c r="L717">
        <v>81</v>
      </c>
      <c r="M717" s="18" t="s">
        <v>95</v>
      </c>
      <c r="N717" s="25" t="s">
        <v>26</v>
      </c>
      <c r="O717" s="10" t="s">
        <v>452</v>
      </c>
      <c r="P717">
        <v>3.2</v>
      </c>
      <c r="Q717">
        <v>117</v>
      </c>
      <c r="R717">
        <v>10</v>
      </c>
      <c r="S717">
        <v>11</v>
      </c>
      <c r="T717">
        <v>12</v>
      </c>
      <c r="U717">
        <v>7</v>
      </c>
      <c r="X717" t="s">
        <v>1326</v>
      </c>
      <c r="Y717">
        <v>1218</v>
      </c>
      <c r="Z717" t="s">
        <v>463</v>
      </c>
    </row>
    <row r="718" spans="1:26" x14ac:dyDescent="0.25">
      <c r="A718" s="17" t="s">
        <v>241</v>
      </c>
      <c r="B718" s="24" t="s">
        <v>256</v>
      </c>
      <c r="C718" s="24" t="s">
        <v>2573</v>
      </c>
      <c r="D718" s="28" t="str">
        <f>VLOOKUP(R718, method!$A$1:$B$15, 2, 0)</f>
        <v>中前</v>
      </c>
      <c r="E718">
        <v>11</v>
      </c>
      <c r="F718" t="s">
        <v>708</v>
      </c>
      <c r="G718" t="s">
        <v>631</v>
      </c>
      <c r="H718">
        <v>1800</v>
      </c>
      <c r="I718" s="35" t="s">
        <v>436</v>
      </c>
      <c r="J718">
        <v>4</v>
      </c>
      <c r="K718">
        <v>4</v>
      </c>
      <c r="L718">
        <v>59</v>
      </c>
      <c r="M718" s="16" t="s">
        <v>40</v>
      </c>
      <c r="N718" s="14" t="s">
        <v>50</v>
      </c>
      <c r="O718">
        <v>13</v>
      </c>
      <c r="P718">
        <v>34</v>
      </c>
      <c r="Q718">
        <v>135</v>
      </c>
      <c r="R718">
        <v>5</v>
      </c>
      <c r="S718">
        <v>6</v>
      </c>
      <c r="T718">
        <v>7</v>
      </c>
      <c r="U718">
        <v>10</v>
      </c>
      <c r="V718">
        <v>11</v>
      </c>
      <c r="X718" t="s">
        <v>1327</v>
      </c>
      <c r="Y718">
        <v>1150</v>
      </c>
      <c r="Z718" t="s">
        <v>133</v>
      </c>
    </row>
    <row r="719" spans="1:26" x14ac:dyDescent="0.25">
      <c r="A719" s="17" t="s">
        <v>241</v>
      </c>
      <c r="B719" s="24" t="s">
        <v>256</v>
      </c>
      <c r="C719" s="24" t="s">
        <v>2573</v>
      </c>
      <c r="D719" s="26" t="str">
        <f>VLOOKUP(R719, method!$A$1:$B$15, 2, 0)</f>
        <v>放頭</v>
      </c>
      <c r="E719">
        <v>10</v>
      </c>
      <c r="F719" t="s">
        <v>908</v>
      </c>
      <c r="G719" t="s">
        <v>511</v>
      </c>
      <c r="H719">
        <v>1650</v>
      </c>
      <c r="I719" s="35" t="s">
        <v>455</v>
      </c>
      <c r="J719">
        <v>3</v>
      </c>
      <c r="K719">
        <v>1</v>
      </c>
      <c r="L719">
        <v>61</v>
      </c>
      <c r="M719" s="16" t="s">
        <v>40</v>
      </c>
      <c r="N719" s="22" t="s">
        <v>833</v>
      </c>
      <c r="O719" t="s">
        <v>546</v>
      </c>
      <c r="P719">
        <v>16</v>
      </c>
      <c r="Q719">
        <v>107</v>
      </c>
      <c r="R719">
        <v>2</v>
      </c>
      <c r="S719">
        <v>1</v>
      </c>
      <c r="T719">
        <v>1</v>
      </c>
      <c r="U719">
        <v>10</v>
      </c>
      <c r="X719" t="s">
        <v>1328</v>
      </c>
      <c r="Y719">
        <v>1158</v>
      </c>
      <c r="Z719" t="s">
        <v>133</v>
      </c>
    </row>
    <row r="720" spans="1:26" x14ac:dyDescent="0.25">
      <c r="A720" s="17" t="s">
        <v>241</v>
      </c>
      <c r="B720" s="24" t="s">
        <v>256</v>
      </c>
      <c r="C720" s="24" t="s">
        <v>2573</v>
      </c>
      <c r="D720" s="26" t="str">
        <f>VLOOKUP(R720, method!$A$1:$B$15, 2, 0)</f>
        <v>放頭</v>
      </c>
      <c r="E720">
        <v>12</v>
      </c>
      <c r="F720" t="s">
        <v>794</v>
      </c>
      <c r="G720" s="31" t="s">
        <v>435</v>
      </c>
      <c r="H720">
        <v>1800</v>
      </c>
      <c r="I720" s="35" t="s">
        <v>455</v>
      </c>
      <c r="J720">
        <v>3</v>
      </c>
      <c r="K720">
        <v>10</v>
      </c>
      <c r="L720">
        <v>62</v>
      </c>
      <c r="M720" s="16" t="s">
        <v>40</v>
      </c>
      <c r="N720" s="20" t="s">
        <v>56</v>
      </c>
      <c r="O720" t="s">
        <v>1142</v>
      </c>
      <c r="P720">
        <v>35</v>
      </c>
      <c r="Q720">
        <v>117</v>
      </c>
      <c r="R720">
        <v>3</v>
      </c>
      <c r="S720">
        <v>1</v>
      </c>
      <c r="T720">
        <v>1</v>
      </c>
      <c r="U720">
        <v>1</v>
      </c>
      <c r="V720">
        <v>12</v>
      </c>
      <c r="X720" t="s">
        <v>1329</v>
      </c>
      <c r="Y720">
        <v>1163</v>
      </c>
      <c r="Z720" t="s">
        <v>133</v>
      </c>
    </row>
    <row r="721" spans="1:26" x14ac:dyDescent="0.25">
      <c r="A721" s="17" t="s">
        <v>241</v>
      </c>
      <c r="B721" s="24" t="s">
        <v>256</v>
      </c>
      <c r="C721" s="24" t="s">
        <v>2573</v>
      </c>
      <c r="D721" s="27" t="str">
        <f>VLOOKUP(R721, method!$A$1:$B$15, 2, 0)</f>
        <v>中後</v>
      </c>
      <c r="E721">
        <v>11</v>
      </c>
      <c r="F721" t="s">
        <v>572</v>
      </c>
      <c r="G721" t="s">
        <v>532</v>
      </c>
      <c r="H721">
        <v>1800</v>
      </c>
      <c r="I721" s="35" t="s">
        <v>455</v>
      </c>
      <c r="J721">
        <v>3</v>
      </c>
      <c r="K721">
        <v>4</v>
      </c>
      <c r="L721">
        <v>62</v>
      </c>
      <c r="M721" s="16" t="s">
        <v>40</v>
      </c>
      <c r="N721" s="23" t="s">
        <v>39</v>
      </c>
      <c r="O721" t="s">
        <v>533</v>
      </c>
      <c r="P721">
        <v>40</v>
      </c>
      <c r="Q721">
        <v>120</v>
      </c>
      <c r="R721">
        <v>8</v>
      </c>
      <c r="S721">
        <v>8</v>
      </c>
      <c r="T721">
        <v>7</v>
      </c>
      <c r="U721">
        <v>8</v>
      </c>
      <c r="V721">
        <v>11</v>
      </c>
      <c r="X721" t="s">
        <v>1330</v>
      </c>
      <c r="Y721">
        <v>1167</v>
      </c>
      <c r="Z721" t="s">
        <v>133</v>
      </c>
    </row>
    <row r="722" spans="1:26" x14ac:dyDescent="0.25">
      <c r="A722" s="17" t="s">
        <v>241</v>
      </c>
      <c r="B722" s="24" t="s">
        <v>256</v>
      </c>
      <c r="C722" s="24" t="s">
        <v>2573</v>
      </c>
      <c r="D722" s="26" t="str">
        <f>VLOOKUP(R722, method!$A$1:$B$15, 2, 0)</f>
        <v>放頭</v>
      </c>
      <c r="E722" s="33">
        <v>3</v>
      </c>
      <c r="F722" t="s">
        <v>685</v>
      </c>
      <c r="G722" s="31" t="s">
        <v>439</v>
      </c>
      <c r="H722">
        <v>1800</v>
      </c>
      <c r="I722" s="35" t="s">
        <v>436</v>
      </c>
      <c r="J722">
        <v>3</v>
      </c>
      <c r="K722">
        <v>4</v>
      </c>
      <c r="L722">
        <v>62</v>
      </c>
      <c r="M722" s="16" t="s">
        <v>40</v>
      </c>
      <c r="N722" s="23" t="s">
        <v>39</v>
      </c>
      <c r="O722">
        <v>4</v>
      </c>
      <c r="P722">
        <v>26</v>
      </c>
      <c r="Q722">
        <v>117</v>
      </c>
      <c r="R722">
        <v>1</v>
      </c>
      <c r="S722">
        <v>1</v>
      </c>
      <c r="T722">
        <v>1</v>
      </c>
      <c r="U722">
        <v>1</v>
      </c>
      <c r="V722">
        <v>3</v>
      </c>
      <c r="X722" t="s">
        <v>793</v>
      </c>
      <c r="Y722">
        <v>1150</v>
      </c>
      <c r="Z722" t="s">
        <v>133</v>
      </c>
    </row>
    <row r="723" spans="1:26" x14ac:dyDescent="0.25">
      <c r="A723" s="17" t="s">
        <v>241</v>
      </c>
      <c r="B723" s="24" t="s">
        <v>256</v>
      </c>
      <c r="C723" s="24" t="s">
        <v>2573</v>
      </c>
      <c r="D723" s="27" t="str">
        <f>VLOOKUP(R723, method!$A$1:$B$15, 2, 0)</f>
        <v>中後</v>
      </c>
      <c r="E723" s="33">
        <v>1</v>
      </c>
      <c r="F723" t="s">
        <v>460</v>
      </c>
      <c r="G723" s="31" t="s">
        <v>439</v>
      </c>
      <c r="H723">
        <v>1800</v>
      </c>
      <c r="I723" s="35" t="s">
        <v>455</v>
      </c>
      <c r="J723">
        <v>4</v>
      </c>
      <c r="K723">
        <v>1</v>
      </c>
      <c r="L723">
        <v>56</v>
      </c>
      <c r="M723" s="16" t="s">
        <v>40</v>
      </c>
      <c r="N723" s="18" t="s">
        <v>12</v>
      </c>
      <c r="O723" s="10" t="s">
        <v>376</v>
      </c>
      <c r="P723">
        <v>3.9</v>
      </c>
      <c r="Q723">
        <v>134</v>
      </c>
      <c r="R723">
        <v>8</v>
      </c>
      <c r="S723">
        <v>6</v>
      </c>
      <c r="T723">
        <v>6</v>
      </c>
      <c r="U723">
        <v>5</v>
      </c>
      <c r="V723">
        <v>1</v>
      </c>
      <c r="X723" t="s">
        <v>726</v>
      </c>
      <c r="Y723">
        <v>1139</v>
      </c>
      <c r="Z723" t="s">
        <v>133</v>
      </c>
    </row>
    <row r="724" spans="1:26" x14ac:dyDescent="0.25">
      <c r="A724" s="17" t="s">
        <v>241</v>
      </c>
      <c r="B724" s="24" t="s">
        <v>256</v>
      </c>
      <c r="C724" s="24" t="s">
        <v>2573</v>
      </c>
      <c r="D724" s="27" t="str">
        <f>VLOOKUP(R724, method!$A$1:$B$15, 2, 0)</f>
        <v>中後</v>
      </c>
      <c r="E724" s="33">
        <v>3</v>
      </c>
      <c r="F724" t="s">
        <v>989</v>
      </c>
      <c r="G724" s="30" t="s">
        <v>445</v>
      </c>
      <c r="H724">
        <v>1650</v>
      </c>
      <c r="I724" s="35" t="s">
        <v>455</v>
      </c>
      <c r="J724">
        <v>4</v>
      </c>
      <c r="K724">
        <v>9</v>
      </c>
      <c r="L724">
        <v>57</v>
      </c>
      <c r="M724" s="16" t="s">
        <v>40</v>
      </c>
      <c r="N724" s="20" t="s">
        <v>56</v>
      </c>
      <c r="O724">
        <v>3</v>
      </c>
      <c r="P724">
        <v>18</v>
      </c>
      <c r="Q724">
        <v>132</v>
      </c>
      <c r="R724">
        <v>10</v>
      </c>
      <c r="S724">
        <v>10</v>
      </c>
      <c r="T724">
        <v>10</v>
      </c>
      <c r="U724">
        <v>3</v>
      </c>
      <c r="X724" t="s">
        <v>822</v>
      </c>
      <c r="Y724">
        <v>1148</v>
      </c>
      <c r="Z724" t="s">
        <v>1042</v>
      </c>
    </row>
    <row r="725" spans="1:26" x14ac:dyDescent="0.25">
      <c r="A725" s="17" t="s">
        <v>241</v>
      </c>
      <c r="B725" s="24" t="s">
        <v>256</v>
      </c>
      <c r="C725" s="24" t="s">
        <v>2573</v>
      </c>
      <c r="D725" s="28" t="str">
        <f>VLOOKUP(R725, method!$A$1:$B$15, 2, 0)</f>
        <v>中前</v>
      </c>
      <c r="E725" s="33">
        <v>3</v>
      </c>
      <c r="F725" t="s">
        <v>673</v>
      </c>
      <c r="G725" s="30" t="s">
        <v>445</v>
      </c>
      <c r="H725">
        <v>1800</v>
      </c>
      <c r="I725" s="35" t="s">
        <v>455</v>
      </c>
      <c r="J725">
        <v>4</v>
      </c>
      <c r="K725">
        <v>6</v>
      </c>
      <c r="L725">
        <v>57</v>
      </c>
      <c r="M725" s="16" t="s">
        <v>40</v>
      </c>
      <c r="N725" s="18" t="s">
        <v>12</v>
      </c>
      <c r="O725" s="10" t="s">
        <v>452</v>
      </c>
      <c r="P725">
        <v>11</v>
      </c>
      <c r="Q725">
        <v>135</v>
      </c>
      <c r="R725">
        <v>7</v>
      </c>
      <c r="S725">
        <v>7</v>
      </c>
      <c r="T725">
        <v>7</v>
      </c>
      <c r="U725">
        <v>7</v>
      </c>
      <c r="V725">
        <v>3</v>
      </c>
      <c r="X725" t="s">
        <v>1331</v>
      </c>
      <c r="Y725">
        <v>1133</v>
      </c>
      <c r="Z725" t="s">
        <v>463</v>
      </c>
    </row>
    <row r="726" spans="1:26" x14ac:dyDescent="0.25">
      <c r="A726" s="17" t="s">
        <v>241</v>
      </c>
      <c r="B726" s="24" t="s">
        <v>256</v>
      </c>
      <c r="C726" s="24" t="s">
        <v>2573</v>
      </c>
      <c r="D726" s="27" t="str">
        <f>VLOOKUP(R726, method!$A$1:$B$15, 2, 0)</f>
        <v>中後</v>
      </c>
      <c r="E726" s="34">
        <v>5</v>
      </c>
      <c r="F726" t="s">
        <v>608</v>
      </c>
      <c r="G726" t="s">
        <v>511</v>
      </c>
      <c r="H726">
        <v>1800</v>
      </c>
      <c r="I726" s="35" t="s">
        <v>455</v>
      </c>
      <c r="J726">
        <v>4</v>
      </c>
      <c r="K726">
        <v>7</v>
      </c>
      <c r="L726">
        <v>58</v>
      </c>
      <c r="M726" s="16" t="s">
        <v>40</v>
      </c>
      <c r="N726" s="18" t="s">
        <v>12</v>
      </c>
      <c r="O726">
        <v>4</v>
      </c>
      <c r="P726">
        <v>18</v>
      </c>
      <c r="Q726">
        <v>135</v>
      </c>
      <c r="R726">
        <v>10</v>
      </c>
      <c r="S726">
        <v>10</v>
      </c>
      <c r="T726">
        <v>11</v>
      </c>
      <c r="U726">
        <v>10</v>
      </c>
      <c r="V726">
        <v>5</v>
      </c>
      <c r="X726" t="s">
        <v>1332</v>
      </c>
      <c r="Y726">
        <v>1144</v>
      </c>
      <c r="Z726" t="s">
        <v>463</v>
      </c>
    </row>
    <row r="727" spans="1:26" x14ac:dyDescent="0.25">
      <c r="A727" s="17" t="s">
        <v>241</v>
      </c>
      <c r="B727" s="24" t="s">
        <v>256</v>
      </c>
      <c r="C727" s="24" t="s">
        <v>2573</v>
      </c>
      <c r="D727" s="28" t="str">
        <f>VLOOKUP(R727, method!$A$1:$B$15, 2, 0)</f>
        <v>中前</v>
      </c>
      <c r="E727" s="33">
        <v>3</v>
      </c>
      <c r="F727" t="s">
        <v>612</v>
      </c>
      <c r="G727" s="31" t="s">
        <v>439</v>
      </c>
      <c r="H727">
        <v>1650</v>
      </c>
      <c r="I727" s="35" t="s">
        <v>455</v>
      </c>
      <c r="J727">
        <v>4</v>
      </c>
      <c r="K727">
        <v>1</v>
      </c>
      <c r="L727">
        <v>58</v>
      </c>
      <c r="M727" s="16" t="s">
        <v>40</v>
      </c>
      <c r="N727" s="18" t="s">
        <v>12</v>
      </c>
      <c r="O727" s="10" t="s">
        <v>452</v>
      </c>
      <c r="P727">
        <v>7.6</v>
      </c>
      <c r="Q727">
        <v>135</v>
      </c>
      <c r="R727">
        <v>5</v>
      </c>
      <c r="S727">
        <v>5</v>
      </c>
      <c r="T727">
        <v>7</v>
      </c>
      <c r="U727">
        <v>3</v>
      </c>
      <c r="X727" t="s">
        <v>1333</v>
      </c>
      <c r="Y727">
        <v>1143</v>
      </c>
      <c r="Z727" t="s">
        <v>463</v>
      </c>
    </row>
    <row r="728" spans="1:26" x14ac:dyDescent="0.25">
      <c r="A728" s="17" t="s">
        <v>241</v>
      </c>
      <c r="B728" s="24" t="s">
        <v>256</v>
      </c>
      <c r="C728" s="24" t="s">
        <v>2573</v>
      </c>
      <c r="D728" s="26" t="str">
        <f>VLOOKUP(R728, method!$A$1:$B$15, 2, 0)</f>
        <v>放頭</v>
      </c>
      <c r="E728">
        <v>9</v>
      </c>
      <c r="F728" t="s">
        <v>692</v>
      </c>
      <c r="G728" s="31" t="s">
        <v>439</v>
      </c>
      <c r="H728">
        <v>1650</v>
      </c>
      <c r="I728" s="35" t="s">
        <v>455</v>
      </c>
      <c r="J728">
        <v>4</v>
      </c>
      <c r="K728">
        <v>11</v>
      </c>
      <c r="L728">
        <v>58</v>
      </c>
      <c r="M728" s="16" t="s">
        <v>40</v>
      </c>
      <c r="N728" s="22" t="s">
        <v>33</v>
      </c>
      <c r="O728" t="s">
        <v>501</v>
      </c>
      <c r="P728">
        <v>19</v>
      </c>
      <c r="Q728">
        <v>135</v>
      </c>
      <c r="R728">
        <v>2</v>
      </c>
      <c r="S728">
        <v>2</v>
      </c>
      <c r="T728">
        <v>2</v>
      </c>
      <c r="U728">
        <v>9</v>
      </c>
      <c r="X728" t="s">
        <v>1334</v>
      </c>
      <c r="Y728">
        <v>1131</v>
      </c>
      <c r="Z728" t="s">
        <v>463</v>
      </c>
    </row>
    <row r="729" spans="1:26" x14ac:dyDescent="0.25">
      <c r="A729" s="17" t="s">
        <v>241</v>
      </c>
      <c r="B729" s="24" t="s">
        <v>256</v>
      </c>
      <c r="C729" s="24" t="s">
        <v>2573</v>
      </c>
      <c r="D729" s="28" t="str">
        <f>VLOOKUP(R729, method!$A$1:$B$15, 2, 0)</f>
        <v>中前</v>
      </c>
      <c r="E729">
        <v>11</v>
      </c>
      <c r="F729" t="s">
        <v>616</v>
      </c>
      <c r="G729" t="s">
        <v>532</v>
      </c>
      <c r="H729">
        <v>1400</v>
      </c>
      <c r="I729" s="35" t="s">
        <v>455</v>
      </c>
      <c r="J729">
        <v>4</v>
      </c>
      <c r="K729">
        <v>2</v>
      </c>
      <c r="L729">
        <v>58</v>
      </c>
      <c r="M729" s="16" t="s">
        <v>40</v>
      </c>
      <c r="N729" s="18" t="s">
        <v>12</v>
      </c>
      <c r="O729" t="s">
        <v>536</v>
      </c>
      <c r="P729">
        <v>7.8</v>
      </c>
      <c r="Q729">
        <v>133</v>
      </c>
      <c r="R729">
        <v>4</v>
      </c>
      <c r="S729">
        <v>4</v>
      </c>
      <c r="T729">
        <v>3</v>
      </c>
      <c r="U729">
        <v>11</v>
      </c>
      <c r="X729" t="s">
        <v>1335</v>
      </c>
      <c r="Y729">
        <v>1134</v>
      </c>
      <c r="Z729" t="s">
        <v>463</v>
      </c>
    </row>
    <row r="730" spans="1:26" x14ac:dyDescent="0.25">
      <c r="A730" s="17" t="s">
        <v>241</v>
      </c>
      <c r="B730" s="24" t="s">
        <v>256</v>
      </c>
      <c r="C730" s="24" t="s">
        <v>2573</v>
      </c>
      <c r="D730" s="28" t="str">
        <f>VLOOKUP(R730, method!$A$1:$B$15, 2, 0)</f>
        <v>中前</v>
      </c>
      <c r="E730" s="33">
        <v>1</v>
      </c>
      <c r="F730" t="s">
        <v>623</v>
      </c>
      <c r="G730" s="31" t="s">
        <v>439</v>
      </c>
      <c r="H730">
        <v>1650</v>
      </c>
      <c r="I730" s="35" t="s">
        <v>455</v>
      </c>
      <c r="J730">
        <v>4</v>
      </c>
      <c r="K730">
        <v>2</v>
      </c>
      <c r="L730">
        <v>52</v>
      </c>
      <c r="M730" s="16" t="s">
        <v>40</v>
      </c>
      <c r="N730" s="19" t="s">
        <v>388</v>
      </c>
      <c r="O730" s="10" t="s">
        <v>762</v>
      </c>
      <c r="P730">
        <v>3</v>
      </c>
      <c r="Q730">
        <v>126</v>
      </c>
      <c r="R730">
        <v>5</v>
      </c>
      <c r="S730">
        <v>5</v>
      </c>
      <c r="T730">
        <v>5</v>
      </c>
      <c r="U730">
        <v>1</v>
      </c>
      <c r="X730" t="s">
        <v>257</v>
      </c>
      <c r="Y730">
        <v>1127</v>
      </c>
      <c r="Z730" t="s">
        <v>463</v>
      </c>
    </row>
    <row r="731" spans="1:26" x14ac:dyDescent="0.25">
      <c r="A731" s="17" t="s">
        <v>241</v>
      </c>
      <c r="B731" s="24" t="s">
        <v>256</v>
      </c>
      <c r="C731" s="24" t="s">
        <v>2573</v>
      </c>
      <c r="D731" s="28" t="str">
        <f>VLOOKUP(R731, method!$A$1:$B$15, 2, 0)</f>
        <v>中前</v>
      </c>
      <c r="E731" s="33">
        <v>1</v>
      </c>
      <c r="F731" t="s">
        <v>484</v>
      </c>
      <c r="G731" s="31" t="s">
        <v>439</v>
      </c>
      <c r="H731">
        <v>1650</v>
      </c>
      <c r="I731" s="36" t="s">
        <v>440</v>
      </c>
      <c r="J731">
        <v>4</v>
      </c>
      <c r="K731">
        <v>2</v>
      </c>
      <c r="L731">
        <v>45</v>
      </c>
      <c r="M731" s="16" t="s">
        <v>40</v>
      </c>
      <c r="N731" s="18" t="s">
        <v>12</v>
      </c>
      <c r="O731" s="10" t="s">
        <v>597</v>
      </c>
      <c r="P731">
        <v>2.5</v>
      </c>
      <c r="Q731">
        <v>121</v>
      </c>
      <c r="R731">
        <v>4</v>
      </c>
      <c r="S731">
        <v>4</v>
      </c>
      <c r="T731">
        <v>4</v>
      </c>
      <c r="U731">
        <v>1</v>
      </c>
      <c r="X731" t="s">
        <v>1336</v>
      </c>
      <c r="Y731">
        <v>1135</v>
      </c>
      <c r="Z731" t="s">
        <v>463</v>
      </c>
    </row>
    <row r="732" spans="1:26" x14ac:dyDescent="0.25">
      <c r="A732" s="17" t="s">
        <v>241</v>
      </c>
      <c r="B732" s="24" t="s">
        <v>256</v>
      </c>
      <c r="C732" s="24" t="s">
        <v>2573</v>
      </c>
      <c r="D732" s="28" t="str">
        <f>VLOOKUP(R732, method!$A$1:$B$15, 2, 0)</f>
        <v>中前</v>
      </c>
      <c r="E732">
        <v>8</v>
      </c>
      <c r="F732" t="s">
        <v>700</v>
      </c>
      <c r="G732" t="s">
        <v>545</v>
      </c>
      <c r="H732">
        <v>1600</v>
      </c>
      <c r="I732" s="35" t="s">
        <v>455</v>
      </c>
      <c r="J732">
        <v>4</v>
      </c>
      <c r="K732">
        <v>2</v>
      </c>
      <c r="L732">
        <v>45</v>
      </c>
      <c r="M732" s="16" t="s">
        <v>40</v>
      </c>
      <c r="N732" s="23" t="s">
        <v>39</v>
      </c>
      <c r="O732">
        <v>5</v>
      </c>
      <c r="P732">
        <v>12</v>
      </c>
      <c r="Q732">
        <v>118</v>
      </c>
      <c r="R732">
        <v>5</v>
      </c>
      <c r="S732">
        <v>4</v>
      </c>
      <c r="T732">
        <v>6</v>
      </c>
      <c r="U732">
        <v>8</v>
      </c>
      <c r="X732" t="s">
        <v>1337</v>
      </c>
      <c r="Y732">
        <v>1127</v>
      </c>
      <c r="Z732" t="s">
        <v>463</v>
      </c>
    </row>
    <row r="733" spans="1:26" x14ac:dyDescent="0.25">
      <c r="A733" s="17" t="s">
        <v>241</v>
      </c>
      <c r="B733" s="24" t="s">
        <v>256</v>
      </c>
      <c r="C733" s="24" t="s">
        <v>2573</v>
      </c>
      <c r="D733" s="28" t="str">
        <f>VLOOKUP(R733, method!$A$1:$B$15, 2, 0)</f>
        <v>中前</v>
      </c>
      <c r="E733" s="34">
        <v>5</v>
      </c>
      <c r="F733" t="s">
        <v>487</v>
      </c>
      <c r="G733" s="31" t="s">
        <v>439</v>
      </c>
      <c r="H733">
        <v>1650</v>
      </c>
      <c r="I733" s="36" t="s">
        <v>440</v>
      </c>
      <c r="J733">
        <v>4</v>
      </c>
      <c r="K733">
        <v>10</v>
      </c>
      <c r="L733">
        <v>45</v>
      </c>
      <c r="M733" s="16" t="s">
        <v>40</v>
      </c>
      <c r="N733" s="15" t="s">
        <v>390</v>
      </c>
      <c r="O733" s="10" t="s">
        <v>442</v>
      </c>
      <c r="P733">
        <v>10</v>
      </c>
      <c r="Q733">
        <v>120</v>
      </c>
      <c r="R733">
        <v>5</v>
      </c>
      <c r="S733">
        <v>3</v>
      </c>
      <c r="T733">
        <v>1</v>
      </c>
      <c r="U733">
        <v>5</v>
      </c>
      <c r="X733" t="s">
        <v>1282</v>
      </c>
      <c r="Y733">
        <v>1113</v>
      </c>
      <c r="Z733" t="s">
        <v>463</v>
      </c>
    </row>
    <row r="734" spans="1:26" x14ac:dyDescent="0.25">
      <c r="A734" s="17" t="s">
        <v>241</v>
      </c>
      <c r="B734" s="24" t="s">
        <v>256</v>
      </c>
      <c r="C734" s="24" t="s">
        <v>2573</v>
      </c>
      <c r="D734" s="28" t="str">
        <f>VLOOKUP(R734, method!$A$1:$B$15, 2, 0)</f>
        <v>中前</v>
      </c>
      <c r="E734" s="33">
        <v>1</v>
      </c>
      <c r="F734" t="s">
        <v>1160</v>
      </c>
      <c r="G734" s="31" t="s">
        <v>435</v>
      </c>
      <c r="H734">
        <v>1650</v>
      </c>
      <c r="I734" s="35" t="s">
        <v>455</v>
      </c>
      <c r="J734">
        <v>5</v>
      </c>
      <c r="K734">
        <v>5</v>
      </c>
      <c r="L734">
        <v>40</v>
      </c>
      <c r="M734" s="16" t="s">
        <v>40</v>
      </c>
      <c r="N734" s="22" t="s">
        <v>33</v>
      </c>
      <c r="O734" s="10" t="s">
        <v>597</v>
      </c>
      <c r="P734">
        <v>2.2000000000000002</v>
      </c>
      <c r="Q734">
        <v>135</v>
      </c>
      <c r="R734">
        <v>4</v>
      </c>
      <c r="S734">
        <v>4</v>
      </c>
      <c r="T734">
        <v>4</v>
      </c>
      <c r="U734">
        <v>1</v>
      </c>
      <c r="X734" t="s">
        <v>1338</v>
      </c>
      <c r="Y734">
        <v>1109</v>
      </c>
      <c r="Z734" t="s">
        <v>463</v>
      </c>
    </row>
    <row r="735" spans="1:26" x14ac:dyDescent="0.25">
      <c r="A735" s="17" t="s">
        <v>241</v>
      </c>
      <c r="B735" s="24" t="s">
        <v>256</v>
      </c>
      <c r="C735" s="24" t="s">
        <v>2573</v>
      </c>
      <c r="D735" s="27" t="str">
        <f>VLOOKUP(R735, method!$A$1:$B$15, 2, 0)</f>
        <v>中後</v>
      </c>
      <c r="E735" s="33">
        <v>2</v>
      </c>
      <c r="F735" t="s">
        <v>895</v>
      </c>
      <c r="G735" s="31" t="s">
        <v>439</v>
      </c>
      <c r="H735">
        <v>1650</v>
      </c>
      <c r="I735" s="35" t="s">
        <v>455</v>
      </c>
      <c r="J735">
        <v>5</v>
      </c>
      <c r="K735">
        <v>10</v>
      </c>
      <c r="L735">
        <v>40</v>
      </c>
      <c r="M735" s="16" t="s">
        <v>40</v>
      </c>
      <c r="N735" s="22" t="s">
        <v>33</v>
      </c>
      <c r="O735" s="10">
        <v>2</v>
      </c>
      <c r="P735">
        <v>4.7</v>
      </c>
      <c r="Q735">
        <v>135</v>
      </c>
      <c r="R735">
        <v>10</v>
      </c>
      <c r="S735">
        <v>10</v>
      </c>
      <c r="T735">
        <v>8</v>
      </c>
      <c r="U735">
        <v>2</v>
      </c>
      <c r="X735" t="s">
        <v>1339</v>
      </c>
      <c r="Y735">
        <v>1107</v>
      </c>
      <c r="Z735" t="s">
        <v>463</v>
      </c>
    </row>
    <row r="736" spans="1:26" x14ac:dyDescent="0.25">
      <c r="A736" s="17" t="s">
        <v>241</v>
      </c>
      <c r="B736" s="24" t="s">
        <v>256</v>
      </c>
      <c r="C736" s="24" t="s">
        <v>2573</v>
      </c>
      <c r="D736" s="27" t="str">
        <f>VLOOKUP(R736, method!$A$1:$B$15, 2, 0)</f>
        <v>中後</v>
      </c>
      <c r="E736" s="33">
        <v>3</v>
      </c>
      <c r="F736" t="s">
        <v>1284</v>
      </c>
      <c r="G736" s="31" t="s">
        <v>451</v>
      </c>
      <c r="H736">
        <v>1650</v>
      </c>
      <c r="I736" s="35" t="s">
        <v>455</v>
      </c>
      <c r="J736">
        <v>4</v>
      </c>
      <c r="K736">
        <v>5</v>
      </c>
      <c r="L736">
        <v>41</v>
      </c>
      <c r="M736" s="16" t="s">
        <v>40</v>
      </c>
      <c r="N736" s="23" t="s">
        <v>39</v>
      </c>
      <c r="O736" s="10">
        <v>2</v>
      </c>
      <c r="P736">
        <v>12</v>
      </c>
      <c r="Q736">
        <v>115</v>
      </c>
      <c r="R736">
        <v>8</v>
      </c>
      <c r="S736">
        <v>9</v>
      </c>
      <c r="T736">
        <v>10</v>
      </c>
      <c r="U736">
        <v>3</v>
      </c>
      <c r="X736" t="s">
        <v>1340</v>
      </c>
      <c r="Y736">
        <v>1124</v>
      </c>
      <c r="Z736" t="s">
        <v>463</v>
      </c>
    </row>
    <row r="737" spans="1:26" x14ac:dyDescent="0.25">
      <c r="A737" s="17" t="s">
        <v>241</v>
      </c>
      <c r="B737" s="24" t="s">
        <v>256</v>
      </c>
      <c r="C737" s="24" t="s">
        <v>2573</v>
      </c>
      <c r="D737" s="27" t="str">
        <f>VLOOKUP(R737, method!$A$1:$B$15, 2, 0)</f>
        <v>中後</v>
      </c>
      <c r="E737">
        <v>8</v>
      </c>
      <c r="F737" t="s">
        <v>800</v>
      </c>
      <c r="G737" t="s">
        <v>469</v>
      </c>
      <c r="H737">
        <v>1200</v>
      </c>
      <c r="I737" s="35" t="s">
        <v>455</v>
      </c>
      <c r="J737">
        <v>4</v>
      </c>
      <c r="K737">
        <v>8</v>
      </c>
      <c r="L737">
        <v>43</v>
      </c>
      <c r="M737" s="16" t="s">
        <v>40</v>
      </c>
      <c r="N737" s="15" t="s">
        <v>390</v>
      </c>
      <c r="O737">
        <v>3</v>
      </c>
      <c r="P737">
        <v>13</v>
      </c>
      <c r="Q737">
        <v>118</v>
      </c>
      <c r="R737">
        <v>10</v>
      </c>
      <c r="S737">
        <v>11</v>
      </c>
      <c r="T737">
        <v>8</v>
      </c>
      <c r="X737" t="s">
        <v>499</v>
      </c>
      <c r="Y737">
        <v>1118</v>
      </c>
      <c r="Z737" t="s">
        <v>463</v>
      </c>
    </row>
    <row r="738" spans="1:26" x14ac:dyDescent="0.25">
      <c r="A738" s="17" t="s">
        <v>241</v>
      </c>
      <c r="B738" s="24" t="s">
        <v>256</v>
      </c>
      <c r="C738" s="24" t="s">
        <v>2573</v>
      </c>
      <c r="D738" s="28" t="str">
        <f>VLOOKUP(R738, method!$A$1:$B$15, 2, 0)</f>
        <v>中前</v>
      </c>
      <c r="E738" s="34">
        <v>5</v>
      </c>
      <c r="F738" t="s">
        <v>899</v>
      </c>
      <c r="G738" s="30" t="s">
        <v>445</v>
      </c>
      <c r="H738">
        <v>1200</v>
      </c>
      <c r="I738" s="35" t="s">
        <v>455</v>
      </c>
      <c r="J738">
        <v>4</v>
      </c>
      <c r="K738">
        <v>4</v>
      </c>
      <c r="L738">
        <v>45</v>
      </c>
      <c r="M738" s="16" t="s">
        <v>40</v>
      </c>
      <c r="N738" s="23" t="s">
        <v>39</v>
      </c>
      <c r="O738" t="s">
        <v>536</v>
      </c>
      <c r="P738">
        <v>30</v>
      </c>
      <c r="Q738">
        <v>120</v>
      </c>
      <c r="R738">
        <v>6</v>
      </c>
      <c r="S738">
        <v>6</v>
      </c>
      <c r="T738">
        <v>5</v>
      </c>
      <c r="X738" t="s">
        <v>1341</v>
      </c>
      <c r="Y738">
        <v>1108</v>
      </c>
      <c r="Z738" t="s">
        <v>620</v>
      </c>
    </row>
    <row r="739" spans="1:26" x14ac:dyDescent="0.25">
      <c r="A739" s="17" t="s">
        <v>241</v>
      </c>
      <c r="B739" s="24" t="s">
        <v>256</v>
      </c>
      <c r="C739" s="24" t="s">
        <v>2573</v>
      </c>
      <c r="D739" s="27" t="str">
        <f>VLOOKUP(R739, method!$A$1:$B$15, 2, 0)</f>
        <v>中後</v>
      </c>
      <c r="E739">
        <v>14</v>
      </c>
      <c r="F739" t="s">
        <v>1118</v>
      </c>
      <c r="G739" t="s">
        <v>631</v>
      </c>
      <c r="H739">
        <v>1600</v>
      </c>
      <c r="I739" s="35" t="s">
        <v>455</v>
      </c>
      <c r="J739">
        <v>4</v>
      </c>
      <c r="K739">
        <v>6</v>
      </c>
      <c r="L739">
        <v>47</v>
      </c>
      <c r="M739" s="16" t="s">
        <v>40</v>
      </c>
      <c r="N739" s="25" t="s">
        <v>120</v>
      </c>
      <c r="O739" t="s">
        <v>872</v>
      </c>
      <c r="P739">
        <v>13</v>
      </c>
      <c r="Q739">
        <v>122</v>
      </c>
      <c r="R739">
        <v>10</v>
      </c>
      <c r="S739">
        <v>12</v>
      </c>
      <c r="T739">
        <v>12</v>
      </c>
      <c r="U739">
        <v>14</v>
      </c>
      <c r="X739" t="s">
        <v>1342</v>
      </c>
      <c r="Y739">
        <v>1107</v>
      </c>
      <c r="Z739" t="s">
        <v>158</v>
      </c>
    </row>
    <row r="740" spans="1:26" x14ac:dyDescent="0.25">
      <c r="A740" s="17" t="s">
        <v>241</v>
      </c>
      <c r="B740" s="24" t="s">
        <v>256</v>
      </c>
      <c r="C740" s="24" t="s">
        <v>2573</v>
      </c>
      <c r="D740" s="29" t="str">
        <f>VLOOKUP(R740, method!$A$1:$B$15, 2, 0)</f>
        <v>留後</v>
      </c>
      <c r="E740" s="34">
        <v>5</v>
      </c>
      <c r="F740" t="s">
        <v>955</v>
      </c>
      <c r="G740" t="s">
        <v>551</v>
      </c>
      <c r="H740">
        <v>1600</v>
      </c>
      <c r="I740" s="35" t="s">
        <v>455</v>
      </c>
      <c r="J740">
        <v>4</v>
      </c>
      <c r="K740">
        <v>9</v>
      </c>
      <c r="L740">
        <v>49</v>
      </c>
      <c r="M740" s="16" t="s">
        <v>40</v>
      </c>
      <c r="N740" s="19" t="s">
        <v>388</v>
      </c>
      <c r="O740" t="s">
        <v>456</v>
      </c>
      <c r="P740">
        <v>20</v>
      </c>
      <c r="Q740">
        <v>124</v>
      </c>
      <c r="R740">
        <v>13</v>
      </c>
      <c r="S740">
        <v>13</v>
      </c>
      <c r="T740">
        <v>13</v>
      </c>
      <c r="U740">
        <v>5</v>
      </c>
      <c r="X740" t="s">
        <v>1343</v>
      </c>
      <c r="Y740">
        <v>1106</v>
      </c>
      <c r="Z740" t="s">
        <v>635</v>
      </c>
    </row>
    <row r="741" spans="1:26" x14ac:dyDescent="0.25">
      <c r="A741" s="17" t="s">
        <v>241</v>
      </c>
      <c r="B741" s="24" t="s">
        <v>256</v>
      </c>
      <c r="C741" s="24" t="s">
        <v>2573</v>
      </c>
      <c r="D741" s="27" t="str">
        <f>VLOOKUP(R741, method!$A$1:$B$15, 2, 0)</f>
        <v>中後</v>
      </c>
      <c r="E741">
        <v>11</v>
      </c>
      <c r="F741" t="s">
        <v>1022</v>
      </c>
      <c r="G741" t="s">
        <v>491</v>
      </c>
      <c r="H741">
        <v>1600</v>
      </c>
      <c r="I741" s="35" t="s">
        <v>455</v>
      </c>
      <c r="J741">
        <v>4</v>
      </c>
      <c r="K741">
        <v>8</v>
      </c>
      <c r="L741">
        <v>51</v>
      </c>
      <c r="M741" s="16" t="s">
        <v>40</v>
      </c>
      <c r="N741" s="19" t="s">
        <v>388</v>
      </c>
      <c r="O741" t="s">
        <v>562</v>
      </c>
      <c r="P741">
        <v>5.3</v>
      </c>
      <c r="Q741">
        <v>128</v>
      </c>
      <c r="R741">
        <v>9</v>
      </c>
      <c r="S741">
        <v>9</v>
      </c>
      <c r="T741">
        <v>10</v>
      </c>
      <c r="U741">
        <v>11</v>
      </c>
      <c r="X741" t="s">
        <v>1344</v>
      </c>
      <c r="Y741">
        <v>1102</v>
      </c>
      <c r="Z741" t="s">
        <v>463</v>
      </c>
    </row>
    <row r="742" spans="1:26" x14ac:dyDescent="0.25">
      <c r="A742" s="17" t="s">
        <v>241</v>
      </c>
      <c r="B742" s="24" t="s">
        <v>256</v>
      </c>
      <c r="C742" s="24" t="s">
        <v>2573</v>
      </c>
      <c r="D742" s="29" t="str">
        <f>VLOOKUP(R742, method!$A$1:$B$15, 2, 0)</f>
        <v>留後</v>
      </c>
      <c r="E742">
        <v>6</v>
      </c>
      <c r="F742" t="s">
        <v>1023</v>
      </c>
      <c r="G742" t="s">
        <v>469</v>
      </c>
      <c r="H742">
        <v>1400</v>
      </c>
      <c r="I742" s="35" t="s">
        <v>455</v>
      </c>
      <c r="J742">
        <v>4</v>
      </c>
      <c r="K742">
        <v>13</v>
      </c>
      <c r="L742">
        <v>51</v>
      </c>
      <c r="M742" s="16" t="s">
        <v>40</v>
      </c>
      <c r="N742" s="22" t="s">
        <v>33</v>
      </c>
      <c r="O742" s="10">
        <v>2</v>
      </c>
      <c r="P742">
        <v>9.1999999999999993</v>
      </c>
      <c r="Q742">
        <v>127</v>
      </c>
      <c r="R742">
        <v>14</v>
      </c>
      <c r="S742">
        <v>14</v>
      </c>
      <c r="T742">
        <v>10</v>
      </c>
      <c r="U742">
        <v>6</v>
      </c>
      <c r="X742" t="s">
        <v>1345</v>
      </c>
      <c r="Y742">
        <v>1104</v>
      </c>
      <c r="Z742" t="s">
        <v>463</v>
      </c>
    </row>
    <row r="743" spans="1:26" x14ac:dyDescent="0.25">
      <c r="A743" s="17" t="s">
        <v>241</v>
      </c>
      <c r="B743" s="24" t="s">
        <v>256</v>
      </c>
      <c r="C743" s="24" t="s">
        <v>2573</v>
      </c>
      <c r="D743" s="27" t="str">
        <f>VLOOKUP(R743, method!$A$1:$B$15, 2, 0)</f>
        <v>中後</v>
      </c>
      <c r="E743">
        <v>7</v>
      </c>
      <c r="F743" t="s">
        <v>1346</v>
      </c>
      <c r="G743" t="s">
        <v>551</v>
      </c>
      <c r="H743">
        <v>1600</v>
      </c>
      <c r="I743" s="35" t="s">
        <v>455</v>
      </c>
      <c r="J743">
        <v>4</v>
      </c>
      <c r="K743">
        <v>2</v>
      </c>
      <c r="L743">
        <v>52</v>
      </c>
      <c r="M743" s="16" t="s">
        <v>40</v>
      </c>
      <c r="N743" s="22" t="s">
        <v>33</v>
      </c>
      <c r="O743" t="s">
        <v>456</v>
      </c>
      <c r="P743">
        <v>3.5</v>
      </c>
      <c r="Q743">
        <v>127</v>
      </c>
      <c r="R743">
        <v>8</v>
      </c>
      <c r="S743">
        <v>7</v>
      </c>
      <c r="T743">
        <v>6</v>
      </c>
      <c r="U743">
        <v>7</v>
      </c>
      <c r="X743" t="s">
        <v>1347</v>
      </c>
      <c r="Y743">
        <v>1095</v>
      </c>
      <c r="Z743" t="s">
        <v>463</v>
      </c>
    </row>
    <row r="744" spans="1:26" x14ac:dyDescent="0.25">
      <c r="A744" s="17" t="s">
        <v>241</v>
      </c>
      <c r="B744" s="24" t="s">
        <v>256</v>
      </c>
      <c r="C744" s="24" t="s">
        <v>2573</v>
      </c>
      <c r="D744" s="29" t="str">
        <f>VLOOKUP(R744, method!$A$1:$B$15, 2, 0)</f>
        <v>留後</v>
      </c>
      <c r="E744" s="34">
        <v>4</v>
      </c>
      <c r="F744" t="s">
        <v>522</v>
      </c>
      <c r="G744" t="s">
        <v>551</v>
      </c>
      <c r="H744">
        <v>1600</v>
      </c>
      <c r="I744" s="35" t="s">
        <v>436</v>
      </c>
      <c r="J744">
        <v>4</v>
      </c>
      <c r="K744">
        <v>13</v>
      </c>
      <c r="L744">
        <v>52</v>
      </c>
      <c r="M744" s="16" t="s">
        <v>40</v>
      </c>
      <c r="N744" s="22" t="s">
        <v>33</v>
      </c>
      <c r="O744" s="10" t="s">
        <v>526</v>
      </c>
      <c r="P744">
        <v>9.3000000000000007</v>
      </c>
      <c r="Q744">
        <v>127</v>
      </c>
      <c r="R744">
        <v>13</v>
      </c>
      <c r="S744">
        <v>12</v>
      </c>
      <c r="T744">
        <v>9</v>
      </c>
      <c r="U744">
        <v>4</v>
      </c>
      <c r="X744" t="s">
        <v>1348</v>
      </c>
      <c r="Y744">
        <v>1088</v>
      </c>
      <c r="Z744" t="s">
        <v>463</v>
      </c>
    </row>
    <row r="745" spans="1:26" x14ac:dyDescent="0.25">
      <c r="A745" s="17" t="s">
        <v>241</v>
      </c>
      <c r="B745" s="24" t="s">
        <v>256</v>
      </c>
      <c r="C745" s="24" t="s">
        <v>2573</v>
      </c>
      <c r="D745" s="27" t="str">
        <f>VLOOKUP(R745, method!$A$1:$B$15, 2, 0)</f>
        <v>中後</v>
      </c>
      <c r="E745" s="33">
        <v>3</v>
      </c>
      <c r="F745" t="s">
        <v>1349</v>
      </c>
      <c r="G745" t="s">
        <v>532</v>
      </c>
      <c r="H745">
        <v>1400</v>
      </c>
      <c r="I745" s="36" t="s">
        <v>479</v>
      </c>
      <c r="J745">
        <v>4</v>
      </c>
      <c r="K745">
        <v>6</v>
      </c>
      <c r="L745">
        <v>52</v>
      </c>
      <c r="M745" s="16" t="s">
        <v>40</v>
      </c>
      <c r="N745" s="22" t="s">
        <v>33</v>
      </c>
      <c r="O745" t="s">
        <v>456</v>
      </c>
      <c r="P745">
        <v>17</v>
      </c>
      <c r="Q745">
        <v>129</v>
      </c>
      <c r="R745">
        <v>10</v>
      </c>
      <c r="S745">
        <v>11</v>
      </c>
      <c r="T745">
        <v>10</v>
      </c>
      <c r="U745">
        <v>3</v>
      </c>
      <c r="X745" t="s">
        <v>1350</v>
      </c>
      <c r="Y745">
        <v>1085</v>
      </c>
      <c r="Z745" t="s">
        <v>463</v>
      </c>
    </row>
    <row r="746" spans="1:26" x14ac:dyDescent="0.25">
      <c r="A746" s="17" t="s">
        <v>241</v>
      </c>
      <c r="B746" s="25" t="s">
        <v>259</v>
      </c>
      <c r="C746" s="25" t="s">
        <v>2574</v>
      </c>
      <c r="D746" s="26" t="str">
        <f>VLOOKUP(R746, method!$A$1:$B$15, 2, 0)</f>
        <v>放頭</v>
      </c>
      <c r="E746">
        <v>10</v>
      </c>
      <c r="F746" t="s">
        <v>434</v>
      </c>
      <c r="G746" s="31" t="s">
        <v>435</v>
      </c>
      <c r="H746">
        <v>1650</v>
      </c>
      <c r="I746" s="35" t="s">
        <v>436</v>
      </c>
      <c r="J746">
        <v>4</v>
      </c>
      <c r="K746">
        <v>6</v>
      </c>
      <c r="L746">
        <v>54</v>
      </c>
      <c r="M746" s="19" t="s">
        <v>13</v>
      </c>
      <c r="N746" s="18" t="s">
        <v>201</v>
      </c>
      <c r="O746" t="s">
        <v>480</v>
      </c>
      <c r="P746">
        <v>9.3000000000000007</v>
      </c>
      <c r="Q746">
        <v>129</v>
      </c>
      <c r="R746">
        <v>3</v>
      </c>
      <c r="S746">
        <v>3</v>
      </c>
      <c r="T746">
        <v>4</v>
      </c>
      <c r="U746">
        <v>10</v>
      </c>
      <c r="X746" t="s">
        <v>1351</v>
      </c>
      <c r="Y746">
        <v>1158</v>
      </c>
      <c r="Z746" t="s">
        <v>16</v>
      </c>
    </row>
    <row r="747" spans="1:26" x14ac:dyDescent="0.25">
      <c r="A747" s="17" t="s">
        <v>241</v>
      </c>
      <c r="B747" s="25" t="s">
        <v>259</v>
      </c>
      <c r="C747" s="25" t="s">
        <v>2574</v>
      </c>
      <c r="D747" s="26" t="str">
        <f>VLOOKUP(R747, method!$A$1:$B$15, 2, 0)</f>
        <v>放頭</v>
      </c>
      <c r="E747" s="33">
        <v>3</v>
      </c>
      <c r="F747" t="s">
        <v>559</v>
      </c>
      <c r="G747" s="30" t="s">
        <v>445</v>
      </c>
      <c r="H747">
        <v>1650</v>
      </c>
      <c r="I747" s="35" t="s">
        <v>436</v>
      </c>
      <c r="J747">
        <v>4</v>
      </c>
      <c r="K747">
        <v>1</v>
      </c>
      <c r="L747">
        <v>55</v>
      </c>
      <c r="M747" s="19" t="s">
        <v>13</v>
      </c>
      <c r="N747" s="18" t="s">
        <v>201</v>
      </c>
      <c r="O747">
        <v>3</v>
      </c>
      <c r="P747">
        <v>7.9</v>
      </c>
      <c r="Q747">
        <v>131</v>
      </c>
      <c r="R747">
        <v>2</v>
      </c>
      <c r="S747">
        <v>2</v>
      </c>
      <c r="T747">
        <v>2</v>
      </c>
      <c r="U747">
        <v>3</v>
      </c>
      <c r="X747" t="s">
        <v>260</v>
      </c>
      <c r="Y747">
        <v>1165</v>
      </c>
      <c r="Z747" t="s">
        <v>16</v>
      </c>
    </row>
    <row r="748" spans="1:26" x14ac:dyDescent="0.25">
      <c r="A748" s="17" t="s">
        <v>241</v>
      </c>
      <c r="B748" s="25" t="s">
        <v>259</v>
      </c>
      <c r="C748" s="25" t="s">
        <v>2574</v>
      </c>
      <c r="D748" s="26" t="str">
        <f>VLOOKUP(R748, method!$A$1:$B$15, 2, 0)</f>
        <v>放頭</v>
      </c>
      <c r="E748">
        <v>8</v>
      </c>
      <c r="F748" t="s">
        <v>645</v>
      </c>
      <c r="G748" s="31" t="s">
        <v>451</v>
      </c>
      <c r="H748">
        <v>1650</v>
      </c>
      <c r="I748" s="35" t="s">
        <v>436</v>
      </c>
      <c r="J748">
        <v>4</v>
      </c>
      <c r="K748">
        <v>2</v>
      </c>
      <c r="L748">
        <v>55</v>
      </c>
      <c r="M748" s="19" t="s">
        <v>13</v>
      </c>
      <c r="N748" s="14" t="s">
        <v>50</v>
      </c>
      <c r="O748">
        <v>7</v>
      </c>
      <c r="P748">
        <v>8.1</v>
      </c>
      <c r="Q748">
        <v>130</v>
      </c>
      <c r="R748">
        <v>3</v>
      </c>
      <c r="S748">
        <v>4</v>
      </c>
      <c r="T748">
        <v>3</v>
      </c>
      <c r="U748">
        <v>8</v>
      </c>
      <c r="X748" t="s">
        <v>1352</v>
      </c>
      <c r="Y748">
        <v>1171</v>
      </c>
      <c r="Z748" t="s">
        <v>16</v>
      </c>
    </row>
    <row r="749" spans="1:26" x14ac:dyDescent="0.25">
      <c r="A749" s="17" t="s">
        <v>241</v>
      </c>
      <c r="B749" s="25" t="s">
        <v>259</v>
      </c>
      <c r="C749" s="25" t="s">
        <v>2574</v>
      </c>
      <c r="D749" s="28" t="str">
        <f>VLOOKUP(R749, method!$A$1:$B$15, 2, 0)</f>
        <v>中前</v>
      </c>
      <c r="E749" s="33">
        <v>2</v>
      </c>
      <c r="F749" t="s">
        <v>598</v>
      </c>
      <c r="G749" s="31" t="s">
        <v>439</v>
      </c>
      <c r="H749">
        <v>1650</v>
      </c>
      <c r="I749" s="35" t="s">
        <v>455</v>
      </c>
      <c r="J749">
        <v>4</v>
      </c>
      <c r="K749">
        <v>1</v>
      </c>
      <c r="L749">
        <v>53</v>
      </c>
      <c r="M749" s="19" t="s">
        <v>13</v>
      </c>
      <c r="N749" s="14" t="s">
        <v>50</v>
      </c>
      <c r="O749" s="10" t="s">
        <v>488</v>
      </c>
      <c r="P749">
        <v>9.1</v>
      </c>
      <c r="Q749">
        <v>128</v>
      </c>
      <c r="R749">
        <v>4</v>
      </c>
      <c r="S749">
        <v>3</v>
      </c>
      <c r="T749">
        <v>3</v>
      </c>
      <c r="U749">
        <v>2</v>
      </c>
      <c r="X749" t="s">
        <v>820</v>
      </c>
      <c r="Y749">
        <v>1167</v>
      </c>
      <c r="Z749" t="s">
        <v>16</v>
      </c>
    </row>
    <row r="750" spans="1:26" x14ac:dyDescent="0.25">
      <c r="A750" s="17" t="s">
        <v>241</v>
      </c>
      <c r="B750" s="25" t="s">
        <v>259</v>
      </c>
      <c r="C750" s="25" t="s">
        <v>2574</v>
      </c>
      <c r="D750" s="26" t="str">
        <f>VLOOKUP(R750, method!$A$1:$B$15, 2, 0)</f>
        <v>放頭</v>
      </c>
      <c r="E750">
        <v>7</v>
      </c>
      <c r="F750" t="s">
        <v>684</v>
      </c>
      <c r="G750" s="31" t="s">
        <v>451</v>
      </c>
      <c r="H750">
        <v>1650</v>
      </c>
      <c r="I750" s="35" t="s">
        <v>436</v>
      </c>
      <c r="J750">
        <v>4</v>
      </c>
      <c r="K750">
        <v>8</v>
      </c>
      <c r="L750">
        <v>55</v>
      </c>
      <c r="M750" s="19" t="s">
        <v>13</v>
      </c>
      <c r="N750" s="14" t="s">
        <v>50</v>
      </c>
      <c r="O750">
        <v>3</v>
      </c>
      <c r="P750">
        <v>17</v>
      </c>
      <c r="Q750">
        <v>131</v>
      </c>
      <c r="R750">
        <v>1</v>
      </c>
      <c r="S750">
        <v>1</v>
      </c>
      <c r="T750">
        <v>1</v>
      </c>
      <c r="U750">
        <v>7</v>
      </c>
      <c r="X750" t="s">
        <v>1278</v>
      </c>
      <c r="Y750">
        <v>1172</v>
      </c>
      <c r="Z750" t="s">
        <v>16</v>
      </c>
    </row>
    <row r="751" spans="1:26" x14ac:dyDescent="0.25">
      <c r="A751" s="17" t="s">
        <v>241</v>
      </c>
      <c r="B751" s="25" t="s">
        <v>259</v>
      </c>
      <c r="C751" s="25" t="s">
        <v>2574</v>
      </c>
      <c r="D751" s="26" t="str">
        <f>VLOOKUP(R751, method!$A$1:$B$15, 2, 0)</f>
        <v>放頭</v>
      </c>
      <c r="E751" s="34">
        <v>5</v>
      </c>
      <c r="F751" t="s">
        <v>685</v>
      </c>
      <c r="G751" s="31" t="s">
        <v>439</v>
      </c>
      <c r="H751">
        <v>1650</v>
      </c>
      <c r="I751" s="35" t="s">
        <v>436</v>
      </c>
      <c r="J751">
        <v>4</v>
      </c>
      <c r="K751">
        <v>10</v>
      </c>
      <c r="L751">
        <v>57</v>
      </c>
      <c r="M751" s="19" t="s">
        <v>13</v>
      </c>
      <c r="N751" s="15" t="s">
        <v>441</v>
      </c>
      <c r="O751" t="s">
        <v>637</v>
      </c>
      <c r="P751">
        <v>18</v>
      </c>
      <c r="Q751">
        <v>125</v>
      </c>
      <c r="R751">
        <v>1</v>
      </c>
      <c r="S751">
        <v>1</v>
      </c>
      <c r="T751">
        <v>1</v>
      </c>
      <c r="U751">
        <v>5</v>
      </c>
      <c r="X751" t="s">
        <v>877</v>
      </c>
      <c r="Y751">
        <v>1177</v>
      </c>
      <c r="Z751" t="s">
        <v>915</v>
      </c>
    </row>
    <row r="752" spans="1:26" x14ac:dyDescent="0.25">
      <c r="A752" s="17" t="s">
        <v>241</v>
      </c>
      <c r="B752" s="25" t="s">
        <v>259</v>
      </c>
      <c r="C752" s="25" t="s">
        <v>2574</v>
      </c>
      <c r="D752" s="28" t="str">
        <f>VLOOKUP(R752, method!$A$1:$B$15, 2, 0)</f>
        <v>中前</v>
      </c>
      <c r="E752" s="34">
        <v>5</v>
      </c>
      <c r="F752" t="s">
        <v>464</v>
      </c>
      <c r="G752" s="31" t="s">
        <v>439</v>
      </c>
      <c r="H752">
        <v>1200</v>
      </c>
      <c r="I752" s="35" t="s">
        <v>455</v>
      </c>
      <c r="J752">
        <v>4</v>
      </c>
      <c r="K752">
        <v>3</v>
      </c>
      <c r="L752">
        <v>59</v>
      </c>
      <c r="M752" s="19" t="s">
        <v>13</v>
      </c>
      <c r="N752" s="15" t="s">
        <v>441</v>
      </c>
      <c r="O752" t="s">
        <v>637</v>
      </c>
      <c r="P752">
        <v>15</v>
      </c>
      <c r="Q752">
        <v>127</v>
      </c>
      <c r="R752">
        <v>4</v>
      </c>
      <c r="S752">
        <v>3</v>
      </c>
      <c r="T752">
        <v>5</v>
      </c>
      <c r="X752" t="s">
        <v>1084</v>
      </c>
      <c r="Y752">
        <v>1168</v>
      </c>
      <c r="Z752" t="s">
        <v>113</v>
      </c>
    </row>
    <row r="753" spans="1:26" x14ac:dyDescent="0.25">
      <c r="A753" s="17" t="s">
        <v>241</v>
      </c>
      <c r="B753" s="25" t="s">
        <v>259</v>
      </c>
      <c r="C753" s="25" t="s">
        <v>2574</v>
      </c>
      <c r="D753" s="26" t="str">
        <f>VLOOKUP(R753, method!$A$1:$B$15, 2, 0)</f>
        <v>放頭</v>
      </c>
      <c r="E753">
        <v>10</v>
      </c>
      <c r="F753" t="s">
        <v>614</v>
      </c>
      <c r="G753" t="s">
        <v>511</v>
      </c>
      <c r="H753">
        <v>1650</v>
      </c>
      <c r="I753" s="35" t="s">
        <v>455</v>
      </c>
      <c r="J753">
        <v>3</v>
      </c>
      <c r="K753">
        <v>8</v>
      </c>
      <c r="L753">
        <v>61</v>
      </c>
      <c r="M753" s="19" t="s">
        <v>13</v>
      </c>
      <c r="N753" s="22" t="s">
        <v>833</v>
      </c>
      <c r="O753" t="s">
        <v>774</v>
      </c>
      <c r="P753">
        <v>38</v>
      </c>
      <c r="Q753">
        <v>110</v>
      </c>
      <c r="R753">
        <v>2</v>
      </c>
      <c r="S753">
        <v>2</v>
      </c>
      <c r="T753">
        <v>2</v>
      </c>
      <c r="U753">
        <v>10</v>
      </c>
      <c r="X753" t="s">
        <v>1339</v>
      </c>
      <c r="Y753">
        <v>1167</v>
      </c>
      <c r="Z753" t="s">
        <v>113</v>
      </c>
    </row>
    <row r="754" spans="1:26" x14ac:dyDescent="0.25">
      <c r="A754" s="17" t="s">
        <v>241</v>
      </c>
      <c r="B754" s="25" t="s">
        <v>259</v>
      </c>
      <c r="C754" s="25" t="s">
        <v>2574</v>
      </c>
      <c r="D754" s="26" t="str">
        <f>VLOOKUP(R754, method!$A$1:$B$15, 2, 0)</f>
        <v>放頭</v>
      </c>
      <c r="E754">
        <v>11</v>
      </c>
      <c r="F754" t="s">
        <v>692</v>
      </c>
      <c r="G754" s="31" t="s">
        <v>439</v>
      </c>
      <c r="H754">
        <v>1650</v>
      </c>
      <c r="I754" s="35" t="s">
        <v>455</v>
      </c>
      <c r="J754">
        <v>3</v>
      </c>
      <c r="K754">
        <v>8</v>
      </c>
      <c r="L754">
        <v>63</v>
      </c>
      <c r="M754" s="19" t="s">
        <v>13</v>
      </c>
      <c r="N754" s="15" t="s">
        <v>441</v>
      </c>
      <c r="O754" t="s">
        <v>461</v>
      </c>
      <c r="P754">
        <v>35</v>
      </c>
      <c r="Q754">
        <v>113</v>
      </c>
      <c r="R754">
        <v>2</v>
      </c>
      <c r="S754">
        <v>3</v>
      </c>
      <c r="T754">
        <v>3</v>
      </c>
      <c r="U754">
        <v>11</v>
      </c>
      <c r="X754" t="s">
        <v>814</v>
      </c>
      <c r="Y754">
        <v>1171</v>
      </c>
      <c r="Z754" t="s">
        <v>113</v>
      </c>
    </row>
    <row r="755" spans="1:26" x14ac:dyDescent="0.25">
      <c r="A755" s="17" t="s">
        <v>241</v>
      </c>
      <c r="B755" s="25" t="s">
        <v>259</v>
      </c>
      <c r="C755" s="25" t="s">
        <v>2574</v>
      </c>
      <c r="D755" s="26" t="str">
        <f>VLOOKUP(R755, method!$A$1:$B$15, 2, 0)</f>
        <v>放頭</v>
      </c>
      <c r="E755">
        <v>8</v>
      </c>
      <c r="F755" t="s">
        <v>846</v>
      </c>
      <c r="G755" s="30" t="s">
        <v>445</v>
      </c>
      <c r="H755">
        <v>1650</v>
      </c>
      <c r="I755" s="35" t="s">
        <v>455</v>
      </c>
      <c r="J755">
        <v>3</v>
      </c>
      <c r="K755">
        <v>1</v>
      </c>
      <c r="L755">
        <v>64</v>
      </c>
      <c r="M755" s="19" t="s">
        <v>13</v>
      </c>
      <c r="N755" s="15" t="s">
        <v>441</v>
      </c>
      <c r="O755" t="s">
        <v>529</v>
      </c>
      <c r="P755">
        <v>12</v>
      </c>
      <c r="Q755">
        <v>115</v>
      </c>
      <c r="R755">
        <v>1</v>
      </c>
      <c r="S755">
        <v>1</v>
      </c>
      <c r="T755">
        <v>1</v>
      </c>
      <c r="U755">
        <v>8</v>
      </c>
      <c r="X755" t="s">
        <v>796</v>
      </c>
      <c r="Y755">
        <v>1166</v>
      </c>
      <c r="Z755" t="s">
        <v>113</v>
      </c>
    </row>
    <row r="756" spans="1:26" x14ac:dyDescent="0.25">
      <c r="A756" s="17" t="s">
        <v>241</v>
      </c>
      <c r="B756" s="25" t="s">
        <v>259</v>
      </c>
      <c r="C756" s="25" t="s">
        <v>2574</v>
      </c>
      <c r="D756" s="26" t="str">
        <f>VLOOKUP(R756, method!$A$1:$B$15, 2, 0)</f>
        <v>放頭</v>
      </c>
      <c r="E756">
        <v>13</v>
      </c>
      <c r="F756" t="s">
        <v>1141</v>
      </c>
      <c r="G756" t="s">
        <v>545</v>
      </c>
      <c r="H756">
        <v>1600</v>
      </c>
      <c r="I756" s="35" t="s">
        <v>455</v>
      </c>
      <c r="J756">
        <v>3</v>
      </c>
      <c r="K756">
        <v>10</v>
      </c>
      <c r="L756">
        <v>64</v>
      </c>
      <c r="M756" s="19" t="s">
        <v>13</v>
      </c>
      <c r="N756" s="15" t="s">
        <v>441</v>
      </c>
      <c r="O756" t="s">
        <v>870</v>
      </c>
      <c r="P756">
        <v>32</v>
      </c>
      <c r="Q756">
        <v>115</v>
      </c>
      <c r="R756">
        <v>1</v>
      </c>
      <c r="S756">
        <v>1</v>
      </c>
      <c r="T756">
        <v>1</v>
      </c>
      <c r="U756">
        <v>13</v>
      </c>
      <c r="X756" t="s">
        <v>968</v>
      </c>
      <c r="Y756">
        <v>1165</v>
      </c>
      <c r="Z756" t="s">
        <v>113</v>
      </c>
    </row>
    <row r="757" spans="1:26" x14ac:dyDescent="0.25">
      <c r="A757" s="17" t="s">
        <v>241</v>
      </c>
      <c r="B757" s="25" t="s">
        <v>259</v>
      </c>
      <c r="C757" s="25" t="s">
        <v>2574</v>
      </c>
      <c r="D757" s="26" t="str">
        <f>VLOOKUP(R757, method!$A$1:$B$15, 2, 0)</f>
        <v>放頭</v>
      </c>
      <c r="E757" s="34">
        <v>5</v>
      </c>
      <c r="F757" t="s">
        <v>626</v>
      </c>
      <c r="G757" s="30" t="s">
        <v>445</v>
      </c>
      <c r="H757">
        <v>1650</v>
      </c>
      <c r="I757" s="35" t="s">
        <v>455</v>
      </c>
      <c r="J757">
        <v>3</v>
      </c>
      <c r="K757">
        <v>9</v>
      </c>
      <c r="L757">
        <v>64</v>
      </c>
      <c r="M757" s="19" t="s">
        <v>13</v>
      </c>
      <c r="N757" s="17" t="s">
        <v>512</v>
      </c>
      <c r="O757" s="10" t="s">
        <v>552</v>
      </c>
      <c r="P757">
        <v>16</v>
      </c>
      <c r="Q757">
        <v>121</v>
      </c>
      <c r="R757">
        <v>1</v>
      </c>
      <c r="S757">
        <v>1</v>
      </c>
      <c r="T757">
        <v>1</v>
      </c>
      <c r="U757">
        <v>5</v>
      </c>
      <c r="X757" t="s">
        <v>1353</v>
      </c>
      <c r="Y757">
        <v>1162</v>
      </c>
      <c r="Z757" t="s">
        <v>113</v>
      </c>
    </row>
    <row r="758" spans="1:26" x14ac:dyDescent="0.25">
      <c r="A758" s="17" t="s">
        <v>241</v>
      </c>
      <c r="B758" s="25" t="s">
        <v>259</v>
      </c>
      <c r="C758" s="25" t="s">
        <v>2574</v>
      </c>
      <c r="D758" s="26" t="str">
        <f>VLOOKUP(R758, method!$A$1:$B$15, 2, 0)</f>
        <v>放頭</v>
      </c>
      <c r="E758" s="33">
        <v>1</v>
      </c>
      <c r="F758" t="s">
        <v>918</v>
      </c>
      <c r="G758" s="31" t="s">
        <v>451</v>
      </c>
      <c r="H758">
        <v>1650</v>
      </c>
      <c r="I758" s="35" t="s">
        <v>455</v>
      </c>
      <c r="J758">
        <v>4</v>
      </c>
      <c r="K758">
        <v>7</v>
      </c>
      <c r="L758">
        <v>59</v>
      </c>
      <c r="M758" s="19" t="s">
        <v>13</v>
      </c>
      <c r="N758" s="15" t="s">
        <v>441</v>
      </c>
      <c r="O758" s="10" t="s">
        <v>613</v>
      </c>
      <c r="P758">
        <v>27</v>
      </c>
      <c r="Q758">
        <v>128</v>
      </c>
      <c r="R758">
        <v>1</v>
      </c>
      <c r="S758">
        <v>1</v>
      </c>
      <c r="T758">
        <v>1</v>
      </c>
      <c r="U758">
        <v>1</v>
      </c>
      <c r="X758" t="s">
        <v>1354</v>
      </c>
      <c r="Y758">
        <v>1166</v>
      </c>
      <c r="Z758" t="s">
        <v>321</v>
      </c>
    </row>
    <row r="759" spans="1:26" x14ac:dyDescent="0.25">
      <c r="A759" s="17" t="s">
        <v>241</v>
      </c>
      <c r="B759" s="25" t="s">
        <v>259</v>
      </c>
      <c r="C759" s="25" t="s">
        <v>2574</v>
      </c>
      <c r="D759" s="26" t="str">
        <f>VLOOKUP(R759, method!$A$1:$B$15, 2, 0)</f>
        <v>放頭</v>
      </c>
      <c r="E759">
        <v>7</v>
      </c>
      <c r="F759" t="s">
        <v>701</v>
      </c>
      <c r="G759" t="s">
        <v>551</v>
      </c>
      <c r="H759">
        <v>1400</v>
      </c>
      <c r="I759" s="35" t="s">
        <v>455</v>
      </c>
      <c r="J759">
        <v>3</v>
      </c>
      <c r="K759">
        <v>9</v>
      </c>
      <c r="L759">
        <v>61</v>
      </c>
      <c r="M759" s="19" t="s">
        <v>13</v>
      </c>
      <c r="N759" s="23" t="s">
        <v>39</v>
      </c>
      <c r="O759">
        <v>5</v>
      </c>
      <c r="P759">
        <v>146</v>
      </c>
      <c r="Q759">
        <v>116</v>
      </c>
      <c r="R759">
        <v>1</v>
      </c>
      <c r="S759">
        <v>1</v>
      </c>
      <c r="T759">
        <v>1</v>
      </c>
      <c r="U759">
        <v>7</v>
      </c>
      <c r="X759" t="s">
        <v>1206</v>
      </c>
      <c r="Y759">
        <v>1166</v>
      </c>
      <c r="Z759" t="s">
        <v>100</v>
      </c>
    </row>
    <row r="760" spans="1:26" x14ac:dyDescent="0.25">
      <c r="A760" s="17" t="s">
        <v>241</v>
      </c>
      <c r="B760" s="25" t="s">
        <v>259</v>
      </c>
      <c r="C760" s="25" t="s">
        <v>2574</v>
      </c>
      <c r="D760" s="26" t="str">
        <f>VLOOKUP(R760, method!$A$1:$B$15, 2, 0)</f>
        <v>放頭</v>
      </c>
      <c r="E760">
        <v>12</v>
      </c>
      <c r="F760" t="s">
        <v>636</v>
      </c>
      <c r="G760" t="s">
        <v>631</v>
      </c>
      <c r="H760">
        <v>1400</v>
      </c>
      <c r="I760" s="35" t="s">
        <v>455</v>
      </c>
      <c r="J760">
        <v>3</v>
      </c>
      <c r="K760">
        <v>8</v>
      </c>
      <c r="L760">
        <v>63</v>
      </c>
      <c r="M760" s="19" t="s">
        <v>13</v>
      </c>
      <c r="N760" s="21" t="s">
        <v>61</v>
      </c>
      <c r="O760" t="s">
        <v>872</v>
      </c>
      <c r="P760">
        <v>217</v>
      </c>
      <c r="Q760">
        <v>121</v>
      </c>
      <c r="R760">
        <v>3</v>
      </c>
      <c r="S760">
        <v>3</v>
      </c>
      <c r="T760">
        <v>3</v>
      </c>
      <c r="U760">
        <v>12</v>
      </c>
      <c r="X760" t="s">
        <v>1355</v>
      </c>
      <c r="Y760">
        <v>1168</v>
      </c>
      <c r="Z760" t="s">
        <v>620</v>
      </c>
    </row>
    <row r="761" spans="1:26" x14ac:dyDescent="0.25">
      <c r="A761" s="17" t="s">
        <v>241</v>
      </c>
      <c r="B761" s="25" t="s">
        <v>259</v>
      </c>
      <c r="C761" s="25" t="s">
        <v>2574</v>
      </c>
      <c r="D761" s="28" t="str">
        <f>VLOOKUP(R761, method!$A$1:$B$15, 2, 0)</f>
        <v>中前</v>
      </c>
      <c r="E761">
        <v>12</v>
      </c>
      <c r="F761" t="s">
        <v>490</v>
      </c>
      <c r="G761" t="s">
        <v>491</v>
      </c>
      <c r="H761">
        <v>1400</v>
      </c>
      <c r="I761" s="35" t="s">
        <v>455</v>
      </c>
      <c r="J761">
        <v>3</v>
      </c>
      <c r="K761">
        <v>8</v>
      </c>
      <c r="L761">
        <v>63</v>
      </c>
      <c r="M761" s="19" t="s">
        <v>13</v>
      </c>
      <c r="N761" s="21" t="s">
        <v>61</v>
      </c>
      <c r="O761" t="s">
        <v>1356</v>
      </c>
      <c r="P761">
        <v>69</v>
      </c>
      <c r="Q761">
        <v>122</v>
      </c>
      <c r="R761">
        <v>5</v>
      </c>
      <c r="S761">
        <v>1</v>
      </c>
      <c r="T761">
        <v>7</v>
      </c>
      <c r="U761">
        <v>12</v>
      </c>
      <c r="X761" t="s">
        <v>1357</v>
      </c>
      <c r="Y761">
        <v>1173</v>
      </c>
      <c r="Z761" t="s">
        <v>635</v>
      </c>
    </row>
    <row r="762" spans="1:26" x14ac:dyDescent="0.25">
      <c r="A762" s="17" t="s">
        <v>241</v>
      </c>
      <c r="B762" s="14" t="s">
        <v>262</v>
      </c>
      <c r="C762" s="14" t="s">
        <v>2575</v>
      </c>
      <c r="D762" s="27" t="str">
        <f>VLOOKUP(R762, method!$A$1:$B$15, 2, 0)</f>
        <v>中後</v>
      </c>
      <c r="E762">
        <v>6</v>
      </c>
      <c r="F762" t="s">
        <v>434</v>
      </c>
      <c r="G762" s="31" t="s">
        <v>435</v>
      </c>
      <c r="H762">
        <v>1650</v>
      </c>
      <c r="I762" s="35" t="s">
        <v>436</v>
      </c>
      <c r="J762">
        <v>4</v>
      </c>
      <c r="K762">
        <v>6</v>
      </c>
      <c r="L762">
        <v>54</v>
      </c>
      <c r="M762" s="21" t="s">
        <v>126</v>
      </c>
      <c r="N762" s="16" t="s">
        <v>71</v>
      </c>
      <c r="O762" s="10" t="s">
        <v>498</v>
      </c>
      <c r="P762">
        <v>13</v>
      </c>
      <c r="Q762">
        <v>129</v>
      </c>
      <c r="R762">
        <v>10</v>
      </c>
      <c r="S762">
        <v>11</v>
      </c>
      <c r="T762">
        <v>10</v>
      </c>
      <c r="U762">
        <v>6</v>
      </c>
      <c r="X762" t="s">
        <v>858</v>
      </c>
      <c r="Y762">
        <v>1192</v>
      </c>
      <c r="Z762" t="s">
        <v>30</v>
      </c>
    </row>
    <row r="763" spans="1:26" x14ac:dyDescent="0.25">
      <c r="A763" s="17" t="s">
        <v>241</v>
      </c>
      <c r="B763" s="14" t="s">
        <v>262</v>
      </c>
      <c r="C763" s="14" t="s">
        <v>2575</v>
      </c>
      <c r="D763" s="27" t="str">
        <f>VLOOKUP(R763, method!$A$1:$B$15, 2, 0)</f>
        <v>中後</v>
      </c>
      <c r="E763" s="34">
        <v>5</v>
      </c>
      <c r="F763" t="s">
        <v>438</v>
      </c>
      <c r="G763" s="31" t="s">
        <v>439</v>
      </c>
      <c r="H763">
        <v>1650</v>
      </c>
      <c r="I763" s="36" t="s">
        <v>440</v>
      </c>
      <c r="J763">
        <v>4</v>
      </c>
      <c r="K763">
        <v>2</v>
      </c>
      <c r="L763">
        <v>56</v>
      </c>
      <c r="M763" s="21" t="s">
        <v>126</v>
      </c>
      <c r="N763" s="16" t="s">
        <v>71</v>
      </c>
      <c r="O763" t="s">
        <v>456</v>
      </c>
      <c r="P763">
        <v>10</v>
      </c>
      <c r="Q763">
        <v>134</v>
      </c>
      <c r="R763">
        <v>10</v>
      </c>
      <c r="S763">
        <v>10</v>
      </c>
      <c r="T763">
        <v>12</v>
      </c>
      <c r="U763">
        <v>5</v>
      </c>
      <c r="X763" t="s">
        <v>1358</v>
      </c>
      <c r="Y763">
        <v>1184</v>
      </c>
      <c r="Z763" t="s">
        <v>30</v>
      </c>
    </row>
    <row r="764" spans="1:26" x14ac:dyDescent="0.25">
      <c r="A764" s="17" t="s">
        <v>241</v>
      </c>
      <c r="B764" s="14" t="s">
        <v>262</v>
      </c>
      <c r="C764" s="14" t="s">
        <v>2575</v>
      </c>
      <c r="D764" s="27" t="str">
        <f>VLOOKUP(R764, method!$A$1:$B$15, 2, 0)</f>
        <v>中後</v>
      </c>
      <c r="E764">
        <v>8</v>
      </c>
      <c r="F764" t="s">
        <v>790</v>
      </c>
      <c r="G764" t="s">
        <v>545</v>
      </c>
      <c r="H764">
        <v>1600</v>
      </c>
      <c r="I764" s="35" t="s">
        <v>455</v>
      </c>
      <c r="J764">
        <v>4</v>
      </c>
      <c r="K764">
        <v>9</v>
      </c>
      <c r="L764">
        <v>58</v>
      </c>
      <c r="M764" s="21" t="s">
        <v>126</v>
      </c>
      <c r="N764" s="22" t="s">
        <v>33</v>
      </c>
      <c r="O764" t="s">
        <v>480</v>
      </c>
      <c r="P764">
        <v>34</v>
      </c>
      <c r="Q764">
        <v>134</v>
      </c>
      <c r="R764">
        <v>8</v>
      </c>
      <c r="S764">
        <v>9</v>
      </c>
      <c r="T764">
        <v>9</v>
      </c>
      <c r="U764">
        <v>8</v>
      </c>
      <c r="X764" t="s">
        <v>1359</v>
      </c>
      <c r="Y764">
        <v>1177</v>
      </c>
      <c r="Z764" t="s">
        <v>863</v>
      </c>
    </row>
    <row r="765" spans="1:26" x14ac:dyDescent="0.25">
      <c r="A765" s="17" t="s">
        <v>241</v>
      </c>
      <c r="B765" s="14" t="s">
        <v>262</v>
      </c>
      <c r="C765" s="14" t="s">
        <v>2575</v>
      </c>
      <c r="D765" s="27" t="str">
        <f>VLOOKUP(R765, method!$A$1:$B$15, 2, 0)</f>
        <v>中後</v>
      </c>
      <c r="E765">
        <v>7</v>
      </c>
      <c r="F765" t="s">
        <v>598</v>
      </c>
      <c r="G765" s="31" t="s">
        <v>439</v>
      </c>
      <c r="H765">
        <v>1650</v>
      </c>
      <c r="I765" s="35" t="s">
        <v>455</v>
      </c>
      <c r="J765">
        <v>4</v>
      </c>
      <c r="K765">
        <v>2</v>
      </c>
      <c r="L765">
        <v>60</v>
      </c>
      <c r="M765" s="21" t="s">
        <v>126</v>
      </c>
      <c r="N765" s="16" t="s">
        <v>71</v>
      </c>
      <c r="O765">
        <v>3</v>
      </c>
      <c r="P765">
        <v>3.6</v>
      </c>
      <c r="Q765">
        <v>135</v>
      </c>
      <c r="R765">
        <v>8</v>
      </c>
      <c r="S765">
        <v>7</v>
      </c>
      <c r="T765">
        <v>7</v>
      </c>
      <c r="U765">
        <v>7</v>
      </c>
      <c r="X765" t="s">
        <v>1282</v>
      </c>
      <c r="Y765">
        <v>1182</v>
      </c>
      <c r="Z765" t="s">
        <v>16</v>
      </c>
    </row>
    <row r="766" spans="1:26" x14ac:dyDescent="0.25">
      <c r="A766" s="17" t="s">
        <v>241</v>
      </c>
      <c r="B766" s="14" t="s">
        <v>262</v>
      </c>
      <c r="C766" s="14" t="s">
        <v>2575</v>
      </c>
      <c r="D766" s="28" t="str">
        <f>VLOOKUP(R766, method!$A$1:$B$15, 2, 0)</f>
        <v>中前</v>
      </c>
      <c r="E766" s="33">
        <v>3</v>
      </c>
      <c r="F766" t="s">
        <v>684</v>
      </c>
      <c r="G766" s="31" t="s">
        <v>451</v>
      </c>
      <c r="H766">
        <v>1650</v>
      </c>
      <c r="I766" s="35" t="s">
        <v>436</v>
      </c>
      <c r="J766">
        <v>3</v>
      </c>
      <c r="K766">
        <v>4</v>
      </c>
      <c r="L766">
        <v>60</v>
      </c>
      <c r="M766" s="21" t="s">
        <v>126</v>
      </c>
      <c r="N766" s="15" t="s">
        <v>391</v>
      </c>
      <c r="O766" s="10" t="s">
        <v>552</v>
      </c>
      <c r="P766">
        <v>37</v>
      </c>
      <c r="Q766">
        <v>118</v>
      </c>
      <c r="R766">
        <v>7</v>
      </c>
      <c r="S766">
        <v>6</v>
      </c>
      <c r="T766">
        <v>6</v>
      </c>
      <c r="U766">
        <v>3</v>
      </c>
      <c r="X766" t="s">
        <v>263</v>
      </c>
      <c r="Y766">
        <v>1180</v>
      </c>
      <c r="Z766" t="s">
        <v>867</v>
      </c>
    </row>
    <row r="767" spans="1:26" x14ac:dyDescent="0.25">
      <c r="A767" s="17" t="s">
        <v>241</v>
      </c>
      <c r="B767" s="14" t="s">
        <v>262</v>
      </c>
      <c r="C767" s="14" t="s">
        <v>2575</v>
      </c>
      <c r="D767" s="27" t="str">
        <f>VLOOKUP(R767, method!$A$1:$B$15, 2, 0)</f>
        <v>中後</v>
      </c>
      <c r="E767">
        <v>8</v>
      </c>
      <c r="F767" t="s">
        <v>712</v>
      </c>
      <c r="G767" s="31" t="s">
        <v>439</v>
      </c>
      <c r="H767">
        <v>1650</v>
      </c>
      <c r="I767" s="35" t="s">
        <v>436</v>
      </c>
      <c r="J767">
        <v>3</v>
      </c>
      <c r="K767">
        <v>7</v>
      </c>
      <c r="L767">
        <v>62</v>
      </c>
      <c r="M767" s="21" t="s">
        <v>126</v>
      </c>
      <c r="N767" s="15" t="s">
        <v>391</v>
      </c>
      <c r="O767" t="s">
        <v>480</v>
      </c>
      <c r="P767">
        <v>14</v>
      </c>
      <c r="Q767">
        <v>118</v>
      </c>
      <c r="R767">
        <v>10</v>
      </c>
      <c r="S767">
        <v>10</v>
      </c>
      <c r="T767">
        <v>11</v>
      </c>
      <c r="U767">
        <v>8</v>
      </c>
      <c r="X767" t="s">
        <v>1360</v>
      </c>
      <c r="Y767">
        <v>1174</v>
      </c>
      <c r="Z767" t="s">
        <v>30</v>
      </c>
    </row>
    <row r="768" spans="1:26" x14ac:dyDescent="0.25">
      <c r="A768" s="17" t="s">
        <v>241</v>
      </c>
      <c r="B768" s="14" t="s">
        <v>262</v>
      </c>
      <c r="C768" s="14" t="s">
        <v>2575</v>
      </c>
      <c r="D768" s="27" t="str">
        <f>VLOOKUP(R768, method!$A$1:$B$15, 2, 0)</f>
        <v>中後</v>
      </c>
      <c r="E768">
        <v>11</v>
      </c>
      <c r="F768" t="s">
        <v>460</v>
      </c>
      <c r="G768" s="31" t="s">
        <v>439</v>
      </c>
      <c r="H768">
        <v>1650</v>
      </c>
      <c r="I768" s="35" t="s">
        <v>455</v>
      </c>
      <c r="J768">
        <v>3</v>
      </c>
      <c r="K768">
        <v>10</v>
      </c>
      <c r="L768">
        <v>64</v>
      </c>
      <c r="M768" s="21" t="s">
        <v>126</v>
      </c>
      <c r="N768" s="16" t="s">
        <v>71</v>
      </c>
      <c r="O768" t="s">
        <v>664</v>
      </c>
      <c r="P768">
        <v>31</v>
      </c>
      <c r="Q768">
        <v>121</v>
      </c>
      <c r="R768">
        <v>10</v>
      </c>
      <c r="S768">
        <v>11</v>
      </c>
      <c r="T768">
        <v>11</v>
      </c>
      <c r="U768">
        <v>11</v>
      </c>
      <c r="X768" t="s">
        <v>1361</v>
      </c>
      <c r="Y768">
        <v>1207</v>
      </c>
      <c r="Z768" t="s">
        <v>30</v>
      </c>
    </row>
    <row r="769" spans="1:26" x14ac:dyDescent="0.25">
      <c r="A769" s="17" t="s">
        <v>241</v>
      </c>
      <c r="B769" s="14" t="s">
        <v>262</v>
      </c>
      <c r="C769" s="14" t="s">
        <v>2575</v>
      </c>
      <c r="D769" s="29" t="str">
        <f>VLOOKUP(R769, method!$A$1:$B$15, 2, 0)</f>
        <v>留後</v>
      </c>
      <c r="E769">
        <v>7</v>
      </c>
      <c r="F769" t="s">
        <v>989</v>
      </c>
      <c r="G769" s="30" t="s">
        <v>445</v>
      </c>
      <c r="H769">
        <v>1650</v>
      </c>
      <c r="I769" s="35" t="s">
        <v>455</v>
      </c>
      <c r="J769">
        <v>3</v>
      </c>
      <c r="K769">
        <v>12</v>
      </c>
      <c r="L769">
        <v>65</v>
      </c>
      <c r="M769" s="21" t="s">
        <v>126</v>
      </c>
      <c r="N769" s="16" t="s">
        <v>71</v>
      </c>
      <c r="O769" s="10" t="s">
        <v>498</v>
      </c>
      <c r="P769">
        <v>21</v>
      </c>
      <c r="Q769">
        <v>121</v>
      </c>
      <c r="R769">
        <v>12</v>
      </c>
      <c r="S769">
        <v>12</v>
      </c>
      <c r="T769">
        <v>9</v>
      </c>
      <c r="U769">
        <v>7</v>
      </c>
      <c r="X769" t="s">
        <v>933</v>
      </c>
      <c r="Y769">
        <v>1198</v>
      </c>
      <c r="Z769" t="s">
        <v>30</v>
      </c>
    </row>
    <row r="770" spans="1:26" x14ac:dyDescent="0.25">
      <c r="A770" s="17" t="s">
        <v>241</v>
      </c>
      <c r="B770" s="14" t="s">
        <v>262</v>
      </c>
      <c r="C770" s="14" t="s">
        <v>2575</v>
      </c>
      <c r="D770" s="28" t="str">
        <f>VLOOKUP(R770, method!$A$1:$B$15, 2, 0)</f>
        <v>中前</v>
      </c>
      <c r="E770" s="33">
        <v>3</v>
      </c>
      <c r="F770" t="s">
        <v>673</v>
      </c>
      <c r="G770" s="30" t="s">
        <v>445</v>
      </c>
      <c r="H770">
        <v>1650</v>
      </c>
      <c r="I770" s="35" t="s">
        <v>455</v>
      </c>
      <c r="J770">
        <v>3</v>
      </c>
      <c r="K770">
        <v>2</v>
      </c>
      <c r="L770">
        <v>65</v>
      </c>
      <c r="M770" s="21" t="s">
        <v>126</v>
      </c>
      <c r="N770" s="16" t="s">
        <v>71</v>
      </c>
      <c r="O770" s="10" t="s">
        <v>376</v>
      </c>
      <c r="P770">
        <v>9.6999999999999993</v>
      </c>
      <c r="Q770">
        <v>122</v>
      </c>
      <c r="R770">
        <v>5</v>
      </c>
      <c r="S770">
        <v>5</v>
      </c>
      <c r="T770">
        <v>7</v>
      </c>
      <c r="U770">
        <v>3</v>
      </c>
      <c r="X770" t="s">
        <v>822</v>
      </c>
      <c r="Y770">
        <v>1181</v>
      </c>
      <c r="Z770" t="s">
        <v>30</v>
      </c>
    </row>
    <row r="771" spans="1:26" x14ac:dyDescent="0.25">
      <c r="A771" s="17" t="s">
        <v>241</v>
      </c>
      <c r="B771" s="14" t="s">
        <v>262</v>
      </c>
      <c r="C771" s="14" t="s">
        <v>2575</v>
      </c>
      <c r="D771" s="27" t="str">
        <f>VLOOKUP(R771, method!$A$1:$B$15, 2, 0)</f>
        <v>中後</v>
      </c>
      <c r="E771">
        <v>7</v>
      </c>
      <c r="F771" t="s">
        <v>692</v>
      </c>
      <c r="G771" s="31" t="s">
        <v>439</v>
      </c>
      <c r="H771">
        <v>1650</v>
      </c>
      <c r="I771" s="35" t="s">
        <v>455</v>
      </c>
      <c r="J771">
        <v>3</v>
      </c>
      <c r="K771">
        <v>1</v>
      </c>
      <c r="L771">
        <v>65</v>
      </c>
      <c r="M771" s="21" t="s">
        <v>126</v>
      </c>
      <c r="N771" s="16" t="s">
        <v>71</v>
      </c>
      <c r="O771" t="s">
        <v>519</v>
      </c>
      <c r="P771">
        <v>6.8</v>
      </c>
      <c r="Q771">
        <v>122</v>
      </c>
      <c r="R771">
        <v>10</v>
      </c>
      <c r="S771">
        <v>9</v>
      </c>
      <c r="T771">
        <v>10</v>
      </c>
      <c r="U771">
        <v>7</v>
      </c>
      <c r="X771" t="s">
        <v>1362</v>
      </c>
      <c r="Y771">
        <v>1183</v>
      </c>
      <c r="Z771" t="s">
        <v>30</v>
      </c>
    </row>
    <row r="772" spans="1:26" x14ac:dyDescent="0.25">
      <c r="A772" s="17" t="s">
        <v>241</v>
      </c>
      <c r="B772" s="14" t="s">
        <v>262</v>
      </c>
      <c r="C772" s="14" t="s">
        <v>2575</v>
      </c>
      <c r="D772" s="27" t="str">
        <f>VLOOKUP(R772, method!$A$1:$B$15, 2, 0)</f>
        <v>中後</v>
      </c>
      <c r="E772" s="33">
        <v>3</v>
      </c>
      <c r="F772" t="s">
        <v>846</v>
      </c>
      <c r="G772" s="30" t="s">
        <v>445</v>
      </c>
      <c r="H772">
        <v>1650</v>
      </c>
      <c r="I772" s="35" t="s">
        <v>455</v>
      </c>
      <c r="J772">
        <v>3</v>
      </c>
      <c r="K772">
        <v>4</v>
      </c>
      <c r="L772">
        <v>63</v>
      </c>
      <c r="M772" s="21" t="s">
        <v>126</v>
      </c>
      <c r="N772" s="16" t="s">
        <v>71</v>
      </c>
      <c r="O772" s="10" t="s">
        <v>376</v>
      </c>
      <c r="P772">
        <v>3</v>
      </c>
      <c r="Q772">
        <v>121</v>
      </c>
      <c r="R772">
        <v>10</v>
      </c>
      <c r="S772">
        <v>10</v>
      </c>
      <c r="T772">
        <v>9</v>
      </c>
      <c r="U772">
        <v>3</v>
      </c>
      <c r="X772" t="s">
        <v>769</v>
      </c>
      <c r="Y772">
        <v>1171</v>
      </c>
      <c r="Z772" t="s">
        <v>30</v>
      </c>
    </row>
    <row r="773" spans="1:26" x14ac:dyDescent="0.25">
      <c r="A773" s="17" t="s">
        <v>241</v>
      </c>
      <c r="B773" s="14" t="s">
        <v>262</v>
      </c>
      <c r="C773" s="14" t="s">
        <v>2575</v>
      </c>
      <c r="D773" s="27" t="str">
        <f>VLOOKUP(R773, method!$A$1:$B$15, 2, 0)</f>
        <v>中後</v>
      </c>
      <c r="E773" s="34">
        <v>4</v>
      </c>
      <c r="F773" t="s">
        <v>482</v>
      </c>
      <c r="G773" s="31" t="s">
        <v>439</v>
      </c>
      <c r="H773">
        <v>1650</v>
      </c>
      <c r="I773" s="35" t="s">
        <v>455</v>
      </c>
      <c r="J773">
        <v>3</v>
      </c>
      <c r="K773">
        <v>8</v>
      </c>
      <c r="L773">
        <v>63</v>
      </c>
      <c r="M773" s="21" t="s">
        <v>126</v>
      </c>
      <c r="N773" s="15" t="s">
        <v>391</v>
      </c>
      <c r="O773" s="10">
        <v>2</v>
      </c>
      <c r="P773">
        <v>5.6</v>
      </c>
      <c r="Q773">
        <v>119</v>
      </c>
      <c r="R773">
        <v>10</v>
      </c>
      <c r="S773">
        <v>10</v>
      </c>
      <c r="T773">
        <v>10</v>
      </c>
      <c r="U773">
        <v>4</v>
      </c>
      <c r="X773" t="s">
        <v>1363</v>
      </c>
      <c r="Y773">
        <v>1172</v>
      </c>
      <c r="Z773" t="s">
        <v>30</v>
      </c>
    </row>
    <row r="774" spans="1:26" x14ac:dyDescent="0.25">
      <c r="A774" s="17" t="s">
        <v>241</v>
      </c>
      <c r="B774" s="14" t="s">
        <v>262</v>
      </c>
      <c r="C774" s="14" t="s">
        <v>2575</v>
      </c>
      <c r="D774" s="29" t="str">
        <f>VLOOKUP(R774, method!$A$1:$B$15, 2, 0)</f>
        <v>留後</v>
      </c>
      <c r="E774" s="34">
        <v>4</v>
      </c>
      <c r="F774" t="s">
        <v>1141</v>
      </c>
      <c r="G774" t="s">
        <v>545</v>
      </c>
      <c r="H774">
        <v>1400</v>
      </c>
      <c r="I774" s="35" t="s">
        <v>455</v>
      </c>
      <c r="J774">
        <v>3</v>
      </c>
      <c r="K774">
        <v>4</v>
      </c>
      <c r="L774">
        <v>63</v>
      </c>
      <c r="M774" s="21" t="s">
        <v>126</v>
      </c>
      <c r="N774" s="15" t="s">
        <v>391</v>
      </c>
      <c r="O774" t="s">
        <v>536</v>
      </c>
      <c r="P774">
        <v>14</v>
      </c>
      <c r="Q774">
        <v>120</v>
      </c>
      <c r="R774">
        <v>14</v>
      </c>
      <c r="S774">
        <v>14</v>
      </c>
      <c r="T774">
        <v>13</v>
      </c>
      <c r="U774">
        <v>4</v>
      </c>
      <c r="X774" t="s">
        <v>1364</v>
      </c>
      <c r="Y774">
        <v>1173</v>
      </c>
      <c r="Z774" t="s">
        <v>30</v>
      </c>
    </row>
    <row r="775" spans="1:26" x14ac:dyDescent="0.25">
      <c r="A775" s="17" t="s">
        <v>241</v>
      </c>
      <c r="B775" s="14" t="s">
        <v>262</v>
      </c>
      <c r="C775" s="14" t="s">
        <v>2575</v>
      </c>
      <c r="D775" s="29" t="str">
        <f>VLOOKUP(R775, method!$A$1:$B$15, 2, 0)</f>
        <v>留後</v>
      </c>
      <c r="E775" s="33">
        <v>1</v>
      </c>
      <c r="F775" t="s">
        <v>849</v>
      </c>
      <c r="G775" s="31" t="s">
        <v>435</v>
      </c>
      <c r="H775">
        <v>1650</v>
      </c>
      <c r="I775" s="35" t="s">
        <v>455</v>
      </c>
      <c r="J775">
        <v>4</v>
      </c>
      <c r="K775">
        <v>4</v>
      </c>
      <c r="L775">
        <v>56</v>
      </c>
      <c r="M775" s="21" t="s">
        <v>126</v>
      </c>
      <c r="N775" s="16" t="s">
        <v>71</v>
      </c>
      <c r="O775" s="10" t="s">
        <v>452</v>
      </c>
      <c r="P775">
        <v>4.2</v>
      </c>
      <c r="Q775">
        <v>132</v>
      </c>
      <c r="R775">
        <v>11</v>
      </c>
      <c r="S775">
        <v>11</v>
      </c>
      <c r="T775">
        <v>11</v>
      </c>
      <c r="U775">
        <v>1</v>
      </c>
      <c r="X775" t="s">
        <v>1365</v>
      </c>
      <c r="Y775">
        <v>1176</v>
      </c>
      <c r="Z775" t="s">
        <v>30</v>
      </c>
    </row>
    <row r="776" spans="1:26" x14ac:dyDescent="0.25">
      <c r="A776" s="17" t="s">
        <v>241</v>
      </c>
      <c r="B776" s="14" t="s">
        <v>262</v>
      </c>
      <c r="C776" s="14" t="s">
        <v>2575</v>
      </c>
      <c r="D776" s="27" t="str">
        <f>VLOOKUP(R776, method!$A$1:$B$15, 2, 0)</f>
        <v>中後</v>
      </c>
      <c r="E776" s="33">
        <v>2</v>
      </c>
      <c r="F776" t="s">
        <v>626</v>
      </c>
      <c r="G776" s="30" t="s">
        <v>445</v>
      </c>
      <c r="H776">
        <v>1650</v>
      </c>
      <c r="I776" s="35" t="s">
        <v>455</v>
      </c>
      <c r="J776">
        <v>4</v>
      </c>
      <c r="K776">
        <v>9</v>
      </c>
      <c r="L776">
        <v>54</v>
      </c>
      <c r="M776" s="21" t="s">
        <v>126</v>
      </c>
      <c r="N776" s="16" t="s">
        <v>71</v>
      </c>
      <c r="O776" s="10" t="s">
        <v>488</v>
      </c>
      <c r="P776">
        <v>12</v>
      </c>
      <c r="Q776">
        <v>129</v>
      </c>
      <c r="R776">
        <v>10</v>
      </c>
      <c r="S776">
        <v>10</v>
      </c>
      <c r="T776">
        <v>10</v>
      </c>
      <c r="U776">
        <v>2</v>
      </c>
      <c r="X776" t="s">
        <v>847</v>
      </c>
      <c r="Y776">
        <v>1169</v>
      </c>
      <c r="Z776" t="s">
        <v>30</v>
      </c>
    </row>
    <row r="777" spans="1:26" x14ac:dyDescent="0.25">
      <c r="A777" s="17" t="s">
        <v>241</v>
      </c>
      <c r="B777" s="14" t="s">
        <v>262</v>
      </c>
      <c r="C777" s="14" t="s">
        <v>2575</v>
      </c>
      <c r="D777" s="28" t="str">
        <f>VLOOKUP(R777, method!$A$1:$B$15, 2, 0)</f>
        <v>中前</v>
      </c>
      <c r="E777">
        <v>7</v>
      </c>
      <c r="F777" t="s">
        <v>484</v>
      </c>
      <c r="G777" s="31" t="s">
        <v>439</v>
      </c>
      <c r="H777">
        <v>1650</v>
      </c>
      <c r="I777" s="36" t="s">
        <v>440</v>
      </c>
      <c r="J777">
        <v>4</v>
      </c>
      <c r="K777">
        <v>5</v>
      </c>
      <c r="L777">
        <v>54</v>
      </c>
      <c r="M777" s="21" t="s">
        <v>126</v>
      </c>
      <c r="N777" s="16" t="s">
        <v>71</v>
      </c>
      <c r="O777" t="s">
        <v>533</v>
      </c>
      <c r="P777">
        <v>9.4</v>
      </c>
      <c r="Q777">
        <v>130</v>
      </c>
      <c r="R777">
        <v>6</v>
      </c>
      <c r="S777">
        <v>6</v>
      </c>
      <c r="T777">
        <v>7</v>
      </c>
      <c r="U777">
        <v>7</v>
      </c>
      <c r="X777" t="s">
        <v>1366</v>
      </c>
      <c r="Y777">
        <v>1178</v>
      </c>
      <c r="Z777" t="s">
        <v>30</v>
      </c>
    </row>
    <row r="778" spans="1:26" x14ac:dyDescent="0.25">
      <c r="A778" s="17" t="s">
        <v>241</v>
      </c>
      <c r="B778" s="14" t="s">
        <v>262</v>
      </c>
      <c r="C778" s="14" t="s">
        <v>2575</v>
      </c>
      <c r="D778" s="29" t="str">
        <f>VLOOKUP(R778, method!$A$1:$B$15, 2, 0)</f>
        <v>留後</v>
      </c>
      <c r="E778" s="33">
        <v>1</v>
      </c>
      <c r="F778" t="s">
        <v>1158</v>
      </c>
      <c r="G778" s="31" t="s">
        <v>435</v>
      </c>
      <c r="H778">
        <v>1650</v>
      </c>
      <c r="I778" s="35" t="s">
        <v>455</v>
      </c>
      <c r="J778">
        <v>4</v>
      </c>
      <c r="K778">
        <v>8</v>
      </c>
      <c r="L778">
        <v>49</v>
      </c>
      <c r="M778" s="21" t="s">
        <v>126</v>
      </c>
      <c r="N778" s="16" t="s">
        <v>71</v>
      </c>
      <c r="O778" s="10" t="s">
        <v>488</v>
      </c>
      <c r="P778">
        <v>6.2</v>
      </c>
      <c r="Q778">
        <v>125</v>
      </c>
      <c r="R778">
        <v>11</v>
      </c>
      <c r="S778">
        <v>11</v>
      </c>
      <c r="T778">
        <v>11</v>
      </c>
      <c r="U778">
        <v>1</v>
      </c>
      <c r="X778" t="s">
        <v>1367</v>
      </c>
      <c r="Y778">
        <v>1182</v>
      </c>
      <c r="Z778" t="s">
        <v>30</v>
      </c>
    </row>
    <row r="779" spans="1:26" x14ac:dyDescent="0.25">
      <c r="A779" s="17" t="s">
        <v>241</v>
      </c>
      <c r="B779" s="14" t="s">
        <v>262</v>
      </c>
      <c r="C779" s="14" t="s">
        <v>2575</v>
      </c>
      <c r="D779" s="28" t="str">
        <f>VLOOKUP(R779, method!$A$1:$B$15, 2, 0)</f>
        <v>中前</v>
      </c>
      <c r="E779" s="34">
        <v>5</v>
      </c>
      <c r="F779" t="s">
        <v>487</v>
      </c>
      <c r="G779" s="31" t="s">
        <v>439</v>
      </c>
      <c r="H779">
        <v>1650</v>
      </c>
      <c r="I779" s="36" t="s">
        <v>440</v>
      </c>
      <c r="J779">
        <v>4</v>
      </c>
      <c r="K779">
        <v>3</v>
      </c>
      <c r="L779">
        <v>51</v>
      </c>
      <c r="M779" s="21" t="s">
        <v>126</v>
      </c>
      <c r="N779" s="16" t="s">
        <v>71</v>
      </c>
      <c r="O779" t="s">
        <v>495</v>
      </c>
      <c r="P779">
        <v>4.4000000000000004</v>
      </c>
      <c r="Q779">
        <v>128</v>
      </c>
      <c r="R779">
        <v>7</v>
      </c>
      <c r="S779">
        <v>7</v>
      </c>
      <c r="T779">
        <v>7</v>
      </c>
      <c r="U779">
        <v>5</v>
      </c>
      <c r="X779" t="s">
        <v>1352</v>
      </c>
      <c r="Y779">
        <v>1178</v>
      </c>
      <c r="Z779" t="s">
        <v>30</v>
      </c>
    </row>
    <row r="780" spans="1:26" x14ac:dyDescent="0.25">
      <c r="A780" s="17" t="s">
        <v>241</v>
      </c>
      <c r="B780" s="14" t="s">
        <v>262</v>
      </c>
      <c r="C780" s="14" t="s">
        <v>2575</v>
      </c>
      <c r="D780" s="29" t="str">
        <f>VLOOKUP(R780, method!$A$1:$B$15, 2, 0)</f>
        <v>留後</v>
      </c>
      <c r="E780" s="33">
        <v>3</v>
      </c>
      <c r="F780" t="s">
        <v>1160</v>
      </c>
      <c r="G780" s="31" t="s">
        <v>435</v>
      </c>
      <c r="H780">
        <v>1650</v>
      </c>
      <c r="I780" s="35" t="s">
        <v>455</v>
      </c>
      <c r="J780">
        <v>4</v>
      </c>
      <c r="K780">
        <v>9</v>
      </c>
      <c r="L780">
        <v>51</v>
      </c>
      <c r="M780" s="21" t="s">
        <v>126</v>
      </c>
      <c r="N780" s="16" t="s">
        <v>71</v>
      </c>
      <c r="O780" s="10">
        <v>1</v>
      </c>
      <c r="P780">
        <v>20</v>
      </c>
      <c r="Q780">
        <v>127</v>
      </c>
      <c r="R780">
        <v>11</v>
      </c>
      <c r="S780">
        <v>11</v>
      </c>
      <c r="T780">
        <v>11</v>
      </c>
      <c r="U780">
        <v>3</v>
      </c>
      <c r="X780" t="s">
        <v>1368</v>
      </c>
      <c r="Y780">
        <v>1181</v>
      </c>
      <c r="Z780" t="s">
        <v>30</v>
      </c>
    </row>
    <row r="781" spans="1:26" x14ac:dyDescent="0.25">
      <c r="A781" s="17" t="s">
        <v>241</v>
      </c>
      <c r="B781" s="14" t="s">
        <v>262</v>
      </c>
      <c r="C781" s="14" t="s">
        <v>2575</v>
      </c>
      <c r="D781" s="27" t="str">
        <f>VLOOKUP(R781, method!$A$1:$B$15, 2, 0)</f>
        <v>中後</v>
      </c>
      <c r="E781">
        <v>6</v>
      </c>
      <c r="F781" t="s">
        <v>490</v>
      </c>
      <c r="G781" t="s">
        <v>491</v>
      </c>
      <c r="H781">
        <v>1400</v>
      </c>
      <c r="I781" s="35" t="s">
        <v>455</v>
      </c>
      <c r="J781">
        <v>4</v>
      </c>
      <c r="K781">
        <v>1</v>
      </c>
      <c r="L781">
        <v>53</v>
      </c>
      <c r="M781" s="21" t="s">
        <v>126</v>
      </c>
      <c r="N781" s="25" t="s">
        <v>26</v>
      </c>
      <c r="O781" t="s">
        <v>519</v>
      </c>
      <c r="P781">
        <v>10</v>
      </c>
      <c r="Q781">
        <v>128</v>
      </c>
      <c r="R781">
        <v>10</v>
      </c>
      <c r="S781">
        <v>10</v>
      </c>
      <c r="T781">
        <v>11</v>
      </c>
      <c r="U781">
        <v>6</v>
      </c>
      <c r="X781" t="s">
        <v>1369</v>
      </c>
      <c r="Y781">
        <v>1188</v>
      </c>
      <c r="Z781" t="s">
        <v>863</v>
      </c>
    </row>
    <row r="782" spans="1:26" x14ac:dyDescent="0.25">
      <c r="A782" s="17" t="s">
        <v>241</v>
      </c>
      <c r="B782" s="14" t="s">
        <v>262</v>
      </c>
      <c r="C782" s="14" t="s">
        <v>2575</v>
      </c>
      <c r="D782" s="29" t="str">
        <f>VLOOKUP(R782, method!$A$1:$B$15, 2, 0)</f>
        <v>留後</v>
      </c>
      <c r="E782">
        <v>7</v>
      </c>
      <c r="F782" t="s">
        <v>1370</v>
      </c>
      <c r="G782" t="s">
        <v>631</v>
      </c>
      <c r="H782">
        <v>1200</v>
      </c>
      <c r="I782" s="35" t="s">
        <v>455</v>
      </c>
      <c r="J782">
        <v>4</v>
      </c>
      <c r="K782">
        <v>5</v>
      </c>
      <c r="L782">
        <v>55</v>
      </c>
      <c r="M782" s="21" t="s">
        <v>126</v>
      </c>
      <c r="N782" s="25" t="s">
        <v>26</v>
      </c>
      <c r="O782" t="s">
        <v>495</v>
      </c>
      <c r="P782">
        <v>14</v>
      </c>
      <c r="Q782">
        <v>131</v>
      </c>
      <c r="R782">
        <v>12</v>
      </c>
      <c r="S782">
        <v>12</v>
      </c>
      <c r="T782">
        <v>7</v>
      </c>
      <c r="X782" t="s">
        <v>1371</v>
      </c>
      <c r="Y782">
        <v>1174</v>
      </c>
      <c r="Z782" t="s">
        <v>867</v>
      </c>
    </row>
    <row r="783" spans="1:26" x14ac:dyDescent="0.25">
      <c r="A783" s="17" t="s">
        <v>241</v>
      </c>
      <c r="B783" s="14" t="s">
        <v>262</v>
      </c>
      <c r="C783" s="14" t="s">
        <v>2575</v>
      </c>
      <c r="D783" s="27" t="str">
        <f>VLOOKUP(R783, method!$A$1:$B$15, 2, 0)</f>
        <v>中後</v>
      </c>
      <c r="E783">
        <v>11</v>
      </c>
      <c r="F783" t="s">
        <v>569</v>
      </c>
      <c r="G783" t="s">
        <v>545</v>
      </c>
      <c r="H783">
        <v>1400</v>
      </c>
      <c r="I783" s="35" t="s">
        <v>455</v>
      </c>
      <c r="J783">
        <v>4</v>
      </c>
      <c r="K783">
        <v>3</v>
      </c>
      <c r="L783">
        <v>58</v>
      </c>
      <c r="M783" s="25" t="s">
        <v>89</v>
      </c>
      <c r="N783" s="15" t="s">
        <v>391</v>
      </c>
      <c r="O783" t="s">
        <v>664</v>
      </c>
      <c r="P783">
        <v>20</v>
      </c>
      <c r="Q783">
        <v>134</v>
      </c>
      <c r="R783">
        <v>10</v>
      </c>
      <c r="S783">
        <v>10</v>
      </c>
      <c r="T783">
        <v>7</v>
      </c>
      <c r="U783">
        <v>11</v>
      </c>
      <c r="X783" t="s">
        <v>1372</v>
      </c>
      <c r="Y783">
        <v>1224</v>
      </c>
      <c r="Z783" t="s">
        <v>30</v>
      </c>
    </row>
    <row r="784" spans="1:26" x14ac:dyDescent="0.25">
      <c r="A784" s="17" t="s">
        <v>241</v>
      </c>
      <c r="B784" s="14" t="s">
        <v>262</v>
      </c>
      <c r="C784" s="14" t="s">
        <v>2575</v>
      </c>
      <c r="D784" s="29" t="str">
        <f>VLOOKUP(R784, method!$A$1:$B$15, 2, 0)</f>
        <v>留後</v>
      </c>
      <c r="E784">
        <v>11</v>
      </c>
      <c r="F784" t="s">
        <v>1373</v>
      </c>
      <c r="G784" t="s">
        <v>545</v>
      </c>
      <c r="H784">
        <v>1400</v>
      </c>
      <c r="I784" s="35" t="s">
        <v>455</v>
      </c>
      <c r="J784">
        <v>4</v>
      </c>
      <c r="K784">
        <v>12</v>
      </c>
      <c r="L784">
        <v>60</v>
      </c>
      <c r="M784" s="25" t="s">
        <v>89</v>
      </c>
      <c r="N784" s="15" t="s">
        <v>391</v>
      </c>
      <c r="O784" t="s">
        <v>546</v>
      </c>
      <c r="P784">
        <v>23</v>
      </c>
      <c r="Q784">
        <v>135</v>
      </c>
      <c r="R784">
        <v>11</v>
      </c>
      <c r="S784">
        <v>14</v>
      </c>
      <c r="T784">
        <v>14</v>
      </c>
      <c r="U784">
        <v>11</v>
      </c>
      <c r="X784" t="s">
        <v>1374</v>
      </c>
      <c r="Y784">
        <v>1219</v>
      </c>
      <c r="Z784" t="s">
        <v>30</v>
      </c>
    </row>
    <row r="785" spans="1:26" x14ac:dyDescent="0.25">
      <c r="A785" s="17" t="s">
        <v>241</v>
      </c>
      <c r="B785" s="14" t="s">
        <v>262</v>
      </c>
      <c r="C785" s="14" t="s">
        <v>2575</v>
      </c>
      <c r="D785" s="29" t="str">
        <f>VLOOKUP(R785, method!$A$1:$B$15, 2, 0)</f>
        <v>留後</v>
      </c>
      <c r="E785">
        <v>11</v>
      </c>
      <c r="F785" t="s">
        <v>1012</v>
      </c>
      <c r="G785" t="s">
        <v>545</v>
      </c>
      <c r="H785">
        <v>1400</v>
      </c>
      <c r="I785" s="35" t="s">
        <v>455</v>
      </c>
      <c r="J785">
        <v>3</v>
      </c>
      <c r="K785">
        <v>11</v>
      </c>
      <c r="L785">
        <v>62</v>
      </c>
      <c r="M785" s="25" t="s">
        <v>89</v>
      </c>
      <c r="N785" s="25" t="s">
        <v>26</v>
      </c>
      <c r="O785" t="s">
        <v>519</v>
      </c>
      <c r="P785">
        <v>34</v>
      </c>
      <c r="Q785">
        <v>121</v>
      </c>
      <c r="R785">
        <v>14</v>
      </c>
      <c r="S785">
        <v>13</v>
      </c>
      <c r="T785">
        <v>14</v>
      </c>
      <c r="U785">
        <v>11</v>
      </c>
      <c r="X785" t="s">
        <v>1375</v>
      </c>
      <c r="Y785">
        <v>1209</v>
      </c>
      <c r="Z785" t="s">
        <v>30</v>
      </c>
    </row>
    <row r="786" spans="1:26" x14ac:dyDescent="0.25">
      <c r="A786" s="17" t="s">
        <v>241</v>
      </c>
      <c r="B786" s="14" t="s">
        <v>262</v>
      </c>
      <c r="C786" s="14" t="s">
        <v>2575</v>
      </c>
      <c r="D786" s="27" t="str">
        <f>VLOOKUP(R786, method!$A$1:$B$15, 2, 0)</f>
        <v>中後</v>
      </c>
      <c r="E786">
        <v>6</v>
      </c>
      <c r="F786" t="s">
        <v>1016</v>
      </c>
      <c r="G786" t="s">
        <v>631</v>
      </c>
      <c r="H786">
        <v>1400</v>
      </c>
      <c r="I786" s="35" t="s">
        <v>455</v>
      </c>
      <c r="J786">
        <v>3</v>
      </c>
      <c r="K786">
        <v>8</v>
      </c>
      <c r="L786">
        <v>63</v>
      </c>
      <c r="M786" s="25" t="s">
        <v>89</v>
      </c>
      <c r="N786" s="21" t="s">
        <v>61</v>
      </c>
      <c r="O786" s="10" t="s">
        <v>552</v>
      </c>
      <c r="P786">
        <v>53</v>
      </c>
      <c r="Q786">
        <v>121</v>
      </c>
      <c r="R786">
        <v>10</v>
      </c>
      <c r="S786">
        <v>10</v>
      </c>
      <c r="T786">
        <v>12</v>
      </c>
      <c r="U786">
        <v>6</v>
      </c>
      <c r="X786" t="s">
        <v>1376</v>
      </c>
      <c r="Y786">
        <v>1202</v>
      </c>
      <c r="Z786" t="s">
        <v>30</v>
      </c>
    </row>
    <row r="787" spans="1:26" x14ac:dyDescent="0.25">
      <c r="A787" s="17" t="s">
        <v>241</v>
      </c>
      <c r="B787" s="14" t="s">
        <v>262</v>
      </c>
      <c r="C787" s="14" t="s">
        <v>2575</v>
      </c>
      <c r="D787" s="29" t="str">
        <f>VLOOKUP(R787, method!$A$1:$B$15, 2, 0)</f>
        <v>留後</v>
      </c>
      <c r="E787">
        <v>8</v>
      </c>
      <c r="F787" t="s">
        <v>1022</v>
      </c>
      <c r="G787" t="s">
        <v>491</v>
      </c>
      <c r="H787">
        <v>1400</v>
      </c>
      <c r="I787" s="35" t="s">
        <v>455</v>
      </c>
      <c r="J787">
        <v>3</v>
      </c>
      <c r="K787">
        <v>8</v>
      </c>
      <c r="L787">
        <v>65</v>
      </c>
      <c r="M787" s="25" t="s">
        <v>89</v>
      </c>
      <c r="N787" s="21" t="s">
        <v>61</v>
      </c>
      <c r="O787" t="s">
        <v>637</v>
      </c>
      <c r="P787">
        <v>72</v>
      </c>
      <c r="Q787">
        <v>122</v>
      </c>
      <c r="R787">
        <v>11</v>
      </c>
      <c r="S787">
        <v>12</v>
      </c>
      <c r="T787">
        <v>11</v>
      </c>
      <c r="U787">
        <v>8</v>
      </c>
      <c r="X787" t="s">
        <v>1377</v>
      </c>
      <c r="Y787">
        <v>1168</v>
      </c>
      <c r="Z787" t="s">
        <v>30</v>
      </c>
    </row>
    <row r="788" spans="1:26" x14ac:dyDescent="0.25">
      <c r="A788" s="17" t="s">
        <v>241</v>
      </c>
      <c r="B788" s="14" t="s">
        <v>262</v>
      </c>
      <c r="C788" s="14" t="s">
        <v>2575</v>
      </c>
      <c r="D788" s="27" t="str">
        <f>VLOOKUP(R788, method!$A$1:$B$15, 2, 0)</f>
        <v>中後</v>
      </c>
      <c r="E788">
        <v>10</v>
      </c>
      <c r="F788" t="s">
        <v>734</v>
      </c>
      <c r="G788" t="s">
        <v>491</v>
      </c>
      <c r="H788">
        <v>1400</v>
      </c>
      <c r="I788" s="35" t="s">
        <v>455</v>
      </c>
      <c r="J788">
        <v>3</v>
      </c>
      <c r="K788">
        <v>11</v>
      </c>
      <c r="L788">
        <v>66</v>
      </c>
      <c r="M788" s="25" t="s">
        <v>89</v>
      </c>
      <c r="N788" s="15" t="s">
        <v>391</v>
      </c>
      <c r="O788" t="s">
        <v>533</v>
      </c>
      <c r="P788">
        <v>59</v>
      </c>
      <c r="Q788">
        <v>122</v>
      </c>
      <c r="R788">
        <v>10</v>
      </c>
      <c r="S788">
        <v>12</v>
      </c>
      <c r="T788">
        <v>11</v>
      </c>
      <c r="U788">
        <v>10</v>
      </c>
      <c r="X788" t="s">
        <v>813</v>
      </c>
      <c r="Y788">
        <v>1177</v>
      </c>
      <c r="Z788" t="s">
        <v>30</v>
      </c>
    </row>
    <row r="789" spans="1:26" x14ac:dyDescent="0.25">
      <c r="A789" s="17" t="s">
        <v>241</v>
      </c>
      <c r="B789" s="14" t="s">
        <v>262</v>
      </c>
      <c r="C789" s="14" t="s">
        <v>2575</v>
      </c>
      <c r="D789" s="29" t="str">
        <f>VLOOKUP(R789, method!$A$1:$B$15, 2, 0)</f>
        <v>留後</v>
      </c>
      <c r="E789">
        <v>11</v>
      </c>
      <c r="F789" t="s">
        <v>812</v>
      </c>
      <c r="G789" t="s">
        <v>551</v>
      </c>
      <c r="H789">
        <v>1400</v>
      </c>
      <c r="I789" s="35" t="s">
        <v>455</v>
      </c>
      <c r="J789">
        <v>3</v>
      </c>
      <c r="K789">
        <v>11</v>
      </c>
      <c r="L789">
        <v>66</v>
      </c>
      <c r="M789" s="25" t="s">
        <v>89</v>
      </c>
      <c r="N789" s="15" t="s">
        <v>391</v>
      </c>
      <c r="O789">
        <v>5</v>
      </c>
      <c r="P789">
        <v>13</v>
      </c>
      <c r="Q789">
        <v>125</v>
      </c>
      <c r="R789">
        <v>11</v>
      </c>
      <c r="S789">
        <v>10</v>
      </c>
      <c r="T789">
        <v>9</v>
      </c>
      <c r="U789">
        <v>11</v>
      </c>
      <c r="X789" t="s">
        <v>926</v>
      </c>
      <c r="Y789">
        <v>1182</v>
      </c>
      <c r="Z789" t="s">
        <v>30</v>
      </c>
    </row>
    <row r="790" spans="1:26" x14ac:dyDescent="0.25">
      <c r="A790" s="17" t="s">
        <v>241</v>
      </c>
      <c r="B790" s="14" t="s">
        <v>262</v>
      </c>
      <c r="C790" s="14" t="s">
        <v>2575</v>
      </c>
      <c r="D790" s="27" t="str">
        <f>VLOOKUP(R790, method!$A$1:$B$15, 2, 0)</f>
        <v>中後</v>
      </c>
      <c r="E790" s="34">
        <v>5</v>
      </c>
      <c r="F790" t="s">
        <v>963</v>
      </c>
      <c r="G790" t="s">
        <v>631</v>
      </c>
      <c r="H790">
        <v>1400</v>
      </c>
      <c r="I790" s="35" t="s">
        <v>436</v>
      </c>
      <c r="J790">
        <v>3</v>
      </c>
      <c r="K790">
        <v>7</v>
      </c>
      <c r="L790">
        <v>66</v>
      </c>
      <c r="M790" s="25" t="s">
        <v>89</v>
      </c>
      <c r="N790" s="15" t="s">
        <v>391</v>
      </c>
      <c r="O790" s="10">
        <v>2</v>
      </c>
      <c r="P790">
        <v>7.1</v>
      </c>
      <c r="Q790">
        <v>121</v>
      </c>
      <c r="R790">
        <v>9</v>
      </c>
      <c r="S790">
        <v>10</v>
      </c>
      <c r="T790">
        <v>10</v>
      </c>
      <c r="U790">
        <v>5</v>
      </c>
      <c r="X790" t="s">
        <v>813</v>
      </c>
      <c r="Y790">
        <v>1188</v>
      </c>
      <c r="Z790" t="s">
        <v>30</v>
      </c>
    </row>
    <row r="791" spans="1:26" x14ac:dyDescent="0.25">
      <c r="A791" s="17" t="s">
        <v>241</v>
      </c>
      <c r="B791" s="14" t="s">
        <v>262</v>
      </c>
      <c r="C791" s="14" t="s">
        <v>2575</v>
      </c>
      <c r="D791" s="28" t="str">
        <f>VLOOKUP(R791, method!$A$1:$B$15, 2, 0)</f>
        <v>中前</v>
      </c>
      <c r="E791" s="33">
        <v>2</v>
      </c>
      <c r="F791" t="s">
        <v>1310</v>
      </c>
      <c r="G791" t="s">
        <v>631</v>
      </c>
      <c r="H791">
        <v>1400</v>
      </c>
      <c r="I791" s="35" t="s">
        <v>455</v>
      </c>
      <c r="J791">
        <v>3</v>
      </c>
      <c r="K791">
        <v>1</v>
      </c>
      <c r="L791">
        <v>64</v>
      </c>
      <c r="M791" s="25" t="s">
        <v>89</v>
      </c>
      <c r="N791" s="15" t="s">
        <v>391</v>
      </c>
      <c r="O791" s="10" t="s">
        <v>526</v>
      </c>
      <c r="P791">
        <v>13</v>
      </c>
      <c r="Q791">
        <v>123</v>
      </c>
      <c r="R791">
        <v>6</v>
      </c>
      <c r="S791">
        <v>6</v>
      </c>
      <c r="T791">
        <v>6</v>
      </c>
      <c r="U791">
        <v>2</v>
      </c>
      <c r="X791" t="s">
        <v>691</v>
      </c>
      <c r="Y791">
        <v>1160</v>
      </c>
      <c r="Z791" t="s">
        <v>30</v>
      </c>
    </row>
    <row r="792" spans="1:26" x14ac:dyDescent="0.25">
      <c r="A792" s="17" t="s">
        <v>241</v>
      </c>
      <c r="B792" s="14" t="s">
        <v>262</v>
      </c>
      <c r="C792" s="14" t="s">
        <v>2575</v>
      </c>
      <c r="D792" s="27" t="str">
        <f>VLOOKUP(R792, method!$A$1:$B$15, 2, 0)</f>
        <v>中後</v>
      </c>
      <c r="E792" s="33">
        <v>1</v>
      </c>
      <c r="F792" t="s">
        <v>741</v>
      </c>
      <c r="G792" t="s">
        <v>545</v>
      </c>
      <c r="H792">
        <v>1400</v>
      </c>
      <c r="I792" s="35" t="s">
        <v>455</v>
      </c>
      <c r="J792">
        <v>4</v>
      </c>
      <c r="K792">
        <v>12</v>
      </c>
      <c r="L792">
        <v>59</v>
      </c>
      <c r="M792" s="25" t="s">
        <v>89</v>
      </c>
      <c r="N792" s="15" t="s">
        <v>391</v>
      </c>
      <c r="O792" s="10" t="s">
        <v>539</v>
      </c>
      <c r="P792">
        <v>67</v>
      </c>
      <c r="Q792">
        <v>135</v>
      </c>
      <c r="R792">
        <v>10</v>
      </c>
      <c r="S792">
        <v>10</v>
      </c>
      <c r="T792">
        <v>11</v>
      </c>
      <c r="U792">
        <v>1</v>
      </c>
      <c r="X792" t="s">
        <v>853</v>
      </c>
      <c r="Y792">
        <v>1179</v>
      </c>
      <c r="Z792" t="s">
        <v>30</v>
      </c>
    </row>
    <row r="793" spans="1:26" x14ac:dyDescent="0.25">
      <c r="A793" s="17" t="s">
        <v>241</v>
      </c>
      <c r="B793" s="14" t="s">
        <v>262</v>
      </c>
      <c r="C793" s="14" t="s">
        <v>2575</v>
      </c>
      <c r="D793" s="27" t="str">
        <f>VLOOKUP(R793, method!$A$1:$B$15, 2, 0)</f>
        <v>中後</v>
      </c>
      <c r="E793">
        <v>11</v>
      </c>
      <c r="F793" t="s">
        <v>1378</v>
      </c>
      <c r="G793" t="s">
        <v>631</v>
      </c>
      <c r="H793">
        <v>1200</v>
      </c>
      <c r="I793" s="35" t="s">
        <v>455</v>
      </c>
      <c r="J793">
        <v>3</v>
      </c>
      <c r="K793">
        <v>3</v>
      </c>
      <c r="L793">
        <v>61</v>
      </c>
      <c r="M793" s="25" t="s">
        <v>89</v>
      </c>
      <c r="N793" s="17" t="s">
        <v>1179</v>
      </c>
      <c r="O793" t="s">
        <v>637</v>
      </c>
      <c r="P793">
        <v>64</v>
      </c>
      <c r="Q793">
        <v>120</v>
      </c>
      <c r="R793">
        <v>9</v>
      </c>
      <c r="S793">
        <v>10</v>
      </c>
      <c r="T793">
        <v>11</v>
      </c>
      <c r="X793" t="s">
        <v>489</v>
      </c>
      <c r="Y793">
        <v>1183</v>
      </c>
      <c r="Z793" t="s">
        <v>30</v>
      </c>
    </row>
    <row r="794" spans="1:26" x14ac:dyDescent="0.25">
      <c r="A794" s="17" t="s">
        <v>241</v>
      </c>
      <c r="B794" s="14" t="s">
        <v>262</v>
      </c>
      <c r="C794" s="14" t="s">
        <v>2575</v>
      </c>
      <c r="D794" s="29" t="str">
        <f>VLOOKUP(R794, method!$A$1:$B$15, 2, 0)</f>
        <v>留後</v>
      </c>
      <c r="E794">
        <v>10</v>
      </c>
      <c r="F794" t="s">
        <v>1379</v>
      </c>
      <c r="G794" t="s">
        <v>532</v>
      </c>
      <c r="H794">
        <v>1400</v>
      </c>
      <c r="I794" s="35" t="s">
        <v>455</v>
      </c>
      <c r="J794">
        <v>3</v>
      </c>
      <c r="K794">
        <v>9</v>
      </c>
      <c r="L794">
        <v>63</v>
      </c>
      <c r="M794" s="25" t="s">
        <v>89</v>
      </c>
      <c r="N794" s="15" t="s">
        <v>391</v>
      </c>
      <c r="O794" t="s">
        <v>465</v>
      </c>
      <c r="P794">
        <v>80</v>
      </c>
      <c r="Q794">
        <v>118</v>
      </c>
      <c r="R794">
        <v>13</v>
      </c>
      <c r="S794">
        <v>11</v>
      </c>
      <c r="T794">
        <v>11</v>
      </c>
      <c r="U794">
        <v>10</v>
      </c>
      <c r="X794" t="s">
        <v>1380</v>
      </c>
      <c r="Y794">
        <v>1191</v>
      </c>
      <c r="Z794" t="s">
        <v>30</v>
      </c>
    </row>
    <row r="795" spans="1:26" x14ac:dyDescent="0.25">
      <c r="A795" s="17" t="s">
        <v>241</v>
      </c>
      <c r="B795" s="14" t="s">
        <v>262</v>
      </c>
      <c r="C795" s="14" t="s">
        <v>2575</v>
      </c>
      <c r="D795" s="27" t="str">
        <f>VLOOKUP(R795, method!$A$1:$B$15, 2, 0)</f>
        <v>中後</v>
      </c>
      <c r="E795">
        <v>12</v>
      </c>
      <c r="F795" t="s">
        <v>967</v>
      </c>
      <c r="G795" t="s">
        <v>631</v>
      </c>
      <c r="H795">
        <v>1200</v>
      </c>
      <c r="I795" s="35" t="s">
        <v>455</v>
      </c>
      <c r="J795">
        <v>3</v>
      </c>
      <c r="K795">
        <v>4</v>
      </c>
      <c r="L795">
        <v>65</v>
      </c>
      <c r="M795" s="25" t="s">
        <v>89</v>
      </c>
      <c r="N795" s="23" t="s">
        <v>39</v>
      </c>
      <c r="O795" t="s">
        <v>476</v>
      </c>
      <c r="P795">
        <v>28</v>
      </c>
      <c r="Q795">
        <v>120</v>
      </c>
      <c r="R795">
        <v>10</v>
      </c>
      <c r="S795">
        <v>11</v>
      </c>
      <c r="T795">
        <v>12</v>
      </c>
      <c r="X795" t="s">
        <v>1381</v>
      </c>
      <c r="Y795">
        <v>1186</v>
      </c>
      <c r="Z795" t="s">
        <v>30</v>
      </c>
    </row>
    <row r="796" spans="1:26" x14ac:dyDescent="0.25">
      <c r="A796" s="17" t="s">
        <v>241</v>
      </c>
      <c r="B796" s="14" t="s">
        <v>262</v>
      </c>
      <c r="C796" s="14" t="s">
        <v>2575</v>
      </c>
      <c r="D796" s="29" t="str">
        <f>VLOOKUP(R796, method!$A$1:$B$15, 2, 0)</f>
        <v>留後</v>
      </c>
      <c r="E796">
        <v>13</v>
      </c>
      <c r="F796" t="s">
        <v>969</v>
      </c>
      <c r="G796" t="s">
        <v>532</v>
      </c>
      <c r="H796">
        <v>1400</v>
      </c>
      <c r="I796" s="35" t="s">
        <v>455</v>
      </c>
      <c r="J796">
        <v>3</v>
      </c>
      <c r="K796">
        <v>8</v>
      </c>
      <c r="L796">
        <v>67</v>
      </c>
      <c r="M796" s="25" t="s">
        <v>89</v>
      </c>
      <c r="N796" s="20" t="s">
        <v>56</v>
      </c>
      <c r="O796" t="s">
        <v>548</v>
      </c>
      <c r="P796">
        <v>11</v>
      </c>
      <c r="Q796">
        <v>124</v>
      </c>
      <c r="R796">
        <v>13</v>
      </c>
      <c r="S796">
        <v>12</v>
      </c>
      <c r="T796">
        <v>13</v>
      </c>
      <c r="U796">
        <v>13</v>
      </c>
      <c r="X796" t="s">
        <v>1376</v>
      </c>
      <c r="Y796">
        <v>1180</v>
      </c>
      <c r="Z796" t="s">
        <v>30</v>
      </c>
    </row>
    <row r="797" spans="1:26" x14ac:dyDescent="0.25">
      <c r="A797" s="17" t="s">
        <v>241</v>
      </c>
      <c r="B797" s="14" t="s">
        <v>262</v>
      </c>
      <c r="C797" s="14" t="s">
        <v>2575</v>
      </c>
      <c r="D797" s="27" t="str">
        <f>VLOOKUP(R797, method!$A$1:$B$15, 2, 0)</f>
        <v>中後</v>
      </c>
      <c r="E797" s="34">
        <v>4</v>
      </c>
      <c r="F797" t="s">
        <v>1081</v>
      </c>
      <c r="G797" s="31" t="s">
        <v>439</v>
      </c>
      <c r="H797">
        <v>1200</v>
      </c>
      <c r="I797" s="35" t="s">
        <v>455</v>
      </c>
      <c r="J797">
        <v>3</v>
      </c>
      <c r="K797">
        <v>5</v>
      </c>
      <c r="L797">
        <v>69</v>
      </c>
      <c r="M797" s="25" t="s">
        <v>89</v>
      </c>
      <c r="N797" s="15" t="s">
        <v>391</v>
      </c>
      <c r="O797" t="s">
        <v>519</v>
      </c>
      <c r="P797">
        <v>18</v>
      </c>
      <c r="Q797">
        <v>127</v>
      </c>
      <c r="R797">
        <v>10</v>
      </c>
      <c r="S797">
        <v>8</v>
      </c>
      <c r="T797">
        <v>4</v>
      </c>
      <c r="X797" t="s">
        <v>90</v>
      </c>
      <c r="Y797">
        <v>1182</v>
      </c>
      <c r="Z797" t="s">
        <v>30</v>
      </c>
    </row>
    <row r="798" spans="1:26" x14ac:dyDescent="0.25">
      <c r="A798" s="17" t="s">
        <v>241</v>
      </c>
      <c r="B798" s="14" t="s">
        <v>262</v>
      </c>
      <c r="C798" s="14" t="s">
        <v>2575</v>
      </c>
      <c r="D798" s="29" t="str">
        <f>VLOOKUP(R798, method!$A$1:$B$15, 2, 0)</f>
        <v>留後</v>
      </c>
      <c r="E798">
        <v>8</v>
      </c>
      <c r="F798" t="s">
        <v>1382</v>
      </c>
      <c r="G798" t="s">
        <v>545</v>
      </c>
      <c r="H798">
        <v>1200</v>
      </c>
      <c r="I798" s="35" t="s">
        <v>455</v>
      </c>
      <c r="J798">
        <v>3</v>
      </c>
      <c r="K798">
        <v>2</v>
      </c>
      <c r="L798">
        <v>71</v>
      </c>
      <c r="M798" s="25" t="s">
        <v>89</v>
      </c>
      <c r="N798" s="21" t="s">
        <v>61</v>
      </c>
      <c r="O798" t="s">
        <v>495</v>
      </c>
      <c r="P798">
        <v>40</v>
      </c>
      <c r="Q798">
        <v>127</v>
      </c>
      <c r="R798">
        <v>11</v>
      </c>
      <c r="S798">
        <v>11</v>
      </c>
      <c r="T798">
        <v>8</v>
      </c>
      <c r="X798" t="s">
        <v>1383</v>
      </c>
      <c r="Y798">
        <v>1171</v>
      </c>
      <c r="Z798" t="s">
        <v>30</v>
      </c>
    </row>
    <row r="799" spans="1:26" x14ac:dyDescent="0.25">
      <c r="A799" s="17" t="s">
        <v>241</v>
      </c>
      <c r="B799" s="14" t="s">
        <v>262</v>
      </c>
      <c r="C799" s="14" t="s">
        <v>2575</v>
      </c>
      <c r="D799" s="27" t="str">
        <f>VLOOKUP(R799, method!$A$1:$B$15, 2, 0)</f>
        <v>中後</v>
      </c>
      <c r="E799">
        <v>11</v>
      </c>
      <c r="F799" t="s">
        <v>1384</v>
      </c>
      <c r="G799" t="s">
        <v>551</v>
      </c>
      <c r="H799">
        <v>1400</v>
      </c>
      <c r="I799" s="35" t="s">
        <v>436</v>
      </c>
      <c r="J799">
        <v>3</v>
      </c>
      <c r="K799">
        <v>3</v>
      </c>
      <c r="L799">
        <v>73</v>
      </c>
      <c r="M799" s="25" t="s">
        <v>89</v>
      </c>
      <c r="N799" s="23" t="s">
        <v>394</v>
      </c>
      <c r="O799" t="s">
        <v>664</v>
      </c>
      <c r="P799">
        <v>12</v>
      </c>
      <c r="Q799">
        <v>128</v>
      </c>
      <c r="R799">
        <v>9</v>
      </c>
      <c r="S799">
        <v>9</v>
      </c>
      <c r="T799">
        <v>10</v>
      </c>
      <c r="U799">
        <v>11</v>
      </c>
      <c r="X799" t="s">
        <v>771</v>
      </c>
      <c r="Y799">
        <v>1203</v>
      </c>
      <c r="Z799" t="s">
        <v>30</v>
      </c>
    </row>
    <row r="800" spans="1:26" x14ac:dyDescent="0.25">
      <c r="A800" s="17" t="s">
        <v>241</v>
      </c>
      <c r="B800" s="14" t="s">
        <v>262</v>
      </c>
      <c r="C800" s="14" t="s">
        <v>2575</v>
      </c>
      <c r="D800" s="27" t="str">
        <f>VLOOKUP(R800, method!$A$1:$B$15, 2, 0)</f>
        <v>中後</v>
      </c>
      <c r="E800">
        <v>6</v>
      </c>
      <c r="F800" t="s">
        <v>535</v>
      </c>
      <c r="G800" s="31" t="s">
        <v>439</v>
      </c>
      <c r="H800">
        <v>1650</v>
      </c>
      <c r="I800" s="35" t="s">
        <v>455</v>
      </c>
      <c r="J800">
        <v>3</v>
      </c>
      <c r="K800">
        <v>10</v>
      </c>
      <c r="L800">
        <v>74</v>
      </c>
      <c r="M800" s="25" t="s">
        <v>89</v>
      </c>
      <c r="N800" s="22" t="s">
        <v>33</v>
      </c>
      <c r="O800" t="s">
        <v>456</v>
      </c>
      <c r="P800">
        <v>26</v>
      </c>
      <c r="Q800">
        <v>130</v>
      </c>
      <c r="R800">
        <v>9</v>
      </c>
      <c r="S800">
        <v>9</v>
      </c>
      <c r="T800">
        <v>6</v>
      </c>
      <c r="U800">
        <v>6</v>
      </c>
      <c r="X800" t="s">
        <v>1385</v>
      </c>
      <c r="Y800">
        <v>1196</v>
      </c>
      <c r="Z800" t="s">
        <v>30</v>
      </c>
    </row>
    <row r="801" spans="1:26" x14ac:dyDescent="0.25">
      <c r="A801" s="17" t="s">
        <v>241</v>
      </c>
      <c r="B801" s="14" t="s">
        <v>262</v>
      </c>
      <c r="C801" s="14" t="s">
        <v>2575</v>
      </c>
      <c r="D801" s="29" t="str">
        <f>VLOOKUP(R801, method!$A$1:$B$15, 2, 0)</f>
        <v>留後</v>
      </c>
      <c r="E801" s="34">
        <v>4</v>
      </c>
      <c r="F801" t="s">
        <v>1386</v>
      </c>
      <c r="G801" t="s">
        <v>491</v>
      </c>
      <c r="H801">
        <v>1400</v>
      </c>
      <c r="I801" s="35" t="s">
        <v>436</v>
      </c>
      <c r="J801">
        <v>3</v>
      </c>
      <c r="K801">
        <v>13</v>
      </c>
      <c r="L801">
        <v>74</v>
      </c>
      <c r="M801" s="25" t="s">
        <v>89</v>
      </c>
      <c r="N801" s="23" t="s">
        <v>394</v>
      </c>
      <c r="O801" s="10" t="s">
        <v>442</v>
      </c>
      <c r="P801">
        <v>59</v>
      </c>
      <c r="Q801">
        <v>133</v>
      </c>
      <c r="R801">
        <v>14</v>
      </c>
      <c r="S801">
        <v>14</v>
      </c>
      <c r="T801">
        <v>13</v>
      </c>
      <c r="U801">
        <v>4</v>
      </c>
      <c r="X801" t="s">
        <v>1387</v>
      </c>
      <c r="Y801">
        <v>1176</v>
      </c>
      <c r="Z801" t="s">
        <v>30</v>
      </c>
    </row>
    <row r="802" spans="1:26" x14ac:dyDescent="0.25">
      <c r="A802" s="17" t="s">
        <v>241</v>
      </c>
      <c r="B802" s="14" t="s">
        <v>262</v>
      </c>
      <c r="C802" s="14" t="s">
        <v>2575</v>
      </c>
      <c r="D802" s="29" t="str">
        <f>VLOOKUP(R802, method!$A$1:$B$15, 2, 0)</f>
        <v>留後</v>
      </c>
      <c r="E802" s="34">
        <v>5</v>
      </c>
      <c r="F802" t="s">
        <v>761</v>
      </c>
      <c r="G802" t="s">
        <v>491</v>
      </c>
      <c r="H802">
        <v>1200</v>
      </c>
      <c r="I802" s="35" t="s">
        <v>436</v>
      </c>
      <c r="J802">
        <v>3</v>
      </c>
      <c r="K802">
        <v>4</v>
      </c>
      <c r="L802">
        <v>74</v>
      </c>
      <c r="M802" s="25" t="s">
        <v>89</v>
      </c>
      <c r="N802" s="23" t="s">
        <v>394</v>
      </c>
      <c r="O802" s="10" t="s">
        <v>442</v>
      </c>
      <c r="P802">
        <v>31</v>
      </c>
      <c r="Q802">
        <v>133</v>
      </c>
      <c r="R802">
        <v>11</v>
      </c>
      <c r="S802">
        <v>11</v>
      </c>
      <c r="T802">
        <v>5</v>
      </c>
      <c r="X802" t="s">
        <v>337</v>
      </c>
      <c r="Y802">
        <v>1190</v>
      </c>
      <c r="Z802" t="s">
        <v>30</v>
      </c>
    </row>
    <row r="803" spans="1:26" x14ac:dyDescent="0.25">
      <c r="A803" s="17" t="s">
        <v>241</v>
      </c>
      <c r="B803" s="14" t="s">
        <v>262</v>
      </c>
      <c r="C803" s="14" t="s">
        <v>2575</v>
      </c>
      <c r="D803" s="28" t="str">
        <f>VLOOKUP(R803, method!$A$1:$B$15, 2, 0)</f>
        <v>中前</v>
      </c>
      <c r="E803" s="33">
        <v>1</v>
      </c>
      <c r="F803" t="s">
        <v>1388</v>
      </c>
      <c r="G803" t="s">
        <v>551</v>
      </c>
      <c r="H803">
        <v>1200</v>
      </c>
      <c r="I803" s="35" t="s">
        <v>436</v>
      </c>
      <c r="J803">
        <v>3</v>
      </c>
      <c r="K803">
        <v>3</v>
      </c>
      <c r="L803">
        <v>69</v>
      </c>
      <c r="M803" s="25" t="s">
        <v>89</v>
      </c>
      <c r="N803" s="20" t="s">
        <v>56</v>
      </c>
      <c r="O803" s="10" t="s">
        <v>488</v>
      </c>
      <c r="P803">
        <v>8.3000000000000007</v>
      </c>
      <c r="Q803">
        <v>129</v>
      </c>
      <c r="R803">
        <v>7</v>
      </c>
      <c r="S803">
        <v>6</v>
      </c>
      <c r="T803">
        <v>1</v>
      </c>
      <c r="X803" t="s">
        <v>670</v>
      </c>
      <c r="Y803">
        <v>1175</v>
      </c>
      <c r="Z803" t="s">
        <v>30</v>
      </c>
    </row>
    <row r="804" spans="1:26" x14ac:dyDescent="0.25">
      <c r="A804" s="17" t="s">
        <v>241</v>
      </c>
      <c r="B804" s="15" t="s">
        <v>265</v>
      </c>
      <c r="C804" s="15" t="s">
        <v>2576</v>
      </c>
      <c r="D804" s="27" t="str">
        <f>VLOOKUP(R804, method!$A$1:$B$15, 2, 0)</f>
        <v>中後</v>
      </c>
      <c r="E804" s="33">
        <v>1</v>
      </c>
      <c r="F804" t="s">
        <v>434</v>
      </c>
      <c r="G804" s="31" t="s">
        <v>435</v>
      </c>
      <c r="H804">
        <v>1650</v>
      </c>
      <c r="I804" s="35" t="s">
        <v>436</v>
      </c>
      <c r="J804">
        <v>4</v>
      </c>
      <c r="K804">
        <v>10</v>
      </c>
      <c r="L804">
        <v>44</v>
      </c>
      <c r="M804" s="25" t="s">
        <v>89</v>
      </c>
      <c r="N804" s="15" t="s">
        <v>391</v>
      </c>
      <c r="O804" s="10" t="s">
        <v>452</v>
      </c>
      <c r="P804">
        <v>11</v>
      </c>
      <c r="Q804">
        <v>119</v>
      </c>
      <c r="R804">
        <v>10</v>
      </c>
      <c r="S804">
        <v>10</v>
      </c>
      <c r="T804">
        <v>10</v>
      </c>
      <c r="U804">
        <v>1</v>
      </c>
      <c r="X804" t="s">
        <v>266</v>
      </c>
      <c r="Y804">
        <v>1263</v>
      </c>
      <c r="Z804" t="s">
        <v>463</v>
      </c>
    </row>
    <row r="805" spans="1:26" x14ac:dyDescent="0.25">
      <c r="A805" s="17" t="s">
        <v>241</v>
      </c>
      <c r="B805" s="15" t="s">
        <v>265</v>
      </c>
      <c r="C805" s="15" t="s">
        <v>2576</v>
      </c>
      <c r="D805" s="28" t="str">
        <f>VLOOKUP(R805, method!$A$1:$B$15, 2, 0)</f>
        <v>中前</v>
      </c>
      <c r="E805" s="33">
        <v>3</v>
      </c>
      <c r="F805" t="s">
        <v>645</v>
      </c>
      <c r="G805" s="31" t="s">
        <v>451</v>
      </c>
      <c r="H805">
        <v>1650</v>
      </c>
      <c r="I805" s="35" t="s">
        <v>436</v>
      </c>
      <c r="J805">
        <v>4</v>
      </c>
      <c r="K805">
        <v>2</v>
      </c>
      <c r="L805">
        <v>45</v>
      </c>
      <c r="M805" s="25" t="s">
        <v>89</v>
      </c>
      <c r="N805" s="15" t="s">
        <v>391</v>
      </c>
      <c r="O805" t="s">
        <v>536</v>
      </c>
      <c r="P805">
        <v>9.9</v>
      </c>
      <c r="Q805">
        <v>120</v>
      </c>
      <c r="R805">
        <v>4</v>
      </c>
      <c r="S805">
        <v>4</v>
      </c>
      <c r="T805">
        <v>3</v>
      </c>
      <c r="U805">
        <v>3</v>
      </c>
      <c r="X805" t="s">
        <v>1389</v>
      </c>
      <c r="Y805">
        <v>1265</v>
      </c>
      <c r="Z805" t="s">
        <v>310</v>
      </c>
    </row>
    <row r="806" spans="1:26" x14ac:dyDescent="0.25">
      <c r="A806" s="17" t="s">
        <v>241</v>
      </c>
      <c r="B806" s="15" t="s">
        <v>265</v>
      </c>
      <c r="C806" s="15" t="s">
        <v>2576</v>
      </c>
      <c r="D806" s="28" t="str">
        <f>VLOOKUP(R806, method!$A$1:$B$15, 2, 0)</f>
        <v>中前</v>
      </c>
      <c r="E806">
        <v>8</v>
      </c>
      <c r="F806" t="s">
        <v>556</v>
      </c>
      <c r="G806" t="s">
        <v>551</v>
      </c>
      <c r="H806">
        <v>1400</v>
      </c>
      <c r="I806" s="35" t="s">
        <v>436</v>
      </c>
      <c r="J806">
        <v>4</v>
      </c>
      <c r="K806">
        <v>2</v>
      </c>
      <c r="L806">
        <v>47</v>
      </c>
      <c r="M806" s="25" t="s">
        <v>89</v>
      </c>
      <c r="N806" s="18" t="s">
        <v>12</v>
      </c>
      <c r="O806" t="s">
        <v>546</v>
      </c>
      <c r="P806">
        <v>5.3</v>
      </c>
      <c r="Q806">
        <v>123</v>
      </c>
      <c r="R806">
        <v>7</v>
      </c>
      <c r="S806">
        <v>8</v>
      </c>
      <c r="T806">
        <v>9</v>
      </c>
      <c r="U806">
        <v>8</v>
      </c>
      <c r="X806" t="s">
        <v>1390</v>
      </c>
      <c r="Y806">
        <v>1258</v>
      </c>
      <c r="Z806" t="s">
        <v>30</v>
      </c>
    </row>
    <row r="807" spans="1:26" x14ac:dyDescent="0.25">
      <c r="A807" s="17" t="s">
        <v>241</v>
      </c>
      <c r="B807" s="15" t="s">
        <v>265</v>
      </c>
      <c r="C807" s="15" t="s">
        <v>2576</v>
      </c>
      <c r="D807" s="29" t="str">
        <f>VLOOKUP(R807, method!$A$1:$B$15, 2, 0)</f>
        <v>留後</v>
      </c>
      <c r="E807">
        <v>12</v>
      </c>
      <c r="F807" t="s">
        <v>590</v>
      </c>
      <c r="G807" t="s">
        <v>545</v>
      </c>
      <c r="H807">
        <v>1200</v>
      </c>
      <c r="I807" s="35" t="s">
        <v>436</v>
      </c>
      <c r="J807">
        <v>4</v>
      </c>
      <c r="K807">
        <v>12</v>
      </c>
      <c r="L807">
        <v>49</v>
      </c>
      <c r="M807" s="25" t="s">
        <v>89</v>
      </c>
      <c r="N807" s="19" t="s">
        <v>404</v>
      </c>
      <c r="O807" t="s">
        <v>664</v>
      </c>
      <c r="P807">
        <v>7.3</v>
      </c>
      <c r="Q807">
        <v>124</v>
      </c>
      <c r="R807">
        <v>13</v>
      </c>
      <c r="S807">
        <v>12</v>
      </c>
      <c r="T807">
        <v>12</v>
      </c>
      <c r="X807" t="s">
        <v>1391</v>
      </c>
      <c r="Y807">
        <v>1243</v>
      </c>
      <c r="Z807" t="s">
        <v>30</v>
      </c>
    </row>
    <row r="808" spans="1:26" x14ac:dyDescent="0.25">
      <c r="A808" s="17" t="s">
        <v>241</v>
      </c>
      <c r="B808" s="15" t="s">
        <v>265</v>
      </c>
      <c r="C808" s="15" t="s">
        <v>2576</v>
      </c>
      <c r="D808" s="29" t="str">
        <f>VLOOKUP(R808, method!$A$1:$B$15, 2, 0)</f>
        <v>留後</v>
      </c>
      <c r="E808">
        <v>9</v>
      </c>
      <c r="F808" t="s">
        <v>859</v>
      </c>
      <c r="G808" s="31" t="s">
        <v>435</v>
      </c>
      <c r="H808">
        <v>1650</v>
      </c>
      <c r="I808" s="35" t="s">
        <v>455</v>
      </c>
      <c r="J808">
        <v>4</v>
      </c>
      <c r="K808">
        <v>12</v>
      </c>
      <c r="L808">
        <v>51</v>
      </c>
      <c r="M808" s="25" t="s">
        <v>89</v>
      </c>
      <c r="N808" s="22" t="s">
        <v>33</v>
      </c>
      <c r="O808" t="s">
        <v>529</v>
      </c>
      <c r="P808">
        <v>8.4</v>
      </c>
      <c r="Q808">
        <v>129</v>
      </c>
      <c r="R808">
        <v>12</v>
      </c>
      <c r="S808">
        <v>10</v>
      </c>
      <c r="T808">
        <v>9</v>
      </c>
      <c r="U808">
        <v>9</v>
      </c>
      <c r="X808" t="s">
        <v>1392</v>
      </c>
      <c r="Y808">
        <v>1232</v>
      </c>
      <c r="Z808" t="s">
        <v>30</v>
      </c>
    </row>
    <row r="809" spans="1:26" x14ac:dyDescent="0.25">
      <c r="A809" s="17" t="s">
        <v>241</v>
      </c>
      <c r="B809" s="15" t="s">
        <v>265</v>
      </c>
      <c r="C809" s="15" t="s">
        <v>2576</v>
      </c>
      <c r="D809" s="29" t="str">
        <f>VLOOKUP(R809, method!$A$1:$B$15, 2, 0)</f>
        <v>留後</v>
      </c>
      <c r="E809">
        <v>8</v>
      </c>
      <c r="F809" t="s">
        <v>991</v>
      </c>
      <c r="G809" t="s">
        <v>631</v>
      </c>
      <c r="H809">
        <v>1400</v>
      </c>
      <c r="I809" s="35" t="s">
        <v>455</v>
      </c>
      <c r="J809">
        <v>4</v>
      </c>
      <c r="K809">
        <v>14</v>
      </c>
      <c r="L809">
        <v>52</v>
      </c>
      <c r="M809" s="25" t="s">
        <v>89</v>
      </c>
      <c r="N809" s="22" t="s">
        <v>33</v>
      </c>
      <c r="O809">
        <v>5</v>
      </c>
      <c r="P809">
        <v>7.6</v>
      </c>
      <c r="Q809">
        <v>124</v>
      </c>
      <c r="R809">
        <v>14</v>
      </c>
      <c r="S809">
        <v>14</v>
      </c>
      <c r="T809">
        <v>14</v>
      </c>
      <c r="U809">
        <v>8</v>
      </c>
      <c r="X809" t="s">
        <v>1393</v>
      </c>
      <c r="Y809">
        <v>1238</v>
      </c>
      <c r="Z809" t="s">
        <v>30</v>
      </c>
    </row>
    <row r="810" spans="1:26" x14ac:dyDescent="0.25">
      <c r="A810" s="17" t="s">
        <v>241</v>
      </c>
      <c r="B810" s="15" t="s">
        <v>265</v>
      </c>
      <c r="C810" s="15" t="s">
        <v>2576</v>
      </c>
      <c r="D810" s="29" t="str">
        <f>VLOOKUP(R810, method!$A$1:$B$15, 2, 0)</f>
        <v>留後</v>
      </c>
      <c r="E810" s="34">
        <v>4</v>
      </c>
      <c r="F810" t="s">
        <v>721</v>
      </c>
      <c r="G810" t="s">
        <v>631</v>
      </c>
      <c r="H810">
        <v>1400</v>
      </c>
      <c r="I810" s="35" t="s">
        <v>455</v>
      </c>
      <c r="J810">
        <v>4</v>
      </c>
      <c r="K810">
        <v>13</v>
      </c>
      <c r="L810">
        <v>53</v>
      </c>
      <c r="M810" s="25" t="s">
        <v>89</v>
      </c>
      <c r="N810" s="22" t="s">
        <v>33</v>
      </c>
      <c r="O810" t="s">
        <v>495</v>
      </c>
      <c r="P810">
        <v>6</v>
      </c>
      <c r="Q810">
        <v>128</v>
      </c>
      <c r="R810">
        <v>14</v>
      </c>
      <c r="S810">
        <v>14</v>
      </c>
      <c r="T810">
        <v>11</v>
      </c>
      <c r="U810">
        <v>4</v>
      </c>
      <c r="X810" t="s">
        <v>1394</v>
      </c>
      <c r="Y810">
        <v>1240</v>
      </c>
      <c r="Z810" t="s">
        <v>1395</v>
      </c>
    </row>
    <row r="811" spans="1:26" x14ac:dyDescent="0.25">
      <c r="A811" s="17" t="s">
        <v>241</v>
      </c>
      <c r="B811" s="15" t="s">
        <v>265</v>
      </c>
      <c r="C811" s="15" t="s">
        <v>2576</v>
      </c>
      <c r="D811" s="28" t="str">
        <f>VLOOKUP(R811, method!$A$1:$B$15, 2, 0)</f>
        <v>中前</v>
      </c>
      <c r="E811" s="33">
        <v>3</v>
      </c>
      <c r="F811" t="s">
        <v>468</v>
      </c>
      <c r="G811" t="s">
        <v>469</v>
      </c>
      <c r="H811">
        <v>1400</v>
      </c>
      <c r="I811" s="35" t="s">
        <v>455</v>
      </c>
      <c r="J811">
        <v>4</v>
      </c>
      <c r="K811">
        <v>8</v>
      </c>
      <c r="L811">
        <v>53</v>
      </c>
      <c r="M811" s="25" t="s">
        <v>89</v>
      </c>
      <c r="N811" s="22" t="s">
        <v>33</v>
      </c>
      <c r="O811" s="10" t="s">
        <v>498</v>
      </c>
      <c r="P811">
        <v>6.8</v>
      </c>
      <c r="Q811">
        <v>129</v>
      </c>
      <c r="R811">
        <v>4</v>
      </c>
      <c r="S811">
        <v>4</v>
      </c>
      <c r="T811">
        <v>3</v>
      </c>
      <c r="U811">
        <v>3</v>
      </c>
      <c r="X811" t="s">
        <v>1396</v>
      </c>
      <c r="Y811">
        <v>1241</v>
      </c>
      <c r="Z811" t="s">
        <v>463</v>
      </c>
    </row>
    <row r="812" spans="1:26" x14ac:dyDescent="0.25">
      <c r="A812" s="17" t="s">
        <v>241</v>
      </c>
      <c r="B812" s="15" t="s">
        <v>265</v>
      </c>
      <c r="C812" s="15" t="s">
        <v>2576</v>
      </c>
      <c r="D812" s="29" t="str">
        <f>VLOOKUP(R812, method!$A$1:$B$15, 2, 0)</f>
        <v>留後</v>
      </c>
      <c r="E812" s="34">
        <v>4</v>
      </c>
      <c r="F812" t="s">
        <v>784</v>
      </c>
      <c r="G812" t="s">
        <v>469</v>
      </c>
      <c r="H812">
        <v>1400</v>
      </c>
      <c r="I812" s="35" t="s">
        <v>436</v>
      </c>
      <c r="J812">
        <v>4</v>
      </c>
      <c r="K812">
        <v>11</v>
      </c>
      <c r="L812">
        <v>53</v>
      </c>
      <c r="M812" s="25" t="s">
        <v>89</v>
      </c>
      <c r="N812" s="15" t="s">
        <v>391</v>
      </c>
      <c r="O812" t="s">
        <v>495</v>
      </c>
      <c r="P812">
        <v>10</v>
      </c>
      <c r="Q812">
        <v>128</v>
      </c>
      <c r="R812">
        <v>14</v>
      </c>
      <c r="S812">
        <v>13</v>
      </c>
      <c r="T812">
        <v>13</v>
      </c>
      <c r="U812">
        <v>4</v>
      </c>
      <c r="X812" t="s">
        <v>1397</v>
      </c>
      <c r="Y812">
        <v>1243</v>
      </c>
      <c r="Z812" t="s">
        <v>463</v>
      </c>
    </row>
    <row r="813" spans="1:26" x14ac:dyDescent="0.25">
      <c r="A813" s="17" t="s">
        <v>241</v>
      </c>
      <c r="B813" s="15" t="s">
        <v>265</v>
      </c>
      <c r="C813" s="15" t="s">
        <v>2576</v>
      </c>
      <c r="D813" s="29" t="str">
        <f>VLOOKUP(R813, method!$A$1:$B$15, 2, 0)</f>
        <v>留後</v>
      </c>
      <c r="E813" s="34">
        <v>5</v>
      </c>
      <c r="F813" t="s">
        <v>616</v>
      </c>
      <c r="G813" t="s">
        <v>532</v>
      </c>
      <c r="H813">
        <v>1400</v>
      </c>
      <c r="I813" s="35" t="s">
        <v>455</v>
      </c>
      <c r="J813">
        <v>4</v>
      </c>
      <c r="K813">
        <v>10</v>
      </c>
      <c r="L813">
        <v>53</v>
      </c>
      <c r="M813" s="25" t="s">
        <v>89</v>
      </c>
      <c r="N813" s="15" t="s">
        <v>391</v>
      </c>
      <c r="O813" s="10" t="s">
        <v>376</v>
      </c>
      <c r="P813">
        <v>5.8</v>
      </c>
      <c r="Q813">
        <v>128</v>
      </c>
      <c r="R813">
        <v>11</v>
      </c>
      <c r="S813">
        <v>10</v>
      </c>
      <c r="T813">
        <v>9</v>
      </c>
      <c r="U813">
        <v>5</v>
      </c>
      <c r="X813" t="s">
        <v>1398</v>
      </c>
      <c r="Y813">
        <v>1246</v>
      </c>
      <c r="Z813" t="s">
        <v>463</v>
      </c>
    </row>
    <row r="814" spans="1:26" x14ac:dyDescent="0.25">
      <c r="A814" s="17" t="s">
        <v>241</v>
      </c>
      <c r="B814" s="15" t="s">
        <v>265</v>
      </c>
      <c r="C814" s="15" t="s">
        <v>2576</v>
      </c>
      <c r="D814" s="29" t="str">
        <f>VLOOKUP(R814, method!$A$1:$B$15, 2, 0)</f>
        <v>留後</v>
      </c>
      <c r="E814" s="33">
        <v>1</v>
      </c>
      <c r="F814" t="s">
        <v>654</v>
      </c>
      <c r="G814" t="s">
        <v>545</v>
      </c>
      <c r="H814">
        <v>1400</v>
      </c>
      <c r="I814" s="36" t="s">
        <v>440</v>
      </c>
      <c r="J814">
        <v>4</v>
      </c>
      <c r="K814">
        <v>11</v>
      </c>
      <c r="L814">
        <v>48</v>
      </c>
      <c r="M814" s="25" t="s">
        <v>89</v>
      </c>
      <c r="N814" s="15" t="s">
        <v>391</v>
      </c>
      <c r="O814" s="10" t="s">
        <v>613</v>
      </c>
      <c r="P814">
        <v>18</v>
      </c>
      <c r="Q814">
        <v>123</v>
      </c>
      <c r="R814">
        <v>12</v>
      </c>
      <c r="S814">
        <v>12</v>
      </c>
      <c r="T814">
        <v>9</v>
      </c>
      <c r="U814">
        <v>1</v>
      </c>
      <c r="X814" t="s">
        <v>1399</v>
      </c>
      <c r="Y814">
        <v>1252</v>
      </c>
      <c r="Z814" t="s">
        <v>463</v>
      </c>
    </row>
    <row r="815" spans="1:26" x14ac:dyDescent="0.25">
      <c r="A815" s="17" t="s">
        <v>241</v>
      </c>
      <c r="B815" s="15" t="s">
        <v>265</v>
      </c>
      <c r="C815" s="15" t="s">
        <v>2576</v>
      </c>
      <c r="D815" s="26" t="str">
        <f>VLOOKUP(R815, method!$A$1:$B$15, 2, 0)</f>
        <v>放頭</v>
      </c>
      <c r="E815">
        <v>12</v>
      </c>
      <c r="F815" t="s">
        <v>1141</v>
      </c>
      <c r="G815" t="s">
        <v>545</v>
      </c>
      <c r="H815">
        <v>1400</v>
      </c>
      <c r="I815" s="35" t="s">
        <v>455</v>
      </c>
      <c r="J815">
        <v>4</v>
      </c>
      <c r="K815">
        <v>5</v>
      </c>
      <c r="L815">
        <v>52</v>
      </c>
      <c r="M815" s="25" t="s">
        <v>89</v>
      </c>
      <c r="N815" s="20" t="s">
        <v>56</v>
      </c>
      <c r="O815" t="s">
        <v>1028</v>
      </c>
      <c r="P815">
        <v>16</v>
      </c>
      <c r="Q815">
        <v>129</v>
      </c>
      <c r="R815">
        <v>3</v>
      </c>
      <c r="S815">
        <v>5</v>
      </c>
      <c r="T815">
        <v>5</v>
      </c>
      <c r="U815">
        <v>12</v>
      </c>
      <c r="X815" t="s">
        <v>1199</v>
      </c>
      <c r="Y815">
        <v>1247</v>
      </c>
      <c r="Z815" t="s">
        <v>463</v>
      </c>
    </row>
    <row r="816" spans="1:26" x14ac:dyDescent="0.25">
      <c r="A816" s="17" t="s">
        <v>241</v>
      </c>
      <c r="B816" s="15" t="s">
        <v>265</v>
      </c>
      <c r="C816" s="15" t="s">
        <v>2576</v>
      </c>
      <c r="D816" s="27" t="str">
        <f>VLOOKUP(R816, method!$A$1:$B$15, 2, 0)</f>
        <v>中後</v>
      </c>
      <c r="E816" s="34">
        <v>5</v>
      </c>
      <c r="F816" t="s">
        <v>849</v>
      </c>
      <c r="G816" s="31" t="s">
        <v>435</v>
      </c>
      <c r="H816">
        <v>1200</v>
      </c>
      <c r="I816" s="35" t="s">
        <v>455</v>
      </c>
      <c r="J816">
        <v>4</v>
      </c>
      <c r="K816">
        <v>12</v>
      </c>
      <c r="L816">
        <v>54</v>
      </c>
      <c r="M816" s="25" t="s">
        <v>89</v>
      </c>
      <c r="N816" s="15" t="s">
        <v>391</v>
      </c>
      <c r="O816">
        <v>4</v>
      </c>
      <c r="P816">
        <v>25</v>
      </c>
      <c r="Q816">
        <v>132</v>
      </c>
      <c r="R816">
        <v>9</v>
      </c>
      <c r="S816">
        <v>9</v>
      </c>
      <c r="T816">
        <v>5</v>
      </c>
      <c r="X816" t="s">
        <v>1400</v>
      </c>
      <c r="Y816">
        <v>1241</v>
      </c>
      <c r="Z816" t="s">
        <v>639</v>
      </c>
    </row>
    <row r="817" spans="1:27" x14ac:dyDescent="0.25">
      <c r="A817" s="17" t="s">
        <v>241</v>
      </c>
      <c r="B817" s="15" t="s">
        <v>265</v>
      </c>
      <c r="C817" s="15" t="s">
        <v>2576</v>
      </c>
      <c r="D817" s="29" t="str">
        <f>VLOOKUP(R817, method!$A$1:$B$15, 2, 0)</f>
        <v>留後</v>
      </c>
      <c r="E817">
        <v>6</v>
      </c>
      <c r="F817" t="s">
        <v>640</v>
      </c>
      <c r="G817" t="s">
        <v>545</v>
      </c>
      <c r="H817">
        <v>1200</v>
      </c>
      <c r="I817" s="35" t="s">
        <v>455</v>
      </c>
      <c r="J817">
        <v>4</v>
      </c>
      <c r="K817">
        <v>14</v>
      </c>
      <c r="L817">
        <v>54</v>
      </c>
      <c r="M817" s="25" t="s">
        <v>89</v>
      </c>
      <c r="N817" s="17" t="s">
        <v>399</v>
      </c>
      <c r="O817" t="s">
        <v>495</v>
      </c>
      <c r="P817">
        <v>10</v>
      </c>
      <c r="Q817">
        <v>129</v>
      </c>
      <c r="R817">
        <v>12</v>
      </c>
      <c r="S817">
        <v>11</v>
      </c>
      <c r="T817">
        <v>6</v>
      </c>
      <c r="X817" t="s">
        <v>132</v>
      </c>
      <c r="Y817">
        <v>1289</v>
      </c>
      <c r="Z817" t="s">
        <v>64</v>
      </c>
    </row>
    <row r="818" spans="1:27" x14ac:dyDescent="0.25">
      <c r="A818" s="17" t="s">
        <v>241</v>
      </c>
      <c r="B818" s="15" t="s">
        <v>265</v>
      </c>
      <c r="C818" s="15" t="s">
        <v>2576</v>
      </c>
      <c r="D818" s="26" t="str">
        <f>VLOOKUP(R818, method!$A$1:$B$15, 2, 0)</f>
        <v>放頭</v>
      </c>
      <c r="E818" s="34">
        <v>5</v>
      </c>
      <c r="F818" t="s">
        <v>1401</v>
      </c>
      <c r="G818" t="s">
        <v>532</v>
      </c>
      <c r="H818">
        <v>1400</v>
      </c>
      <c r="I818" s="35" t="s">
        <v>455</v>
      </c>
      <c r="J818">
        <v>4</v>
      </c>
      <c r="K818">
        <v>12</v>
      </c>
      <c r="L818">
        <v>56</v>
      </c>
      <c r="M818" s="25" t="s">
        <v>89</v>
      </c>
      <c r="N818" s="18" t="s">
        <v>12</v>
      </c>
      <c r="O818" t="s">
        <v>519</v>
      </c>
      <c r="P818">
        <v>11</v>
      </c>
      <c r="Q818">
        <v>131</v>
      </c>
      <c r="R818">
        <v>2</v>
      </c>
      <c r="S818">
        <v>2</v>
      </c>
      <c r="T818">
        <v>2</v>
      </c>
      <c r="U818">
        <v>5</v>
      </c>
      <c r="X818" t="s">
        <v>629</v>
      </c>
      <c r="Y818">
        <v>1272</v>
      </c>
      <c r="Z818" t="s">
        <v>64</v>
      </c>
    </row>
    <row r="819" spans="1:27" x14ac:dyDescent="0.25">
      <c r="A819" s="17" t="s">
        <v>241</v>
      </c>
      <c r="B819" s="15" t="s">
        <v>265</v>
      </c>
      <c r="C819" s="15" t="s">
        <v>2576</v>
      </c>
      <c r="D819" s="26" t="str">
        <f>VLOOKUP(R819, method!$A$1:$B$15, 2, 0)</f>
        <v>放頭</v>
      </c>
      <c r="E819">
        <v>7</v>
      </c>
      <c r="F819" t="s">
        <v>1402</v>
      </c>
      <c r="G819" t="s">
        <v>631</v>
      </c>
      <c r="H819">
        <v>1400</v>
      </c>
      <c r="I819" s="35" t="s">
        <v>455</v>
      </c>
      <c r="J819">
        <v>4</v>
      </c>
      <c r="K819">
        <v>12</v>
      </c>
      <c r="L819">
        <v>58</v>
      </c>
      <c r="M819" s="25" t="s">
        <v>89</v>
      </c>
      <c r="N819" s="20" t="s">
        <v>56</v>
      </c>
      <c r="O819" t="s">
        <v>456</v>
      </c>
      <c r="P819">
        <v>10</v>
      </c>
      <c r="Q819">
        <v>133</v>
      </c>
      <c r="R819">
        <v>1</v>
      </c>
      <c r="S819">
        <v>2</v>
      </c>
      <c r="T819">
        <v>2</v>
      </c>
      <c r="U819">
        <v>7</v>
      </c>
      <c r="X819" t="s">
        <v>1403</v>
      </c>
      <c r="Y819">
        <v>1267</v>
      </c>
      <c r="Z819" t="s">
        <v>64</v>
      </c>
    </row>
    <row r="820" spans="1:27" x14ac:dyDescent="0.25">
      <c r="A820" s="17" t="s">
        <v>241</v>
      </c>
      <c r="B820" s="15" t="s">
        <v>265</v>
      </c>
      <c r="C820" s="15" t="s">
        <v>2576</v>
      </c>
      <c r="D820" s="26" t="str">
        <f>VLOOKUP(R820, method!$A$1:$B$15, 2, 0)</f>
        <v>放頭</v>
      </c>
      <c r="E820">
        <v>6</v>
      </c>
      <c r="F820" t="s">
        <v>901</v>
      </c>
      <c r="G820" t="s">
        <v>491</v>
      </c>
      <c r="H820">
        <v>1400</v>
      </c>
      <c r="I820" s="35" t="s">
        <v>455</v>
      </c>
      <c r="J820">
        <v>4</v>
      </c>
      <c r="K820">
        <v>9</v>
      </c>
      <c r="L820">
        <v>60</v>
      </c>
      <c r="M820" s="25" t="s">
        <v>89</v>
      </c>
      <c r="N820" s="22" t="s">
        <v>415</v>
      </c>
      <c r="O820" s="10">
        <v>2</v>
      </c>
      <c r="P820">
        <v>17</v>
      </c>
      <c r="Q820">
        <v>135</v>
      </c>
      <c r="R820">
        <v>2</v>
      </c>
      <c r="S820">
        <v>2</v>
      </c>
      <c r="T820">
        <v>2</v>
      </c>
      <c r="U820">
        <v>6</v>
      </c>
      <c r="X820" t="s">
        <v>934</v>
      </c>
      <c r="Y820">
        <v>1299</v>
      </c>
      <c r="Z820" t="s">
        <v>1035</v>
      </c>
    </row>
    <row r="821" spans="1:27" x14ac:dyDescent="0.25">
      <c r="A821" s="17" t="s">
        <v>241</v>
      </c>
      <c r="B821" s="15" t="s">
        <v>265</v>
      </c>
      <c r="C821" s="15" t="s">
        <v>2576</v>
      </c>
      <c r="D821" s="28" t="str">
        <f>VLOOKUP(R821, method!$A$1:$B$15, 2, 0)</f>
        <v>中前</v>
      </c>
      <c r="E821">
        <v>8</v>
      </c>
      <c r="F821" t="s">
        <v>1404</v>
      </c>
      <c r="G821" t="s">
        <v>631</v>
      </c>
      <c r="H821">
        <v>1200</v>
      </c>
      <c r="I821" s="35" t="s">
        <v>455</v>
      </c>
      <c r="J821">
        <v>3</v>
      </c>
      <c r="K821">
        <v>7</v>
      </c>
      <c r="L821">
        <v>62</v>
      </c>
      <c r="M821" s="25" t="s">
        <v>89</v>
      </c>
      <c r="N821" s="16" t="s">
        <v>71</v>
      </c>
      <c r="O821" t="s">
        <v>461</v>
      </c>
      <c r="P821">
        <v>32</v>
      </c>
      <c r="Q821">
        <v>122</v>
      </c>
      <c r="R821">
        <v>7</v>
      </c>
      <c r="S821">
        <v>6</v>
      </c>
      <c r="T821">
        <v>8</v>
      </c>
      <c r="X821" t="s">
        <v>1371</v>
      </c>
      <c r="Y821">
        <v>1293</v>
      </c>
      <c r="Z821" t="s">
        <v>113</v>
      </c>
    </row>
    <row r="822" spans="1:27" x14ac:dyDescent="0.25">
      <c r="A822" s="17" t="s">
        <v>241</v>
      </c>
      <c r="B822" s="15" t="s">
        <v>265</v>
      </c>
      <c r="C822" s="15" t="s">
        <v>2576</v>
      </c>
      <c r="D822" s="29" t="str">
        <f>VLOOKUP(R822, method!$A$1:$B$15, 2, 0)</f>
        <v>留後</v>
      </c>
      <c r="E822" s="34">
        <v>5</v>
      </c>
      <c r="F822" t="s">
        <v>955</v>
      </c>
      <c r="G822" t="s">
        <v>551</v>
      </c>
      <c r="H822">
        <v>1200</v>
      </c>
      <c r="I822" s="35" t="s">
        <v>455</v>
      </c>
      <c r="J822">
        <v>3</v>
      </c>
      <c r="K822">
        <v>12</v>
      </c>
      <c r="L822">
        <v>64</v>
      </c>
      <c r="M822" s="25" t="s">
        <v>89</v>
      </c>
      <c r="N822" s="16" t="s">
        <v>71</v>
      </c>
      <c r="O822">
        <v>4</v>
      </c>
      <c r="P822">
        <v>39</v>
      </c>
      <c r="Q822">
        <v>122</v>
      </c>
      <c r="R822">
        <v>12</v>
      </c>
      <c r="S822">
        <v>12</v>
      </c>
      <c r="T822">
        <v>5</v>
      </c>
      <c r="X822" t="s">
        <v>96</v>
      </c>
      <c r="Y822">
        <v>1292</v>
      </c>
      <c r="Z822" t="s">
        <v>1405</v>
      </c>
    </row>
    <row r="823" spans="1:27" x14ac:dyDescent="0.25">
      <c r="A823" s="17" t="s">
        <v>241</v>
      </c>
      <c r="B823" s="15" t="s">
        <v>265</v>
      </c>
      <c r="C823" s="15" t="s">
        <v>2576</v>
      </c>
      <c r="D823" s="28" t="str">
        <f>VLOOKUP(R823, method!$A$1:$B$15, 2, 0)</f>
        <v>中前</v>
      </c>
      <c r="E823">
        <v>11</v>
      </c>
      <c r="F823" t="s">
        <v>959</v>
      </c>
      <c r="G823" s="31" t="s">
        <v>451</v>
      </c>
      <c r="H823">
        <v>1200</v>
      </c>
      <c r="I823" s="35" t="s">
        <v>455</v>
      </c>
      <c r="J823">
        <v>3</v>
      </c>
      <c r="K823">
        <v>1</v>
      </c>
      <c r="L823">
        <v>66</v>
      </c>
      <c r="M823" s="25" t="s">
        <v>89</v>
      </c>
      <c r="N823" s="17" t="s">
        <v>1179</v>
      </c>
      <c r="O823" t="s">
        <v>485</v>
      </c>
      <c r="P823">
        <v>73</v>
      </c>
      <c r="Q823">
        <v>125</v>
      </c>
      <c r="R823">
        <v>7</v>
      </c>
      <c r="S823">
        <v>7</v>
      </c>
      <c r="T823">
        <v>11</v>
      </c>
      <c r="X823" t="s">
        <v>1406</v>
      </c>
      <c r="Y823">
        <v>1318</v>
      </c>
      <c r="Z823" t="s">
        <v>1407</v>
      </c>
    </row>
    <row r="824" spans="1:27" x14ac:dyDescent="0.25">
      <c r="A824" s="17" t="s">
        <v>241</v>
      </c>
      <c r="B824" s="15" t="s">
        <v>265</v>
      </c>
      <c r="C824" s="15" t="s">
        <v>2576</v>
      </c>
      <c r="D824" s="28" t="str">
        <f>VLOOKUP(R824, method!$A$1:$B$15, 2, 0)</f>
        <v>中前</v>
      </c>
      <c r="E824">
        <v>11</v>
      </c>
      <c r="F824" t="s">
        <v>1126</v>
      </c>
      <c r="G824" s="30" t="s">
        <v>445</v>
      </c>
      <c r="H824">
        <v>1200</v>
      </c>
      <c r="I824" s="36" t="s">
        <v>479</v>
      </c>
      <c r="J824">
        <v>3</v>
      </c>
      <c r="K824">
        <v>10</v>
      </c>
      <c r="L824">
        <v>66</v>
      </c>
      <c r="M824" s="25" t="s">
        <v>89</v>
      </c>
      <c r="N824" s="16" t="s">
        <v>140</v>
      </c>
      <c r="O824" t="s">
        <v>1299</v>
      </c>
      <c r="P824">
        <v>33</v>
      </c>
      <c r="Q824">
        <v>121</v>
      </c>
      <c r="R824">
        <v>6</v>
      </c>
      <c r="S824">
        <v>7</v>
      </c>
      <c r="T824">
        <v>11</v>
      </c>
      <c r="X824" t="s">
        <v>1408</v>
      </c>
      <c r="Y824">
        <v>1315</v>
      </c>
      <c r="Z824" t="s">
        <v>635</v>
      </c>
    </row>
    <row r="825" spans="1:27" x14ac:dyDescent="0.25">
      <c r="A825" s="17" t="s">
        <v>241</v>
      </c>
      <c r="B825" s="16" t="s">
        <v>268</v>
      </c>
      <c r="C825" s="16" t="s">
        <v>2577</v>
      </c>
      <c r="D825" s="27" t="str">
        <f>VLOOKUP(R825, method!$A$1:$B$15, 2, 0)</f>
        <v>中後</v>
      </c>
      <c r="E825" s="33">
        <v>2</v>
      </c>
      <c r="F825" t="s">
        <v>550</v>
      </c>
      <c r="G825" t="s">
        <v>511</v>
      </c>
      <c r="H825">
        <v>1650</v>
      </c>
      <c r="I825" s="36" t="s">
        <v>603</v>
      </c>
      <c r="J825">
        <v>4</v>
      </c>
      <c r="K825">
        <v>13</v>
      </c>
      <c r="L825">
        <v>48</v>
      </c>
      <c r="M825" s="24" t="s">
        <v>62</v>
      </c>
      <c r="N825" s="23" t="s">
        <v>39</v>
      </c>
      <c r="O825" s="10" t="s">
        <v>526</v>
      </c>
      <c r="P825">
        <v>13</v>
      </c>
      <c r="Q825">
        <v>123</v>
      </c>
      <c r="R825">
        <v>8</v>
      </c>
      <c r="S825">
        <v>10</v>
      </c>
      <c r="T825">
        <v>9</v>
      </c>
      <c r="U825">
        <v>2</v>
      </c>
      <c r="X825" t="s">
        <v>1148</v>
      </c>
      <c r="Y825">
        <v>1171</v>
      </c>
      <c r="Z825" t="s">
        <v>158</v>
      </c>
    </row>
    <row r="826" spans="1:27" x14ac:dyDescent="0.25">
      <c r="A826" s="17" t="s">
        <v>241</v>
      </c>
      <c r="B826" s="16" t="s">
        <v>268</v>
      </c>
      <c r="C826" s="16" t="s">
        <v>2577</v>
      </c>
      <c r="E826" t="s">
        <v>578</v>
      </c>
      <c r="F826" t="s">
        <v>559</v>
      </c>
      <c r="G826" s="30" t="s">
        <v>445</v>
      </c>
      <c r="H826">
        <v>1650</v>
      </c>
      <c r="I826" s="35" t="s">
        <v>436</v>
      </c>
      <c r="J826">
        <v>4</v>
      </c>
      <c r="K826" t="s">
        <v>463</v>
      </c>
      <c r="L826">
        <v>48</v>
      </c>
      <c r="M826" s="24" t="s">
        <v>62</v>
      </c>
      <c r="N826" s="18" t="s">
        <v>12</v>
      </c>
      <c r="O826" t="s">
        <v>463</v>
      </c>
      <c r="P826" t="s">
        <v>463</v>
      </c>
      <c r="Q826">
        <v>126</v>
      </c>
      <c r="R826" t="s">
        <v>463</v>
      </c>
      <c r="X826" t="s">
        <v>463</v>
      </c>
      <c r="Y826" t="s">
        <v>463</v>
      </c>
      <c r="Z826" t="s">
        <v>463</v>
      </c>
      <c r="AA826" t="s">
        <v>463</v>
      </c>
    </row>
    <row r="827" spans="1:27" x14ac:dyDescent="0.25">
      <c r="A827" s="17" t="s">
        <v>241</v>
      </c>
      <c r="B827" s="16" t="s">
        <v>268</v>
      </c>
      <c r="C827" s="16" t="s">
        <v>2577</v>
      </c>
      <c r="D827" s="28" t="str">
        <f>VLOOKUP(R827, method!$A$1:$B$15, 2, 0)</f>
        <v>中前</v>
      </c>
      <c r="E827" s="34">
        <v>5</v>
      </c>
      <c r="F827" t="s">
        <v>561</v>
      </c>
      <c r="G827" s="31" t="s">
        <v>435</v>
      </c>
      <c r="H827">
        <v>1650</v>
      </c>
      <c r="I827" s="35" t="s">
        <v>436</v>
      </c>
      <c r="J827">
        <v>4</v>
      </c>
      <c r="K827">
        <v>1</v>
      </c>
      <c r="L827">
        <v>50</v>
      </c>
      <c r="M827" s="24" t="s">
        <v>62</v>
      </c>
      <c r="N827" s="23" t="s">
        <v>39</v>
      </c>
      <c r="O827" t="s">
        <v>546</v>
      </c>
      <c r="P827">
        <v>10</v>
      </c>
      <c r="Q827">
        <v>125</v>
      </c>
      <c r="R827">
        <v>5</v>
      </c>
      <c r="S827">
        <v>4</v>
      </c>
      <c r="T827">
        <v>4</v>
      </c>
      <c r="U827">
        <v>5</v>
      </c>
      <c r="X827" t="s">
        <v>269</v>
      </c>
      <c r="Y827">
        <v>1202</v>
      </c>
      <c r="Z827" t="s">
        <v>158</v>
      </c>
    </row>
    <row r="828" spans="1:27" x14ac:dyDescent="0.25">
      <c r="A828" s="17" t="s">
        <v>241</v>
      </c>
      <c r="B828" s="16" t="s">
        <v>268</v>
      </c>
      <c r="C828" s="16" t="s">
        <v>2577</v>
      </c>
      <c r="D828" s="29" t="str">
        <f>VLOOKUP(R828, method!$A$1:$B$15, 2, 0)</f>
        <v>留後</v>
      </c>
      <c r="E828">
        <v>9</v>
      </c>
      <c r="F828" t="s">
        <v>556</v>
      </c>
      <c r="G828" t="s">
        <v>551</v>
      </c>
      <c r="H828">
        <v>1400</v>
      </c>
      <c r="I828" s="35" t="s">
        <v>436</v>
      </c>
      <c r="J828">
        <v>4</v>
      </c>
      <c r="K828">
        <v>6</v>
      </c>
      <c r="L828">
        <v>52</v>
      </c>
      <c r="M828" s="24" t="s">
        <v>62</v>
      </c>
      <c r="N828" s="20" t="s">
        <v>56</v>
      </c>
      <c r="O828" t="s">
        <v>664</v>
      </c>
      <c r="P828">
        <v>21</v>
      </c>
      <c r="Q828">
        <v>128</v>
      </c>
      <c r="R828">
        <v>11</v>
      </c>
      <c r="S828">
        <v>10</v>
      </c>
      <c r="T828">
        <v>10</v>
      </c>
      <c r="U828">
        <v>9</v>
      </c>
      <c r="X828" t="s">
        <v>853</v>
      </c>
      <c r="Y828">
        <v>1185</v>
      </c>
      <c r="Z828" t="s">
        <v>158</v>
      </c>
    </row>
    <row r="829" spans="1:27" x14ac:dyDescent="0.25">
      <c r="A829" s="17" t="s">
        <v>241</v>
      </c>
      <c r="B829" s="16" t="s">
        <v>268</v>
      </c>
      <c r="C829" s="16" t="s">
        <v>2577</v>
      </c>
      <c r="D829" s="27" t="str">
        <f>VLOOKUP(R829, method!$A$1:$B$15, 2, 0)</f>
        <v>中後</v>
      </c>
      <c r="E829" s="34">
        <v>4</v>
      </c>
      <c r="F829" t="s">
        <v>572</v>
      </c>
      <c r="G829" t="s">
        <v>532</v>
      </c>
      <c r="H829">
        <v>1400</v>
      </c>
      <c r="I829" s="35" t="s">
        <v>455</v>
      </c>
      <c r="J829">
        <v>4</v>
      </c>
      <c r="K829">
        <v>1</v>
      </c>
      <c r="L829">
        <v>54</v>
      </c>
      <c r="M829" s="24" t="s">
        <v>62</v>
      </c>
      <c r="N829" s="20" t="s">
        <v>56</v>
      </c>
      <c r="O829" t="s">
        <v>456</v>
      </c>
      <c r="P829">
        <v>7.2</v>
      </c>
      <c r="Q829">
        <v>129</v>
      </c>
      <c r="R829">
        <v>10</v>
      </c>
      <c r="S829">
        <v>9</v>
      </c>
      <c r="T829">
        <v>8</v>
      </c>
      <c r="U829">
        <v>4</v>
      </c>
      <c r="X829" t="s">
        <v>853</v>
      </c>
      <c r="Y829">
        <v>1183</v>
      </c>
      <c r="Z829" t="s">
        <v>158</v>
      </c>
    </row>
    <row r="830" spans="1:27" x14ac:dyDescent="0.25">
      <c r="A830" s="17" t="s">
        <v>241</v>
      </c>
      <c r="B830" s="16" t="s">
        <v>268</v>
      </c>
      <c r="C830" s="16" t="s">
        <v>2577</v>
      </c>
      <c r="D830" s="29" t="str">
        <f>VLOOKUP(R830, method!$A$1:$B$15, 2, 0)</f>
        <v>留後</v>
      </c>
      <c r="E830" s="34">
        <v>4</v>
      </c>
      <c r="F830" t="s">
        <v>590</v>
      </c>
      <c r="G830" t="s">
        <v>545</v>
      </c>
      <c r="H830">
        <v>1400</v>
      </c>
      <c r="I830" s="35" t="s">
        <v>436</v>
      </c>
      <c r="J830">
        <v>4</v>
      </c>
      <c r="K830">
        <v>3</v>
      </c>
      <c r="L830">
        <v>54</v>
      </c>
      <c r="M830" s="24" t="s">
        <v>62</v>
      </c>
      <c r="N830" s="21" t="s">
        <v>61</v>
      </c>
      <c r="O830" s="10" t="s">
        <v>552</v>
      </c>
      <c r="P830">
        <v>21</v>
      </c>
      <c r="Q830">
        <v>129</v>
      </c>
      <c r="R830">
        <v>11</v>
      </c>
      <c r="S830">
        <v>10</v>
      </c>
      <c r="T830">
        <v>9</v>
      </c>
      <c r="U830">
        <v>4</v>
      </c>
      <c r="X830" t="s">
        <v>1409</v>
      </c>
      <c r="Y830">
        <v>1186</v>
      </c>
      <c r="Z830" t="s">
        <v>158</v>
      </c>
    </row>
    <row r="831" spans="1:27" x14ac:dyDescent="0.25">
      <c r="A831" s="17" t="s">
        <v>241</v>
      </c>
      <c r="B831" s="16" t="s">
        <v>268</v>
      </c>
      <c r="C831" s="16" t="s">
        <v>2577</v>
      </c>
      <c r="D831" s="27" t="str">
        <f>VLOOKUP(R831, method!$A$1:$B$15, 2, 0)</f>
        <v>中後</v>
      </c>
      <c r="E831">
        <v>12</v>
      </c>
      <c r="F831" t="s">
        <v>576</v>
      </c>
      <c r="G831" t="s">
        <v>545</v>
      </c>
      <c r="H831">
        <v>1400</v>
      </c>
      <c r="I831" s="35" t="s">
        <v>455</v>
      </c>
      <c r="J831">
        <v>4</v>
      </c>
      <c r="K831">
        <v>8</v>
      </c>
      <c r="L831">
        <v>56</v>
      </c>
      <c r="M831" s="24" t="s">
        <v>62</v>
      </c>
      <c r="N831" s="22" t="s">
        <v>833</v>
      </c>
      <c r="O831" t="s">
        <v>664</v>
      </c>
      <c r="P831">
        <v>25</v>
      </c>
      <c r="Q831">
        <v>121</v>
      </c>
      <c r="R831">
        <v>8</v>
      </c>
      <c r="S831">
        <v>10</v>
      </c>
      <c r="T831">
        <v>11</v>
      </c>
      <c r="U831">
        <v>12</v>
      </c>
      <c r="X831" t="s">
        <v>874</v>
      </c>
      <c r="Y831">
        <v>1180</v>
      </c>
      <c r="Z831" t="s">
        <v>158</v>
      </c>
    </row>
    <row r="832" spans="1:27" x14ac:dyDescent="0.25">
      <c r="A832" s="17" t="s">
        <v>241</v>
      </c>
      <c r="B832" s="16" t="s">
        <v>268</v>
      </c>
      <c r="C832" s="16" t="s">
        <v>2577</v>
      </c>
      <c r="D832" s="28" t="str">
        <f>VLOOKUP(R832, method!$A$1:$B$15, 2, 0)</f>
        <v>中前</v>
      </c>
      <c r="E832">
        <v>6</v>
      </c>
      <c r="F832" t="s">
        <v>650</v>
      </c>
      <c r="G832" t="s">
        <v>469</v>
      </c>
      <c r="H832">
        <v>1400</v>
      </c>
      <c r="I832" s="35" t="s">
        <v>455</v>
      </c>
      <c r="J832">
        <v>4</v>
      </c>
      <c r="K832">
        <v>4</v>
      </c>
      <c r="L832">
        <v>58</v>
      </c>
      <c r="M832" s="24" t="s">
        <v>62</v>
      </c>
      <c r="N832" s="19" t="s">
        <v>388</v>
      </c>
      <c r="O832">
        <v>3</v>
      </c>
      <c r="P832">
        <v>14</v>
      </c>
      <c r="Q832">
        <v>133</v>
      </c>
      <c r="R832">
        <v>7</v>
      </c>
      <c r="S832">
        <v>8</v>
      </c>
      <c r="T832">
        <v>9</v>
      </c>
      <c r="U832">
        <v>6</v>
      </c>
      <c r="X832" t="s">
        <v>924</v>
      </c>
      <c r="Y832">
        <v>1177</v>
      </c>
      <c r="Z832" t="s">
        <v>158</v>
      </c>
    </row>
    <row r="833" spans="1:26" x14ac:dyDescent="0.25">
      <c r="A833" s="17" t="s">
        <v>241</v>
      </c>
      <c r="B833" s="16" t="s">
        <v>268</v>
      </c>
      <c r="C833" s="16" t="s">
        <v>2577</v>
      </c>
      <c r="D833" s="29" t="str">
        <f>VLOOKUP(R833, method!$A$1:$B$15, 2, 0)</f>
        <v>留後</v>
      </c>
      <c r="E833">
        <v>7</v>
      </c>
      <c r="F833" t="s">
        <v>579</v>
      </c>
      <c r="G833" t="s">
        <v>545</v>
      </c>
      <c r="H833">
        <v>1400</v>
      </c>
      <c r="I833" s="35" t="s">
        <v>455</v>
      </c>
      <c r="J833">
        <v>4</v>
      </c>
      <c r="K833">
        <v>14</v>
      </c>
      <c r="L833">
        <v>60</v>
      </c>
      <c r="M833" s="24" t="s">
        <v>62</v>
      </c>
      <c r="N833" s="17" t="s">
        <v>399</v>
      </c>
      <c r="O833">
        <v>3</v>
      </c>
      <c r="P833">
        <v>21</v>
      </c>
      <c r="Q833">
        <v>135</v>
      </c>
      <c r="R833">
        <v>14</v>
      </c>
      <c r="S833">
        <v>14</v>
      </c>
      <c r="T833">
        <v>14</v>
      </c>
      <c r="U833">
        <v>7</v>
      </c>
      <c r="X833" t="s">
        <v>834</v>
      </c>
      <c r="Y833">
        <v>1190</v>
      </c>
      <c r="Z833" t="s">
        <v>158</v>
      </c>
    </row>
    <row r="834" spans="1:26" x14ac:dyDescent="0.25">
      <c r="A834" s="17" t="s">
        <v>241</v>
      </c>
      <c r="B834" s="16" t="s">
        <v>268</v>
      </c>
      <c r="C834" s="16" t="s">
        <v>2577</v>
      </c>
      <c r="D834" s="28" t="str">
        <f>VLOOKUP(R834, method!$A$1:$B$15, 2, 0)</f>
        <v>中前</v>
      </c>
      <c r="E834">
        <v>10</v>
      </c>
      <c r="F834" t="s">
        <v>580</v>
      </c>
      <c r="G834" t="s">
        <v>469</v>
      </c>
      <c r="H834">
        <v>1400</v>
      </c>
      <c r="I834" s="35" t="s">
        <v>455</v>
      </c>
      <c r="J834">
        <v>3</v>
      </c>
      <c r="K834">
        <v>9</v>
      </c>
      <c r="L834">
        <v>62</v>
      </c>
      <c r="M834" s="24" t="s">
        <v>62</v>
      </c>
      <c r="N834" s="22" t="s">
        <v>833</v>
      </c>
      <c r="O834">
        <v>3</v>
      </c>
      <c r="P834">
        <v>41</v>
      </c>
      <c r="Q834">
        <v>108</v>
      </c>
      <c r="R834">
        <v>6</v>
      </c>
      <c r="S834">
        <v>6</v>
      </c>
      <c r="T834">
        <v>6</v>
      </c>
      <c r="U834">
        <v>10</v>
      </c>
      <c r="X834" t="s">
        <v>1410</v>
      </c>
      <c r="Y834">
        <v>1177</v>
      </c>
      <c r="Z834" t="s">
        <v>1411</v>
      </c>
    </row>
    <row r="835" spans="1:26" x14ac:dyDescent="0.25">
      <c r="A835" s="17" t="s">
        <v>241</v>
      </c>
      <c r="B835" s="16" t="s">
        <v>268</v>
      </c>
      <c r="C835" s="16" t="s">
        <v>2577</v>
      </c>
      <c r="D835" s="28" t="str">
        <f>VLOOKUP(R835, method!$A$1:$B$15, 2, 0)</f>
        <v>中前</v>
      </c>
      <c r="E835" s="34">
        <v>5</v>
      </c>
      <c r="F835" t="s">
        <v>607</v>
      </c>
      <c r="G835" t="s">
        <v>511</v>
      </c>
      <c r="H835">
        <v>1650</v>
      </c>
      <c r="I835" s="35" t="s">
        <v>455</v>
      </c>
      <c r="J835">
        <v>3</v>
      </c>
      <c r="K835">
        <v>8</v>
      </c>
      <c r="L835">
        <v>63</v>
      </c>
      <c r="M835" s="24" t="s">
        <v>62</v>
      </c>
      <c r="N835" s="22" t="s">
        <v>833</v>
      </c>
      <c r="O835" s="10" t="s">
        <v>442</v>
      </c>
      <c r="P835">
        <v>68</v>
      </c>
      <c r="Q835">
        <v>105</v>
      </c>
      <c r="R835">
        <v>5</v>
      </c>
      <c r="S835">
        <v>5</v>
      </c>
      <c r="T835">
        <v>4</v>
      </c>
      <c r="U835">
        <v>5</v>
      </c>
      <c r="X835" t="s">
        <v>1412</v>
      </c>
      <c r="Y835">
        <v>1176</v>
      </c>
      <c r="Z835" t="s">
        <v>1413</v>
      </c>
    </row>
    <row r="836" spans="1:26" x14ac:dyDescent="0.25">
      <c r="A836" s="17" t="s">
        <v>241</v>
      </c>
      <c r="B836" s="16" t="s">
        <v>268</v>
      </c>
      <c r="C836" s="16" t="s">
        <v>2577</v>
      </c>
      <c r="D836" s="29" t="str">
        <f>VLOOKUP(R836, method!$A$1:$B$15, 2, 0)</f>
        <v>留後</v>
      </c>
      <c r="E836">
        <v>12</v>
      </c>
      <c r="F836" t="s">
        <v>780</v>
      </c>
      <c r="G836" t="s">
        <v>545</v>
      </c>
      <c r="H836">
        <v>1400</v>
      </c>
      <c r="I836" s="35" t="s">
        <v>455</v>
      </c>
      <c r="J836">
        <v>3</v>
      </c>
      <c r="K836">
        <v>2</v>
      </c>
      <c r="L836">
        <v>65</v>
      </c>
      <c r="M836" s="24" t="s">
        <v>62</v>
      </c>
      <c r="N836" s="23" t="s">
        <v>403</v>
      </c>
      <c r="O836">
        <v>7</v>
      </c>
      <c r="P836">
        <v>24</v>
      </c>
      <c r="Q836">
        <v>121</v>
      </c>
      <c r="R836">
        <v>11</v>
      </c>
      <c r="S836">
        <v>9</v>
      </c>
      <c r="T836">
        <v>10</v>
      </c>
      <c r="U836">
        <v>12</v>
      </c>
      <c r="X836" t="s">
        <v>660</v>
      </c>
      <c r="Y836">
        <v>1182</v>
      </c>
      <c r="Z836" t="s">
        <v>158</v>
      </c>
    </row>
    <row r="837" spans="1:26" x14ac:dyDescent="0.25">
      <c r="A837" s="17" t="s">
        <v>241</v>
      </c>
      <c r="B837" s="16" t="s">
        <v>268</v>
      </c>
      <c r="C837" s="16" t="s">
        <v>2577</v>
      </c>
      <c r="D837" s="29" t="str">
        <f>VLOOKUP(R837, method!$A$1:$B$15, 2, 0)</f>
        <v>留後</v>
      </c>
      <c r="E837" s="34">
        <v>5</v>
      </c>
      <c r="F837" t="s">
        <v>866</v>
      </c>
      <c r="G837" t="s">
        <v>631</v>
      </c>
      <c r="H837">
        <v>1400</v>
      </c>
      <c r="I837" s="35" t="s">
        <v>436</v>
      </c>
      <c r="J837">
        <v>3</v>
      </c>
      <c r="K837">
        <v>5</v>
      </c>
      <c r="L837">
        <v>67</v>
      </c>
      <c r="M837" s="24" t="s">
        <v>62</v>
      </c>
      <c r="N837" s="21" t="s">
        <v>61</v>
      </c>
      <c r="O837" t="s">
        <v>495</v>
      </c>
      <c r="P837">
        <v>21</v>
      </c>
      <c r="Q837">
        <v>125</v>
      </c>
      <c r="R837">
        <v>13</v>
      </c>
      <c r="S837">
        <v>13</v>
      </c>
      <c r="T837">
        <v>11</v>
      </c>
      <c r="U837">
        <v>5</v>
      </c>
      <c r="X837" t="s">
        <v>587</v>
      </c>
      <c r="Y837">
        <v>1172</v>
      </c>
      <c r="Z837" t="s">
        <v>158</v>
      </c>
    </row>
    <row r="838" spans="1:26" x14ac:dyDescent="0.25">
      <c r="A838" s="17" t="s">
        <v>241</v>
      </c>
      <c r="B838" s="16" t="s">
        <v>268</v>
      </c>
      <c r="C838" s="16" t="s">
        <v>2577</v>
      </c>
      <c r="D838" s="27" t="str">
        <f>VLOOKUP(R838, method!$A$1:$B$15, 2, 0)</f>
        <v>中後</v>
      </c>
      <c r="E838" s="34">
        <v>5</v>
      </c>
      <c r="F838" t="s">
        <v>784</v>
      </c>
      <c r="G838" t="s">
        <v>469</v>
      </c>
      <c r="H838">
        <v>1400</v>
      </c>
      <c r="I838" s="35" t="s">
        <v>436</v>
      </c>
      <c r="J838">
        <v>3</v>
      </c>
      <c r="K838">
        <v>13</v>
      </c>
      <c r="L838">
        <v>67</v>
      </c>
      <c r="M838" s="24" t="s">
        <v>62</v>
      </c>
      <c r="N838" s="21" t="s">
        <v>61</v>
      </c>
      <c r="O838" t="s">
        <v>495</v>
      </c>
      <c r="P838">
        <v>25</v>
      </c>
      <c r="Q838">
        <v>125</v>
      </c>
      <c r="R838">
        <v>10</v>
      </c>
      <c r="S838">
        <v>7</v>
      </c>
      <c r="T838">
        <v>7</v>
      </c>
      <c r="U838">
        <v>5</v>
      </c>
      <c r="X838" t="s">
        <v>1414</v>
      </c>
      <c r="Y838">
        <v>1174</v>
      </c>
      <c r="Z838" t="s">
        <v>158</v>
      </c>
    </row>
    <row r="839" spans="1:26" x14ac:dyDescent="0.25">
      <c r="A839" s="17" t="s">
        <v>241</v>
      </c>
      <c r="B839" s="16" t="s">
        <v>268</v>
      </c>
      <c r="C839" s="16" t="s">
        <v>2577</v>
      </c>
      <c r="D839" s="27" t="str">
        <f>VLOOKUP(R839, method!$A$1:$B$15, 2, 0)</f>
        <v>中後</v>
      </c>
      <c r="E839" s="33">
        <v>2</v>
      </c>
      <c r="F839" t="s">
        <v>616</v>
      </c>
      <c r="G839" t="s">
        <v>532</v>
      </c>
      <c r="H839">
        <v>1400</v>
      </c>
      <c r="I839" s="35" t="s">
        <v>455</v>
      </c>
      <c r="J839">
        <v>3</v>
      </c>
      <c r="K839">
        <v>5</v>
      </c>
      <c r="L839">
        <v>65</v>
      </c>
      <c r="M839" s="24" t="s">
        <v>62</v>
      </c>
      <c r="N839" s="21" t="s">
        <v>61</v>
      </c>
      <c r="O839" s="10" t="s">
        <v>488</v>
      </c>
      <c r="P839">
        <v>20</v>
      </c>
      <c r="Q839">
        <v>124</v>
      </c>
      <c r="R839">
        <v>10</v>
      </c>
      <c r="S839">
        <v>10</v>
      </c>
      <c r="T839">
        <v>9</v>
      </c>
      <c r="U839">
        <v>2</v>
      </c>
      <c r="X839" t="s">
        <v>1415</v>
      </c>
      <c r="Y839">
        <v>1160</v>
      </c>
      <c r="Z839" t="s">
        <v>599</v>
      </c>
    </row>
    <row r="840" spans="1:26" x14ac:dyDescent="0.25">
      <c r="A840" s="17" t="s">
        <v>241</v>
      </c>
      <c r="B840" s="16" t="s">
        <v>268</v>
      </c>
      <c r="C840" s="16" t="s">
        <v>2577</v>
      </c>
      <c r="D840" s="29" t="str">
        <f>VLOOKUP(R840, method!$A$1:$B$15, 2, 0)</f>
        <v>留後</v>
      </c>
      <c r="E840">
        <v>10</v>
      </c>
      <c r="F840" t="s">
        <v>656</v>
      </c>
      <c r="G840" t="s">
        <v>532</v>
      </c>
      <c r="H840">
        <v>1400</v>
      </c>
      <c r="I840" s="35" t="s">
        <v>436</v>
      </c>
      <c r="J840">
        <v>3</v>
      </c>
      <c r="K840">
        <v>10</v>
      </c>
      <c r="L840">
        <v>65</v>
      </c>
      <c r="M840" s="24" t="s">
        <v>62</v>
      </c>
      <c r="N840" s="20" t="s">
        <v>56</v>
      </c>
      <c r="O840" t="s">
        <v>533</v>
      </c>
      <c r="P840">
        <v>18</v>
      </c>
      <c r="Q840">
        <v>122</v>
      </c>
      <c r="R840">
        <v>11</v>
      </c>
      <c r="S840">
        <v>13</v>
      </c>
      <c r="T840">
        <v>11</v>
      </c>
      <c r="U840">
        <v>10</v>
      </c>
      <c r="X840" t="s">
        <v>1416</v>
      </c>
      <c r="Y840">
        <v>1160</v>
      </c>
      <c r="Z840" t="s">
        <v>463</v>
      </c>
    </row>
    <row r="841" spans="1:26" x14ac:dyDescent="0.25">
      <c r="A841" s="17" t="s">
        <v>241</v>
      </c>
      <c r="B841" s="16" t="s">
        <v>268</v>
      </c>
      <c r="C841" s="16" t="s">
        <v>2577</v>
      </c>
      <c r="D841" s="29" t="str">
        <f>VLOOKUP(R841, method!$A$1:$B$15, 2, 0)</f>
        <v>留後</v>
      </c>
      <c r="E841" s="33">
        <v>2</v>
      </c>
      <c r="F841" t="s">
        <v>851</v>
      </c>
      <c r="G841" t="s">
        <v>532</v>
      </c>
      <c r="H841">
        <v>1400</v>
      </c>
      <c r="I841" s="35" t="s">
        <v>455</v>
      </c>
      <c r="J841">
        <v>3</v>
      </c>
      <c r="K841">
        <v>12</v>
      </c>
      <c r="L841">
        <v>63</v>
      </c>
      <c r="M841" s="24" t="s">
        <v>62</v>
      </c>
      <c r="N841" s="20" t="s">
        <v>56</v>
      </c>
      <c r="O841" s="10" t="s">
        <v>488</v>
      </c>
      <c r="P841">
        <v>21</v>
      </c>
      <c r="Q841">
        <v>119</v>
      </c>
      <c r="R841">
        <v>12</v>
      </c>
      <c r="S841">
        <v>12</v>
      </c>
      <c r="T841">
        <v>10</v>
      </c>
      <c r="U841">
        <v>2</v>
      </c>
      <c r="X841" t="s">
        <v>1417</v>
      </c>
      <c r="Y841">
        <v>1156</v>
      </c>
      <c r="Z841" t="s">
        <v>620</v>
      </c>
    </row>
    <row r="842" spans="1:26" x14ac:dyDescent="0.25">
      <c r="A842" s="17" t="s">
        <v>241</v>
      </c>
      <c r="B842" s="16" t="s">
        <v>268</v>
      </c>
      <c r="C842" s="16" t="s">
        <v>2577</v>
      </c>
      <c r="D842" s="28" t="str">
        <f>VLOOKUP(R842, method!$A$1:$B$15, 2, 0)</f>
        <v>中前</v>
      </c>
      <c r="E842">
        <v>10</v>
      </c>
      <c r="F842" t="s">
        <v>1189</v>
      </c>
      <c r="G842" t="s">
        <v>532</v>
      </c>
      <c r="H842">
        <v>1200</v>
      </c>
      <c r="I842" s="35" t="s">
        <v>436</v>
      </c>
      <c r="J842">
        <v>3</v>
      </c>
      <c r="K842">
        <v>3</v>
      </c>
      <c r="L842">
        <v>65</v>
      </c>
      <c r="M842" s="24" t="s">
        <v>62</v>
      </c>
      <c r="N842" s="14" t="s">
        <v>45</v>
      </c>
      <c r="O842" t="s">
        <v>536</v>
      </c>
      <c r="P842">
        <v>26</v>
      </c>
      <c r="Q842">
        <v>124</v>
      </c>
      <c r="R842">
        <v>7</v>
      </c>
      <c r="S842">
        <v>7</v>
      </c>
      <c r="T842">
        <v>10</v>
      </c>
      <c r="X842" t="s">
        <v>220</v>
      </c>
      <c r="Y842">
        <v>1152</v>
      </c>
      <c r="Z842" t="s">
        <v>158</v>
      </c>
    </row>
    <row r="843" spans="1:26" x14ac:dyDescent="0.25">
      <c r="A843" s="17" t="s">
        <v>241</v>
      </c>
      <c r="B843" s="16" t="s">
        <v>268</v>
      </c>
      <c r="C843" s="16" t="s">
        <v>2577</v>
      </c>
      <c r="D843" s="28" t="str">
        <f>VLOOKUP(R843, method!$A$1:$B$15, 2, 0)</f>
        <v>中前</v>
      </c>
      <c r="E843">
        <v>7</v>
      </c>
      <c r="F843" t="s">
        <v>1160</v>
      </c>
      <c r="G843" s="31" t="s">
        <v>435</v>
      </c>
      <c r="H843">
        <v>1200</v>
      </c>
      <c r="I843" s="35" t="s">
        <v>455</v>
      </c>
      <c r="J843">
        <v>3</v>
      </c>
      <c r="K843">
        <v>3</v>
      </c>
      <c r="L843">
        <v>67</v>
      </c>
      <c r="M843" s="24" t="s">
        <v>62</v>
      </c>
      <c r="N843" s="21" t="s">
        <v>61</v>
      </c>
      <c r="O843" t="s">
        <v>519</v>
      </c>
      <c r="P843">
        <v>17</v>
      </c>
      <c r="Q843">
        <v>122</v>
      </c>
      <c r="R843">
        <v>5</v>
      </c>
      <c r="S843">
        <v>5</v>
      </c>
      <c r="T843">
        <v>7</v>
      </c>
      <c r="X843" t="s">
        <v>671</v>
      </c>
      <c r="Y843">
        <v>1171</v>
      </c>
      <c r="Z843" t="s">
        <v>158</v>
      </c>
    </row>
    <row r="844" spans="1:26" x14ac:dyDescent="0.25">
      <c r="A844" s="17" t="s">
        <v>241</v>
      </c>
      <c r="B844" s="16" t="s">
        <v>268</v>
      </c>
      <c r="C844" s="16" t="s">
        <v>2577</v>
      </c>
      <c r="D844" s="29" t="str">
        <f>VLOOKUP(R844, method!$A$1:$B$15, 2, 0)</f>
        <v>留後</v>
      </c>
      <c r="E844">
        <v>8</v>
      </c>
      <c r="F844" t="s">
        <v>1284</v>
      </c>
      <c r="G844" s="31" t="s">
        <v>451</v>
      </c>
      <c r="H844">
        <v>1200</v>
      </c>
      <c r="I844" s="35" t="s">
        <v>455</v>
      </c>
      <c r="J844">
        <v>3</v>
      </c>
      <c r="K844">
        <v>10</v>
      </c>
      <c r="L844">
        <v>69</v>
      </c>
      <c r="M844" s="24" t="s">
        <v>62</v>
      </c>
      <c r="N844" s="21" t="s">
        <v>61</v>
      </c>
      <c r="O844" t="s">
        <v>529</v>
      </c>
      <c r="P844">
        <v>30</v>
      </c>
      <c r="Q844">
        <v>126</v>
      </c>
      <c r="R844">
        <v>12</v>
      </c>
      <c r="S844">
        <v>11</v>
      </c>
      <c r="T844">
        <v>8</v>
      </c>
      <c r="X844" t="s">
        <v>1134</v>
      </c>
      <c r="Y844">
        <v>1169</v>
      </c>
      <c r="Z844" t="s">
        <v>1411</v>
      </c>
    </row>
    <row r="845" spans="1:26" x14ac:dyDescent="0.25">
      <c r="A845" s="17" t="s">
        <v>241</v>
      </c>
      <c r="B845" s="16" t="s">
        <v>268</v>
      </c>
      <c r="C845" s="16" t="s">
        <v>2577</v>
      </c>
      <c r="D845" s="29" t="str">
        <f>VLOOKUP(R845, method!$A$1:$B$15, 2, 0)</f>
        <v>留後</v>
      </c>
      <c r="E845">
        <v>9</v>
      </c>
      <c r="F845" t="s">
        <v>1402</v>
      </c>
      <c r="G845" t="s">
        <v>511</v>
      </c>
      <c r="H845">
        <v>1650</v>
      </c>
      <c r="I845" s="35" t="s">
        <v>455</v>
      </c>
      <c r="J845">
        <v>3</v>
      </c>
      <c r="K845">
        <v>12</v>
      </c>
      <c r="L845">
        <v>70</v>
      </c>
      <c r="M845" s="24" t="s">
        <v>62</v>
      </c>
      <c r="N845" s="21" t="s">
        <v>61</v>
      </c>
      <c r="O845" t="s">
        <v>664</v>
      </c>
      <c r="P845">
        <v>19</v>
      </c>
      <c r="Q845">
        <v>126</v>
      </c>
      <c r="R845">
        <v>12</v>
      </c>
      <c r="S845">
        <v>11</v>
      </c>
      <c r="T845">
        <v>10</v>
      </c>
      <c r="U845">
        <v>9</v>
      </c>
      <c r="X845" t="s">
        <v>938</v>
      </c>
      <c r="Y845">
        <v>1151</v>
      </c>
      <c r="Z845" t="s">
        <v>1418</v>
      </c>
    </row>
    <row r="846" spans="1:26" x14ac:dyDescent="0.25">
      <c r="A846" s="17" t="s">
        <v>241</v>
      </c>
      <c r="B846" s="16" t="s">
        <v>268</v>
      </c>
      <c r="C846" s="16" t="s">
        <v>2577</v>
      </c>
      <c r="D846" s="27" t="str">
        <f>VLOOKUP(R846, method!$A$1:$B$15, 2, 0)</f>
        <v>中後</v>
      </c>
      <c r="E846">
        <v>9</v>
      </c>
      <c r="F846" t="s">
        <v>569</v>
      </c>
      <c r="G846" t="s">
        <v>545</v>
      </c>
      <c r="H846">
        <v>1400</v>
      </c>
      <c r="I846" s="35" t="s">
        <v>455</v>
      </c>
      <c r="J846">
        <v>3</v>
      </c>
      <c r="K846">
        <v>1</v>
      </c>
      <c r="L846">
        <v>70</v>
      </c>
      <c r="M846" s="24" t="s">
        <v>62</v>
      </c>
      <c r="N846" s="21" t="s">
        <v>61</v>
      </c>
      <c r="O846" t="s">
        <v>495</v>
      </c>
      <c r="P846">
        <v>19</v>
      </c>
      <c r="Q846">
        <v>128</v>
      </c>
      <c r="R846">
        <v>8</v>
      </c>
      <c r="S846">
        <v>7</v>
      </c>
      <c r="T846">
        <v>8</v>
      </c>
      <c r="U846">
        <v>9</v>
      </c>
      <c r="X846" t="s">
        <v>1419</v>
      </c>
      <c r="Y846">
        <v>1152</v>
      </c>
      <c r="Z846" t="s">
        <v>158</v>
      </c>
    </row>
    <row r="847" spans="1:26" x14ac:dyDescent="0.25">
      <c r="A847" s="17" t="s">
        <v>241</v>
      </c>
      <c r="B847" s="16" t="s">
        <v>268</v>
      </c>
      <c r="C847" s="16" t="s">
        <v>2577</v>
      </c>
      <c r="D847" s="29" t="str">
        <f>VLOOKUP(R847, method!$A$1:$B$15, 2, 0)</f>
        <v>留後</v>
      </c>
      <c r="E847">
        <v>8</v>
      </c>
      <c r="F847" t="s">
        <v>1118</v>
      </c>
      <c r="G847" t="s">
        <v>631</v>
      </c>
      <c r="H847">
        <v>1400</v>
      </c>
      <c r="I847" s="35" t="s">
        <v>455</v>
      </c>
      <c r="J847">
        <v>3</v>
      </c>
      <c r="K847">
        <v>7</v>
      </c>
      <c r="L847">
        <v>70</v>
      </c>
      <c r="M847" s="24" t="s">
        <v>62</v>
      </c>
      <c r="N847" s="21" t="s">
        <v>61</v>
      </c>
      <c r="O847" s="10" t="s">
        <v>442</v>
      </c>
      <c r="P847">
        <v>13</v>
      </c>
      <c r="Q847">
        <v>126</v>
      </c>
      <c r="R847">
        <v>12</v>
      </c>
      <c r="S847">
        <v>14</v>
      </c>
      <c r="T847">
        <v>13</v>
      </c>
      <c r="U847">
        <v>8</v>
      </c>
      <c r="X847" t="s">
        <v>1377</v>
      </c>
      <c r="Y847">
        <v>1172</v>
      </c>
      <c r="Z847" t="s">
        <v>158</v>
      </c>
    </row>
    <row r="848" spans="1:26" x14ac:dyDescent="0.25">
      <c r="A848" s="17" t="s">
        <v>241</v>
      </c>
      <c r="B848" s="16" t="s">
        <v>268</v>
      </c>
      <c r="C848" s="16" t="s">
        <v>2577</v>
      </c>
      <c r="D848" s="29" t="str">
        <f>VLOOKUP(R848, method!$A$1:$B$15, 2, 0)</f>
        <v>留後</v>
      </c>
      <c r="E848" s="33">
        <v>1</v>
      </c>
      <c r="F848" t="s">
        <v>1014</v>
      </c>
      <c r="G848" t="s">
        <v>532</v>
      </c>
      <c r="H848">
        <v>1400</v>
      </c>
      <c r="I848" s="35" t="s">
        <v>455</v>
      </c>
      <c r="J848">
        <v>3</v>
      </c>
      <c r="K848">
        <v>10</v>
      </c>
      <c r="L848">
        <v>63</v>
      </c>
      <c r="M848" s="24" t="s">
        <v>62</v>
      </c>
      <c r="N848" s="21" t="s">
        <v>61</v>
      </c>
      <c r="O848" s="10" t="s">
        <v>526</v>
      </c>
      <c r="P848">
        <v>56</v>
      </c>
      <c r="Q848">
        <v>119</v>
      </c>
      <c r="R848">
        <v>12</v>
      </c>
      <c r="S848">
        <v>11</v>
      </c>
      <c r="T848">
        <v>11</v>
      </c>
      <c r="U848">
        <v>1</v>
      </c>
      <c r="X848" t="s">
        <v>660</v>
      </c>
      <c r="Y848">
        <v>1155</v>
      </c>
      <c r="Z848" t="s">
        <v>158</v>
      </c>
    </row>
    <row r="849" spans="1:26" x14ac:dyDescent="0.25">
      <c r="A849" s="17" t="s">
        <v>241</v>
      </c>
      <c r="B849" s="16" t="s">
        <v>268</v>
      </c>
      <c r="C849" s="16" t="s">
        <v>2577</v>
      </c>
      <c r="D849" s="27" t="str">
        <f>VLOOKUP(R849, method!$A$1:$B$15, 2, 0)</f>
        <v>中後</v>
      </c>
      <c r="E849">
        <v>6</v>
      </c>
      <c r="F849" t="s">
        <v>957</v>
      </c>
      <c r="G849" t="s">
        <v>469</v>
      </c>
      <c r="H849">
        <v>1400</v>
      </c>
      <c r="I849" s="35" t="s">
        <v>436</v>
      </c>
      <c r="J849">
        <v>3</v>
      </c>
      <c r="K849">
        <v>8</v>
      </c>
      <c r="L849">
        <v>63</v>
      </c>
      <c r="M849" s="24" t="s">
        <v>62</v>
      </c>
      <c r="N849" s="24" t="s">
        <v>146</v>
      </c>
      <c r="O849" s="10" t="s">
        <v>442</v>
      </c>
      <c r="P849">
        <v>33</v>
      </c>
      <c r="Q849">
        <v>123</v>
      </c>
      <c r="R849">
        <v>8</v>
      </c>
      <c r="S849">
        <v>10</v>
      </c>
      <c r="T849">
        <v>10</v>
      </c>
      <c r="U849">
        <v>6</v>
      </c>
      <c r="X849" t="s">
        <v>838</v>
      </c>
      <c r="Y849">
        <v>1158</v>
      </c>
      <c r="Z849" t="s">
        <v>158</v>
      </c>
    </row>
    <row r="850" spans="1:26" x14ac:dyDescent="0.25">
      <c r="A850" s="17" t="s">
        <v>241</v>
      </c>
      <c r="B850" s="16" t="s">
        <v>268</v>
      </c>
      <c r="C850" s="16" t="s">
        <v>2577</v>
      </c>
      <c r="D850" s="28" t="str">
        <f>VLOOKUP(R850, method!$A$1:$B$15, 2, 0)</f>
        <v>中前</v>
      </c>
      <c r="E850" s="33">
        <v>1</v>
      </c>
      <c r="F850" t="s">
        <v>734</v>
      </c>
      <c r="G850" t="s">
        <v>491</v>
      </c>
      <c r="H850">
        <v>1400</v>
      </c>
      <c r="I850" s="35" t="s">
        <v>455</v>
      </c>
      <c r="J850">
        <v>4</v>
      </c>
      <c r="K850">
        <v>5</v>
      </c>
      <c r="L850">
        <v>58</v>
      </c>
      <c r="M850" s="24" t="s">
        <v>62</v>
      </c>
      <c r="N850" s="17" t="s">
        <v>512</v>
      </c>
      <c r="O850" s="10" t="s">
        <v>488</v>
      </c>
      <c r="P850">
        <v>21</v>
      </c>
      <c r="Q850">
        <v>126</v>
      </c>
      <c r="R850">
        <v>6</v>
      </c>
      <c r="S850">
        <v>8</v>
      </c>
      <c r="T850">
        <v>8</v>
      </c>
      <c r="U850">
        <v>1</v>
      </c>
      <c r="X850" t="s">
        <v>1420</v>
      </c>
      <c r="Y850">
        <v>1152</v>
      </c>
      <c r="Z850" t="s">
        <v>158</v>
      </c>
    </row>
    <row r="851" spans="1:26" x14ac:dyDescent="0.25">
      <c r="A851" s="17" t="s">
        <v>241</v>
      </c>
      <c r="B851" s="16" t="s">
        <v>268</v>
      </c>
      <c r="C851" s="16" t="s">
        <v>2577</v>
      </c>
      <c r="D851" s="29" t="str">
        <f>VLOOKUP(R851, method!$A$1:$B$15, 2, 0)</f>
        <v>留後</v>
      </c>
      <c r="E851">
        <v>6</v>
      </c>
      <c r="F851" t="s">
        <v>1127</v>
      </c>
      <c r="G851" s="31" t="s">
        <v>451</v>
      </c>
      <c r="H851">
        <v>1200</v>
      </c>
      <c r="I851" s="35" t="s">
        <v>436</v>
      </c>
      <c r="J851">
        <v>4</v>
      </c>
      <c r="K851">
        <v>12</v>
      </c>
      <c r="L851">
        <v>59</v>
      </c>
      <c r="M851" s="24" t="s">
        <v>62</v>
      </c>
      <c r="N851" s="25" t="s">
        <v>120</v>
      </c>
      <c r="O851" s="10" t="s">
        <v>498</v>
      </c>
      <c r="P851">
        <v>41</v>
      </c>
      <c r="Q851">
        <v>134</v>
      </c>
      <c r="R851">
        <v>12</v>
      </c>
      <c r="S851">
        <v>12</v>
      </c>
      <c r="T851">
        <v>6</v>
      </c>
      <c r="X851" t="s">
        <v>542</v>
      </c>
      <c r="Y851">
        <v>1155</v>
      </c>
      <c r="Z851" t="s">
        <v>158</v>
      </c>
    </row>
    <row r="852" spans="1:26" x14ac:dyDescent="0.25">
      <c r="A852" s="17" t="s">
        <v>241</v>
      </c>
      <c r="B852" s="16" t="s">
        <v>268</v>
      </c>
      <c r="C852" s="16" t="s">
        <v>2577</v>
      </c>
      <c r="D852" s="29" t="str">
        <f>VLOOKUP(R852, method!$A$1:$B$15, 2, 0)</f>
        <v>留後</v>
      </c>
      <c r="E852">
        <v>10</v>
      </c>
      <c r="F852" t="s">
        <v>518</v>
      </c>
      <c r="G852" s="31" t="s">
        <v>435</v>
      </c>
      <c r="H852">
        <v>1200</v>
      </c>
      <c r="I852" s="35" t="s">
        <v>455</v>
      </c>
      <c r="J852">
        <v>3</v>
      </c>
      <c r="K852">
        <v>5</v>
      </c>
      <c r="L852">
        <v>62</v>
      </c>
      <c r="M852" s="14" t="s">
        <v>131</v>
      </c>
      <c r="N852" s="20" t="s">
        <v>817</v>
      </c>
      <c r="O852">
        <v>7</v>
      </c>
      <c r="P852">
        <v>17</v>
      </c>
      <c r="Q852">
        <v>119</v>
      </c>
      <c r="R852">
        <v>12</v>
      </c>
      <c r="S852">
        <v>12</v>
      </c>
      <c r="T852">
        <v>10</v>
      </c>
      <c r="X852" t="s">
        <v>674</v>
      </c>
      <c r="Y852">
        <v>1136</v>
      </c>
      <c r="Z852" t="s">
        <v>158</v>
      </c>
    </row>
    <row r="853" spans="1:26" x14ac:dyDescent="0.25">
      <c r="A853" s="17" t="s">
        <v>241</v>
      </c>
      <c r="B853" s="16" t="s">
        <v>268</v>
      </c>
      <c r="C853" s="16" t="s">
        <v>2577</v>
      </c>
      <c r="D853" s="29" t="str">
        <f>VLOOKUP(R853, method!$A$1:$B$15, 2, 0)</f>
        <v>留後</v>
      </c>
      <c r="E853">
        <v>6</v>
      </c>
      <c r="F853" t="s">
        <v>816</v>
      </c>
      <c r="G853" s="31" t="s">
        <v>435</v>
      </c>
      <c r="H853">
        <v>1200</v>
      </c>
      <c r="I853" s="35" t="s">
        <v>455</v>
      </c>
      <c r="J853">
        <v>3</v>
      </c>
      <c r="K853">
        <v>9</v>
      </c>
      <c r="L853">
        <v>63</v>
      </c>
      <c r="M853" s="14" t="s">
        <v>131</v>
      </c>
      <c r="N853" s="21" t="s">
        <v>61</v>
      </c>
      <c r="O853" t="s">
        <v>456</v>
      </c>
      <c r="P853">
        <v>27</v>
      </c>
      <c r="Q853">
        <v>120</v>
      </c>
      <c r="R853">
        <v>11</v>
      </c>
      <c r="S853">
        <v>12</v>
      </c>
      <c r="T853">
        <v>6</v>
      </c>
      <c r="X853" t="s">
        <v>1421</v>
      </c>
      <c r="Y853">
        <v>1123</v>
      </c>
      <c r="Z853" t="s">
        <v>158</v>
      </c>
    </row>
    <row r="854" spans="1:26" x14ac:dyDescent="0.25">
      <c r="A854" s="17" t="s">
        <v>241</v>
      </c>
      <c r="B854" s="16" t="s">
        <v>268</v>
      </c>
      <c r="C854" s="16" t="s">
        <v>2577</v>
      </c>
      <c r="D854" s="29" t="str">
        <f>VLOOKUP(R854, method!$A$1:$B$15, 2, 0)</f>
        <v>留後</v>
      </c>
      <c r="E854">
        <v>10</v>
      </c>
      <c r="F854" t="s">
        <v>1378</v>
      </c>
      <c r="G854" t="s">
        <v>631</v>
      </c>
      <c r="H854">
        <v>1400</v>
      </c>
      <c r="I854" s="35" t="s">
        <v>455</v>
      </c>
      <c r="J854">
        <v>3</v>
      </c>
      <c r="K854">
        <v>7</v>
      </c>
      <c r="L854">
        <v>65</v>
      </c>
      <c r="M854" s="14" t="s">
        <v>131</v>
      </c>
      <c r="N854" s="15" t="s">
        <v>390</v>
      </c>
      <c r="O854" t="s">
        <v>508</v>
      </c>
      <c r="P854">
        <v>29</v>
      </c>
      <c r="Q854">
        <v>122</v>
      </c>
      <c r="R854">
        <v>12</v>
      </c>
      <c r="S854">
        <v>13</v>
      </c>
      <c r="T854">
        <v>13</v>
      </c>
      <c r="U854">
        <v>10</v>
      </c>
      <c r="X854" t="s">
        <v>1422</v>
      </c>
      <c r="Y854">
        <v>1127</v>
      </c>
      <c r="Z854" t="s">
        <v>158</v>
      </c>
    </row>
    <row r="855" spans="1:26" x14ac:dyDescent="0.25">
      <c r="A855" s="17" t="s">
        <v>241</v>
      </c>
      <c r="B855" s="16" t="s">
        <v>268</v>
      </c>
      <c r="C855" s="16" t="s">
        <v>2577</v>
      </c>
      <c r="D855" s="27" t="str">
        <f>VLOOKUP(R855, method!$A$1:$B$15, 2, 0)</f>
        <v>中後</v>
      </c>
      <c r="E855">
        <v>9</v>
      </c>
      <c r="F855" t="s">
        <v>746</v>
      </c>
      <c r="G855" s="30" t="s">
        <v>445</v>
      </c>
      <c r="H855">
        <v>1200</v>
      </c>
      <c r="I855" s="35" t="s">
        <v>455</v>
      </c>
      <c r="J855">
        <v>3</v>
      </c>
      <c r="K855">
        <v>11</v>
      </c>
      <c r="L855">
        <v>66</v>
      </c>
      <c r="M855" s="14" t="s">
        <v>131</v>
      </c>
      <c r="N855" s="21" t="s">
        <v>61</v>
      </c>
      <c r="O855">
        <v>3</v>
      </c>
      <c r="P855">
        <v>25</v>
      </c>
      <c r="Q855">
        <v>123</v>
      </c>
      <c r="R855">
        <v>10</v>
      </c>
      <c r="S855">
        <v>10</v>
      </c>
      <c r="T855">
        <v>9</v>
      </c>
      <c r="X855" t="s">
        <v>651</v>
      </c>
      <c r="Y855">
        <v>1126</v>
      </c>
      <c r="Z855" t="s">
        <v>158</v>
      </c>
    </row>
    <row r="856" spans="1:26" x14ac:dyDescent="0.25">
      <c r="A856" s="17" t="s">
        <v>241</v>
      </c>
      <c r="B856" s="16" t="s">
        <v>268</v>
      </c>
      <c r="C856" s="16" t="s">
        <v>2577</v>
      </c>
      <c r="D856" s="28" t="str">
        <f>VLOOKUP(R856, method!$A$1:$B$15, 2, 0)</f>
        <v>中前</v>
      </c>
      <c r="E856">
        <v>6</v>
      </c>
      <c r="F856" t="s">
        <v>1081</v>
      </c>
      <c r="G856" s="31" t="s">
        <v>439</v>
      </c>
      <c r="H856">
        <v>1650</v>
      </c>
      <c r="I856" s="35" t="s">
        <v>455</v>
      </c>
      <c r="J856">
        <v>3</v>
      </c>
      <c r="K856">
        <v>7</v>
      </c>
      <c r="L856">
        <v>66</v>
      </c>
      <c r="M856" s="14" t="s">
        <v>131</v>
      </c>
      <c r="N856" s="21" t="s">
        <v>61</v>
      </c>
      <c r="O856" s="10">
        <v>2</v>
      </c>
      <c r="P856">
        <v>18</v>
      </c>
      <c r="Q856">
        <v>121</v>
      </c>
      <c r="R856">
        <v>7</v>
      </c>
      <c r="S856">
        <v>7</v>
      </c>
      <c r="T856">
        <v>5</v>
      </c>
      <c r="U856">
        <v>6</v>
      </c>
      <c r="X856" t="s">
        <v>1423</v>
      </c>
      <c r="Y856">
        <v>1132</v>
      </c>
      <c r="Z856" t="s">
        <v>158</v>
      </c>
    </row>
    <row r="857" spans="1:26" x14ac:dyDescent="0.25">
      <c r="A857" s="17" t="s">
        <v>241</v>
      </c>
      <c r="B857" s="16" t="s">
        <v>268</v>
      </c>
      <c r="C857" s="16" t="s">
        <v>2577</v>
      </c>
      <c r="D857" s="27" t="str">
        <f>VLOOKUP(R857, method!$A$1:$B$15, 2, 0)</f>
        <v>中後</v>
      </c>
      <c r="E857">
        <v>6</v>
      </c>
      <c r="F857" t="s">
        <v>530</v>
      </c>
      <c r="G857" s="31" t="s">
        <v>439</v>
      </c>
      <c r="H857">
        <v>1200</v>
      </c>
      <c r="I857" s="35" t="s">
        <v>455</v>
      </c>
      <c r="J857">
        <v>3</v>
      </c>
      <c r="K857">
        <v>11</v>
      </c>
      <c r="L857">
        <v>66</v>
      </c>
      <c r="M857" s="14" t="s">
        <v>131</v>
      </c>
      <c r="N857" s="21" t="s">
        <v>61</v>
      </c>
      <c r="O857" s="10" t="s">
        <v>452</v>
      </c>
      <c r="P857">
        <v>13</v>
      </c>
      <c r="Q857">
        <v>122</v>
      </c>
      <c r="R857">
        <v>10</v>
      </c>
      <c r="S857">
        <v>10</v>
      </c>
      <c r="T857">
        <v>6</v>
      </c>
      <c r="X857" t="s">
        <v>386</v>
      </c>
      <c r="Y857">
        <v>1153</v>
      </c>
      <c r="Z857" t="s">
        <v>158</v>
      </c>
    </row>
    <row r="858" spans="1:26" x14ac:dyDescent="0.25">
      <c r="A858" s="17" t="s">
        <v>241</v>
      </c>
      <c r="B858" s="16" t="s">
        <v>268</v>
      </c>
      <c r="C858" s="16" t="s">
        <v>2577</v>
      </c>
      <c r="D858" s="28" t="str">
        <f>VLOOKUP(R858, method!$A$1:$B$15, 2, 0)</f>
        <v>中前</v>
      </c>
      <c r="E858" s="33">
        <v>3</v>
      </c>
      <c r="F858" t="s">
        <v>1181</v>
      </c>
      <c r="G858" s="31" t="s">
        <v>435</v>
      </c>
      <c r="H858">
        <v>1200</v>
      </c>
      <c r="I858" s="35" t="s">
        <v>436</v>
      </c>
      <c r="J858">
        <v>3</v>
      </c>
      <c r="K858">
        <v>7</v>
      </c>
      <c r="L858">
        <v>64</v>
      </c>
      <c r="M858" s="14" t="s">
        <v>131</v>
      </c>
      <c r="N858" s="21" t="s">
        <v>61</v>
      </c>
      <c r="O858" s="10" t="s">
        <v>488</v>
      </c>
      <c r="P858">
        <v>6.4</v>
      </c>
      <c r="Q858">
        <v>120</v>
      </c>
      <c r="R858">
        <v>7</v>
      </c>
      <c r="S858">
        <v>7</v>
      </c>
      <c r="T858">
        <v>3</v>
      </c>
      <c r="X858" t="s">
        <v>21</v>
      </c>
      <c r="Y858">
        <v>1133</v>
      </c>
      <c r="Z858" t="s">
        <v>158</v>
      </c>
    </row>
    <row r="859" spans="1:26" x14ac:dyDescent="0.25">
      <c r="A859" s="17" t="s">
        <v>241</v>
      </c>
      <c r="B859" s="16" t="s">
        <v>268</v>
      </c>
      <c r="C859" s="16" t="s">
        <v>2577</v>
      </c>
      <c r="D859" s="28" t="str">
        <f>VLOOKUP(R859, method!$A$1:$B$15, 2, 0)</f>
        <v>中前</v>
      </c>
      <c r="E859" s="33">
        <v>1</v>
      </c>
      <c r="F859" t="s">
        <v>1182</v>
      </c>
      <c r="G859" s="30" t="s">
        <v>445</v>
      </c>
      <c r="H859">
        <v>1200</v>
      </c>
      <c r="I859" s="35" t="s">
        <v>455</v>
      </c>
      <c r="J859">
        <v>4</v>
      </c>
      <c r="K859">
        <v>6</v>
      </c>
      <c r="L859">
        <v>56</v>
      </c>
      <c r="M859" s="14" t="s">
        <v>131</v>
      </c>
      <c r="N859" s="21" t="s">
        <v>61</v>
      </c>
      <c r="O859" s="10" t="s">
        <v>442</v>
      </c>
      <c r="P859">
        <v>5.7</v>
      </c>
      <c r="Q859">
        <v>131</v>
      </c>
      <c r="R859">
        <v>4</v>
      </c>
      <c r="S859">
        <v>5</v>
      </c>
      <c r="T859">
        <v>1</v>
      </c>
      <c r="X859" t="s">
        <v>1424</v>
      </c>
      <c r="Y859">
        <v>1124</v>
      </c>
      <c r="Z859" t="s">
        <v>158</v>
      </c>
    </row>
    <row r="860" spans="1:26" x14ac:dyDescent="0.25">
      <c r="A860" s="17" t="s">
        <v>241</v>
      </c>
      <c r="B860" s="16" t="s">
        <v>268</v>
      </c>
      <c r="C860" s="16" t="s">
        <v>2577</v>
      </c>
      <c r="D860" s="26" t="str">
        <f>VLOOKUP(R860, method!$A$1:$B$15, 2, 0)</f>
        <v>放頭</v>
      </c>
      <c r="E860">
        <v>8</v>
      </c>
      <c r="F860" t="s">
        <v>1325</v>
      </c>
      <c r="G860" t="s">
        <v>545</v>
      </c>
      <c r="H860">
        <v>1400</v>
      </c>
      <c r="I860" s="35" t="s">
        <v>455</v>
      </c>
      <c r="J860">
        <v>4</v>
      </c>
      <c r="K860">
        <v>2</v>
      </c>
      <c r="L860">
        <v>57</v>
      </c>
      <c r="M860" s="14" t="s">
        <v>131</v>
      </c>
      <c r="N860" s="21" t="s">
        <v>541</v>
      </c>
      <c r="O860" t="s">
        <v>519</v>
      </c>
      <c r="P860">
        <v>14</v>
      </c>
      <c r="Q860">
        <v>133</v>
      </c>
      <c r="R860">
        <v>3</v>
      </c>
      <c r="S860">
        <v>5</v>
      </c>
      <c r="T860">
        <v>5</v>
      </c>
      <c r="U860">
        <v>8</v>
      </c>
      <c r="X860" t="s">
        <v>1425</v>
      </c>
      <c r="Y860">
        <v>1137</v>
      </c>
      <c r="Z860" t="s">
        <v>158</v>
      </c>
    </row>
    <row r="861" spans="1:26" x14ac:dyDescent="0.25">
      <c r="A861" s="17" t="s">
        <v>241</v>
      </c>
      <c r="B861" s="17" t="s">
        <v>271</v>
      </c>
      <c r="C861" s="17" t="s">
        <v>2578</v>
      </c>
      <c r="D861" s="26" t="str">
        <f>VLOOKUP(R861, method!$A$1:$B$15, 2, 0)</f>
        <v>放頭</v>
      </c>
      <c r="E861" s="33">
        <v>2</v>
      </c>
      <c r="F861" t="s">
        <v>559</v>
      </c>
      <c r="G861" s="30" t="s">
        <v>445</v>
      </c>
      <c r="H861">
        <v>1650</v>
      </c>
      <c r="I861" s="35" t="s">
        <v>436</v>
      </c>
      <c r="J861">
        <v>4</v>
      </c>
      <c r="K861">
        <v>6</v>
      </c>
      <c r="L861">
        <v>40</v>
      </c>
      <c r="M861" s="15" t="s">
        <v>34</v>
      </c>
      <c r="N861" s="23" t="s">
        <v>394</v>
      </c>
      <c r="O861" s="10" t="s">
        <v>526</v>
      </c>
      <c r="P861">
        <v>8.5</v>
      </c>
      <c r="Q861">
        <v>116</v>
      </c>
      <c r="R861">
        <v>1</v>
      </c>
      <c r="S861">
        <v>1</v>
      </c>
      <c r="T861">
        <v>1</v>
      </c>
      <c r="U861">
        <v>2</v>
      </c>
      <c r="X861" t="s">
        <v>272</v>
      </c>
      <c r="Y861">
        <v>1051</v>
      </c>
      <c r="Z861" t="s">
        <v>208</v>
      </c>
    </row>
    <row r="862" spans="1:26" x14ac:dyDescent="0.25">
      <c r="A862" s="17" t="s">
        <v>241</v>
      </c>
      <c r="B862" s="17" t="s">
        <v>271</v>
      </c>
      <c r="C862" s="17" t="s">
        <v>2578</v>
      </c>
      <c r="D862" s="26" t="str">
        <f>VLOOKUP(R862, method!$A$1:$B$15, 2, 0)</f>
        <v>放頭</v>
      </c>
      <c r="E862" s="33">
        <v>1</v>
      </c>
      <c r="F862" t="s">
        <v>561</v>
      </c>
      <c r="G862" s="31" t="s">
        <v>435</v>
      </c>
      <c r="H862">
        <v>1650</v>
      </c>
      <c r="I862" s="35" t="s">
        <v>436</v>
      </c>
      <c r="J862">
        <v>5</v>
      </c>
      <c r="K862">
        <v>4</v>
      </c>
      <c r="L862">
        <v>32</v>
      </c>
      <c r="M862" s="15" t="s">
        <v>34</v>
      </c>
      <c r="N862" s="22" t="s">
        <v>33</v>
      </c>
      <c r="O862" s="10">
        <v>2</v>
      </c>
      <c r="P862">
        <v>12</v>
      </c>
      <c r="Q862">
        <v>127</v>
      </c>
      <c r="R862">
        <v>2</v>
      </c>
      <c r="S862">
        <v>2</v>
      </c>
      <c r="T862">
        <v>2</v>
      </c>
      <c r="U862">
        <v>1</v>
      </c>
      <c r="X862" t="s">
        <v>1426</v>
      </c>
      <c r="Y862">
        <v>1060</v>
      </c>
      <c r="Z862" t="s">
        <v>208</v>
      </c>
    </row>
    <row r="863" spans="1:26" x14ac:dyDescent="0.25">
      <c r="A863" s="17" t="s">
        <v>241</v>
      </c>
      <c r="B863" s="17" t="s">
        <v>271</v>
      </c>
      <c r="C863" s="17" t="s">
        <v>2578</v>
      </c>
      <c r="D863" s="29" t="str">
        <f>VLOOKUP(R863, method!$A$1:$B$15, 2, 0)</f>
        <v>留後</v>
      </c>
      <c r="E863">
        <v>8</v>
      </c>
      <c r="F863" t="s">
        <v>556</v>
      </c>
      <c r="G863" t="s">
        <v>551</v>
      </c>
      <c r="H863">
        <v>1200</v>
      </c>
      <c r="I863" s="35" t="s">
        <v>436</v>
      </c>
      <c r="J863">
        <v>5</v>
      </c>
      <c r="K863">
        <v>14</v>
      </c>
      <c r="L863">
        <v>34</v>
      </c>
      <c r="M863" s="15" t="s">
        <v>34</v>
      </c>
      <c r="N863" s="14" t="s">
        <v>50</v>
      </c>
      <c r="O863" t="s">
        <v>546</v>
      </c>
      <c r="P863">
        <v>43</v>
      </c>
      <c r="Q863">
        <v>129</v>
      </c>
      <c r="R863">
        <v>14</v>
      </c>
      <c r="S863">
        <v>14</v>
      </c>
      <c r="T863">
        <v>8</v>
      </c>
      <c r="X863" t="s">
        <v>1107</v>
      </c>
      <c r="Y863">
        <v>1056</v>
      </c>
      <c r="Z863" t="s">
        <v>208</v>
      </c>
    </row>
    <row r="864" spans="1:26" x14ac:dyDescent="0.25">
      <c r="A864" s="17" t="s">
        <v>241</v>
      </c>
      <c r="B864" s="17" t="s">
        <v>271</v>
      </c>
      <c r="C864" s="17" t="s">
        <v>2578</v>
      </c>
      <c r="D864" s="28" t="str">
        <f>VLOOKUP(R864, method!$A$1:$B$15, 2, 0)</f>
        <v>中前</v>
      </c>
      <c r="E864" s="34">
        <v>4</v>
      </c>
      <c r="F864" t="s">
        <v>572</v>
      </c>
      <c r="G864" t="s">
        <v>532</v>
      </c>
      <c r="H864">
        <v>1200</v>
      </c>
      <c r="I864" s="35" t="s">
        <v>455</v>
      </c>
      <c r="J864">
        <v>5</v>
      </c>
      <c r="K864">
        <v>6</v>
      </c>
      <c r="L864">
        <v>36</v>
      </c>
      <c r="M864" s="15" t="s">
        <v>34</v>
      </c>
      <c r="N864" s="14" t="s">
        <v>50</v>
      </c>
      <c r="O864" s="10" t="s">
        <v>442</v>
      </c>
      <c r="P864">
        <v>10</v>
      </c>
      <c r="Q864">
        <v>131</v>
      </c>
      <c r="R864">
        <v>6</v>
      </c>
      <c r="S864">
        <v>6</v>
      </c>
      <c r="T864">
        <v>4</v>
      </c>
      <c r="X864" t="s">
        <v>1427</v>
      </c>
      <c r="Y864">
        <v>1050</v>
      </c>
      <c r="Z864" t="s">
        <v>208</v>
      </c>
    </row>
    <row r="865" spans="1:27" x14ac:dyDescent="0.25">
      <c r="A865" s="17" t="s">
        <v>241</v>
      </c>
      <c r="B865" s="17" t="s">
        <v>271</v>
      </c>
      <c r="C865" s="17" t="s">
        <v>2578</v>
      </c>
      <c r="D865" s="28" t="str">
        <f>VLOOKUP(R865, method!$A$1:$B$15, 2, 0)</f>
        <v>中前</v>
      </c>
      <c r="E865">
        <v>7</v>
      </c>
      <c r="F865" t="s">
        <v>457</v>
      </c>
      <c r="G865" s="30" t="s">
        <v>445</v>
      </c>
      <c r="H865">
        <v>1200</v>
      </c>
      <c r="I865" s="35" t="s">
        <v>455</v>
      </c>
      <c r="J865">
        <v>5</v>
      </c>
      <c r="K865">
        <v>7</v>
      </c>
      <c r="L865">
        <v>38</v>
      </c>
      <c r="M865" s="15" t="s">
        <v>34</v>
      </c>
      <c r="N865" s="18" t="s">
        <v>201</v>
      </c>
      <c r="O865" s="10" t="s">
        <v>498</v>
      </c>
      <c r="P865">
        <v>11</v>
      </c>
      <c r="Q865">
        <v>134</v>
      </c>
      <c r="R865">
        <v>5</v>
      </c>
      <c r="S865">
        <v>5</v>
      </c>
      <c r="T865">
        <v>7</v>
      </c>
      <c r="X865" t="s">
        <v>560</v>
      </c>
      <c r="Y865">
        <v>1053</v>
      </c>
      <c r="Z865" t="s">
        <v>208</v>
      </c>
    </row>
    <row r="866" spans="1:27" x14ac:dyDescent="0.25">
      <c r="A866" s="17" t="s">
        <v>241</v>
      </c>
      <c r="B866" s="17" t="s">
        <v>271</v>
      </c>
      <c r="C866" s="17" t="s">
        <v>2578</v>
      </c>
      <c r="D866" s="26" t="str">
        <f>VLOOKUP(R866, method!$A$1:$B$15, 2, 0)</f>
        <v>放頭</v>
      </c>
      <c r="E866">
        <v>11</v>
      </c>
      <c r="F866" t="s">
        <v>650</v>
      </c>
      <c r="G866" t="s">
        <v>469</v>
      </c>
      <c r="H866">
        <v>1200</v>
      </c>
      <c r="I866" s="35" t="s">
        <v>455</v>
      </c>
      <c r="J866">
        <v>5</v>
      </c>
      <c r="K866">
        <v>7</v>
      </c>
      <c r="L866">
        <v>38</v>
      </c>
      <c r="M866" s="15" t="s">
        <v>34</v>
      </c>
      <c r="N866" s="18" t="s">
        <v>12</v>
      </c>
      <c r="O866">
        <v>3</v>
      </c>
      <c r="P866">
        <v>2.5</v>
      </c>
      <c r="Q866">
        <v>133</v>
      </c>
      <c r="R866">
        <v>2</v>
      </c>
      <c r="S866">
        <v>3</v>
      </c>
      <c r="T866">
        <v>11</v>
      </c>
      <c r="X866" t="s">
        <v>1082</v>
      </c>
      <c r="Y866">
        <v>1058</v>
      </c>
      <c r="Z866" t="s">
        <v>208</v>
      </c>
    </row>
    <row r="867" spans="1:27" x14ac:dyDescent="0.25">
      <c r="A867" s="17" t="s">
        <v>241</v>
      </c>
      <c r="B867" s="17" t="s">
        <v>271</v>
      </c>
      <c r="C867" s="17" t="s">
        <v>2578</v>
      </c>
      <c r="D867" s="28" t="str">
        <f>VLOOKUP(R867, method!$A$1:$B$15, 2, 0)</f>
        <v>中前</v>
      </c>
      <c r="E867" s="33">
        <v>2</v>
      </c>
      <c r="F867" t="s">
        <v>991</v>
      </c>
      <c r="G867" t="s">
        <v>631</v>
      </c>
      <c r="H867">
        <v>1200</v>
      </c>
      <c r="I867" s="35" t="s">
        <v>455</v>
      </c>
      <c r="J867">
        <v>5</v>
      </c>
      <c r="K867">
        <v>3</v>
      </c>
      <c r="L867">
        <v>36</v>
      </c>
      <c r="M867" s="15" t="s">
        <v>34</v>
      </c>
      <c r="N867" s="18" t="s">
        <v>201</v>
      </c>
      <c r="O867" s="10" t="s">
        <v>762</v>
      </c>
      <c r="P867">
        <v>16</v>
      </c>
      <c r="Q867">
        <v>131</v>
      </c>
      <c r="R867">
        <v>4</v>
      </c>
      <c r="S867">
        <v>4</v>
      </c>
      <c r="T867">
        <v>2</v>
      </c>
      <c r="X867" t="s">
        <v>21</v>
      </c>
      <c r="Y867">
        <v>1060</v>
      </c>
      <c r="Z867" t="s">
        <v>1220</v>
      </c>
    </row>
    <row r="868" spans="1:27" x14ac:dyDescent="0.25">
      <c r="A868" s="17" t="s">
        <v>241</v>
      </c>
      <c r="B868" s="17" t="s">
        <v>271</v>
      </c>
      <c r="C868" s="17" t="s">
        <v>2578</v>
      </c>
      <c r="D868" s="28" t="str">
        <f>VLOOKUP(R868, method!$A$1:$B$15, 2, 0)</f>
        <v>中前</v>
      </c>
      <c r="E868">
        <v>8</v>
      </c>
      <c r="F868" t="s">
        <v>608</v>
      </c>
      <c r="G868" t="s">
        <v>511</v>
      </c>
      <c r="H868">
        <v>1650</v>
      </c>
      <c r="I868" s="35" t="s">
        <v>455</v>
      </c>
      <c r="J868">
        <v>5</v>
      </c>
      <c r="K868">
        <v>7</v>
      </c>
      <c r="L868">
        <v>38</v>
      </c>
      <c r="M868" s="15" t="s">
        <v>34</v>
      </c>
      <c r="N868" s="15" t="s">
        <v>391</v>
      </c>
      <c r="O868" t="s">
        <v>1428</v>
      </c>
      <c r="P868">
        <v>34</v>
      </c>
      <c r="Q868">
        <v>134</v>
      </c>
      <c r="R868">
        <v>5</v>
      </c>
      <c r="S868">
        <v>5</v>
      </c>
      <c r="T868">
        <v>6</v>
      </c>
      <c r="U868">
        <v>8</v>
      </c>
      <c r="X868" t="s">
        <v>1429</v>
      </c>
      <c r="Y868">
        <v>1076</v>
      </c>
      <c r="Z868" t="s">
        <v>1430</v>
      </c>
    </row>
    <row r="869" spans="1:27" x14ac:dyDescent="0.25">
      <c r="A869" s="17" t="s">
        <v>241</v>
      </c>
      <c r="B869" s="17" t="s">
        <v>271</v>
      </c>
      <c r="C869" s="17" t="s">
        <v>2578</v>
      </c>
      <c r="D869" s="27" t="str">
        <f>VLOOKUP(R869, method!$A$1:$B$15, 2, 0)</f>
        <v>中後</v>
      </c>
      <c r="E869">
        <v>9</v>
      </c>
      <c r="F869" t="s">
        <v>996</v>
      </c>
      <c r="G869" s="31" t="s">
        <v>451</v>
      </c>
      <c r="H869">
        <v>1650</v>
      </c>
      <c r="I869" s="35" t="s">
        <v>455</v>
      </c>
      <c r="J869">
        <v>4</v>
      </c>
      <c r="K869">
        <v>10</v>
      </c>
      <c r="L869">
        <v>40</v>
      </c>
      <c r="M869" s="15" t="s">
        <v>34</v>
      </c>
      <c r="N869" s="25" t="s">
        <v>26</v>
      </c>
      <c r="O869" t="s">
        <v>558</v>
      </c>
      <c r="P869">
        <v>32</v>
      </c>
      <c r="Q869">
        <v>116</v>
      </c>
      <c r="R869">
        <v>10</v>
      </c>
      <c r="S869">
        <v>9</v>
      </c>
      <c r="T869">
        <v>8</v>
      </c>
      <c r="U869">
        <v>9</v>
      </c>
      <c r="X869" t="s">
        <v>923</v>
      </c>
      <c r="Y869">
        <v>1059</v>
      </c>
      <c r="Z869" t="s">
        <v>1061</v>
      </c>
    </row>
    <row r="870" spans="1:27" x14ac:dyDescent="0.25">
      <c r="A870" s="17" t="s">
        <v>241</v>
      </c>
      <c r="B870" s="17" t="s">
        <v>271</v>
      </c>
      <c r="C870" s="17" t="s">
        <v>2578</v>
      </c>
      <c r="D870" s="29" t="str">
        <f>VLOOKUP(R870, method!$A$1:$B$15, 2, 0)</f>
        <v>留後</v>
      </c>
      <c r="E870">
        <v>9</v>
      </c>
      <c r="F870" t="s">
        <v>475</v>
      </c>
      <c r="G870" s="30" t="s">
        <v>445</v>
      </c>
      <c r="H870">
        <v>1200</v>
      </c>
      <c r="I870" s="35" t="s">
        <v>436</v>
      </c>
      <c r="J870">
        <v>4</v>
      </c>
      <c r="K870">
        <v>12</v>
      </c>
      <c r="L870">
        <v>42</v>
      </c>
      <c r="M870" s="15" t="s">
        <v>34</v>
      </c>
      <c r="N870" s="25" t="s">
        <v>26</v>
      </c>
      <c r="O870" t="s">
        <v>473</v>
      </c>
      <c r="P870">
        <v>87</v>
      </c>
      <c r="Q870">
        <v>117</v>
      </c>
      <c r="R870">
        <v>11</v>
      </c>
      <c r="S870">
        <v>11</v>
      </c>
      <c r="T870">
        <v>9</v>
      </c>
      <c r="X870" t="s">
        <v>1200</v>
      </c>
      <c r="Y870">
        <v>1060</v>
      </c>
      <c r="Z870" t="s">
        <v>1061</v>
      </c>
    </row>
    <row r="871" spans="1:27" x14ac:dyDescent="0.25">
      <c r="A871" s="17" t="s">
        <v>241</v>
      </c>
      <c r="B871" s="17" t="s">
        <v>271</v>
      </c>
      <c r="C871" s="17" t="s">
        <v>2578</v>
      </c>
      <c r="D871" s="27" t="str">
        <f>VLOOKUP(R871, method!$A$1:$B$15, 2, 0)</f>
        <v>中後</v>
      </c>
      <c r="E871">
        <v>7</v>
      </c>
      <c r="F871" t="s">
        <v>618</v>
      </c>
      <c r="G871" t="s">
        <v>491</v>
      </c>
      <c r="H871">
        <v>1400</v>
      </c>
      <c r="I871" s="35" t="s">
        <v>436</v>
      </c>
      <c r="J871">
        <v>4</v>
      </c>
      <c r="K871">
        <v>8</v>
      </c>
      <c r="L871">
        <v>43</v>
      </c>
      <c r="M871" s="15" t="s">
        <v>34</v>
      </c>
      <c r="N871" s="15" t="s">
        <v>390</v>
      </c>
      <c r="O871" t="s">
        <v>519</v>
      </c>
      <c r="P871">
        <v>25</v>
      </c>
      <c r="Q871">
        <v>118</v>
      </c>
      <c r="R871">
        <v>9</v>
      </c>
      <c r="S871">
        <v>10</v>
      </c>
      <c r="T871">
        <v>10</v>
      </c>
      <c r="U871">
        <v>7</v>
      </c>
      <c r="X871" t="s">
        <v>619</v>
      </c>
      <c r="Y871">
        <v>1041</v>
      </c>
      <c r="Z871" t="s">
        <v>1061</v>
      </c>
    </row>
    <row r="872" spans="1:27" x14ac:dyDescent="0.25">
      <c r="A872" s="17" t="s">
        <v>241</v>
      </c>
      <c r="B872" s="17" t="s">
        <v>271</v>
      </c>
      <c r="C872" s="17" t="s">
        <v>2578</v>
      </c>
      <c r="D872" s="29" t="str">
        <f>VLOOKUP(R872, method!$A$1:$B$15, 2, 0)</f>
        <v>留後</v>
      </c>
      <c r="E872" s="33">
        <v>3</v>
      </c>
      <c r="F872" t="s">
        <v>654</v>
      </c>
      <c r="G872" t="s">
        <v>545</v>
      </c>
      <c r="H872">
        <v>1200</v>
      </c>
      <c r="I872" s="36" t="s">
        <v>440</v>
      </c>
      <c r="J872">
        <v>4</v>
      </c>
      <c r="K872">
        <v>11</v>
      </c>
      <c r="L872">
        <v>43</v>
      </c>
      <c r="M872" s="15" t="s">
        <v>34</v>
      </c>
      <c r="N872" s="18" t="s">
        <v>201</v>
      </c>
      <c r="O872" t="s">
        <v>558</v>
      </c>
      <c r="P872">
        <v>100</v>
      </c>
      <c r="Q872">
        <v>118</v>
      </c>
      <c r="R872">
        <v>11</v>
      </c>
      <c r="S872">
        <v>11</v>
      </c>
      <c r="T872">
        <v>3</v>
      </c>
      <c r="X872" t="s">
        <v>1059</v>
      </c>
      <c r="Y872">
        <v>1039</v>
      </c>
      <c r="Z872" t="s">
        <v>1431</v>
      </c>
    </row>
    <row r="873" spans="1:27" x14ac:dyDescent="0.25">
      <c r="A873" s="17" t="s">
        <v>241</v>
      </c>
      <c r="B873" s="17" t="s">
        <v>271</v>
      </c>
      <c r="C873" s="17" t="s">
        <v>2578</v>
      </c>
      <c r="D873" s="27" t="str">
        <f>VLOOKUP(R873, method!$A$1:$B$15, 2, 0)</f>
        <v>中後</v>
      </c>
      <c r="E873">
        <v>7</v>
      </c>
      <c r="F873" t="s">
        <v>623</v>
      </c>
      <c r="G873" s="31" t="s">
        <v>439</v>
      </c>
      <c r="H873">
        <v>1200</v>
      </c>
      <c r="I873" s="35" t="s">
        <v>455</v>
      </c>
      <c r="J873">
        <v>4</v>
      </c>
      <c r="K873">
        <v>6</v>
      </c>
      <c r="L873">
        <v>47</v>
      </c>
      <c r="M873" s="15" t="s">
        <v>34</v>
      </c>
      <c r="N873" s="15" t="s">
        <v>391</v>
      </c>
      <c r="O873">
        <v>4</v>
      </c>
      <c r="P873">
        <v>89</v>
      </c>
      <c r="Q873">
        <v>125</v>
      </c>
      <c r="R873">
        <v>9</v>
      </c>
      <c r="S873">
        <v>8</v>
      </c>
      <c r="T873">
        <v>7</v>
      </c>
      <c r="X873" t="s">
        <v>1432</v>
      </c>
      <c r="Y873">
        <v>1057</v>
      </c>
      <c r="Z873" t="s">
        <v>346</v>
      </c>
    </row>
    <row r="874" spans="1:27" x14ac:dyDescent="0.25">
      <c r="A874" s="17" t="s">
        <v>241</v>
      </c>
      <c r="B874" s="17" t="s">
        <v>271</v>
      </c>
      <c r="C874" s="17" t="s">
        <v>2578</v>
      </c>
      <c r="D874" s="29" t="str">
        <f>VLOOKUP(R874, method!$A$1:$B$15, 2, 0)</f>
        <v>留後</v>
      </c>
      <c r="E874">
        <v>11</v>
      </c>
      <c r="F874" t="s">
        <v>1122</v>
      </c>
      <c r="G874" s="31" t="s">
        <v>435</v>
      </c>
      <c r="H874">
        <v>1200</v>
      </c>
      <c r="I874" s="35" t="s">
        <v>455</v>
      </c>
      <c r="J874">
        <v>4</v>
      </c>
      <c r="K874">
        <v>12</v>
      </c>
      <c r="L874">
        <v>50</v>
      </c>
      <c r="M874" s="15" t="s">
        <v>34</v>
      </c>
      <c r="N874" s="15" t="s">
        <v>391</v>
      </c>
      <c r="O874" t="s">
        <v>679</v>
      </c>
      <c r="P874">
        <v>69</v>
      </c>
      <c r="Q874">
        <v>127</v>
      </c>
      <c r="R874">
        <v>11</v>
      </c>
      <c r="S874">
        <v>12</v>
      </c>
      <c r="T874">
        <v>11</v>
      </c>
      <c r="X874" t="s">
        <v>1433</v>
      </c>
      <c r="Y874">
        <v>1036</v>
      </c>
      <c r="Z874" t="s">
        <v>346</v>
      </c>
    </row>
    <row r="875" spans="1:27" x14ac:dyDescent="0.25">
      <c r="A875" s="17" t="s">
        <v>241</v>
      </c>
      <c r="B875" s="17" t="s">
        <v>271</v>
      </c>
      <c r="C875" s="17" t="s">
        <v>2578</v>
      </c>
      <c r="D875" s="29" t="str">
        <f>VLOOKUP(R875, method!$A$1:$B$15, 2, 0)</f>
        <v>留後</v>
      </c>
      <c r="E875">
        <v>14</v>
      </c>
      <c r="F875" t="s">
        <v>1434</v>
      </c>
      <c r="G875" t="s">
        <v>532</v>
      </c>
      <c r="H875">
        <v>1400</v>
      </c>
      <c r="I875" s="35" t="s">
        <v>455</v>
      </c>
      <c r="J875">
        <v>4</v>
      </c>
      <c r="K875">
        <v>12</v>
      </c>
      <c r="L875">
        <v>52</v>
      </c>
      <c r="M875" s="15" t="s">
        <v>34</v>
      </c>
      <c r="N875" s="16" t="s">
        <v>71</v>
      </c>
      <c r="O875" t="s">
        <v>476</v>
      </c>
      <c r="P875">
        <v>69</v>
      </c>
      <c r="Q875">
        <v>128</v>
      </c>
      <c r="R875">
        <v>11</v>
      </c>
      <c r="S875">
        <v>13</v>
      </c>
      <c r="T875">
        <v>14</v>
      </c>
      <c r="U875">
        <v>14</v>
      </c>
      <c r="X875" t="s">
        <v>966</v>
      </c>
      <c r="Y875">
        <v>1043</v>
      </c>
      <c r="Z875" t="s">
        <v>346</v>
      </c>
    </row>
    <row r="876" spans="1:27" x14ac:dyDescent="0.25">
      <c r="A876" s="17" t="s">
        <v>241</v>
      </c>
      <c r="B876" s="17" t="s">
        <v>271</v>
      </c>
      <c r="C876" s="17" t="s">
        <v>2578</v>
      </c>
      <c r="D876" s="27" t="str">
        <f>VLOOKUP(R876, method!$A$1:$B$15, 2, 0)</f>
        <v>中後</v>
      </c>
      <c r="E876">
        <v>7</v>
      </c>
      <c r="F876" t="s">
        <v>1304</v>
      </c>
      <c r="G876" t="s">
        <v>631</v>
      </c>
      <c r="H876">
        <v>1000</v>
      </c>
      <c r="I876" s="35" t="s">
        <v>455</v>
      </c>
      <c r="J876">
        <v>4</v>
      </c>
      <c r="K876">
        <v>4</v>
      </c>
      <c r="L876">
        <v>52</v>
      </c>
      <c r="M876" s="15" t="s">
        <v>34</v>
      </c>
      <c r="N876" s="15" t="s">
        <v>391</v>
      </c>
      <c r="O876" t="s">
        <v>548</v>
      </c>
      <c r="P876">
        <v>9.1</v>
      </c>
      <c r="Q876">
        <v>123</v>
      </c>
      <c r="R876">
        <v>9</v>
      </c>
      <c r="S876">
        <v>11</v>
      </c>
      <c r="T876">
        <v>7</v>
      </c>
      <c r="X876" t="s">
        <v>1435</v>
      </c>
      <c r="Y876">
        <v>1056</v>
      </c>
      <c r="Z876" t="s">
        <v>596</v>
      </c>
    </row>
    <row r="877" spans="1:27" x14ac:dyDescent="0.25">
      <c r="A877" s="17" t="s">
        <v>241</v>
      </c>
      <c r="B877" s="17" t="s">
        <v>271</v>
      </c>
      <c r="C877" s="17" t="s">
        <v>2578</v>
      </c>
      <c r="E877" t="s">
        <v>724</v>
      </c>
      <c r="F877" t="s">
        <v>1349</v>
      </c>
      <c r="G877" t="s">
        <v>532</v>
      </c>
      <c r="H877">
        <v>1000</v>
      </c>
      <c r="I877" s="36" t="s">
        <v>440</v>
      </c>
      <c r="J877">
        <v>4</v>
      </c>
      <c r="K877" t="s">
        <v>463</v>
      </c>
      <c r="L877">
        <v>52</v>
      </c>
      <c r="M877" s="15" t="s">
        <v>34</v>
      </c>
      <c r="N877" s="15" t="s">
        <v>441</v>
      </c>
      <c r="O877" t="s">
        <v>463</v>
      </c>
      <c r="P877" t="s">
        <v>463</v>
      </c>
      <c r="Q877">
        <v>118</v>
      </c>
      <c r="R877" t="s">
        <v>463</v>
      </c>
      <c r="X877" t="s">
        <v>463</v>
      </c>
      <c r="Y877" t="s">
        <v>463</v>
      </c>
      <c r="Z877" t="s">
        <v>463</v>
      </c>
      <c r="AA877" t="s">
        <v>463</v>
      </c>
    </row>
    <row r="878" spans="1:27" x14ac:dyDescent="0.25">
      <c r="A878" s="17" t="s">
        <v>241</v>
      </c>
      <c r="B878" s="18" t="s">
        <v>274</v>
      </c>
      <c r="C878" s="18" t="s">
        <v>2579</v>
      </c>
      <c r="D878" s="26" t="str">
        <f>VLOOKUP(R878, method!$A$1:$B$15, 2, 0)</f>
        <v>放頭</v>
      </c>
      <c r="E878" s="33">
        <v>3</v>
      </c>
      <c r="F878" t="s">
        <v>434</v>
      </c>
      <c r="G878" s="31" t="s">
        <v>435</v>
      </c>
      <c r="H878">
        <v>1650</v>
      </c>
      <c r="I878" s="35" t="s">
        <v>436</v>
      </c>
      <c r="J878">
        <v>4</v>
      </c>
      <c r="K878">
        <v>5</v>
      </c>
      <c r="L878">
        <v>41</v>
      </c>
      <c r="M878" s="20" t="s">
        <v>27</v>
      </c>
      <c r="N878" s="25" t="s">
        <v>26</v>
      </c>
      <c r="O878" s="10" t="s">
        <v>442</v>
      </c>
      <c r="P878">
        <v>9.5</v>
      </c>
      <c r="Q878">
        <v>116</v>
      </c>
      <c r="R878">
        <v>2</v>
      </c>
      <c r="S878">
        <v>4</v>
      </c>
      <c r="T878">
        <v>3</v>
      </c>
      <c r="U878">
        <v>3</v>
      </c>
      <c r="X878" t="s">
        <v>1436</v>
      </c>
      <c r="Y878">
        <v>1054</v>
      </c>
      <c r="Z878" t="s">
        <v>463</v>
      </c>
    </row>
    <row r="879" spans="1:27" x14ac:dyDescent="0.25">
      <c r="A879" s="17" t="s">
        <v>241</v>
      </c>
      <c r="B879" s="18" t="s">
        <v>274</v>
      </c>
      <c r="C879" s="18" t="s">
        <v>2579</v>
      </c>
      <c r="D879" s="26" t="str">
        <f>VLOOKUP(R879, method!$A$1:$B$15, 2, 0)</f>
        <v>放頭</v>
      </c>
      <c r="E879" s="34">
        <v>4</v>
      </c>
      <c r="F879" t="s">
        <v>559</v>
      </c>
      <c r="G879" s="30" t="s">
        <v>445</v>
      </c>
      <c r="H879">
        <v>1650</v>
      </c>
      <c r="I879" s="35" t="s">
        <v>436</v>
      </c>
      <c r="J879">
        <v>4</v>
      </c>
      <c r="K879">
        <v>10</v>
      </c>
      <c r="L879">
        <v>43</v>
      </c>
      <c r="M879" s="20" t="s">
        <v>27</v>
      </c>
      <c r="N879" s="17" t="s">
        <v>512</v>
      </c>
      <c r="O879">
        <v>5</v>
      </c>
      <c r="P879">
        <v>17</v>
      </c>
      <c r="Q879">
        <v>119</v>
      </c>
      <c r="R879">
        <v>1</v>
      </c>
      <c r="S879">
        <v>3</v>
      </c>
      <c r="T879">
        <v>4</v>
      </c>
      <c r="U879">
        <v>4</v>
      </c>
      <c r="X879" t="s">
        <v>1437</v>
      </c>
      <c r="Y879">
        <v>1053</v>
      </c>
      <c r="Z879" t="s">
        <v>463</v>
      </c>
    </row>
    <row r="880" spans="1:27" x14ac:dyDescent="0.25">
      <c r="A880" s="17" t="s">
        <v>241</v>
      </c>
      <c r="B880" s="18" t="s">
        <v>274</v>
      </c>
      <c r="C880" s="18" t="s">
        <v>2579</v>
      </c>
      <c r="D880" s="28" t="str">
        <f>VLOOKUP(R880, method!$A$1:$B$15, 2, 0)</f>
        <v>中前</v>
      </c>
      <c r="E880">
        <v>11</v>
      </c>
      <c r="F880" t="s">
        <v>444</v>
      </c>
      <c r="G880" s="30" t="s">
        <v>445</v>
      </c>
      <c r="H880">
        <v>1650</v>
      </c>
      <c r="I880" s="35" t="s">
        <v>436</v>
      </c>
      <c r="J880">
        <v>4</v>
      </c>
      <c r="K880">
        <v>11</v>
      </c>
      <c r="L880">
        <v>45</v>
      </c>
      <c r="M880" s="20" t="s">
        <v>27</v>
      </c>
      <c r="N880" s="17" t="s">
        <v>512</v>
      </c>
      <c r="O880">
        <v>20</v>
      </c>
      <c r="P880">
        <v>11</v>
      </c>
      <c r="Q880">
        <v>118</v>
      </c>
      <c r="R880">
        <v>6</v>
      </c>
      <c r="S880">
        <v>8</v>
      </c>
      <c r="T880">
        <v>10</v>
      </c>
      <c r="U880">
        <v>11</v>
      </c>
      <c r="X880" t="s">
        <v>1438</v>
      </c>
      <c r="Y880">
        <v>1051</v>
      </c>
      <c r="Z880" t="s">
        <v>463</v>
      </c>
    </row>
    <row r="881" spans="1:26" x14ac:dyDescent="0.25">
      <c r="A881" s="17" t="s">
        <v>241</v>
      </c>
      <c r="B881" s="18" t="s">
        <v>274</v>
      </c>
      <c r="C881" s="18" t="s">
        <v>2579</v>
      </c>
      <c r="D881" s="28" t="str">
        <f>VLOOKUP(R881, method!$A$1:$B$15, 2, 0)</f>
        <v>中前</v>
      </c>
      <c r="E881">
        <v>9</v>
      </c>
      <c r="F881" t="s">
        <v>794</v>
      </c>
      <c r="G881" s="31" t="s">
        <v>435</v>
      </c>
      <c r="H881">
        <v>1650</v>
      </c>
      <c r="I881" s="35" t="s">
        <v>455</v>
      </c>
      <c r="J881">
        <v>4</v>
      </c>
      <c r="K881">
        <v>2</v>
      </c>
      <c r="L881">
        <v>47</v>
      </c>
      <c r="M881" s="20" t="s">
        <v>27</v>
      </c>
      <c r="N881" s="17" t="s">
        <v>512</v>
      </c>
      <c r="O881" t="s">
        <v>664</v>
      </c>
      <c r="P881">
        <v>7.6</v>
      </c>
      <c r="Q881">
        <v>120</v>
      </c>
      <c r="R881">
        <v>7</v>
      </c>
      <c r="S881">
        <v>8</v>
      </c>
      <c r="T881">
        <v>8</v>
      </c>
      <c r="U881">
        <v>9</v>
      </c>
      <c r="X881" t="s">
        <v>1439</v>
      </c>
      <c r="Y881">
        <v>1062</v>
      </c>
      <c r="Z881" t="s">
        <v>463</v>
      </c>
    </row>
    <row r="882" spans="1:26" x14ac:dyDescent="0.25">
      <c r="A882" s="17" t="s">
        <v>241</v>
      </c>
      <c r="B882" s="18" t="s">
        <v>274</v>
      </c>
      <c r="C882" s="18" t="s">
        <v>2579</v>
      </c>
      <c r="D882" s="26" t="str">
        <f>VLOOKUP(R882, method!$A$1:$B$15, 2, 0)</f>
        <v>放頭</v>
      </c>
      <c r="E882">
        <v>6</v>
      </c>
      <c r="F882" t="s">
        <v>450</v>
      </c>
      <c r="G882" s="31" t="s">
        <v>451</v>
      </c>
      <c r="H882">
        <v>1650</v>
      </c>
      <c r="I882" s="35" t="s">
        <v>436</v>
      </c>
      <c r="J882">
        <v>4</v>
      </c>
      <c r="K882">
        <v>4</v>
      </c>
      <c r="L882">
        <v>49</v>
      </c>
      <c r="M882" s="20" t="s">
        <v>27</v>
      </c>
      <c r="N882" s="17" t="s">
        <v>512</v>
      </c>
      <c r="O882" s="10" t="s">
        <v>498</v>
      </c>
      <c r="P882">
        <v>11</v>
      </c>
      <c r="Q882">
        <v>121</v>
      </c>
      <c r="R882">
        <v>3</v>
      </c>
      <c r="S882">
        <v>3</v>
      </c>
      <c r="T882">
        <v>3</v>
      </c>
      <c r="U882">
        <v>6</v>
      </c>
      <c r="X882" t="s">
        <v>275</v>
      </c>
      <c r="Y882">
        <v>1052</v>
      </c>
      <c r="Z882" t="s">
        <v>463</v>
      </c>
    </row>
    <row r="883" spans="1:26" x14ac:dyDescent="0.25">
      <c r="A883" s="17" t="s">
        <v>241</v>
      </c>
      <c r="B883" s="18" t="s">
        <v>274</v>
      </c>
      <c r="C883" s="18" t="s">
        <v>2579</v>
      </c>
      <c r="D883" s="26" t="str">
        <f>VLOOKUP(R883, method!$A$1:$B$15, 2, 0)</f>
        <v>放頭</v>
      </c>
      <c r="E883">
        <v>7</v>
      </c>
      <c r="F883" t="s">
        <v>454</v>
      </c>
      <c r="G883" s="31" t="s">
        <v>451</v>
      </c>
      <c r="H883">
        <v>1650</v>
      </c>
      <c r="I883" s="35" t="s">
        <v>455</v>
      </c>
      <c r="J883">
        <v>4</v>
      </c>
      <c r="K883">
        <v>7</v>
      </c>
      <c r="L883">
        <v>51</v>
      </c>
      <c r="M883" s="20" t="s">
        <v>27</v>
      </c>
      <c r="N883" s="17" t="s">
        <v>512</v>
      </c>
      <c r="O883">
        <v>4</v>
      </c>
      <c r="P883">
        <v>8.3000000000000007</v>
      </c>
      <c r="Q883">
        <v>123</v>
      </c>
      <c r="R883">
        <v>1</v>
      </c>
      <c r="S883">
        <v>1</v>
      </c>
      <c r="T883">
        <v>1</v>
      </c>
      <c r="U883">
        <v>7</v>
      </c>
      <c r="X883" t="s">
        <v>1336</v>
      </c>
      <c r="Y883">
        <v>1052</v>
      </c>
      <c r="Z883" t="s">
        <v>162</v>
      </c>
    </row>
    <row r="884" spans="1:26" x14ac:dyDescent="0.25">
      <c r="A884" s="17" t="s">
        <v>241</v>
      </c>
      <c r="B884" s="18" t="s">
        <v>274</v>
      </c>
      <c r="C884" s="18" t="s">
        <v>2579</v>
      </c>
      <c r="D884" s="26" t="str">
        <f>VLOOKUP(R884, method!$A$1:$B$15, 2, 0)</f>
        <v>放頭</v>
      </c>
      <c r="E884">
        <v>12</v>
      </c>
      <c r="F884" t="s">
        <v>457</v>
      </c>
      <c r="G884" s="30" t="s">
        <v>445</v>
      </c>
      <c r="H884">
        <v>1650</v>
      </c>
      <c r="I884" s="35" t="s">
        <v>455</v>
      </c>
      <c r="J884">
        <v>4</v>
      </c>
      <c r="K884">
        <v>10</v>
      </c>
      <c r="L884">
        <v>53</v>
      </c>
      <c r="M884" s="20" t="s">
        <v>27</v>
      </c>
      <c r="N884" s="25" t="s">
        <v>26</v>
      </c>
      <c r="O884" t="s">
        <v>1299</v>
      </c>
      <c r="P884">
        <v>13</v>
      </c>
      <c r="Q884">
        <v>128</v>
      </c>
      <c r="R884">
        <v>1</v>
      </c>
      <c r="S884">
        <v>2</v>
      </c>
      <c r="T884">
        <v>2</v>
      </c>
      <c r="U884">
        <v>12</v>
      </c>
      <c r="X884" t="s">
        <v>1440</v>
      </c>
      <c r="Y884">
        <v>1066</v>
      </c>
      <c r="Z884" t="s">
        <v>1441</v>
      </c>
    </row>
    <row r="885" spans="1:26" x14ac:dyDescent="0.25">
      <c r="A885" s="17" t="s">
        <v>241</v>
      </c>
      <c r="B885" s="18" t="s">
        <v>274</v>
      </c>
      <c r="C885" s="18" t="s">
        <v>2579</v>
      </c>
      <c r="D885" s="26" t="str">
        <f>VLOOKUP(R885, method!$A$1:$B$15, 2, 0)</f>
        <v>放頭</v>
      </c>
      <c r="E885" s="34">
        <v>4</v>
      </c>
      <c r="F885" t="s">
        <v>989</v>
      </c>
      <c r="G885" s="30" t="s">
        <v>445</v>
      </c>
      <c r="H885">
        <v>1650</v>
      </c>
      <c r="I885" s="35" t="s">
        <v>455</v>
      </c>
      <c r="J885">
        <v>4</v>
      </c>
      <c r="K885">
        <v>2</v>
      </c>
      <c r="L885">
        <v>53</v>
      </c>
      <c r="M885" s="20" t="s">
        <v>27</v>
      </c>
      <c r="N885" s="17" t="s">
        <v>512</v>
      </c>
      <c r="O885">
        <v>3</v>
      </c>
      <c r="P885">
        <v>5.5</v>
      </c>
      <c r="Q885">
        <v>125</v>
      </c>
      <c r="R885">
        <v>1</v>
      </c>
      <c r="S885">
        <v>2</v>
      </c>
      <c r="T885">
        <v>2</v>
      </c>
      <c r="U885">
        <v>4</v>
      </c>
      <c r="X885" t="s">
        <v>913</v>
      </c>
      <c r="Y885">
        <v>1058</v>
      </c>
      <c r="Z885" t="s">
        <v>463</v>
      </c>
    </row>
    <row r="886" spans="1:26" x14ac:dyDescent="0.25">
      <c r="A886" s="17" t="s">
        <v>241</v>
      </c>
      <c r="B886" s="18" t="s">
        <v>274</v>
      </c>
      <c r="C886" s="18" t="s">
        <v>2579</v>
      </c>
      <c r="D886" s="26" t="str">
        <f>VLOOKUP(R886, method!$A$1:$B$15, 2, 0)</f>
        <v>放頭</v>
      </c>
      <c r="E886" s="33">
        <v>2</v>
      </c>
      <c r="F886" t="s">
        <v>1058</v>
      </c>
      <c r="G886" s="31" t="s">
        <v>451</v>
      </c>
      <c r="H886">
        <v>1650</v>
      </c>
      <c r="I886" s="35" t="s">
        <v>455</v>
      </c>
      <c r="J886">
        <v>4</v>
      </c>
      <c r="K886">
        <v>6</v>
      </c>
      <c r="L886">
        <v>53</v>
      </c>
      <c r="M886" s="20" t="s">
        <v>27</v>
      </c>
      <c r="N886" s="17" t="s">
        <v>512</v>
      </c>
      <c r="O886" s="10">
        <v>2</v>
      </c>
      <c r="P886">
        <v>14</v>
      </c>
      <c r="Q886">
        <v>125</v>
      </c>
      <c r="R886">
        <v>1</v>
      </c>
      <c r="S886">
        <v>1</v>
      </c>
      <c r="T886">
        <v>1</v>
      </c>
      <c r="U886">
        <v>2</v>
      </c>
      <c r="X886" t="s">
        <v>1442</v>
      </c>
      <c r="Y886">
        <v>1052</v>
      </c>
      <c r="Z886" t="s">
        <v>463</v>
      </c>
    </row>
    <row r="887" spans="1:26" x14ac:dyDescent="0.25">
      <c r="A887" s="17" t="s">
        <v>241</v>
      </c>
      <c r="B887" s="18" t="s">
        <v>274</v>
      </c>
      <c r="C887" s="18" t="s">
        <v>2579</v>
      </c>
      <c r="D887" s="26" t="str">
        <f>VLOOKUP(R887, method!$A$1:$B$15, 2, 0)</f>
        <v>放頭</v>
      </c>
      <c r="E887" s="34">
        <v>4</v>
      </c>
      <c r="F887" t="s">
        <v>612</v>
      </c>
      <c r="G887" s="31" t="s">
        <v>439</v>
      </c>
      <c r="H887">
        <v>1650</v>
      </c>
      <c r="I887" s="35" t="s">
        <v>455</v>
      </c>
      <c r="J887">
        <v>4</v>
      </c>
      <c r="K887">
        <v>3</v>
      </c>
      <c r="L887">
        <v>54</v>
      </c>
      <c r="M887" s="20" t="s">
        <v>27</v>
      </c>
      <c r="N887" s="17" t="s">
        <v>512</v>
      </c>
      <c r="O887" s="10">
        <v>2</v>
      </c>
      <c r="P887">
        <v>67</v>
      </c>
      <c r="Q887">
        <v>128</v>
      </c>
      <c r="R887">
        <v>1</v>
      </c>
      <c r="S887">
        <v>1</v>
      </c>
      <c r="T887">
        <v>1</v>
      </c>
      <c r="U887">
        <v>4</v>
      </c>
      <c r="X887" t="s">
        <v>1297</v>
      </c>
      <c r="Y887">
        <v>1046</v>
      </c>
      <c r="Z887" t="s">
        <v>463</v>
      </c>
    </row>
    <row r="888" spans="1:26" x14ac:dyDescent="0.25">
      <c r="A888" s="17" t="s">
        <v>241</v>
      </c>
      <c r="B888" s="18" t="s">
        <v>274</v>
      </c>
      <c r="C888" s="18" t="s">
        <v>2579</v>
      </c>
      <c r="D888" s="27" t="str">
        <f>VLOOKUP(R888, method!$A$1:$B$15, 2, 0)</f>
        <v>中後</v>
      </c>
      <c r="E888">
        <v>9</v>
      </c>
      <c r="F888" t="s">
        <v>475</v>
      </c>
      <c r="G888" s="30" t="s">
        <v>445</v>
      </c>
      <c r="H888">
        <v>1650</v>
      </c>
      <c r="I888" s="35" t="s">
        <v>455</v>
      </c>
      <c r="J888">
        <v>4</v>
      </c>
      <c r="K888">
        <v>11</v>
      </c>
      <c r="L888">
        <v>56</v>
      </c>
      <c r="M888" s="20" t="s">
        <v>27</v>
      </c>
      <c r="N888" s="17" t="s">
        <v>512</v>
      </c>
      <c r="O888" t="s">
        <v>548</v>
      </c>
      <c r="P888">
        <v>125</v>
      </c>
      <c r="Q888">
        <v>130</v>
      </c>
      <c r="R888">
        <v>10</v>
      </c>
      <c r="S888">
        <v>9</v>
      </c>
      <c r="T888">
        <v>10</v>
      </c>
      <c r="U888">
        <v>9</v>
      </c>
      <c r="X888" t="s">
        <v>1385</v>
      </c>
      <c r="Y888">
        <v>1053</v>
      </c>
      <c r="Z888" t="s">
        <v>463</v>
      </c>
    </row>
    <row r="889" spans="1:26" x14ac:dyDescent="0.25">
      <c r="A889" s="17" t="s">
        <v>241</v>
      </c>
      <c r="B889" s="18" t="s">
        <v>274</v>
      </c>
      <c r="C889" s="18" t="s">
        <v>2579</v>
      </c>
      <c r="D889" s="28" t="str">
        <f>VLOOKUP(R889, method!$A$1:$B$15, 2, 0)</f>
        <v>中前</v>
      </c>
      <c r="E889">
        <v>14</v>
      </c>
      <c r="F889" t="s">
        <v>656</v>
      </c>
      <c r="G889" t="s">
        <v>532</v>
      </c>
      <c r="H889">
        <v>1600</v>
      </c>
      <c r="I889" s="35" t="s">
        <v>436</v>
      </c>
      <c r="J889">
        <v>4</v>
      </c>
      <c r="K889">
        <v>4</v>
      </c>
      <c r="L889">
        <v>60</v>
      </c>
      <c r="M889" s="20" t="s">
        <v>27</v>
      </c>
      <c r="N889" s="17" t="s">
        <v>512</v>
      </c>
      <c r="O889">
        <v>13</v>
      </c>
      <c r="P889">
        <v>54</v>
      </c>
      <c r="Q889">
        <v>132</v>
      </c>
      <c r="R889">
        <v>4</v>
      </c>
      <c r="S889">
        <v>6</v>
      </c>
      <c r="T889">
        <v>7</v>
      </c>
      <c r="U889">
        <v>14</v>
      </c>
      <c r="X889" t="s">
        <v>1443</v>
      </c>
      <c r="Y889">
        <v>1076</v>
      </c>
      <c r="Z889" t="s">
        <v>162</v>
      </c>
    </row>
    <row r="890" spans="1:26" x14ac:dyDescent="0.25">
      <c r="A890" s="17" t="s">
        <v>241</v>
      </c>
      <c r="B890" s="18" t="s">
        <v>274</v>
      </c>
      <c r="C890" s="18" t="s">
        <v>2579</v>
      </c>
      <c r="D890" s="26" t="str">
        <f>VLOOKUP(R890, method!$A$1:$B$15, 2, 0)</f>
        <v>放頭</v>
      </c>
      <c r="E890">
        <v>13</v>
      </c>
      <c r="F890" t="s">
        <v>678</v>
      </c>
      <c r="G890" t="s">
        <v>631</v>
      </c>
      <c r="H890">
        <v>1600</v>
      </c>
      <c r="I890" s="36" t="s">
        <v>698</v>
      </c>
      <c r="J890">
        <v>3</v>
      </c>
      <c r="K890">
        <v>9</v>
      </c>
      <c r="L890">
        <v>62</v>
      </c>
      <c r="M890" s="20" t="s">
        <v>27</v>
      </c>
      <c r="N890" s="23" t="s">
        <v>39</v>
      </c>
      <c r="O890" t="s">
        <v>1444</v>
      </c>
      <c r="P890">
        <v>79</v>
      </c>
      <c r="Q890">
        <v>118</v>
      </c>
      <c r="R890">
        <v>2</v>
      </c>
      <c r="S890">
        <v>3</v>
      </c>
      <c r="T890">
        <v>11</v>
      </c>
      <c r="U890">
        <v>13</v>
      </c>
      <c r="X890" t="s">
        <v>1015</v>
      </c>
      <c r="Y890">
        <v>1092</v>
      </c>
      <c r="Z890" t="s">
        <v>143</v>
      </c>
    </row>
    <row r="891" spans="1:26" x14ac:dyDescent="0.25">
      <c r="A891" s="17" t="s">
        <v>241</v>
      </c>
      <c r="B891" s="18" t="s">
        <v>274</v>
      </c>
      <c r="C891" s="18" t="s">
        <v>2579</v>
      </c>
      <c r="D891" s="27" t="str">
        <f>VLOOKUP(R891, method!$A$1:$B$15, 2, 0)</f>
        <v>中後</v>
      </c>
      <c r="E891">
        <v>11</v>
      </c>
      <c r="F891" t="s">
        <v>918</v>
      </c>
      <c r="G891" s="31" t="s">
        <v>451</v>
      </c>
      <c r="H891">
        <v>1650</v>
      </c>
      <c r="I891" s="35" t="s">
        <v>455</v>
      </c>
      <c r="J891">
        <v>3</v>
      </c>
      <c r="K891">
        <v>4</v>
      </c>
      <c r="L891">
        <v>64</v>
      </c>
      <c r="M891" s="20" t="s">
        <v>27</v>
      </c>
      <c r="N891" s="17" t="s">
        <v>512</v>
      </c>
      <c r="O891">
        <v>9</v>
      </c>
      <c r="P891">
        <v>66</v>
      </c>
      <c r="Q891">
        <v>117</v>
      </c>
      <c r="R891">
        <v>9</v>
      </c>
      <c r="S891">
        <v>10</v>
      </c>
      <c r="T891">
        <v>11</v>
      </c>
      <c r="U891">
        <v>11</v>
      </c>
      <c r="X891" t="s">
        <v>1339</v>
      </c>
      <c r="Y891">
        <v>1101</v>
      </c>
      <c r="Z891" t="s">
        <v>143</v>
      </c>
    </row>
    <row r="892" spans="1:26" x14ac:dyDescent="0.25">
      <c r="A892" s="17" t="s">
        <v>241</v>
      </c>
      <c r="B892" s="18" t="s">
        <v>274</v>
      </c>
      <c r="C892" s="18" t="s">
        <v>2579</v>
      </c>
      <c r="D892" s="29" t="str">
        <f>VLOOKUP(R892, method!$A$1:$B$15, 2, 0)</f>
        <v>留後</v>
      </c>
      <c r="E892">
        <v>11</v>
      </c>
      <c r="F892" t="s">
        <v>701</v>
      </c>
      <c r="G892" t="s">
        <v>551</v>
      </c>
      <c r="H892">
        <v>1400</v>
      </c>
      <c r="I892" s="35" t="s">
        <v>455</v>
      </c>
      <c r="J892">
        <v>3</v>
      </c>
      <c r="K892">
        <v>6</v>
      </c>
      <c r="L892">
        <v>64</v>
      </c>
      <c r="M892" s="20" t="s">
        <v>27</v>
      </c>
      <c r="N892" s="17" t="s">
        <v>512</v>
      </c>
      <c r="O892" t="s">
        <v>480</v>
      </c>
      <c r="P892">
        <v>31</v>
      </c>
      <c r="Q892">
        <v>118</v>
      </c>
      <c r="R892">
        <v>11</v>
      </c>
      <c r="S892">
        <v>11</v>
      </c>
      <c r="T892">
        <v>10</v>
      </c>
      <c r="U892">
        <v>11</v>
      </c>
      <c r="X892" t="s">
        <v>1445</v>
      </c>
      <c r="Y892">
        <v>1104</v>
      </c>
      <c r="Z892" t="s">
        <v>557</v>
      </c>
    </row>
    <row r="893" spans="1:26" x14ac:dyDescent="0.25">
      <c r="A893" s="17" t="s">
        <v>241</v>
      </c>
      <c r="B893" s="19" t="s">
        <v>2580</v>
      </c>
      <c r="C893" s="19" t="s">
        <v>2581</v>
      </c>
      <c r="D893" s="27" t="str">
        <f>VLOOKUP(R893, method!$A$1:$B$15, 2, 0)</f>
        <v>中後</v>
      </c>
      <c r="E893" s="34">
        <v>5</v>
      </c>
      <c r="F893" t="s">
        <v>1249</v>
      </c>
      <c r="G893" t="s">
        <v>631</v>
      </c>
      <c r="H893">
        <v>1800</v>
      </c>
      <c r="I893" s="35" t="s">
        <v>436</v>
      </c>
      <c r="J893">
        <v>4</v>
      </c>
      <c r="K893">
        <v>7</v>
      </c>
      <c r="L893">
        <v>60</v>
      </c>
      <c r="M893" s="15" t="s">
        <v>103</v>
      </c>
      <c r="N893" s="19" t="s">
        <v>388</v>
      </c>
      <c r="O893" s="10" t="s">
        <v>452</v>
      </c>
      <c r="P893">
        <v>13</v>
      </c>
      <c r="Q893">
        <v>135</v>
      </c>
      <c r="R893">
        <v>9</v>
      </c>
      <c r="S893">
        <v>8</v>
      </c>
      <c r="T893">
        <v>8</v>
      </c>
      <c r="U893">
        <v>6</v>
      </c>
      <c r="V893">
        <v>5</v>
      </c>
      <c r="X893" t="s">
        <v>1446</v>
      </c>
      <c r="Y893">
        <v>1148</v>
      </c>
      <c r="Z893" t="s">
        <v>1447</v>
      </c>
    </row>
    <row r="894" spans="1:26" x14ac:dyDescent="0.25">
      <c r="A894" s="17" t="s">
        <v>241</v>
      </c>
      <c r="B894" s="19" t="s">
        <v>2580</v>
      </c>
      <c r="C894" s="19" t="s">
        <v>2581</v>
      </c>
      <c r="D894" s="29" t="str">
        <f>VLOOKUP(R894, method!$A$1:$B$15, 2, 0)</f>
        <v>留後</v>
      </c>
      <c r="E894" s="34">
        <v>4</v>
      </c>
      <c r="F894" t="s">
        <v>550</v>
      </c>
      <c r="G894" t="s">
        <v>511</v>
      </c>
      <c r="H894">
        <v>1650</v>
      </c>
      <c r="I894" s="36" t="s">
        <v>603</v>
      </c>
      <c r="J894">
        <v>3</v>
      </c>
      <c r="K894">
        <v>11</v>
      </c>
      <c r="L894">
        <v>60</v>
      </c>
      <c r="M894" s="15" t="s">
        <v>103</v>
      </c>
      <c r="N894" s="20" t="s">
        <v>56</v>
      </c>
      <c r="O894" t="s">
        <v>529</v>
      </c>
      <c r="P894">
        <v>20</v>
      </c>
      <c r="Q894">
        <v>119</v>
      </c>
      <c r="R894">
        <v>11</v>
      </c>
      <c r="S894">
        <v>11</v>
      </c>
      <c r="T894">
        <v>12</v>
      </c>
      <c r="U894">
        <v>4</v>
      </c>
      <c r="X894" t="s">
        <v>1448</v>
      </c>
      <c r="Y894">
        <v>1146</v>
      </c>
      <c r="Z894" t="s">
        <v>1449</v>
      </c>
    </row>
    <row r="895" spans="1:26" x14ac:dyDescent="0.25">
      <c r="A895" s="17" t="s">
        <v>241</v>
      </c>
      <c r="B895" s="19" t="s">
        <v>2580</v>
      </c>
      <c r="C895" s="19" t="s">
        <v>2581</v>
      </c>
      <c r="D895" s="28" t="str">
        <f>VLOOKUP(R895, method!$A$1:$B$15, 2, 0)</f>
        <v>中前</v>
      </c>
      <c r="E895">
        <v>11</v>
      </c>
      <c r="F895" t="s">
        <v>559</v>
      </c>
      <c r="G895" s="30" t="s">
        <v>445</v>
      </c>
      <c r="H895">
        <v>1650</v>
      </c>
      <c r="I895" s="35" t="s">
        <v>436</v>
      </c>
      <c r="J895">
        <v>3</v>
      </c>
      <c r="K895">
        <v>8</v>
      </c>
      <c r="L895">
        <v>62</v>
      </c>
      <c r="M895" s="15" t="s">
        <v>103</v>
      </c>
      <c r="N895" s="14" t="s">
        <v>45</v>
      </c>
      <c r="O895" t="s">
        <v>519</v>
      </c>
      <c r="P895">
        <v>75</v>
      </c>
      <c r="Q895">
        <v>122</v>
      </c>
      <c r="R895">
        <v>6</v>
      </c>
      <c r="S895">
        <v>6</v>
      </c>
      <c r="T895">
        <v>7</v>
      </c>
      <c r="U895">
        <v>11</v>
      </c>
      <c r="X895" t="s">
        <v>854</v>
      </c>
      <c r="Y895">
        <v>1156</v>
      </c>
      <c r="Z895" t="s">
        <v>16</v>
      </c>
    </row>
    <row r="896" spans="1:26" x14ac:dyDescent="0.25">
      <c r="A896" s="17" t="s">
        <v>241</v>
      </c>
      <c r="B896" s="19" t="s">
        <v>2580</v>
      </c>
      <c r="C896" s="19" t="s">
        <v>2581</v>
      </c>
      <c r="D896" s="27" t="str">
        <f>VLOOKUP(R896, method!$A$1:$B$15, 2, 0)</f>
        <v>中後</v>
      </c>
      <c r="E896">
        <v>11</v>
      </c>
      <c r="F896" t="s">
        <v>645</v>
      </c>
      <c r="G896" s="31" t="s">
        <v>451</v>
      </c>
      <c r="H896">
        <v>1200</v>
      </c>
      <c r="I896" s="35" t="s">
        <v>436</v>
      </c>
      <c r="J896">
        <v>3</v>
      </c>
      <c r="K896">
        <v>8</v>
      </c>
      <c r="L896">
        <v>64</v>
      </c>
      <c r="M896" s="15" t="s">
        <v>103</v>
      </c>
      <c r="N896" s="24" t="s">
        <v>146</v>
      </c>
      <c r="O896" t="s">
        <v>533</v>
      </c>
      <c r="P896">
        <v>28</v>
      </c>
      <c r="Q896">
        <v>121</v>
      </c>
      <c r="R896">
        <v>10</v>
      </c>
      <c r="S896">
        <v>10</v>
      </c>
      <c r="T896">
        <v>11</v>
      </c>
      <c r="X896" t="s">
        <v>699</v>
      </c>
      <c r="Y896">
        <v>1155</v>
      </c>
      <c r="Z896" t="s">
        <v>16</v>
      </c>
    </row>
    <row r="897" spans="1:26" x14ac:dyDescent="0.25">
      <c r="A897" s="17" t="s">
        <v>241</v>
      </c>
      <c r="B897" s="19" t="s">
        <v>2580</v>
      </c>
      <c r="C897" s="19" t="s">
        <v>2581</v>
      </c>
      <c r="D897" s="28" t="str">
        <f>VLOOKUP(R897, method!$A$1:$B$15, 2, 0)</f>
        <v>中前</v>
      </c>
      <c r="E897">
        <v>7</v>
      </c>
      <c r="F897" t="s">
        <v>444</v>
      </c>
      <c r="G897" s="30" t="s">
        <v>445</v>
      </c>
      <c r="H897">
        <v>1200</v>
      </c>
      <c r="I897" s="35" t="s">
        <v>436</v>
      </c>
      <c r="J897">
        <v>3</v>
      </c>
      <c r="K897">
        <v>1</v>
      </c>
      <c r="L897">
        <v>64</v>
      </c>
      <c r="M897" s="15" t="s">
        <v>103</v>
      </c>
      <c r="N897" s="15" t="s">
        <v>390</v>
      </c>
      <c r="O897" t="s">
        <v>558</v>
      </c>
      <c r="P897">
        <v>14</v>
      </c>
      <c r="Q897">
        <v>124</v>
      </c>
      <c r="R897">
        <v>6</v>
      </c>
      <c r="S897">
        <v>8</v>
      </c>
      <c r="T897">
        <v>7</v>
      </c>
      <c r="X897" t="s">
        <v>1450</v>
      </c>
      <c r="Y897">
        <v>1153</v>
      </c>
      <c r="Z897" t="s">
        <v>100</v>
      </c>
    </row>
    <row r="898" spans="1:26" x14ac:dyDescent="0.25">
      <c r="A898" s="17" t="s">
        <v>241</v>
      </c>
      <c r="B898" s="20" t="s">
        <v>2582</v>
      </c>
      <c r="C898" s="20" t="s">
        <v>2583</v>
      </c>
      <c r="D898" s="27" t="str">
        <f>VLOOKUP(R898, method!$A$1:$B$15, 2, 0)</f>
        <v>中後</v>
      </c>
      <c r="E898">
        <v>8</v>
      </c>
      <c r="F898" t="s">
        <v>434</v>
      </c>
      <c r="G898" s="31" t="s">
        <v>435</v>
      </c>
      <c r="H898">
        <v>1650</v>
      </c>
      <c r="I898" s="35" t="s">
        <v>436</v>
      </c>
      <c r="J898">
        <v>4</v>
      </c>
      <c r="K898">
        <v>3</v>
      </c>
      <c r="L898">
        <v>60</v>
      </c>
      <c r="M898" s="17" t="s">
        <v>68</v>
      </c>
      <c r="N898" s="19" t="s">
        <v>388</v>
      </c>
      <c r="O898" t="s">
        <v>536</v>
      </c>
      <c r="P898">
        <v>11</v>
      </c>
      <c r="Q898">
        <v>135</v>
      </c>
      <c r="R898">
        <v>8</v>
      </c>
      <c r="S898">
        <v>7</v>
      </c>
      <c r="T898">
        <v>8</v>
      </c>
      <c r="U898">
        <v>8</v>
      </c>
      <c r="X898" t="s">
        <v>877</v>
      </c>
      <c r="Y898">
        <v>1099</v>
      </c>
      <c r="Z898" t="s">
        <v>463</v>
      </c>
    </row>
    <row r="899" spans="1:26" x14ac:dyDescent="0.25">
      <c r="A899" s="17" t="s">
        <v>241</v>
      </c>
      <c r="B899" s="20" t="s">
        <v>2582</v>
      </c>
      <c r="C899" s="20" t="s">
        <v>2583</v>
      </c>
      <c r="D899" s="27" t="str">
        <f>VLOOKUP(R899, method!$A$1:$B$15, 2, 0)</f>
        <v>中後</v>
      </c>
      <c r="E899">
        <v>7</v>
      </c>
      <c r="F899" t="s">
        <v>645</v>
      </c>
      <c r="G899" s="31" t="s">
        <v>451</v>
      </c>
      <c r="H899">
        <v>1650</v>
      </c>
      <c r="I899" s="35" t="s">
        <v>436</v>
      </c>
      <c r="J899">
        <v>4</v>
      </c>
      <c r="K899">
        <v>12</v>
      </c>
      <c r="L899">
        <v>60</v>
      </c>
      <c r="M899" s="17" t="s">
        <v>68</v>
      </c>
      <c r="N899" s="21" t="s">
        <v>61</v>
      </c>
      <c r="O899" t="s">
        <v>558</v>
      </c>
      <c r="P899">
        <v>9.6999999999999993</v>
      </c>
      <c r="Q899">
        <v>135</v>
      </c>
      <c r="R899">
        <v>10</v>
      </c>
      <c r="S899">
        <v>9</v>
      </c>
      <c r="T899">
        <v>8</v>
      </c>
      <c r="U899">
        <v>7</v>
      </c>
      <c r="X899" t="s">
        <v>1001</v>
      </c>
      <c r="Y899">
        <v>1117</v>
      </c>
      <c r="Z899" t="s">
        <v>463</v>
      </c>
    </row>
    <row r="900" spans="1:26" x14ac:dyDescent="0.25">
      <c r="A900" s="17" t="s">
        <v>241</v>
      </c>
      <c r="B900" s="20" t="s">
        <v>2582</v>
      </c>
      <c r="C900" s="20" t="s">
        <v>2583</v>
      </c>
      <c r="D900" s="28" t="str">
        <f>VLOOKUP(R900, method!$A$1:$B$15, 2, 0)</f>
        <v>中前</v>
      </c>
      <c r="E900" s="33">
        <v>1</v>
      </c>
      <c r="F900" t="s">
        <v>684</v>
      </c>
      <c r="G900" s="31" t="s">
        <v>451</v>
      </c>
      <c r="H900">
        <v>1650</v>
      </c>
      <c r="I900" s="35" t="s">
        <v>436</v>
      </c>
      <c r="J900">
        <v>4</v>
      </c>
      <c r="K900">
        <v>2</v>
      </c>
      <c r="L900">
        <v>54</v>
      </c>
      <c r="M900" s="17" t="s">
        <v>68</v>
      </c>
      <c r="N900" s="18" t="s">
        <v>12</v>
      </c>
      <c r="O900" s="10" t="s">
        <v>762</v>
      </c>
      <c r="P900">
        <v>2.9</v>
      </c>
      <c r="Q900">
        <v>130</v>
      </c>
      <c r="R900">
        <v>7</v>
      </c>
      <c r="S900">
        <v>7</v>
      </c>
      <c r="T900">
        <v>7</v>
      </c>
      <c r="U900">
        <v>1</v>
      </c>
      <c r="X900" t="s">
        <v>770</v>
      </c>
      <c r="Y900">
        <v>1107</v>
      </c>
      <c r="Z900" t="s">
        <v>463</v>
      </c>
    </row>
    <row r="901" spans="1:26" x14ac:dyDescent="0.25">
      <c r="A901" s="17" t="s">
        <v>241</v>
      </c>
      <c r="B901" s="20" t="s">
        <v>2582</v>
      </c>
      <c r="C901" s="20" t="s">
        <v>2583</v>
      </c>
      <c r="D901" s="27" t="str">
        <f>VLOOKUP(R901, method!$A$1:$B$15, 2, 0)</f>
        <v>中後</v>
      </c>
      <c r="E901" s="33">
        <v>3</v>
      </c>
      <c r="F901" t="s">
        <v>712</v>
      </c>
      <c r="G901" s="31" t="s">
        <v>439</v>
      </c>
      <c r="H901">
        <v>1650</v>
      </c>
      <c r="I901" s="35" t="s">
        <v>436</v>
      </c>
      <c r="J901">
        <v>4</v>
      </c>
      <c r="K901">
        <v>10</v>
      </c>
      <c r="L901">
        <v>54</v>
      </c>
      <c r="M901" s="17" t="s">
        <v>68</v>
      </c>
      <c r="N901" s="24" t="s">
        <v>146</v>
      </c>
      <c r="O901" s="10" t="s">
        <v>526</v>
      </c>
      <c r="P901">
        <v>31</v>
      </c>
      <c r="Q901">
        <v>129</v>
      </c>
      <c r="R901">
        <v>9</v>
      </c>
      <c r="S901">
        <v>9</v>
      </c>
      <c r="T901">
        <v>10</v>
      </c>
      <c r="U901">
        <v>3</v>
      </c>
      <c r="X901" t="s">
        <v>1451</v>
      </c>
      <c r="Y901">
        <v>1110</v>
      </c>
      <c r="Z901" t="s">
        <v>463</v>
      </c>
    </row>
    <row r="902" spans="1:26" x14ac:dyDescent="0.25">
      <c r="A902" s="17" t="s">
        <v>241</v>
      </c>
      <c r="B902" s="20" t="s">
        <v>2582</v>
      </c>
      <c r="C902" s="20" t="s">
        <v>2583</v>
      </c>
      <c r="D902" s="27" t="str">
        <f>VLOOKUP(R902, method!$A$1:$B$15, 2, 0)</f>
        <v>中後</v>
      </c>
      <c r="E902">
        <v>6</v>
      </c>
      <c r="F902" t="s">
        <v>685</v>
      </c>
      <c r="G902" s="31" t="s">
        <v>439</v>
      </c>
      <c r="H902">
        <v>1650</v>
      </c>
      <c r="I902" s="35" t="s">
        <v>436</v>
      </c>
      <c r="J902">
        <v>4</v>
      </c>
      <c r="K902">
        <v>4</v>
      </c>
      <c r="L902">
        <v>54</v>
      </c>
      <c r="M902" s="17" t="s">
        <v>68</v>
      </c>
      <c r="N902" s="16" t="s">
        <v>71</v>
      </c>
      <c r="O902" t="s">
        <v>664</v>
      </c>
      <c r="P902">
        <v>5.2</v>
      </c>
      <c r="Q902">
        <v>129</v>
      </c>
      <c r="R902">
        <v>8</v>
      </c>
      <c r="S902">
        <v>6</v>
      </c>
      <c r="T902">
        <v>5</v>
      </c>
      <c r="U902">
        <v>6</v>
      </c>
      <c r="X902" t="s">
        <v>1297</v>
      </c>
      <c r="Y902">
        <v>1103</v>
      </c>
      <c r="Z902" t="s">
        <v>463</v>
      </c>
    </row>
    <row r="903" spans="1:26" x14ac:dyDescent="0.25">
      <c r="A903" s="17" t="s">
        <v>241</v>
      </c>
      <c r="B903" s="20" t="s">
        <v>2582</v>
      </c>
      <c r="C903" s="20" t="s">
        <v>2583</v>
      </c>
      <c r="D903" s="27" t="str">
        <f>VLOOKUP(R903, method!$A$1:$B$15, 2, 0)</f>
        <v>中後</v>
      </c>
      <c r="E903">
        <v>6</v>
      </c>
      <c r="F903" t="s">
        <v>669</v>
      </c>
      <c r="G903" s="31" t="s">
        <v>435</v>
      </c>
      <c r="H903">
        <v>1650</v>
      </c>
      <c r="I903" s="35" t="s">
        <v>455</v>
      </c>
      <c r="J903">
        <v>4</v>
      </c>
      <c r="K903">
        <v>7</v>
      </c>
      <c r="L903">
        <v>54</v>
      </c>
      <c r="M903" s="17" t="s">
        <v>68</v>
      </c>
      <c r="N903" s="14" t="s">
        <v>400</v>
      </c>
      <c r="O903" s="10" t="s">
        <v>498</v>
      </c>
      <c r="P903">
        <v>4.3</v>
      </c>
      <c r="Q903">
        <v>129</v>
      </c>
      <c r="R903">
        <v>9</v>
      </c>
      <c r="S903">
        <v>10</v>
      </c>
      <c r="T903">
        <v>10</v>
      </c>
      <c r="U903">
        <v>6</v>
      </c>
      <c r="X903" t="s">
        <v>1001</v>
      </c>
      <c r="Y903">
        <v>1103</v>
      </c>
      <c r="Z903" t="s">
        <v>463</v>
      </c>
    </row>
    <row r="904" spans="1:26" x14ac:dyDescent="0.25">
      <c r="A904" s="17" t="s">
        <v>241</v>
      </c>
      <c r="B904" s="20" t="s">
        <v>2582</v>
      </c>
      <c r="C904" s="20" t="s">
        <v>2583</v>
      </c>
      <c r="D904" s="27" t="str">
        <f>VLOOKUP(R904, method!$A$1:$B$15, 2, 0)</f>
        <v>中後</v>
      </c>
      <c r="E904" s="33">
        <v>2</v>
      </c>
      <c r="F904" t="s">
        <v>464</v>
      </c>
      <c r="G904" s="31" t="s">
        <v>439</v>
      </c>
      <c r="H904">
        <v>1650</v>
      </c>
      <c r="I904" s="35" t="s">
        <v>455</v>
      </c>
      <c r="J904">
        <v>4</v>
      </c>
      <c r="K904">
        <v>4</v>
      </c>
      <c r="L904">
        <v>52</v>
      </c>
      <c r="M904" s="17" t="s">
        <v>68</v>
      </c>
      <c r="N904" s="21" t="s">
        <v>61</v>
      </c>
      <c r="O904" s="10" t="s">
        <v>597</v>
      </c>
      <c r="P904">
        <v>5.3</v>
      </c>
      <c r="Q904">
        <v>127</v>
      </c>
      <c r="R904">
        <v>8</v>
      </c>
      <c r="S904">
        <v>7</v>
      </c>
      <c r="T904">
        <v>6</v>
      </c>
      <c r="U904">
        <v>2</v>
      </c>
      <c r="X904" t="s">
        <v>1452</v>
      </c>
      <c r="Y904">
        <v>1104</v>
      </c>
      <c r="Z904" t="s">
        <v>463</v>
      </c>
    </row>
    <row r="905" spans="1:26" x14ac:dyDescent="0.25">
      <c r="A905" s="17" t="s">
        <v>241</v>
      </c>
      <c r="B905" s="20" t="s">
        <v>2582</v>
      </c>
      <c r="C905" s="20" t="s">
        <v>2583</v>
      </c>
      <c r="D905" s="27" t="str">
        <f>VLOOKUP(R905, method!$A$1:$B$15, 2, 0)</f>
        <v>中後</v>
      </c>
      <c r="E905" s="33">
        <v>1</v>
      </c>
      <c r="F905" t="s">
        <v>1058</v>
      </c>
      <c r="G905" s="31" t="s">
        <v>451</v>
      </c>
      <c r="H905">
        <v>1650</v>
      </c>
      <c r="I905" s="35" t="s">
        <v>455</v>
      </c>
      <c r="J905">
        <v>4</v>
      </c>
      <c r="K905">
        <v>8</v>
      </c>
      <c r="L905">
        <v>46</v>
      </c>
      <c r="M905" s="17" t="s">
        <v>68</v>
      </c>
      <c r="N905" s="18" t="s">
        <v>12</v>
      </c>
      <c r="O905" s="10" t="s">
        <v>613</v>
      </c>
      <c r="P905">
        <v>4.0999999999999996</v>
      </c>
      <c r="Q905">
        <v>123</v>
      </c>
      <c r="R905">
        <v>8</v>
      </c>
      <c r="S905">
        <v>8</v>
      </c>
      <c r="T905">
        <v>8</v>
      </c>
      <c r="U905">
        <v>1</v>
      </c>
      <c r="X905" t="s">
        <v>293</v>
      </c>
      <c r="Y905">
        <v>1106</v>
      </c>
      <c r="Z905" t="s">
        <v>463</v>
      </c>
    </row>
    <row r="906" spans="1:26" x14ac:dyDescent="0.25">
      <c r="A906" s="17" t="s">
        <v>241</v>
      </c>
      <c r="B906" s="20" t="s">
        <v>2582</v>
      </c>
      <c r="C906" s="20" t="s">
        <v>2583</v>
      </c>
      <c r="D906" s="28" t="str">
        <f>VLOOKUP(R906, method!$A$1:$B$15, 2, 0)</f>
        <v>中前</v>
      </c>
      <c r="E906" s="33">
        <v>1</v>
      </c>
      <c r="F906" t="s">
        <v>994</v>
      </c>
      <c r="G906" s="31" t="s">
        <v>439</v>
      </c>
      <c r="H906">
        <v>1650</v>
      </c>
      <c r="I906" s="35" t="s">
        <v>455</v>
      </c>
      <c r="J906">
        <v>5</v>
      </c>
      <c r="K906">
        <v>10</v>
      </c>
      <c r="L906">
        <v>40</v>
      </c>
      <c r="M906" s="17" t="s">
        <v>68</v>
      </c>
      <c r="N906" s="18" t="s">
        <v>12</v>
      </c>
      <c r="O906" s="10" t="s">
        <v>488</v>
      </c>
      <c r="P906">
        <v>3.8</v>
      </c>
      <c r="Q906">
        <v>135</v>
      </c>
      <c r="R906">
        <v>7</v>
      </c>
      <c r="S906">
        <v>7</v>
      </c>
      <c r="T906">
        <v>7</v>
      </c>
      <c r="U906">
        <v>1</v>
      </c>
      <c r="X906" t="s">
        <v>1362</v>
      </c>
      <c r="Y906">
        <v>1108</v>
      </c>
      <c r="Z906" t="s">
        <v>463</v>
      </c>
    </row>
    <row r="907" spans="1:26" x14ac:dyDescent="0.25">
      <c r="A907" s="17" t="s">
        <v>241</v>
      </c>
      <c r="B907" s="20" t="s">
        <v>2582</v>
      </c>
      <c r="C907" s="20" t="s">
        <v>2583</v>
      </c>
      <c r="D907" s="26" t="str">
        <f>VLOOKUP(R907, method!$A$1:$B$15, 2, 0)</f>
        <v>放頭</v>
      </c>
      <c r="E907" s="34">
        <v>5</v>
      </c>
      <c r="F907" t="s">
        <v>1453</v>
      </c>
      <c r="G907" s="30" t="s">
        <v>445</v>
      </c>
      <c r="H907">
        <v>1650</v>
      </c>
      <c r="I907" s="35" t="s">
        <v>455</v>
      </c>
      <c r="J907">
        <v>4</v>
      </c>
      <c r="K907">
        <v>8</v>
      </c>
      <c r="L907">
        <v>42</v>
      </c>
      <c r="M907" s="17" t="s">
        <v>68</v>
      </c>
      <c r="N907" s="21" t="s">
        <v>61</v>
      </c>
      <c r="O907">
        <v>4</v>
      </c>
      <c r="P907">
        <v>5.6</v>
      </c>
      <c r="Q907">
        <v>119</v>
      </c>
      <c r="R907">
        <v>1</v>
      </c>
      <c r="S907">
        <v>1</v>
      </c>
      <c r="T907">
        <v>1</v>
      </c>
      <c r="U907">
        <v>5</v>
      </c>
      <c r="X907" t="s">
        <v>1454</v>
      </c>
      <c r="Y907">
        <v>1093</v>
      </c>
      <c r="Z907" t="s">
        <v>463</v>
      </c>
    </row>
    <row r="908" spans="1:26" x14ac:dyDescent="0.25">
      <c r="A908" s="17" t="s">
        <v>241</v>
      </c>
      <c r="B908" s="20" t="s">
        <v>2582</v>
      </c>
      <c r="C908" s="20" t="s">
        <v>2583</v>
      </c>
      <c r="D908" s="27" t="str">
        <f>VLOOKUP(R908, method!$A$1:$B$15, 2, 0)</f>
        <v>中後</v>
      </c>
      <c r="E908" s="33">
        <v>3</v>
      </c>
      <c r="F908" t="s">
        <v>472</v>
      </c>
      <c r="G908" s="31" t="s">
        <v>435</v>
      </c>
      <c r="H908">
        <v>1650</v>
      </c>
      <c r="I908" s="35" t="s">
        <v>455</v>
      </c>
      <c r="J908">
        <v>4</v>
      </c>
      <c r="K908">
        <v>5</v>
      </c>
      <c r="L908">
        <v>42</v>
      </c>
      <c r="M908" s="17" t="s">
        <v>68</v>
      </c>
      <c r="N908" s="21" t="s">
        <v>61</v>
      </c>
      <c r="O908" s="10" t="s">
        <v>452</v>
      </c>
      <c r="P908">
        <v>22</v>
      </c>
      <c r="Q908">
        <v>119</v>
      </c>
      <c r="R908">
        <v>8</v>
      </c>
      <c r="S908">
        <v>8</v>
      </c>
      <c r="T908">
        <v>8</v>
      </c>
      <c r="U908">
        <v>3</v>
      </c>
      <c r="X908" t="s">
        <v>1455</v>
      </c>
      <c r="Y908">
        <v>1085</v>
      </c>
      <c r="Z908" t="s">
        <v>463</v>
      </c>
    </row>
    <row r="909" spans="1:26" x14ac:dyDescent="0.25">
      <c r="A909" s="17" t="s">
        <v>241</v>
      </c>
      <c r="B909" s="20" t="s">
        <v>2582</v>
      </c>
      <c r="C909" s="20" t="s">
        <v>2583</v>
      </c>
      <c r="D909" s="27" t="str">
        <f>VLOOKUP(R909, method!$A$1:$B$15, 2, 0)</f>
        <v>中後</v>
      </c>
      <c r="E909">
        <v>13</v>
      </c>
      <c r="F909" t="s">
        <v>665</v>
      </c>
      <c r="G909" t="s">
        <v>631</v>
      </c>
      <c r="H909">
        <v>1800</v>
      </c>
      <c r="I909" s="35" t="s">
        <v>436</v>
      </c>
      <c r="J909">
        <v>4</v>
      </c>
      <c r="K909">
        <v>7</v>
      </c>
      <c r="L909">
        <v>44</v>
      </c>
      <c r="M909" s="17" t="s">
        <v>68</v>
      </c>
      <c r="N909" s="21" t="s">
        <v>61</v>
      </c>
      <c r="O909" t="s">
        <v>508</v>
      </c>
      <c r="P909">
        <v>25</v>
      </c>
      <c r="Q909">
        <v>121</v>
      </c>
      <c r="R909">
        <v>10</v>
      </c>
      <c r="S909">
        <v>7</v>
      </c>
      <c r="T909">
        <v>7</v>
      </c>
      <c r="U909">
        <v>8</v>
      </c>
      <c r="V909">
        <v>13</v>
      </c>
      <c r="X909" t="s">
        <v>1456</v>
      </c>
      <c r="Y909">
        <v>1075</v>
      </c>
      <c r="Z909" t="s">
        <v>463</v>
      </c>
    </row>
    <row r="910" spans="1:26" x14ac:dyDescent="0.25">
      <c r="A910" s="17" t="s">
        <v>241</v>
      </c>
      <c r="B910" s="20" t="s">
        <v>2582</v>
      </c>
      <c r="C910" s="20" t="s">
        <v>2583</v>
      </c>
      <c r="D910" s="29" t="str">
        <f>VLOOKUP(R910, method!$A$1:$B$15, 2, 0)</f>
        <v>留後</v>
      </c>
      <c r="E910">
        <v>10</v>
      </c>
      <c r="F910" t="s">
        <v>1141</v>
      </c>
      <c r="G910" t="s">
        <v>545</v>
      </c>
      <c r="H910">
        <v>1400</v>
      </c>
      <c r="I910" s="35" t="s">
        <v>455</v>
      </c>
      <c r="J910">
        <v>4</v>
      </c>
      <c r="K910">
        <v>9</v>
      </c>
      <c r="L910">
        <v>48</v>
      </c>
      <c r="M910" s="17" t="s">
        <v>68</v>
      </c>
      <c r="N910" s="21" t="s">
        <v>61</v>
      </c>
      <c r="O910" t="s">
        <v>480</v>
      </c>
      <c r="P910">
        <v>27</v>
      </c>
      <c r="Q910">
        <v>125</v>
      </c>
      <c r="R910">
        <v>12</v>
      </c>
      <c r="S910">
        <v>11</v>
      </c>
      <c r="T910">
        <v>11</v>
      </c>
      <c r="U910">
        <v>10</v>
      </c>
      <c r="X910" t="s">
        <v>1457</v>
      </c>
      <c r="Y910">
        <v>1076</v>
      </c>
      <c r="Z910" t="s">
        <v>463</v>
      </c>
    </row>
    <row r="911" spans="1:26" x14ac:dyDescent="0.25">
      <c r="A911" s="17" t="s">
        <v>241</v>
      </c>
      <c r="B911" s="20" t="s">
        <v>2582</v>
      </c>
      <c r="C911" s="20" t="s">
        <v>2583</v>
      </c>
      <c r="D911" s="28" t="str">
        <f>VLOOKUP(R911, method!$A$1:$B$15, 2, 0)</f>
        <v>中前</v>
      </c>
      <c r="E911" s="34">
        <v>4</v>
      </c>
      <c r="F911" t="s">
        <v>623</v>
      </c>
      <c r="G911" s="31" t="s">
        <v>439</v>
      </c>
      <c r="H911">
        <v>1650</v>
      </c>
      <c r="I911" s="35" t="s">
        <v>455</v>
      </c>
      <c r="J911">
        <v>4</v>
      </c>
      <c r="K911">
        <v>4</v>
      </c>
      <c r="L911">
        <v>50</v>
      </c>
      <c r="M911" s="17" t="s">
        <v>68</v>
      </c>
      <c r="N911" s="21" t="s">
        <v>61</v>
      </c>
      <c r="O911" t="s">
        <v>536</v>
      </c>
      <c r="P911">
        <v>28</v>
      </c>
      <c r="Q911">
        <v>124</v>
      </c>
      <c r="R911">
        <v>7</v>
      </c>
      <c r="S911">
        <v>6</v>
      </c>
      <c r="T911">
        <v>6</v>
      </c>
      <c r="U911">
        <v>4</v>
      </c>
      <c r="X911" t="s">
        <v>316</v>
      </c>
      <c r="Y911">
        <v>1079</v>
      </c>
      <c r="Z911" t="s">
        <v>463</v>
      </c>
    </row>
    <row r="912" spans="1:26" x14ac:dyDescent="0.25">
      <c r="A912" s="17" t="s">
        <v>241</v>
      </c>
      <c r="B912" s="20" t="s">
        <v>2582</v>
      </c>
      <c r="C912" s="20" t="s">
        <v>2583</v>
      </c>
      <c r="D912" s="29" t="str">
        <f>VLOOKUP(R912, method!$A$1:$B$15, 2, 0)</f>
        <v>留後</v>
      </c>
      <c r="E912">
        <v>6</v>
      </c>
      <c r="F912" t="s">
        <v>851</v>
      </c>
      <c r="G912" t="s">
        <v>532</v>
      </c>
      <c r="H912">
        <v>1200</v>
      </c>
      <c r="I912" s="35" t="s">
        <v>455</v>
      </c>
      <c r="J912">
        <v>4</v>
      </c>
      <c r="K912">
        <v>8</v>
      </c>
      <c r="L912">
        <v>52</v>
      </c>
      <c r="M912" s="17" t="s">
        <v>68</v>
      </c>
      <c r="N912" s="21" t="s">
        <v>61</v>
      </c>
      <c r="O912" t="s">
        <v>473</v>
      </c>
      <c r="P912">
        <v>131</v>
      </c>
      <c r="Q912">
        <v>129</v>
      </c>
      <c r="R912">
        <v>11</v>
      </c>
      <c r="S912">
        <v>9</v>
      </c>
      <c r="T912">
        <v>6</v>
      </c>
      <c r="X912" t="s">
        <v>1210</v>
      </c>
      <c r="Y912">
        <v>1083</v>
      </c>
      <c r="Z912" t="s">
        <v>463</v>
      </c>
    </row>
    <row r="913" spans="1:26" x14ac:dyDescent="0.25">
      <c r="A913" s="17" t="s">
        <v>241</v>
      </c>
      <c r="B913" s="20" t="s">
        <v>2582</v>
      </c>
      <c r="C913" s="20" t="s">
        <v>2583</v>
      </c>
      <c r="D913" s="27" t="str">
        <f>VLOOKUP(R913, method!$A$1:$B$15, 2, 0)</f>
        <v>中後</v>
      </c>
      <c r="E913">
        <v>11</v>
      </c>
      <c r="F913" t="s">
        <v>487</v>
      </c>
      <c r="G913" s="31" t="s">
        <v>439</v>
      </c>
      <c r="H913">
        <v>1200</v>
      </c>
      <c r="I913" s="36" t="s">
        <v>440</v>
      </c>
      <c r="J913">
        <v>4</v>
      </c>
      <c r="K913">
        <v>7</v>
      </c>
      <c r="L913">
        <v>52</v>
      </c>
      <c r="M913" s="17" t="s">
        <v>68</v>
      </c>
      <c r="N913" s="21" t="s">
        <v>61</v>
      </c>
      <c r="O913" t="s">
        <v>461</v>
      </c>
      <c r="P913">
        <v>37</v>
      </c>
      <c r="Q913">
        <v>127</v>
      </c>
      <c r="R913">
        <v>8</v>
      </c>
      <c r="S913">
        <v>7</v>
      </c>
      <c r="T913">
        <v>11</v>
      </c>
      <c r="X913" t="s">
        <v>1458</v>
      </c>
      <c r="Y913">
        <v>1081</v>
      </c>
      <c r="Z913" t="s">
        <v>463</v>
      </c>
    </row>
    <row r="914" spans="1:26" x14ac:dyDescent="0.25">
      <c r="A914" s="18" t="s">
        <v>277</v>
      </c>
      <c r="B914" s="21" t="s">
        <v>278</v>
      </c>
      <c r="C914" s="21" t="s">
        <v>2584</v>
      </c>
      <c r="D914" s="28" t="str">
        <f>VLOOKUP(R914, method!$A$1:$B$15, 2, 0)</f>
        <v>中前</v>
      </c>
      <c r="E914" s="33">
        <v>1</v>
      </c>
      <c r="F914" t="s">
        <v>559</v>
      </c>
      <c r="G914" s="30" t="s">
        <v>445</v>
      </c>
      <c r="H914">
        <v>1650</v>
      </c>
      <c r="I914" s="35" t="s">
        <v>436</v>
      </c>
      <c r="J914">
        <v>3</v>
      </c>
      <c r="K914">
        <v>12</v>
      </c>
      <c r="L914">
        <v>69</v>
      </c>
      <c r="M914" s="23" t="s">
        <v>279</v>
      </c>
      <c r="N914" s="20" t="s">
        <v>56</v>
      </c>
      <c r="O914" s="10" t="s">
        <v>488</v>
      </c>
      <c r="P914">
        <v>17</v>
      </c>
      <c r="Q914">
        <v>129</v>
      </c>
      <c r="R914">
        <v>4</v>
      </c>
      <c r="S914">
        <v>4</v>
      </c>
      <c r="T914">
        <v>5</v>
      </c>
      <c r="U914">
        <v>1</v>
      </c>
      <c r="X914" t="s">
        <v>933</v>
      </c>
      <c r="Y914">
        <v>1081</v>
      </c>
      <c r="Z914" t="s">
        <v>30</v>
      </c>
    </row>
    <row r="915" spans="1:26" x14ac:dyDescent="0.25">
      <c r="A915" s="18" t="s">
        <v>277</v>
      </c>
      <c r="B915" s="21" t="s">
        <v>278</v>
      </c>
      <c r="C915" s="21" t="s">
        <v>2584</v>
      </c>
      <c r="D915" s="26" t="str">
        <f>VLOOKUP(R915, method!$A$1:$B$15, 2, 0)</f>
        <v>放頭</v>
      </c>
      <c r="E915">
        <v>10</v>
      </c>
      <c r="F915" t="s">
        <v>708</v>
      </c>
      <c r="G915" t="s">
        <v>631</v>
      </c>
      <c r="H915">
        <v>1600</v>
      </c>
      <c r="I915" s="35" t="s">
        <v>436</v>
      </c>
      <c r="J915">
        <v>3</v>
      </c>
      <c r="K915">
        <v>5</v>
      </c>
      <c r="L915">
        <v>70</v>
      </c>
      <c r="M915" s="23" t="s">
        <v>279</v>
      </c>
      <c r="N915" s="18" t="s">
        <v>12</v>
      </c>
      <c r="O915">
        <v>5</v>
      </c>
      <c r="P915">
        <v>4.2</v>
      </c>
      <c r="Q915">
        <v>128</v>
      </c>
      <c r="R915">
        <v>1</v>
      </c>
      <c r="S915">
        <v>1</v>
      </c>
      <c r="T915">
        <v>1</v>
      </c>
      <c r="U915">
        <v>10</v>
      </c>
      <c r="X915" t="s">
        <v>1459</v>
      </c>
      <c r="Y915">
        <v>1090</v>
      </c>
      <c r="Z915" t="s">
        <v>30</v>
      </c>
    </row>
    <row r="916" spans="1:26" x14ac:dyDescent="0.25">
      <c r="A916" s="18" t="s">
        <v>277</v>
      </c>
      <c r="B916" s="21" t="s">
        <v>278</v>
      </c>
      <c r="C916" s="21" t="s">
        <v>2584</v>
      </c>
      <c r="D916" s="26" t="str">
        <f>VLOOKUP(R916, method!$A$1:$B$15, 2, 0)</f>
        <v>放頭</v>
      </c>
      <c r="E916">
        <v>7</v>
      </c>
      <c r="F916" t="s">
        <v>684</v>
      </c>
      <c r="G916" s="31" t="s">
        <v>451</v>
      </c>
      <c r="H916">
        <v>1650</v>
      </c>
      <c r="I916" s="35" t="s">
        <v>436</v>
      </c>
      <c r="J916">
        <v>3</v>
      </c>
      <c r="K916">
        <v>7</v>
      </c>
      <c r="L916">
        <v>70</v>
      </c>
      <c r="M916" s="23" t="s">
        <v>279</v>
      </c>
      <c r="N916" s="20" t="s">
        <v>56</v>
      </c>
      <c r="O916" t="s">
        <v>519</v>
      </c>
      <c r="P916">
        <v>3.2</v>
      </c>
      <c r="Q916">
        <v>128</v>
      </c>
      <c r="R916">
        <v>2</v>
      </c>
      <c r="S916">
        <v>3</v>
      </c>
      <c r="T916">
        <v>3</v>
      </c>
      <c r="U916">
        <v>7</v>
      </c>
      <c r="X916" t="s">
        <v>1460</v>
      </c>
      <c r="Y916">
        <v>1103</v>
      </c>
      <c r="Z916" t="s">
        <v>30</v>
      </c>
    </row>
    <row r="917" spans="1:26" x14ac:dyDescent="0.25">
      <c r="A917" s="18" t="s">
        <v>277</v>
      </c>
      <c r="B917" s="21" t="s">
        <v>278</v>
      </c>
      <c r="C917" s="21" t="s">
        <v>2584</v>
      </c>
      <c r="D917" s="26" t="str">
        <f>VLOOKUP(R917, method!$A$1:$B$15, 2, 0)</f>
        <v>放頭</v>
      </c>
      <c r="E917" s="33">
        <v>2</v>
      </c>
      <c r="F917" t="s">
        <v>450</v>
      </c>
      <c r="G917" s="31" t="s">
        <v>451</v>
      </c>
      <c r="H917">
        <v>1650</v>
      </c>
      <c r="I917" s="35" t="s">
        <v>436</v>
      </c>
      <c r="J917">
        <v>3</v>
      </c>
      <c r="K917">
        <v>7</v>
      </c>
      <c r="L917">
        <v>69</v>
      </c>
      <c r="M917" s="23" t="s">
        <v>279</v>
      </c>
      <c r="N917" s="20" t="s">
        <v>56</v>
      </c>
      <c r="O917" s="10" t="s">
        <v>452</v>
      </c>
      <c r="P917">
        <v>6.1</v>
      </c>
      <c r="Q917">
        <v>124</v>
      </c>
      <c r="R917">
        <v>2</v>
      </c>
      <c r="S917">
        <v>2</v>
      </c>
      <c r="T917">
        <v>2</v>
      </c>
      <c r="U917">
        <v>2</v>
      </c>
      <c r="X917" t="s">
        <v>280</v>
      </c>
      <c r="Y917">
        <v>1094</v>
      </c>
      <c r="Z917" t="s">
        <v>30</v>
      </c>
    </row>
    <row r="918" spans="1:26" x14ac:dyDescent="0.25">
      <c r="A918" s="18" t="s">
        <v>277</v>
      </c>
      <c r="B918" s="21" t="s">
        <v>278</v>
      </c>
      <c r="C918" s="21" t="s">
        <v>2584</v>
      </c>
      <c r="D918" s="26" t="str">
        <f>VLOOKUP(R918, method!$A$1:$B$15, 2, 0)</f>
        <v>放頭</v>
      </c>
      <c r="E918" s="34">
        <v>4</v>
      </c>
      <c r="F918" t="s">
        <v>882</v>
      </c>
      <c r="G918" t="s">
        <v>551</v>
      </c>
      <c r="H918">
        <v>2000</v>
      </c>
      <c r="I918" s="35" t="s">
        <v>436</v>
      </c>
      <c r="J918">
        <v>3</v>
      </c>
      <c r="K918">
        <v>12</v>
      </c>
      <c r="L918">
        <v>69</v>
      </c>
      <c r="M918" s="23" t="s">
        <v>279</v>
      </c>
      <c r="N918" s="14" t="s">
        <v>400</v>
      </c>
      <c r="O918">
        <v>3</v>
      </c>
      <c r="P918">
        <v>10</v>
      </c>
      <c r="Q918">
        <v>124</v>
      </c>
      <c r="R918">
        <v>2</v>
      </c>
      <c r="S918">
        <v>1</v>
      </c>
      <c r="T918">
        <v>1</v>
      </c>
      <c r="U918">
        <v>1</v>
      </c>
      <c r="V918">
        <v>4</v>
      </c>
      <c r="X918" t="s">
        <v>1461</v>
      </c>
      <c r="Y918">
        <v>1084</v>
      </c>
      <c r="Z918" t="s">
        <v>30</v>
      </c>
    </row>
    <row r="919" spans="1:26" x14ac:dyDescent="0.25">
      <c r="A919" s="18" t="s">
        <v>277</v>
      </c>
      <c r="B919" s="21" t="s">
        <v>278</v>
      </c>
      <c r="C919" s="21" t="s">
        <v>2584</v>
      </c>
      <c r="D919" s="26" t="str">
        <f>VLOOKUP(R919, method!$A$1:$B$15, 2, 0)</f>
        <v>放頭</v>
      </c>
      <c r="E919" s="33">
        <v>2</v>
      </c>
      <c r="F919" t="s">
        <v>460</v>
      </c>
      <c r="G919" s="31" t="s">
        <v>439</v>
      </c>
      <c r="H919">
        <v>1650</v>
      </c>
      <c r="I919" s="35" t="s">
        <v>455</v>
      </c>
      <c r="J919">
        <v>3</v>
      </c>
      <c r="K919">
        <v>7</v>
      </c>
      <c r="L919">
        <v>68</v>
      </c>
      <c r="M919" s="23" t="s">
        <v>279</v>
      </c>
      <c r="N919" s="20" t="s">
        <v>56</v>
      </c>
      <c r="O919" s="10" t="s">
        <v>526</v>
      </c>
      <c r="P919">
        <v>11</v>
      </c>
      <c r="Q919">
        <v>124</v>
      </c>
      <c r="R919">
        <v>2</v>
      </c>
      <c r="S919">
        <v>2</v>
      </c>
      <c r="T919">
        <v>2</v>
      </c>
      <c r="U919">
        <v>2</v>
      </c>
      <c r="X919" t="s">
        <v>1442</v>
      </c>
      <c r="Y919">
        <v>1100</v>
      </c>
      <c r="Z919" t="s">
        <v>30</v>
      </c>
    </row>
    <row r="920" spans="1:26" x14ac:dyDescent="0.25">
      <c r="A920" s="18" t="s">
        <v>277</v>
      </c>
      <c r="B920" s="21" t="s">
        <v>278</v>
      </c>
      <c r="C920" s="21" t="s">
        <v>2584</v>
      </c>
      <c r="D920" s="26" t="str">
        <f>VLOOKUP(R920, method!$A$1:$B$15, 2, 0)</f>
        <v>放頭</v>
      </c>
      <c r="E920" s="33">
        <v>1</v>
      </c>
      <c r="F920" t="s">
        <v>989</v>
      </c>
      <c r="G920" s="30" t="s">
        <v>445</v>
      </c>
      <c r="H920">
        <v>1650</v>
      </c>
      <c r="I920" s="35" t="s">
        <v>455</v>
      </c>
      <c r="J920">
        <v>3</v>
      </c>
      <c r="K920">
        <v>9</v>
      </c>
      <c r="L920">
        <v>63</v>
      </c>
      <c r="M920" s="23" t="s">
        <v>279</v>
      </c>
      <c r="N920" s="20" t="s">
        <v>56</v>
      </c>
      <c r="O920" s="10" t="s">
        <v>762</v>
      </c>
      <c r="P920">
        <v>42</v>
      </c>
      <c r="Q920">
        <v>119</v>
      </c>
      <c r="R920">
        <v>1</v>
      </c>
      <c r="S920">
        <v>1</v>
      </c>
      <c r="T920">
        <v>1</v>
      </c>
      <c r="U920">
        <v>1</v>
      </c>
      <c r="X920" t="s">
        <v>938</v>
      </c>
      <c r="Y920">
        <v>1098</v>
      </c>
      <c r="Z920" t="s">
        <v>92</v>
      </c>
    </row>
    <row r="921" spans="1:26" x14ac:dyDescent="0.25">
      <c r="A921" s="18" t="s">
        <v>277</v>
      </c>
      <c r="B921" s="21" t="s">
        <v>278</v>
      </c>
      <c r="C921" s="21" t="s">
        <v>2584</v>
      </c>
      <c r="D921" s="28" t="str">
        <f>VLOOKUP(R921, method!$A$1:$B$15, 2, 0)</f>
        <v>中前</v>
      </c>
      <c r="E921">
        <v>8</v>
      </c>
      <c r="F921" t="s">
        <v>1058</v>
      </c>
      <c r="G921" s="31" t="s">
        <v>451</v>
      </c>
      <c r="H921">
        <v>1650</v>
      </c>
      <c r="I921" s="35" t="s">
        <v>455</v>
      </c>
      <c r="J921">
        <v>3</v>
      </c>
      <c r="K921">
        <v>2</v>
      </c>
      <c r="L921">
        <v>65</v>
      </c>
      <c r="M921" s="23" t="s">
        <v>279</v>
      </c>
      <c r="N921" s="24" t="s">
        <v>146</v>
      </c>
      <c r="O921">
        <v>4</v>
      </c>
      <c r="P921">
        <v>92</v>
      </c>
      <c r="Q921">
        <v>125</v>
      </c>
      <c r="R921">
        <v>5</v>
      </c>
      <c r="S921">
        <v>5</v>
      </c>
      <c r="T921">
        <v>5</v>
      </c>
      <c r="U921">
        <v>8</v>
      </c>
      <c r="X921" t="s">
        <v>847</v>
      </c>
      <c r="Y921">
        <v>1094</v>
      </c>
      <c r="Z921" t="s">
        <v>113</v>
      </c>
    </row>
    <row r="922" spans="1:26" x14ac:dyDescent="0.25">
      <c r="A922" s="18" t="s">
        <v>277</v>
      </c>
      <c r="B922" s="21" t="s">
        <v>278</v>
      </c>
      <c r="C922" s="21" t="s">
        <v>2584</v>
      </c>
      <c r="D922" s="29" t="str">
        <f>VLOOKUP(R922, method!$A$1:$B$15, 2, 0)</f>
        <v>留後</v>
      </c>
      <c r="E922">
        <v>10</v>
      </c>
      <c r="F922" t="s">
        <v>608</v>
      </c>
      <c r="G922" t="s">
        <v>631</v>
      </c>
      <c r="H922">
        <v>1400</v>
      </c>
      <c r="I922" s="35" t="s">
        <v>455</v>
      </c>
      <c r="J922">
        <v>3</v>
      </c>
      <c r="K922">
        <v>5</v>
      </c>
      <c r="L922">
        <v>67</v>
      </c>
      <c r="M922" s="23" t="s">
        <v>279</v>
      </c>
      <c r="N922" s="19" t="s">
        <v>388</v>
      </c>
      <c r="O922" t="s">
        <v>548</v>
      </c>
      <c r="P922">
        <v>124</v>
      </c>
      <c r="Q922">
        <v>127</v>
      </c>
      <c r="R922">
        <v>12</v>
      </c>
      <c r="S922">
        <v>13</v>
      </c>
      <c r="T922">
        <v>12</v>
      </c>
      <c r="U922">
        <v>10</v>
      </c>
      <c r="X922" t="s">
        <v>1462</v>
      </c>
      <c r="Y922">
        <v>1090</v>
      </c>
      <c r="Z922" t="s">
        <v>113</v>
      </c>
    </row>
    <row r="923" spans="1:26" x14ac:dyDescent="0.25">
      <c r="A923" s="18" t="s">
        <v>277</v>
      </c>
      <c r="B923" s="21" t="s">
        <v>278</v>
      </c>
      <c r="C923" s="21" t="s">
        <v>2584</v>
      </c>
      <c r="D923" s="27" t="str">
        <f>VLOOKUP(R923, method!$A$1:$B$15, 2, 0)</f>
        <v>中後</v>
      </c>
      <c r="E923">
        <v>11</v>
      </c>
      <c r="F923" t="s">
        <v>866</v>
      </c>
      <c r="G923" t="s">
        <v>631</v>
      </c>
      <c r="H923">
        <v>1400</v>
      </c>
      <c r="I923" s="35" t="s">
        <v>436</v>
      </c>
      <c r="J923">
        <v>3</v>
      </c>
      <c r="K923">
        <v>4</v>
      </c>
      <c r="L923">
        <v>67</v>
      </c>
      <c r="M923" s="23" t="s">
        <v>279</v>
      </c>
      <c r="N923" s="24" t="s">
        <v>146</v>
      </c>
      <c r="O923" t="s">
        <v>664</v>
      </c>
      <c r="P923">
        <v>86</v>
      </c>
      <c r="Q923">
        <v>124</v>
      </c>
      <c r="R923">
        <v>9</v>
      </c>
      <c r="S923">
        <v>8</v>
      </c>
      <c r="T923">
        <v>10</v>
      </c>
      <c r="U923">
        <v>11</v>
      </c>
      <c r="X923" t="s">
        <v>767</v>
      </c>
      <c r="Y923">
        <v>1093</v>
      </c>
      <c r="Z923" t="s">
        <v>1463</v>
      </c>
    </row>
    <row r="924" spans="1:26" x14ac:dyDescent="0.25">
      <c r="A924" s="18" t="s">
        <v>277</v>
      </c>
      <c r="B924" s="22" t="s">
        <v>282</v>
      </c>
      <c r="C924" s="22" t="s">
        <v>2585</v>
      </c>
      <c r="D924" s="29" t="str">
        <f>VLOOKUP(R924, method!$A$1:$B$15, 2, 0)</f>
        <v>留後</v>
      </c>
      <c r="E924">
        <v>10</v>
      </c>
      <c r="F924" t="s">
        <v>434</v>
      </c>
      <c r="G924" s="31" t="s">
        <v>435</v>
      </c>
      <c r="H924">
        <v>1650</v>
      </c>
      <c r="I924" s="35" t="s">
        <v>436</v>
      </c>
      <c r="J924">
        <v>3</v>
      </c>
      <c r="K924">
        <v>10</v>
      </c>
      <c r="L924">
        <v>73</v>
      </c>
      <c r="M924" s="15" t="s">
        <v>103</v>
      </c>
      <c r="N924" s="14" t="s">
        <v>50</v>
      </c>
      <c r="O924" t="s">
        <v>548</v>
      </c>
      <c r="P924">
        <v>17</v>
      </c>
      <c r="Q924">
        <v>132</v>
      </c>
      <c r="R924">
        <v>11</v>
      </c>
      <c r="S924">
        <v>11</v>
      </c>
      <c r="T924">
        <v>10</v>
      </c>
      <c r="U924">
        <v>10</v>
      </c>
      <c r="X924" t="s">
        <v>997</v>
      </c>
      <c r="Y924">
        <v>1097</v>
      </c>
      <c r="Z924" t="s">
        <v>158</v>
      </c>
    </row>
    <row r="925" spans="1:26" x14ac:dyDescent="0.25">
      <c r="A925" s="18" t="s">
        <v>277</v>
      </c>
      <c r="B925" s="22" t="s">
        <v>282</v>
      </c>
      <c r="C925" s="22" t="s">
        <v>2585</v>
      </c>
      <c r="D925" s="27" t="str">
        <f>VLOOKUP(R925, method!$A$1:$B$15, 2, 0)</f>
        <v>中後</v>
      </c>
      <c r="E925">
        <v>6</v>
      </c>
      <c r="F925" t="s">
        <v>559</v>
      </c>
      <c r="G925" s="30" t="s">
        <v>445</v>
      </c>
      <c r="H925">
        <v>1650</v>
      </c>
      <c r="I925" s="35" t="s">
        <v>436</v>
      </c>
      <c r="J925">
        <v>3</v>
      </c>
      <c r="K925">
        <v>3</v>
      </c>
      <c r="L925">
        <v>73</v>
      </c>
      <c r="M925" s="15" t="s">
        <v>103</v>
      </c>
      <c r="N925" s="24" t="s">
        <v>146</v>
      </c>
      <c r="O925" s="10" t="s">
        <v>452</v>
      </c>
      <c r="P925">
        <v>17</v>
      </c>
      <c r="Q925">
        <v>133</v>
      </c>
      <c r="R925">
        <v>9</v>
      </c>
      <c r="S925">
        <v>9</v>
      </c>
      <c r="T925">
        <v>10</v>
      </c>
      <c r="U925">
        <v>6</v>
      </c>
      <c r="X925" t="s">
        <v>1360</v>
      </c>
      <c r="Y925">
        <v>1098</v>
      </c>
      <c r="Z925" t="s">
        <v>158</v>
      </c>
    </row>
    <row r="926" spans="1:26" x14ac:dyDescent="0.25">
      <c r="A926" s="18" t="s">
        <v>277</v>
      </c>
      <c r="B926" s="22" t="s">
        <v>282</v>
      </c>
      <c r="C926" s="22" t="s">
        <v>2585</v>
      </c>
      <c r="D926" s="29" t="str">
        <f>VLOOKUP(R926, method!$A$1:$B$15, 2, 0)</f>
        <v>留後</v>
      </c>
      <c r="E926">
        <v>9</v>
      </c>
      <c r="F926" t="s">
        <v>561</v>
      </c>
      <c r="G926" s="31" t="s">
        <v>435</v>
      </c>
      <c r="H926">
        <v>1650</v>
      </c>
      <c r="I926" s="35" t="s">
        <v>436</v>
      </c>
      <c r="J926">
        <v>3</v>
      </c>
      <c r="K926">
        <v>9</v>
      </c>
      <c r="L926">
        <v>73</v>
      </c>
      <c r="M926" s="15" t="s">
        <v>103</v>
      </c>
      <c r="N926" s="24" t="s">
        <v>146</v>
      </c>
      <c r="O926" t="s">
        <v>558</v>
      </c>
      <c r="P926">
        <v>13</v>
      </c>
      <c r="Q926">
        <v>132</v>
      </c>
      <c r="R926">
        <v>11</v>
      </c>
      <c r="S926">
        <v>11</v>
      </c>
      <c r="T926">
        <v>11</v>
      </c>
      <c r="U926">
        <v>9</v>
      </c>
      <c r="X926" t="s">
        <v>1464</v>
      </c>
      <c r="Y926">
        <v>1090</v>
      </c>
      <c r="Z926" t="s">
        <v>158</v>
      </c>
    </row>
    <row r="927" spans="1:26" x14ac:dyDescent="0.25">
      <c r="A927" s="18" t="s">
        <v>277</v>
      </c>
      <c r="B927" s="22" t="s">
        <v>282</v>
      </c>
      <c r="C927" s="22" t="s">
        <v>2585</v>
      </c>
      <c r="D927" s="27" t="str">
        <f>VLOOKUP(R927, method!$A$1:$B$15, 2, 0)</f>
        <v>中後</v>
      </c>
      <c r="E927" s="33">
        <v>1</v>
      </c>
      <c r="F927" t="s">
        <v>684</v>
      </c>
      <c r="G927" s="31" t="s">
        <v>451</v>
      </c>
      <c r="H927">
        <v>1650</v>
      </c>
      <c r="I927" s="35" t="s">
        <v>436</v>
      </c>
      <c r="J927">
        <v>3</v>
      </c>
      <c r="K927">
        <v>6</v>
      </c>
      <c r="L927">
        <v>67</v>
      </c>
      <c r="M927" s="15" t="s">
        <v>103</v>
      </c>
      <c r="N927" s="24" t="s">
        <v>146</v>
      </c>
      <c r="O927" s="10" t="s">
        <v>488</v>
      </c>
      <c r="P927">
        <v>17</v>
      </c>
      <c r="Q927">
        <v>125</v>
      </c>
      <c r="R927">
        <v>9</v>
      </c>
      <c r="S927">
        <v>9</v>
      </c>
      <c r="T927">
        <v>9</v>
      </c>
      <c r="U927">
        <v>1</v>
      </c>
      <c r="X927" t="s">
        <v>283</v>
      </c>
      <c r="Y927">
        <v>1092</v>
      </c>
      <c r="Z927" t="s">
        <v>158</v>
      </c>
    </row>
    <row r="928" spans="1:26" x14ac:dyDescent="0.25">
      <c r="A928" s="18" t="s">
        <v>277</v>
      </c>
      <c r="B928" s="22" t="s">
        <v>282</v>
      </c>
      <c r="C928" s="22" t="s">
        <v>2585</v>
      </c>
      <c r="D928" s="28" t="str">
        <f>VLOOKUP(R928, method!$A$1:$B$15, 2, 0)</f>
        <v>中前</v>
      </c>
      <c r="E928" s="33">
        <v>1</v>
      </c>
      <c r="F928" t="s">
        <v>447</v>
      </c>
      <c r="G928" s="30" t="s">
        <v>445</v>
      </c>
      <c r="H928">
        <v>1650</v>
      </c>
      <c r="I928" s="35" t="s">
        <v>436</v>
      </c>
      <c r="J928">
        <v>3</v>
      </c>
      <c r="K928">
        <v>1</v>
      </c>
      <c r="L928">
        <v>61</v>
      </c>
      <c r="M928" s="15" t="s">
        <v>103</v>
      </c>
      <c r="N928" s="24" t="s">
        <v>146</v>
      </c>
      <c r="O928" s="10" t="s">
        <v>488</v>
      </c>
      <c r="P928">
        <v>21</v>
      </c>
      <c r="Q928">
        <v>116</v>
      </c>
      <c r="R928">
        <v>7</v>
      </c>
      <c r="S928">
        <v>7</v>
      </c>
      <c r="T928">
        <v>7</v>
      </c>
      <c r="U928">
        <v>1</v>
      </c>
      <c r="X928" t="s">
        <v>1465</v>
      </c>
      <c r="Y928">
        <v>1092</v>
      </c>
      <c r="Z928" t="s">
        <v>158</v>
      </c>
    </row>
    <row r="929" spans="1:26" x14ac:dyDescent="0.25">
      <c r="A929" s="18" t="s">
        <v>277</v>
      </c>
      <c r="B929" s="22" t="s">
        <v>282</v>
      </c>
      <c r="C929" s="22" t="s">
        <v>2585</v>
      </c>
      <c r="D929" s="29" t="str">
        <f>VLOOKUP(R929, method!$A$1:$B$15, 2, 0)</f>
        <v>留後</v>
      </c>
      <c r="E929">
        <v>7</v>
      </c>
      <c r="F929" t="s">
        <v>450</v>
      </c>
      <c r="G929" s="31" t="s">
        <v>451</v>
      </c>
      <c r="H929">
        <v>1650</v>
      </c>
      <c r="I929" s="35" t="s">
        <v>436</v>
      </c>
      <c r="J929">
        <v>3</v>
      </c>
      <c r="K929">
        <v>9</v>
      </c>
      <c r="L929">
        <v>63</v>
      </c>
      <c r="M929" s="15" t="s">
        <v>103</v>
      </c>
      <c r="N929" s="15" t="s">
        <v>390</v>
      </c>
      <c r="O929">
        <v>4</v>
      </c>
      <c r="P929">
        <v>31</v>
      </c>
      <c r="Q929">
        <v>118</v>
      </c>
      <c r="R929">
        <v>11</v>
      </c>
      <c r="S929">
        <v>11</v>
      </c>
      <c r="T929">
        <v>11</v>
      </c>
      <c r="U929">
        <v>7</v>
      </c>
      <c r="X929" t="s">
        <v>1466</v>
      </c>
      <c r="Y929">
        <v>1092</v>
      </c>
      <c r="Z929" t="s">
        <v>158</v>
      </c>
    </row>
    <row r="930" spans="1:26" x14ac:dyDescent="0.25">
      <c r="A930" s="18" t="s">
        <v>277</v>
      </c>
      <c r="B930" s="22" t="s">
        <v>282</v>
      </c>
      <c r="C930" s="22" t="s">
        <v>2585</v>
      </c>
      <c r="D930" s="29" t="str">
        <f>VLOOKUP(R930, method!$A$1:$B$15, 2, 0)</f>
        <v>留後</v>
      </c>
      <c r="E930" s="34">
        <v>5</v>
      </c>
      <c r="F930" t="s">
        <v>661</v>
      </c>
      <c r="G930" s="30" t="s">
        <v>445</v>
      </c>
      <c r="H930">
        <v>1650</v>
      </c>
      <c r="I930" s="35" t="s">
        <v>436</v>
      </c>
      <c r="J930">
        <v>3</v>
      </c>
      <c r="K930">
        <v>9</v>
      </c>
      <c r="L930">
        <v>65</v>
      </c>
      <c r="M930" s="15" t="s">
        <v>103</v>
      </c>
      <c r="N930" s="19" t="s">
        <v>388</v>
      </c>
      <c r="O930" t="s">
        <v>529</v>
      </c>
      <c r="P930">
        <v>26</v>
      </c>
      <c r="Q930">
        <v>122</v>
      </c>
      <c r="R930">
        <v>11</v>
      </c>
      <c r="S930">
        <v>10</v>
      </c>
      <c r="T930">
        <v>9</v>
      </c>
      <c r="U930">
        <v>5</v>
      </c>
      <c r="X930" t="s">
        <v>1466</v>
      </c>
      <c r="Y930">
        <v>1103</v>
      </c>
      <c r="Z930" t="s">
        <v>158</v>
      </c>
    </row>
    <row r="931" spans="1:26" x14ac:dyDescent="0.25">
      <c r="A931" s="18" t="s">
        <v>277</v>
      </c>
      <c r="B931" s="22" t="s">
        <v>282</v>
      </c>
      <c r="C931" s="22" t="s">
        <v>2585</v>
      </c>
      <c r="D931" s="27" t="str">
        <f>VLOOKUP(R931, method!$A$1:$B$15, 2, 0)</f>
        <v>中後</v>
      </c>
      <c r="E931">
        <v>6</v>
      </c>
      <c r="F931" t="s">
        <v>454</v>
      </c>
      <c r="G931" s="31" t="s">
        <v>451</v>
      </c>
      <c r="H931">
        <v>1200</v>
      </c>
      <c r="I931" s="35" t="s">
        <v>455</v>
      </c>
      <c r="J931">
        <v>3</v>
      </c>
      <c r="K931">
        <v>8</v>
      </c>
      <c r="L931">
        <v>67</v>
      </c>
      <c r="M931" s="15" t="s">
        <v>103</v>
      </c>
      <c r="N931" s="14" t="s">
        <v>400</v>
      </c>
      <c r="O931" t="s">
        <v>495</v>
      </c>
      <c r="P931">
        <v>7.7</v>
      </c>
      <c r="Q931">
        <v>124</v>
      </c>
      <c r="R931">
        <v>9</v>
      </c>
      <c r="S931">
        <v>9</v>
      </c>
      <c r="T931">
        <v>6</v>
      </c>
      <c r="X931" t="s">
        <v>1210</v>
      </c>
      <c r="Y931">
        <v>1106</v>
      </c>
      <c r="Z931" t="s">
        <v>158</v>
      </c>
    </row>
    <row r="932" spans="1:26" x14ac:dyDescent="0.25">
      <c r="A932" s="18" t="s">
        <v>277</v>
      </c>
      <c r="B932" s="22" t="s">
        <v>282</v>
      </c>
      <c r="C932" s="22" t="s">
        <v>2585</v>
      </c>
      <c r="D932" s="29" t="str">
        <f>VLOOKUP(R932, method!$A$1:$B$15, 2, 0)</f>
        <v>留後</v>
      </c>
      <c r="E932">
        <v>7</v>
      </c>
      <c r="F932" t="s">
        <v>457</v>
      </c>
      <c r="G932" s="30" t="s">
        <v>445</v>
      </c>
      <c r="H932">
        <v>1200</v>
      </c>
      <c r="I932" s="35" t="s">
        <v>455</v>
      </c>
      <c r="J932">
        <v>3</v>
      </c>
      <c r="K932">
        <v>7</v>
      </c>
      <c r="L932">
        <v>69</v>
      </c>
      <c r="M932" s="15" t="s">
        <v>103</v>
      </c>
      <c r="N932" s="24" t="s">
        <v>146</v>
      </c>
      <c r="O932">
        <v>4</v>
      </c>
      <c r="P932">
        <v>8.4</v>
      </c>
      <c r="Q932">
        <v>127</v>
      </c>
      <c r="R932">
        <v>12</v>
      </c>
      <c r="S932">
        <v>12</v>
      </c>
      <c r="T932">
        <v>7</v>
      </c>
      <c r="X932" t="s">
        <v>1084</v>
      </c>
      <c r="Y932">
        <v>1097</v>
      </c>
      <c r="Z932" t="s">
        <v>158</v>
      </c>
    </row>
    <row r="933" spans="1:26" x14ac:dyDescent="0.25">
      <c r="A933" s="18" t="s">
        <v>277</v>
      </c>
      <c r="B933" s="22" t="s">
        <v>282</v>
      </c>
      <c r="C933" s="22" t="s">
        <v>2585</v>
      </c>
      <c r="D933" s="27" t="str">
        <f>VLOOKUP(R933, method!$A$1:$B$15, 2, 0)</f>
        <v>中後</v>
      </c>
      <c r="E933" s="34">
        <v>5</v>
      </c>
      <c r="F933" t="s">
        <v>460</v>
      </c>
      <c r="G933" s="31" t="s">
        <v>439</v>
      </c>
      <c r="H933">
        <v>1200</v>
      </c>
      <c r="I933" s="35" t="s">
        <v>455</v>
      </c>
      <c r="J933">
        <v>3</v>
      </c>
      <c r="K933">
        <v>2</v>
      </c>
      <c r="L933">
        <v>69</v>
      </c>
      <c r="M933" s="15" t="s">
        <v>103</v>
      </c>
      <c r="N933" s="24" t="s">
        <v>146</v>
      </c>
      <c r="O933" s="10" t="s">
        <v>376</v>
      </c>
      <c r="P933">
        <v>7</v>
      </c>
      <c r="Q933">
        <v>124</v>
      </c>
      <c r="R933">
        <v>9</v>
      </c>
      <c r="S933">
        <v>8</v>
      </c>
      <c r="T933">
        <v>5</v>
      </c>
      <c r="X933" t="s">
        <v>1467</v>
      </c>
      <c r="Y933">
        <v>1110</v>
      </c>
      <c r="Z933" t="s">
        <v>158</v>
      </c>
    </row>
    <row r="934" spans="1:26" x14ac:dyDescent="0.25">
      <c r="A934" s="18" t="s">
        <v>277</v>
      </c>
      <c r="B934" s="22" t="s">
        <v>282</v>
      </c>
      <c r="C934" s="22" t="s">
        <v>2585</v>
      </c>
      <c r="D934" s="29" t="str">
        <f>VLOOKUP(R934, method!$A$1:$B$15, 2, 0)</f>
        <v>留後</v>
      </c>
      <c r="E934" s="33">
        <v>2</v>
      </c>
      <c r="F934" t="s">
        <v>859</v>
      </c>
      <c r="G934" s="31" t="s">
        <v>435</v>
      </c>
      <c r="H934">
        <v>1200</v>
      </c>
      <c r="I934" s="35" t="s">
        <v>455</v>
      </c>
      <c r="J934">
        <v>3</v>
      </c>
      <c r="K934">
        <v>10</v>
      </c>
      <c r="L934">
        <v>67</v>
      </c>
      <c r="M934" s="15" t="s">
        <v>103</v>
      </c>
      <c r="N934" s="24" t="s">
        <v>146</v>
      </c>
      <c r="O934" s="10" t="s">
        <v>488</v>
      </c>
      <c r="P934">
        <v>18</v>
      </c>
      <c r="Q934">
        <v>127</v>
      </c>
      <c r="R934">
        <v>11</v>
      </c>
      <c r="S934">
        <v>11</v>
      </c>
      <c r="T934">
        <v>2</v>
      </c>
      <c r="X934" t="s">
        <v>147</v>
      </c>
      <c r="Y934">
        <v>1108</v>
      </c>
      <c r="Z934" t="s">
        <v>158</v>
      </c>
    </row>
    <row r="935" spans="1:26" x14ac:dyDescent="0.25">
      <c r="A935" s="18" t="s">
        <v>277</v>
      </c>
      <c r="B935" s="22" t="s">
        <v>282</v>
      </c>
      <c r="C935" s="22" t="s">
        <v>2585</v>
      </c>
      <c r="D935" s="27" t="str">
        <f>VLOOKUP(R935, method!$A$1:$B$15, 2, 0)</f>
        <v>中後</v>
      </c>
      <c r="E935">
        <v>6</v>
      </c>
      <c r="F935" t="s">
        <v>464</v>
      </c>
      <c r="G935" s="31" t="s">
        <v>439</v>
      </c>
      <c r="H935">
        <v>1200</v>
      </c>
      <c r="I935" s="35" t="s">
        <v>455</v>
      </c>
      <c r="J935">
        <v>3</v>
      </c>
      <c r="K935">
        <v>2</v>
      </c>
      <c r="L935">
        <v>69</v>
      </c>
      <c r="M935" s="15" t="s">
        <v>103</v>
      </c>
      <c r="N935" s="18" t="s">
        <v>12</v>
      </c>
      <c r="O935" s="10" t="s">
        <v>442</v>
      </c>
      <c r="P935">
        <v>6</v>
      </c>
      <c r="Q935">
        <v>127</v>
      </c>
      <c r="R935">
        <v>8</v>
      </c>
      <c r="S935">
        <v>6</v>
      </c>
      <c r="T935">
        <v>6</v>
      </c>
      <c r="X935" t="s">
        <v>565</v>
      </c>
      <c r="Y935">
        <v>1104</v>
      </c>
      <c r="Z935" t="s">
        <v>158</v>
      </c>
    </row>
    <row r="936" spans="1:26" x14ac:dyDescent="0.25">
      <c r="A936" s="18" t="s">
        <v>277</v>
      </c>
      <c r="B936" s="22" t="s">
        <v>282</v>
      </c>
      <c r="C936" s="22" t="s">
        <v>2585</v>
      </c>
      <c r="D936" s="29" t="str">
        <f>VLOOKUP(R936, method!$A$1:$B$15, 2, 0)</f>
        <v>留後</v>
      </c>
      <c r="E936" s="34">
        <v>4</v>
      </c>
      <c r="F936" t="s">
        <v>673</v>
      </c>
      <c r="G936" s="30" t="s">
        <v>445</v>
      </c>
      <c r="H936">
        <v>1000</v>
      </c>
      <c r="I936" s="35" t="s">
        <v>455</v>
      </c>
      <c r="J936">
        <v>3</v>
      </c>
      <c r="K936">
        <v>4</v>
      </c>
      <c r="L936">
        <v>69</v>
      </c>
      <c r="M936" s="15" t="s">
        <v>103</v>
      </c>
      <c r="N936" s="18" t="s">
        <v>12</v>
      </c>
      <c r="O936" s="10" t="s">
        <v>452</v>
      </c>
      <c r="P936">
        <v>6.6</v>
      </c>
      <c r="Q936">
        <v>129</v>
      </c>
      <c r="R936">
        <v>11</v>
      </c>
      <c r="S936">
        <v>12</v>
      </c>
      <c r="T936">
        <v>4</v>
      </c>
      <c r="X936" t="s">
        <v>1468</v>
      </c>
      <c r="Y936">
        <v>1097</v>
      </c>
      <c r="Z936" t="s">
        <v>158</v>
      </c>
    </row>
    <row r="937" spans="1:26" x14ac:dyDescent="0.25">
      <c r="A937" s="18" t="s">
        <v>277</v>
      </c>
      <c r="B937" s="22" t="s">
        <v>282</v>
      </c>
      <c r="C937" s="22" t="s">
        <v>2585</v>
      </c>
      <c r="D937" s="27" t="str">
        <f>VLOOKUP(R937, method!$A$1:$B$15, 2, 0)</f>
        <v>中後</v>
      </c>
      <c r="E937">
        <v>6</v>
      </c>
      <c r="F937" t="s">
        <v>849</v>
      </c>
      <c r="G937" s="31" t="s">
        <v>435</v>
      </c>
      <c r="H937">
        <v>1200</v>
      </c>
      <c r="I937" s="35" t="s">
        <v>455</v>
      </c>
      <c r="J937">
        <v>3</v>
      </c>
      <c r="K937">
        <v>4</v>
      </c>
      <c r="L937">
        <v>71</v>
      </c>
      <c r="M937" s="15" t="s">
        <v>103</v>
      </c>
      <c r="N937" s="19" t="s">
        <v>388</v>
      </c>
      <c r="O937" t="s">
        <v>637</v>
      </c>
      <c r="P937">
        <v>24</v>
      </c>
      <c r="Q937">
        <v>130</v>
      </c>
      <c r="R937">
        <v>10</v>
      </c>
      <c r="S937">
        <v>10</v>
      </c>
      <c r="T937">
        <v>6</v>
      </c>
      <c r="X937" t="s">
        <v>1200</v>
      </c>
      <c r="Y937">
        <v>1094</v>
      </c>
      <c r="Z937" t="s">
        <v>158</v>
      </c>
    </row>
    <row r="938" spans="1:26" x14ac:dyDescent="0.25">
      <c r="A938" s="18" t="s">
        <v>277</v>
      </c>
      <c r="B938" s="22" t="s">
        <v>282</v>
      </c>
      <c r="C938" s="22" t="s">
        <v>2585</v>
      </c>
      <c r="D938" s="29" t="str">
        <f>VLOOKUP(R938, method!$A$1:$B$15, 2, 0)</f>
        <v>留後</v>
      </c>
      <c r="E938" s="33">
        <v>3</v>
      </c>
      <c r="F938" t="s">
        <v>484</v>
      </c>
      <c r="G938" s="31" t="s">
        <v>439</v>
      </c>
      <c r="H938">
        <v>1200</v>
      </c>
      <c r="I938" s="36" t="s">
        <v>440</v>
      </c>
      <c r="J938">
        <v>3</v>
      </c>
      <c r="K938">
        <v>3</v>
      </c>
      <c r="L938">
        <v>71</v>
      </c>
      <c r="M938" s="15" t="s">
        <v>103</v>
      </c>
      <c r="N938" s="18" t="s">
        <v>12</v>
      </c>
      <c r="O938" s="10" t="s">
        <v>452</v>
      </c>
      <c r="P938">
        <v>11</v>
      </c>
      <c r="Q938">
        <v>130</v>
      </c>
      <c r="R938">
        <v>11</v>
      </c>
      <c r="S938">
        <v>9</v>
      </c>
      <c r="T938">
        <v>3</v>
      </c>
      <c r="X938" t="s">
        <v>699</v>
      </c>
      <c r="Y938">
        <v>1092</v>
      </c>
      <c r="Z938" t="s">
        <v>158</v>
      </c>
    </row>
    <row r="939" spans="1:26" x14ac:dyDescent="0.25">
      <c r="A939" s="18" t="s">
        <v>277</v>
      </c>
      <c r="B939" s="22" t="s">
        <v>282</v>
      </c>
      <c r="C939" s="22" t="s">
        <v>2585</v>
      </c>
      <c r="D939" s="29" t="str">
        <f>VLOOKUP(R939, method!$A$1:$B$15, 2, 0)</f>
        <v>留後</v>
      </c>
      <c r="E939">
        <v>7</v>
      </c>
      <c r="F939" t="s">
        <v>1158</v>
      </c>
      <c r="G939" s="31" t="s">
        <v>435</v>
      </c>
      <c r="H939">
        <v>1200</v>
      </c>
      <c r="I939" s="35" t="s">
        <v>455</v>
      </c>
      <c r="J939">
        <v>3</v>
      </c>
      <c r="K939">
        <v>12</v>
      </c>
      <c r="L939">
        <v>72</v>
      </c>
      <c r="M939" s="15" t="s">
        <v>103</v>
      </c>
      <c r="N939" s="19" t="s">
        <v>388</v>
      </c>
      <c r="O939" t="s">
        <v>558</v>
      </c>
      <c r="P939">
        <v>25</v>
      </c>
      <c r="Q939">
        <v>128</v>
      </c>
      <c r="R939">
        <v>12</v>
      </c>
      <c r="S939">
        <v>12</v>
      </c>
      <c r="T939">
        <v>7</v>
      </c>
      <c r="X939" t="s">
        <v>1107</v>
      </c>
      <c r="Y939">
        <v>1088</v>
      </c>
      <c r="Z939" t="s">
        <v>158</v>
      </c>
    </row>
    <row r="940" spans="1:26" x14ac:dyDescent="0.25">
      <c r="A940" s="18" t="s">
        <v>277</v>
      </c>
      <c r="B940" s="22" t="s">
        <v>282</v>
      </c>
      <c r="C940" s="22" t="s">
        <v>2585</v>
      </c>
      <c r="D940" s="27" t="str">
        <f>VLOOKUP(R940, method!$A$1:$B$15, 2, 0)</f>
        <v>中後</v>
      </c>
      <c r="E940" s="34">
        <v>5</v>
      </c>
      <c r="F940" t="s">
        <v>1284</v>
      </c>
      <c r="G940" s="31" t="s">
        <v>451</v>
      </c>
      <c r="H940">
        <v>1200</v>
      </c>
      <c r="I940" s="35" t="s">
        <v>455</v>
      </c>
      <c r="J940">
        <v>3</v>
      </c>
      <c r="K940">
        <v>6</v>
      </c>
      <c r="L940">
        <v>72</v>
      </c>
      <c r="M940" s="15" t="s">
        <v>103</v>
      </c>
      <c r="N940" s="25" t="s">
        <v>120</v>
      </c>
      <c r="O940" s="10" t="s">
        <v>452</v>
      </c>
      <c r="P940">
        <v>18</v>
      </c>
      <c r="Q940">
        <v>129</v>
      </c>
      <c r="R940">
        <v>8</v>
      </c>
      <c r="S940">
        <v>8</v>
      </c>
      <c r="T940">
        <v>5</v>
      </c>
      <c r="X940" t="s">
        <v>617</v>
      </c>
      <c r="Y940">
        <v>1081</v>
      </c>
      <c r="Z940" t="s">
        <v>158</v>
      </c>
    </row>
    <row r="941" spans="1:26" x14ac:dyDescent="0.25">
      <c r="A941" s="18" t="s">
        <v>277</v>
      </c>
      <c r="B941" s="22" t="s">
        <v>282</v>
      </c>
      <c r="C941" s="22" t="s">
        <v>2585</v>
      </c>
      <c r="D941" s="27" t="str">
        <f>VLOOKUP(R941, method!$A$1:$B$15, 2, 0)</f>
        <v>中後</v>
      </c>
      <c r="E941" s="33">
        <v>3</v>
      </c>
      <c r="F941" t="s">
        <v>642</v>
      </c>
      <c r="G941" s="31" t="s">
        <v>439</v>
      </c>
      <c r="H941">
        <v>1200</v>
      </c>
      <c r="I941" s="35" t="s">
        <v>455</v>
      </c>
      <c r="J941">
        <v>3</v>
      </c>
      <c r="K941">
        <v>2</v>
      </c>
      <c r="L941">
        <v>72</v>
      </c>
      <c r="M941" s="15" t="s">
        <v>103</v>
      </c>
      <c r="N941" s="25" t="s">
        <v>120</v>
      </c>
      <c r="O941" s="10">
        <v>2</v>
      </c>
      <c r="P941">
        <v>6.2</v>
      </c>
      <c r="Q941">
        <v>128</v>
      </c>
      <c r="R941">
        <v>8</v>
      </c>
      <c r="S941">
        <v>7</v>
      </c>
      <c r="T941">
        <v>3</v>
      </c>
      <c r="X941" t="s">
        <v>1115</v>
      </c>
      <c r="Y941">
        <v>1078</v>
      </c>
      <c r="Z941" t="s">
        <v>158</v>
      </c>
    </row>
    <row r="942" spans="1:26" x14ac:dyDescent="0.25">
      <c r="A942" s="18" t="s">
        <v>277</v>
      </c>
      <c r="B942" s="22" t="s">
        <v>282</v>
      </c>
      <c r="C942" s="22" t="s">
        <v>2585</v>
      </c>
      <c r="D942" s="27" t="str">
        <f>VLOOKUP(R942, method!$A$1:$B$15, 2, 0)</f>
        <v>中後</v>
      </c>
      <c r="E942" s="33">
        <v>1</v>
      </c>
      <c r="F942" t="s">
        <v>497</v>
      </c>
      <c r="G942" s="31" t="s">
        <v>435</v>
      </c>
      <c r="H942">
        <v>1200</v>
      </c>
      <c r="I942" s="35" t="s">
        <v>455</v>
      </c>
      <c r="J942">
        <v>3</v>
      </c>
      <c r="K942">
        <v>11</v>
      </c>
      <c r="L942">
        <v>67</v>
      </c>
      <c r="M942" s="15" t="s">
        <v>103</v>
      </c>
      <c r="N942" s="18" t="s">
        <v>12</v>
      </c>
      <c r="O942" s="10" t="s">
        <v>539</v>
      </c>
      <c r="P942">
        <v>5.2</v>
      </c>
      <c r="Q942">
        <v>127</v>
      </c>
      <c r="R942">
        <v>9</v>
      </c>
      <c r="S942">
        <v>9</v>
      </c>
      <c r="T942">
        <v>1</v>
      </c>
      <c r="X942" t="s">
        <v>1285</v>
      </c>
      <c r="Y942">
        <v>1075</v>
      </c>
      <c r="Z942" t="s">
        <v>158</v>
      </c>
    </row>
    <row r="943" spans="1:26" x14ac:dyDescent="0.25">
      <c r="A943" s="18" t="s">
        <v>277</v>
      </c>
      <c r="B943" s="22" t="s">
        <v>282</v>
      </c>
      <c r="C943" s="22" t="s">
        <v>2585</v>
      </c>
      <c r="D943" s="27" t="str">
        <f>VLOOKUP(R943, method!$A$1:$B$15, 2, 0)</f>
        <v>中後</v>
      </c>
      <c r="E943" s="34">
        <v>4</v>
      </c>
      <c r="F943" t="s">
        <v>500</v>
      </c>
      <c r="G943" s="31" t="s">
        <v>439</v>
      </c>
      <c r="H943">
        <v>1200</v>
      </c>
      <c r="I943" s="35" t="s">
        <v>455</v>
      </c>
      <c r="J943">
        <v>3</v>
      </c>
      <c r="K943">
        <v>8</v>
      </c>
      <c r="L943">
        <v>68</v>
      </c>
      <c r="M943" s="15" t="s">
        <v>103</v>
      </c>
      <c r="N943" s="23" t="s">
        <v>39</v>
      </c>
      <c r="O943" t="s">
        <v>456</v>
      </c>
      <c r="P943">
        <v>14</v>
      </c>
      <c r="Q943">
        <v>123</v>
      </c>
      <c r="R943">
        <v>10</v>
      </c>
      <c r="S943">
        <v>9</v>
      </c>
      <c r="T943">
        <v>4</v>
      </c>
      <c r="X943" t="s">
        <v>688</v>
      </c>
      <c r="Y943">
        <v>1083</v>
      </c>
      <c r="Z943" t="s">
        <v>158</v>
      </c>
    </row>
    <row r="944" spans="1:26" x14ac:dyDescent="0.25">
      <c r="A944" s="18" t="s">
        <v>277</v>
      </c>
      <c r="B944" s="22" t="s">
        <v>282</v>
      </c>
      <c r="C944" s="22" t="s">
        <v>2585</v>
      </c>
      <c r="D944" s="29" t="str">
        <f>VLOOKUP(R944, method!$A$1:$B$15, 2, 0)</f>
        <v>留後</v>
      </c>
      <c r="E944" s="33">
        <v>3</v>
      </c>
      <c r="F944" t="s">
        <v>503</v>
      </c>
      <c r="G944" s="30" t="s">
        <v>445</v>
      </c>
      <c r="H944">
        <v>1200</v>
      </c>
      <c r="I944" s="35" t="s">
        <v>455</v>
      </c>
      <c r="J944">
        <v>3</v>
      </c>
      <c r="K944">
        <v>3</v>
      </c>
      <c r="L944">
        <v>68</v>
      </c>
      <c r="M944" s="15" t="s">
        <v>103</v>
      </c>
      <c r="N944" s="24" t="s">
        <v>146</v>
      </c>
      <c r="O944" s="10" t="s">
        <v>498</v>
      </c>
      <c r="P944">
        <v>7.3</v>
      </c>
      <c r="Q944">
        <v>126</v>
      </c>
      <c r="R944">
        <v>11</v>
      </c>
      <c r="S944">
        <v>10</v>
      </c>
      <c r="T944">
        <v>3</v>
      </c>
      <c r="X944" t="s">
        <v>1075</v>
      </c>
      <c r="Y944">
        <v>1074</v>
      </c>
      <c r="Z944" t="s">
        <v>635</v>
      </c>
    </row>
    <row r="945" spans="1:26" x14ac:dyDescent="0.25">
      <c r="A945" s="18" t="s">
        <v>277</v>
      </c>
      <c r="B945" s="22" t="s">
        <v>282</v>
      </c>
      <c r="C945" s="22" t="s">
        <v>2585</v>
      </c>
      <c r="D945" s="27" t="str">
        <f>VLOOKUP(R945, method!$A$1:$B$15, 2, 0)</f>
        <v>中後</v>
      </c>
      <c r="E945">
        <v>7</v>
      </c>
      <c r="F945" t="s">
        <v>954</v>
      </c>
      <c r="G945" s="31" t="s">
        <v>451</v>
      </c>
      <c r="H945">
        <v>1200</v>
      </c>
      <c r="I945" s="35" t="s">
        <v>455</v>
      </c>
      <c r="J945">
        <v>3</v>
      </c>
      <c r="K945">
        <v>7</v>
      </c>
      <c r="L945">
        <v>68</v>
      </c>
      <c r="M945" s="15" t="s">
        <v>103</v>
      </c>
      <c r="N945" s="18" t="s">
        <v>12</v>
      </c>
      <c r="O945" s="10">
        <v>2</v>
      </c>
      <c r="P945">
        <v>4.8</v>
      </c>
      <c r="Q945">
        <v>125</v>
      </c>
      <c r="R945">
        <v>10</v>
      </c>
      <c r="S945">
        <v>10</v>
      </c>
      <c r="T945">
        <v>7</v>
      </c>
      <c r="X945" t="s">
        <v>1427</v>
      </c>
      <c r="Y945">
        <v>1095</v>
      </c>
      <c r="Z945" t="s">
        <v>463</v>
      </c>
    </row>
    <row r="946" spans="1:26" x14ac:dyDescent="0.25">
      <c r="A946" s="18" t="s">
        <v>277</v>
      </c>
      <c r="B946" s="22" t="s">
        <v>282</v>
      </c>
      <c r="C946" s="22" t="s">
        <v>2585</v>
      </c>
      <c r="D946" s="27" t="str">
        <f>VLOOKUP(R946, method!$A$1:$B$15, 2, 0)</f>
        <v>中後</v>
      </c>
      <c r="E946" s="33">
        <v>3</v>
      </c>
      <c r="F946" t="s">
        <v>1069</v>
      </c>
      <c r="G946" s="30" t="s">
        <v>445</v>
      </c>
      <c r="H946">
        <v>1200</v>
      </c>
      <c r="I946" s="35" t="s">
        <v>455</v>
      </c>
      <c r="J946">
        <v>3</v>
      </c>
      <c r="K946">
        <v>6</v>
      </c>
      <c r="L946">
        <v>68</v>
      </c>
      <c r="M946" s="15" t="s">
        <v>103</v>
      </c>
      <c r="N946" s="18" t="s">
        <v>12</v>
      </c>
      <c r="O946" s="10" t="s">
        <v>526</v>
      </c>
      <c r="P946">
        <v>4.0999999999999996</v>
      </c>
      <c r="Q946">
        <v>125</v>
      </c>
      <c r="R946">
        <v>10</v>
      </c>
      <c r="S946">
        <v>10</v>
      </c>
      <c r="T946">
        <v>3</v>
      </c>
      <c r="X946" t="s">
        <v>688</v>
      </c>
      <c r="Y946">
        <v>1080</v>
      </c>
      <c r="Z946" t="s">
        <v>463</v>
      </c>
    </row>
    <row r="947" spans="1:26" x14ac:dyDescent="0.25">
      <c r="A947" s="18" t="s">
        <v>277</v>
      </c>
      <c r="B947" s="22" t="s">
        <v>282</v>
      </c>
      <c r="C947" s="22" t="s">
        <v>2585</v>
      </c>
      <c r="D947" s="27" t="str">
        <f>VLOOKUP(R947, method!$A$1:$B$15, 2, 0)</f>
        <v>中後</v>
      </c>
      <c r="E947" s="33">
        <v>2</v>
      </c>
      <c r="F947" t="s">
        <v>1019</v>
      </c>
      <c r="G947" s="31" t="s">
        <v>435</v>
      </c>
      <c r="H947">
        <v>1200</v>
      </c>
      <c r="I947" s="35" t="s">
        <v>455</v>
      </c>
      <c r="J947">
        <v>3</v>
      </c>
      <c r="K947">
        <v>6</v>
      </c>
      <c r="L947">
        <v>66</v>
      </c>
      <c r="M947" s="15" t="s">
        <v>103</v>
      </c>
      <c r="N947" s="17" t="s">
        <v>1179</v>
      </c>
      <c r="O947" s="10" t="s">
        <v>488</v>
      </c>
      <c r="P947">
        <v>14</v>
      </c>
      <c r="Q947">
        <v>122</v>
      </c>
      <c r="R947">
        <v>9</v>
      </c>
      <c r="S947">
        <v>11</v>
      </c>
      <c r="T947">
        <v>2</v>
      </c>
      <c r="X947" t="s">
        <v>617</v>
      </c>
      <c r="Y947">
        <v>1083</v>
      </c>
      <c r="Z947" t="s">
        <v>463</v>
      </c>
    </row>
    <row r="948" spans="1:26" x14ac:dyDescent="0.25">
      <c r="A948" s="18" t="s">
        <v>277</v>
      </c>
      <c r="B948" s="22" t="s">
        <v>282</v>
      </c>
      <c r="C948" s="22" t="s">
        <v>2585</v>
      </c>
      <c r="D948" s="28" t="str">
        <f>VLOOKUP(R948, method!$A$1:$B$15, 2, 0)</f>
        <v>中前</v>
      </c>
      <c r="E948" s="33">
        <v>1</v>
      </c>
      <c r="F948" t="s">
        <v>808</v>
      </c>
      <c r="G948" s="31" t="s">
        <v>439</v>
      </c>
      <c r="H948">
        <v>1200</v>
      </c>
      <c r="I948" s="35" t="s">
        <v>455</v>
      </c>
      <c r="J948">
        <v>4</v>
      </c>
      <c r="K948">
        <v>4</v>
      </c>
      <c r="L948">
        <v>60</v>
      </c>
      <c r="M948" s="15" t="s">
        <v>103</v>
      </c>
      <c r="N948" s="18" t="s">
        <v>12</v>
      </c>
      <c r="O948" s="10" t="s">
        <v>597</v>
      </c>
      <c r="P948">
        <v>2.4</v>
      </c>
      <c r="Q948">
        <v>135</v>
      </c>
      <c r="R948">
        <v>7</v>
      </c>
      <c r="S948">
        <v>7</v>
      </c>
      <c r="T948">
        <v>1</v>
      </c>
      <c r="X948" t="s">
        <v>609</v>
      </c>
      <c r="Y948">
        <v>1067</v>
      </c>
      <c r="Z948" t="s">
        <v>463</v>
      </c>
    </row>
    <row r="949" spans="1:26" x14ac:dyDescent="0.25">
      <c r="A949" s="18" t="s">
        <v>277</v>
      </c>
      <c r="B949" s="22" t="s">
        <v>282</v>
      </c>
      <c r="C949" s="22" t="s">
        <v>2585</v>
      </c>
      <c r="D949" s="27" t="str">
        <f>VLOOKUP(R949, method!$A$1:$B$15, 2, 0)</f>
        <v>中後</v>
      </c>
      <c r="E949" s="34">
        <v>4</v>
      </c>
      <c r="F949" t="s">
        <v>1126</v>
      </c>
      <c r="G949" s="30" t="s">
        <v>445</v>
      </c>
      <c r="H949">
        <v>1000</v>
      </c>
      <c r="I949" s="36" t="s">
        <v>440</v>
      </c>
      <c r="J949">
        <v>4</v>
      </c>
      <c r="K949">
        <v>5</v>
      </c>
      <c r="L949">
        <v>60</v>
      </c>
      <c r="M949" s="15" t="s">
        <v>103</v>
      </c>
      <c r="N949" s="24" t="s">
        <v>146</v>
      </c>
      <c r="O949" s="10" t="s">
        <v>552</v>
      </c>
      <c r="P949">
        <v>13</v>
      </c>
      <c r="Q949">
        <v>135</v>
      </c>
      <c r="R949">
        <v>10</v>
      </c>
      <c r="S949">
        <v>11</v>
      </c>
      <c r="T949">
        <v>4</v>
      </c>
      <c r="X949" t="s">
        <v>1469</v>
      </c>
      <c r="Y949">
        <v>1075</v>
      </c>
      <c r="Z949" t="s">
        <v>463</v>
      </c>
    </row>
    <row r="950" spans="1:26" x14ac:dyDescent="0.25">
      <c r="A950" s="18" t="s">
        <v>277</v>
      </c>
      <c r="B950" s="22" t="s">
        <v>282</v>
      </c>
      <c r="C950" s="22" t="s">
        <v>2585</v>
      </c>
      <c r="D950" s="27" t="str">
        <f>VLOOKUP(R950, method!$A$1:$B$15, 2, 0)</f>
        <v>中後</v>
      </c>
      <c r="E950">
        <v>8</v>
      </c>
      <c r="F950" t="s">
        <v>514</v>
      </c>
      <c r="G950" s="31" t="s">
        <v>435</v>
      </c>
      <c r="H950">
        <v>1200</v>
      </c>
      <c r="I950" s="35" t="s">
        <v>436</v>
      </c>
      <c r="J950">
        <v>3</v>
      </c>
      <c r="K950">
        <v>6</v>
      </c>
      <c r="L950">
        <v>61</v>
      </c>
      <c r="M950" s="15" t="s">
        <v>103</v>
      </c>
      <c r="N950" s="15" t="s">
        <v>390</v>
      </c>
      <c r="O950" t="s">
        <v>480</v>
      </c>
      <c r="P950">
        <v>32</v>
      </c>
      <c r="Q950">
        <v>116</v>
      </c>
      <c r="R950">
        <v>9</v>
      </c>
      <c r="S950">
        <v>9</v>
      </c>
      <c r="T950">
        <v>8</v>
      </c>
      <c r="X950" t="s">
        <v>1208</v>
      </c>
      <c r="Y950">
        <v>1068</v>
      </c>
      <c r="Z950" t="s">
        <v>463</v>
      </c>
    </row>
    <row r="951" spans="1:26" x14ac:dyDescent="0.25">
      <c r="A951" s="18" t="s">
        <v>277</v>
      </c>
      <c r="B951" s="22" t="s">
        <v>282</v>
      </c>
      <c r="C951" s="22" t="s">
        <v>2585</v>
      </c>
      <c r="D951" s="29" t="str">
        <f>VLOOKUP(R951, method!$A$1:$B$15, 2, 0)</f>
        <v>留後</v>
      </c>
      <c r="E951" s="34">
        <v>5</v>
      </c>
      <c r="F951" t="s">
        <v>1309</v>
      </c>
      <c r="G951" t="s">
        <v>532</v>
      </c>
      <c r="H951">
        <v>1200</v>
      </c>
      <c r="I951" s="36" t="s">
        <v>440</v>
      </c>
      <c r="J951">
        <v>3</v>
      </c>
      <c r="K951">
        <v>3</v>
      </c>
      <c r="L951">
        <v>61</v>
      </c>
      <c r="M951" s="15" t="s">
        <v>103</v>
      </c>
      <c r="N951" s="20" t="s">
        <v>56</v>
      </c>
      <c r="O951" s="10" t="s">
        <v>498</v>
      </c>
      <c r="P951">
        <v>9.1</v>
      </c>
      <c r="Q951">
        <v>117</v>
      </c>
      <c r="R951">
        <v>11</v>
      </c>
      <c r="S951">
        <v>11</v>
      </c>
      <c r="T951">
        <v>5</v>
      </c>
      <c r="X951" t="s">
        <v>1427</v>
      </c>
      <c r="Y951">
        <v>1076</v>
      </c>
      <c r="Z951" t="s">
        <v>463</v>
      </c>
    </row>
    <row r="952" spans="1:26" x14ac:dyDescent="0.25">
      <c r="A952" s="18" t="s">
        <v>277</v>
      </c>
      <c r="B952" s="22" t="s">
        <v>282</v>
      </c>
      <c r="C952" s="22" t="s">
        <v>2585</v>
      </c>
      <c r="D952" s="29" t="str">
        <f>VLOOKUP(R952, method!$A$1:$B$15, 2, 0)</f>
        <v>留後</v>
      </c>
      <c r="E952">
        <v>6</v>
      </c>
      <c r="F952" t="s">
        <v>1171</v>
      </c>
      <c r="G952" s="30" t="s">
        <v>445</v>
      </c>
      <c r="H952">
        <v>1200</v>
      </c>
      <c r="I952" s="35" t="s">
        <v>455</v>
      </c>
      <c r="J952">
        <v>3</v>
      </c>
      <c r="K952">
        <v>9</v>
      </c>
      <c r="L952">
        <v>61</v>
      </c>
      <c r="M952" s="15" t="s">
        <v>103</v>
      </c>
      <c r="N952" s="15" t="s">
        <v>390</v>
      </c>
      <c r="O952" t="s">
        <v>529</v>
      </c>
      <c r="P952">
        <v>28</v>
      </c>
      <c r="Q952">
        <v>116</v>
      </c>
      <c r="R952">
        <v>11</v>
      </c>
      <c r="S952">
        <v>11</v>
      </c>
      <c r="T952">
        <v>6</v>
      </c>
      <c r="X952" t="s">
        <v>112</v>
      </c>
      <c r="Y952">
        <v>1079</v>
      </c>
      <c r="Z952" t="s">
        <v>463</v>
      </c>
    </row>
    <row r="953" spans="1:26" x14ac:dyDescent="0.25">
      <c r="A953" s="18" t="s">
        <v>277</v>
      </c>
      <c r="B953" s="22" t="s">
        <v>282</v>
      </c>
      <c r="C953" s="22" t="s">
        <v>2585</v>
      </c>
      <c r="D953" s="29" t="str">
        <f>VLOOKUP(R953, method!$A$1:$B$15, 2, 0)</f>
        <v>留後</v>
      </c>
      <c r="E953" s="34">
        <v>5</v>
      </c>
      <c r="F953" t="s">
        <v>816</v>
      </c>
      <c r="G953" s="31" t="s">
        <v>435</v>
      </c>
      <c r="H953">
        <v>1200</v>
      </c>
      <c r="I953" s="35" t="s">
        <v>455</v>
      </c>
      <c r="J953">
        <v>3</v>
      </c>
      <c r="K953">
        <v>2</v>
      </c>
      <c r="L953">
        <v>61</v>
      </c>
      <c r="M953" s="15" t="s">
        <v>103</v>
      </c>
      <c r="N953" s="25" t="s">
        <v>120</v>
      </c>
      <c r="O953" s="10">
        <v>2</v>
      </c>
      <c r="P953">
        <v>7.2</v>
      </c>
      <c r="Q953">
        <v>118</v>
      </c>
      <c r="R953">
        <v>12</v>
      </c>
      <c r="S953">
        <v>10</v>
      </c>
      <c r="T953">
        <v>5</v>
      </c>
      <c r="X953" t="s">
        <v>617</v>
      </c>
      <c r="Y953">
        <v>1072</v>
      </c>
      <c r="Z953" t="s">
        <v>463</v>
      </c>
    </row>
    <row r="954" spans="1:26" x14ac:dyDescent="0.25">
      <c r="A954" s="18" t="s">
        <v>277</v>
      </c>
      <c r="B954" s="22" t="s">
        <v>282</v>
      </c>
      <c r="C954" s="22" t="s">
        <v>2585</v>
      </c>
      <c r="D954" s="28" t="str">
        <f>VLOOKUP(R954, method!$A$1:$B$15, 2, 0)</f>
        <v>中前</v>
      </c>
      <c r="E954" s="33">
        <v>1</v>
      </c>
      <c r="F954" t="s">
        <v>1470</v>
      </c>
      <c r="G954" s="31" t="s">
        <v>439</v>
      </c>
      <c r="H954">
        <v>1200</v>
      </c>
      <c r="I954" s="35" t="s">
        <v>455</v>
      </c>
      <c r="J954">
        <v>4</v>
      </c>
      <c r="K954">
        <v>2</v>
      </c>
      <c r="L954">
        <v>56</v>
      </c>
      <c r="M954" s="15" t="s">
        <v>103</v>
      </c>
      <c r="N954" s="25" t="s">
        <v>120</v>
      </c>
      <c r="O954" s="10" t="s">
        <v>488</v>
      </c>
      <c r="P954">
        <v>7</v>
      </c>
      <c r="Q954">
        <v>131</v>
      </c>
      <c r="R954">
        <v>6</v>
      </c>
      <c r="S954">
        <v>6</v>
      </c>
      <c r="T954">
        <v>1</v>
      </c>
      <c r="X954" t="s">
        <v>1070</v>
      </c>
      <c r="Y954">
        <v>1062</v>
      </c>
      <c r="Z954" t="s">
        <v>463</v>
      </c>
    </row>
    <row r="955" spans="1:26" x14ac:dyDescent="0.25">
      <c r="A955" s="18" t="s">
        <v>277</v>
      </c>
      <c r="B955" s="22" t="s">
        <v>282</v>
      </c>
      <c r="C955" s="22" t="s">
        <v>2585</v>
      </c>
      <c r="D955" s="28" t="str">
        <f>VLOOKUP(R955, method!$A$1:$B$15, 2, 0)</f>
        <v>中前</v>
      </c>
      <c r="E955">
        <v>8</v>
      </c>
      <c r="F955" t="s">
        <v>746</v>
      </c>
      <c r="G955" s="30" t="s">
        <v>445</v>
      </c>
      <c r="H955">
        <v>1200</v>
      </c>
      <c r="I955" s="35" t="s">
        <v>455</v>
      </c>
      <c r="J955">
        <v>4</v>
      </c>
      <c r="K955">
        <v>6</v>
      </c>
      <c r="L955">
        <v>56</v>
      </c>
      <c r="M955" s="15" t="s">
        <v>103</v>
      </c>
      <c r="N955" s="15" t="s">
        <v>390</v>
      </c>
      <c r="O955">
        <v>3</v>
      </c>
      <c r="P955">
        <v>9.8000000000000007</v>
      </c>
      <c r="Q955">
        <v>131</v>
      </c>
      <c r="R955">
        <v>7</v>
      </c>
      <c r="S955">
        <v>7</v>
      </c>
      <c r="T955">
        <v>8</v>
      </c>
      <c r="X955" t="s">
        <v>1187</v>
      </c>
      <c r="Y955">
        <v>1062</v>
      </c>
      <c r="Z955" t="s">
        <v>463</v>
      </c>
    </row>
    <row r="956" spans="1:26" x14ac:dyDescent="0.25">
      <c r="A956" s="18" t="s">
        <v>277</v>
      </c>
      <c r="B956" s="22" t="s">
        <v>282</v>
      </c>
      <c r="C956" s="22" t="s">
        <v>2585</v>
      </c>
      <c r="D956" s="29" t="str">
        <f>VLOOKUP(R956, method!$A$1:$B$15, 2, 0)</f>
        <v>留後</v>
      </c>
      <c r="E956" s="34">
        <v>5</v>
      </c>
      <c r="F956" t="s">
        <v>1471</v>
      </c>
      <c r="G956" s="31" t="s">
        <v>435</v>
      </c>
      <c r="H956">
        <v>1200</v>
      </c>
      <c r="I956" s="35" t="s">
        <v>455</v>
      </c>
      <c r="J956">
        <v>4</v>
      </c>
      <c r="K956">
        <v>10</v>
      </c>
      <c r="L956">
        <v>56</v>
      </c>
      <c r="M956" s="15" t="s">
        <v>103</v>
      </c>
      <c r="N956" s="21" t="s">
        <v>61</v>
      </c>
      <c r="O956" t="s">
        <v>546</v>
      </c>
      <c r="P956">
        <v>6.2</v>
      </c>
      <c r="Q956">
        <v>132</v>
      </c>
      <c r="R956">
        <v>12</v>
      </c>
      <c r="S956">
        <v>10</v>
      </c>
      <c r="T956">
        <v>5</v>
      </c>
      <c r="X956" t="s">
        <v>1082</v>
      </c>
      <c r="Y956">
        <v>1057</v>
      </c>
      <c r="Z956" t="s">
        <v>463</v>
      </c>
    </row>
    <row r="957" spans="1:26" x14ac:dyDescent="0.25">
      <c r="A957" s="18" t="s">
        <v>277</v>
      </c>
      <c r="B957" s="22" t="s">
        <v>282</v>
      </c>
      <c r="C957" s="22" t="s">
        <v>2585</v>
      </c>
      <c r="D957" s="28" t="str">
        <f>VLOOKUP(R957, method!$A$1:$B$15, 2, 0)</f>
        <v>中前</v>
      </c>
      <c r="E957" s="33">
        <v>1</v>
      </c>
      <c r="F957" t="s">
        <v>1081</v>
      </c>
      <c r="G957" s="31" t="s">
        <v>439</v>
      </c>
      <c r="H957">
        <v>1200</v>
      </c>
      <c r="I957" s="35" t="s">
        <v>455</v>
      </c>
      <c r="J957">
        <v>4</v>
      </c>
      <c r="K957">
        <v>2</v>
      </c>
      <c r="L957">
        <v>49</v>
      </c>
      <c r="M957" s="15" t="s">
        <v>103</v>
      </c>
      <c r="N957" s="18" t="s">
        <v>12</v>
      </c>
      <c r="O957" s="10" t="s">
        <v>526</v>
      </c>
      <c r="P957">
        <v>1.9</v>
      </c>
      <c r="Q957">
        <v>124</v>
      </c>
      <c r="R957">
        <v>6</v>
      </c>
      <c r="S957">
        <v>5</v>
      </c>
      <c r="T957">
        <v>1</v>
      </c>
      <c r="X957" t="s">
        <v>641</v>
      </c>
      <c r="Y957">
        <v>1065</v>
      </c>
      <c r="Z957" t="s">
        <v>463</v>
      </c>
    </row>
    <row r="958" spans="1:26" x14ac:dyDescent="0.25">
      <c r="A958" s="18" t="s">
        <v>277</v>
      </c>
      <c r="B958" s="22" t="s">
        <v>282</v>
      </c>
      <c r="C958" s="22" t="s">
        <v>2585</v>
      </c>
      <c r="D958" s="27" t="str">
        <f>VLOOKUP(R958, method!$A$1:$B$15, 2, 0)</f>
        <v>中後</v>
      </c>
      <c r="E958" s="34">
        <v>4</v>
      </c>
      <c r="F958" t="s">
        <v>971</v>
      </c>
      <c r="G958" s="31" t="s">
        <v>435</v>
      </c>
      <c r="H958">
        <v>1200</v>
      </c>
      <c r="I958" s="35" t="s">
        <v>436</v>
      </c>
      <c r="J958">
        <v>4</v>
      </c>
      <c r="K958">
        <v>5</v>
      </c>
      <c r="L958">
        <v>49</v>
      </c>
      <c r="M958" s="15" t="s">
        <v>103</v>
      </c>
      <c r="N958" s="22" t="s">
        <v>33</v>
      </c>
      <c r="O958" s="10">
        <v>2</v>
      </c>
      <c r="P958">
        <v>5.7</v>
      </c>
      <c r="Q958">
        <v>125</v>
      </c>
      <c r="R958">
        <v>8</v>
      </c>
      <c r="S958">
        <v>6</v>
      </c>
      <c r="T958">
        <v>4</v>
      </c>
      <c r="X958" t="s">
        <v>1190</v>
      </c>
      <c r="Y958">
        <v>1076</v>
      </c>
      <c r="Z958" t="s">
        <v>463</v>
      </c>
    </row>
    <row r="959" spans="1:26" x14ac:dyDescent="0.25">
      <c r="A959" s="18" t="s">
        <v>277</v>
      </c>
      <c r="B959" s="22" t="s">
        <v>282</v>
      </c>
      <c r="C959" s="22" t="s">
        <v>2585</v>
      </c>
      <c r="D959" s="28" t="str">
        <f>VLOOKUP(R959, method!$A$1:$B$15, 2, 0)</f>
        <v>中前</v>
      </c>
      <c r="E959">
        <v>6</v>
      </c>
      <c r="F959" t="s">
        <v>1472</v>
      </c>
      <c r="G959" t="s">
        <v>532</v>
      </c>
      <c r="H959">
        <v>1200</v>
      </c>
      <c r="I959" s="35" t="s">
        <v>455</v>
      </c>
      <c r="J959">
        <v>4</v>
      </c>
      <c r="K959">
        <v>5</v>
      </c>
      <c r="L959">
        <v>50</v>
      </c>
      <c r="M959" s="15" t="s">
        <v>103</v>
      </c>
      <c r="N959" s="18" t="s">
        <v>12</v>
      </c>
      <c r="O959" t="s">
        <v>536</v>
      </c>
      <c r="P959">
        <v>2.4</v>
      </c>
      <c r="Q959">
        <v>125</v>
      </c>
      <c r="R959">
        <v>4</v>
      </c>
      <c r="S959">
        <v>5</v>
      </c>
      <c r="T959">
        <v>6</v>
      </c>
      <c r="X959" t="s">
        <v>1285</v>
      </c>
      <c r="Y959">
        <v>1089</v>
      </c>
      <c r="Z959" t="s">
        <v>463</v>
      </c>
    </row>
    <row r="960" spans="1:26" x14ac:dyDescent="0.25">
      <c r="A960" s="18" t="s">
        <v>277</v>
      </c>
      <c r="B960" s="22" t="s">
        <v>282</v>
      </c>
      <c r="C960" s="22" t="s">
        <v>2585</v>
      </c>
      <c r="D960" s="27" t="str">
        <f>VLOOKUP(R960, method!$A$1:$B$15, 2, 0)</f>
        <v>中後</v>
      </c>
      <c r="E960" s="33">
        <v>3</v>
      </c>
      <c r="F960" t="s">
        <v>754</v>
      </c>
      <c r="G960" t="s">
        <v>631</v>
      </c>
      <c r="H960">
        <v>1200</v>
      </c>
      <c r="I960" s="35" t="s">
        <v>455</v>
      </c>
      <c r="J960">
        <v>4</v>
      </c>
      <c r="K960">
        <v>10</v>
      </c>
      <c r="L960">
        <v>50</v>
      </c>
      <c r="M960" s="15" t="s">
        <v>103</v>
      </c>
      <c r="N960" s="18" t="s">
        <v>12</v>
      </c>
      <c r="O960" s="10">
        <v>1</v>
      </c>
      <c r="P960">
        <v>3.6</v>
      </c>
      <c r="Q960">
        <v>124</v>
      </c>
      <c r="R960">
        <v>9</v>
      </c>
      <c r="S960">
        <v>8</v>
      </c>
      <c r="T960">
        <v>3</v>
      </c>
      <c r="X960" t="s">
        <v>360</v>
      </c>
      <c r="Y960">
        <v>1092</v>
      </c>
      <c r="Z960" t="s">
        <v>463</v>
      </c>
    </row>
    <row r="961" spans="1:26" x14ac:dyDescent="0.25">
      <c r="A961" s="18" t="s">
        <v>277</v>
      </c>
      <c r="B961" s="22" t="s">
        <v>282</v>
      </c>
      <c r="C961" s="22" t="s">
        <v>2585</v>
      </c>
      <c r="D961" s="28" t="str">
        <f>VLOOKUP(R961, method!$A$1:$B$15, 2, 0)</f>
        <v>中前</v>
      </c>
      <c r="E961" s="34">
        <v>4</v>
      </c>
      <c r="F961" t="s">
        <v>1181</v>
      </c>
      <c r="G961" s="31" t="s">
        <v>435</v>
      </c>
      <c r="H961">
        <v>1200</v>
      </c>
      <c r="I961" s="35" t="s">
        <v>436</v>
      </c>
      <c r="J961">
        <v>4</v>
      </c>
      <c r="K961">
        <v>4</v>
      </c>
      <c r="L961">
        <v>50</v>
      </c>
      <c r="M961" s="15" t="s">
        <v>103</v>
      </c>
      <c r="N961" s="21" t="s">
        <v>541</v>
      </c>
      <c r="O961" t="s">
        <v>456</v>
      </c>
      <c r="P961">
        <v>14</v>
      </c>
      <c r="Q961">
        <v>125</v>
      </c>
      <c r="R961">
        <v>6</v>
      </c>
      <c r="S961">
        <v>6</v>
      </c>
      <c r="T961">
        <v>4</v>
      </c>
      <c r="X961" t="s">
        <v>921</v>
      </c>
      <c r="Y961">
        <v>1087</v>
      </c>
      <c r="Z961" t="s">
        <v>463</v>
      </c>
    </row>
    <row r="962" spans="1:26" x14ac:dyDescent="0.25">
      <c r="A962" s="18" t="s">
        <v>277</v>
      </c>
      <c r="B962" s="22" t="s">
        <v>282</v>
      </c>
      <c r="C962" s="22" t="s">
        <v>2585</v>
      </c>
      <c r="D962" s="26" t="str">
        <f>VLOOKUP(R962, method!$A$1:$B$15, 2, 0)</f>
        <v>放頭</v>
      </c>
      <c r="E962">
        <v>11</v>
      </c>
      <c r="F962" t="s">
        <v>758</v>
      </c>
      <c r="G962" t="s">
        <v>469</v>
      </c>
      <c r="H962">
        <v>1400</v>
      </c>
      <c r="I962" s="35" t="s">
        <v>436</v>
      </c>
      <c r="J962">
        <v>4</v>
      </c>
      <c r="K962">
        <v>6</v>
      </c>
      <c r="L962">
        <v>52</v>
      </c>
      <c r="M962" s="15" t="s">
        <v>103</v>
      </c>
      <c r="N962" s="15" t="s">
        <v>390</v>
      </c>
      <c r="O962" t="s">
        <v>485</v>
      </c>
      <c r="P962">
        <v>48</v>
      </c>
      <c r="Q962">
        <v>127</v>
      </c>
      <c r="R962">
        <v>1</v>
      </c>
      <c r="S962">
        <v>3</v>
      </c>
      <c r="T962">
        <v>4</v>
      </c>
      <c r="U962">
        <v>11</v>
      </c>
      <c r="X962" t="s">
        <v>964</v>
      </c>
      <c r="Y962">
        <v>1082</v>
      </c>
      <c r="Z962" t="s">
        <v>463</v>
      </c>
    </row>
    <row r="963" spans="1:26" x14ac:dyDescent="0.25">
      <c r="A963" s="18" t="s">
        <v>277</v>
      </c>
      <c r="B963" s="22" t="s">
        <v>282</v>
      </c>
      <c r="C963" s="22" t="s">
        <v>2585</v>
      </c>
      <c r="D963" s="28" t="str">
        <f>VLOOKUP(R963, method!$A$1:$B$15, 2, 0)</f>
        <v>中前</v>
      </c>
      <c r="E963">
        <v>9</v>
      </c>
      <c r="F963" t="s">
        <v>1322</v>
      </c>
      <c r="G963" t="s">
        <v>631</v>
      </c>
      <c r="H963">
        <v>1200</v>
      </c>
      <c r="I963" s="35" t="s">
        <v>455</v>
      </c>
      <c r="J963">
        <v>4</v>
      </c>
      <c r="K963">
        <v>3</v>
      </c>
      <c r="L963">
        <v>52</v>
      </c>
      <c r="M963" s="15" t="s">
        <v>103</v>
      </c>
      <c r="N963" s="15" t="s">
        <v>390</v>
      </c>
      <c r="O963" t="s">
        <v>664</v>
      </c>
      <c r="P963">
        <v>18</v>
      </c>
      <c r="Q963">
        <v>129</v>
      </c>
      <c r="R963">
        <v>4</v>
      </c>
      <c r="S963">
        <v>5</v>
      </c>
      <c r="T963">
        <v>9</v>
      </c>
      <c r="X963" t="s">
        <v>443</v>
      </c>
      <c r="Y963">
        <v>1071</v>
      </c>
      <c r="Z963" t="s">
        <v>463</v>
      </c>
    </row>
    <row r="964" spans="1:26" x14ac:dyDescent="0.25">
      <c r="A964" s="18" t="s">
        <v>277</v>
      </c>
      <c r="B964" s="23" t="s">
        <v>285</v>
      </c>
      <c r="C964" s="23" t="s">
        <v>2586</v>
      </c>
      <c r="D964" s="29" t="str">
        <f>VLOOKUP(R964, method!$A$1:$B$15, 2, 0)</f>
        <v>留後</v>
      </c>
      <c r="E964" s="34">
        <v>5</v>
      </c>
      <c r="F964" t="s">
        <v>925</v>
      </c>
      <c r="G964" t="s">
        <v>631</v>
      </c>
      <c r="H964">
        <v>1800</v>
      </c>
      <c r="I964" s="35" t="s">
        <v>455</v>
      </c>
      <c r="J964">
        <v>3</v>
      </c>
      <c r="K964">
        <v>11</v>
      </c>
      <c r="L964">
        <v>73</v>
      </c>
      <c r="M964" s="18" t="s">
        <v>95</v>
      </c>
      <c r="N964" s="22" t="s">
        <v>33</v>
      </c>
      <c r="O964">
        <v>4</v>
      </c>
      <c r="P964">
        <v>57</v>
      </c>
      <c r="Q964">
        <v>132</v>
      </c>
      <c r="R964">
        <v>13</v>
      </c>
      <c r="S964">
        <v>13</v>
      </c>
      <c r="T964">
        <v>13</v>
      </c>
      <c r="U964">
        <v>13</v>
      </c>
      <c r="V964">
        <v>5</v>
      </c>
      <c r="X964" t="s">
        <v>1473</v>
      </c>
      <c r="Y964">
        <v>1168</v>
      </c>
      <c r="Z964" t="s">
        <v>287</v>
      </c>
    </row>
    <row r="965" spans="1:26" x14ac:dyDescent="0.25">
      <c r="A965" s="18" t="s">
        <v>277</v>
      </c>
      <c r="B965" s="23" t="s">
        <v>285</v>
      </c>
      <c r="C965" s="23" t="s">
        <v>2586</v>
      </c>
      <c r="D965" s="29" t="str">
        <f>VLOOKUP(R965, method!$A$1:$B$15, 2, 0)</f>
        <v>留後</v>
      </c>
      <c r="E965">
        <v>7</v>
      </c>
      <c r="F965" t="s">
        <v>444</v>
      </c>
      <c r="G965" s="30" t="s">
        <v>445</v>
      </c>
      <c r="H965">
        <v>1800</v>
      </c>
      <c r="I965" s="35" t="s">
        <v>436</v>
      </c>
      <c r="J965">
        <v>3</v>
      </c>
      <c r="K965">
        <v>11</v>
      </c>
      <c r="L965">
        <v>73</v>
      </c>
      <c r="M965" s="18" t="s">
        <v>95</v>
      </c>
      <c r="N965" s="22" t="s">
        <v>33</v>
      </c>
      <c r="O965" t="s">
        <v>529</v>
      </c>
      <c r="P965">
        <v>14</v>
      </c>
      <c r="Q965">
        <v>130</v>
      </c>
      <c r="R965">
        <v>11</v>
      </c>
      <c r="S965">
        <v>11</v>
      </c>
      <c r="T965">
        <v>11</v>
      </c>
      <c r="U965">
        <v>8</v>
      </c>
      <c r="V965">
        <v>7</v>
      </c>
      <c r="X965" t="s">
        <v>1474</v>
      </c>
      <c r="Y965">
        <v>1181</v>
      </c>
      <c r="Z965" t="s">
        <v>287</v>
      </c>
    </row>
    <row r="966" spans="1:26" x14ac:dyDescent="0.25">
      <c r="A966" s="18" t="s">
        <v>277</v>
      </c>
      <c r="B966" s="23" t="s">
        <v>285</v>
      </c>
      <c r="C966" s="23" t="s">
        <v>2586</v>
      </c>
      <c r="D966" s="29" t="str">
        <f>VLOOKUP(R966, method!$A$1:$B$15, 2, 0)</f>
        <v>留後</v>
      </c>
      <c r="E966" s="33">
        <v>2</v>
      </c>
      <c r="F966" t="s">
        <v>712</v>
      </c>
      <c r="G966" s="31" t="s">
        <v>439</v>
      </c>
      <c r="H966">
        <v>1650</v>
      </c>
      <c r="I966" s="35" t="s">
        <v>436</v>
      </c>
      <c r="J966">
        <v>3</v>
      </c>
      <c r="K966">
        <v>11</v>
      </c>
      <c r="L966">
        <v>72</v>
      </c>
      <c r="M966" s="18" t="s">
        <v>95</v>
      </c>
      <c r="N966" s="22" t="s">
        <v>33</v>
      </c>
      <c r="O966" s="10">
        <v>1</v>
      </c>
      <c r="P966">
        <v>17</v>
      </c>
      <c r="Q966">
        <v>128</v>
      </c>
      <c r="R966">
        <v>11</v>
      </c>
      <c r="S966">
        <v>11</v>
      </c>
      <c r="T966">
        <v>10</v>
      </c>
      <c r="U966">
        <v>2</v>
      </c>
      <c r="X966" t="s">
        <v>245</v>
      </c>
      <c r="Y966">
        <v>1162</v>
      </c>
      <c r="Z966" t="s">
        <v>287</v>
      </c>
    </row>
    <row r="967" spans="1:26" x14ac:dyDescent="0.25">
      <c r="A967" s="18" t="s">
        <v>277</v>
      </c>
      <c r="B967" s="23" t="s">
        <v>285</v>
      </c>
      <c r="C967" s="23" t="s">
        <v>2586</v>
      </c>
      <c r="D967" s="26" t="str">
        <f>VLOOKUP(R967, method!$A$1:$B$15, 2, 0)</f>
        <v>放頭</v>
      </c>
      <c r="E967">
        <v>8</v>
      </c>
      <c r="F967" t="s">
        <v>859</v>
      </c>
      <c r="G967" s="31" t="s">
        <v>435</v>
      </c>
      <c r="H967">
        <v>1800</v>
      </c>
      <c r="I967" s="35" t="s">
        <v>455</v>
      </c>
      <c r="J967">
        <v>3</v>
      </c>
      <c r="K967">
        <v>6</v>
      </c>
      <c r="L967">
        <v>72</v>
      </c>
      <c r="M967" s="18" t="s">
        <v>95</v>
      </c>
      <c r="N967" s="22" t="s">
        <v>33</v>
      </c>
      <c r="O967">
        <v>4</v>
      </c>
      <c r="P967">
        <v>7.3</v>
      </c>
      <c r="Q967">
        <v>129</v>
      </c>
      <c r="R967">
        <v>3</v>
      </c>
      <c r="S967">
        <v>5</v>
      </c>
      <c r="T967">
        <v>5</v>
      </c>
      <c r="U967">
        <v>5</v>
      </c>
      <c r="V967">
        <v>8</v>
      </c>
      <c r="X967" t="s">
        <v>1475</v>
      </c>
      <c r="Y967">
        <v>1169</v>
      </c>
      <c r="Z967" t="s">
        <v>287</v>
      </c>
    </row>
    <row r="968" spans="1:26" x14ac:dyDescent="0.25">
      <c r="A968" s="18" t="s">
        <v>277</v>
      </c>
      <c r="B968" s="23" t="s">
        <v>285</v>
      </c>
      <c r="C968" s="23" t="s">
        <v>2586</v>
      </c>
      <c r="D968" s="27" t="str">
        <f>VLOOKUP(R968, method!$A$1:$B$15, 2, 0)</f>
        <v>中後</v>
      </c>
      <c r="E968" s="34">
        <v>5</v>
      </c>
      <c r="F968" t="s">
        <v>1058</v>
      </c>
      <c r="G968" s="31" t="s">
        <v>451</v>
      </c>
      <c r="H968">
        <v>2200</v>
      </c>
      <c r="I968" s="35" t="s">
        <v>455</v>
      </c>
      <c r="J968">
        <v>3</v>
      </c>
      <c r="K968">
        <v>8</v>
      </c>
      <c r="L968">
        <v>72</v>
      </c>
      <c r="M968" s="18" t="s">
        <v>95</v>
      </c>
      <c r="N968" s="22" t="s">
        <v>33</v>
      </c>
      <c r="O968" s="10" t="s">
        <v>498</v>
      </c>
      <c r="P968">
        <v>5</v>
      </c>
      <c r="Q968">
        <v>126</v>
      </c>
      <c r="R968">
        <v>9</v>
      </c>
      <c r="S968">
        <v>9</v>
      </c>
      <c r="T968">
        <v>9</v>
      </c>
      <c r="U968">
        <v>9</v>
      </c>
      <c r="V968">
        <v>9</v>
      </c>
      <c r="W968">
        <v>5</v>
      </c>
      <c r="X968" t="s">
        <v>1476</v>
      </c>
      <c r="Y968">
        <v>1153</v>
      </c>
      <c r="Z968" t="s">
        <v>287</v>
      </c>
    </row>
    <row r="969" spans="1:26" x14ac:dyDescent="0.25">
      <c r="A969" s="18" t="s">
        <v>277</v>
      </c>
      <c r="B969" s="23" t="s">
        <v>285</v>
      </c>
      <c r="C969" s="23" t="s">
        <v>2586</v>
      </c>
      <c r="D969" s="27" t="str">
        <f>VLOOKUP(R969, method!$A$1:$B$15, 2, 0)</f>
        <v>中後</v>
      </c>
      <c r="E969" s="33">
        <v>1</v>
      </c>
      <c r="F969" t="s">
        <v>937</v>
      </c>
      <c r="G969" s="31" t="s">
        <v>451</v>
      </c>
      <c r="H969">
        <v>1800</v>
      </c>
      <c r="I969" s="35" t="s">
        <v>455</v>
      </c>
      <c r="J969">
        <v>3</v>
      </c>
      <c r="K969">
        <v>10</v>
      </c>
      <c r="L969">
        <v>66</v>
      </c>
      <c r="M969" s="18" t="s">
        <v>95</v>
      </c>
      <c r="N969" s="22" t="s">
        <v>33</v>
      </c>
      <c r="O969" s="10" t="s">
        <v>762</v>
      </c>
      <c r="P969">
        <v>6.5</v>
      </c>
      <c r="Q969">
        <v>124</v>
      </c>
      <c r="R969">
        <v>8</v>
      </c>
      <c r="S969">
        <v>9</v>
      </c>
      <c r="T969">
        <v>10</v>
      </c>
      <c r="U969">
        <v>9</v>
      </c>
      <c r="V969">
        <v>1</v>
      </c>
      <c r="X969" t="s">
        <v>985</v>
      </c>
      <c r="Y969">
        <v>1153</v>
      </c>
      <c r="Z969" t="s">
        <v>287</v>
      </c>
    </row>
    <row r="970" spans="1:26" x14ac:dyDescent="0.25">
      <c r="A970" s="18" t="s">
        <v>277</v>
      </c>
      <c r="B970" s="23" t="s">
        <v>285</v>
      </c>
      <c r="C970" s="23" t="s">
        <v>2586</v>
      </c>
      <c r="D970" s="29" t="str">
        <f>VLOOKUP(R970, method!$A$1:$B$15, 2, 0)</f>
        <v>留後</v>
      </c>
      <c r="E970" s="33">
        <v>3</v>
      </c>
      <c r="F970" t="s">
        <v>612</v>
      </c>
      <c r="G970" s="31" t="s">
        <v>439</v>
      </c>
      <c r="H970">
        <v>1800</v>
      </c>
      <c r="I970" s="35" t="s">
        <v>455</v>
      </c>
      <c r="J970">
        <v>3</v>
      </c>
      <c r="K970">
        <v>10</v>
      </c>
      <c r="L970">
        <v>66</v>
      </c>
      <c r="M970" s="18" t="s">
        <v>95</v>
      </c>
      <c r="N970" s="15" t="s">
        <v>390</v>
      </c>
      <c r="O970" s="10" t="s">
        <v>552</v>
      </c>
      <c r="P970">
        <v>7.9</v>
      </c>
      <c r="Q970">
        <v>122</v>
      </c>
      <c r="R970">
        <v>11</v>
      </c>
      <c r="S970">
        <v>11</v>
      </c>
      <c r="T970">
        <v>11</v>
      </c>
      <c r="U970">
        <v>11</v>
      </c>
      <c r="V970">
        <v>3</v>
      </c>
      <c r="X970" t="s">
        <v>1477</v>
      </c>
      <c r="Y970">
        <v>1161</v>
      </c>
      <c r="Z970" t="s">
        <v>287</v>
      </c>
    </row>
    <row r="971" spans="1:26" x14ac:dyDescent="0.25">
      <c r="A971" s="18" t="s">
        <v>277</v>
      </c>
      <c r="B971" s="23" t="s">
        <v>285</v>
      </c>
      <c r="C971" s="23" t="s">
        <v>2586</v>
      </c>
      <c r="D971" s="27" t="str">
        <f>VLOOKUP(R971, method!$A$1:$B$15, 2, 0)</f>
        <v>中後</v>
      </c>
      <c r="E971" s="33">
        <v>3</v>
      </c>
      <c r="F971" t="s">
        <v>692</v>
      </c>
      <c r="G971" s="31" t="s">
        <v>439</v>
      </c>
      <c r="H971">
        <v>1650</v>
      </c>
      <c r="I971" s="35" t="s">
        <v>455</v>
      </c>
      <c r="J971">
        <v>3</v>
      </c>
      <c r="K971">
        <v>6</v>
      </c>
      <c r="L971">
        <v>66</v>
      </c>
      <c r="M971" s="18" t="s">
        <v>95</v>
      </c>
      <c r="N971" s="15" t="s">
        <v>390</v>
      </c>
      <c r="O971" s="10" t="s">
        <v>526</v>
      </c>
      <c r="P971">
        <v>6.8</v>
      </c>
      <c r="Q971">
        <v>123</v>
      </c>
      <c r="R971">
        <v>8</v>
      </c>
      <c r="S971">
        <v>8</v>
      </c>
      <c r="T971">
        <v>9</v>
      </c>
      <c r="U971">
        <v>3</v>
      </c>
      <c r="X971" t="s">
        <v>997</v>
      </c>
      <c r="Y971">
        <v>1166</v>
      </c>
      <c r="Z971" t="s">
        <v>287</v>
      </c>
    </row>
    <row r="972" spans="1:26" x14ac:dyDescent="0.25">
      <c r="A972" s="18" t="s">
        <v>277</v>
      </c>
      <c r="B972" s="23" t="s">
        <v>285</v>
      </c>
      <c r="C972" s="23" t="s">
        <v>2586</v>
      </c>
      <c r="D972" s="27" t="str">
        <f>VLOOKUP(R972, method!$A$1:$B$15, 2, 0)</f>
        <v>中後</v>
      </c>
      <c r="E972" s="33">
        <v>1</v>
      </c>
      <c r="F972" t="s">
        <v>694</v>
      </c>
      <c r="G972" s="31" t="s">
        <v>435</v>
      </c>
      <c r="H972">
        <v>1650</v>
      </c>
      <c r="I972" s="35" t="s">
        <v>455</v>
      </c>
      <c r="J972">
        <v>4</v>
      </c>
      <c r="K972">
        <v>7</v>
      </c>
      <c r="L972">
        <v>60</v>
      </c>
      <c r="M972" s="18" t="s">
        <v>95</v>
      </c>
      <c r="N972" s="22" t="s">
        <v>33</v>
      </c>
      <c r="O972" s="10" t="s">
        <v>376</v>
      </c>
      <c r="P972">
        <v>9.4</v>
      </c>
      <c r="Q972">
        <v>135</v>
      </c>
      <c r="R972">
        <v>10</v>
      </c>
      <c r="S972">
        <v>10</v>
      </c>
      <c r="T972">
        <v>8</v>
      </c>
      <c r="U972">
        <v>1</v>
      </c>
      <c r="X972" t="s">
        <v>1478</v>
      </c>
      <c r="Y972">
        <v>1157</v>
      </c>
      <c r="Z972" t="s">
        <v>1479</v>
      </c>
    </row>
    <row r="973" spans="1:26" x14ac:dyDescent="0.25">
      <c r="A973" s="18" t="s">
        <v>277</v>
      </c>
      <c r="B973" s="23" t="s">
        <v>285</v>
      </c>
      <c r="C973" s="23" t="s">
        <v>2586</v>
      </c>
      <c r="D973" s="28" t="str">
        <f>VLOOKUP(R973, method!$A$1:$B$15, 2, 0)</f>
        <v>中前</v>
      </c>
      <c r="E973">
        <v>7</v>
      </c>
      <c r="F973" t="s">
        <v>849</v>
      </c>
      <c r="G973" s="31" t="s">
        <v>435</v>
      </c>
      <c r="H973">
        <v>1650</v>
      </c>
      <c r="I973" s="35" t="s">
        <v>455</v>
      </c>
      <c r="J973">
        <v>3</v>
      </c>
      <c r="K973">
        <v>4</v>
      </c>
      <c r="L973">
        <v>66</v>
      </c>
      <c r="M973" s="18" t="s">
        <v>95</v>
      </c>
      <c r="N973" s="18" t="s">
        <v>201</v>
      </c>
      <c r="O973" t="s">
        <v>529</v>
      </c>
      <c r="P973">
        <v>10</v>
      </c>
      <c r="Q973">
        <v>120</v>
      </c>
      <c r="R973">
        <v>4</v>
      </c>
      <c r="S973">
        <v>4</v>
      </c>
      <c r="T973">
        <v>6</v>
      </c>
      <c r="U973">
        <v>7</v>
      </c>
      <c r="X973" t="s">
        <v>1454</v>
      </c>
      <c r="Y973">
        <v>1162</v>
      </c>
      <c r="Z973" t="s">
        <v>863</v>
      </c>
    </row>
    <row r="974" spans="1:26" x14ac:dyDescent="0.25">
      <c r="A974" s="18" t="s">
        <v>277</v>
      </c>
      <c r="B974" s="23" t="s">
        <v>285</v>
      </c>
      <c r="C974" s="23" t="s">
        <v>2586</v>
      </c>
      <c r="D974" s="28" t="str">
        <f>VLOOKUP(R974, method!$A$1:$B$15, 2, 0)</f>
        <v>中前</v>
      </c>
      <c r="E974">
        <v>8</v>
      </c>
      <c r="F974" t="s">
        <v>484</v>
      </c>
      <c r="G974" s="31" t="s">
        <v>439</v>
      </c>
      <c r="H974">
        <v>1650</v>
      </c>
      <c r="I974" s="36" t="s">
        <v>440</v>
      </c>
      <c r="J974">
        <v>3</v>
      </c>
      <c r="K974">
        <v>2</v>
      </c>
      <c r="L974">
        <v>69</v>
      </c>
      <c r="M974" s="18" t="s">
        <v>95</v>
      </c>
      <c r="N974" s="22" t="s">
        <v>33</v>
      </c>
      <c r="O974">
        <v>6</v>
      </c>
      <c r="P974">
        <v>7.1</v>
      </c>
      <c r="Q974">
        <v>127</v>
      </c>
      <c r="R974">
        <v>5</v>
      </c>
      <c r="S974">
        <v>5</v>
      </c>
      <c r="T974">
        <v>4</v>
      </c>
      <c r="U974">
        <v>8</v>
      </c>
      <c r="X974" t="s">
        <v>1480</v>
      </c>
      <c r="Y974">
        <v>1151</v>
      </c>
      <c r="Z974" t="s">
        <v>16</v>
      </c>
    </row>
    <row r="975" spans="1:26" x14ac:dyDescent="0.25">
      <c r="A975" s="18" t="s">
        <v>277</v>
      </c>
      <c r="B975" s="23" t="s">
        <v>285</v>
      </c>
      <c r="C975" s="23" t="s">
        <v>2586</v>
      </c>
      <c r="D975" s="27" t="str">
        <f>VLOOKUP(R975, method!$A$1:$B$15, 2, 0)</f>
        <v>中後</v>
      </c>
      <c r="E975">
        <v>6</v>
      </c>
      <c r="F975" t="s">
        <v>630</v>
      </c>
      <c r="G975" t="s">
        <v>631</v>
      </c>
      <c r="H975">
        <v>1600</v>
      </c>
      <c r="I975" s="35" t="s">
        <v>455</v>
      </c>
      <c r="J975">
        <v>3</v>
      </c>
      <c r="K975">
        <v>4</v>
      </c>
      <c r="L975">
        <v>71</v>
      </c>
      <c r="M975" s="18" t="s">
        <v>95</v>
      </c>
      <c r="N975" s="24" t="s">
        <v>389</v>
      </c>
      <c r="O975" t="s">
        <v>529</v>
      </c>
      <c r="P975">
        <v>36</v>
      </c>
      <c r="Q975">
        <v>126</v>
      </c>
      <c r="R975">
        <v>10</v>
      </c>
      <c r="S975">
        <v>10</v>
      </c>
      <c r="T975">
        <v>11</v>
      </c>
      <c r="U975">
        <v>6</v>
      </c>
      <c r="X975" t="s">
        <v>1481</v>
      </c>
      <c r="Y975">
        <v>1152</v>
      </c>
      <c r="Z975" t="s">
        <v>1482</v>
      </c>
    </row>
    <row r="976" spans="1:26" x14ac:dyDescent="0.25">
      <c r="A976" s="18" t="s">
        <v>277</v>
      </c>
      <c r="B976" s="23" t="s">
        <v>285</v>
      </c>
      <c r="C976" s="23" t="s">
        <v>2586</v>
      </c>
      <c r="D976" s="27" t="str">
        <f>VLOOKUP(R976, method!$A$1:$B$15, 2, 0)</f>
        <v>中後</v>
      </c>
      <c r="E976">
        <v>11</v>
      </c>
      <c r="F976" t="s">
        <v>893</v>
      </c>
      <c r="G976" t="s">
        <v>545</v>
      </c>
      <c r="H976">
        <v>1400</v>
      </c>
      <c r="I976" s="36" t="s">
        <v>479</v>
      </c>
      <c r="J976">
        <v>3</v>
      </c>
      <c r="K976">
        <v>11</v>
      </c>
      <c r="L976">
        <v>74</v>
      </c>
      <c r="M976" s="18" t="s">
        <v>95</v>
      </c>
      <c r="N976" s="16" t="s">
        <v>406</v>
      </c>
      <c r="O976" t="s">
        <v>533</v>
      </c>
      <c r="P976">
        <v>21</v>
      </c>
      <c r="Q976">
        <v>130</v>
      </c>
      <c r="R976">
        <v>9</v>
      </c>
      <c r="S976">
        <v>12</v>
      </c>
      <c r="T976">
        <v>12</v>
      </c>
      <c r="U976">
        <v>11</v>
      </c>
      <c r="X976" t="s">
        <v>1483</v>
      </c>
      <c r="Y976">
        <v>1158</v>
      </c>
      <c r="Z976" t="s">
        <v>287</v>
      </c>
    </row>
    <row r="977" spans="1:26" x14ac:dyDescent="0.25">
      <c r="A977" s="18" t="s">
        <v>277</v>
      </c>
      <c r="B977" s="23" t="s">
        <v>285</v>
      </c>
      <c r="C977" s="23" t="s">
        <v>2586</v>
      </c>
      <c r="D977" s="28" t="str">
        <f>VLOOKUP(R977, method!$A$1:$B$15, 2, 0)</f>
        <v>中前</v>
      </c>
      <c r="E977">
        <v>9</v>
      </c>
      <c r="F977" t="s">
        <v>494</v>
      </c>
      <c r="G977" s="30" t="s">
        <v>445</v>
      </c>
      <c r="H977">
        <v>1650</v>
      </c>
      <c r="I977" s="35" t="s">
        <v>455</v>
      </c>
      <c r="J977">
        <v>3</v>
      </c>
      <c r="K977">
        <v>3</v>
      </c>
      <c r="L977">
        <v>77</v>
      </c>
      <c r="M977" s="18" t="s">
        <v>95</v>
      </c>
      <c r="N977" s="16" t="s">
        <v>71</v>
      </c>
      <c r="O977" t="s">
        <v>637</v>
      </c>
      <c r="P977">
        <v>10</v>
      </c>
      <c r="Q977">
        <v>134</v>
      </c>
      <c r="R977">
        <v>4</v>
      </c>
      <c r="S977">
        <v>4</v>
      </c>
      <c r="T977">
        <v>5</v>
      </c>
      <c r="U977">
        <v>9</v>
      </c>
      <c r="X977" t="s">
        <v>1484</v>
      </c>
      <c r="Y977">
        <v>1139</v>
      </c>
      <c r="Z977" t="s">
        <v>287</v>
      </c>
    </row>
    <row r="978" spans="1:26" x14ac:dyDescent="0.25">
      <c r="A978" s="18" t="s">
        <v>277</v>
      </c>
      <c r="B978" s="23" t="s">
        <v>285</v>
      </c>
      <c r="C978" s="23" t="s">
        <v>2586</v>
      </c>
      <c r="D978" s="28" t="str">
        <f>VLOOKUP(R978, method!$A$1:$B$15, 2, 0)</f>
        <v>中前</v>
      </c>
      <c r="E978">
        <v>9</v>
      </c>
      <c r="F978" t="s">
        <v>899</v>
      </c>
      <c r="G978" s="30" t="s">
        <v>445</v>
      </c>
      <c r="H978">
        <v>1650</v>
      </c>
      <c r="I978" s="35" t="s">
        <v>455</v>
      </c>
      <c r="J978">
        <v>3</v>
      </c>
      <c r="K978">
        <v>3</v>
      </c>
      <c r="L978">
        <v>79</v>
      </c>
      <c r="M978" s="18" t="s">
        <v>95</v>
      </c>
      <c r="N978" s="15" t="s">
        <v>391</v>
      </c>
      <c r="O978" t="s">
        <v>558</v>
      </c>
      <c r="P978">
        <v>4.4000000000000004</v>
      </c>
      <c r="Q978">
        <v>133</v>
      </c>
      <c r="R978">
        <v>7</v>
      </c>
      <c r="S978">
        <v>9</v>
      </c>
      <c r="T978">
        <v>7</v>
      </c>
      <c r="U978">
        <v>9</v>
      </c>
      <c r="X978" t="s">
        <v>1485</v>
      </c>
      <c r="Y978">
        <v>1146</v>
      </c>
      <c r="Z978" t="s">
        <v>287</v>
      </c>
    </row>
    <row r="979" spans="1:26" x14ac:dyDescent="0.25">
      <c r="A979" s="18" t="s">
        <v>277</v>
      </c>
      <c r="B979" s="23" t="s">
        <v>285</v>
      </c>
      <c r="C979" s="23" t="s">
        <v>2586</v>
      </c>
      <c r="D979" s="27" t="str">
        <f>VLOOKUP(R979, method!$A$1:$B$15, 2, 0)</f>
        <v>中後</v>
      </c>
      <c r="E979" s="33">
        <v>2</v>
      </c>
      <c r="F979" t="s">
        <v>739</v>
      </c>
      <c r="G979" s="31" t="s">
        <v>439</v>
      </c>
      <c r="H979">
        <v>1800</v>
      </c>
      <c r="I979" s="35" t="s">
        <v>455</v>
      </c>
      <c r="J979">
        <v>3</v>
      </c>
      <c r="K979">
        <v>6</v>
      </c>
      <c r="L979">
        <v>80</v>
      </c>
      <c r="M979" s="18" t="s">
        <v>95</v>
      </c>
      <c r="N979" s="22" t="s">
        <v>33</v>
      </c>
      <c r="O979" s="10" t="s">
        <v>552</v>
      </c>
      <c r="P979">
        <v>3.1</v>
      </c>
      <c r="Q979">
        <v>135</v>
      </c>
      <c r="R979">
        <v>9</v>
      </c>
      <c r="S979">
        <v>8</v>
      </c>
      <c r="T979">
        <v>9</v>
      </c>
      <c r="U979">
        <v>8</v>
      </c>
      <c r="V979">
        <v>2</v>
      </c>
      <c r="X979" t="s">
        <v>1486</v>
      </c>
      <c r="Y979">
        <v>1152</v>
      </c>
      <c r="Z979" t="s">
        <v>287</v>
      </c>
    </row>
    <row r="980" spans="1:26" x14ac:dyDescent="0.25">
      <c r="A980" s="18" t="s">
        <v>277</v>
      </c>
      <c r="B980" s="23" t="s">
        <v>285</v>
      </c>
      <c r="C980" s="23" t="s">
        <v>2586</v>
      </c>
      <c r="D980" s="28" t="str">
        <f>VLOOKUP(R980, method!$A$1:$B$15, 2, 0)</f>
        <v>中前</v>
      </c>
      <c r="E980" s="33">
        <v>2</v>
      </c>
      <c r="F980" t="s">
        <v>1128</v>
      </c>
      <c r="G980" s="30" t="s">
        <v>445</v>
      </c>
      <c r="H980">
        <v>1800</v>
      </c>
      <c r="I980" s="35" t="s">
        <v>455</v>
      </c>
      <c r="J980">
        <v>3</v>
      </c>
      <c r="K980">
        <v>4</v>
      </c>
      <c r="L980">
        <v>78</v>
      </c>
      <c r="M980" s="18" t="s">
        <v>95</v>
      </c>
      <c r="N980" s="14" t="s">
        <v>398</v>
      </c>
      <c r="O980" s="10" t="s">
        <v>613</v>
      </c>
      <c r="P980">
        <v>6.7</v>
      </c>
      <c r="Q980">
        <v>128</v>
      </c>
      <c r="R980">
        <v>6</v>
      </c>
      <c r="S980">
        <v>6</v>
      </c>
      <c r="T980">
        <v>7</v>
      </c>
      <c r="U980">
        <v>7</v>
      </c>
      <c r="V980">
        <v>2</v>
      </c>
      <c r="X980" t="s">
        <v>1487</v>
      </c>
      <c r="Y980">
        <v>1149</v>
      </c>
      <c r="Z980" t="s">
        <v>287</v>
      </c>
    </row>
    <row r="981" spans="1:26" x14ac:dyDescent="0.25">
      <c r="A981" s="18" t="s">
        <v>277</v>
      </c>
      <c r="B981" s="23" t="s">
        <v>285</v>
      </c>
      <c r="C981" s="23" t="s">
        <v>2586</v>
      </c>
      <c r="D981" s="28" t="str">
        <f>VLOOKUP(R981, method!$A$1:$B$15, 2, 0)</f>
        <v>中前</v>
      </c>
      <c r="E981">
        <v>7</v>
      </c>
      <c r="F981" t="s">
        <v>1378</v>
      </c>
      <c r="G981" t="s">
        <v>511</v>
      </c>
      <c r="H981">
        <v>1650</v>
      </c>
      <c r="I981" s="35" t="s">
        <v>455</v>
      </c>
      <c r="J981">
        <v>3</v>
      </c>
      <c r="K981">
        <v>3</v>
      </c>
      <c r="L981">
        <v>78</v>
      </c>
      <c r="M981" s="18" t="s">
        <v>95</v>
      </c>
      <c r="N981" s="24" t="s">
        <v>389</v>
      </c>
      <c r="O981" t="s">
        <v>1299</v>
      </c>
      <c r="P981">
        <v>6.1</v>
      </c>
      <c r="Q981">
        <v>135</v>
      </c>
      <c r="R981">
        <v>5</v>
      </c>
      <c r="S981">
        <v>6</v>
      </c>
      <c r="T981">
        <v>5</v>
      </c>
      <c r="U981">
        <v>7</v>
      </c>
      <c r="X981" t="s">
        <v>1003</v>
      </c>
      <c r="Y981">
        <v>1145</v>
      </c>
      <c r="Z981" t="s">
        <v>287</v>
      </c>
    </row>
    <row r="982" spans="1:26" x14ac:dyDescent="0.25">
      <c r="A982" s="18" t="s">
        <v>277</v>
      </c>
      <c r="B982" s="23" t="s">
        <v>285</v>
      </c>
      <c r="C982" s="23" t="s">
        <v>2586</v>
      </c>
      <c r="D982" s="28" t="str">
        <f>VLOOKUP(R982, method!$A$1:$B$15, 2, 0)</f>
        <v>中前</v>
      </c>
      <c r="E982" s="33">
        <v>2</v>
      </c>
      <c r="F982" t="s">
        <v>1488</v>
      </c>
      <c r="G982" s="31" t="s">
        <v>439</v>
      </c>
      <c r="H982">
        <v>1650</v>
      </c>
      <c r="I982" s="35" t="s">
        <v>455</v>
      </c>
      <c r="J982">
        <v>3</v>
      </c>
      <c r="K982">
        <v>2</v>
      </c>
      <c r="L982">
        <v>76</v>
      </c>
      <c r="M982" s="18" t="s">
        <v>95</v>
      </c>
      <c r="N982" s="24" t="s">
        <v>389</v>
      </c>
      <c r="O982" s="10" t="s">
        <v>613</v>
      </c>
      <c r="P982">
        <v>3.1</v>
      </c>
      <c r="Q982">
        <v>132</v>
      </c>
      <c r="R982">
        <v>7</v>
      </c>
      <c r="S982">
        <v>7</v>
      </c>
      <c r="T982">
        <v>5</v>
      </c>
      <c r="U982">
        <v>2</v>
      </c>
      <c r="X982" t="s">
        <v>1489</v>
      </c>
      <c r="Y982">
        <v>1139</v>
      </c>
      <c r="Z982" t="s">
        <v>287</v>
      </c>
    </row>
    <row r="983" spans="1:26" x14ac:dyDescent="0.25">
      <c r="A983" s="18" t="s">
        <v>277</v>
      </c>
      <c r="B983" s="23" t="s">
        <v>285</v>
      </c>
      <c r="C983" s="23" t="s">
        <v>2586</v>
      </c>
      <c r="D983" s="29" t="str">
        <f>VLOOKUP(R983, method!$A$1:$B$15, 2, 0)</f>
        <v>留後</v>
      </c>
      <c r="E983" s="34">
        <v>5</v>
      </c>
      <c r="F983" t="s">
        <v>1490</v>
      </c>
      <c r="G983" s="30" t="s">
        <v>445</v>
      </c>
      <c r="H983">
        <v>1800</v>
      </c>
      <c r="I983" s="35" t="s">
        <v>455</v>
      </c>
      <c r="J983">
        <v>3</v>
      </c>
      <c r="K983">
        <v>12</v>
      </c>
      <c r="L983">
        <v>76</v>
      </c>
      <c r="M983" s="18" t="s">
        <v>95</v>
      </c>
      <c r="N983" s="22" t="s">
        <v>33</v>
      </c>
      <c r="O983" s="10">
        <v>1</v>
      </c>
      <c r="P983">
        <v>2.1</v>
      </c>
      <c r="Q983">
        <v>132</v>
      </c>
      <c r="R983">
        <v>12</v>
      </c>
      <c r="S983">
        <v>11</v>
      </c>
      <c r="T983">
        <v>10</v>
      </c>
      <c r="U983">
        <v>10</v>
      </c>
      <c r="V983">
        <v>5</v>
      </c>
      <c r="X983" t="s">
        <v>1491</v>
      </c>
      <c r="Y983">
        <v>1129</v>
      </c>
      <c r="Z983" t="s">
        <v>287</v>
      </c>
    </row>
    <row r="984" spans="1:26" x14ac:dyDescent="0.25">
      <c r="A984" s="18" t="s">
        <v>277</v>
      </c>
      <c r="B984" s="23" t="s">
        <v>285</v>
      </c>
      <c r="C984" s="23" t="s">
        <v>2586</v>
      </c>
      <c r="D984" s="27" t="str">
        <f>VLOOKUP(R984, method!$A$1:$B$15, 2, 0)</f>
        <v>中後</v>
      </c>
      <c r="E984" s="33">
        <v>2</v>
      </c>
      <c r="F984" t="s">
        <v>530</v>
      </c>
      <c r="G984" s="31" t="s">
        <v>439</v>
      </c>
      <c r="H984">
        <v>1800</v>
      </c>
      <c r="I984" s="35" t="s">
        <v>455</v>
      </c>
      <c r="J984">
        <v>3</v>
      </c>
      <c r="K984">
        <v>8</v>
      </c>
      <c r="L984">
        <v>74</v>
      </c>
      <c r="M984" s="18" t="s">
        <v>95</v>
      </c>
      <c r="N984" s="22" t="s">
        <v>33</v>
      </c>
      <c r="O984" s="10" t="s">
        <v>762</v>
      </c>
      <c r="P984">
        <v>2.4</v>
      </c>
      <c r="Q984">
        <v>129</v>
      </c>
      <c r="R984">
        <v>9</v>
      </c>
      <c r="S984">
        <v>9</v>
      </c>
      <c r="T984">
        <v>9</v>
      </c>
      <c r="U984">
        <v>10</v>
      </c>
      <c r="V984">
        <v>2</v>
      </c>
      <c r="X984" t="s">
        <v>1492</v>
      </c>
      <c r="Y984">
        <v>1140</v>
      </c>
      <c r="Z984" t="s">
        <v>287</v>
      </c>
    </row>
    <row r="985" spans="1:26" x14ac:dyDescent="0.25">
      <c r="A985" s="18" t="s">
        <v>277</v>
      </c>
      <c r="B985" s="23" t="s">
        <v>285</v>
      </c>
      <c r="C985" s="23" t="s">
        <v>2586</v>
      </c>
      <c r="D985" s="27" t="str">
        <f>VLOOKUP(R985, method!$A$1:$B$15, 2, 0)</f>
        <v>中後</v>
      </c>
      <c r="E985" s="33">
        <v>2</v>
      </c>
      <c r="F985" t="s">
        <v>1493</v>
      </c>
      <c r="G985" s="30" t="s">
        <v>445</v>
      </c>
      <c r="H985">
        <v>1650</v>
      </c>
      <c r="I985" s="35" t="s">
        <v>455</v>
      </c>
      <c r="J985">
        <v>3</v>
      </c>
      <c r="K985">
        <v>10</v>
      </c>
      <c r="L985">
        <v>72</v>
      </c>
      <c r="M985" s="18" t="s">
        <v>95</v>
      </c>
      <c r="N985" s="22" t="s">
        <v>33</v>
      </c>
      <c r="O985" s="10">
        <v>1</v>
      </c>
      <c r="P985">
        <v>3.1</v>
      </c>
      <c r="Q985">
        <v>129</v>
      </c>
      <c r="R985">
        <v>10</v>
      </c>
      <c r="S985">
        <v>10</v>
      </c>
      <c r="T985">
        <v>9</v>
      </c>
      <c r="U985">
        <v>2</v>
      </c>
      <c r="X985" t="s">
        <v>1494</v>
      </c>
      <c r="Y985">
        <v>1157</v>
      </c>
      <c r="Z985" t="s">
        <v>287</v>
      </c>
    </row>
    <row r="986" spans="1:26" x14ac:dyDescent="0.25">
      <c r="A986" s="18" t="s">
        <v>277</v>
      </c>
      <c r="B986" s="23" t="s">
        <v>285</v>
      </c>
      <c r="C986" s="23" t="s">
        <v>2586</v>
      </c>
      <c r="D986" s="29" t="str">
        <f>VLOOKUP(R986, method!$A$1:$B$15, 2, 0)</f>
        <v>留後</v>
      </c>
      <c r="E986" s="34">
        <v>5</v>
      </c>
      <c r="F986" t="s">
        <v>756</v>
      </c>
      <c r="G986" t="s">
        <v>545</v>
      </c>
      <c r="H986">
        <v>1400</v>
      </c>
      <c r="I986" s="35" t="s">
        <v>455</v>
      </c>
      <c r="J986">
        <v>3</v>
      </c>
      <c r="K986">
        <v>14</v>
      </c>
      <c r="L986">
        <v>73</v>
      </c>
      <c r="M986" s="18" t="s">
        <v>95</v>
      </c>
      <c r="N986" s="16" t="s">
        <v>406</v>
      </c>
      <c r="O986" s="10" t="s">
        <v>442</v>
      </c>
      <c r="P986">
        <v>16</v>
      </c>
      <c r="Q986">
        <v>128</v>
      </c>
      <c r="R986">
        <v>14</v>
      </c>
      <c r="S986">
        <v>14</v>
      </c>
      <c r="T986">
        <v>11</v>
      </c>
      <c r="U986">
        <v>5</v>
      </c>
      <c r="X986" t="s">
        <v>1495</v>
      </c>
      <c r="Y986">
        <v>1149</v>
      </c>
      <c r="Z986" t="s">
        <v>287</v>
      </c>
    </row>
    <row r="987" spans="1:26" x14ac:dyDescent="0.25">
      <c r="A987" s="18" t="s">
        <v>277</v>
      </c>
      <c r="B987" s="23" t="s">
        <v>285</v>
      </c>
      <c r="C987" s="23" t="s">
        <v>2586</v>
      </c>
      <c r="D987" s="29" t="str">
        <f>VLOOKUP(R987, method!$A$1:$B$15, 2, 0)</f>
        <v>留後</v>
      </c>
      <c r="E987" s="33">
        <v>3</v>
      </c>
      <c r="F987" t="s">
        <v>758</v>
      </c>
      <c r="G987" t="s">
        <v>469</v>
      </c>
      <c r="H987">
        <v>1400</v>
      </c>
      <c r="I987" s="35" t="s">
        <v>436</v>
      </c>
      <c r="J987">
        <v>3</v>
      </c>
      <c r="K987">
        <v>14</v>
      </c>
      <c r="L987">
        <v>73</v>
      </c>
      <c r="M987" s="18" t="s">
        <v>95</v>
      </c>
      <c r="N987" s="16" t="s">
        <v>406</v>
      </c>
      <c r="O987" s="10" t="s">
        <v>452</v>
      </c>
      <c r="P987">
        <v>24</v>
      </c>
      <c r="Q987">
        <v>128</v>
      </c>
      <c r="R987">
        <v>12</v>
      </c>
      <c r="S987">
        <v>14</v>
      </c>
      <c r="T987">
        <v>13</v>
      </c>
      <c r="U987">
        <v>3</v>
      </c>
      <c r="X987" t="s">
        <v>1496</v>
      </c>
      <c r="Y987">
        <v>1159</v>
      </c>
      <c r="Z987" t="s">
        <v>1497</v>
      </c>
    </row>
    <row r="988" spans="1:26" x14ac:dyDescent="0.25">
      <c r="A988" s="18" t="s">
        <v>277</v>
      </c>
      <c r="B988" s="24" t="s">
        <v>289</v>
      </c>
      <c r="C988" s="24" t="s">
        <v>2587</v>
      </c>
      <c r="D988" s="27" t="str">
        <f>VLOOKUP(R988, method!$A$1:$B$15, 2, 0)</f>
        <v>中後</v>
      </c>
      <c r="E988" s="33">
        <v>2</v>
      </c>
      <c r="F988" t="s">
        <v>434</v>
      </c>
      <c r="G988" s="31" t="s">
        <v>435</v>
      </c>
      <c r="H988">
        <v>1650</v>
      </c>
      <c r="I988" s="35" t="s">
        <v>436</v>
      </c>
      <c r="J988">
        <v>3</v>
      </c>
      <c r="K988">
        <v>6</v>
      </c>
      <c r="L988">
        <v>71</v>
      </c>
      <c r="M988" s="19" t="s">
        <v>57</v>
      </c>
      <c r="N988" s="18" t="s">
        <v>12</v>
      </c>
      <c r="O988" s="10" t="s">
        <v>376</v>
      </c>
      <c r="P988">
        <v>8.5</v>
      </c>
      <c r="Q988">
        <v>130</v>
      </c>
      <c r="R988">
        <v>8</v>
      </c>
      <c r="S988">
        <v>8</v>
      </c>
      <c r="T988">
        <v>7</v>
      </c>
      <c r="U988">
        <v>2</v>
      </c>
      <c r="X988" t="s">
        <v>1498</v>
      </c>
      <c r="Y988">
        <v>1165</v>
      </c>
      <c r="Z988" t="s">
        <v>113</v>
      </c>
    </row>
    <row r="989" spans="1:26" x14ac:dyDescent="0.25">
      <c r="A989" s="18" t="s">
        <v>277</v>
      </c>
      <c r="B989" s="24" t="s">
        <v>289</v>
      </c>
      <c r="C989" s="24" t="s">
        <v>2587</v>
      </c>
      <c r="D989" s="29" t="str">
        <f>VLOOKUP(R989, method!$A$1:$B$15, 2, 0)</f>
        <v>留後</v>
      </c>
      <c r="E989">
        <v>7</v>
      </c>
      <c r="F989" t="s">
        <v>438</v>
      </c>
      <c r="G989" s="31" t="s">
        <v>439</v>
      </c>
      <c r="H989">
        <v>1650</v>
      </c>
      <c r="I989" s="36" t="s">
        <v>440</v>
      </c>
      <c r="J989">
        <v>3</v>
      </c>
      <c r="K989">
        <v>10</v>
      </c>
      <c r="L989">
        <v>73</v>
      </c>
      <c r="M989" s="19" t="s">
        <v>57</v>
      </c>
      <c r="N989" s="17" t="s">
        <v>448</v>
      </c>
      <c r="O989" t="s">
        <v>508</v>
      </c>
      <c r="P989">
        <v>26</v>
      </c>
      <c r="Q989">
        <v>129</v>
      </c>
      <c r="R989">
        <v>12</v>
      </c>
      <c r="S989">
        <v>12</v>
      </c>
      <c r="T989">
        <v>12</v>
      </c>
      <c r="U989">
        <v>7</v>
      </c>
      <c r="X989" t="s">
        <v>854</v>
      </c>
      <c r="Y989">
        <v>1168</v>
      </c>
      <c r="Z989" t="s">
        <v>113</v>
      </c>
    </row>
    <row r="990" spans="1:26" x14ac:dyDescent="0.25">
      <c r="A990" s="18" t="s">
        <v>277</v>
      </c>
      <c r="B990" s="24" t="s">
        <v>289</v>
      </c>
      <c r="C990" s="24" t="s">
        <v>2587</v>
      </c>
      <c r="D990" s="29" t="str">
        <f>VLOOKUP(R990, method!$A$1:$B$15, 2, 0)</f>
        <v>留後</v>
      </c>
      <c r="E990" s="34">
        <v>5</v>
      </c>
      <c r="F990" t="s">
        <v>708</v>
      </c>
      <c r="G990" t="s">
        <v>631</v>
      </c>
      <c r="H990">
        <v>1600</v>
      </c>
      <c r="I990" s="35" t="s">
        <v>436</v>
      </c>
      <c r="J990">
        <v>3</v>
      </c>
      <c r="K990">
        <v>9</v>
      </c>
      <c r="L990">
        <v>74</v>
      </c>
      <c r="M990" s="19" t="s">
        <v>57</v>
      </c>
      <c r="N990" s="17" t="s">
        <v>448</v>
      </c>
      <c r="O990" t="s">
        <v>529</v>
      </c>
      <c r="P990">
        <v>67</v>
      </c>
      <c r="Q990">
        <v>130</v>
      </c>
      <c r="R990">
        <v>12</v>
      </c>
      <c r="S990">
        <v>10</v>
      </c>
      <c r="T990">
        <v>11</v>
      </c>
      <c r="U990">
        <v>5</v>
      </c>
      <c r="X990" t="s">
        <v>1499</v>
      </c>
      <c r="Y990">
        <v>1161</v>
      </c>
      <c r="Z990" t="s">
        <v>113</v>
      </c>
    </row>
    <row r="991" spans="1:26" x14ac:dyDescent="0.25">
      <c r="A991" s="18" t="s">
        <v>277</v>
      </c>
      <c r="B991" s="24" t="s">
        <v>289</v>
      </c>
      <c r="C991" s="24" t="s">
        <v>2587</v>
      </c>
      <c r="D991" s="29" t="str">
        <f>VLOOKUP(R991, method!$A$1:$B$15, 2, 0)</f>
        <v>留後</v>
      </c>
      <c r="E991">
        <v>13</v>
      </c>
      <c r="F991" t="s">
        <v>601</v>
      </c>
      <c r="G991" t="s">
        <v>511</v>
      </c>
      <c r="H991">
        <v>1650</v>
      </c>
      <c r="I991" s="35" t="s">
        <v>455</v>
      </c>
      <c r="J991">
        <v>3</v>
      </c>
      <c r="K991">
        <v>11</v>
      </c>
      <c r="L991">
        <v>76</v>
      </c>
      <c r="M991" s="19" t="s">
        <v>57</v>
      </c>
      <c r="N991" s="24" t="s">
        <v>146</v>
      </c>
      <c r="O991">
        <v>7</v>
      </c>
      <c r="P991">
        <v>63</v>
      </c>
      <c r="Q991">
        <v>126</v>
      </c>
      <c r="R991">
        <v>14</v>
      </c>
      <c r="S991">
        <v>14</v>
      </c>
      <c r="T991">
        <v>14</v>
      </c>
      <c r="U991">
        <v>13</v>
      </c>
      <c r="X991" t="s">
        <v>272</v>
      </c>
      <c r="Y991">
        <v>1172</v>
      </c>
      <c r="Z991" t="s">
        <v>113</v>
      </c>
    </row>
    <row r="992" spans="1:26" x14ac:dyDescent="0.25">
      <c r="A992" s="18" t="s">
        <v>277</v>
      </c>
      <c r="B992" s="24" t="s">
        <v>289</v>
      </c>
      <c r="C992" s="24" t="s">
        <v>2587</v>
      </c>
      <c r="D992" s="28" t="str">
        <f>VLOOKUP(R992, method!$A$1:$B$15, 2, 0)</f>
        <v>中前</v>
      </c>
      <c r="E992">
        <v>7</v>
      </c>
      <c r="F992" t="s">
        <v>685</v>
      </c>
      <c r="G992" s="31" t="s">
        <v>439</v>
      </c>
      <c r="H992">
        <v>1800</v>
      </c>
      <c r="I992" s="35" t="s">
        <v>436</v>
      </c>
      <c r="J992">
        <v>3</v>
      </c>
      <c r="K992">
        <v>3</v>
      </c>
      <c r="L992">
        <v>76</v>
      </c>
      <c r="M992" s="19" t="s">
        <v>57</v>
      </c>
      <c r="N992" s="17" t="s">
        <v>448</v>
      </c>
      <c r="O992">
        <v>5</v>
      </c>
      <c r="P992">
        <v>13</v>
      </c>
      <c r="Q992">
        <v>129</v>
      </c>
      <c r="R992">
        <v>4</v>
      </c>
      <c r="S992">
        <v>4</v>
      </c>
      <c r="T992">
        <v>3</v>
      </c>
      <c r="U992">
        <v>3</v>
      </c>
      <c r="V992">
        <v>7</v>
      </c>
      <c r="X992" t="s">
        <v>1500</v>
      </c>
      <c r="Y992">
        <v>1173</v>
      </c>
      <c r="Z992" t="s">
        <v>113</v>
      </c>
    </row>
    <row r="993" spans="1:26" x14ac:dyDescent="0.25">
      <c r="A993" s="18" t="s">
        <v>277</v>
      </c>
      <c r="B993" s="24" t="s">
        <v>289</v>
      </c>
      <c r="C993" s="24" t="s">
        <v>2587</v>
      </c>
      <c r="D993" s="27" t="str">
        <f>VLOOKUP(R993, method!$A$1:$B$15, 2, 0)</f>
        <v>中後</v>
      </c>
      <c r="E993" s="33">
        <v>2</v>
      </c>
      <c r="F993" t="s">
        <v>669</v>
      </c>
      <c r="G993" s="31" t="s">
        <v>435</v>
      </c>
      <c r="H993">
        <v>1650</v>
      </c>
      <c r="I993" s="35" t="s">
        <v>455</v>
      </c>
      <c r="J993">
        <v>3</v>
      </c>
      <c r="K993">
        <v>6</v>
      </c>
      <c r="L993">
        <v>75</v>
      </c>
      <c r="M993" s="19" t="s">
        <v>57</v>
      </c>
      <c r="N993" s="21" t="s">
        <v>61</v>
      </c>
      <c r="O993" s="10">
        <v>1</v>
      </c>
      <c r="P993">
        <v>23</v>
      </c>
      <c r="Q993">
        <v>125</v>
      </c>
      <c r="R993">
        <v>8</v>
      </c>
      <c r="S993">
        <v>8</v>
      </c>
      <c r="T993">
        <v>7</v>
      </c>
      <c r="U993">
        <v>2</v>
      </c>
      <c r="X993" t="s">
        <v>1501</v>
      </c>
      <c r="Y993">
        <v>1184</v>
      </c>
      <c r="Z993" t="s">
        <v>113</v>
      </c>
    </row>
    <row r="994" spans="1:26" x14ac:dyDescent="0.25">
      <c r="A994" s="18" t="s">
        <v>277</v>
      </c>
      <c r="B994" s="24" t="s">
        <v>289</v>
      </c>
      <c r="C994" s="24" t="s">
        <v>2587</v>
      </c>
      <c r="D994" s="27" t="str">
        <f>VLOOKUP(R994, method!$A$1:$B$15, 2, 0)</f>
        <v>中後</v>
      </c>
      <c r="E994">
        <v>8</v>
      </c>
      <c r="F994" t="s">
        <v>460</v>
      </c>
      <c r="G994" s="31" t="s">
        <v>439</v>
      </c>
      <c r="H994">
        <v>1650</v>
      </c>
      <c r="I994" s="35" t="s">
        <v>455</v>
      </c>
      <c r="J994">
        <v>3</v>
      </c>
      <c r="K994">
        <v>6</v>
      </c>
      <c r="L994">
        <v>76</v>
      </c>
      <c r="M994" s="19" t="s">
        <v>57</v>
      </c>
      <c r="N994" s="25" t="s">
        <v>26</v>
      </c>
      <c r="O994" t="s">
        <v>519</v>
      </c>
      <c r="P994">
        <v>15</v>
      </c>
      <c r="Q994">
        <v>132</v>
      </c>
      <c r="R994">
        <v>8</v>
      </c>
      <c r="S994">
        <v>8</v>
      </c>
      <c r="T994">
        <v>9</v>
      </c>
      <c r="U994">
        <v>8</v>
      </c>
      <c r="X994" t="s">
        <v>1155</v>
      </c>
      <c r="Y994">
        <v>1167</v>
      </c>
      <c r="Z994" t="s">
        <v>113</v>
      </c>
    </row>
    <row r="995" spans="1:26" x14ac:dyDescent="0.25">
      <c r="A995" s="18" t="s">
        <v>277</v>
      </c>
      <c r="B995" s="24" t="s">
        <v>289</v>
      </c>
      <c r="C995" s="24" t="s">
        <v>2587</v>
      </c>
      <c r="D995" s="27" t="str">
        <f>VLOOKUP(R995, method!$A$1:$B$15, 2, 0)</f>
        <v>中後</v>
      </c>
      <c r="E995">
        <v>6</v>
      </c>
      <c r="F995" t="s">
        <v>859</v>
      </c>
      <c r="G995" s="31" t="s">
        <v>435</v>
      </c>
      <c r="H995">
        <v>1800</v>
      </c>
      <c r="I995" s="35" t="s">
        <v>455</v>
      </c>
      <c r="J995">
        <v>3</v>
      </c>
      <c r="K995">
        <v>9</v>
      </c>
      <c r="L995">
        <v>76</v>
      </c>
      <c r="M995" s="19" t="s">
        <v>57</v>
      </c>
      <c r="N995" s="21" t="s">
        <v>61</v>
      </c>
      <c r="O995" t="s">
        <v>529</v>
      </c>
      <c r="P995">
        <v>15</v>
      </c>
      <c r="Q995">
        <v>133</v>
      </c>
      <c r="R995">
        <v>10</v>
      </c>
      <c r="S995">
        <v>10</v>
      </c>
      <c r="T995">
        <v>11</v>
      </c>
      <c r="U995">
        <v>12</v>
      </c>
      <c r="V995">
        <v>6</v>
      </c>
      <c r="X995" t="s">
        <v>1502</v>
      </c>
      <c r="Y995">
        <v>1167</v>
      </c>
      <c r="Z995" t="s">
        <v>113</v>
      </c>
    </row>
    <row r="996" spans="1:26" x14ac:dyDescent="0.25">
      <c r="A996" s="18" t="s">
        <v>277</v>
      </c>
      <c r="B996" s="24" t="s">
        <v>289</v>
      </c>
      <c r="C996" s="24" t="s">
        <v>2587</v>
      </c>
      <c r="D996" s="27" t="str">
        <f>VLOOKUP(R996, method!$A$1:$B$15, 2, 0)</f>
        <v>中後</v>
      </c>
      <c r="E996">
        <v>12</v>
      </c>
      <c r="F996" t="s">
        <v>464</v>
      </c>
      <c r="G996" s="31" t="s">
        <v>439</v>
      </c>
      <c r="H996">
        <v>1800</v>
      </c>
      <c r="I996" s="35" t="s">
        <v>455</v>
      </c>
      <c r="J996" t="s">
        <v>1503</v>
      </c>
      <c r="K996">
        <v>1</v>
      </c>
      <c r="L996">
        <v>76</v>
      </c>
      <c r="M996" s="19" t="s">
        <v>57</v>
      </c>
      <c r="N996" s="24" t="s">
        <v>146</v>
      </c>
      <c r="O996" t="s">
        <v>536</v>
      </c>
      <c r="P996">
        <v>10</v>
      </c>
      <c r="Q996">
        <v>115</v>
      </c>
      <c r="R996">
        <v>8</v>
      </c>
      <c r="S996">
        <v>7</v>
      </c>
      <c r="T996">
        <v>7</v>
      </c>
      <c r="U996">
        <v>10</v>
      </c>
      <c r="V996">
        <v>12</v>
      </c>
      <c r="X996" t="s">
        <v>992</v>
      </c>
      <c r="Y996">
        <v>1165</v>
      </c>
      <c r="Z996" t="s">
        <v>113</v>
      </c>
    </row>
    <row r="997" spans="1:26" x14ac:dyDescent="0.25">
      <c r="A997" s="18" t="s">
        <v>277</v>
      </c>
      <c r="B997" s="24" t="s">
        <v>289</v>
      </c>
      <c r="C997" s="24" t="s">
        <v>2587</v>
      </c>
      <c r="D997" s="28" t="str">
        <f>VLOOKUP(R997, method!$A$1:$B$15, 2, 0)</f>
        <v>中前</v>
      </c>
      <c r="E997" s="33">
        <v>1</v>
      </c>
      <c r="F997" t="s">
        <v>1058</v>
      </c>
      <c r="G997" s="31" t="s">
        <v>451</v>
      </c>
      <c r="H997">
        <v>1650</v>
      </c>
      <c r="I997" s="35" t="s">
        <v>455</v>
      </c>
      <c r="J997">
        <v>3</v>
      </c>
      <c r="K997">
        <v>3</v>
      </c>
      <c r="L997">
        <v>70</v>
      </c>
      <c r="M997" s="19" t="s">
        <v>57</v>
      </c>
      <c r="N997" s="17" t="s">
        <v>448</v>
      </c>
      <c r="O997" s="10" t="s">
        <v>452</v>
      </c>
      <c r="P997">
        <v>13</v>
      </c>
      <c r="Q997">
        <v>128</v>
      </c>
      <c r="R997">
        <v>4</v>
      </c>
      <c r="S997">
        <v>4</v>
      </c>
      <c r="T997">
        <v>4</v>
      </c>
      <c r="U997">
        <v>1</v>
      </c>
      <c r="X997" t="s">
        <v>1504</v>
      </c>
      <c r="Y997">
        <v>1162</v>
      </c>
      <c r="Z997" t="s">
        <v>113</v>
      </c>
    </row>
    <row r="998" spans="1:26" x14ac:dyDescent="0.25">
      <c r="A998" s="18" t="s">
        <v>277</v>
      </c>
      <c r="B998" s="24" t="s">
        <v>289</v>
      </c>
      <c r="C998" s="24" t="s">
        <v>2587</v>
      </c>
      <c r="D998" s="27" t="str">
        <f>VLOOKUP(R998, method!$A$1:$B$15, 2, 0)</f>
        <v>中後</v>
      </c>
      <c r="E998">
        <v>9</v>
      </c>
      <c r="F998" t="s">
        <v>994</v>
      </c>
      <c r="G998" s="31" t="s">
        <v>439</v>
      </c>
      <c r="H998">
        <v>1650</v>
      </c>
      <c r="I998" s="35" t="s">
        <v>455</v>
      </c>
      <c r="J998">
        <v>3</v>
      </c>
      <c r="K998">
        <v>10</v>
      </c>
      <c r="L998">
        <v>72</v>
      </c>
      <c r="M998" s="19" t="s">
        <v>57</v>
      </c>
      <c r="N998" s="24" t="s">
        <v>411</v>
      </c>
      <c r="O998" t="s">
        <v>519</v>
      </c>
      <c r="P998">
        <v>30</v>
      </c>
      <c r="Q998">
        <v>128</v>
      </c>
      <c r="R998">
        <v>9</v>
      </c>
      <c r="S998">
        <v>9</v>
      </c>
      <c r="T998">
        <v>9</v>
      </c>
      <c r="U998">
        <v>9</v>
      </c>
      <c r="X998" t="s">
        <v>1505</v>
      </c>
      <c r="Y998">
        <v>1162</v>
      </c>
      <c r="Z998" t="s">
        <v>113</v>
      </c>
    </row>
    <row r="999" spans="1:26" x14ac:dyDescent="0.25">
      <c r="A999" s="18" t="s">
        <v>277</v>
      </c>
      <c r="B999" s="24" t="s">
        <v>289</v>
      </c>
      <c r="C999" s="24" t="s">
        <v>2587</v>
      </c>
      <c r="D999" s="27" t="str">
        <f>VLOOKUP(R999, method!$A$1:$B$15, 2, 0)</f>
        <v>中後</v>
      </c>
      <c r="E999" s="33">
        <v>3</v>
      </c>
      <c r="F999" t="s">
        <v>995</v>
      </c>
      <c r="G999" s="31" t="s">
        <v>435</v>
      </c>
      <c r="H999">
        <v>1650</v>
      </c>
      <c r="I999" s="36" t="s">
        <v>440</v>
      </c>
      <c r="J999">
        <v>3</v>
      </c>
      <c r="K999">
        <v>2</v>
      </c>
      <c r="L999">
        <v>72</v>
      </c>
      <c r="M999" s="19" t="s">
        <v>57</v>
      </c>
      <c r="N999" s="21" t="s">
        <v>61</v>
      </c>
      <c r="O999" s="10" t="s">
        <v>526</v>
      </c>
      <c r="P999">
        <v>16</v>
      </c>
      <c r="Q999">
        <v>129</v>
      </c>
      <c r="R999">
        <v>8</v>
      </c>
      <c r="S999">
        <v>8</v>
      </c>
      <c r="T999">
        <v>8</v>
      </c>
      <c r="U999">
        <v>3</v>
      </c>
      <c r="X999" t="s">
        <v>1308</v>
      </c>
      <c r="Y999">
        <v>1152</v>
      </c>
      <c r="Z999" t="s">
        <v>961</v>
      </c>
    </row>
    <row r="1000" spans="1:26" x14ac:dyDescent="0.25">
      <c r="A1000" s="18" t="s">
        <v>277</v>
      </c>
      <c r="B1000" s="24" t="s">
        <v>289</v>
      </c>
      <c r="C1000" s="24" t="s">
        <v>2587</v>
      </c>
      <c r="D1000" s="28" t="str">
        <f>VLOOKUP(R1000, method!$A$1:$B$15, 2, 0)</f>
        <v>中前</v>
      </c>
      <c r="E1000" s="34">
        <v>5</v>
      </c>
      <c r="F1000" t="s">
        <v>472</v>
      </c>
      <c r="G1000" s="31" t="s">
        <v>435</v>
      </c>
      <c r="H1000">
        <v>1800</v>
      </c>
      <c r="I1000" s="35" t="s">
        <v>455</v>
      </c>
      <c r="J1000">
        <v>3</v>
      </c>
      <c r="K1000">
        <v>4</v>
      </c>
      <c r="L1000">
        <v>73</v>
      </c>
      <c r="M1000" s="19" t="s">
        <v>57</v>
      </c>
      <c r="N1000" s="21" t="s">
        <v>61</v>
      </c>
      <c r="O1000" s="10">
        <v>2</v>
      </c>
      <c r="P1000">
        <v>11</v>
      </c>
      <c r="Q1000">
        <v>129</v>
      </c>
      <c r="R1000">
        <v>7</v>
      </c>
      <c r="S1000">
        <v>7</v>
      </c>
      <c r="T1000">
        <v>8</v>
      </c>
      <c r="U1000">
        <v>7</v>
      </c>
      <c r="V1000">
        <v>5</v>
      </c>
      <c r="X1000" t="s">
        <v>985</v>
      </c>
      <c r="Y1000">
        <v>1147</v>
      </c>
      <c r="Z1000" t="s">
        <v>16</v>
      </c>
    </row>
    <row r="1001" spans="1:26" x14ac:dyDescent="0.25">
      <c r="A1001" s="18" t="s">
        <v>277</v>
      </c>
      <c r="B1001" s="24" t="s">
        <v>289</v>
      </c>
      <c r="C1001" s="24" t="s">
        <v>2587</v>
      </c>
      <c r="D1001" s="28" t="str">
        <f>VLOOKUP(R1001, method!$A$1:$B$15, 2, 0)</f>
        <v>中前</v>
      </c>
      <c r="E1001">
        <v>9</v>
      </c>
      <c r="F1001" t="s">
        <v>692</v>
      </c>
      <c r="G1001" s="31" t="s">
        <v>439</v>
      </c>
      <c r="H1001">
        <v>1650</v>
      </c>
      <c r="I1001" s="35" t="s">
        <v>455</v>
      </c>
      <c r="J1001">
        <v>3</v>
      </c>
      <c r="K1001">
        <v>9</v>
      </c>
      <c r="L1001">
        <v>75</v>
      </c>
      <c r="M1001" s="19" t="s">
        <v>57</v>
      </c>
      <c r="N1001" s="21" t="s">
        <v>61</v>
      </c>
      <c r="O1001" t="s">
        <v>637</v>
      </c>
      <c r="P1001">
        <v>37</v>
      </c>
      <c r="Q1001">
        <v>132</v>
      </c>
      <c r="R1001">
        <v>5</v>
      </c>
      <c r="S1001">
        <v>4</v>
      </c>
      <c r="T1001">
        <v>4</v>
      </c>
      <c r="U1001">
        <v>9</v>
      </c>
      <c r="X1001" t="s">
        <v>1361</v>
      </c>
      <c r="Y1001">
        <v>1135</v>
      </c>
      <c r="Z1001" t="s">
        <v>16</v>
      </c>
    </row>
    <row r="1002" spans="1:26" x14ac:dyDescent="0.25">
      <c r="A1002" s="18" t="s">
        <v>277</v>
      </c>
      <c r="B1002" s="24" t="s">
        <v>289</v>
      </c>
      <c r="C1002" s="24" t="s">
        <v>2587</v>
      </c>
      <c r="D1002" s="28" t="str">
        <f>VLOOKUP(R1002, method!$A$1:$B$15, 2, 0)</f>
        <v>中前</v>
      </c>
      <c r="E1002">
        <v>10</v>
      </c>
      <c r="F1002" t="s">
        <v>482</v>
      </c>
      <c r="G1002" s="31" t="s">
        <v>439</v>
      </c>
      <c r="H1002">
        <v>1650</v>
      </c>
      <c r="I1002" s="35" t="s">
        <v>455</v>
      </c>
      <c r="J1002">
        <v>3</v>
      </c>
      <c r="K1002">
        <v>9</v>
      </c>
      <c r="L1002">
        <v>75</v>
      </c>
      <c r="M1002" s="19" t="s">
        <v>57</v>
      </c>
      <c r="N1002" s="21" t="s">
        <v>61</v>
      </c>
      <c r="O1002">
        <v>7</v>
      </c>
      <c r="P1002">
        <v>13</v>
      </c>
      <c r="Q1002">
        <v>131</v>
      </c>
      <c r="R1002">
        <v>4</v>
      </c>
      <c r="S1002">
        <v>4</v>
      </c>
      <c r="T1002">
        <v>4</v>
      </c>
      <c r="U1002">
        <v>10</v>
      </c>
      <c r="X1002" t="s">
        <v>1506</v>
      </c>
      <c r="Y1002">
        <v>1140</v>
      </c>
      <c r="Z1002" t="s">
        <v>16</v>
      </c>
    </row>
    <row r="1003" spans="1:26" x14ac:dyDescent="0.25">
      <c r="A1003" s="18" t="s">
        <v>277</v>
      </c>
      <c r="B1003" s="24" t="s">
        <v>289</v>
      </c>
      <c r="C1003" s="24" t="s">
        <v>2587</v>
      </c>
      <c r="D1003" s="28" t="str">
        <f>VLOOKUP(R1003, method!$A$1:$B$15, 2, 0)</f>
        <v>中前</v>
      </c>
      <c r="E1003" s="33">
        <v>2</v>
      </c>
      <c r="F1003" t="s">
        <v>621</v>
      </c>
      <c r="G1003" s="30" t="s">
        <v>445</v>
      </c>
      <c r="H1003">
        <v>1800</v>
      </c>
      <c r="I1003" s="35" t="s">
        <v>436</v>
      </c>
      <c r="J1003">
        <v>3</v>
      </c>
      <c r="K1003">
        <v>7</v>
      </c>
      <c r="L1003">
        <v>72</v>
      </c>
      <c r="M1003" s="19" t="s">
        <v>57</v>
      </c>
      <c r="N1003" s="22" t="s">
        <v>33</v>
      </c>
      <c r="O1003" s="10" t="s">
        <v>762</v>
      </c>
      <c r="P1003">
        <v>6.4</v>
      </c>
      <c r="Q1003">
        <v>127</v>
      </c>
      <c r="R1003">
        <v>6</v>
      </c>
      <c r="S1003">
        <v>8</v>
      </c>
      <c r="T1003">
        <v>8</v>
      </c>
      <c r="U1003">
        <v>7</v>
      </c>
      <c r="V1003">
        <v>2</v>
      </c>
      <c r="X1003" t="s">
        <v>1277</v>
      </c>
      <c r="Y1003">
        <v>1153</v>
      </c>
      <c r="Z1003" t="s">
        <v>16</v>
      </c>
    </row>
    <row r="1004" spans="1:26" x14ac:dyDescent="0.25">
      <c r="A1004" s="18" t="s">
        <v>277</v>
      </c>
      <c r="B1004" s="24" t="s">
        <v>289</v>
      </c>
      <c r="C1004" s="24" t="s">
        <v>2587</v>
      </c>
      <c r="D1004" s="27" t="str">
        <f>VLOOKUP(R1004, method!$A$1:$B$15, 2, 0)</f>
        <v>中後</v>
      </c>
      <c r="E1004" s="33">
        <v>2</v>
      </c>
      <c r="F1004" t="s">
        <v>849</v>
      </c>
      <c r="G1004" s="31" t="s">
        <v>435</v>
      </c>
      <c r="H1004">
        <v>1650</v>
      </c>
      <c r="I1004" s="35" t="s">
        <v>455</v>
      </c>
      <c r="J1004">
        <v>3</v>
      </c>
      <c r="K1004">
        <v>11</v>
      </c>
      <c r="L1004">
        <v>70</v>
      </c>
      <c r="M1004" s="19" t="s">
        <v>57</v>
      </c>
      <c r="N1004" s="21" t="s">
        <v>61</v>
      </c>
      <c r="O1004" s="10">
        <v>1</v>
      </c>
      <c r="P1004">
        <v>20</v>
      </c>
      <c r="Q1004">
        <v>124</v>
      </c>
      <c r="R1004">
        <v>10</v>
      </c>
      <c r="S1004">
        <v>7</v>
      </c>
      <c r="T1004">
        <v>2</v>
      </c>
      <c r="U1004">
        <v>2</v>
      </c>
      <c r="X1004" t="s">
        <v>1478</v>
      </c>
      <c r="Y1004">
        <v>1161</v>
      </c>
      <c r="Z1004" t="s">
        <v>16</v>
      </c>
    </row>
    <row r="1005" spans="1:26" x14ac:dyDescent="0.25">
      <c r="A1005" s="18" t="s">
        <v>277</v>
      </c>
      <c r="B1005" s="24" t="s">
        <v>289</v>
      </c>
      <c r="C1005" s="24" t="s">
        <v>2587</v>
      </c>
      <c r="D1005" s="28" t="str">
        <f>VLOOKUP(R1005, method!$A$1:$B$15, 2, 0)</f>
        <v>中前</v>
      </c>
      <c r="E1005">
        <v>7</v>
      </c>
      <c r="F1005" t="s">
        <v>626</v>
      </c>
      <c r="G1005" s="30" t="s">
        <v>445</v>
      </c>
      <c r="H1005">
        <v>1650</v>
      </c>
      <c r="I1005" s="35" t="s">
        <v>455</v>
      </c>
      <c r="J1005">
        <v>3</v>
      </c>
      <c r="K1005">
        <v>6</v>
      </c>
      <c r="L1005">
        <v>70</v>
      </c>
      <c r="M1005" s="19" t="s">
        <v>57</v>
      </c>
      <c r="N1005" s="21" t="s">
        <v>61</v>
      </c>
      <c r="O1005" t="s">
        <v>456</v>
      </c>
      <c r="P1005">
        <v>14</v>
      </c>
      <c r="Q1005">
        <v>130</v>
      </c>
      <c r="R1005">
        <v>6</v>
      </c>
      <c r="S1005">
        <v>5</v>
      </c>
      <c r="T1005">
        <v>5</v>
      </c>
      <c r="U1005">
        <v>7</v>
      </c>
      <c r="X1005" t="s">
        <v>1361</v>
      </c>
      <c r="Y1005">
        <v>1155</v>
      </c>
      <c r="Z1005" t="s">
        <v>16</v>
      </c>
    </row>
    <row r="1006" spans="1:26" x14ac:dyDescent="0.25">
      <c r="A1006" s="18" t="s">
        <v>277</v>
      </c>
      <c r="B1006" s="24" t="s">
        <v>289</v>
      </c>
      <c r="C1006" s="24" t="s">
        <v>2587</v>
      </c>
      <c r="D1006" s="28" t="str">
        <f>VLOOKUP(R1006, method!$A$1:$B$15, 2, 0)</f>
        <v>中前</v>
      </c>
      <c r="E1006" s="33">
        <v>1</v>
      </c>
      <c r="F1006" t="s">
        <v>918</v>
      </c>
      <c r="G1006" s="31" t="s">
        <v>451</v>
      </c>
      <c r="H1006">
        <v>1650</v>
      </c>
      <c r="I1006" s="35" t="s">
        <v>455</v>
      </c>
      <c r="J1006">
        <v>3</v>
      </c>
      <c r="K1006">
        <v>5</v>
      </c>
      <c r="L1006">
        <v>65</v>
      </c>
      <c r="M1006" s="19" t="s">
        <v>57</v>
      </c>
      <c r="N1006" s="21" t="s">
        <v>61</v>
      </c>
      <c r="O1006" s="10" t="s">
        <v>488</v>
      </c>
      <c r="P1006">
        <v>6</v>
      </c>
      <c r="Q1006">
        <v>121</v>
      </c>
      <c r="R1006">
        <v>7</v>
      </c>
      <c r="S1006">
        <v>7</v>
      </c>
      <c r="T1006">
        <v>7</v>
      </c>
      <c r="U1006">
        <v>1</v>
      </c>
      <c r="X1006" t="s">
        <v>858</v>
      </c>
      <c r="Y1006">
        <v>1156</v>
      </c>
      <c r="Z1006" t="s">
        <v>16</v>
      </c>
    </row>
    <row r="1007" spans="1:26" x14ac:dyDescent="0.25">
      <c r="A1007" s="18" t="s">
        <v>277</v>
      </c>
      <c r="B1007" s="24" t="s">
        <v>289</v>
      </c>
      <c r="C1007" s="24" t="s">
        <v>2587</v>
      </c>
      <c r="D1007" s="28" t="str">
        <f>VLOOKUP(R1007, method!$A$1:$B$15, 2, 0)</f>
        <v>中前</v>
      </c>
      <c r="E1007" s="33">
        <v>2</v>
      </c>
      <c r="F1007" t="s">
        <v>487</v>
      </c>
      <c r="G1007" s="31" t="s">
        <v>439</v>
      </c>
      <c r="H1007">
        <v>1650</v>
      </c>
      <c r="I1007" s="36" t="s">
        <v>440</v>
      </c>
      <c r="J1007">
        <v>3</v>
      </c>
      <c r="K1007">
        <v>1</v>
      </c>
      <c r="L1007">
        <v>63</v>
      </c>
      <c r="M1007" s="19" t="s">
        <v>57</v>
      </c>
      <c r="N1007" s="21" t="s">
        <v>61</v>
      </c>
      <c r="O1007" s="10" t="s">
        <v>376</v>
      </c>
      <c r="P1007">
        <v>14</v>
      </c>
      <c r="Q1007">
        <v>119</v>
      </c>
      <c r="R1007">
        <v>4</v>
      </c>
      <c r="S1007">
        <v>3</v>
      </c>
      <c r="T1007">
        <v>3</v>
      </c>
      <c r="U1007">
        <v>2</v>
      </c>
      <c r="X1007" t="s">
        <v>1489</v>
      </c>
      <c r="Y1007">
        <v>1143</v>
      </c>
      <c r="Z1007" t="s">
        <v>16</v>
      </c>
    </row>
    <row r="1008" spans="1:26" x14ac:dyDescent="0.25">
      <c r="A1008" s="18" t="s">
        <v>277</v>
      </c>
      <c r="B1008" s="24" t="s">
        <v>289</v>
      </c>
      <c r="C1008" s="24" t="s">
        <v>2587</v>
      </c>
      <c r="D1008" s="29" t="str">
        <f>VLOOKUP(R1008, method!$A$1:$B$15, 2, 0)</f>
        <v>留後</v>
      </c>
      <c r="E1008">
        <v>11</v>
      </c>
      <c r="F1008" t="s">
        <v>1160</v>
      </c>
      <c r="G1008" s="31" t="s">
        <v>435</v>
      </c>
      <c r="H1008">
        <v>1650</v>
      </c>
      <c r="I1008" s="35" t="s">
        <v>455</v>
      </c>
      <c r="J1008">
        <v>3</v>
      </c>
      <c r="K1008">
        <v>10</v>
      </c>
      <c r="L1008">
        <v>65</v>
      </c>
      <c r="M1008" s="19" t="s">
        <v>57</v>
      </c>
      <c r="N1008" s="21" t="s">
        <v>61</v>
      </c>
      <c r="O1008">
        <v>6</v>
      </c>
      <c r="P1008">
        <v>38</v>
      </c>
      <c r="Q1008">
        <v>123</v>
      </c>
      <c r="R1008">
        <v>11</v>
      </c>
      <c r="S1008">
        <v>12</v>
      </c>
      <c r="T1008">
        <v>11</v>
      </c>
      <c r="U1008">
        <v>11</v>
      </c>
      <c r="X1008" t="s">
        <v>941</v>
      </c>
      <c r="Y1008">
        <v>1146</v>
      </c>
      <c r="Z1008" t="s">
        <v>1507</v>
      </c>
    </row>
    <row r="1009" spans="1:26" x14ac:dyDescent="0.25">
      <c r="A1009" s="18" t="s">
        <v>277</v>
      </c>
      <c r="B1009" s="24" t="s">
        <v>289</v>
      </c>
      <c r="C1009" s="24" t="s">
        <v>2587</v>
      </c>
      <c r="D1009" s="28" t="str">
        <f>VLOOKUP(R1009, method!$A$1:$B$15, 2, 0)</f>
        <v>中前</v>
      </c>
      <c r="E1009">
        <v>9</v>
      </c>
      <c r="F1009" t="s">
        <v>895</v>
      </c>
      <c r="G1009" s="31" t="s">
        <v>439</v>
      </c>
      <c r="H1009">
        <v>1650</v>
      </c>
      <c r="I1009" s="35" t="s">
        <v>455</v>
      </c>
      <c r="J1009">
        <v>3</v>
      </c>
      <c r="K1009">
        <v>10</v>
      </c>
      <c r="L1009">
        <v>67</v>
      </c>
      <c r="M1009" s="19" t="s">
        <v>57</v>
      </c>
      <c r="N1009" s="21" t="s">
        <v>61</v>
      </c>
      <c r="O1009">
        <v>7</v>
      </c>
      <c r="P1009">
        <v>22</v>
      </c>
      <c r="Q1009">
        <v>123</v>
      </c>
      <c r="R1009">
        <v>7</v>
      </c>
      <c r="S1009">
        <v>7</v>
      </c>
      <c r="T1009">
        <v>7</v>
      </c>
      <c r="U1009">
        <v>9</v>
      </c>
      <c r="X1009" t="s">
        <v>1170</v>
      </c>
      <c r="Y1009">
        <v>1157</v>
      </c>
      <c r="Z1009" t="s">
        <v>1272</v>
      </c>
    </row>
    <row r="1010" spans="1:26" x14ac:dyDescent="0.25">
      <c r="A1010" s="18" t="s">
        <v>277</v>
      </c>
      <c r="B1010" s="24" t="s">
        <v>289</v>
      </c>
      <c r="C1010" s="24" t="s">
        <v>2587</v>
      </c>
      <c r="D1010" s="27" t="str">
        <f>VLOOKUP(R1010, method!$A$1:$B$15, 2, 0)</f>
        <v>中後</v>
      </c>
      <c r="E1010">
        <v>8</v>
      </c>
      <c r="F1010" t="s">
        <v>800</v>
      </c>
      <c r="G1010" t="s">
        <v>469</v>
      </c>
      <c r="H1010">
        <v>1400</v>
      </c>
      <c r="I1010" s="35" t="s">
        <v>455</v>
      </c>
      <c r="J1010">
        <v>3</v>
      </c>
      <c r="K1010">
        <v>5</v>
      </c>
      <c r="L1010">
        <v>69</v>
      </c>
      <c r="M1010" s="19" t="s">
        <v>57</v>
      </c>
      <c r="N1010" s="24" t="s">
        <v>146</v>
      </c>
      <c r="O1010" t="s">
        <v>546</v>
      </c>
      <c r="P1010">
        <v>20</v>
      </c>
      <c r="Q1010">
        <v>127</v>
      </c>
      <c r="R1010">
        <v>10</v>
      </c>
      <c r="S1010">
        <v>10</v>
      </c>
      <c r="T1010">
        <v>11</v>
      </c>
      <c r="U1010">
        <v>8</v>
      </c>
      <c r="X1010" t="s">
        <v>1508</v>
      </c>
      <c r="Y1010">
        <v>1155</v>
      </c>
      <c r="Z1010" t="s">
        <v>1272</v>
      </c>
    </row>
    <row r="1011" spans="1:26" x14ac:dyDescent="0.25">
      <c r="A1011" s="18" t="s">
        <v>277</v>
      </c>
      <c r="B1011" s="24" t="s">
        <v>289</v>
      </c>
      <c r="C1011" s="24" t="s">
        <v>2587</v>
      </c>
      <c r="D1011" s="28" t="str">
        <f>VLOOKUP(R1011, method!$A$1:$B$15, 2, 0)</f>
        <v>中前</v>
      </c>
      <c r="E1011" s="34">
        <v>4</v>
      </c>
      <c r="F1011" t="s">
        <v>497</v>
      </c>
      <c r="G1011" s="31" t="s">
        <v>435</v>
      </c>
      <c r="H1011">
        <v>1800</v>
      </c>
      <c r="I1011" s="35" t="s">
        <v>455</v>
      </c>
      <c r="J1011">
        <v>3</v>
      </c>
      <c r="K1011">
        <v>12</v>
      </c>
      <c r="L1011">
        <v>71</v>
      </c>
      <c r="M1011" s="19" t="s">
        <v>57</v>
      </c>
      <c r="N1011" s="19" t="s">
        <v>388</v>
      </c>
      <c r="O1011" s="10" t="s">
        <v>498</v>
      </c>
      <c r="P1011">
        <v>30</v>
      </c>
      <c r="Q1011">
        <v>126</v>
      </c>
      <c r="R1011">
        <v>7</v>
      </c>
      <c r="S1011">
        <v>7</v>
      </c>
      <c r="T1011">
        <v>7</v>
      </c>
      <c r="U1011">
        <v>7</v>
      </c>
      <c r="V1011">
        <v>4</v>
      </c>
      <c r="X1011" t="s">
        <v>1509</v>
      </c>
      <c r="Y1011">
        <v>1148</v>
      </c>
      <c r="Z1011" t="s">
        <v>1272</v>
      </c>
    </row>
    <row r="1012" spans="1:26" x14ac:dyDescent="0.25">
      <c r="A1012" s="18" t="s">
        <v>277</v>
      </c>
      <c r="B1012" s="24" t="s">
        <v>289</v>
      </c>
      <c r="C1012" s="24" t="s">
        <v>2587</v>
      </c>
      <c r="D1012" s="29" t="str">
        <f>VLOOKUP(R1012, method!$A$1:$B$15, 2, 0)</f>
        <v>留後</v>
      </c>
      <c r="E1012">
        <v>6</v>
      </c>
      <c r="F1012" t="s">
        <v>500</v>
      </c>
      <c r="G1012" s="31" t="s">
        <v>439</v>
      </c>
      <c r="H1012">
        <v>1650</v>
      </c>
      <c r="I1012" s="35" t="s">
        <v>455</v>
      </c>
      <c r="J1012">
        <v>3</v>
      </c>
      <c r="K1012">
        <v>12</v>
      </c>
      <c r="L1012">
        <v>73</v>
      </c>
      <c r="M1012" s="19" t="s">
        <v>57</v>
      </c>
      <c r="N1012" s="18" t="s">
        <v>12</v>
      </c>
      <c r="O1012" t="s">
        <v>637</v>
      </c>
      <c r="P1012">
        <v>13</v>
      </c>
      <c r="Q1012">
        <v>130</v>
      </c>
      <c r="R1012">
        <v>11</v>
      </c>
      <c r="S1012">
        <v>9</v>
      </c>
      <c r="T1012">
        <v>8</v>
      </c>
      <c r="U1012">
        <v>6</v>
      </c>
      <c r="X1012" t="s">
        <v>1362</v>
      </c>
      <c r="Y1012">
        <v>1143</v>
      </c>
      <c r="Z1012" t="s">
        <v>1286</v>
      </c>
    </row>
    <row r="1013" spans="1:26" x14ac:dyDescent="0.25">
      <c r="A1013" s="18" t="s">
        <v>277</v>
      </c>
      <c r="B1013" s="24" t="s">
        <v>289</v>
      </c>
      <c r="C1013" s="24" t="s">
        <v>2587</v>
      </c>
      <c r="D1013" s="28" t="str">
        <f>VLOOKUP(R1013, method!$A$1:$B$15, 2, 0)</f>
        <v>中前</v>
      </c>
      <c r="E1013">
        <v>12</v>
      </c>
      <c r="F1013" t="s">
        <v>503</v>
      </c>
      <c r="G1013" s="30" t="s">
        <v>445</v>
      </c>
      <c r="H1013">
        <v>1800</v>
      </c>
      <c r="I1013" s="35" t="s">
        <v>455</v>
      </c>
      <c r="J1013">
        <v>3</v>
      </c>
      <c r="K1013">
        <v>7</v>
      </c>
      <c r="L1013">
        <v>74</v>
      </c>
      <c r="M1013" s="19" t="s">
        <v>57</v>
      </c>
      <c r="N1013" s="17" t="s">
        <v>448</v>
      </c>
      <c r="O1013" t="s">
        <v>465</v>
      </c>
      <c r="P1013">
        <v>6.8</v>
      </c>
      <c r="Q1013">
        <v>128</v>
      </c>
      <c r="R1013">
        <v>6</v>
      </c>
      <c r="S1013">
        <v>6</v>
      </c>
      <c r="T1013">
        <v>6</v>
      </c>
      <c r="U1013">
        <v>7</v>
      </c>
      <c r="V1013">
        <v>12</v>
      </c>
      <c r="X1013" t="s">
        <v>1510</v>
      </c>
      <c r="Y1013">
        <v>1150</v>
      </c>
      <c r="Z1013" t="s">
        <v>152</v>
      </c>
    </row>
    <row r="1014" spans="1:26" x14ac:dyDescent="0.25">
      <c r="A1014" s="18" t="s">
        <v>277</v>
      </c>
      <c r="B1014" s="24" t="s">
        <v>289</v>
      </c>
      <c r="C1014" s="24" t="s">
        <v>2587</v>
      </c>
      <c r="D1014" s="27" t="str">
        <f>VLOOKUP(R1014, method!$A$1:$B$15, 2, 0)</f>
        <v>中後</v>
      </c>
      <c r="E1014" s="34">
        <v>4</v>
      </c>
      <c r="F1014" t="s">
        <v>1069</v>
      </c>
      <c r="G1014" s="30" t="s">
        <v>445</v>
      </c>
      <c r="H1014">
        <v>1650</v>
      </c>
      <c r="I1014" s="35" t="s">
        <v>455</v>
      </c>
      <c r="J1014">
        <v>3</v>
      </c>
      <c r="K1014">
        <v>7</v>
      </c>
      <c r="L1014">
        <v>74</v>
      </c>
      <c r="M1014" s="19" t="s">
        <v>57</v>
      </c>
      <c r="N1014" s="17" t="s">
        <v>448</v>
      </c>
      <c r="O1014" s="10" t="s">
        <v>526</v>
      </c>
      <c r="P1014">
        <v>5.8</v>
      </c>
      <c r="Q1014">
        <v>127</v>
      </c>
      <c r="R1014">
        <v>9</v>
      </c>
      <c r="S1014">
        <v>9</v>
      </c>
      <c r="T1014">
        <v>9</v>
      </c>
      <c r="U1014">
        <v>4</v>
      </c>
      <c r="X1014" t="s">
        <v>1297</v>
      </c>
      <c r="Y1014">
        <v>1153</v>
      </c>
      <c r="Z1014" t="s">
        <v>152</v>
      </c>
    </row>
    <row r="1015" spans="1:26" x14ac:dyDescent="0.25">
      <c r="A1015" s="18" t="s">
        <v>277</v>
      </c>
      <c r="B1015" s="24" t="s">
        <v>289</v>
      </c>
      <c r="C1015" s="24" t="s">
        <v>2587</v>
      </c>
      <c r="D1015" s="28" t="str">
        <f>VLOOKUP(R1015, method!$A$1:$B$15, 2, 0)</f>
        <v>中前</v>
      </c>
      <c r="E1015" s="33">
        <v>2</v>
      </c>
      <c r="F1015" t="s">
        <v>728</v>
      </c>
      <c r="G1015" s="31" t="s">
        <v>451</v>
      </c>
      <c r="H1015">
        <v>1800</v>
      </c>
      <c r="I1015" s="35" t="s">
        <v>455</v>
      </c>
      <c r="J1015">
        <v>3</v>
      </c>
      <c r="K1015">
        <v>3</v>
      </c>
      <c r="L1015">
        <v>73</v>
      </c>
      <c r="M1015" s="19" t="s">
        <v>57</v>
      </c>
      <c r="N1015" s="17" t="s">
        <v>399</v>
      </c>
      <c r="O1015" s="10">
        <v>1</v>
      </c>
      <c r="P1015">
        <v>9.1</v>
      </c>
      <c r="Q1015">
        <v>130</v>
      </c>
      <c r="R1015">
        <v>6</v>
      </c>
      <c r="S1015">
        <v>6</v>
      </c>
      <c r="T1015">
        <v>5</v>
      </c>
      <c r="U1015">
        <v>4</v>
      </c>
      <c r="V1015">
        <v>2</v>
      </c>
      <c r="X1015" t="s">
        <v>904</v>
      </c>
      <c r="Y1015">
        <v>1149</v>
      </c>
      <c r="Z1015" t="s">
        <v>152</v>
      </c>
    </row>
    <row r="1016" spans="1:26" x14ac:dyDescent="0.25">
      <c r="A1016" s="18" t="s">
        <v>277</v>
      </c>
      <c r="B1016" s="24" t="s">
        <v>289</v>
      </c>
      <c r="C1016" s="24" t="s">
        <v>2587</v>
      </c>
      <c r="D1016" s="28" t="str">
        <f>VLOOKUP(R1016, method!$A$1:$B$15, 2, 0)</f>
        <v>中前</v>
      </c>
      <c r="E1016" s="33">
        <v>3</v>
      </c>
      <c r="F1016" t="s">
        <v>507</v>
      </c>
      <c r="G1016" s="30" t="s">
        <v>445</v>
      </c>
      <c r="H1016">
        <v>1650</v>
      </c>
      <c r="I1016" s="35" t="s">
        <v>455</v>
      </c>
      <c r="J1016">
        <v>3</v>
      </c>
      <c r="K1016">
        <v>1</v>
      </c>
      <c r="L1016">
        <v>73</v>
      </c>
      <c r="M1016" s="19" t="s">
        <v>57</v>
      </c>
      <c r="N1016" s="18" t="s">
        <v>12</v>
      </c>
      <c r="O1016" s="10" t="s">
        <v>452</v>
      </c>
      <c r="P1016">
        <v>5.0999999999999996</v>
      </c>
      <c r="Q1016">
        <v>129</v>
      </c>
      <c r="R1016">
        <v>6</v>
      </c>
      <c r="S1016">
        <v>6</v>
      </c>
      <c r="T1016">
        <v>5</v>
      </c>
      <c r="U1016">
        <v>3</v>
      </c>
      <c r="X1016" t="s">
        <v>260</v>
      </c>
      <c r="Y1016">
        <v>1141</v>
      </c>
      <c r="Z1016" t="s">
        <v>152</v>
      </c>
    </row>
    <row r="1017" spans="1:26" x14ac:dyDescent="0.25">
      <c r="A1017" s="18" t="s">
        <v>277</v>
      </c>
      <c r="B1017" s="24" t="s">
        <v>289</v>
      </c>
      <c r="C1017" s="24" t="s">
        <v>2587</v>
      </c>
      <c r="D1017" s="26" t="str">
        <f>VLOOKUP(R1017, method!$A$1:$B$15, 2, 0)</f>
        <v>放頭</v>
      </c>
      <c r="E1017" s="33">
        <v>3</v>
      </c>
      <c r="F1017" t="s">
        <v>1126</v>
      </c>
      <c r="G1017" s="30" t="s">
        <v>445</v>
      </c>
      <c r="H1017">
        <v>1650</v>
      </c>
      <c r="I1017" s="36" t="s">
        <v>479</v>
      </c>
      <c r="J1017">
        <v>3</v>
      </c>
      <c r="K1017">
        <v>2</v>
      </c>
      <c r="L1017">
        <v>72</v>
      </c>
      <c r="M1017" s="19" t="s">
        <v>57</v>
      </c>
      <c r="N1017" s="18" t="s">
        <v>12</v>
      </c>
      <c r="O1017" s="10" t="s">
        <v>526</v>
      </c>
      <c r="P1017">
        <v>2.4</v>
      </c>
      <c r="Q1017">
        <v>129</v>
      </c>
      <c r="R1017">
        <v>3</v>
      </c>
      <c r="S1017">
        <v>3</v>
      </c>
      <c r="T1017">
        <v>4</v>
      </c>
      <c r="U1017">
        <v>3</v>
      </c>
      <c r="X1017" t="s">
        <v>1020</v>
      </c>
      <c r="Y1017">
        <v>1145</v>
      </c>
      <c r="Z1017" t="s">
        <v>152</v>
      </c>
    </row>
    <row r="1018" spans="1:26" x14ac:dyDescent="0.25">
      <c r="A1018" s="18" t="s">
        <v>277</v>
      </c>
      <c r="B1018" s="24" t="s">
        <v>289</v>
      </c>
      <c r="C1018" s="24" t="s">
        <v>2587</v>
      </c>
      <c r="D1018" s="28" t="str">
        <f>VLOOKUP(R1018, method!$A$1:$B$15, 2, 0)</f>
        <v>中前</v>
      </c>
      <c r="E1018" s="33">
        <v>1</v>
      </c>
      <c r="F1018" t="s">
        <v>1127</v>
      </c>
      <c r="G1018" s="31" t="s">
        <v>451</v>
      </c>
      <c r="H1018">
        <v>1650</v>
      </c>
      <c r="I1018" s="35" t="s">
        <v>436</v>
      </c>
      <c r="J1018">
        <v>3</v>
      </c>
      <c r="K1018">
        <v>11</v>
      </c>
      <c r="L1018">
        <v>65</v>
      </c>
      <c r="M1018" s="19" t="s">
        <v>57</v>
      </c>
      <c r="N1018" s="18" t="s">
        <v>12</v>
      </c>
      <c r="O1018" s="10" t="s">
        <v>526</v>
      </c>
      <c r="P1018">
        <v>6.2</v>
      </c>
      <c r="Q1018">
        <v>121</v>
      </c>
      <c r="R1018">
        <v>5</v>
      </c>
      <c r="S1018">
        <v>5</v>
      </c>
      <c r="T1018">
        <v>5</v>
      </c>
      <c r="U1018">
        <v>1</v>
      </c>
      <c r="X1018" t="s">
        <v>290</v>
      </c>
      <c r="Y1018">
        <v>1146</v>
      </c>
      <c r="Z1018" t="s">
        <v>152</v>
      </c>
    </row>
    <row r="1019" spans="1:26" x14ac:dyDescent="0.25">
      <c r="A1019" s="18" t="s">
        <v>277</v>
      </c>
      <c r="B1019" s="24" t="s">
        <v>289</v>
      </c>
      <c r="C1019" s="24" t="s">
        <v>2587</v>
      </c>
      <c r="D1019" s="29" t="str">
        <f>VLOOKUP(R1019, method!$A$1:$B$15, 2, 0)</f>
        <v>留後</v>
      </c>
      <c r="E1019">
        <v>12</v>
      </c>
      <c r="F1019" t="s">
        <v>1309</v>
      </c>
      <c r="G1019" t="s">
        <v>532</v>
      </c>
      <c r="H1019">
        <v>1600</v>
      </c>
      <c r="I1019" s="36" t="s">
        <v>440</v>
      </c>
      <c r="J1019">
        <v>3</v>
      </c>
      <c r="K1019">
        <v>14</v>
      </c>
      <c r="L1019">
        <v>65</v>
      </c>
      <c r="M1019" s="18" t="s">
        <v>188</v>
      </c>
      <c r="N1019" s="24" t="s">
        <v>389</v>
      </c>
      <c r="O1019" t="s">
        <v>519</v>
      </c>
      <c r="P1019">
        <v>17</v>
      </c>
      <c r="Q1019">
        <v>122</v>
      </c>
      <c r="R1019">
        <v>12</v>
      </c>
      <c r="S1019">
        <v>11</v>
      </c>
      <c r="T1019">
        <v>11</v>
      </c>
      <c r="U1019">
        <v>12</v>
      </c>
      <c r="X1019" t="s">
        <v>1511</v>
      </c>
      <c r="Y1019">
        <v>1137</v>
      </c>
      <c r="Z1019" t="s">
        <v>152</v>
      </c>
    </row>
    <row r="1020" spans="1:26" x14ac:dyDescent="0.25">
      <c r="A1020" s="18" t="s">
        <v>277</v>
      </c>
      <c r="B1020" s="24" t="s">
        <v>289</v>
      </c>
      <c r="C1020" s="24" t="s">
        <v>2587</v>
      </c>
      <c r="D1020" s="28" t="str">
        <f>VLOOKUP(R1020, method!$A$1:$B$15, 2, 0)</f>
        <v>中前</v>
      </c>
      <c r="E1020">
        <v>7</v>
      </c>
      <c r="F1020" t="s">
        <v>1171</v>
      </c>
      <c r="G1020" s="30" t="s">
        <v>445</v>
      </c>
      <c r="H1020">
        <v>1650</v>
      </c>
      <c r="I1020" s="35" t="s">
        <v>455</v>
      </c>
      <c r="J1020">
        <v>3</v>
      </c>
      <c r="K1020">
        <v>9</v>
      </c>
      <c r="L1020">
        <v>65</v>
      </c>
      <c r="M1020" s="18" t="s">
        <v>188</v>
      </c>
      <c r="N1020" s="18" t="s">
        <v>12</v>
      </c>
      <c r="O1020" s="10" t="s">
        <v>498</v>
      </c>
      <c r="P1020">
        <v>2.4</v>
      </c>
      <c r="Q1020">
        <v>122</v>
      </c>
      <c r="R1020">
        <v>6</v>
      </c>
      <c r="S1020">
        <v>6</v>
      </c>
      <c r="T1020">
        <v>5</v>
      </c>
      <c r="U1020">
        <v>7</v>
      </c>
      <c r="X1020" t="s">
        <v>905</v>
      </c>
      <c r="Y1020">
        <v>1147</v>
      </c>
      <c r="Z1020" t="s">
        <v>152</v>
      </c>
    </row>
    <row r="1021" spans="1:26" x14ac:dyDescent="0.25">
      <c r="A1021" s="18" t="s">
        <v>277</v>
      </c>
      <c r="B1021" s="24" t="s">
        <v>289</v>
      </c>
      <c r="C1021" s="24" t="s">
        <v>2587</v>
      </c>
      <c r="D1021" s="28" t="str">
        <f>VLOOKUP(R1021, method!$A$1:$B$15, 2, 0)</f>
        <v>中前</v>
      </c>
      <c r="E1021" s="33">
        <v>1</v>
      </c>
      <c r="F1021" t="s">
        <v>1128</v>
      </c>
      <c r="G1021" s="30" t="s">
        <v>445</v>
      </c>
      <c r="H1021">
        <v>1650</v>
      </c>
      <c r="I1021" s="35" t="s">
        <v>455</v>
      </c>
      <c r="J1021">
        <v>4</v>
      </c>
      <c r="K1021">
        <v>2</v>
      </c>
      <c r="L1021">
        <v>59</v>
      </c>
      <c r="M1021" s="18" t="s">
        <v>188</v>
      </c>
      <c r="N1021" s="18" t="s">
        <v>12</v>
      </c>
      <c r="O1021" s="10" t="s">
        <v>597</v>
      </c>
      <c r="P1021">
        <v>1.6</v>
      </c>
      <c r="Q1021">
        <v>135</v>
      </c>
      <c r="R1021">
        <v>5</v>
      </c>
      <c r="S1021">
        <v>5</v>
      </c>
      <c r="T1021">
        <v>5</v>
      </c>
      <c r="U1021">
        <v>1</v>
      </c>
      <c r="X1021" t="s">
        <v>938</v>
      </c>
      <c r="Y1021">
        <v>1151</v>
      </c>
      <c r="Z1021" t="s">
        <v>152</v>
      </c>
    </row>
    <row r="1022" spans="1:26" x14ac:dyDescent="0.25">
      <c r="A1022" s="18" t="s">
        <v>277</v>
      </c>
      <c r="B1022" s="24" t="s">
        <v>289</v>
      </c>
      <c r="C1022" s="24" t="s">
        <v>2587</v>
      </c>
      <c r="D1022" s="27" t="str">
        <f>VLOOKUP(R1022, method!$A$1:$B$15, 2, 0)</f>
        <v>中後</v>
      </c>
      <c r="E1022" s="33">
        <v>2</v>
      </c>
      <c r="F1022" t="s">
        <v>1079</v>
      </c>
      <c r="G1022" s="31" t="s">
        <v>451</v>
      </c>
      <c r="H1022">
        <v>1650</v>
      </c>
      <c r="I1022" s="35" t="s">
        <v>455</v>
      </c>
      <c r="J1022">
        <v>4</v>
      </c>
      <c r="K1022">
        <v>8</v>
      </c>
      <c r="L1022">
        <v>57</v>
      </c>
      <c r="M1022" s="18" t="s">
        <v>188</v>
      </c>
      <c r="N1022" s="18" t="s">
        <v>12</v>
      </c>
      <c r="O1022" s="10" t="s">
        <v>376</v>
      </c>
      <c r="P1022">
        <v>3.2</v>
      </c>
      <c r="Q1022">
        <v>133</v>
      </c>
      <c r="R1022">
        <v>8</v>
      </c>
      <c r="S1022">
        <v>8</v>
      </c>
      <c r="T1022">
        <v>8</v>
      </c>
      <c r="U1022">
        <v>2</v>
      </c>
      <c r="X1022" t="s">
        <v>940</v>
      </c>
      <c r="Y1022">
        <v>1140</v>
      </c>
      <c r="Z1022" t="s">
        <v>152</v>
      </c>
    </row>
    <row r="1023" spans="1:26" x14ac:dyDescent="0.25">
      <c r="A1023" s="18" t="s">
        <v>277</v>
      </c>
      <c r="B1023" s="24" t="s">
        <v>289</v>
      </c>
      <c r="C1023" s="24" t="s">
        <v>2587</v>
      </c>
      <c r="D1023" s="29" t="str">
        <f>VLOOKUP(R1023, method!$A$1:$B$15, 2, 0)</f>
        <v>留後</v>
      </c>
      <c r="E1023" s="33">
        <v>1</v>
      </c>
      <c r="F1023" t="s">
        <v>1512</v>
      </c>
      <c r="G1023" t="s">
        <v>491</v>
      </c>
      <c r="H1023">
        <v>1400</v>
      </c>
      <c r="I1023" s="35" t="s">
        <v>455</v>
      </c>
      <c r="J1023">
        <v>4</v>
      </c>
      <c r="K1023">
        <v>5</v>
      </c>
      <c r="L1023">
        <v>49</v>
      </c>
      <c r="M1023" s="18" t="s">
        <v>188</v>
      </c>
      <c r="N1023" s="18" t="s">
        <v>12</v>
      </c>
      <c r="O1023" s="10" t="s">
        <v>498</v>
      </c>
      <c r="P1023">
        <v>4.0999999999999996</v>
      </c>
      <c r="Q1023">
        <v>125</v>
      </c>
      <c r="R1023">
        <v>11</v>
      </c>
      <c r="S1023">
        <v>11</v>
      </c>
      <c r="T1023">
        <v>9</v>
      </c>
      <c r="U1023">
        <v>1</v>
      </c>
      <c r="X1023" t="s">
        <v>1513</v>
      </c>
      <c r="Y1023">
        <v>1144</v>
      </c>
      <c r="Z1023" t="s">
        <v>152</v>
      </c>
    </row>
    <row r="1024" spans="1:26" x14ac:dyDescent="0.25">
      <c r="A1024" s="18" t="s">
        <v>277</v>
      </c>
      <c r="B1024" s="24" t="s">
        <v>289</v>
      </c>
      <c r="C1024" s="24" t="s">
        <v>2587</v>
      </c>
      <c r="D1024" s="29" t="str">
        <f>VLOOKUP(R1024, method!$A$1:$B$15, 2, 0)</f>
        <v>留後</v>
      </c>
      <c r="E1024">
        <v>7</v>
      </c>
      <c r="F1024" t="s">
        <v>750</v>
      </c>
      <c r="G1024" t="s">
        <v>491</v>
      </c>
      <c r="H1024">
        <v>1400</v>
      </c>
      <c r="I1024" s="35" t="s">
        <v>436</v>
      </c>
      <c r="J1024">
        <v>4</v>
      </c>
      <c r="K1024">
        <v>7</v>
      </c>
      <c r="L1024">
        <v>50</v>
      </c>
      <c r="M1024" s="18" t="s">
        <v>188</v>
      </c>
      <c r="N1024" s="16" t="s">
        <v>406</v>
      </c>
      <c r="O1024" s="10" t="s">
        <v>498</v>
      </c>
      <c r="P1024">
        <v>25</v>
      </c>
      <c r="Q1024">
        <v>125</v>
      </c>
      <c r="R1024">
        <v>14</v>
      </c>
      <c r="S1024">
        <v>13</v>
      </c>
      <c r="T1024">
        <v>11</v>
      </c>
      <c r="U1024">
        <v>7</v>
      </c>
      <c r="X1024" t="s">
        <v>595</v>
      </c>
      <c r="Y1024">
        <v>1146</v>
      </c>
      <c r="Z1024" t="s">
        <v>906</v>
      </c>
    </row>
    <row r="1025" spans="1:26" x14ac:dyDescent="0.25">
      <c r="A1025" s="18" t="s">
        <v>277</v>
      </c>
      <c r="B1025" s="24" t="s">
        <v>289</v>
      </c>
      <c r="C1025" s="24" t="s">
        <v>2587</v>
      </c>
      <c r="D1025" s="28" t="str">
        <f>VLOOKUP(R1025, method!$A$1:$B$15, 2, 0)</f>
        <v>中前</v>
      </c>
      <c r="E1025">
        <v>8</v>
      </c>
      <c r="F1025" t="s">
        <v>752</v>
      </c>
      <c r="G1025" t="s">
        <v>551</v>
      </c>
      <c r="H1025">
        <v>1400</v>
      </c>
      <c r="I1025" s="35" t="s">
        <v>455</v>
      </c>
      <c r="J1025">
        <v>4</v>
      </c>
      <c r="K1025">
        <v>1</v>
      </c>
      <c r="L1025">
        <v>52</v>
      </c>
      <c r="M1025" s="18" t="s">
        <v>188</v>
      </c>
      <c r="N1025" s="17" t="s">
        <v>448</v>
      </c>
      <c r="O1025" t="s">
        <v>536</v>
      </c>
      <c r="P1025">
        <v>15</v>
      </c>
      <c r="Q1025">
        <v>125</v>
      </c>
      <c r="R1025">
        <v>6</v>
      </c>
      <c r="S1025">
        <v>5</v>
      </c>
      <c r="T1025">
        <v>4</v>
      </c>
      <c r="U1025">
        <v>8</v>
      </c>
      <c r="X1025" t="s">
        <v>1514</v>
      </c>
      <c r="Y1025">
        <v>1146</v>
      </c>
      <c r="Z1025" t="s">
        <v>16</v>
      </c>
    </row>
    <row r="1026" spans="1:26" x14ac:dyDescent="0.25">
      <c r="A1026" s="18" t="s">
        <v>277</v>
      </c>
      <c r="B1026" s="24" t="s">
        <v>289</v>
      </c>
      <c r="C1026" s="24" t="s">
        <v>2587</v>
      </c>
      <c r="D1026" s="28" t="str">
        <f>VLOOKUP(R1026, method!$A$1:$B$15, 2, 0)</f>
        <v>中前</v>
      </c>
      <c r="E1026">
        <v>10</v>
      </c>
      <c r="F1026" t="s">
        <v>1384</v>
      </c>
      <c r="G1026" t="s">
        <v>551</v>
      </c>
      <c r="H1026">
        <v>1200</v>
      </c>
      <c r="I1026" s="35" t="s">
        <v>436</v>
      </c>
      <c r="J1026">
        <v>4</v>
      </c>
      <c r="K1026">
        <v>8</v>
      </c>
      <c r="L1026">
        <v>52</v>
      </c>
      <c r="M1026" s="18" t="s">
        <v>188</v>
      </c>
      <c r="N1026" s="24" t="s">
        <v>389</v>
      </c>
      <c r="O1026">
        <v>5</v>
      </c>
      <c r="P1026">
        <v>25</v>
      </c>
      <c r="Q1026">
        <v>131</v>
      </c>
      <c r="R1026">
        <v>7</v>
      </c>
      <c r="S1026">
        <v>8</v>
      </c>
      <c r="T1026">
        <v>10</v>
      </c>
      <c r="X1026" t="s">
        <v>542</v>
      </c>
      <c r="Y1026">
        <v>1166</v>
      </c>
      <c r="Z1026" t="s">
        <v>100</v>
      </c>
    </row>
    <row r="1027" spans="1:26" x14ac:dyDescent="0.25">
      <c r="A1027" s="18" t="s">
        <v>277</v>
      </c>
      <c r="B1027" s="25" t="s">
        <v>292</v>
      </c>
      <c r="C1027" s="25" t="s">
        <v>2588</v>
      </c>
      <c r="D1027" s="28" t="str">
        <f>VLOOKUP(R1027, method!$A$1:$B$15, 2, 0)</f>
        <v>中前</v>
      </c>
      <c r="E1027">
        <v>9</v>
      </c>
      <c r="F1027" t="s">
        <v>550</v>
      </c>
      <c r="G1027" t="s">
        <v>551</v>
      </c>
      <c r="H1027">
        <v>2000</v>
      </c>
      <c r="I1027" s="35" t="s">
        <v>455</v>
      </c>
      <c r="J1027">
        <v>3</v>
      </c>
      <c r="K1027">
        <v>6</v>
      </c>
      <c r="L1027">
        <v>73</v>
      </c>
      <c r="M1027" s="16" t="s">
        <v>77</v>
      </c>
      <c r="N1027" s="25" t="s">
        <v>120</v>
      </c>
      <c r="O1027" t="s">
        <v>558</v>
      </c>
      <c r="P1027">
        <v>48</v>
      </c>
      <c r="Q1027">
        <v>126</v>
      </c>
      <c r="R1027">
        <v>7</v>
      </c>
      <c r="S1027">
        <v>6</v>
      </c>
      <c r="T1027">
        <v>5</v>
      </c>
      <c r="U1027">
        <v>7</v>
      </c>
      <c r="V1027">
        <v>9</v>
      </c>
      <c r="X1027" t="s">
        <v>1515</v>
      </c>
      <c r="Y1027">
        <v>1173</v>
      </c>
      <c r="Z1027" t="s">
        <v>1516</v>
      </c>
    </row>
    <row r="1028" spans="1:26" x14ac:dyDescent="0.25">
      <c r="A1028" s="18" t="s">
        <v>277</v>
      </c>
      <c r="B1028" s="25" t="s">
        <v>292</v>
      </c>
      <c r="C1028" s="25" t="s">
        <v>2588</v>
      </c>
      <c r="D1028" s="27" t="str">
        <f>VLOOKUP(R1028, method!$A$1:$B$15, 2, 0)</f>
        <v>中後</v>
      </c>
      <c r="E1028">
        <v>11</v>
      </c>
      <c r="F1028" t="s">
        <v>438</v>
      </c>
      <c r="G1028" s="31" t="s">
        <v>439</v>
      </c>
      <c r="H1028">
        <v>1800</v>
      </c>
      <c r="I1028" s="36" t="s">
        <v>440</v>
      </c>
      <c r="J1028">
        <v>3</v>
      </c>
      <c r="K1028">
        <v>3</v>
      </c>
      <c r="L1028">
        <v>77</v>
      </c>
      <c r="M1028" s="16" t="s">
        <v>77</v>
      </c>
      <c r="N1028" s="14" t="s">
        <v>50</v>
      </c>
      <c r="O1028" t="s">
        <v>870</v>
      </c>
      <c r="P1028">
        <v>41</v>
      </c>
      <c r="Q1028">
        <v>133</v>
      </c>
      <c r="R1028">
        <v>9</v>
      </c>
      <c r="S1028">
        <v>8</v>
      </c>
      <c r="T1028">
        <v>8</v>
      </c>
      <c r="U1028">
        <v>7</v>
      </c>
      <c r="V1028">
        <v>11</v>
      </c>
      <c r="X1028" t="s">
        <v>1517</v>
      </c>
      <c r="Y1028">
        <v>1173</v>
      </c>
      <c r="Z1028" t="s">
        <v>1518</v>
      </c>
    </row>
    <row r="1029" spans="1:26" x14ac:dyDescent="0.25">
      <c r="A1029" s="18" t="s">
        <v>277</v>
      </c>
      <c r="B1029" s="25" t="s">
        <v>292</v>
      </c>
      <c r="C1029" s="25" t="s">
        <v>2588</v>
      </c>
      <c r="D1029" s="28" t="str">
        <f>VLOOKUP(R1029, method!$A$1:$B$15, 2, 0)</f>
        <v>中前</v>
      </c>
      <c r="E1029">
        <v>11</v>
      </c>
      <c r="F1029" t="s">
        <v>556</v>
      </c>
      <c r="G1029" t="s">
        <v>551</v>
      </c>
      <c r="H1029">
        <v>2000</v>
      </c>
      <c r="I1029" s="35" t="s">
        <v>436</v>
      </c>
      <c r="J1029">
        <v>3</v>
      </c>
      <c r="K1029">
        <v>3</v>
      </c>
      <c r="L1029">
        <v>80</v>
      </c>
      <c r="M1029" s="16" t="s">
        <v>77</v>
      </c>
      <c r="N1029" s="17" t="s">
        <v>448</v>
      </c>
      <c r="O1029" t="s">
        <v>501</v>
      </c>
      <c r="P1029">
        <v>33</v>
      </c>
      <c r="Q1029">
        <v>133</v>
      </c>
      <c r="R1029">
        <v>6</v>
      </c>
      <c r="S1029">
        <v>6</v>
      </c>
      <c r="T1029">
        <v>5</v>
      </c>
      <c r="U1029">
        <v>7</v>
      </c>
      <c r="V1029">
        <v>11</v>
      </c>
      <c r="X1029" t="s">
        <v>1519</v>
      </c>
      <c r="Y1029">
        <v>1165</v>
      </c>
      <c r="Z1029" t="s">
        <v>64</v>
      </c>
    </row>
    <row r="1030" spans="1:26" x14ac:dyDescent="0.25">
      <c r="A1030" s="18" t="s">
        <v>277</v>
      </c>
      <c r="B1030" s="25" t="s">
        <v>292</v>
      </c>
      <c r="C1030" s="25" t="s">
        <v>2588</v>
      </c>
      <c r="D1030" s="27" t="str">
        <f>VLOOKUP(R1030, method!$A$1:$B$15, 2, 0)</f>
        <v>中後</v>
      </c>
      <c r="E1030">
        <v>6</v>
      </c>
      <c r="F1030" t="s">
        <v>450</v>
      </c>
      <c r="G1030" s="31" t="s">
        <v>451</v>
      </c>
      <c r="H1030">
        <v>2200</v>
      </c>
      <c r="I1030" s="35" t="s">
        <v>436</v>
      </c>
      <c r="J1030">
        <v>3</v>
      </c>
      <c r="K1030">
        <v>8</v>
      </c>
      <c r="L1030">
        <v>82</v>
      </c>
      <c r="M1030" s="16" t="s">
        <v>77</v>
      </c>
      <c r="N1030" s="24" t="s">
        <v>146</v>
      </c>
      <c r="O1030" t="s">
        <v>473</v>
      </c>
      <c r="P1030">
        <v>16</v>
      </c>
      <c r="Q1030">
        <v>135</v>
      </c>
      <c r="R1030">
        <v>9</v>
      </c>
      <c r="S1030">
        <v>9</v>
      </c>
      <c r="T1030">
        <v>9</v>
      </c>
      <c r="U1030">
        <v>9</v>
      </c>
      <c r="V1030">
        <v>9</v>
      </c>
      <c r="W1030">
        <v>6</v>
      </c>
      <c r="X1030" t="s">
        <v>1520</v>
      </c>
      <c r="Y1030">
        <v>1146</v>
      </c>
      <c r="Z1030" t="s">
        <v>64</v>
      </c>
    </row>
    <row r="1031" spans="1:26" x14ac:dyDescent="0.25">
      <c r="A1031" s="18" t="s">
        <v>277</v>
      </c>
      <c r="B1031" s="25" t="s">
        <v>292</v>
      </c>
      <c r="C1031" s="25" t="s">
        <v>2588</v>
      </c>
      <c r="D1031" s="29" t="str">
        <f>VLOOKUP(R1031, method!$A$1:$B$15, 2, 0)</f>
        <v>留後</v>
      </c>
      <c r="E1031">
        <v>10</v>
      </c>
      <c r="F1031" t="s">
        <v>590</v>
      </c>
      <c r="G1031" t="s">
        <v>545</v>
      </c>
      <c r="H1031">
        <v>1800</v>
      </c>
      <c r="I1031" s="35" t="s">
        <v>436</v>
      </c>
      <c r="J1031">
        <v>3</v>
      </c>
      <c r="K1031">
        <v>11</v>
      </c>
      <c r="L1031">
        <v>85</v>
      </c>
      <c r="M1031" s="16" t="s">
        <v>77</v>
      </c>
      <c r="N1031" s="25" t="s">
        <v>414</v>
      </c>
      <c r="O1031" t="s">
        <v>508</v>
      </c>
      <c r="P1031">
        <v>27</v>
      </c>
      <c r="Q1031">
        <v>135</v>
      </c>
      <c r="R1031">
        <v>14</v>
      </c>
      <c r="S1031">
        <v>13</v>
      </c>
      <c r="T1031">
        <v>12</v>
      </c>
      <c r="U1031">
        <v>11</v>
      </c>
      <c r="V1031">
        <v>10</v>
      </c>
      <c r="X1031" t="s">
        <v>1521</v>
      </c>
      <c r="Y1031">
        <v>1160</v>
      </c>
      <c r="Z1031" t="s">
        <v>64</v>
      </c>
    </row>
    <row r="1032" spans="1:26" x14ac:dyDescent="0.25">
      <c r="A1032" s="18" t="s">
        <v>277</v>
      </c>
      <c r="B1032" s="25" t="s">
        <v>292</v>
      </c>
      <c r="C1032" s="25" t="s">
        <v>2588</v>
      </c>
      <c r="D1032" s="27" t="str">
        <f>VLOOKUP(R1032, method!$A$1:$B$15, 2, 0)</f>
        <v>中後</v>
      </c>
      <c r="E1032">
        <v>9</v>
      </c>
      <c r="F1032" t="s">
        <v>669</v>
      </c>
      <c r="G1032" s="31" t="s">
        <v>435</v>
      </c>
      <c r="H1032">
        <v>1650</v>
      </c>
      <c r="I1032" s="35" t="s">
        <v>455</v>
      </c>
      <c r="J1032">
        <v>1</v>
      </c>
      <c r="K1032">
        <v>5</v>
      </c>
      <c r="L1032">
        <v>88</v>
      </c>
      <c r="M1032" s="16" t="s">
        <v>77</v>
      </c>
      <c r="N1032" s="24" t="s">
        <v>146</v>
      </c>
      <c r="O1032" t="s">
        <v>558</v>
      </c>
      <c r="P1032">
        <v>23</v>
      </c>
      <c r="Q1032">
        <v>119</v>
      </c>
      <c r="R1032">
        <v>8</v>
      </c>
      <c r="S1032">
        <v>8</v>
      </c>
      <c r="T1032">
        <v>9</v>
      </c>
      <c r="U1032">
        <v>9</v>
      </c>
      <c r="X1032" t="s">
        <v>293</v>
      </c>
      <c r="Y1032">
        <v>1170</v>
      </c>
      <c r="Z1032" t="s">
        <v>64</v>
      </c>
    </row>
    <row r="1033" spans="1:26" x14ac:dyDescent="0.25">
      <c r="A1033" s="18" t="s">
        <v>277</v>
      </c>
      <c r="B1033" s="25" t="s">
        <v>292</v>
      </c>
      <c r="C1033" s="25" t="s">
        <v>2588</v>
      </c>
      <c r="D1033" s="28" t="str">
        <f>VLOOKUP(R1033, method!$A$1:$B$15, 2, 0)</f>
        <v>中前</v>
      </c>
      <c r="E1033" s="34">
        <v>4</v>
      </c>
      <c r="F1033" t="s">
        <v>460</v>
      </c>
      <c r="G1033" s="31" t="s">
        <v>439</v>
      </c>
      <c r="H1033">
        <v>1650</v>
      </c>
      <c r="I1033" s="35" t="s">
        <v>455</v>
      </c>
      <c r="J1033">
        <v>2</v>
      </c>
      <c r="K1033">
        <v>1</v>
      </c>
      <c r="L1033">
        <v>89</v>
      </c>
      <c r="M1033" s="16" t="s">
        <v>77</v>
      </c>
      <c r="N1033" s="24" t="s">
        <v>146</v>
      </c>
      <c r="O1033" s="10" t="s">
        <v>552</v>
      </c>
      <c r="P1033">
        <v>18</v>
      </c>
      <c r="Q1033">
        <v>124</v>
      </c>
      <c r="R1033">
        <v>5</v>
      </c>
      <c r="S1033">
        <v>5</v>
      </c>
      <c r="T1033">
        <v>4</v>
      </c>
      <c r="U1033">
        <v>4</v>
      </c>
      <c r="X1033" t="s">
        <v>933</v>
      </c>
      <c r="Y1033">
        <v>1175</v>
      </c>
      <c r="Z1033" t="s">
        <v>64</v>
      </c>
    </row>
    <row r="1034" spans="1:26" x14ac:dyDescent="0.25">
      <c r="A1034" s="18" t="s">
        <v>277</v>
      </c>
      <c r="B1034" s="25" t="s">
        <v>292</v>
      </c>
      <c r="C1034" s="25" t="s">
        <v>2588</v>
      </c>
      <c r="D1034" s="29" t="str">
        <f>VLOOKUP(R1034, method!$A$1:$B$15, 2, 0)</f>
        <v>留後</v>
      </c>
      <c r="E1034">
        <v>6</v>
      </c>
      <c r="F1034" t="s">
        <v>579</v>
      </c>
      <c r="G1034" t="s">
        <v>545</v>
      </c>
      <c r="H1034">
        <v>2000</v>
      </c>
      <c r="I1034" s="35" t="s">
        <v>436</v>
      </c>
      <c r="J1034">
        <v>2</v>
      </c>
      <c r="K1034">
        <v>11</v>
      </c>
      <c r="L1034">
        <v>91</v>
      </c>
      <c r="M1034" s="16" t="s">
        <v>77</v>
      </c>
      <c r="N1034" s="17" t="s">
        <v>512</v>
      </c>
      <c r="O1034" t="s">
        <v>558</v>
      </c>
      <c r="P1034">
        <v>108</v>
      </c>
      <c r="Q1034">
        <v>132</v>
      </c>
      <c r="R1034">
        <v>13</v>
      </c>
      <c r="S1034">
        <v>13</v>
      </c>
      <c r="T1034">
        <v>13</v>
      </c>
      <c r="U1034">
        <v>13</v>
      </c>
      <c r="V1034">
        <v>6</v>
      </c>
      <c r="X1034" t="s">
        <v>1522</v>
      </c>
      <c r="Y1034">
        <v>1158</v>
      </c>
      <c r="Z1034" t="s">
        <v>1523</v>
      </c>
    </row>
    <row r="1035" spans="1:26" x14ac:dyDescent="0.25">
      <c r="A1035" s="18" t="s">
        <v>277</v>
      </c>
      <c r="B1035" s="25" t="s">
        <v>292</v>
      </c>
      <c r="C1035" s="25" t="s">
        <v>2588</v>
      </c>
      <c r="D1035" s="27" t="str">
        <f>VLOOKUP(R1035, method!$A$1:$B$15, 2, 0)</f>
        <v>中後</v>
      </c>
      <c r="E1035">
        <v>8</v>
      </c>
      <c r="F1035" t="s">
        <v>580</v>
      </c>
      <c r="G1035" t="s">
        <v>469</v>
      </c>
      <c r="H1035">
        <v>2000</v>
      </c>
      <c r="I1035" s="35" t="s">
        <v>455</v>
      </c>
      <c r="J1035">
        <v>2</v>
      </c>
      <c r="K1035">
        <v>5</v>
      </c>
      <c r="L1035">
        <v>93</v>
      </c>
      <c r="M1035" s="18" t="s">
        <v>95</v>
      </c>
      <c r="N1035" s="22" t="s">
        <v>33</v>
      </c>
      <c r="O1035" t="s">
        <v>519</v>
      </c>
      <c r="P1035">
        <v>22</v>
      </c>
      <c r="Q1035">
        <v>135</v>
      </c>
      <c r="R1035">
        <v>8</v>
      </c>
      <c r="S1035">
        <v>8</v>
      </c>
      <c r="T1035">
        <v>8</v>
      </c>
      <c r="U1035">
        <v>7</v>
      </c>
      <c r="V1035">
        <v>8</v>
      </c>
      <c r="X1035" t="s">
        <v>1524</v>
      </c>
      <c r="Y1035">
        <v>1189</v>
      </c>
      <c r="Z1035" t="s">
        <v>16</v>
      </c>
    </row>
    <row r="1036" spans="1:26" x14ac:dyDescent="0.25">
      <c r="A1036" s="18" t="s">
        <v>277</v>
      </c>
      <c r="B1036" s="25" t="s">
        <v>292</v>
      </c>
      <c r="C1036" s="25" t="s">
        <v>2588</v>
      </c>
      <c r="D1036" s="28" t="str">
        <f>VLOOKUP(R1036, method!$A$1:$B$15, 2, 0)</f>
        <v>中前</v>
      </c>
      <c r="E1036">
        <v>8</v>
      </c>
      <c r="F1036" t="s">
        <v>994</v>
      </c>
      <c r="G1036" s="31" t="s">
        <v>439</v>
      </c>
      <c r="H1036">
        <v>1800</v>
      </c>
      <c r="I1036" s="35" t="s">
        <v>455</v>
      </c>
      <c r="J1036">
        <v>2</v>
      </c>
      <c r="K1036">
        <v>8</v>
      </c>
      <c r="L1036">
        <v>95</v>
      </c>
      <c r="M1036" s="18" t="s">
        <v>95</v>
      </c>
      <c r="N1036" s="25" t="s">
        <v>120</v>
      </c>
      <c r="O1036">
        <v>3</v>
      </c>
      <c r="P1036">
        <v>39</v>
      </c>
      <c r="Q1036">
        <v>131</v>
      </c>
      <c r="R1036">
        <v>7</v>
      </c>
      <c r="S1036">
        <v>8</v>
      </c>
      <c r="T1036">
        <v>8</v>
      </c>
      <c r="U1036">
        <v>9</v>
      </c>
      <c r="V1036">
        <v>8</v>
      </c>
      <c r="X1036" t="s">
        <v>1525</v>
      </c>
      <c r="Y1036">
        <v>1170</v>
      </c>
      <c r="Z1036" t="s">
        <v>16</v>
      </c>
    </row>
    <row r="1037" spans="1:26" x14ac:dyDescent="0.25">
      <c r="A1037" s="18" t="s">
        <v>277</v>
      </c>
      <c r="B1037" s="25" t="s">
        <v>292</v>
      </c>
      <c r="C1037" s="25" t="s">
        <v>2588</v>
      </c>
      <c r="D1037" s="29" t="str">
        <f>VLOOKUP(R1037, method!$A$1:$B$15, 2, 0)</f>
        <v>留後</v>
      </c>
      <c r="E1037">
        <v>11</v>
      </c>
      <c r="F1037" t="s">
        <v>866</v>
      </c>
      <c r="G1037" t="s">
        <v>631</v>
      </c>
      <c r="H1037">
        <v>1800</v>
      </c>
      <c r="I1037" s="35" t="s">
        <v>436</v>
      </c>
      <c r="J1037" t="s">
        <v>1503</v>
      </c>
      <c r="K1037">
        <v>3</v>
      </c>
      <c r="L1037">
        <v>97</v>
      </c>
      <c r="M1037" s="18" t="s">
        <v>95</v>
      </c>
      <c r="N1037" s="23" t="s">
        <v>394</v>
      </c>
      <c r="O1037" t="s">
        <v>558</v>
      </c>
      <c r="P1037">
        <v>61</v>
      </c>
      <c r="Q1037">
        <v>115</v>
      </c>
      <c r="R1037">
        <v>11</v>
      </c>
      <c r="S1037">
        <v>10</v>
      </c>
      <c r="T1037">
        <v>10</v>
      </c>
      <c r="U1037">
        <v>10</v>
      </c>
      <c r="V1037">
        <v>11</v>
      </c>
      <c r="X1037" t="s">
        <v>1526</v>
      </c>
      <c r="Y1037">
        <v>1190</v>
      </c>
      <c r="Z1037" t="s">
        <v>16</v>
      </c>
    </row>
    <row r="1038" spans="1:26" x14ac:dyDescent="0.25">
      <c r="A1038" s="18" t="s">
        <v>277</v>
      </c>
      <c r="B1038" s="25" t="s">
        <v>292</v>
      </c>
      <c r="C1038" s="25" t="s">
        <v>2588</v>
      </c>
      <c r="D1038" s="27" t="str">
        <f>VLOOKUP(R1038, method!$A$1:$B$15, 2, 0)</f>
        <v>中後</v>
      </c>
      <c r="E1038" s="34">
        <v>5</v>
      </c>
      <c r="F1038" t="s">
        <v>700</v>
      </c>
      <c r="G1038" t="s">
        <v>545</v>
      </c>
      <c r="H1038">
        <v>2400</v>
      </c>
      <c r="I1038" s="35" t="s">
        <v>455</v>
      </c>
      <c r="J1038" t="s">
        <v>1527</v>
      </c>
      <c r="K1038">
        <v>3</v>
      </c>
      <c r="L1038">
        <v>100</v>
      </c>
      <c r="M1038" s="18" t="s">
        <v>95</v>
      </c>
      <c r="N1038" s="24" t="s">
        <v>146</v>
      </c>
      <c r="O1038" t="s">
        <v>495</v>
      </c>
      <c r="P1038">
        <v>89</v>
      </c>
      <c r="Q1038">
        <v>126</v>
      </c>
      <c r="R1038">
        <v>8</v>
      </c>
      <c r="S1038">
        <v>7</v>
      </c>
      <c r="T1038">
        <v>7</v>
      </c>
      <c r="U1038">
        <v>6</v>
      </c>
      <c r="V1038">
        <v>4</v>
      </c>
      <c r="W1038">
        <v>5</v>
      </c>
      <c r="X1038" t="s">
        <v>1528</v>
      </c>
      <c r="Y1038">
        <v>1180</v>
      </c>
      <c r="Z1038" t="s">
        <v>867</v>
      </c>
    </row>
    <row r="1039" spans="1:26" x14ac:dyDescent="0.25">
      <c r="A1039" s="18" t="s">
        <v>277</v>
      </c>
      <c r="B1039" s="25" t="s">
        <v>292</v>
      </c>
      <c r="C1039" s="25" t="s">
        <v>2588</v>
      </c>
      <c r="D1039" s="27" t="str">
        <f>VLOOKUP(R1039, method!$A$1:$B$15, 2, 0)</f>
        <v>中後</v>
      </c>
      <c r="E1039">
        <v>11</v>
      </c>
      <c r="F1039" t="s">
        <v>701</v>
      </c>
      <c r="G1039" t="s">
        <v>551</v>
      </c>
      <c r="H1039">
        <v>2400</v>
      </c>
      <c r="I1039" s="35" t="s">
        <v>455</v>
      </c>
      <c r="J1039" t="s">
        <v>1503</v>
      </c>
      <c r="K1039">
        <v>6</v>
      </c>
      <c r="L1039">
        <v>103</v>
      </c>
      <c r="M1039" s="18" t="s">
        <v>95</v>
      </c>
      <c r="N1039" s="24" t="s">
        <v>389</v>
      </c>
      <c r="O1039" t="s">
        <v>1444</v>
      </c>
      <c r="P1039">
        <v>8.1999999999999993</v>
      </c>
      <c r="Q1039">
        <v>121</v>
      </c>
      <c r="R1039">
        <v>8</v>
      </c>
      <c r="S1039">
        <v>7</v>
      </c>
      <c r="T1039">
        <v>7</v>
      </c>
      <c r="U1039">
        <v>8</v>
      </c>
      <c r="V1039">
        <v>10</v>
      </c>
      <c r="W1039">
        <v>11</v>
      </c>
      <c r="X1039" t="s">
        <v>1529</v>
      </c>
      <c r="Y1039">
        <v>1179</v>
      </c>
      <c r="Z1039" t="s">
        <v>30</v>
      </c>
    </row>
    <row r="1040" spans="1:26" x14ac:dyDescent="0.25">
      <c r="A1040" s="18" t="s">
        <v>277</v>
      </c>
      <c r="B1040" s="25" t="s">
        <v>292</v>
      </c>
      <c r="C1040" s="25" t="s">
        <v>2588</v>
      </c>
      <c r="D1040" s="27" t="str">
        <f>VLOOKUP(R1040, method!$A$1:$B$15, 2, 0)</f>
        <v>中後</v>
      </c>
      <c r="E1040">
        <v>8</v>
      </c>
      <c r="F1040" t="s">
        <v>897</v>
      </c>
      <c r="G1040" t="s">
        <v>491</v>
      </c>
      <c r="H1040">
        <v>2000</v>
      </c>
      <c r="I1040" s="35" t="s">
        <v>455</v>
      </c>
      <c r="J1040" t="s">
        <v>1527</v>
      </c>
      <c r="K1040">
        <v>4</v>
      </c>
      <c r="L1040">
        <v>105</v>
      </c>
      <c r="M1040" s="18" t="s">
        <v>95</v>
      </c>
      <c r="N1040" s="25" t="s">
        <v>120</v>
      </c>
      <c r="O1040" t="s">
        <v>461</v>
      </c>
      <c r="P1040">
        <v>80</v>
      </c>
      <c r="Q1040">
        <v>126</v>
      </c>
      <c r="R1040">
        <v>10</v>
      </c>
      <c r="S1040">
        <v>5</v>
      </c>
      <c r="T1040">
        <v>3</v>
      </c>
      <c r="U1040">
        <v>3</v>
      </c>
      <c r="V1040">
        <v>8</v>
      </c>
      <c r="X1040" t="s">
        <v>1530</v>
      </c>
      <c r="Y1040">
        <v>1151</v>
      </c>
      <c r="Z1040" t="s">
        <v>1531</v>
      </c>
    </row>
    <row r="1041" spans="1:27" x14ac:dyDescent="0.25">
      <c r="A1041" s="18" t="s">
        <v>277</v>
      </c>
      <c r="B1041" s="25" t="s">
        <v>292</v>
      </c>
      <c r="C1041" s="25" t="s">
        <v>2588</v>
      </c>
      <c r="D1041" s="29" t="str">
        <f>VLOOKUP(R1041, method!$A$1:$B$15, 2, 0)</f>
        <v>留後</v>
      </c>
      <c r="E1041">
        <v>13</v>
      </c>
      <c r="F1041" t="s">
        <v>1009</v>
      </c>
      <c r="G1041" t="s">
        <v>469</v>
      </c>
      <c r="H1041">
        <v>1800</v>
      </c>
      <c r="I1041" s="35" t="s">
        <v>455</v>
      </c>
      <c r="J1041" t="s">
        <v>1503</v>
      </c>
      <c r="K1041">
        <v>11</v>
      </c>
      <c r="L1041">
        <v>107</v>
      </c>
      <c r="M1041" s="18" t="s">
        <v>95</v>
      </c>
      <c r="N1041" s="16" t="s">
        <v>140</v>
      </c>
      <c r="O1041" t="s">
        <v>546</v>
      </c>
      <c r="P1041">
        <v>50</v>
      </c>
      <c r="Q1041">
        <v>125</v>
      </c>
      <c r="R1041">
        <v>13</v>
      </c>
      <c r="S1041">
        <v>14</v>
      </c>
      <c r="T1041">
        <v>14</v>
      </c>
      <c r="U1041">
        <v>14</v>
      </c>
      <c r="V1041">
        <v>13</v>
      </c>
      <c r="X1041" t="s">
        <v>1532</v>
      </c>
      <c r="Y1041">
        <v>1167</v>
      </c>
      <c r="Z1041" t="s">
        <v>1516</v>
      </c>
    </row>
    <row r="1042" spans="1:27" x14ac:dyDescent="0.25">
      <c r="A1042" s="18" t="s">
        <v>277</v>
      </c>
      <c r="B1042" s="25" t="s">
        <v>292</v>
      </c>
      <c r="C1042" s="25" t="s">
        <v>2588</v>
      </c>
      <c r="D1042" s="28" t="str">
        <f>VLOOKUP(R1042, method!$A$1:$B$15, 2, 0)</f>
        <v>中前</v>
      </c>
      <c r="E1042" s="34">
        <v>5</v>
      </c>
      <c r="F1042" t="s">
        <v>725</v>
      </c>
      <c r="G1042" t="s">
        <v>545</v>
      </c>
      <c r="H1042">
        <v>2400</v>
      </c>
      <c r="I1042" s="35" t="s">
        <v>455</v>
      </c>
      <c r="J1042" t="s">
        <v>1527</v>
      </c>
      <c r="K1042">
        <v>3</v>
      </c>
      <c r="L1042">
        <v>108</v>
      </c>
      <c r="M1042" s="18" t="s">
        <v>95</v>
      </c>
      <c r="N1042" s="24" t="s">
        <v>389</v>
      </c>
      <c r="O1042" t="s">
        <v>546</v>
      </c>
      <c r="P1042">
        <v>46</v>
      </c>
      <c r="Q1042">
        <v>126</v>
      </c>
      <c r="R1042">
        <v>7</v>
      </c>
      <c r="S1042">
        <v>7</v>
      </c>
      <c r="T1042">
        <v>8</v>
      </c>
      <c r="U1042">
        <v>8</v>
      </c>
      <c r="V1042">
        <v>8</v>
      </c>
      <c r="W1042">
        <v>5</v>
      </c>
      <c r="X1042" t="s">
        <v>1533</v>
      </c>
      <c r="Y1042">
        <v>1158</v>
      </c>
      <c r="Z1042" t="s">
        <v>16</v>
      </c>
    </row>
    <row r="1043" spans="1:27" x14ac:dyDescent="0.25">
      <c r="A1043" s="18" t="s">
        <v>277</v>
      </c>
      <c r="B1043" s="25" t="s">
        <v>292</v>
      </c>
      <c r="C1043" s="25" t="s">
        <v>2588</v>
      </c>
      <c r="D1043" s="28" t="str">
        <f>VLOOKUP(R1043, method!$A$1:$B$15, 2, 0)</f>
        <v>中前</v>
      </c>
      <c r="E1043" s="34">
        <v>5</v>
      </c>
      <c r="F1043" t="s">
        <v>957</v>
      </c>
      <c r="G1043" t="s">
        <v>469</v>
      </c>
      <c r="H1043">
        <v>2000</v>
      </c>
      <c r="I1043" s="35" t="s">
        <v>436</v>
      </c>
      <c r="J1043" t="s">
        <v>1534</v>
      </c>
      <c r="K1043">
        <v>2</v>
      </c>
      <c r="L1043">
        <v>108</v>
      </c>
      <c r="M1043" s="18" t="s">
        <v>95</v>
      </c>
      <c r="N1043" s="15" t="s">
        <v>391</v>
      </c>
      <c r="O1043" s="10" t="s">
        <v>442</v>
      </c>
      <c r="P1043">
        <v>18</v>
      </c>
      <c r="Q1043">
        <v>123</v>
      </c>
      <c r="R1043">
        <v>5</v>
      </c>
      <c r="S1043">
        <v>6</v>
      </c>
      <c r="T1043">
        <v>7</v>
      </c>
      <c r="U1043">
        <v>6</v>
      </c>
      <c r="V1043">
        <v>5</v>
      </c>
      <c r="X1043" t="s">
        <v>1535</v>
      </c>
      <c r="Y1043">
        <v>1166</v>
      </c>
      <c r="Z1043" t="s">
        <v>16</v>
      </c>
    </row>
    <row r="1044" spans="1:27" x14ac:dyDescent="0.25">
      <c r="A1044" s="18" t="s">
        <v>277</v>
      </c>
      <c r="B1044" s="25" t="s">
        <v>292</v>
      </c>
      <c r="C1044" s="25" t="s">
        <v>2588</v>
      </c>
      <c r="D1044" s="28" t="str">
        <f>VLOOKUP(R1044, method!$A$1:$B$15, 2, 0)</f>
        <v>中前</v>
      </c>
      <c r="E1044">
        <v>9</v>
      </c>
      <c r="F1044" t="s">
        <v>1304</v>
      </c>
      <c r="G1044" t="s">
        <v>631</v>
      </c>
      <c r="H1044">
        <v>1800</v>
      </c>
      <c r="I1044" s="35" t="s">
        <v>455</v>
      </c>
      <c r="J1044" t="s">
        <v>1503</v>
      </c>
      <c r="K1044">
        <v>2</v>
      </c>
      <c r="L1044">
        <v>110</v>
      </c>
      <c r="M1044" s="18" t="s">
        <v>95</v>
      </c>
      <c r="N1044" s="23" t="s">
        <v>394</v>
      </c>
      <c r="O1044" t="s">
        <v>508</v>
      </c>
      <c r="P1044">
        <v>30</v>
      </c>
      <c r="Q1044">
        <v>128</v>
      </c>
      <c r="R1044">
        <v>5</v>
      </c>
      <c r="S1044">
        <v>5</v>
      </c>
      <c r="T1044">
        <v>5</v>
      </c>
      <c r="U1044">
        <v>6</v>
      </c>
      <c r="V1044">
        <v>9</v>
      </c>
      <c r="X1044" t="s">
        <v>1536</v>
      </c>
      <c r="Y1044">
        <v>1163</v>
      </c>
      <c r="Z1044" t="s">
        <v>16</v>
      </c>
    </row>
    <row r="1045" spans="1:27" x14ac:dyDescent="0.25">
      <c r="A1045" s="18" t="s">
        <v>277</v>
      </c>
      <c r="B1045" s="25" t="s">
        <v>292</v>
      </c>
      <c r="C1045" s="25" t="s">
        <v>2588</v>
      </c>
      <c r="D1045" s="27" t="str">
        <f>VLOOKUP(R1045, method!$A$1:$B$15, 2, 0)</f>
        <v>中後</v>
      </c>
      <c r="E1045">
        <v>6</v>
      </c>
      <c r="F1045" t="s">
        <v>734</v>
      </c>
      <c r="G1045" t="s">
        <v>491</v>
      </c>
      <c r="H1045">
        <v>1600</v>
      </c>
      <c r="I1045" s="35" t="s">
        <v>455</v>
      </c>
      <c r="J1045" t="s">
        <v>1534</v>
      </c>
      <c r="K1045">
        <v>2</v>
      </c>
      <c r="L1045">
        <v>110</v>
      </c>
      <c r="M1045" s="18" t="s">
        <v>95</v>
      </c>
      <c r="N1045" s="23" t="s">
        <v>394</v>
      </c>
      <c r="O1045" s="10" t="s">
        <v>498</v>
      </c>
      <c r="P1045">
        <v>58</v>
      </c>
      <c r="Q1045">
        <v>116</v>
      </c>
      <c r="R1045">
        <v>8</v>
      </c>
      <c r="S1045">
        <v>9</v>
      </c>
      <c r="T1045">
        <v>10</v>
      </c>
      <c r="U1045">
        <v>6</v>
      </c>
      <c r="X1045" t="s">
        <v>1537</v>
      </c>
      <c r="Y1045">
        <v>1158</v>
      </c>
      <c r="Z1045" t="s">
        <v>16</v>
      </c>
    </row>
    <row r="1046" spans="1:27" x14ac:dyDescent="0.25">
      <c r="A1046" s="18" t="s">
        <v>277</v>
      </c>
      <c r="B1046" s="25" t="s">
        <v>292</v>
      </c>
      <c r="C1046" s="25" t="s">
        <v>2588</v>
      </c>
      <c r="D1046" s="28" t="str">
        <f>VLOOKUP(R1046, method!$A$1:$B$15, 2, 0)</f>
        <v>中前</v>
      </c>
      <c r="E1046">
        <v>6</v>
      </c>
      <c r="F1046" t="s">
        <v>965</v>
      </c>
      <c r="G1046" t="s">
        <v>545</v>
      </c>
      <c r="H1046">
        <v>1800</v>
      </c>
      <c r="I1046" s="35" t="s">
        <v>455</v>
      </c>
      <c r="J1046" t="s">
        <v>1503</v>
      </c>
      <c r="K1046">
        <v>7</v>
      </c>
      <c r="L1046">
        <v>113</v>
      </c>
      <c r="M1046" s="18" t="s">
        <v>95</v>
      </c>
      <c r="N1046" s="22" t="s">
        <v>33</v>
      </c>
      <c r="O1046" t="s">
        <v>664</v>
      </c>
      <c r="P1046">
        <v>10</v>
      </c>
      <c r="Q1046">
        <v>135</v>
      </c>
      <c r="R1046">
        <v>6</v>
      </c>
      <c r="S1046">
        <v>6</v>
      </c>
      <c r="T1046">
        <v>4</v>
      </c>
      <c r="U1046">
        <v>4</v>
      </c>
      <c r="V1046">
        <v>6</v>
      </c>
      <c r="X1046" t="s">
        <v>1017</v>
      </c>
      <c r="Y1046">
        <v>1158</v>
      </c>
      <c r="Z1046" t="s">
        <v>16</v>
      </c>
    </row>
    <row r="1047" spans="1:27" x14ac:dyDescent="0.25">
      <c r="A1047" s="18" t="s">
        <v>277</v>
      </c>
      <c r="B1047" s="25" t="s">
        <v>292</v>
      </c>
      <c r="C1047" s="25" t="s">
        <v>2588</v>
      </c>
      <c r="D1047" s="28" t="str">
        <f>VLOOKUP(R1047, method!$A$1:$B$15, 2, 0)</f>
        <v>中前</v>
      </c>
      <c r="E1047">
        <v>7</v>
      </c>
      <c r="F1047" t="s">
        <v>741</v>
      </c>
      <c r="G1047" t="s">
        <v>545</v>
      </c>
      <c r="H1047">
        <v>2400</v>
      </c>
      <c r="I1047" s="35" t="s">
        <v>455</v>
      </c>
      <c r="J1047" t="s">
        <v>1527</v>
      </c>
      <c r="K1047">
        <v>3</v>
      </c>
      <c r="L1047">
        <v>115</v>
      </c>
      <c r="M1047" s="18" t="s">
        <v>95</v>
      </c>
      <c r="N1047" s="15" t="s">
        <v>391</v>
      </c>
      <c r="O1047" s="10" t="s">
        <v>498</v>
      </c>
      <c r="P1047">
        <v>57</v>
      </c>
      <c r="Q1047">
        <v>126</v>
      </c>
      <c r="R1047">
        <v>5</v>
      </c>
      <c r="S1047">
        <v>6</v>
      </c>
      <c r="T1047">
        <v>6</v>
      </c>
      <c r="U1047">
        <v>6</v>
      </c>
      <c r="V1047">
        <v>6</v>
      </c>
      <c r="W1047">
        <v>7</v>
      </c>
      <c r="X1047" t="s">
        <v>1538</v>
      </c>
      <c r="Y1047">
        <v>1150</v>
      </c>
      <c r="Z1047" t="s">
        <v>16</v>
      </c>
    </row>
    <row r="1048" spans="1:27" x14ac:dyDescent="0.25">
      <c r="A1048" s="18" t="s">
        <v>277</v>
      </c>
      <c r="B1048" s="25" t="s">
        <v>292</v>
      </c>
      <c r="C1048" s="25" t="s">
        <v>2588</v>
      </c>
      <c r="D1048" s="28" t="str">
        <f>VLOOKUP(R1048, method!$A$1:$B$15, 2, 0)</f>
        <v>中前</v>
      </c>
      <c r="E1048">
        <v>11</v>
      </c>
      <c r="F1048" t="s">
        <v>744</v>
      </c>
      <c r="G1048" t="s">
        <v>551</v>
      </c>
      <c r="H1048">
        <v>2400</v>
      </c>
      <c r="I1048" s="36" t="s">
        <v>698</v>
      </c>
      <c r="J1048" t="s">
        <v>1503</v>
      </c>
      <c r="K1048">
        <v>4</v>
      </c>
      <c r="L1048">
        <v>117</v>
      </c>
      <c r="M1048" s="18" t="s">
        <v>95</v>
      </c>
      <c r="N1048" s="18" t="s">
        <v>201</v>
      </c>
      <c r="O1048" t="s">
        <v>492</v>
      </c>
      <c r="P1048">
        <v>33</v>
      </c>
      <c r="Q1048">
        <v>134</v>
      </c>
      <c r="R1048">
        <v>5</v>
      </c>
      <c r="S1048">
        <v>5</v>
      </c>
      <c r="T1048">
        <v>5</v>
      </c>
      <c r="U1048">
        <v>3</v>
      </c>
      <c r="V1048">
        <v>10</v>
      </c>
      <c r="W1048">
        <v>11</v>
      </c>
      <c r="X1048" t="s">
        <v>1539</v>
      </c>
      <c r="Y1048">
        <v>1159</v>
      </c>
      <c r="Z1048" t="s">
        <v>16</v>
      </c>
    </row>
    <row r="1049" spans="1:27" x14ac:dyDescent="0.25">
      <c r="A1049" s="18" t="s">
        <v>277</v>
      </c>
      <c r="B1049" s="25" t="s">
        <v>292</v>
      </c>
      <c r="C1049" s="25" t="s">
        <v>2588</v>
      </c>
      <c r="E1049">
        <v>10</v>
      </c>
      <c r="F1049" t="s">
        <v>1540</v>
      </c>
      <c r="G1049" t="s">
        <v>1541</v>
      </c>
      <c r="H1049">
        <v>2410</v>
      </c>
      <c r="I1049" s="35" t="s">
        <v>455</v>
      </c>
      <c r="J1049" t="s">
        <v>1527</v>
      </c>
      <c r="K1049">
        <v>9</v>
      </c>
      <c r="L1049">
        <v>118</v>
      </c>
      <c r="M1049" s="18" t="s">
        <v>95</v>
      </c>
      <c r="N1049" s="14" t="s">
        <v>1542</v>
      </c>
      <c r="O1049">
        <v>13</v>
      </c>
      <c r="P1049">
        <v>41</v>
      </c>
      <c r="Q1049">
        <v>126</v>
      </c>
      <c r="R1049" t="s">
        <v>463</v>
      </c>
      <c r="X1049" t="s">
        <v>463</v>
      </c>
      <c r="Y1049" t="s">
        <v>463</v>
      </c>
      <c r="Z1049" t="s">
        <v>16</v>
      </c>
      <c r="AA1049" t="s">
        <v>463</v>
      </c>
    </row>
    <row r="1050" spans="1:27" x14ac:dyDescent="0.25">
      <c r="A1050" s="18" t="s">
        <v>277</v>
      </c>
      <c r="B1050" s="25" t="s">
        <v>292</v>
      </c>
      <c r="C1050" s="25" t="s">
        <v>2588</v>
      </c>
      <c r="E1050">
        <v>8</v>
      </c>
      <c r="F1050" t="s">
        <v>1543</v>
      </c>
      <c r="G1050" t="s">
        <v>1541</v>
      </c>
      <c r="H1050">
        <v>2410</v>
      </c>
      <c r="I1050" s="35" t="s">
        <v>455</v>
      </c>
      <c r="J1050" t="s">
        <v>1534</v>
      </c>
      <c r="K1050">
        <v>8</v>
      </c>
      <c r="L1050">
        <v>118</v>
      </c>
      <c r="M1050" s="18" t="s">
        <v>95</v>
      </c>
      <c r="N1050" s="15" t="s">
        <v>1544</v>
      </c>
      <c r="O1050" t="s">
        <v>533</v>
      </c>
      <c r="P1050">
        <v>4</v>
      </c>
      <c r="Q1050">
        <v>126</v>
      </c>
      <c r="R1050" t="s">
        <v>463</v>
      </c>
      <c r="X1050" t="s">
        <v>463</v>
      </c>
      <c r="Y1050" t="s">
        <v>463</v>
      </c>
      <c r="Z1050" t="s">
        <v>16</v>
      </c>
      <c r="AA1050" t="s">
        <v>463</v>
      </c>
    </row>
    <row r="1051" spans="1:27" x14ac:dyDescent="0.25">
      <c r="A1051" s="18" t="s">
        <v>277</v>
      </c>
      <c r="B1051" s="25" t="s">
        <v>292</v>
      </c>
      <c r="C1051" s="25" t="s">
        <v>2588</v>
      </c>
      <c r="E1051">
        <v>7</v>
      </c>
      <c r="F1051" t="s">
        <v>1545</v>
      </c>
      <c r="G1051" t="s">
        <v>1546</v>
      </c>
      <c r="H1051">
        <v>2400</v>
      </c>
      <c r="I1051" s="35" t="s">
        <v>455</v>
      </c>
      <c r="J1051" t="s">
        <v>1547</v>
      </c>
      <c r="K1051">
        <v>8</v>
      </c>
      <c r="L1051">
        <v>118</v>
      </c>
      <c r="M1051" s="18" t="s">
        <v>95</v>
      </c>
      <c r="N1051" s="18" t="s">
        <v>201</v>
      </c>
      <c r="O1051" t="s">
        <v>637</v>
      </c>
      <c r="P1051" t="s">
        <v>463</v>
      </c>
      <c r="Q1051">
        <v>128</v>
      </c>
      <c r="R1051" t="s">
        <v>463</v>
      </c>
      <c r="X1051" t="s">
        <v>463</v>
      </c>
      <c r="Y1051" t="s">
        <v>463</v>
      </c>
      <c r="Z1051" t="s">
        <v>16</v>
      </c>
      <c r="AA1051" t="s">
        <v>463</v>
      </c>
    </row>
    <row r="1052" spans="1:27" x14ac:dyDescent="0.25">
      <c r="A1052" s="18" t="s">
        <v>277</v>
      </c>
      <c r="B1052" s="25" t="s">
        <v>292</v>
      </c>
      <c r="C1052" s="25" t="s">
        <v>2588</v>
      </c>
      <c r="D1052" s="26" t="str">
        <f>VLOOKUP(R1052, method!$A$1:$B$15, 2, 0)</f>
        <v>放頭</v>
      </c>
      <c r="E1052" s="33">
        <v>1</v>
      </c>
      <c r="F1052" t="s">
        <v>1548</v>
      </c>
      <c r="G1052" t="s">
        <v>469</v>
      </c>
      <c r="H1052">
        <v>1800</v>
      </c>
      <c r="I1052" s="35" t="s">
        <v>455</v>
      </c>
      <c r="J1052" t="s">
        <v>1503</v>
      </c>
      <c r="K1052">
        <v>3</v>
      </c>
      <c r="L1052">
        <v>114</v>
      </c>
      <c r="M1052" s="18" t="s">
        <v>95</v>
      </c>
      <c r="N1052" s="22" t="s">
        <v>33</v>
      </c>
      <c r="O1052" s="10" t="s">
        <v>597</v>
      </c>
      <c r="P1052">
        <v>4.2</v>
      </c>
      <c r="Q1052">
        <v>133</v>
      </c>
      <c r="R1052">
        <v>3</v>
      </c>
      <c r="S1052">
        <v>3</v>
      </c>
      <c r="T1052">
        <v>3</v>
      </c>
      <c r="U1052">
        <v>3</v>
      </c>
      <c r="V1052">
        <v>1</v>
      </c>
      <c r="X1052" t="s">
        <v>1549</v>
      </c>
      <c r="Y1052">
        <v>1162</v>
      </c>
      <c r="Z1052" t="s">
        <v>1018</v>
      </c>
    </row>
    <row r="1053" spans="1:27" x14ac:dyDescent="0.25">
      <c r="A1053" s="18" t="s">
        <v>277</v>
      </c>
      <c r="B1053" s="25" t="s">
        <v>292</v>
      </c>
      <c r="C1053" s="25" t="s">
        <v>2588</v>
      </c>
      <c r="D1053" s="26" t="str">
        <f>VLOOKUP(R1053, method!$A$1:$B$15, 2, 0)</f>
        <v>放頭</v>
      </c>
      <c r="E1053">
        <v>7</v>
      </c>
      <c r="F1053" t="s">
        <v>756</v>
      </c>
      <c r="G1053" t="s">
        <v>545</v>
      </c>
      <c r="H1053">
        <v>2400</v>
      </c>
      <c r="I1053" s="35" t="s">
        <v>455</v>
      </c>
      <c r="J1053" t="s">
        <v>1527</v>
      </c>
      <c r="K1053">
        <v>10</v>
      </c>
      <c r="L1053">
        <v>114</v>
      </c>
      <c r="M1053" s="18" t="s">
        <v>95</v>
      </c>
      <c r="N1053" s="24" t="s">
        <v>389</v>
      </c>
      <c r="O1053" t="s">
        <v>664</v>
      </c>
      <c r="P1053">
        <v>16</v>
      </c>
      <c r="Q1053">
        <v>126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7</v>
      </c>
      <c r="X1053" t="s">
        <v>1550</v>
      </c>
      <c r="Y1053">
        <v>1156</v>
      </c>
      <c r="Z1053" t="s">
        <v>23</v>
      </c>
    </row>
    <row r="1054" spans="1:27" x14ac:dyDescent="0.25">
      <c r="A1054" s="18" t="s">
        <v>277</v>
      </c>
      <c r="B1054" s="25" t="s">
        <v>292</v>
      </c>
      <c r="C1054" s="25" t="s">
        <v>2588</v>
      </c>
      <c r="D1054" s="28" t="str">
        <f>VLOOKUP(R1054, method!$A$1:$B$15, 2, 0)</f>
        <v>中前</v>
      </c>
      <c r="E1054" s="33">
        <v>3</v>
      </c>
      <c r="F1054" t="s">
        <v>758</v>
      </c>
      <c r="G1054" t="s">
        <v>469</v>
      </c>
      <c r="H1054">
        <v>2000</v>
      </c>
      <c r="I1054" s="35" t="s">
        <v>436</v>
      </c>
      <c r="J1054" t="s">
        <v>1534</v>
      </c>
      <c r="K1054">
        <v>3</v>
      </c>
      <c r="L1054">
        <v>109</v>
      </c>
      <c r="M1054" s="18" t="s">
        <v>95</v>
      </c>
      <c r="N1054" s="24" t="s">
        <v>389</v>
      </c>
      <c r="O1054" s="10">
        <v>2</v>
      </c>
      <c r="P1054">
        <v>9</v>
      </c>
      <c r="Q1054">
        <v>123</v>
      </c>
      <c r="R1054">
        <v>6</v>
      </c>
      <c r="S1054">
        <v>5</v>
      </c>
      <c r="T1054">
        <v>5</v>
      </c>
      <c r="U1054">
        <v>6</v>
      </c>
      <c r="V1054">
        <v>3</v>
      </c>
      <c r="X1054" t="s">
        <v>1551</v>
      </c>
      <c r="Y1054">
        <v>1158</v>
      </c>
      <c r="Z1054" t="s">
        <v>23</v>
      </c>
    </row>
    <row r="1055" spans="1:27" x14ac:dyDescent="0.25">
      <c r="A1055" s="18" t="s">
        <v>277</v>
      </c>
      <c r="B1055" s="25" t="s">
        <v>292</v>
      </c>
      <c r="C1055" s="25" t="s">
        <v>2588</v>
      </c>
      <c r="D1055" s="28" t="str">
        <f>VLOOKUP(R1055, method!$A$1:$B$15, 2, 0)</f>
        <v>中前</v>
      </c>
      <c r="E1055" s="33">
        <v>3</v>
      </c>
      <c r="F1055" t="s">
        <v>1322</v>
      </c>
      <c r="G1055" t="s">
        <v>631</v>
      </c>
      <c r="H1055">
        <v>1800</v>
      </c>
      <c r="I1055" s="35" t="s">
        <v>455</v>
      </c>
      <c r="J1055" t="s">
        <v>1503</v>
      </c>
      <c r="K1055">
        <v>9</v>
      </c>
      <c r="L1055">
        <v>109</v>
      </c>
      <c r="M1055" s="18" t="s">
        <v>95</v>
      </c>
      <c r="N1055" s="24" t="s">
        <v>389</v>
      </c>
      <c r="O1055" s="10" t="s">
        <v>552</v>
      </c>
      <c r="P1055">
        <v>11</v>
      </c>
      <c r="Q1055">
        <v>127</v>
      </c>
      <c r="R1055">
        <v>4</v>
      </c>
      <c r="S1055">
        <v>2</v>
      </c>
      <c r="T1055">
        <v>2</v>
      </c>
      <c r="U1055">
        <v>2</v>
      </c>
      <c r="V1055">
        <v>3</v>
      </c>
      <c r="X1055" t="s">
        <v>1552</v>
      </c>
      <c r="Y1055">
        <v>1166</v>
      </c>
      <c r="Z1055" t="s">
        <v>23</v>
      </c>
    </row>
    <row r="1056" spans="1:27" x14ac:dyDescent="0.25">
      <c r="A1056" s="18" t="s">
        <v>277</v>
      </c>
      <c r="B1056" s="25" t="s">
        <v>292</v>
      </c>
      <c r="C1056" s="25" t="s">
        <v>2588</v>
      </c>
      <c r="D1056" s="29" t="str">
        <f>VLOOKUP(R1056, method!$A$1:$B$15, 2, 0)</f>
        <v>留後</v>
      </c>
      <c r="E1056">
        <v>6</v>
      </c>
      <c r="F1056" t="s">
        <v>761</v>
      </c>
      <c r="G1056" t="s">
        <v>491</v>
      </c>
      <c r="H1056">
        <v>1600</v>
      </c>
      <c r="I1056" s="35" t="s">
        <v>436</v>
      </c>
      <c r="J1056" t="s">
        <v>1534</v>
      </c>
      <c r="K1056">
        <v>6</v>
      </c>
      <c r="L1056">
        <v>109</v>
      </c>
      <c r="M1056" s="18" t="s">
        <v>95</v>
      </c>
      <c r="N1056" s="24" t="s">
        <v>389</v>
      </c>
      <c r="O1056" t="s">
        <v>456</v>
      </c>
      <c r="P1056">
        <v>28</v>
      </c>
      <c r="Q1056">
        <v>121</v>
      </c>
      <c r="R1056">
        <v>14</v>
      </c>
      <c r="S1056">
        <v>13</v>
      </c>
      <c r="T1056">
        <v>9</v>
      </c>
      <c r="U1056">
        <v>6</v>
      </c>
      <c r="X1056" t="s">
        <v>1553</v>
      </c>
      <c r="Y1056">
        <v>1174</v>
      </c>
      <c r="Z1056" t="s">
        <v>23</v>
      </c>
    </row>
    <row r="1057" spans="1:26" x14ac:dyDescent="0.25">
      <c r="A1057" s="18" t="s">
        <v>277</v>
      </c>
      <c r="B1057" s="14" t="s">
        <v>296</v>
      </c>
      <c r="C1057" s="14" t="s">
        <v>2589</v>
      </c>
      <c r="D1057" s="26" t="str">
        <f>VLOOKUP(R1057, method!$A$1:$B$15, 2, 0)</f>
        <v>放頭</v>
      </c>
      <c r="E1057" s="33">
        <v>2</v>
      </c>
      <c r="F1057" t="s">
        <v>438</v>
      </c>
      <c r="G1057" s="31" t="s">
        <v>439</v>
      </c>
      <c r="H1057">
        <v>1650</v>
      </c>
      <c r="I1057" s="36" t="s">
        <v>440</v>
      </c>
      <c r="J1057">
        <v>3</v>
      </c>
      <c r="K1057">
        <v>2</v>
      </c>
      <c r="L1057">
        <v>66</v>
      </c>
      <c r="M1057" s="20" t="s">
        <v>121</v>
      </c>
      <c r="N1057" s="15" t="s">
        <v>391</v>
      </c>
      <c r="O1057" s="10" t="s">
        <v>597</v>
      </c>
      <c r="P1057">
        <v>6.3</v>
      </c>
      <c r="Q1057">
        <v>124</v>
      </c>
      <c r="R1057">
        <v>1</v>
      </c>
      <c r="S1057">
        <v>1</v>
      </c>
      <c r="T1057">
        <v>1</v>
      </c>
      <c r="U1057">
        <v>2</v>
      </c>
      <c r="X1057" t="s">
        <v>1554</v>
      </c>
      <c r="Y1057">
        <v>1179</v>
      </c>
      <c r="Z1057" t="s">
        <v>30</v>
      </c>
    </row>
    <row r="1058" spans="1:26" x14ac:dyDescent="0.25">
      <c r="A1058" s="18" t="s">
        <v>277</v>
      </c>
      <c r="B1058" s="14" t="s">
        <v>296</v>
      </c>
      <c r="C1058" s="14" t="s">
        <v>2589</v>
      </c>
      <c r="D1058" s="26" t="str">
        <f>VLOOKUP(R1058, method!$A$1:$B$15, 2, 0)</f>
        <v>放頭</v>
      </c>
      <c r="E1058" s="33">
        <v>3</v>
      </c>
      <c r="F1058" t="s">
        <v>598</v>
      </c>
      <c r="G1058" s="31" t="s">
        <v>439</v>
      </c>
      <c r="H1058">
        <v>1650</v>
      </c>
      <c r="I1058" s="35" t="s">
        <v>455</v>
      </c>
      <c r="J1058">
        <v>3</v>
      </c>
      <c r="K1058">
        <v>7</v>
      </c>
      <c r="L1058">
        <v>65</v>
      </c>
      <c r="M1058" s="20" t="s">
        <v>121</v>
      </c>
      <c r="N1058" s="16" t="s">
        <v>71</v>
      </c>
      <c r="O1058" s="10" t="s">
        <v>526</v>
      </c>
      <c r="P1058">
        <v>4.0999999999999996</v>
      </c>
      <c r="Q1058">
        <v>121</v>
      </c>
      <c r="R1058">
        <v>1</v>
      </c>
      <c r="S1058">
        <v>1</v>
      </c>
      <c r="T1058">
        <v>1</v>
      </c>
      <c r="U1058">
        <v>3</v>
      </c>
      <c r="X1058" t="s">
        <v>1466</v>
      </c>
      <c r="Y1058">
        <v>1167</v>
      </c>
      <c r="Z1058" t="s">
        <v>30</v>
      </c>
    </row>
    <row r="1059" spans="1:26" x14ac:dyDescent="0.25">
      <c r="A1059" s="18" t="s">
        <v>277</v>
      </c>
      <c r="B1059" s="14" t="s">
        <v>296</v>
      </c>
      <c r="C1059" s="14" t="s">
        <v>2589</v>
      </c>
      <c r="D1059" s="26" t="str">
        <f>VLOOKUP(R1059, method!$A$1:$B$15, 2, 0)</f>
        <v>放頭</v>
      </c>
      <c r="E1059" s="33">
        <v>2</v>
      </c>
      <c r="F1059" t="s">
        <v>447</v>
      </c>
      <c r="G1059" s="30" t="s">
        <v>445</v>
      </c>
      <c r="H1059">
        <v>1650</v>
      </c>
      <c r="I1059" s="35" t="s">
        <v>436</v>
      </c>
      <c r="J1059">
        <v>3</v>
      </c>
      <c r="K1059">
        <v>7</v>
      </c>
      <c r="L1059">
        <v>63</v>
      </c>
      <c r="M1059" s="20" t="s">
        <v>121</v>
      </c>
      <c r="N1059" s="15" t="s">
        <v>391</v>
      </c>
      <c r="O1059" s="10" t="s">
        <v>488</v>
      </c>
      <c r="P1059">
        <v>4.7</v>
      </c>
      <c r="Q1059">
        <v>118</v>
      </c>
      <c r="R1059">
        <v>2</v>
      </c>
      <c r="S1059">
        <v>2</v>
      </c>
      <c r="T1059">
        <v>1</v>
      </c>
      <c r="U1059">
        <v>2</v>
      </c>
      <c r="X1059" t="s">
        <v>1555</v>
      </c>
      <c r="Y1059">
        <v>1165</v>
      </c>
      <c r="Z1059" t="s">
        <v>30</v>
      </c>
    </row>
    <row r="1060" spans="1:26" x14ac:dyDescent="0.25">
      <c r="A1060" s="18" t="s">
        <v>277</v>
      </c>
      <c r="B1060" s="14" t="s">
        <v>296</v>
      </c>
      <c r="C1060" s="14" t="s">
        <v>2589</v>
      </c>
      <c r="D1060" s="26" t="str">
        <f>VLOOKUP(R1060, method!$A$1:$B$15, 2, 0)</f>
        <v>放頭</v>
      </c>
      <c r="E1060" s="33">
        <v>1</v>
      </c>
      <c r="F1060" t="s">
        <v>450</v>
      </c>
      <c r="G1060" s="31" t="s">
        <v>451</v>
      </c>
      <c r="H1060">
        <v>1650</v>
      </c>
      <c r="I1060" s="35" t="s">
        <v>436</v>
      </c>
      <c r="J1060">
        <v>4</v>
      </c>
      <c r="K1060">
        <v>2</v>
      </c>
      <c r="L1060">
        <v>57</v>
      </c>
      <c r="M1060" s="20" t="s">
        <v>121</v>
      </c>
      <c r="N1060" s="15" t="s">
        <v>391</v>
      </c>
      <c r="O1060" s="10" t="s">
        <v>376</v>
      </c>
      <c r="P1060">
        <v>4.2</v>
      </c>
      <c r="Q1060">
        <v>132</v>
      </c>
      <c r="R1060">
        <v>1</v>
      </c>
      <c r="S1060">
        <v>1</v>
      </c>
      <c r="T1060">
        <v>1</v>
      </c>
      <c r="U1060">
        <v>1</v>
      </c>
      <c r="X1060" t="s">
        <v>297</v>
      </c>
      <c r="Y1060">
        <v>1175</v>
      </c>
      <c r="Z1060" t="s">
        <v>30</v>
      </c>
    </row>
    <row r="1061" spans="1:26" x14ac:dyDescent="0.25">
      <c r="A1061" s="18" t="s">
        <v>277</v>
      </c>
      <c r="B1061" s="14" t="s">
        <v>296</v>
      </c>
      <c r="C1061" s="14" t="s">
        <v>2589</v>
      </c>
      <c r="D1061" s="26" t="str">
        <f>VLOOKUP(R1061, method!$A$1:$B$15, 2, 0)</f>
        <v>放頭</v>
      </c>
      <c r="E1061" s="33">
        <v>1</v>
      </c>
      <c r="F1061" t="s">
        <v>685</v>
      </c>
      <c r="G1061" s="31" t="s">
        <v>439</v>
      </c>
      <c r="H1061">
        <v>1650</v>
      </c>
      <c r="I1061" s="35" t="s">
        <v>436</v>
      </c>
      <c r="J1061">
        <v>4</v>
      </c>
      <c r="K1061">
        <v>7</v>
      </c>
      <c r="L1061">
        <v>51</v>
      </c>
      <c r="M1061" s="20" t="s">
        <v>121</v>
      </c>
      <c r="N1061" s="15" t="s">
        <v>391</v>
      </c>
      <c r="O1061" s="10" t="s">
        <v>597</v>
      </c>
      <c r="P1061">
        <v>6.1</v>
      </c>
      <c r="Q1061">
        <v>126</v>
      </c>
      <c r="R1061">
        <v>1</v>
      </c>
      <c r="S1061">
        <v>1</v>
      </c>
      <c r="T1061">
        <v>1</v>
      </c>
      <c r="U1061">
        <v>1</v>
      </c>
      <c r="X1061" t="s">
        <v>1556</v>
      </c>
      <c r="Y1061">
        <v>1170</v>
      </c>
      <c r="Z1061" t="s">
        <v>30</v>
      </c>
    </row>
    <row r="1062" spans="1:26" x14ac:dyDescent="0.25">
      <c r="A1062" s="18" t="s">
        <v>277</v>
      </c>
      <c r="B1062" s="14" t="s">
        <v>296</v>
      </c>
      <c r="C1062" s="14" t="s">
        <v>2589</v>
      </c>
      <c r="D1062" s="26" t="str">
        <f>VLOOKUP(R1062, method!$A$1:$B$15, 2, 0)</f>
        <v>放頭</v>
      </c>
      <c r="E1062">
        <v>10</v>
      </c>
      <c r="F1062" t="s">
        <v>457</v>
      </c>
      <c r="G1062" s="30" t="s">
        <v>445</v>
      </c>
      <c r="H1062">
        <v>1650</v>
      </c>
      <c r="I1062" s="35" t="s">
        <v>455</v>
      </c>
      <c r="J1062">
        <v>4</v>
      </c>
      <c r="K1062">
        <v>4</v>
      </c>
      <c r="L1062">
        <v>53</v>
      </c>
      <c r="M1062" s="20" t="s">
        <v>121</v>
      </c>
      <c r="N1062" s="15" t="s">
        <v>391</v>
      </c>
      <c r="O1062" t="s">
        <v>533</v>
      </c>
      <c r="P1062">
        <v>4.9000000000000004</v>
      </c>
      <c r="Q1062">
        <v>128</v>
      </c>
      <c r="R1062">
        <v>3</v>
      </c>
      <c r="S1062">
        <v>4</v>
      </c>
      <c r="T1062">
        <v>5</v>
      </c>
      <c r="U1062">
        <v>10</v>
      </c>
      <c r="X1062" t="s">
        <v>1557</v>
      </c>
      <c r="Y1062">
        <v>1177</v>
      </c>
      <c r="Z1062" t="s">
        <v>30</v>
      </c>
    </row>
    <row r="1063" spans="1:26" x14ac:dyDescent="0.25">
      <c r="A1063" s="18" t="s">
        <v>277</v>
      </c>
      <c r="B1063" s="14" t="s">
        <v>296</v>
      </c>
      <c r="C1063" s="14" t="s">
        <v>2589</v>
      </c>
      <c r="D1063" s="26" t="str">
        <f>VLOOKUP(R1063, method!$A$1:$B$15, 2, 0)</f>
        <v>放頭</v>
      </c>
      <c r="E1063">
        <v>7</v>
      </c>
      <c r="F1063" t="s">
        <v>989</v>
      </c>
      <c r="G1063" s="30" t="s">
        <v>445</v>
      </c>
      <c r="H1063">
        <v>1800</v>
      </c>
      <c r="I1063" s="35" t="s">
        <v>455</v>
      </c>
      <c r="J1063">
        <v>4</v>
      </c>
      <c r="K1063">
        <v>9</v>
      </c>
      <c r="L1063">
        <v>53</v>
      </c>
      <c r="M1063" s="20" t="s">
        <v>121</v>
      </c>
      <c r="N1063" s="24" t="s">
        <v>146</v>
      </c>
      <c r="O1063" t="s">
        <v>473</v>
      </c>
      <c r="P1063">
        <v>8</v>
      </c>
      <c r="Q1063">
        <v>129</v>
      </c>
      <c r="R1063">
        <v>3</v>
      </c>
      <c r="S1063">
        <v>3</v>
      </c>
      <c r="T1063">
        <v>4</v>
      </c>
      <c r="U1063">
        <v>2</v>
      </c>
      <c r="V1063">
        <v>7</v>
      </c>
      <c r="X1063" t="s">
        <v>988</v>
      </c>
      <c r="Y1063">
        <v>1186</v>
      </c>
      <c r="Z1063" t="s">
        <v>30</v>
      </c>
    </row>
    <row r="1064" spans="1:26" x14ac:dyDescent="0.25">
      <c r="A1064" s="18" t="s">
        <v>277</v>
      </c>
      <c r="B1064" s="14" t="s">
        <v>296</v>
      </c>
      <c r="C1064" s="14" t="s">
        <v>2589</v>
      </c>
      <c r="D1064" s="26" t="str">
        <f>VLOOKUP(R1064, method!$A$1:$B$15, 2, 0)</f>
        <v>放頭</v>
      </c>
      <c r="E1064" s="33">
        <v>2</v>
      </c>
      <c r="F1064" t="s">
        <v>1058</v>
      </c>
      <c r="G1064" s="31" t="s">
        <v>451</v>
      </c>
      <c r="H1064">
        <v>1650</v>
      </c>
      <c r="I1064" s="35" t="s">
        <v>455</v>
      </c>
      <c r="J1064">
        <v>4</v>
      </c>
      <c r="K1064">
        <v>5</v>
      </c>
      <c r="L1064">
        <v>52</v>
      </c>
      <c r="M1064" s="20" t="s">
        <v>121</v>
      </c>
      <c r="N1064" s="15" t="s">
        <v>391</v>
      </c>
      <c r="O1064" s="10" t="s">
        <v>613</v>
      </c>
      <c r="P1064">
        <v>5.9</v>
      </c>
      <c r="Q1064">
        <v>129</v>
      </c>
      <c r="R1064">
        <v>2</v>
      </c>
      <c r="S1064">
        <v>2</v>
      </c>
      <c r="T1064">
        <v>2</v>
      </c>
      <c r="U1064">
        <v>2</v>
      </c>
      <c r="X1064" t="s">
        <v>1451</v>
      </c>
      <c r="Y1064">
        <v>1180</v>
      </c>
      <c r="Z1064" t="s">
        <v>92</v>
      </c>
    </row>
    <row r="1065" spans="1:26" x14ac:dyDescent="0.25">
      <c r="A1065" s="18" t="s">
        <v>277</v>
      </c>
      <c r="B1065" s="14" t="s">
        <v>296</v>
      </c>
      <c r="C1065" s="14" t="s">
        <v>2589</v>
      </c>
      <c r="D1065" s="26" t="str">
        <f>VLOOKUP(R1065, method!$A$1:$B$15, 2, 0)</f>
        <v>放頭</v>
      </c>
      <c r="E1065">
        <v>12</v>
      </c>
      <c r="F1065" t="s">
        <v>610</v>
      </c>
      <c r="G1065" t="s">
        <v>511</v>
      </c>
      <c r="H1065">
        <v>1650</v>
      </c>
      <c r="I1065" s="35" t="s">
        <v>455</v>
      </c>
      <c r="J1065">
        <v>4</v>
      </c>
      <c r="K1065">
        <v>9</v>
      </c>
      <c r="L1065">
        <v>53</v>
      </c>
      <c r="M1065" s="20" t="s">
        <v>121</v>
      </c>
      <c r="N1065" s="15" t="s">
        <v>391</v>
      </c>
      <c r="O1065">
        <v>15</v>
      </c>
      <c r="P1065">
        <v>9.5</v>
      </c>
      <c r="Q1065">
        <v>130</v>
      </c>
      <c r="R1065">
        <v>3</v>
      </c>
      <c r="S1065">
        <v>1</v>
      </c>
      <c r="T1065">
        <v>3</v>
      </c>
      <c r="U1065">
        <v>12</v>
      </c>
      <c r="X1065" t="s">
        <v>1423</v>
      </c>
      <c r="Y1065">
        <v>1182</v>
      </c>
      <c r="Z1065" t="s">
        <v>113</v>
      </c>
    </row>
    <row r="1066" spans="1:26" x14ac:dyDescent="0.25">
      <c r="A1066" s="18" t="s">
        <v>277</v>
      </c>
      <c r="B1066" s="14" t="s">
        <v>296</v>
      </c>
      <c r="C1066" s="14" t="s">
        <v>2589</v>
      </c>
      <c r="D1066" s="26" t="str">
        <f>VLOOKUP(R1066, method!$A$1:$B$15, 2, 0)</f>
        <v>放頭</v>
      </c>
      <c r="E1066" s="33">
        <v>3</v>
      </c>
      <c r="F1066" t="s">
        <v>996</v>
      </c>
      <c r="G1066" s="31" t="s">
        <v>451</v>
      </c>
      <c r="H1066">
        <v>1650</v>
      </c>
      <c r="I1066" s="35" t="s">
        <v>455</v>
      </c>
      <c r="J1066">
        <v>4</v>
      </c>
      <c r="K1066">
        <v>5</v>
      </c>
      <c r="L1066">
        <v>53</v>
      </c>
      <c r="M1066" s="20" t="s">
        <v>121</v>
      </c>
      <c r="N1066" s="15" t="s">
        <v>391</v>
      </c>
      <c r="O1066" s="10" t="s">
        <v>597</v>
      </c>
      <c r="P1066">
        <v>5</v>
      </c>
      <c r="Q1066">
        <v>129</v>
      </c>
      <c r="R1066">
        <v>1</v>
      </c>
      <c r="S1066">
        <v>1</v>
      </c>
      <c r="T1066">
        <v>1</v>
      </c>
      <c r="U1066">
        <v>3</v>
      </c>
      <c r="X1066" t="s">
        <v>922</v>
      </c>
      <c r="Y1066">
        <v>1181</v>
      </c>
      <c r="Z1066" t="s">
        <v>113</v>
      </c>
    </row>
    <row r="1067" spans="1:26" x14ac:dyDescent="0.25">
      <c r="A1067" s="18" t="s">
        <v>277</v>
      </c>
      <c r="B1067" s="14" t="s">
        <v>296</v>
      </c>
      <c r="C1067" s="14" t="s">
        <v>2589</v>
      </c>
      <c r="D1067" s="26" t="str">
        <f>VLOOKUP(R1067, method!$A$1:$B$15, 2, 0)</f>
        <v>放頭</v>
      </c>
      <c r="E1067" s="34">
        <v>4</v>
      </c>
      <c r="F1067" t="s">
        <v>475</v>
      </c>
      <c r="G1067" s="30" t="s">
        <v>445</v>
      </c>
      <c r="H1067">
        <v>1650</v>
      </c>
      <c r="I1067" s="35" t="s">
        <v>455</v>
      </c>
      <c r="J1067">
        <v>4</v>
      </c>
      <c r="K1067">
        <v>7</v>
      </c>
      <c r="L1067">
        <v>54</v>
      </c>
      <c r="M1067" s="20" t="s">
        <v>121</v>
      </c>
      <c r="N1067" s="15" t="s">
        <v>391</v>
      </c>
      <c r="O1067" s="10" t="s">
        <v>552</v>
      </c>
      <c r="P1067">
        <v>9.1999999999999993</v>
      </c>
      <c r="Q1067">
        <v>131</v>
      </c>
      <c r="R1067">
        <v>2</v>
      </c>
      <c r="S1067">
        <v>2</v>
      </c>
      <c r="T1067">
        <v>2</v>
      </c>
      <c r="U1067">
        <v>4</v>
      </c>
      <c r="X1067" t="s">
        <v>300</v>
      </c>
      <c r="Y1067">
        <v>1181</v>
      </c>
      <c r="Z1067" t="s">
        <v>113</v>
      </c>
    </row>
    <row r="1068" spans="1:26" x14ac:dyDescent="0.25">
      <c r="A1068" s="18" t="s">
        <v>277</v>
      </c>
      <c r="B1068" s="14" t="s">
        <v>296</v>
      </c>
      <c r="C1068" s="14" t="s">
        <v>2589</v>
      </c>
      <c r="D1068" s="26" t="str">
        <f>VLOOKUP(R1068, method!$A$1:$B$15, 2, 0)</f>
        <v>放頭</v>
      </c>
      <c r="E1068">
        <v>6</v>
      </c>
      <c r="F1068" t="s">
        <v>478</v>
      </c>
      <c r="G1068" t="s">
        <v>469</v>
      </c>
      <c r="H1068">
        <v>1400</v>
      </c>
      <c r="I1068" s="36" t="s">
        <v>479</v>
      </c>
      <c r="J1068">
        <v>4</v>
      </c>
      <c r="K1068">
        <v>11</v>
      </c>
      <c r="L1068">
        <v>56</v>
      </c>
      <c r="M1068" s="20" t="s">
        <v>121</v>
      </c>
      <c r="N1068" s="15" t="s">
        <v>391</v>
      </c>
      <c r="O1068" t="s">
        <v>536</v>
      </c>
      <c r="P1068">
        <v>14</v>
      </c>
      <c r="Q1068">
        <v>131</v>
      </c>
      <c r="R1068">
        <v>3</v>
      </c>
      <c r="S1068">
        <v>3</v>
      </c>
      <c r="T1068">
        <v>3</v>
      </c>
      <c r="U1068">
        <v>6</v>
      </c>
      <c r="X1068" t="s">
        <v>1558</v>
      </c>
      <c r="Y1068">
        <v>1175</v>
      </c>
      <c r="Z1068" t="s">
        <v>113</v>
      </c>
    </row>
    <row r="1069" spans="1:26" x14ac:dyDescent="0.25">
      <c r="A1069" s="18" t="s">
        <v>277</v>
      </c>
      <c r="B1069" s="14" t="s">
        <v>296</v>
      </c>
      <c r="C1069" s="14" t="s">
        <v>2589</v>
      </c>
      <c r="D1069" s="26" t="str">
        <f>VLOOKUP(R1069, method!$A$1:$B$15, 2, 0)</f>
        <v>放頭</v>
      </c>
      <c r="E1069" s="34">
        <v>5</v>
      </c>
      <c r="F1069" t="s">
        <v>654</v>
      </c>
      <c r="G1069" t="s">
        <v>545</v>
      </c>
      <c r="H1069">
        <v>1400</v>
      </c>
      <c r="I1069" s="36" t="s">
        <v>440</v>
      </c>
      <c r="J1069">
        <v>4</v>
      </c>
      <c r="K1069">
        <v>1</v>
      </c>
      <c r="L1069">
        <v>57</v>
      </c>
      <c r="M1069" s="20" t="s">
        <v>121</v>
      </c>
      <c r="N1069" s="24" t="s">
        <v>389</v>
      </c>
      <c r="O1069" t="s">
        <v>529</v>
      </c>
      <c r="P1069">
        <v>9.6999999999999993</v>
      </c>
      <c r="Q1069">
        <v>132</v>
      </c>
      <c r="R1069">
        <v>3</v>
      </c>
      <c r="S1069">
        <v>2</v>
      </c>
      <c r="T1069">
        <v>2</v>
      </c>
      <c r="U1069">
        <v>5</v>
      </c>
      <c r="X1069" t="s">
        <v>1559</v>
      </c>
      <c r="Y1069">
        <v>1177</v>
      </c>
      <c r="Z1069" t="s">
        <v>321</v>
      </c>
    </row>
    <row r="1070" spans="1:26" x14ac:dyDescent="0.25">
      <c r="A1070" s="18" t="s">
        <v>277</v>
      </c>
      <c r="B1070" s="14" t="s">
        <v>296</v>
      </c>
      <c r="C1070" s="14" t="s">
        <v>2589</v>
      </c>
      <c r="D1070" s="26" t="str">
        <f>VLOOKUP(R1070, method!$A$1:$B$15, 2, 0)</f>
        <v>放頭</v>
      </c>
      <c r="E1070">
        <v>6</v>
      </c>
      <c r="F1070" t="s">
        <v>656</v>
      </c>
      <c r="G1070" t="s">
        <v>532</v>
      </c>
      <c r="H1070">
        <v>1400</v>
      </c>
      <c r="I1070" s="35" t="s">
        <v>436</v>
      </c>
      <c r="J1070">
        <v>3</v>
      </c>
      <c r="K1070">
        <v>12</v>
      </c>
      <c r="L1070">
        <v>60</v>
      </c>
      <c r="M1070" s="20" t="s">
        <v>121</v>
      </c>
      <c r="N1070" s="23" t="s">
        <v>394</v>
      </c>
      <c r="O1070" t="s">
        <v>529</v>
      </c>
      <c r="P1070">
        <v>134</v>
      </c>
      <c r="Q1070">
        <v>119</v>
      </c>
      <c r="R1070">
        <v>1</v>
      </c>
      <c r="S1070">
        <v>1</v>
      </c>
      <c r="T1070">
        <v>1</v>
      </c>
      <c r="U1070">
        <v>6</v>
      </c>
      <c r="X1070" t="s">
        <v>1560</v>
      </c>
      <c r="Y1070">
        <v>1174</v>
      </c>
      <c r="Z1070" t="s">
        <v>16</v>
      </c>
    </row>
    <row r="1071" spans="1:26" x14ac:dyDescent="0.25">
      <c r="A1071" s="18" t="s">
        <v>277</v>
      </c>
      <c r="B1071" s="14" t="s">
        <v>296</v>
      </c>
      <c r="C1071" s="14" t="s">
        <v>2589</v>
      </c>
      <c r="D1071" s="26" t="str">
        <f>VLOOKUP(R1071, method!$A$1:$B$15, 2, 0)</f>
        <v>放頭</v>
      </c>
      <c r="E1071">
        <v>9</v>
      </c>
      <c r="F1071" t="s">
        <v>678</v>
      </c>
      <c r="G1071" t="s">
        <v>511</v>
      </c>
      <c r="H1071">
        <v>1200</v>
      </c>
      <c r="I1071" s="36" t="s">
        <v>603</v>
      </c>
      <c r="J1071">
        <v>3</v>
      </c>
      <c r="K1071">
        <v>9</v>
      </c>
      <c r="L1071">
        <v>62</v>
      </c>
      <c r="M1071" s="20" t="s">
        <v>121</v>
      </c>
      <c r="N1071" s="15" t="s">
        <v>391</v>
      </c>
      <c r="O1071" t="s">
        <v>1561</v>
      </c>
      <c r="P1071">
        <v>49</v>
      </c>
      <c r="Q1071">
        <v>117</v>
      </c>
      <c r="R1071">
        <v>3</v>
      </c>
      <c r="S1071">
        <v>8</v>
      </c>
      <c r="T1071">
        <v>9</v>
      </c>
      <c r="X1071" t="s">
        <v>1562</v>
      </c>
      <c r="Y1071">
        <v>1194</v>
      </c>
      <c r="Z1071" t="s">
        <v>16</v>
      </c>
    </row>
    <row r="1072" spans="1:26" x14ac:dyDescent="0.25">
      <c r="A1072" s="18" t="s">
        <v>277</v>
      </c>
      <c r="B1072" s="14" t="s">
        <v>296</v>
      </c>
      <c r="C1072" s="14" t="s">
        <v>2589</v>
      </c>
      <c r="D1072" s="26" t="str">
        <f>VLOOKUP(R1072, method!$A$1:$B$15, 2, 0)</f>
        <v>放頭</v>
      </c>
      <c r="E1072">
        <v>11</v>
      </c>
      <c r="F1072" t="s">
        <v>1237</v>
      </c>
      <c r="G1072" t="s">
        <v>511</v>
      </c>
      <c r="H1072">
        <v>1650</v>
      </c>
      <c r="I1072" s="35" t="s">
        <v>455</v>
      </c>
      <c r="J1072">
        <v>3</v>
      </c>
      <c r="K1072">
        <v>13</v>
      </c>
      <c r="L1072">
        <v>64</v>
      </c>
      <c r="M1072" s="20" t="s">
        <v>121</v>
      </c>
      <c r="N1072" s="24" t="s">
        <v>146</v>
      </c>
      <c r="O1072">
        <v>9</v>
      </c>
      <c r="P1072">
        <v>57</v>
      </c>
      <c r="Q1072">
        <v>119</v>
      </c>
      <c r="R1072">
        <v>2</v>
      </c>
      <c r="S1072">
        <v>2</v>
      </c>
      <c r="T1072">
        <v>3</v>
      </c>
      <c r="U1072">
        <v>11</v>
      </c>
      <c r="X1072" t="s">
        <v>1563</v>
      </c>
      <c r="Y1072">
        <v>1196</v>
      </c>
      <c r="Z1072" t="s">
        <v>16</v>
      </c>
    </row>
    <row r="1073" spans="1:26" x14ac:dyDescent="0.25">
      <c r="A1073" s="18" t="s">
        <v>277</v>
      </c>
      <c r="B1073" s="14" t="s">
        <v>296</v>
      </c>
      <c r="C1073" s="14" t="s">
        <v>2589</v>
      </c>
      <c r="D1073" s="28" t="str">
        <f>VLOOKUP(R1073, method!$A$1:$B$15, 2, 0)</f>
        <v>中前</v>
      </c>
      <c r="E1073">
        <v>8</v>
      </c>
      <c r="F1073" t="s">
        <v>1189</v>
      </c>
      <c r="G1073" t="s">
        <v>532</v>
      </c>
      <c r="H1073">
        <v>1000</v>
      </c>
      <c r="I1073" s="35" t="s">
        <v>436</v>
      </c>
      <c r="J1073">
        <v>3</v>
      </c>
      <c r="K1073">
        <v>2</v>
      </c>
      <c r="L1073">
        <v>64</v>
      </c>
      <c r="M1073" s="20" t="s">
        <v>121</v>
      </c>
      <c r="N1073" s="24" t="s">
        <v>146</v>
      </c>
      <c r="O1073" t="s">
        <v>872</v>
      </c>
      <c r="P1073">
        <v>72</v>
      </c>
      <c r="Q1073">
        <v>121</v>
      </c>
      <c r="R1073">
        <v>7</v>
      </c>
      <c r="S1073">
        <v>9</v>
      </c>
      <c r="T1073">
        <v>8</v>
      </c>
      <c r="X1073" t="s">
        <v>1564</v>
      </c>
      <c r="Y1073">
        <v>1185</v>
      </c>
      <c r="Z1073" t="s">
        <v>100</v>
      </c>
    </row>
    <row r="1074" spans="1:26" x14ac:dyDescent="0.25">
      <c r="A1074" s="18" t="s">
        <v>277</v>
      </c>
      <c r="B1074" s="15" t="s">
        <v>299</v>
      </c>
      <c r="C1074" s="15" t="s">
        <v>2590</v>
      </c>
      <c r="D1074" s="26" t="str">
        <f>VLOOKUP(R1074, method!$A$1:$B$15, 2, 0)</f>
        <v>放頭</v>
      </c>
      <c r="E1074" s="33">
        <v>2</v>
      </c>
      <c r="F1074" t="s">
        <v>559</v>
      </c>
      <c r="G1074" s="30" t="s">
        <v>445</v>
      </c>
      <c r="H1074">
        <v>1650</v>
      </c>
      <c r="I1074" s="35" t="s">
        <v>436</v>
      </c>
      <c r="J1074">
        <v>3</v>
      </c>
      <c r="K1074">
        <v>10</v>
      </c>
      <c r="L1074">
        <v>67</v>
      </c>
      <c r="M1074" s="17" t="s">
        <v>116</v>
      </c>
      <c r="N1074" s="21" t="s">
        <v>61</v>
      </c>
      <c r="O1074" s="10" t="s">
        <v>488</v>
      </c>
      <c r="P1074">
        <v>13</v>
      </c>
      <c r="Q1074">
        <v>127</v>
      </c>
      <c r="R1074">
        <v>1</v>
      </c>
      <c r="S1074">
        <v>1</v>
      </c>
      <c r="T1074">
        <v>1</v>
      </c>
      <c r="U1074">
        <v>2</v>
      </c>
      <c r="X1074" t="s">
        <v>1565</v>
      </c>
      <c r="Y1074">
        <v>1088</v>
      </c>
      <c r="Z1074" t="s">
        <v>30</v>
      </c>
    </row>
    <row r="1075" spans="1:26" x14ac:dyDescent="0.25">
      <c r="A1075" s="18" t="s">
        <v>277</v>
      </c>
      <c r="B1075" s="15" t="s">
        <v>299</v>
      </c>
      <c r="C1075" s="15" t="s">
        <v>2590</v>
      </c>
      <c r="D1075" s="26" t="str">
        <f>VLOOKUP(R1075, method!$A$1:$B$15, 2, 0)</f>
        <v>放頭</v>
      </c>
      <c r="E1075" s="33">
        <v>3</v>
      </c>
      <c r="F1075" t="s">
        <v>561</v>
      </c>
      <c r="G1075" s="31" t="s">
        <v>435</v>
      </c>
      <c r="H1075">
        <v>1650</v>
      </c>
      <c r="I1075" s="35" t="s">
        <v>436</v>
      </c>
      <c r="J1075">
        <v>3</v>
      </c>
      <c r="K1075">
        <v>7</v>
      </c>
      <c r="L1075">
        <v>67</v>
      </c>
      <c r="M1075" s="17" t="s">
        <v>116</v>
      </c>
      <c r="N1075" s="21" t="s">
        <v>61</v>
      </c>
      <c r="O1075" s="10" t="s">
        <v>452</v>
      </c>
      <c r="P1075">
        <v>27</v>
      </c>
      <c r="Q1075">
        <v>126</v>
      </c>
      <c r="R1075">
        <v>3</v>
      </c>
      <c r="S1075">
        <v>3</v>
      </c>
      <c r="T1075">
        <v>2</v>
      </c>
      <c r="U1075">
        <v>3</v>
      </c>
      <c r="X1075" t="s">
        <v>300</v>
      </c>
      <c r="Y1075">
        <v>1098</v>
      </c>
      <c r="Z1075" t="s">
        <v>30</v>
      </c>
    </row>
    <row r="1076" spans="1:26" x14ac:dyDescent="0.25">
      <c r="A1076" s="18" t="s">
        <v>277</v>
      </c>
      <c r="B1076" s="15" t="s">
        <v>299</v>
      </c>
      <c r="C1076" s="15" t="s">
        <v>2590</v>
      </c>
      <c r="D1076" s="27" t="str">
        <f>VLOOKUP(R1076, method!$A$1:$B$15, 2, 0)</f>
        <v>中後</v>
      </c>
      <c r="E1076">
        <v>10</v>
      </c>
      <c r="F1076" t="s">
        <v>712</v>
      </c>
      <c r="G1076" s="31" t="s">
        <v>439</v>
      </c>
      <c r="H1076">
        <v>1200</v>
      </c>
      <c r="I1076" s="35" t="s">
        <v>436</v>
      </c>
      <c r="J1076">
        <v>3</v>
      </c>
      <c r="K1076">
        <v>10</v>
      </c>
      <c r="L1076">
        <v>69</v>
      </c>
      <c r="M1076" s="17" t="s">
        <v>116</v>
      </c>
      <c r="N1076" s="23" t="s">
        <v>39</v>
      </c>
      <c r="O1076" t="s">
        <v>519</v>
      </c>
      <c r="P1076">
        <v>36</v>
      </c>
      <c r="Q1076">
        <v>125</v>
      </c>
      <c r="R1076">
        <v>10</v>
      </c>
      <c r="S1076">
        <v>10</v>
      </c>
      <c r="T1076">
        <v>10</v>
      </c>
      <c r="X1076" t="s">
        <v>220</v>
      </c>
      <c r="Y1076">
        <v>1094</v>
      </c>
      <c r="Z1076" t="s">
        <v>1531</v>
      </c>
    </row>
    <row r="1077" spans="1:26" x14ac:dyDescent="0.25">
      <c r="A1077" s="18" t="s">
        <v>277</v>
      </c>
      <c r="B1077" s="15" t="s">
        <v>299</v>
      </c>
      <c r="C1077" s="15" t="s">
        <v>2590</v>
      </c>
      <c r="D1077" s="26" t="str">
        <f>VLOOKUP(R1077, method!$A$1:$B$15, 2, 0)</f>
        <v>放頭</v>
      </c>
      <c r="E1077">
        <v>14</v>
      </c>
      <c r="F1077" t="s">
        <v>579</v>
      </c>
      <c r="G1077" t="s">
        <v>545</v>
      </c>
      <c r="H1077">
        <v>1400</v>
      </c>
      <c r="I1077" s="35" t="s">
        <v>436</v>
      </c>
      <c r="J1077">
        <v>3</v>
      </c>
      <c r="K1077">
        <v>4</v>
      </c>
      <c r="L1077">
        <v>71</v>
      </c>
      <c r="M1077" s="17" t="s">
        <v>116</v>
      </c>
      <c r="N1077" s="16" t="s">
        <v>406</v>
      </c>
      <c r="O1077" t="s">
        <v>461</v>
      </c>
      <c r="P1077">
        <v>11</v>
      </c>
      <c r="Q1077">
        <v>128</v>
      </c>
      <c r="R1077">
        <v>3</v>
      </c>
      <c r="S1077">
        <v>4</v>
      </c>
      <c r="T1077">
        <v>4</v>
      </c>
      <c r="U1077">
        <v>14</v>
      </c>
      <c r="X1077" t="s">
        <v>647</v>
      </c>
      <c r="Y1077">
        <v>1098</v>
      </c>
      <c r="Z1077" t="s">
        <v>23</v>
      </c>
    </row>
    <row r="1078" spans="1:26" x14ac:dyDescent="0.25">
      <c r="A1078" s="18" t="s">
        <v>277</v>
      </c>
      <c r="B1078" s="15" t="s">
        <v>299</v>
      </c>
      <c r="C1078" s="15" t="s">
        <v>2590</v>
      </c>
      <c r="D1078" s="28" t="str">
        <f>VLOOKUP(R1078, method!$A$1:$B$15, 2, 0)</f>
        <v>中前</v>
      </c>
      <c r="E1078">
        <v>7</v>
      </c>
      <c r="F1078" t="s">
        <v>652</v>
      </c>
      <c r="G1078" t="s">
        <v>532</v>
      </c>
      <c r="H1078">
        <v>1600</v>
      </c>
      <c r="I1078" s="35" t="s">
        <v>455</v>
      </c>
      <c r="J1078">
        <v>3</v>
      </c>
      <c r="K1078">
        <v>10</v>
      </c>
      <c r="L1078">
        <v>73</v>
      </c>
      <c r="M1078" s="17" t="s">
        <v>116</v>
      </c>
      <c r="N1078" s="24" t="s">
        <v>146</v>
      </c>
      <c r="O1078" s="10" t="s">
        <v>498</v>
      </c>
      <c r="P1078">
        <v>36</v>
      </c>
      <c r="Q1078">
        <v>123</v>
      </c>
      <c r="R1078">
        <v>6</v>
      </c>
      <c r="S1078">
        <v>3</v>
      </c>
      <c r="T1078">
        <v>3</v>
      </c>
      <c r="U1078">
        <v>7</v>
      </c>
      <c r="X1078" t="s">
        <v>1566</v>
      </c>
      <c r="Y1078">
        <v>1091</v>
      </c>
      <c r="Z1078" t="s">
        <v>1567</v>
      </c>
    </row>
    <row r="1079" spans="1:26" x14ac:dyDescent="0.25">
      <c r="A1079" s="18" t="s">
        <v>277</v>
      </c>
      <c r="B1079" s="15" t="s">
        <v>299</v>
      </c>
      <c r="C1079" s="15" t="s">
        <v>2590</v>
      </c>
      <c r="D1079" s="28" t="str">
        <f>VLOOKUP(R1079, method!$A$1:$B$15, 2, 0)</f>
        <v>中前</v>
      </c>
      <c r="E1079">
        <v>6</v>
      </c>
      <c r="F1079" t="s">
        <v>676</v>
      </c>
      <c r="G1079" t="s">
        <v>532</v>
      </c>
      <c r="H1079">
        <v>1600</v>
      </c>
      <c r="I1079" s="35" t="s">
        <v>436</v>
      </c>
      <c r="J1079">
        <v>3</v>
      </c>
      <c r="K1079">
        <v>2</v>
      </c>
      <c r="L1079">
        <v>74</v>
      </c>
      <c r="M1079" s="17" t="s">
        <v>116</v>
      </c>
      <c r="N1079" s="17" t="s">
        <v>399</v>
      </c>
      <c r="O1079" t="s">
        <v>456</v>
      </c>
      <c r="P1079">
        <v>6.5</v>
      </c>
      <c r="Q1079">
        <v>131</v>
      </c>
      <c r="R1079">
        <v>5</v>
      </c>
      <c r="S1079">
        <v>6</v>
      </c>
      <c r="T1079">
        <v>5</v>
      </c>
      <c r="U1079">
        <v>6</v>
      </c>
      <c r="X1079" t="s">
        <v>1359</v>
      </c>
      <c r="Y1079">
        <v>1094</v>
      </c>
      <c r="Z1079" t="s">
        <v>158</v>
      </c>
    </row>
    <row r="1080" spans="1:26" x14ac:dyDescent="0.25">
      <c r="A1080" s="18" t="s">
        <v>277</v>
      </c>
      <c r="B1080" s="15" t="s">
        <v>299</v>
      </c>
      <c r="C1080" s="15" t="s">
        <v>2590</v>
      </c>
      <c r="D1080" s="28" t="str">
        <f>VLOOKUP(R1080, method!$A$1:$B$15, 2, 0)</f>
        <v>中前</v>
      </c>
      <c r="E1080" s="34">
        <v>4</v>
      </c>
      <c r="F1080" t="s">
        <v>866</v>
      </c>
      <c r="G1080" t="s">
        <v>631</v>
      </c>
      <c r="H1080">
        <v>1400</v>
      </c>
      <c r="I1080" s="35" t="s">
        <v>436</v>
      </c>
      <c r="J1080">
        <v>3</v>
      </c>
      <c r="K1080">
        <v>3</v>
      </c>
      <c r="L1080">
        <v>74</v>
      </c>
      <c r="M1080" s="17" t="s">
        <v>116</v>
      </c>
      <c r="N1080" s="18" t="s">
        <v>12</v>
      </c>
      <c r="O1080" t="s">
        <v>529</v>
      </c>
      <c r="P1080">
        <v>3.6</v>
      </c>
      <c r="Q1080">
        <v>132</v>
      </c>
      <c r="R1080">
        <v>7</v>
      </c>
      <c r="S1080">
        <v>6</v>
      </c>
      <c r="T1080">
        <v>6</v>
      </c>
      <c r="U1080">
        <v>4</v>
      </c>
      <c r="X1080" t="s">
        <v>1568</v>
      </c>
      <c r="Y1080">
        <v>1115</v>
      </c>
      <c r="Z1080" t="s">
        <v>158</v>
      </c>
    </row>
    <row r="1081" spans="1:26" x14ac:dyDescent="0.25">
      <c r="A1081" s="18" t="s">
        <v>277</v>
      </c>
      <c r="B1081" s="15" t="s">
        <v>299</v>
      </c>
      <c r="C1081" s="15" t="s">
        <v>2590</v>
      </c>
      <c r="D1081" s="26" t="str">
        <f>VLOOKUP(R1081, method!$A$1:$B$15, 2, 0)</f>
        <v>放頭</v>
      </c>
      <c r="E1081" s="33">
        <v>3</v>
      </c>
      <c r="F1081" t="s">
        <v>784</v>
      </c>
      <c r="G1081" t="s">
        <v>469</v>
      </c>
      <c r="H1081">
        <v>1400</v>
      </c>
      <c r="I1081" s="35" t="s">
        <v>436</v>
      </c>
      <c r="J1081">
        <v>3</v>
      </c>
      <c r="K1081">
        <v>12</v>
      </c>
      <c r="L1081">
        <v>74</v>
      </c>
      <c r="M1081" s="17" t="s">
        <v>116</v>
      </c>
      <c r="N1081" s="18" t="s">
        <v>12</v>
      </c>
      <c r="O1081" s="10" t="s">
        <v>498</v>
      </c>
      <c r="P1081">
        <v>6.2</v>
      </c>
      <c r="Q1081">
        <v>132</v>
      </c>
      <c r="R1081">
        <v>3</v>
      </c>
      <c r="S1081">
        <v>2</v>
      </c>
      <c r="T1081">
        <v>2</v>
      </c>
      <c r="U1081">
        <v>3</v>
      </c>
      <c r="X1081" t="s">
        <v>1569</v>
      </c>
      <c r="Y1081">
        <v>1111</v>
      </c>
      <c r="Z1081" t="s">
        <v>158</v>
      </c>
    </row>
    <row r="1082" spans="1:26" x14ac:dyDescent="0.25">
      <c r="A1082" s="18" t="s">
        <v>277</v>
      </c>
      <c r="B1082" s="15" t="s">
        <v>299</v>
      </c>
      <c r="C1082" s="15" t="s">
        <v>2590</v>
      </c>
      <c r="D1082" s="26" t="str">
        <f>VLOOKUP(R1082, method!$A$1:$B$15, 2, 0)</f>
        <v>放頭</v>
      </c>
      <c r="E1082" s="33">
        <v>1</v>
      </c>
      <c r="F1082" t="s">
        <v>616</v>
      </c>
      <c r="G1082" t="s">
        <v>532</v>
      </c>
      <c r="H1082">
        <v>1400</v>
      </c>
      <c r="I1082" s="35" t="s">
        <v>455</v>
      </c>
      <c r="J1082">
        <v>3</v>
      </c>
      <c r="K1082">
        <v>12</v>
      </c>
      <c r="L1082">
        <v>69</v>
      </c>
      <c r="M1082" s="17" t="s">
        <v>116</v>
      </c>
      <c r="N1082" s="18" t="s">
        <v>12</v>
      </c>
      <c r="O1082" s="10" t="s">
        <v>488</v>
      </c>
      <c r="P1082">
        <v>3.7</v>
      </c>
      <c r="Q1082">
        <v>128</v>
      </c>
      <c r="R1082">
        <v>3</v>
      </c>
      <c r="S1082">
        <v>2</v>
      </c>
      <c r="T1082">
        <v>2</v>
      </c>
      <c r="U1082">
        <v>1</v>
      </c>
      <c r="X1082" t="s">
        <v>1570</v>
      </c>
      <c r="Y1082">
        <v>1100</v>
      </c>
      <c r="Z1082" t="s">
        <v>158</v>
      </c>
    </row>
    <row r="1083" spans="1:26" x14ac:dyDescent="0.25">
      <c r="A1083" s="18" t="s">
        <v>277</v>
      </c>
      <c r="B1083" s="15" t="s">
        <v>299</v>
      </c>
      <c r="C1083" s="15" t="s">
        <v>2590</v>
      </c>
      <c r="D1083" s="28" t="str">
        <f>VLOOKUP(R1083, method!$A$1:$B$15, 2, 0)</f>
        <v>中前</v>
      </c>
      <c r="E1083" s="33">
        <v>3</v>
      </c>
      <c r="F1083" t="s">
        <v>1141</v>
      </c>
      <c r="G1083" t="s">
        <v>545</v>
      </c>
      <c r="H1083">
        <v>1400</v>
      </c>
      <c r="I1083" s="35" t="s">
        <v>455</v>
      </c>
      <c r="J1083">
        <v>3</v>
      </c>
      <c r="K1083">
        <v>14</v>
      </c>
      <c r="L1083">
        <v>69</v>
      </c>
      <c r="M1083" s="17" t="s">
        <v>116</v>
      </c>
      <c r="N1083" s="20" t="s">
        <v>56</v>
      </c>
      <c r="O1083" s="10" t="s">
        <v>442</v>
      </c>
      <c r="P1083">
        <v>24</v>
      </c>
      <c r="Q1083">
        <v>126</v>
      </c>
      <c r="R1083">
        <v>7</v>
      </c>
      <c r="S1083">
        <v>7</v>
      </c>
      <c r="T1083">
        <v>6</v>
      </c>
      <c r="U1083">
        <v>3</v>
      </c>
      <c r="X1083" t="s">
        <v>1568</v>
      </c>
      <c r="Y1083">
        <v>1108</v>
      </c>
      <c r="Z1083" t="s">
        <v>158</v>
      </c>
    </row>
    <row r="1084" spans="1:26" x14ac:dyDescent="0.25">
      <c r="A1084" s="18" t="s">
        <v>277</v>
      </c>
      <c r="B1084" s="15" t="s">
        <v>299</v>
      </c>
      <c r="C1084" s="15" t="s">
        <v>2590</v>
      </c>
      <c r="D1084" s="27" t="str">
        <f>VLOOKUP(R1084, method!$A$1:$B$15, 2, 0)</f>
        <v>中後</v>
      </c>
      <c r="E1084">
        <v>7</v>
      </c>
      <c r="F1084" t="s">
        <v>678</v>
      </c>
      <c r="G1084" t="s">
        <v>631</v>
      </c>
      <c r="H1084">
        <v>1200</v>
      </c>
      <c r="I1084" s="36" t="s">
        <v>698</v>
      </c>
      <c r="J1084">
        <v>3</v>
      </c>
      <c r="K1084">
        <v>4</v>
      </c>
      <c r="L1084">
        <v>70</v>
      </c>
      <c r="M1084" s="17" t="s">
        <v>116</v>
      </c>
      <c r="N1084" s="20" t="s">
        <v>56</v>
      </c>
      <c r="O1084">
        <v>13</v>
      </c>
      <c r="P1084">
        <v>10</v>
      </c>
      <c r="Q1084">
        <v>127</v>
      </c>
      <c r="R1084">
        <v>10</v>
      </c>
      <c r="S1084">
        <v>10</v>
      </c>
      <c r="T1084">
        <v>7</v>
      </c>
      <c r="X1084" t="s">
        <v>1571</v>
      </c>
      <c r="Y1084">
        <v>1101</v>
      </c>
      <c r="Z1084" t="s">
        <v>158</v>
      </c>
    </row>
    <row r="1085" spans="1:26" x14ac:dyDescent="0.25">
      <c r="A1085" s="18" t="s">
        <v>277</v>
      </c>
      <c r="B1085" s="15" t="s">
        <v>299</v>
      </c>
      <c r="C1085" s="15" t="s">
        <v>2590</v>
      </c>
      <c r="D1085" s="28" t="str">
        <f>VLOOKUP(R1085, method!$A$1:$B$15, 2, 0)</f>
        <v>中前</v>
      </c>
      <c r="E1085" s="34">
        <v>5</v>
      </c>
      <c r="F1085" t="s">
        <v>700</v>
      </c>
      <c r="G1085" t="s">
        <v>545</v>
      </c>
      <c r="H1085">
        <v>1200</v>
      </c>
      <c r="I1085" s="35" t="s">
        <v>455</v>
      </c>
      <c r="J1085">
        <v>3</v>
      </c>
      <c r="K1085">
        <v>1</v>
      </c>
      <c r="L1085">
        <v>70</v>
      </c>
      <c r="M1085" s="17" t="s">
        <v>116</v>
      </c>
      <c r="N1085" s="20" t="s">
        <v>56</v>
      </c>
      <c r="O1085">
        <v>3</v>
      </c>
      <c r="P1085">
        <v>17</v>
      </c>
      <c r="Q1085">
        <v>128</v>
      </c>
      <c r="R1085">
        <v>7</v>
      </c>
      <c r="S1085">
        <v>5</v>
      </c>
      <c r="T1085">
        <v>5</v>
      </c>
      <c r="X1085" t="s">
        <v>1572</v>
      </c>
      <c r="Y1085">
        <v>1087</v>
      </c>
      <c r="Z1085" t="s">
        <v>635</v>
      </c>
    </row>
    <row r="1086" spans="1:26" x14ac:dyDescent="0.25">
      <c r="A1086" s="18" t="s">
        <v>277</v>
      </c>
      <c r="B1086" s="16" t="s">
        <v>302</v>
      </c>
      <c r="C1086" s="16" t="s">
        <v>2591</v>
      </c>
      <c r="D1086" s="26" t="str">
        <f>VLOOKUP(R1086, method!$A$1:$B$15, 2, 0)</f>
        <v>放頭</v>
      </c>
      <c r="E1086">
        <v>8</v>
      </c>
      <c r="F1086" t="s">
        <v>438</v>
      </c>
      <c r="G1086" s="31" t="s">
        <v>439</v>
      </c>
      <c r="H1086">
        <v>1650</v>
      </c>
      <c r="I1086" s="36" t="s">
        <v>440</v>
      </c>
      <c r="J1086">
        <v>3</v>
      </c>
      <c r="K1086">
        <v>8</v>
      </c>
      <c r="L1086">
        <v>68</v>
      </c>
      <c r="M1086" s="14" t="s">
        <v>131</v>
      </c>
      <c r="N1086" s="21" t="s">
        <v>61</v>
      </c>
      <c r="O1086" t="s">
        <v>508</v>
      </c>
      <c r="P1086">
        <v>3.7</v>
      </c>
      <c r="Q1086">
        <v>126</v>
      </c>
      <c r="R1086">
        <v>3</v>
      </c>
      <c r="S1086">
        <v>4</v>
      </c>
      <c r="T1086">
        <v>4</v>
      </c>
      <c r="U1086">
        <v>8</v>
      </c>
      <c r="X1086" t="s">
        <v>861</v>
      </c>
      <c r="Y1086">
        <v>1107</v>
      </c>
      <c r="Z1086" t="s">
        <v>133</v>
      </c>
    </row>
    <row r="1087" spans="1:26" x14ac:dyDescent="0.25">
      <c r="A1087" s="18" t="s">
        <v>277</v>
      </c>
      <c r="B1087" s="16" t="s">
        <v>302</v>
      </c>
      <c r="C1087" s="16" t="s">
        <v>2591</v>
      </c>
      <c r="D1087" s="26" t="str">
        <f>VLOOKUP(R1087, method!$A$1:$B$15, 2, 0)</f>
        <v>放頭</v>
      </c>
      <c r="E1087" s="33">
        <v>1</v>
      </c>
      <c r="F1087" t="s">
        <v>645</v>
      </c>
      <c r="G1087" s="31" t="s">
        <v>451</v>
      </c>
      <c r="H1087">
        <v>1650</v>
      </c>
      <c r="I1087" s="35" t="s">
        <v>436</v>
      </c>
      <c r="J1087">
        <v>4</v>
      </c>
      <c r="K1087">
        <v>3</v>
      </c>
      <c r="L1087">
        <v>60</v>
      </c>
      <c r="M1087" s="14" t="s">
        <v>131</v>
      </c>
      <c r="N1087" s="21" t="s">
        <v>61</v>
      </c>
      <c r="O1087" s="10" t="s">
        <v>442</v>
      </c>
      <c r="P1087">
        <v>2.6</v>
      </c>
      <c r="Q1087">
        <v>135</v>
      </c>
      <c r="R1087">
        <v>1</v>
      </c>
      <c r="S1087">
        <v>1</v>
      </c>
      <c r="T1087">
        <v>1</v>
      </c>
      <c r="U1087">
        <v>1</v>
      </c>
      <c r="X1087" t="s">
        <v>272</v>
      </c>
      <c r="Y1087">
        <v>1108</v>
      </c>
      <c r="Z1087" t="s">
        <v>133</v>
      </c>
    </row>
    <row r="1088" spans="1:26" x14ac:dyDescent="0.25">
      <c r="A1088" s="18" t="s">
        <v>277</v>
      </c>
      <c r="B1088" s="16" t="s">
        <v>302</v>
      </c>
      <c r="C1088" s="16" t="s">
        <v>2591</v>
      </c>
      <c r="D1088" s="26" t="str">
        <f>VLOOKUP(R1088, method!$A$1:$B$15, 2, 0)</f>
        <v>放頭</v>
      </c>
      <c r="E1088" s="33">
        <v>3</v>
      </c>
      <c r="F1088" t="s">
        <v>684</v>
      </c>
      <c r="G1088" s="31" t="s">
        <v>451</v>
      </c>
      <c r="H1088">
        <v>1800</v>
      </c>
      <c r="I1088" s="35" t="s">
        <v>436</v>
      </c>
      <c r="J1088">
        <v>4</v>
      </c>
      <c r="K1088">
        <v>6</v>
      </c>
      <c r="L1088">
        <v>60</v>
      </c>
      <c r="M1088" s="14" t="s">
        <v>131</v>
      </c>
      <c r="N1088" s="14" t="s">
        <v>50</v>
      </c>
      <c r="O1088" s="10" t="s">
        <v>452</v>
      </c>
      <c r="P1088">
        <v>4.5</v>
      </c>
      <c r="Q1088">
        <v>135</v>
      </c>
      <c r="R1088">
        <v>2</v>
      </c>
      <c r="S1088">
        <v>3</v>
      </c>
      <c r="T1088">
        <v>4</v>
      </c>
      <c r="U1088">
        <v>3</v>
      </c>
      <c r="V1088">
        <v>3</v>
      </c>
      <c r="X1088" t="s">
        <v>1270</v>
      </c>
      <c r="Y1088">
        <v>1102</v>
      </c>
      <c r="Z1088" t="s">
        <v>1573</v>
      </c>
    </row>
    <row r="1089" spans="1:26" x14ac:dyDescent="0.25">
      <c r="A1089" s="18" t="s">
        <v>277</v>
      </c>
      <c r="B1089" s="16" t="s">
        <v>302</v>
      </c>
      <c r="C1089" s="16" t="s">
        <v>2591</v>
      </c>
      <c r="D1089" s="26" t="str">
        <f>VLOOKUP(R1089, method!$A$1:$B$15, 2, 0)</f>
        <v>放頭</v>
      </c>
      <c r="E1089" s="33">
        <v>3</v>
      </c>
      <c r="F1089" t="s">
        <v>450</v>
      </c>
      <c r="G1089" s="31" t="s">
        <v>451</v>
      </c>
      <c r="H1089">
        <v>1650</v>
      </c>
      <c r="I1089" s="35" t="s">
        <v>436</v>
      </c>
      <c r="J1089">
        <v>4</v>
      </c>
      <c r="K1089">
        <v>10</v>
      </c>
      <c r="L1089">
        <v>60</v>
      </c>
      <c r="M1089" s="14" t="s">
        <v>131</v>
      </c>
      <c r="N1089" s="18" t="s">
        <v>401</v>
      </c>
      <c r="O1089" s="10" t="s">
        <v>597</v>
      </c>
      <c r="P1089">
        <v>9.3000000000000007</v>
      </c>
      <c r="Q1089">
        <v>135</v>
      </c>
      <c r="R1089">
        <v>2</v>
      </c>
      <c r="S1089">
        <v>2</v>
      </c>
      <c r="T1089">
        <v>2</v>
      </c>
      <c r="U1089">
        <v>3</v>
      </c>
      <c r="X1089" t="s">
        <v>303</v>
      </c>
      <c r="Y1089">
        <v>1109</v>
      </c>
      <c r="Z1089" t="s">
        <v>23</v>
      </c>
    </row>
    <row r="1090" spans="1:26" x14ac:dyDescent="0.25">
      <c r="A1090" s="18" t="s">
        <v>277</v>
      </c>
      <c r="B1090" s="16" t="s">
        <v>302</v>
      </c>
      <c r="C1090" s="16" t="s">
        <v>2591</v>
      </c>
      <c r="D1090" s="28" t="str">
        <f>VLOOKUP(R1090, method!$A$1:$B$15, 2, 0)</f>
        <v>中前</v>
      </c>
      <c r="E1090" s="33">
        <v>3</v>
      </c>
      <c r="F1090" t="s">
        <v>454</v>
      </c>
      <c r="G1090" s="31" t="s">
        <v>451</v>
      </c>
      <c r="H1090">
        <v>1650</v>
      </c>
      <c r="I1090" s="35" t="s">
        <v>455</v>
      </c>
      <c r="J1090">
        <v>4</v>
      </c>
      <c r="K1090">
        <v>6</v>
      </c>
      <c r="L1090">
        <v>60</v>
      </c>
      <c r="M1090" s="14" t="s">
        <v>131</v>
      </c>
      <c r="N1090" s="18" t="s">
        <v>401</v>
      </c>
      <c r="O1090" s="10" t="s">
        <v>526</v>
      </c>
      <c r="P1090">
        <v>8.1</v>
      </c>
      <c r="Q1090">
        <v>135</v>
      </c>
      <c r="R1090">
        <v>5</v>
      </c>
      <c r="S1090">
        <v>5</v>
      </c>
      <c r="T1090">
        <v>7</v>
      </c>
      <c r="U1090">
        <v>3</v>
      </c>
      <c r="X1090" t="s">
        <v>1281</v>
      </c>
      <c r="Y1090">
        <v>1105</v>
      </c>
      <c r="Z1090" t="s">
        <v>675</v>
      </c>
    </row>
    <row r="1091" spans="1:26" x14ac:dyDescent="0.25">
      <c r="A1091" s="18" t="s">
        <v>277</v>
      </c>
      <c r="B1091" s="16" t="s">
        <v>302</v>
      </c>
      <c r="C1091" s="16" t="s">
        <v>2591</v>
      </c>
      <c r="D1091" s="28" t="str">
        <f>VLOOKUP(R1091, method!$A$1:$B$15, 2, 0)</f>
        <v>中前</v>
      </c>
      <c r="E1091">
        <v>6</v>
      </c>
      <c r="F1091" t="s">
        <v>594</v>
      </c>
      <c r="G1091" t="s">
        <v>532</v>
      </c>
      <c r="H1091">
        <v>1800</v>
      </c>
      <c r="I1091" s="35" t="s">
        <v>455</v>
      </c>
      <c r="J1091">
        <v>3</v>
      </c>
      <c r="K1091">
        <v>5</v>
      </c>
      <c r="L1091">
        <v>62</v>
      </c>
      <c r="M1091" s="14" t="s">
        <v>131</v>
      </c>
      <c r="N1091" s="14" t="s">
        <v>45</v>
      </c>
      <c r="O1091">
        <v>6</v>
      </c>
      <c r="P1091">
        <v>36</v>
      </c>
      <c r="Q1091">
        <v>117</v>
      </c>
      <c r="R1091">
        <v>4</v>
      </c>
      <c r="S1091">
        <v>3</v>
      </c>
      <c r="T1091">
        <v>3</v>
      </c>
      <c r="U1091">
        <v>3</v>
      </c>
      <c r="V1091">
        <v>6</v>
      </c>
      <c r="X1091" t="s">
        <v>1574</v>
      </c>
      <c r="Y1091">
        <v>1111</v>
      </c>
      <c r="Z1091" t="s">
        <v>30</v>
      </c>
    </row>
    <row r="1092" spans="1:26" x14ac:dyDescent="0.25">
      <c r="A1092" s="18" t="s">
        <v>277</v>
      </c>
      <c r="B1092" s="16" t="s">
        <v>302</v>
      </c>
      <c r="C1092" s="16" t="s">
        <v>2591</v>
      </c>
      <c r="D1092" s="27" t="str">
        <f>VLOOKUP(R1092, method!$A$1:$B$15, 2, 0)</f>
        <v>中後</v>
      </c>
      <c r="E1092">
        <v>12</v>
      </c>
      <c r="F1092" t="s">
        <v>650</v>
      </c>
      <c r="G1092" t="s">
        <v>469</v>
      </c>
      <c r="H1092">
        <v>1600</v>
      </c>
      <c r="I1092" s="35" t="s">
        <v>455</v>
      </c>
      <c r="J1092">
        <v>3</v>
      </c>
      <c r="K1092">
        <v>3</v>
      </c>
      <c r="L1092">
        <v>64</v>
      </c>
      <c r="M1092" s="14" t="s">
        <v>131</v>
      </c>
      <c r="N1092" s="23" t="s">
        <v>39</v>
      </c>
      <c r="O1092">
        <v>4</v>
      </c>
      <c r="P1092">
        <v>22</v>
      </c>
      <c r="Q1092">
        <v>120</v>
      </c>
      <c r="R1092">
        <v>10</v>
      </c>
      <c r="S1092">
        <v>10</v>
      </c>
      <c r="T1092">
        <v>11</v>
      </c>
      <c r="U1092">
        <v>12</v>
      </c>
      <c r="X1092" t="s">
        <v>1575</v>
      </c>
      <c r="Y1092">
        <v>1123</v>
      </c>
      <c r="Z1092" t="s">
        <v>1407</v>
      </c>
    </row>
    <row r="1093" spans="1:26" x14ac:dyDescent="0.25">
      <c r="A1093" s="18" t="s">
        <v>277</v>
      </c>
      <c r="B1093" s="16" t="s">
        <v>302</v>
      </c>
      <c r="C1093" s="16" t="s">
        <v>2591</v>
      </c>
      <c r="D1093" s="27" t="str">
        <f>VLOOKUP(R1093, method!$A$1:$B$15, 2, 0)</f>
        <v>中後</v>
      </c>
      <c r="E1093">
        <v>8</v>
      </c>
      <c r="F1093" t="s">
        <v>652</v>
      </c>
      <c r="G1093" t="s">
        <v>532</v>
      </c>
      <c r="H1093">
        <v>1600</v>
      </c>
      <c r="I1093" s="35" t="s">
        <v>455</v>
      </c>
      <c r="J1093">
        <v>3</v>
      </c>
      <c r="K1093">
        <v>9</v>
      </c>
      <c r="L1093">
        <v>64</v>
      </c>
      <c r="M1093" s="14" t="s">
        <v>131</v>
      </c>
      <c r="N1093" s="23" t="s">
        <v>39</v>
      </c>
      <c r="O1093" t="s">
        <v>456</v>
      </c>
      <c r="P1093">
        <v>125</v>
      </c>
      <c r="Q1093">
        <v>115</v>
      </c>
      <c r="R1093">
        <v>9</v>
      </c>
      <c r="S1093">
        <v>6</v>
      </c>
      <c r="T1093">
        <v>6</v>
      </c>
      <c r="U1093">
        <v>8</v>
      </c>
      <c r="X1093" t="s">
        <v>1576</v>
      </c>
      <c r="Y1093">
        <v>1130</v>
      </c>
      <c r="Z1093" t="s">
        <v>635</v>
      </c>
    </row>
    <row r="1094" spans="1:26" x14ac:dyDescent="0.25">
      <c r="A1094" s="18" t="s">
        <v>277</v>
      </c>
      <c r="B1094" s="17" t="s">
        <v>305</v>
      </c>
      <c r="C1094" s="17" t="s">
        <v>2592</v>
      </c>
      <c r="D1094" s="27" t="str">
        <f>VLOOKUP(R1094, method!$A$1:$B$15, 2, 0)</f>
        <v>中後</v>
      </c>
      <c r="E1094">
        <v>11</v>
      </c>
      <c r="F1094" t="s">
        <v>438</v>
      </c>
      <c r="G1094" s="31" t="s">
        <v>439</v>
      </c>
      <c r="H1094">
        <v>1650</v>
      </c>
      <c r="I1094" s="36" t="s">
        <v>440</v>
      </c>
      <c r="J1094">
        <v>3</v>
      </c>
      <c r="K1094">
        <v>12</v>
      </c>
      <c r="L1094">
        <v>65</v>
      </c>
      <c r="M1094" s="15" t="s">
        <v>34</v>
      </c>
      <c r="N1094" s="20" t="s">
        <v>56</v>
      </c>
      <c r="O1094">
        <v>10</v>
      </c>
      <c r="P1094">
        <v>45</v>
      </c>
      <c r="Q1094">
        <v>123</v>
      </c>
      <c r="R1094">
        <v>10</v>
      </c>
      <c r="S1094">
        <v>9</v>
      </c>
      <c r="T1094">
        <v>8</v>
      </c>
      <c r="U1094">
        <v>11</v>
      </c>
      <c r="X1094" t="s">
        <v>1577</v>
      </c>
      <c r="Y1094">
        <v>1230</v>
      </c>
      <c r="Z1094" t="s">
        <v>307</v>
      </c>
    </row>
    <row r="1095" spans="1:26" x14ac:dyDescent="0.25">
      <c r="A1095" s="18" t="s">
        <v>277</v>
      </c>
      <c r="B1095" s="17" t="s">
        <v>305</v>
      </c>
      <c r="C1095" s="17" t="s">
        <v>2592</v>
      </c>
      <c r="D1095" s="28" t="str">
        <f>VLOOKUP(R1095, method!$A$1:$B$15, 2, 0)</f>
        <v>中前</v>
      </c>
      <c r="E1095" s="33">
        <v>1</v>
      </c>
      <c r="F1095" t="s">
        <v>598</v>
      </c>
      <c r="G1095" s="31" t="s">
        <v>439</v>
      </c>
      <c r="H1095">
        <v>1650</v>
      </c>
      <c r="I1095" s="35" t="s">
        <v>455</v>
      </c>
      <c r="J1095">
        <v>4</v>
      </c>
      <c r="K1095">
        <v>6</v>
      </c>
      <c r="L1095">
        <v>60</v>
      </c>
      <c r="M1095" s="15" t="s">
        <v>34</v>
      </c>
      <c r="N1095" s="22" t="s">
        <v>33</v>
      </c>
      <c r="O1095" s="10" t="s">
        <v>613</v>
      </c>
      <c r="P1095">
        <v>7</v>
      </c>
      <c r="Q1095">
        <v>135</v>
      </c>
      <c r="R1095">
        <v>4</v>
      </c>
      <c r="S1095">
        <v>4</v>
      </c>
      <c r="T1095">
        <v>3</v>
      </c>
      <c r="U1095">
        <v>1</v>
      </c>
      <c r="X1095" t="s">
        <v>1266</v>
      </c>
      <c r="Y1095">
        <v>1229</v>
      </c>
      <c r="Z1095" t="s">
        <v>307</v>
      </c>
    </row>
    <row r="1096" spans="1:26" x14ac:dyDescent="0.25">
      <c r="A1096" s="18" t="s">
        <v>277</v>
      </c>
      <c r="B1096" s="17" t="s">
        <v>305</v>
      </c>
      <c r="C1096" s="17" t="s">
        <v>2592</v>
      </c>
      <c r="D1096" s="26" t="str">
        <f>VLOOKUP(R1096, method!$A$1:$B$15, 2, 0)</f>
        <v>放頭</v>
      </c>
      <c r="E1096" s="34">
        <v>4</v>
      </c>
      <c r="F1096" t="s">
        <v>712</v>
      </c>
      <c r="G1096" s="31" t="s">
        <v>439</v>
      </c>
      <c r="H1096">
        <v>1650</v>
      </c>
      <c r="I1096" s="35" t="s">
        <v>436</v>
      </c>
      <c r="J1096">
        <v>3</v>
      </c>
      <c r="K1096">
        <v>4</v>
      </c>
      <c r="L1096">
        <v>62</v>
      </c>
      <c r="M1096" s="15" t="s">
        <v>34</v>
      </c>
      <c r="N1096" s="16" t="s">
        <v>140</v>
      </c>
      <c r="O1096" s="10" t="s">
        <v>498</v>
      </c>
      <c r="P1096">
        <v>9.5</v>
      </c>
      <c r="Q1096">
        <v>118</v>
      </c>
      <c r="R1096">
        <v>2</v>
      </c>
      <c r="S1096">
        <v>1</v>
      </c>
      <c r="T1096">
        <v>1</v>
      </c>
      <c r="U1096">
        <v>4</v>
      </c>
      <c r="X1096" t="s">
        <v>1578</v>
      </c>
      <c r="Y1096">
        <v>1223</v>
      </c>
      <c r="Z1096" t="s">
        <v>307</v>
      </c>
    </row>
    <row r="1097" spans="1:26" x14ac:dyDescent="0.25">
      <c r="A1097" s="18" t="s">
        <v>277</v>
      </c>
      <c r="B1097" s="17" t="s">
        <v>305</v>
      </c>
      <c r="C1097" s="17" t="s">
        <v>2592</v>
      </c>
      <c r="D1097" s="26" t="str">
        <f>VLOOKUP(R1097, method!$A$1:$B$15, 2, 0)</f>
        <v>放頭</v>
      </c>
      <c r="E1097">
        <v>9</v>
      </c>
      <c r="F1097" t="s">
        <v>450</v>
      </c>
      <c r="G1097" s="31" t="s">
        <v>451</v>
      </c>
      <c r="H1097">
        <v>1650</v>
      </c>
      <c r="I1097" s="35" t="s">
        <v>436</v>
      </c>
      <c r="J1097">
        <v>3</v>
      </c>
      <c r="K1097">
        <v>3</v>
      </c>
      <c r="L1097">
        <v>64</v>
      </c>
      <c r="M1097" s="15" t="s">
        <v>34</v>
      </c>
      <c r="N1097" s="18" t="s">
        <v>201</v>
      </c>
      <c r="O1097" t="s">
        <v>664</v>
      </c>
      <c r="P1097">
        <v>10</v>
      </c>
      <c r="Q1097">
        <v>119</v>
      </c>
      <c r="R1097">
        <v>3</v>
      </c>
      <c r="S1097">
        <v>3</v>
      </c>
      <c r="T1097">
        <v>4</v>
      </c>
      <c r="U1097">
        <v>9</v>
      </c>
      <c r="X1097" t="s">
        <v>1579</v>
      </c>
      <c r="Y1097">
        <v>1241</v>
      </c>
      <c r="Z1097" t="s">
        <v>1580</v>
      </c>
    </row>
    <row r="1098" spans="1:26" x14ac:dyDescent="0.25">
      <c r="A1098" s="18" t="s">
        <v>277</v>
      </c>
      <c r="B1098" s="17" t="s">
        <v>305</v>
      </c>
      <c r="C1098" s="17" t="s">
        <v>2592</v>
      </c>
      <c r="D1098" s="26" t="str">
        <f>VLOOKUP(R1098, method!$A$1:$B$15, 2, 0)</f>
        <v>放頭</v>
      </c>
      <c r="E1098" s="34">
        <v>5</v>
      </c>
      <c r="F1098" t="s">
        <v>454</v>
      </c>
      <c r="G1098" s="31" t="s">
        <v>451</v>
      </c>
      <c r="H1098">
        <v>1650</v>
      </c>
      <c r="I1098" s="35" t="s">
        <v>455</v>
      </c>
      <c r="J1098">
        <v>3</v>
      </c>
      <c r="K1098">
        <v>2</v>
      </c>
      <c r="L1098">
        <v>65</v>
      </c>
      <c r="M1098" s="15" t="s">
        <v>34</v>
      </c>
      <c r="N1098" s="18" t="s">
        <v>401</v>
      </c>
      <c r="O1098" s="10" t="s">
        <v>552</v>
      </c>
      <c r="P1098">
        <v>7.3</v>
      </c>
      <c r="Q1098">
        <v>125</v>
      </c>
      <c r="R1098">
        <v>1</v>
      </c>
      <c r="S1098">
        <v>1</v>
      </c>
      <c r="T1098">
        <v>1</v>
      </c>
      <c r="U1098">
        <v>5</v>
      </c>
      <c r="X1098" t="s">
        <v>1581</v>
      </c>
      <c r="Y1098">
        <v>1209</v>
      </c>
      <c r="Z1098" t="s">
        <v>1582</v>
      </c>
    </row>
    <row r="1099" spans="1:26" x14ac:dyDescent="0.25">
      <c r="A1099" s="18" t="s">
        <v>277</v>
      </c>
      <c r="B1099" s="17" t="s">
        <v>305</v>
      </c>
      <c r="C1099" s="17" t="s">
        <v>2592</v>
      </c>
      <c r="D1099" s="28" t="str">
        <f>VLOOKUP(R1099, method!$A$1:$B$15, 2, 0)</f>
        <v>中前</v>
      </c>
      <c r="E1099" s="33">
        <v>3</v>
      </c>
      <c r="F1099" t="s">
        <v>460</v>
      </c>
      <c r="G1099" s="31" t="s">
        <v>439</v>
      </c>
      <c r="H1099">
        <v>1650</v>
      </c>
      <c r="I1099" s="35" t="s">
        <v>455</v>
      </c>
      <c r="J1099">
        <v>3</v>
      </c>
      <c r="K1099">
        <v>4</v>
      </c>
      <c r="L1099">
        <v>65</v>
      </c>
      <c r="M1099" s="15" t="s">
        <v>34</v>
      </c>
      <c r="N1099" s="15" t="s">
        <v>391</v>
      </c>
      <c r="O1099" s="10" t="s">
        <v>452</v>
      </c>
      <c r="P1099">
        <v>18</v>
      </c>
      <c r="Q1099">
        <v>121</v>
      </c>
      <c r="R1099">
        <v>6</v>
      </c>
      <c r="S1099">
        <v>6</v>
      </c>
      <c r="T1099">
        <v>5</v>
      </c>
      <c r="U1099">
        <v>3</v>
      </c>
      <c r="X1099" t="s">
        <v>796</v>
      </c>
      <c r="Y1099">
        <v>1219</v>
      </c>
      <c r="Z1099" t="s">
        <v>1582</v>
      </c>
    </row>
    <row r="1100" spans="1:26" x14ac:dyDescent="0.25">
      <c r="A1100" s="18" t="s">
        <v>277</v>
      </c>
      <c r="B1100" s="17" t="s">
        <v>305</v>
      </c>
      <c r="C1100" s="17" t="s">
        <v>2592</v>
      </c>
      <c r="D1100" s="26" t="str">
        <f>VLOOKUP(R1100, method!$A$1:$B$15, 2, 0)</f>
        <v>放頭</v>
      </c>
      <c r="E1100">
        <v>8</v>
      </c>
      <c r="F1100" t="s">
        <v>605</v>
      </c>
      <c r="G1100" t="s">
        <v>631</v>
      </c>
      <c r="H1100">
        <v>1600</v>
      </c>
      <c r="I1100" s="35" t="s">
        <v>455</v>
      </c>
      <c r="J1100">
        <v>3</v>
      </c>
      <c r="K1100">
        <v>2</v>
      </c>
      <c r="L1100">
        <v>65</v>
      </c>
      <c r="M1100" s="15" t="s">
        <v>34</v>
      </c>
      <c r="N1100" s="25" t="s">
        <v>120</v>
      </c>
      <c r="O1100" t="s">
        <v>529</v>
      </c>
      <c r="P1100">
        <v>47</v>
      </c>
      <c r="Q1100">
        <v>121</v>
      </c>
      <c r="R1100">
        <v>3</v>
      </c>
      <c r="S1100">
        <v>4</v>
      </c>
      <c r="T1100">
        <v>4</v>
      </c>
      <c r="U1100">
        <v>8</v>
      </c>
      <c r="X1100" t="s">
        <v>1583</v>
      </c>
      <c r="Y1100">
        <v>1206</v>
      </c>
      <c r="Z1100" t="s">
        <v>1584</v>
      </c>
    </row>
    <row r="1101" spans="1:26" x14ac:dyDescent="0.25">
      <c r="A1101" s="18" t="s">
        <v>277</v>
      </c>
      <c r="B1101" s="17" t="s">
        <v>305</v>
      </c>
      <c r="C1101" s="17" t="s">
        <v>2592</v>
      </c>
      <c r="D1101" s="26" t="str">
        <f>VLOOKUP(R1101, method!$A$1:$B$15, 2, 0)</f>
        <v>放頭</v>
      </c>
      <c r="E1101" s="33">
        <v>2</v>
      </c>
      <c r="F1101" t="s">
        <v>673</v>
      </c>
      <c r="G1101" s="30" t="s">
        <v>445</v>
      </c>
      <c r="H1101">
        <v>1650</v>
      </c>
      <c r="I1101" s="35" t="s">
        <v>455</v>
      </c>
      <c r="J1101">
        <v>3</v>
      </c>
      <c r="K1101">
        <v>4</v>
      </c>
      <c r="L1101">
        <v>64</v>
      </c>
      <c r="M1101" s="15" t="s">
        <v>34</v>
      </c>
      <c r="N1101" s="15" t="s">
        <v>391</v>
      </c>
      <c r="O1101" s="10" t="s">
        <v>539</v>
      </c>
      <c r="P1101">
        <v>12</v>
      </c>
      <c r="Q1101">
        <v>121</v>
      </c>
      <c r="R1101">
        <v>1</v>
      </c>
      <c r="S1101">
        <v>1</v>
      </c>
      <c r="T1101">
        <v>1</v>
      </c>
      <c r="U1101">
        <v>2</v>
      </c>
      <c r="X1101" t="s">
        <v>316</v>
      </c>
      <c r="Y1101">
        <v>1218</v>
      </c>
      <c r="Z1101" t="s">
        <v>736</v>
      </c>
    </row>
    <row r="1102" spans="1:26" x14ac:dyDescent="0.25">
      <c r="A1102" s="18" t="s">
        <v>277</v>
      </c>
      <c r="B1102" s="17" t="s">
        <v>305</v>
      </c>
      <c r="C1102" s="17" t="s">
        <v>2592</v>
      </c>
      <c r="D1102" s="27" t="str">
        <f>VLOOKUP(R1102, method!$A$1:$B$15, 2, 0)</f>
        <v>中後</v>
      </c>
      <c r="E1102">
        <v>7</v>
      </c>
      <c r="F1102" t="s">
        <v>996</v>
      </c>
      <c r="G1102" s="31" t="s">
        <v>451</v>
      </c>
      <c r="H1102">
        <v>1650</v>
      </c>
      <c r="I1102" s="35" t="s">
        <v>455</v>
      </c>
      <c r="J1102">
        <v>3</v>
      </c>
      <c r="K1102">
        <v>5</v>
      </c>
      <c r="L1102">
        <v>66</v>
      </c>
      <c r="M1102" s="15" t="s">
        <v>34</v>
      </c>
      <c r="N1102" s="18" t="s">
        <v>201</v>
      </c>
      <c r="O1102" t="s">
        <v>456</v>
      </c>
      <c r="P1102">
        <v>26</v>
      </c>
      <c r="Q1102">
        <v>123</v>
      </c>
      <c r="R1102">
        <v>8</v>
      </c>
      <c r="S1102">
        <v>7</v>
      </c>
      <c r="T1102">
        <v>8</v>
      </c>
      <c r="U1102">
        <v>7</v>
      </c>
      <c r="X1102" t="s">
        <v>1585</v>
      </c>
      <c r="Y1102">
        <v>1212</v>
      </c>
      <c r="Z1102" t="s">
        <v>736</v>
      </c>
    </row>
    <row r="1103" spans="1:26" x14ac:dyDescent="0.25">
      <c r="A1103" s="18" t="s">
        <v>277</v>
      </c>
      <c r="B1103" s="17" t="s">
        <v>305</v>
      </c>
      <c r="C1103" s="17" t="s">
        <v>2592</v>
      </c>
      <c r="D1103" s="28" t="str">
        <f>VLOOKUP(R1103, method!$A$1:$B$15, 2, 0)</f>
        <v>中前</v>
      </c>
      <c r="E1103">
        <v>9</v>
      </c>
      <c r="F1103" t="s">
        <v>475</v>
      </c>
      <c r="G1103" s="30" t="s">
        <v>445</v>
      </c>
      <c r="H1103">
        <v>1650</v>
      </c>
      <c r="I1103" s="35" t="s">
        <v>436</v>
      </c>
      <c r="J1103">
        <v>3</v>
      </c>
      <c r="K1103">
        <v>7</v>
      </c>
      <c r="L1103">
        <v>67</v>
      </c>
      <c r="M1103" s="15" t="s">
        <v>34</v>
      </c>
      <c r="N1103" s="16" t="s">
        <v>140</v>
      </c>
      <c r="O1103" t="s">
        <v>529</v>
      </c>
      <c r="P1103">
        <v>32</v>
      </c>
      <c r="Q1103">
        <v>124</v>
      </c>
      <c r="R1103">
        <v>6</v>
      </c>
      <c r="S1103">
        <v>6</v>
      </c>
      <c r="T1103">
        <v>6</v>
      </c>
      <c r="U1103">
        <v>9</v>
      </c>
      <c r="X1103" t="s">
        <v>306</v>
      </c>
      <c r="Y1103">
        <v>1209</v>
      </c>
      <c r="Z1103" t="s">
        <v>736</v>
      </c>
    </row>
    <row r="1104" spans="1:26" x14ac:dyDescent="0.25">
      <c r="A1104" s="18" t="s">
        <v>277</v>
      </c>
      <c r="B1104" s="17" t="s">
        <v>305</v>
      </c>
      <c r="C1104" s="17" t="s">
        <v>2592</v>
      </c>
      <c r="D1104" s="28" t="str">
        <f>VLOOKUP(R1104, method!$A$1:$B$15, 2, 0)</f>
        <v>中前</v>
      </c>
      <c r="E1104">
        <v>10</v>
      </c>
      <c r="F1104" t="s">
        <v>694</v>
      </c>
      <c r="G1104" s="31" t="s">
        <v>435</v>
      </c>
      <c r="H1104">
        <v>1650</v>
      </c>
      <c r="I1104" s="35" t="s">
        <v>455</v>
      </c>
      <c r="J1104">
        <v>3</v>
      </c>
      <c r="K1104">
        <v>4</v>
      </c>
      <c r="L1104">
        <v>69</v>
      </c>
      <c r="M1104" s="15" t="s">
        <v>34</v>
      </c>
      <c r="N1104" s="17" t="s">
        <v>448</v>
      </c>
      <c r="O1104" t="s">
        <v>473</v>
      </c>
      <c r="P1104">
        <v>12</v>
      </c>
      <c r="Q1104">
        <v>124</v>
      </c>
      <c r="R1104">
        <v>5</v>
      </c>
      <c r="S1104">
        <v>6</v>
      </c>
      <c r="T1104">
        <v>9</v>
      </c>
      <c r="U1104">
        <v>10</v>
      </c>
      <c r="X1104" t="s">
        <v>1563</v>
      </c>
      <c r="Y1104">
        <v>1224</v>
      </c>
      <c r="Z1104" t="s">
        <v>736</v>
      </c>
    </row>
    <row r="1105" spans="1:27" x14ac:dyDescent="0.25">
      <c r="A1105" s="18" t="s">
        <v>277</v>
      </c>
      <c r="B1105" s="17" t="s">
        <v>305</v>
      </c>
      <c r="C1105" s="17" t="s">
        <v>2592</v>
      </c>
      <c r="D1105" s="27" t="str">
        <f>VLOOKUP(R1105, method!$A$1:$B$15, 2, 0)</f>
        <v>中後</v>
      </c>
      <c r="E1105" s="34">
        <v>5</v>
      </c>
      <c r="F1105" t="s">
        <v>482</v>
      </c>
      <c r="G1105" s="31" t="s">
        <v>439</v>
      </c>
      <c r="H1105">
        <v>1650</v>
      </c>
      <c r="I1105" s="35" t="s">
        <v>455</v>
      </c>
      <c r="J1105">
        <v>3</v>
      </c>
      <c r="K1105">
        <v>11</v>
      </c>
      <c r="L1105">
        <v>69</v>
      </c>
      <c r="M1105" s="15" t="s">
        <v>34</v>
      </c>
      <c r="N1105" s="25" t="s">
        <v>26</v>
      </c>
      <c r="O1105" s="10" t="s">
        <v>498</v>
      </c>
      <c r="P1105">
        <v>43</v>
      </c>
      <c r="Q1105">
        <v>125</v>
      </c>
      <c r="R1105">
        <v>8</v>
      </c>
      <c r="S1105">
        <v>8</v>
      </c>
      <c r="T1105">
        <v>8</v>
      </c>
      <c r="U1105">
        <v>5</v>
      </c>
      <c r="X1105" t="s">
        <v>950</v>
      </c>
      <c r="Y1105">
        <v>1214</v>
      </c>
      <c r="Z1105" t="s">
        <v>736</v>
      </c>
    </row>
    <row r="1106" spans="1:27" x14ac:dyDescent="0.25">
      <c r="A1106" s="18" t="s">
        <v>277</v>
      </c>
      <c r="B1106" s="17" t="s">
        <v>305</v>
      </c>
      <c r="C1106" s="17" t="s">
        <v>2592</v>
      </c>
      <c r="D1106" s="29" t="str">
        <f>VLOOKUP(R1106, method!$A$1:$B$15, 2, 0)</f>
        <v>留後</v>
      </c>
      <c r="E1106">
        <v>11</v>
      </c>
      <c r="F1106" t="s">
        <v>621</v>
      </c>
      <c r="G1106" s="30" t="s">
        <v>445</v>
      </c>
      <c r="H1106">
        <v>1800</v>
      </c>
      <c r="I1106" s="35" t="s">
        <v>436</v>
      </c>
      <c r="J1106">
        <v>3</v>
      </c>
      <c r="K1106">
        <v>12</v>
      </c>
      <c r="L1106">
        <v>70</v>
      </c>
      <c r="M1106" s="15" t="s">
        <v>34</v>
      </c>
      <c r="N1106" s="16" t="s">
        <v>140</v>
      </c>
      <c r="O1106" t="s">
        <v>508</v>
      </c>
      <c r="P1106">
        <v>23</v>
      </c>
      <c r="Q1106">
        <v>125</v>
      </c>
      <c r="R1106">
        <v>11</v>
      </c>
      <c r="S1106">
        <v>11</v>
      </c>
      <c r="T1106">
        <v>11</v>
      </c>
      <c r="U1106">
        <v>11</v>
      </c>
      <c r="V1106">
        <v>11</v>
      </c>
      <c r="X1106" t="s">
        <v>1586</v>
      </c>
      <c r="Y1106">
        <v>1242</v>
      </c>
      <c r="Z1106" t="s">
        <v>736</v>
      </c>
    </row>
    <row r="1107" spans="1:27" x14ac:dyDescent="0.25">
      <c r="A1107" s="18" t="s">
        <v>277</v>
      </c>
      <c r="B1107" s="17" t="s">
        <v>305</v>
      </c>
      <c r="C1107" s="17" t="s">
        <v>2592</v>
      </c>
      <c r="D1107" s="29" t="str">
        <f>VLOOKUP(R1107, method!$A$1:$B$15, 2, 0)</f>
        <v>留後</v>
      </c>
      <c r="E1107">
        <v>6</v>
      </c>
      <c r="F1107" t="s">
        <v>626</v>
      </c>
      <c r="G1107" s="30" t="s">
        <v>445</v>
      </c>
      <c r="H1107">
        <v>1650</v>
      </c>
      <c r="I1107" s="35" t="s">
        <v>455</v>
      </c>
      <c r="J1107">
        <v>3</v>
      </c>
      <c r="K1107">
        <v>8</v>
      </c>
      <c r="L1107">
        <v>70</v>
      </c>
      <c r="M1107" s="15" t="s">
        <v>34</v>
      </c>
      <c r="N1107" s="16" t="s">
        <v>140</v>
      </c>
      <c r="O1107" s="10" t="s">
        <v>442</v>
      </c>
      <c r="P1107">
        <v>19</v>
      </c>
      <c r="Q1107">
        <v>130</v>
      </c>
      <c r="R1107">
        <v>11</v>
      </c>
      <c r="S1107">
        <v>11</v>
      </c>
      <c r="T1107">
        <v>11</v>
      </c>
      <c r="U1107">
        <v>6</v>
      </c>
      <c r="X1107" t="s">
        <v>1362</v>
      </c>
      <c r="Y1107">
        <v>1228</v>
      </c>
      <c r="Z1107" t="s">
        <v>736</v>
      </c>
    </row>
    <row r="1108" spans="1:27" x14ac:dyDescent="0.25">
      <c r="A1108" s="18" t="s">
        <v>277</v>
      </c>
      <c r="B1108" s="17" t="s">
        <v>305</v>
      </c>
      <c r="C1108" s="17" t="s">
        <v>2592</v>
      </c>
      <c r="D1108" s="27" t="str">
        <f>VLOOKUP(R1108, method!$A$1:$B$15, 2, 0)</f>
        <v>中後</v>
      </c>
      <c r="E1108" s="33">
        <v>3</v>
      </c>
      <c r="F1108" t="s">
        <v>918</v>
      </c>
      <c r="G1108" s="31" t="s">
        <v>451</v>
      </c>
      <c r="H1108">
        <v>1650</v>
      </c>
      <c r="I1108" s="35" t="s">
        <v>455</v>
      </c>
      <c r="J1108">
        <v>3</v>
      </c>
      <c r="K1108">
        <v>8</v>
      </c>
      <c r="L1108">
        <v>68</v>
      </c>
      <c r="M1108" s="15" t="s">
        <v>34</v>
      </c>
      <c r="N1108" s="16" t="s">
        <v>140</v>
      </c>
      <c r="O1108" s="10" t="s">
        <v>488</v>
      </c>
      <c r="P1108">
        <v>16</v>
      </c>
      <c r="Q1108">
        <v>124</v>
      </c>
      <c r="R1108">
        <v>10</v>
      </c>
      <c r="S1108">
        <v>9</v>
      </c>
      <c r="T1108">
        <v>10</v>
      </c>
      <c r="U1108">
        <v>3</v>
      </c>
      <c r="X1108" t="s">
        <v>1587</v>
      </c>
      <c r="Y1108">
        <v>1227</v>
      </c>
      <c r="Z1108" t="s">
        <v>736</v>
      </c>
    </row>
    <row r="1109" spans="1:27" x14ac:dyDescent="0.25">
      <c r="A1109" s="18" t="s">
        <v>277</v>
      </c>
      <c r="B1109" s="17" t="s">
        <v>305</v>
      </c>
      <c r="C1109" s="17" t="s">
        <v>2592</v>
      </c>
      <c r="D1109" s="27" t="str">
        <f>VLOOKUP(R1109, method!$A$1:$B$15, 2, 0)</f>
        <v>中後</v>
      </c>
      <c r="E1109" s="34">
        <v>4</v>
      </c>
      <c r="F1109" t="s">
        <v>487</v>
      </c>
      <c r="G1109" s="31" t="s">
        <v>439</v>
      </c>
      <c r="H1109">
        <v>1650</v>
      </c>
      <c r="I1109" s="36" t="s">
        <v>440</v>
      </c>
      <c r="J1109">
        <v>3</v>
      </c>
      <c r="K1109">
        <v>10</v>
      </c>
      <c r="L1109">
        <v>68</v>
      </c>
      <c r="M1109" s="15" t="s">
        <v>34</v>
      </c>
      <c r="N1109" s="16" t="s">
        <v>140</v>
      </c>
      <c r="O1109" t="s">
        <v>637</v>
      </c>
      <c r="P1109">
        <v>20</v>
      </c>
      <c r="Q1109">
        <v>123</v>
      </c>
      <c r="R1109">
        <v>10</v>
      </c>
      <c r="S1109">
        <v>11</v>
      </c>
      <c r="T1109">
        <v>9</v>
      </c>
      <c r="U1109">
        <v>4</v>
      </c>
      <c r="X1109" t="s">
        <v>1577</v>
      </c>
      <c r="Y1109">
        <v>1235</v>
      </c>
      <c r="Z1109" t="s">
        <v>736</v>
      </c>
    </row>
    <row r="1110" spans="1:27" x14ac:dyDescent="0.25">
      <c r="A1110" s="18" t="s">
        <v>277</v>
      </c>
      <c r="B1110" s="17" t="s">
        <v>305</v>
      </c>
      <c r="C1110" s="17" t="s">
        <v>2592</v>
      </c>
      <c r="D1110" s="28" t="str">
        <f>VLOOKUP(R1110, method!$A$1:$B$15, 2, 0)</f>
        <v>中前</v>
      </c>
      <c r="E1110" s="33">
        <v>1</v>
      </c>
      <c r="F1110" t="s">
        <v>703</v>
      </c>
      <c r="G1110" s="30" t="s">
        <v>445</v>
      </c>
      <c r="H1110">
        <v>1650</v>
      </c>
      <c r="I1110" s="35" t="s">
        <v>455</v>
      </c>
      <c r="J1110">
        <v>3</v>
      </c>
      <c r="K1110">
        <v>3</v>
      </c>
      <c r="L1110">
        <v>63</v>
      </c>
      <c r="M1110" s="15" t="s">
        <v>34</v>
      </c>
      <c r="N1110" s="16" t="s">
        <v>140</v>
      </c>
      <c r="O1110" s="10" t="s">
        <v>762</v>
      </c>
      <c r="P1110">
        <v>8.6999999999999993</v>
      </c>
      <c r="Q1110">
        <v>118</v>
      </c>
      <c r="R1110">
        <v>5</v>
      </c>
      <c r="S1110">
        <v>4</v>
      </c>
      <c r="T1110">
        <v>3</v>
      </c>
      <c r="U1110">
        <v>1</v>
      </c>
      <c r="X1110" t="s">
        <v>1588</v>
      </c>
      <c r="Y1110">
        <v>1232</v>
      </c>
      <c r="Z1110" t="s">
        <v>736</v>
      </c>
    </row>
    <row r="1111" spans="1:27" x14ac:dyDescent="0.25">
      <c r="A1111" s="18" t="s">
        <v>277</v>
      </c>
      <c r="B1111" s="17" t="s">
        <v>305</v>
      </c>
      <c r="C1111" s="17" t="s">
        <v>2592</v>
      </c>
      <c r="D1111" s="27" t="str">
        <f>VLOOKUP(R1111, method!$A$1:$B$15, 2, 0)</f>
        <v>中後</v>
      </c>
      <c r="E1111" s="34">
        <v>5</v>
      </c>
      <c r="F1111" t="s">
        <v>1284</v>
      </c>
      <c r="G1111" s="31" t="s">
        <v>451</v>
      </c>
      <c r="H1111">
        <v>1650</v>
      </c>
      <c r="I1111" s="35" t="s">
        <v>455</v>
      </c>
      <c r="J1111">
        <v>3</v>
      </c>
      <c r="K1111">
        <v>10</v>
      </c>
      <c r="L1111">
        <v>63</v>
      </c>
      <c r="M1111" s="15" t="s">
        <v>34</v>
      </c>
      <c r="N1111" s="16" t="s">
        <v>140</v>
      </c>
      <c r="O1111" s="10" t="s">
        <v>526</v>
      </c>
      <c r="P1111">
        <v>10</v>
      </c>
      <c r="Q1111">
        <v>120</v>
      </c>
      <c r="R1111">
        <v>9</v>
      </c>
      <c r="S1111">
        <v>9</v>
      </c>
      <c r="T1111">
        <v>9</v>
      </c>
      <c r="U1111">
        <v>5</v>
      </c>
      <c r="X1111" t="s">
        <v>720</v>
      </c>
      <c r="Y1111">
        <v>1219</v>
      </c>
      <c r="Z1111" t="s">
        <v>736</v>
      </c>
    </row>
    <row r="1112" spans="1:27" x14ac:dyDescent="0.25">
      <c r="A1112" s="18" t="s">
        <v>277</v>
      </c>
      <c r="B1112" s="17" t="s">
        <v>305</v>
      </c>
      <c r="C1112" s="17" t="s">
        <v>2592</v>
      </c>
      <c r="D1112" s="28" t="str">
        <f>VLOOKUP(R1112, method!$A$1:$B$15, 2, 0)</f>
        <v>中前</v>
      </c>
      <c r="E1112">
        <v>6</v>
      </c>
      <c r="F1112" t="s">
        <v>642</v>
      </c>
      <c r="G1112" s="31" t="s">
        <v>439</v>
      </c>
      <c r="H1112">
        <v>1650</v>
      </c>
      <c r="I1112" s="35" t="s">
        <v>455</v>
      </c>
      <c r="J1112">
        <v>3</v>
      </c>
      <c r="K1112">
        <v>8</v>
      </c>
      <c r="L1112">
        <v>65</v>
      </c>
      <c r="M1112" s="15" t="s">
        <v>34</v>
      </c>
      <c r="N1112" s="25" t="s">
        <v>26</v>
      </c>
      <c r="O1112" t="s">
        <v>546</v>
      </c>
      <c r="P1112">
        <v>13</v>
      </c>
      <c r="Q1112">
        <v>123</v>
      </c>
      <c r="R1112">
        <v>5</v>
      </c>
      <c r="S1112">
        <v>5</v>
      </c>
      <c r="T1112">
        <v>6</v>
      </c>
      <c r="U1112">
        <v>6</v>
      </c>
      <c r="X1112" t="s">
        <v>1589</v>
      </c>
      <c r="Y1112">
        <v>1207</v>
      </c>
      <c r="Z1112" t="s">
        <v>736</v>
      </c>
    </row>
    <row r="1113" spans="1:27" x14ac:dyDescent="0.25">
      <c r="A1113" s="18" t="s">
        <v>277</v>
      </c>
      <c r="B1113" s="17" t="s">
        <v>305</v>
      </c>
      <c r="C1113" s="17" t="s">
        <v>2592</v>
      </c>
      <c r="D1113" s="28" t="str">
        <f>VLOOKUP(R1113, method!$A$1:$B$15, 2, 0)</f>
        <v>中前</v>
      </c>
      <c r="E1113" s="34">
        <v>4</v>
      </c>
      <c r="F1113" t="s">
        <v>500</v>
      </c>
      <c r="G1113" s="31" t="s">
        <v>439</v>
      </c>
      <c r="H1113">
        <v>1650</v>
      </c>
      <c r="I1113" s="35" t="s">
        <v>455</v>
      </c>
      <c r="J1113">
        <v>3</v>
      </c>
      <c r="K1113">
        <v>4</v>
      </c>
      <c r="L1113">
        <v>66</v>
      </c>
      <c r="M1113" s="15" t="s">
        <v>34</v>
      </c>
      <c r="N1113" s="25" t="s">
        <v>26</v>
      </c>
      <c r="O1113" s="10" t="s">
        <v>442</v>
      </c>
      <c r="P1113">
        <v>20</v>
      </c>
      <c r="Q1113">
        <v>123</v>
      </c>
      <c r="R1113">
        <v>6</v>
      </c>
      <c r="S1113">
        <v>4</v>
      </c>
      <c r="T1113">
        <v>1</v>
      </c>
      <c r="U1113">
        <v>4</v>
      </c>
      <c r="X1113" t="s">
        <v>1340</v>
      </c>
      <c r="Y1113">
        <v>1220</v>
      </c>
      <c r="Z1113" t="s">
        <v>1590</v>
      </c>
    </row>
    <row r="1114" spans="1:27" x14ac:dyDescent="0.25">
      <c r="A1114" s="18" t="s">
        <v>277</v>
      </c>
      <c r="B1114" s="17" t="s">
        <v>305</v>
      </c>
      <c r="C1114" s="17" t="s">
        <v>2592</v>
      </c>
      <c r="D1114" s="28" t="str">
        <f>VLOOKUP(R1114, method!$A$1:$B$15, 2, 0)</f>
        <v>中前</v>
      </c>
      <c r="E1114">
        <v>6</v>
      </c>
      <c r="F1114" t="s">
        <v>952</v>
      </c>
      <c r="G1114" s="31" t="s">
        <v>435</v>
      </c>
      <c r="H1114">
        <v>1650</v>
      </c>
      <c r="I1114" s="35" t="s">
        <v>455</v>
      </c>
      <c r="J1114">
        <v>3</v>
      </c>
      <c r="K1114">
        <v>2</v>
      </c>
      <c r="L1114">
        <v>68</v>
      </c>
      <c r="M1114" s="15" t="s">
        <v>34</v>
      </c>
      <c r="N1114" s="16" t="s">
        <v>71</v>
      </c>
      <c r="O1114" s="10" t="s">
        <v>498</v>
      </c>
      <c r="P1114">
        <v>14</v>
      </c>
      <c r="Q1114">
        <v>127</v>
      </c>
      <c r="R1114">
        <v>6</v>
      </c>
      <c r="S1114">
        <v>6</v>
      </c>
      <c r="T1114">
        <v>6</v>
      </c>
      <c r="U1114">
        <v>6</v>
      </c>
      <c r="X1114" t="s">
        <v>1591</v>
      </c>
      <c r="Y1114">
        <v>1213</v>
      </c>
      <c r="Z1114" t="s">
        <v>1592</v>
      </c>
    </row>
    <row r="1115" spans="1:27" x14ac:dyDescent="0.25">
      <c r="A1115" s="18" t="s">
        <v>277</v>
      </c>
      <c r="B1115" s="17" t="s">
        <v>305</v>
      </c>
      <c r="C1115" s="17" t="s">
        <v>2592</v>
      </c>
      <c r="D1115" s="26" t="str">
        <f>VLOOKUP(R1115, method!$A$1:$B$15, 2, 0)</f>
        <v>放頭</v>
      </c>
      <c r="E1115" s="34">
        <v>5</v>
      </c>
      <c r="F1115" t="s">
        <v>1068</v>
      </c>
      <c r="G1115" s="31" t="s">
        <v>439</v>
      </c>
      <c r="H1115">
        <v>1650</v>
      </c>
      <c r="I1115" s="35" t="s">
        <v>455</v>
      </c>
      <c r="J1115">
        <v>3</v>
      </c>
      <c r="K1115">
        <v>7</v>
      </c>
      <c r="L1115">
        <v>69</v>
      </c>
      <c r="M1115" s="15" t="s">
        <v>34</v>
      </c>
      <c r="N1115" s="16" t="s">
        <v>71</v>
      </c>
      <c r="O1115" t="s">
        <v>456</v>
      </c>
      <c r="P1115">
        <v>17</v>
      </c>
      <c r="Q1115">
        <v>124</v>
      </c>
      <c r="R1115">
        <v>3</v>
      </c>
      <c r="S1115">
        <v>4</v>
      </c>
      <c r="T1115">
        <v>4</v>
      </c>
      <c r="U1115">
        <v>5</v>
      </c>
      <c r="X1115" t="s">
        <v>1362</v>
      </c>
      <c r="Y1115">
        <v>1206</v>
      </c>
      <c r="Z1115" t="s">
        <v>1592</v>
      </c>
    </row>
    <row r="1116" spans="1:27" x14ac:dyDescent="0.25">
      <c r="A1116" s="18" t="s">
        <v>277</v>
      </c>
      <c r="B1116" s="17" t="s">
        <v>305</v>
      </c>
      <c r="C1116" s="17" t="s">
        <v>2592</v>
      </c>
      <c r="D1116" s="29" t="str">
        <f>VLOOKUP(R1116, method!$A$1:$B$15, 2, 0)</f>
        <v>留後</v>
      </c>
      <c r="E1116">
        <v>9</v>
      </c>
      <c r="F1116" t="s">
        <v>1167</v>
      </c>
      <c r="G1116" s="31" t="s">
        <v>439</v>
      </c>
      <c r="H1116">
        <v>1650</v>
      </c>
      <c r="I1116" s="35" t="s">
        <v>455</v>
      </c>
      <c r="J1116">
        <v>3</v>
      </c>
      <c r="K1116">
        <v>12</v>
      </c>
      <c r="L1116">
        <v>69</v>
      </c>
      <c r="M1116" s="15" t="s">
        <v>34</v>
      </c>
      <c r="N1116" s="14" t="s">
        <v>400</v>
      </c>
      <c r="O1116">
        <v>6</v>
      </c>
      <c r="P1116">
        <v>15</v>
      </c>
      <c r="Q1116">
        <v>124</v>
      </c>
      <c r="R1116">
        <v>12</v>
      </c>
      <c r="S1116">
        <v>12</v>
      </c>
      <c r="T1116">
        <v>11</v>
      </c>
      <c r="U1116">
        <v>9</v>
      </c>
      <c r="X1116" t="s">
        <v>1593</v>
      </c>
      <c r="Y1116">
        <v>1202</v>
      </c>
      <c r="Z1116" t="s">
        <v>1592</v>
      </c>
    </row>
    <row r="1117" spans="1:27" x14ac:dyDescent="0.25">
      <c r="A1117" s="18" t="s">
        <v>277</v>
      </c>
      <c r="B1117" s="17" t="s">
        <v>305</v>
      </c>
      <c r="C1117" s="17" t="s">
        <v>2592</v>
      </c>
      <c r="D1117" s="28" t="str">
        <f>VLOOKUP(R1117, method!$A$1:$B$15, 2, 0)</f>
        <v>中前</v>
      </c>
      <c r="E1117" s="34">
        <v>5</v>
      </c>
      <c r="F1117" t="s">
        <v>959</v>
      </c>
      <c r="G1117" s="31" t="s">
        <v>451</v>
      </c>
      <c r="H1117">
        <v>1650</v>
      </c>
      <c r="I1117" s="35" t="s">
        <v>455</v>
      </c>
      <c r="J1117">
        <v>3</v>
      </c>
      <c r="K1117">
        <v>1</v>
      </c>
      <c r="L1117">
        <v>69</v>
      </c>
      <c r="M1117" s="15" t="s">
        <v>34</v>
      </c>
      <c r="N1117" s="16" t="s">
        <v>140</v>
      </c>
      <c r="O1117" t="s">
        <v>536</v>
      </c>
      <c r="P1117">
        <v>6</v>
      </c>
      <c r="Q1117">
        <v>126</v>
      </c>
      <c r="R1117">
        <v>6</v>
      </c>
      <c r="S1117">
        <v>5</v>
      </c>
      <c r="T1117">
        <v>3</v>
      </c>
      <c r="U1117">
        <v>5</v>
      </c>
      <c r="X1117" t="s">
        <v>818</v>
      </c>
      <c r="Y1117">
        <v>1215</v>
      </c>
      <c r="Z1117" t="s">
        <v>1592</v>
      </c>
    </row>
    <row r="1118" spans="1:27" x14ac:dyDescent="0.25">
      <c r="A1118" s="18" t="s">
        <v>277</v>
      </c>
      <c r="B1118" s="17" t="s">
        <v>305</v>
      </c>
      <c r="C1118" s="17" t="s">
        <v>2592</v>
      </c>
      <c r="D1118" s="28" t="str">
        <f>VLOOKUP(R1118, method!$A$1:$B$15, 2, 0)</f>
        <v>中前</v>
      </c>
      <c r="E1118" s="33">
        <v>1</v>
      </c>
      <c r="F1118" t="s">
        <v>810</v>
      </c>
      <c r="G1118" s="31" t="s">
        <v>439</v>
      </c>
      <c r="H1118">
        <v>1650</v>
      </c>
      <c r="I1118" s="35" t="s">
        <v>455</v>
      </c>
      <c r="J1118">
        <v>3</v>
      </c>
      <c r="K1118">
        <v>5</v>
      </c>
      <c r="L1118">
        <v>64</v>
      </c>
      <c r="M1118" s="15" t="s">
        <v>34</v>
      </c>
      <c r="N1118" s="16" t="s">
        <v>140</v>
      </c>
      <c r="O1118" s="10" t="s">
        <v>488</v>
      </c>
      <c r="P1118">
        <v>9.8000000000000007</v>
      </c>
      <c r="Q1118">
        <v>119</v>
      </c>
      <c r="R1118">
        <v>7</v>
      </c>
      <c r="S1118">
        <v>7</v>
      </c>
      <c r="T1118">
        <v>2</v>
      </c>
      <c r="U1118">
        <v>1</v>
      </c>
      <c r="X1118" t="s">
        <v>1594</v>
      </c>
      <c r="Y1118">
        <v>1210</v>
      </c>
      <c r="Z1118" t="s">
        <v>1592</v>
      </c>
    </row>
    <row r="1119" spans="1:27" x14ac:dyDescent="0.25">
      <c r="A1119" s="18" t="s">
        <v>277</v>
      </c>
      <c r="B1119" s="17" t="s">
        <v>305</v>
      </c>
      <c r="C1119" s="17" t="s">
        <v>2592</v>
      </c>
      <c r="D1119" s="28" t="str">
        <f>VLOOKUP(R1119, method!$A$1:$B$15, 2, 0)</f>
        <v>中前</v>
      </c>
      <c r="E1119">
        <v>6</v>
      </c>
      <c r="F1119" t="s">
        <v>1306</v>
      </c>
      <c r="G1119" s="30" t="s">
        <v>445</v>
      </c>
      <c r="H1119">
        <v>1650</v>
      </c>
      <c r="I1119" s="35" t="s">
        <v>455</v>
      </c>
      <c r="J1119">
        <v>3</v>
      </c>
      <c r="K1119">
        <v>5</v>
      </c>
      <c r="L1119">
        <v>65</v>
      </c>
      <c r="M1119" s="15" t="s">
        <v>34</v>
      </c>
      <c r="N1119" s="16" t="s">
        <v>140</v>
      </c>
      <c r="O1119" t="s">
        <v>456</v>
      </c>
      <c r="P1119">
        <v>11</v>
      </c>
      <c r="Q1119">
        <v>120</v>
      </c>
      <c r="R1119">
        <v>7</v>
      </c>
      <c r="S1119">
        <v>7</v>
      </c>
      <c r="T1119">
        <v>7</v>
      </c>
      <c r="U1119">
        <v>6</v>
      </c>
      <c r="X1119" t="s">
        <v>854</v>
      </c>
      <c r="Y1119">
        <v>1212</v>
      </c>
      <c r="Z1119" t="s">
        <v>1592</v>
      </c>
    </row>
    <row r="1120" spans="1:27" x14ac:dyDescent="0.25">
      <c r="A1120" s="18" t="s">
        <v>277</v>
      </c>
      <c r="B1120" s="17" t="s">
        <v>305</v>
      </c>
      <c r="C1120" s="17" t="s">
        <v>2592</v>
      </c>
      <c r="E1120" t="s">
        <v>578</v>
      </c>
      <c r="F1120" t="s">
        <v>1595</v>
      </c>
      <c r="G1120" t="s">
        <v>545</v>
      </c>
      <c r="H1120">
        <v>1600</v>
      </c>
      <c r="I1120" s="35" t="s">
        <v>455</v>
      </c>
      <c r="J1120">
        <v>3</v>
      </c>
      <c r="K1120" t="s">
        <v>463</v>
      </c>
      <c r="L1120">
        <v>66</v>
      </c>
      <c r="M1120" s="15" t="s">
        <v>34</v>
      </c>
      <c r="N1120" s="15" t="s">
        <v>390</v>
      </c>
      <c r="O1120" t="s">
        <v>463</v>
      </c>
      <c r="P1120" t="s">
        <v>463</v>
      </c>
      <c r="Q1120">
        <v>121</v>
      </c>
      <c r="R1120" t="s">
        <v>463</v>
      </c>
      <c r="X1120" t="s">
        <v>463</v>
      </c>
      <c r="Y1120" t="s">
        <v>463</v>
      </c>
      <c r="Z1120" t="s">
        <v>463</v>
      </c>
      <c r="AA1120" t="s">
        <v>463</v>
      </c>
    </row>
    <row r="1121" spans="1:26" x14ac:dyDescent="0.25">
      <c r="A1121" s="18" t="s">
        <v>277</v>
      </c>
      <c r="B1121" s="17" t="s">
        <v>305</v>
      </c>
      <c r="C1121" s="17" t="s">
        <v>2592</v>
      </c>
      <c r="D1121" s="28" t="str">
        <f>VLOOKUP(R1121, method!$A$1:$B$15, 2, 0)</f>
        <v>中前</v>
      </c>
      <c r="E1121" s="34">
        <v>4</v>
      </c>
      <c r="F1121" t="s">
        <v>518</v>
      </c>
      <c r="G1121" s="31" t="s">
        <v>435</v>
      </c>
      <c r="H1121">
        <v>1650</v>
      </c>
      <c r="I1121" s="35" t="s">
        <v>455</v>
      </c>
      <c r="J1121">
        <v>3</v>
      </c>
      <c r="K1121">
        <v>2</v>
      </c>
      <c r="L1121">
        <v>68</v>
      </c>
      <c r="M1121" s="15" t="s">
        <v>34</v>
      </c>
      <c r="N1121" s="16" t="s">
        <v>71</v>
      </c>
      <c r="O1121" t="s">
        <v>519</v>
      </c>
      <c r="P1121">
        <v>7.9</v>
      </c>
      <c r="Q1121">
        <v>124</v>
      </c>
      <c r="R1121">
        <v>6</v>
      </c>
      <c r="S1121">
        <v>7</v>
      </c>
      <c r="T1121">
        <v>7</v>
      </c>
      <c r="U1121">
        <v>4</v>
      </c>
      <c r="X1121" t="s">
        <v>861</v>
      </c>
      <c r="Y1121">
        <v>1196</v>
      </c>
      <c r="Z1121" t="s">
        <v>1592</v>
      </c>
    </row>
    <row r="1122" spans="1:26" x14ac:dyDescent="0.25">
      <c r="A1122" s="18" t="s">
        <v>277</v>
      </c>
      <c r="B1122" s="17" t="s">
        <v>305</v>
      </c>
      <c r="C1122" s="17" t="s">
        <v>2592</v>
      </c>
      <c r="D1122" s="28" t="str">
        <f>VLOOKUP(R1122, method!$A$1:$B$15, 2, 0)</f>
        <v>中前</v>
      </c>
      <c r="E1122" s="34">
        <v>4</v>
      </c>
      <c r="F1122" t="s">
        <v>1171</v>
      </c>
      <c r="G1122" s="30" t="s">
        <v>445</v>
      </c>
      <c r="H1122">
        <v>1650</v>
      </c>
      <c r="I1122" s="35" t="s">
        <v>455</v>
      </c>
      <c r="J1122">
        <v>3</v>
      </c>
      <c r="K1122">
        <v>4</v>
      </c>
      <c r="L1122">
        <v>68</v>
      </c>
      <c r="M1122" s="15" t="s">
        <v>34</v>
      </c>
      <c r="N1122" s="15" t="s">
        <v>391</v>
      </c>
      <c r="O1122" s="10" t="s">
        <v>526</v>
      </c>
      <c r="P1122">
        <v>21</v>
      </c>
      <c r="Q1122">
        <v>125</v>
      </c>
      <c r="R1122">
        <v>7</v>
      </c>
      <c r="S1122">
        <v>7</v>
      </c>
      <c r="T1122">
        <v>7</v>
      </c>
      <c r="U1122">
        <v>4</v>
      </c>
      <c r="X1122" t="s">
        <v>1596</v>
      </c>
      <c r="Y1122">
        <v>1202</v>
      </c>
      <c r="Z1122" t="s">
        <v>1597</v>
      </c>
    </row>
    <row r="1123" spans="1:26" x14ac:dyDescent="0.25">
      <c r="A1123" s="18" t="s">
        <v>277</v>
      </c>
      <c r="B1123" s="17" t="s">
        <v>305</v>
      </c>
      <c r="C1123" s="17" t="s">
        <v>2592</v>
      </c>
      <c r="D1123" s="26" t="str">
        <f>VLOOKUP(R1123, method!$A$1:$B$15, 2, 0)</f>
        <v>放頭</v>
      </c>
      <c r="E1123">
        <v>10</v>
      </c>
      <c r="F1123" t="s">
        <v>522</v>
      </c>
      <c r="G1123" t="s">
        <v>551</v>
      </c>
      <c r="H1123">
        <v>1400</v>
      </c>
      <c r="I1123" s="35" t="s">
        <v>436</v>
      </c>
      <c r="J1123">
        <v>3</v>
      </c>
      <c r="K1123">
        <v>1</v>
      </c>
      <c r="L1123">
        <v>70</v>
      </c>
      <c r="M1123" s="15" t="s">
        <v>34</v>
      </c>
      <c r="N1123" s="25" t="s">
        <v>120</v>
      </c>
      <c r="O1123" t="s">
        <v>558</v>
      </c>
      <c r="P1123">
        <v>39</v>
      </c>
      <c r="Q1123">
        <v>127</v>
      </c>
      <c r="R1123">
        <v>3</v>
      </c>
      <c r="S1123">
        <v>3</v>
      </c>
      <c r="T1123">
        <v>4</v>
      </c>
      <c r="U1123">
        <v>10</v>
      </c>
      <c r="X1123" t="s">
        <v>1598</v>
      </c>
      <c r="Y1123">
        <v>1206</v>
      </c>
      <c r="Z1123" t="s">
        <v>736</v>
      </c>
    </row>
    <row r="1124" spans="1:26" x14ac:dyDescent="0.25">
      <c r="A1124" s="18" t="s">
        <v>277</v>
      </c>
      <c r="B1124" s="17" t="s">
        <v>305</v>
      </c>
      <c r="C1124" s="17" t="s">
        <v>2592</v>
      </c>
      <c r="D1124" s="29" t="str">
        <f>VLOOKUP(R1124, method!$A$1:$B$15, 2, 0)</f>
        <v>留後</v>
      </c>
      <c r="E1124">
        <v>8</v>
      </c>
      <c r="F1124" t="s">
        <v>744</v>
      </c>
      <c r="G1124" t="s">
        <v>551</v>
      </c>
      <c r="H1124">
        <v>1400</v>
      </c>
      <c r="I1124" s="36" t="s">
        <v>698</v>
      </c>
      <c r="J1124">
        <v>3</v>
      </c>
      <c r="K1124">
        <v>11</v>
      </c>
      <c r="L1124">
        <v>72</v>
      </c>
      <c r="M1124" s="15" t="s">
        <v>34</v>
      </c>
      <c r="N1124" s="16" t="s">
        <v>71</v>
      </c>
      <c r="O1124" t="s">
        <v>473</v>
      </c>
      <c r="P1124">
        <v>96</v>
      </c>
      <c r="Q1124">
        <v>125</v>
      </c>
      <c r="R1124">
        <v>11</v>
      </c>
      <c r="S1124">
        <v>12</v>
      </c>
      <c r="T1124">
        <v>9</v>
      </c>
      <c r="U1124">
        <v>8</v>
      </c>
      <c r="X1124" t="s">
        <v>1599</v>
      </c>
      <c r="Y1124">
        <v>1204</v>
      </c>
      <c r="Z1124" t="s">
        <v>743</v>
      </c>
    </row>
    <row r="1125" spans="1:26" x14ac:dyDescent="0.25">
      <c r="A1125" s="18" t="s">
        <v>277</v>
      </c>
      <c r="B1125" s="17" t="s">
        <v>305</v>
      </c>
      <c r="C1125" s="17" t="s">
        <v>2592</v>
      </c>
      <c r="D1125" s="26" t="str">
        <f>VLOOKUP(R1125, method!$A$1:$B$15, 2, 0)</f>
        <v>放頭</v>
      </c>
      <c r="E1125">
        <v>9</v>
      </c>
      <c r="F1125" t="s">
        <v>1488</v>
      </c>
      <c r="G1125" s="31" t="s">
        <v>439</v>
      </c>
      <c r="H1125">
        <v>1200</v>
      </c>
      <c r="I1125" s="36" t="s">
        <v>440</v>
      </c>
      <c r="J1125">
        <v>3</v>
      </c>
      <c r="K1125">
        <v>4</v>
      </c>
      <c r="L1125">
        <v>74</v>
      </c>
      <c r="M1125" s="15" t="s">
        <v>34</v>
      </c>
      <c r="N1125" s="25" t="s">
        <v>120</v>
      </c>
      <c r="O1125" t="s">
        <v>461</v>
      </c>
      <c r="P1125">
        <v>78</v>
      </c>
      <c r="Q1125">
        <v>129</v>
      </c>
      <c r="R1125">
        <v>2</v>
      </c>
      <c r="S1125">
        <v>3</v>
      </c>
      <c r="T1125">
        <v>9</v>
      </c>
      <c r="X1125" t="s">
        <v>1600</v>
      </c>
      <c r="Y1125">
        <v>1187</v>
      </c>
      <c r="Z1125" t="s">
        <v>1601</v>
      </c>
    </row>
    <row r="1126" spans="1:26" x14ac:dyDescent="0.25">
      <c r="A1126" s="18" t="s">
        <v>277</v>
      </c>
      <c r="B1126" s="17" t="s">
        <v>305</v>
      </c>
      <c r="C1126" s="17" t="s">
        <v>2592</v>
      </c>
      <c r="D1126" s="26" t="str">
        <f>VLOOKUP(R1126, method!$A$1:$B$15, 2, 0)</f>
        <v>放頭</v>
      </c>
      <c r="E1126">
        <v>14</v>
      </c>
      <c r="F1126" t="s">
        <v>1548</v>
      </c>
      <c r="G1126" t="s">
        <v>469</v>
      </c>
      <c r="H1126">
        <v>1600</v>
      </c>
      <c r="I1126" s="35" t="s">
        <v>455</v>
      </c>
      <c r="J1126">
        <v>3</v>
      </c>
      <c r="K1126">
        <v>14</v>
      </c>
      <c r="L1126">
        <v>76</v>
      </c>
      <c r="M1126" s="15" t="s">
        <v>34</v>
      </c>
      <c r="N1126" s="25" t="s">
        <v>120</v>
      </c>
      <c r="O1126" t="s">
        <v>1235</v>
      </c>
      <c r="P1126">
        <v>113</v>
      </c>
      <c r="Q1126">
        <v>131</v>
      </c>
      <c r="R1126">
        <v>2</v>
      </c>
      <c r="S1126">
        <v>2</v>
      </c>
      <c r="T1126">
        <v>4</v>
      </c>
      <c r="U1126">
        <v>14</v>
      </c>
      <c r="X1126" t="s">
        <v>1602</v>
      </c>
      <c r="Y1126">
        <v>1206</v>
      </c>
      <c r="Z1126" t="s">
        <v>307</v>
      </c>
    </row>
    <row r="1127" spans="1:26" x14ac:dyDescent="0.25">
      <c r="A1127" s="18" t="s">
        <v>277</v>
      </c>
      <c r="B1127" s="17" t="s">
        <v>305</v>
      </c>
      <c r="C1127" s="17" t="s">
        <v>2592</v>
      </c>
      <c r="D1127" s="29" t="str">
        <f>VLOOKUP(R1127, method!$A$1:$B$15, 2, 0)</f>
        <v>留後</v>
      </c>
      <c r="E1127">
        <v>14</v>
      </c>
      <c r="F1127" t="s">
        <v>1317</v>
      </c>
      <c r="G1127" t="s">
        <v>491</v>
      </c>
      <c r="H1127">
        <v>1600</v>
      </c>
      <c r="I1127" s="35" t="s">
        <v>455</v>
      </c>
      <c r="J1127" t="s">
        <v>1314</v>
      </c>
      <c r="K1127">
        <v>12</v>
      </c>
      <c r="L1127">
        <v>77</v>
      </c>
      <c r="M1127" s="15" t="s">
        <v>34</v>
      </c>
      <c r="N1127" s="21" t="s">
        <v>541</v>
      </c>
      <c r="O1127" t="s">
        <v>501</v>
      </c>
      <c r="P1127">
        <v>138</v>
      </c>
      <c r="Q1127">
        <v>126</v>
      </c>
      <c r="R1127">
        <v>13</v>
      </c>
      <c r="S1127">
        <v>14</v>
      </c>
      <c r="T1127">
        <v>14</v>
      </c>
      <c r="U1127">
        <v>14</v>
      </c>
      <c r="X1127" t="s">
        <v>1603</v>
      </c>
      <c r="Y1127">
        <v>1214</v>
      </c>
      <c r="Z1127" t="s">
        <v>307</v>
      </c>
    </row>
    <row r="1128" spans="1:26" x14ac:dyDescent="0.25">
      <c r="A1128" s="18" t="s">
        <v>277</v>
      </c>
      <c r="B1128" s="17" t="s">
        <v>305</v>
      </c>
      <c r="C1128" s="17" t="s">
        <v>2592</v>
      </c>
      <c r="D1128" s="29" t="str">
        <f>VLOOKUP(R1128, method!$A$1:$B$15, 2, 0)</f>
        <v>留後</v>
      </c>
      <c r="E1128">
        <v>7</v>
      </c>
      <c r="F1128" t="s">
        <v>754</v>
      </c>
      <c r="G1128" t="s">
        <v>631</v>
      </c>
      <c r="H1128">
        <v>1600</v>
      </c>
      <c r="I1128" s="35" t="s">
        <v>455</v>
      </c>
      <c r="J1128" t="s">
        <v>777</v>
      </c>
      <c r="K1128">
        <v>8</v>
      </c>
      <c r="L1128">
        <v>78</v>
      </c>
      <c r="M1128" s="15" t="s">
        <v>34</v>
      </c>
      <c r="N1128" s="21" t="s">
        <v>541</v>
      </c>
      <c r="O1128" s="10">
        <v>2</v>
      </c>
      <c r="P1128">
        <v>240</v>
      </c>
      <c r="Q1128">
        <v>129</v>
      </c>
      <c r="R1128">
        <v>11</v>
      </c>
      <c r="S1128">
        <v>12</v>
      </c>
      <c r="T1128">
        <v>10</v>
      </c>
      <c r="U1128">
        <v>7</v>
      </c>
      <c r="X1128" t="s">
        <v>1604</v>
      </c>
      <c r="Y1128">
        <v>1218</v>
      </c>
      <c r="Z1128" t="s">
        <v>1605</v>
      </c>
    </row>
    <row r="1129" spans="1:26" x14ac:dyDescent="0.25">
      <c r="A1129" s="18" t="s">
        <v>277</v>
      </c>
      <c r="B1129" s="17" t="s">
        <v>305</v>
      </c>
      <c r="C1129" s="17" t="s">
        <v>2592</v>
      </c>
      <c r="D1129" s="28" t="str">
        <f>VLOOKUP(R1129, method!$A$1:$B$15, 2, 0)</f>
        <v>中前</v>
      </c>
      <c r="E1129">
        <v>10</v>
      </c>
      <c r="F1129" t="s">
        <v>1384</v>
      </c>
      <c r="G1129" t="s">
        <v>551</v>
      </c>
      <c r="H1129">
        <v>1400</v>
      </c>
      <c r="I1129" s="35" t="s">
        <v>436</v>
      </c>
      <c r="J1129">
        <v>3</v>
      </c>
      <c r="K1129">
        <v>1</v>
      </c>
      <c r="L1129">
        <v>80</v>
      </c>
      <c r="M1129" s="15" t="s">
        <v>34</v>
      </c>
      <c r="N1129" s="18" t="s">
        <v>201</v>
      </c>
      <c r="O1129" t="s">
        <v>546</v>
      </c>
      <c r="P1129">
        <v>208</v>
      </c>
      <c r="Q1129">
        <v>135</v>
      </c>
      <c r="R1129">
        <v>6</v>
      </c>
      <c r="S1129">
        <v>7</v>
      </c>
      <c r="T1129">
        <v>8</v>
      </c>
      <c r="U1129">
        <v>10</v>
      </c>
      <c r="X1129" t="s">
        <v>1251</v>
      </c>
      <c r="Y1129">
        <v>1221</v>
      </c>
      <c r="Z1129" t="s">
        <v>1606</v>
      </c>
    </row>
    <row r="1130" spans="1:26" x14ac:dyDescent="0.25">
      <c r="A1130" s="18" t="s">
        <v>277</v>
      </c>
      <c r="B1130" s="17" t="s">
        <v>305</v>
      </c>
      <c r="C1130" s="17" t="s">
        <v>2592</v>
      </c>
      <c r="D1130" s="29" t="str">
        <f>VLOOKUP(R1130, method!$A$1:$B$15, 2, 0)</f>
        <v>留後</v>
      </c>
      <c r="E1130">
        <v>13</v>
      </c>
      <c r="F1130" t="s">
        <v>1320</v>
      </c>
      <c r="G1130" t="s">
        <v>631</v>
      </c>
      <c r="H1130">
        <v>1400</v>
      </c>
      <c r="I1130" s="35" t="s">
        <v>436</v>
      </c>
      <c r="J1130">
        <v>3</v>
      </c>
      <c r="K1130">
        <v>3</v>
      </c>
      <c r="L1130">
        <v>80</v>
      </c>
      <c r="M1130" s="15" t="s">
        <v>34</v>
      </c>
      <c r="N1130" s="17" t="s">
        <v>1179</v>
      </c>
      <c r="O1130" t="s">
        <v>1607</v>
      </c>
      <c r="P1130">
        <v>157</v>
      </c>
      <c r="Q1130">
        <v>135</v>
      </c>
      <c r="R1130">
        <v>11</v>
      </c>
      <c r="S1130">
        <v>10</v>
      </c>
      <c r="T1130">
        <v>11</v>
      </c>
      <c r="U1130">
        <v>13</v>
      </c>
      <c r="X1130" t="s">
        <v>1608</v>
      </c>
      <c r="Y1130">
        <v>1225</v>
      </c>
      <c r="Z1130" t="s">
        <v>1609</v>
      </c>
    </row>
    <row r="1131" spans="1:26" x14ac:dyDescent="0.25">
      <c r="A1131" s="18" t="s">
        <v>277</v>
      </c>
      <c r="B1131" s="18" t="s">
        <v>309</v>
      </c>
      <c r="C1131" s="18" t="s">
        <v>2593</v>
      </c>
      <c r="D1131" s="29" t="str">
        <f>VLOOKUP(R1131, method!$A$1:$B$15, 2, 0)</f>
        <v>留後</v>
      </c>
      <c r="E1131">
        <v>12</v>
      </c>
      <c r="F1131" t="s">
        <v>438</v>
      </c>
      <c r="G1131" s="31" t="s">
        <v>439</v>
      </c>
      <c r="H1131">
        <v>1200</v>
      </c>
      <c r="I1131" s="36" t="s">
        <v>440</v>
      </c>
      <c r="J1131">
        <v>3</v>
      </c>
      <c r="K1131">
        <v>11</v>
      </c>
      <c r="L1131">
        <v>65</v>
      </c>
      <c r="M1131" s="17" t="s">
        <v>68</v>
      </c>
      <c r="N1131" s="23" t="s">
        <v>39</v>
      </c>
      <c r="O1131" t="s">
        <v>567</v>
      </c>
      <c r="P1131">
        <v>106</v>
      </c>
      <c r="Q1131">
        <v>124</v>
      </c>
      <c r="R1131">
        <v>12</v>
      </c>
      <c r="S1131">
        <v>12</v>
      </c>
      <c r="T1131">
        <v>12</v>
      </c>
      <c r="X1131" t="s">
        <v>1610</v>
      </c>
      <c r="Y1131">
        <v>1139</v>
      </c>
      <c r="Z1131" t="s">
        <v>875</v>
      </c>
    </row>
    <row r="1132" spans="1:26" x14ac:dyDescent="0.25">
      <c r="A1132" s="18" t="s">
        <v>277</v>
      </c>
      <c r="B1132" s="19" t="s">
        <v>312</v>
      </c>
      <c r="C1132" s="19" t="s">
        <v>2594</v>
      </c>
      <c r="D1132" s="26" t="str">
        <f>VLOOKUP(R1132, method!$A$1:$B$15, 2, 0)</f>
        <v>放頭</v>
      </c>
      <c r="E1132" s="33">
        <v>3</v>
      </c>
      <c r="F1132" t="s">
        <v>559</v>
      </c>
      <c r="G1132" s="30" t="s">
        <v>445</v>
      </c>
      <c r="H1132">
        <v>1650</v>
      </c>
      <c r="I1132" s="35" t="s">
        <v>436</v>
      </c>
      <c r="J1132">
        <v>3</v>
      </c>
      <c r="K1132">
        <v>1</v>
      </c>
      <c r="L1132">
        <v>63</v>
      </c>
      <c r="M1132" s="25" t="s">
        <v>89</v>
      </c>
      <c r="N1132" s="15" t="s">
        <v>391</v>
      </c>
      <c r="O1132" s="10" t="s">
        <v>488</v>
      </c>
      <c r="P1132">
        <v>6.3</v>
      </c>
      <c r="Q1132">
        <v>123</v>
      </c>
      <c r="R1132">
        <v>3</v>
      </c>
      <c r="S1132">
        <v>3</v>
      </c>
      <c r="T1132">
        <v>4</v>
      </c>
      <c r="U1132">
        <v>3</v>
      </c>
      <c r="X1132" t="s">
        <v>1266</v>
      </c>
      <c r="Y1132">
        <v>1166</v>
      </c>
      <c r="Z1132" t="s">
        <v>113</v>
      </c>
    </row>
    <row r="1133" spans="1:26" x14ac:dyDescent="0.25">
      <c r="A1133" s="18" t="s">
        <v>277</v>
      </c>
      <c r="B1133" s="19" t="s">
        <v>312</v>
      </c>
      <c r="C1133" s="19" t="s">
        <v>2594</v>
      </c>
      <c r="D1133" s="28" t="str">
        <f>VLOOKUP(R1133, method!$A$1:$B$15, 2, 0)</f>
        <v>中前</v>
      </c>
      <c r="E1133" s="34">
        <v>4</v>
      </c>
      <c r="F1133" t="s">
        <v>645</v>
      </c>
      <c r="G1133" s="31" t="s">
        <v>451</v>
      </c>
      <c r="H1133">
        <v>1650</v>
      </c>
      <c r="I1133" s="35" t="s">
        <v>436</v>
      </c>
      <c r="J1133">
        <v>3</v>
      </c>
      <c r="K1133">
        <v>6</v>
      </c>
      <c r="L1133">
        <v>65</v>
      </c>
      <c r="M1133" s="25" t="s">
        <v>89</v>
      </c>
      <c r="N1133" s="15" t="s">
        <v>391</v>
      </c>
      <c r="O1133" s="10">
        <v>2</v>
      </c>
      <c r="P1133">
        <v>6</v>
      </c>
      <c r="Q1133">
        <v>120</v>
      </c>
      <c r="R1133">
        <v>6</v>
      </c>
      <c r="S1133">
        <v>5</v>
      </c>
      <c r="T1133">
        <v>5</v>
      </c>
      <c r="U1133">
        <v>4</v>
      </c>
      <c r="X1133" t="s">
        <v>313</v>
      </c>
      <c r="Y1133">
        <v>1173</v>
      </c>
      <c r="Z1133" t="s">
        <v>113</v>
      </c>
    </row>
    <row r="1134" spans="1:26" x14ac:dyDescent="0.25">
      <c r="A1134" s="18" t="s">
        <v>277</v>
      </c>
      <c r="B1134" s="19" t="s">
        <v>312</v>
      </c>
      <c r="C1134" s="19" t="s">
        <v>2594</v>
      </c>
      <c r="D1134" s="26" t="str">
        <f>VLOOKUP(R1134, method!$A$1:$B$15, 2, 0)</f>
        <v>放頭</v>
      </c>
      <c r="E1134" s="33">
        <v>3</v>
      </c>
      <c r="F1134" t="s">
        <v>444</v>
      </c>
      <c r="G1134" s="30" t="s">
        <v>445</v>
      </c>
      <c r="H1134">
        <v>1800</v>
      </c>
      <c r="I1134" s="35" t="s">
        <v>436</v>
      </c>
      <c r="J1134">
        <v>3</v>
      </c>
      <c r="K1134">
        <v>10</v>
      </c>
      <c r="L1134">
        <v>65</v>
      </c>
      <c r="M1134" s="25" t="s">
        <v>89</v>
      </c>
      <c r="N1134" s="15" t="s">
        <v>391</v>
      </c>
      <c r="O1134" s="10" t="s">
        <v>526</v>
      </c>
      <c r="P1134">
        <v>16</v>
      </c>
      <c r="Q1134">
        <v>122</v>
      </c>
      <c r="R1134">
        <v>1</v>
      </c>
      <c r="S1134">
        <v>2</v>
      </c>
      <c r="T1134">
        <v>2</v>
      </c>
      <c r="U1134">
        <v>1</v>
      </c>
      <c r="V1134">
        <v>3</v>
      </c>
      <c r="X1134" t="s">
        <v>1611</v>
      </c>
      <c r="Y1134">
        <v>1173</v>
      </c>
      <c r="Z1134" t="s">
        <v>113</v>
      </c>
    </row>
    <row r="1135" spans="1:26" x14ac:dyDescent="0.25">
      <c r="A1135" s="18" t="s">
        <v>277</v>
      </c>
      <c r="B1135" s="19" t="s">
        <v>312</v>
      </c>
      <c r="C1135" s="19" t="s">
        <v>2594</v>
      </c>
      <c r="D1135" s="28" t="str">
        <f>VLOOKUP(R1135, method!$A$1:$B$15, 2, 0)</f>
        <v>中前</v>
      </c>
      <c r="E1135">
        <v>6</v>
      </c>
      <c r="F1135" t="s">
        <v>598</v>
      </c>
      <c r="G1135" s="31" t="s">
        <v>439</v>
      </c>
      <c r="H1135">
        <v>1650</v>
      </c>
      <c r="I1135" s="35" t="s">
        <v>455</v>
      </c>
      <c r="J1135">
        <v>3</v>
      </c>
      <c r="K1135">
        <v>5</v>
      </c>
      <c r="L1135">
        <v>67</v>
      </c>
      <c r="M1135" s="25" t="s">
        <v>89</v>
      </c>
      <c r="N1135" s="20" t="s">
        <v>56</v>
      </c>
      <c r="O1135" t="s">
        <v>495</v>
      </c>
      <c r="P1135">
        <v>10</v>
      </c>
      <c r="Q1135">
        <v>122</v>
      </c>
      <c r="R1135">
        <v>4</v>
      </c>
      <c r="S1135">
        <v>4</v>
      </c>
      <c r="T1135">
        <v>4</v>
      </c>
      <c r="U1135">
        <v>6</v>
      </c>
      <c r="X1135" t="s">
        <v>1554</v>
      </c>
      <c r="Y1135">
        <v>1163</v>
      </c>
      <c r="Z1135" t="s">
        <v>113</v>
      </c>
    </row>
    <row r="1136" spans="1:26" x14ac:dyDescent="0.25">
      <c r="A1136" s="18" t="s">
        <v>277</v>
      </c>
      <c r="B1136" s="19" t="s">
        <v>312</v>
      </c>
      <c r="C1136" s="19" t="s">
        <v>2594</v>
      </c>
      <c r="D1136" s="26" t="str">
        <f>VLOOKUP(R1136, method!$A$1:$B$15, 2, 0)</f>
        <v>放頭</v>
      </c>
      <c r="E1136">
        <v>9</v>
      </c>
      <c r="F1136" t="s">
        <v>661</v>
      </c>
      <c r="G1136" s="30" t="s">
        <v>445</v>
      </c>
      <c r="H1136">
        <v>1650</v>
      </c>
      <c r="I1136" s="35" t="s">
        <v>436</v>
      </c>
      <c r="J1136">
        <v>3</v>
      </c>
      <c r="K1136">
        <v>7</v>
      </c>
      <c r="L1136">
        <v>69</v>
      </c>
      <c r="M1136" s="25" t="s">
        <v>89</v>
      </c>
      <c r="N1136" s="15" t="s">
        <v>441</v>
      </c>
      <c r="O1136" t="s">
        <v>465</v>
      </c>
      <c r="P1136">
        <v>10</v>
      </c>
      <c r="Q1136">
        <v>119</v>
      </c>
      <c r="R1136">
        <v>3</v>
      </c>
      <c r="S1136">
        <v>4</v>
      </c>
      <c r="T1136">
        <v>5</v>
      </c>
      <c r="U1136">
        <v>9</v>
      </c>
      <c r="X1136" t="s">
        <v>932</v>
      </c>
      <c r="Y1136">
        <v>1182</v>
      </c>
      <c r="Z1136" t="s">
        <v>113</v>
      </c>
    </row>
    <row r="1137" spans="1:26" x14ac:dyDescent="0.25">
      <c r="A1137" s="18" t="s">
        <v>277</v>
      </c>
      <c r="B1137" s="19" t="s">
        <v>312</v>
      </c>
      <c r="C1137" s="19" t="s">
        <v>2594</v>
      </c>
      <c r="D1137" s="28" t="str">
        <f>VLOOKUP(R1137, method!$A$1:$B$15, 2, 0)</f>
        <v>中前</v>
      </c>
      <c r="E1137" s="34">
        <v>4</v>
      </c>
      <c r="F1137" t="s">
        <v>454</v>
      </c>
      <c r="G1137" s="31" t="s">
        <v>451</v>
      </c>
      <c r="H1137">
        <v>1650</v>
      </c>
      <c r="I1137" s="35" t="s">
        <v>455</v>
      </c>
      <c r="J1137">
        <v>3</v>
      </c>
      <c r="K1137">
        <v>4</v>
      </c>
      <c r="L1137">
        <v>69</v>
      </c>
      <c r="M1137" s="25" t="s">
        <v>89</v>
      </c>
      <c r="N1137" s="15" t="s">
        <v>391</v>
      </c>
      <c r="O1137" s="10" t="s">
        <v>526</v>
      </c>
      <c r="P1137">
        <v>6.7</v>
      </c>
      <c r="Q1137">
        <v>129</v>
      </c>
      <c r="R1137">
        <v>5</v>
      </c>
      <c r="S1137">
        <v>5</v>
      </c>
      <c r="T1137">
        <v>5</v>
      </c>
      <c r="U1137">
        <v>4</v>
      </c>
      <c r="X1137" t="s">
        <v>769</v>
      </c>
      <c r="Y1137">
        <v>1177</v>
      </c>
      <c r="Z1137" t="s">
        <v>113</v>
      </c>
    </row>
    <row r="1138" spans="1:26" x14ac:dyDescent="0.25">
      <c r="A1138" s="18" t="s">
        <v>277</v>
      </c>
      <c r="B1138" s="19" t="s">
        <v>312</v>
      </c>
      <c r="C1138" s="19" t="s">
        <v>2594</v>
      </c>
      <c r="D1138" s="26" t="str">
        <f>VLOOKUP(R1138, method!$A$1:$B$15, 2, 0)</f>
        <v>放頭</v>
      </c>
      <c r="E1138" s="34">
        <v>5</v>
      </c>
      <c r="F1138" t="s">
        <v>457</v>
      </c>
      <c r="G1138" s="30" t="s">
        <v>445</v>
      </c>
      <c r="H1138">
        <v>1800</v>
      </c>
      <c r="I1138" s="35" t="s">
        <v>455</v>
      </c>
      <c r="J1138">
        <v>3</v>
      </c>
      <c r="K1138">
        <v>3</v>
      </c>
      <c r="L1138">
        <v>71</v>
      </c>
      <c r="M1138" s="25" t="s">
        <v>89</v>
      </c>
      <c r="N1138" s="18" t="s">
        <v>407</v>
      </c>
      <c r="O1138" s="10" t="s">
        <v>442</v>
      </c>
      <c r="P1138">
        <v>17</v>
      </c>
      <c r="Q1138">
        <v>122</v>
      </c>
      <c r="R1138">
        <v>3</v>
      </c>
      <c r="S1138">
        <v>3</v>
      </c>
      <c r="T1138">
        <v>3</v>
      </c>
      <c r="U1138">
        <v>3</v>
      </c>
      <c r="V1138">
        <v>5</v>
      </c>
      <c r="X1138" t="s">
        <v>1612</v>
      </c>
      <c r="Y1138">
        <v>1188</v>
      </c>
      <c r="Z1138" t="s">
        <v>113</v>
      </c>
    </row>
    <row r="1139" spans="1:26" x14ac:dyDescent="0.25">
      <c r="A1139" s="18" t="s">
        <v>277</v>
      </c>
      <c r="B1139" s="19" t="s">
        <v>312</v>
      </c>
      <c r="C1139" s="19" t="s">
        <v>2594</v>
      </c>
      <c r="D1139" s="26" t="str">
        <f>VLOOKUP(R1139, method!$A$1:$B$15, 2, 0)</f>
        <v>放頭</v>
      </c>
      <c r="E1139">
        <v>10</v>
      </c>
      <c r="F1139" t="s">
        <v>579</v>
      </c>
      <c r="G1139" t="s">
        <v>545</v>
      </c>
      <c r="H1139">
        <v>2000</v>
      </c>
      <c r="I1139" s="35" t="s">
        <v>436</v>
      </c>
      <c r="J1139">
        <v>2</v>
      </c>
      <c r="K1139">
        <v>13</v>
      </c>
      <c r="L1139">
        <v>73</v>
      </c>
      <c r="M1139" s="25" t="s">
        <v>89</v>
      </c>
      <c r="N1139" s="15" t="s">
        <v>391</v>
      </c>
      <c r="O1139" t="s">
        <v>465</v>
      </c>
      <c r="P1139">
        <v>49</v>
      </c>
      <c r="Q1139">
        <v>117</v>
      </c>
      <c r="R1139">
        <v>1</v>
      </c>
      <c r="S1139">
        <v>1</v>
      </c>
      <c r="T1139">
        <v>1</v>
      </c>
      <c r="U1139">
        <v>1</v>
      </c>
      <c r="V1139">
        <v>10</v>
      </c>
      <c r="X1139" t="s">
        <v>1613</v>
      </c>
      <c r="Y1139">
        <v>1180</v>
      </c>
      <c r="Z1139" t="s">
        <v>113</v>
      </c>
    </row>
    <row r="1140" spans="1:26" x14ac:dyDescent="0.25">
      <c r="A1140" s="18" t="s">
        <v>277</v>
      </c>
      <c r="B1140" s="19" t="s">
        <v>312</v>
      </c>
      <c r="C1140" s="19" t="s">
        <v>2594</v>
      </c>
      <c r="D1140" s="26" t="str">
        <f>VLOOKUP(R1140, method!$A$1:$B$15, 2, 0)</f>
        <v>放頭</v>
      </c>
      <c r="E1140">
        <v>7</v>
      </c>
      <c r="F1140" t="s">
        <v>464</v>
      </c>
      <c r="G1140" s="31" t="s">
        <v>439</v>
      </c>
      <c r="H1140">
        <v>1800</v>
      </c>
      <c r="I1140" s="35" t="s">
        <v>455</v>
      </c>
      <c r="J1140">
        <v>3</v>
      </c>
      <c r="K1140">
        <v>6</v>
      </c>
      <c r="L1140">
        <v>75</v>
      </c>
      <c r="M1140" s="25" t="s">
        <v>89</v>
      </c>
      <c r="N1140" s="17" t="s">
        <v>448</v>
      </c>
      <c r="O1140">
        <v>3</v>
      </c>
      <c r="P1140">
        <v>14</v>
      </c>
      <c r="Q1140">
        <v>129</v>
      </c>
      <c r="R1140">
        <v>2</v>
      </c>
      <c r="S1140">
        <v>3</v>
      </c>
      <c r="T1140">
        <v>3</v>
      </c>
      <c r="U1140">
        <v>3</v>
      </c>
      <c r="V1140">
        <v>7</v>
      </c>
      <c r="X1140" t="s">
        <v>1614</v>
      </c>
      <c r="Y1140">
        <v>1179</v>
      </c>
      <c r="Z1140" t="s">
        <v>113</v>
      </c>
    </row>
    <row r="1141" spans="1:26" x14ac:dyDescent="0.25">
      <c r="A1141" s="18" t="s">
        <v>277</v>
      </c>
      <c r="B1141" s="19" t="s">
        <v>312</v>
      </c>
      <c r="C1141" s="19" t="s">
        <v>2594</v>
      </c>
      <c r="D1141" s="26" t="str">
        <f>VLOOKUP(R1141, method!$A$1:$B$15, 2, 0)</f>
        <v>放頭</v>
      </c>
      <c r="E1141" s="34">
        <v>5</v>
      </c>
      <c r="F1141" t="s">
        <v>994</v>
      </c>
      <c r="G1141" s="31" t="s">
        <v>439</v>
      </c>
      <c r="H1141">
        <v>1650</v>
      </c>
      <c r="I1141" s="35" t="s">
        <v>455</v>
      </c>
      <c r="J1141">
        <v>3</v>
      </c>
      <c r="K1141">
        <v>12</v>
      </c>
      <c r="L1141">
        <v>75</v>
      </c>
      <c r="M1141" s="25" t="s">
        <v>89</v>
      </c>
      <c r="N1141" s="15" t="s">
        <v>417</v>
      </c>
      <c r="O1141" s="10" t="s">
        <v>526</v>
      </c>
      <c r="P1141">
        <v>47</v>
      </c>
      <c r="Q1141">
        <v>131</v>
      </c>
      <c r="R1141">
        <v>2</v>
      </c>
      <c r="S1141">
        <v>2</v>
      </c>
      <c r="T1141">
        <v>2</v>
      </c>
      <c r="U1141">
        <v>5</v>
      </c>
      <c r="X1141" t="s">
        <v>820</v>
      </c>
      <c r="Y1141">
        <v>1164</v>
      </c>
      <c r="Z1141" t="s">
        <v>113</v>
      </c>
    </row>
    <row r="1142" spans="1:26" x14ac:dyDescent="0.25">
      <c r="A1142" s="18" t="s">
        <v>277</v>
      </c>
      <c r="B1142" s="19" t="s">
        <v>312</v>
      </c>
      <c r="C1142" s="19" t="s">
        <v>2594</v>
      </c>
      <c r="D1142" s="26" t="str">
        <f>VLOOKUP(R1142, method!$A$1:$B$15, 2, 0)</f>
        <v>放頭</v>
      </c>
      <c r="E1142" s="33">
        <v>2</v>
      </c>
      <c r="F1142" t="s">
        <v>937</v>
      </c>
      <c r="G1142" s="31" t="s">
        <v>451</v>
      </c>
      <c r="H1142">
        <v>1800</v>
      </c>
      <c r="I1142" s="35" t="s">
        <v>455</v>
      </c>
      <c r="J1142">
        <v>3</v>
      </c>
      <c r="K1142">
        <v>3</v>
      </c>
      <c r="L1142">
        <v>73</v>
      </c>
      <c r="M1142" s="25" t="s">
        <v>89</v>
      </c>
      <c r="N1142" s="17" t="s">
        <v>448</v>
      </c>
      <c r="O1142" s="10" t="s">
        <v>762</v>
      </c>
      <c r="P1142">
        <v>8.6999999999999993</v>
      </c>
      <c r="Q1142">
        <v>129</v>
      </c>
      <c r="R1142">
        <v>3</v>
      </c>
      <c r="S1142">
        <v>3</v>
      </c>
      <c r="T1142">
        <v>3</v>
      </c>
      <c r="U1142">
        <v>3</v>
      </c>
      <c r="V1142">
        <v>2</v>
      </c>
      <c r="X1142" t="s">
        <v>985</v>
      </c>
      <c r="Y1142">
        <v>1171</v>
      </c>
      <c r="Z1142" t="s">
        <v>113</v>
      </c>
    </row>
    <row r="1143" spans="1:26" x14ac:dyDescent="0.25">
      <c r="A1143" s="18" t="s">
        <v>277</v>
      </c>
      <c r="B1143" s="19" t="s">
        <v>312</v>
      </c>
      <c r="C1143" s="19" t="s">
        <v>2594</v>
      </c>
      <c r="D1143" s="26" t="str">
        <f>VLOOKUP(R1143, method!$A$1:$B$15, 2, 0)</f>
        <v>放頭</v>
      </c>
      <c r="E1143">
        <v>10</v>
      </c>
      <c r="F1143" t="s">
        <v>996</v>
      </c>
      <c r="G1143" s="31" t="s">
        <v>451</v>
      </c>
      <c r="H1143">
        <v>1650</v>
      </c>
      <c r="I1143" s="35" t="s">
        <v>455</v>
      </c>
      <c r="J1143">
        <v>3</v>
      </c>
      <c r="K1143">
        <v>6</v>
      </c>
      <c r="L1143">
        <v>73</v>
      </c>
      <c r="M1143" s="25" t="s">
        <v>89</v>
      </c>
      <c r="N1143" s="20" t="s">
        <v>56</v>
      </c>
      <c r="O1143" t="s">
        <v>1615</v>
      </c>
      <c r="P1143">
        <v>21</v>
      </c>
      <c r="Q1143">
        <v>130</v>
      </c>
      <c r="R1143">
        <v>3</v>
      </c>
      <c r="S1143">
        <v>4</v>
      </c>
      <c r="T1143">
        <v>4</v>
      </c>
      <c r="U1143">
        <v>10</v>
      </c>
      <c r="X1143" t="s">
        <v>1616</v>
      </c>
      <c r="Y1143">
        <v>1160</v>
      </c>
      <c r="Z1143" t="s">
        <v>113</v>
      </c>
    </row>
    <row r="1144" spans="1:26" x14ac:dyDescent="0.25">
      <c r="A1144" s="18" t="s">
        <v>277</v>
      </c>
      <c r="B1144" s="19" t="s">
        <v>312</v>
      </c>
      <c r="C1144" s="19" t="s">
        <v>2594</v>
      </c>
      <c r="D1144" s="26" t="str">
        <f>VLOOKUP(R1144, method!$A$1:$B$15, 2, 0)</f>
        <v>放頭</v>
      </c>
      <c r="E1144">
        <v>6</v>
      </c>
      <c r="F1144" t="s">
        <v>694</v>
      </c>
      <c r="G1144" s="31" t="s">
        <v>435</v>
      </c>
      <c r="H1144">
        <v>1650</v>
      </c>
      <c r="I1144" s="35" t="s">
        <v>455</v>
      </c>
      <c r="J1144">
        <v>3</v>
      </c>
      <c r="K1144">
        <v>9</v>
      </c>
      <c r="L1144">
        <v>73</v>
      </c>
      <c r="M1144" s="25" t="s">
        <v>89</v>
      </c>
      <c r="N1144" s="18" t="s">
        <v>12</v>
      </c>
      <c r="O1144">
        <v>3</v>
      </c>
      <c r="P1144">
        <v>7.2</v>
      </c>
      <c r="Q1144">
        <v>130</v>
      </c>
      <c r="R1144">
        <v>3</v>
      </c>
      <c r="S1144">
        <v>2</v>
      </c>
      <c r="T1144">
        <v>4</v>
      </c>
      <c r="U1144">
        <v>6</v>
      </c>
      <c r="X1144" t="s">
        <v>1565</v>
      </c>
      <c r="Y1144">
        <v>1156</v>
      </c>
      <c r="Z1144" t="s">
        <v>113</v>
      </c>
    </row>
    <row r="1145" spans="1:26" x14ac:dyDescent="0.25">
      <c r="A1145" s="18" t="s">
        <v>277</v>
      </c>
      <c r="B1145" s="19" t="s">
        <v>312</v>
      </c>
      <c r="C1145" s="19" t="s">
        <v>2594</v>
      </c>
      <c r="D1145" s="26" t="str">
        <f>VLOOKUP(R1145, method!$A$1:$B$15, 2, 0)</f>
        <v>放頭</v>
      </c>
      <c r="E1145" s="33">
        <v>2</v>
      </c>
      <c r="F1145" t="s">
        <v>482</v>
      </c>
      <c r="G1145" s="31" t="s">
        <v>439</v>
      </c>
      <c r="H1145">
        <v>1650</v>
      </c>
      <c r="I1145" s="35" t="s">
        <v>455</v>
      </c>
      <c r="J1145">
        <v>3</v>
      </c>
      <c r="K1145">
        <v>4</v>
      </c>
      <c r="L1145">
        <v>72</v>
      </c>
      <c r="M1145" s="25" t="s">
        <v>89</v>
      </c>
      <c r="N1145" s="20" t="s">
        <v>56</v>
      </c>
      <c r="O1145" s="10" t="s">
        <v>376</v>
      </c>
      <c r="P1145">
        <v>16</v>
      </c>
      <c r="Q1145">
        <v>128</v>
      </c>
      <c r="R1145">
        <v>3</v>
      </c>
      <c r="S1145">
        <v>3</v>
      </c>
      <c r="T1145">
        <v>3</v>
      </c>
      <c r="U1145">
        <v>2</v>
      </c>
      <c r="X1145" t="s">
        <v>1617</v>
      </c>
      <c r="Y1145">
        <v>1141</v>
      </c>
      <c r="Z1145" t="s">
        <v>113</v>
      </c>
    </row>
    <row r="1146" spans="1:26" x14ac:dyDescent="0.25">
      <c r="A1146" s="18" t="s">
        <v>277</v>
      </c>
      <c r="B1146" s="19" t="s">
        <v>312</v>
      </c>
      <c r="C1146" s="19" t="s">
        <v>2594</v>
      </c>
      <c r="D1146" s="29" t="str">
        <f>VLOOKUP(R1146, method!$A$1:$B$15, 2, 0)</f>
        <v>留後</v>
      </c>
      <c r="E1146">
        <v>7</v>
      </c>
      <c r="F1146" t="s">
        <v>621</v>
      </c>
      <c r="G1146" s="30" t="s">
        <v>445</v>
      </c>
      <c r="H1146">
        <v>1800</v>
      </c>
      <c r="I1146" s="35" t="s">
        <v>436</v>
      </c>
      <c r="J1146">
        <v>3</v>
      </c>
      <c r="K1146">
        <v>6</v>
      </c>
      <c r="L1146">
        <v>72</v>
      </c>
      <c r="M1146" s="25" t="s">
        <v>89</v>
      </c>
      <c r="N1146" s="17" t="s">
        <v>448</v>
      </c>
      <c r="O1146" t="s">
        <v>456</v>
      </c>
      <c r="P1146">
        <v>9</v>
      </c>
      <c r="Q1146">
        <v>125</v>
      </c>
      <c r="R1146">
        <v>12</v>
      </c>
      <c r="S1146">
        <v>12</v>
      </c>
      <c r="T1146">
        <v>12</v>
      </c>
      <c r="U1146">
        <v>9</v>
      </c>
      <c r="V1146">
        <v>7</v>
      </c>
      <c r="X1146" t="s">
        <v>990</v>
      </c>
      <c r="Y1146">
        <v>1152</v>
      </c>
      <c r="Z1146" t="s">
        <v>113</v>
      </c>
    </row>
    <row r="1147" spans="1:26" x14ac:dyDescent="0.25">
      <c r="A1147" s="18" t="s">
        <v>277</v>
      </c>
      <c r="B1147" s="19" t="s">
        <v>312</v>
      </c>
      <c r="C1147" s="19" t="s">
        <v>2594</v>
      </c>
      <c r="D1147" s="28" t="str">
        <f>VLOOKUP(R1147, method!$A$1:$B$15, 2, 0)</f>
        <v>中前</v>
      </c>
      <c r="E1147" s="33">
        <v>3</v>
      </c>
      <c r="F1147" t="s">
        <v>851</v>
      </c>
      <c r="G1147" t="s">
        <v>532</v>
      </c>
      <c r="H1147">
        <v>1800</v>
      </c>
      <c r="I1147" s="35" t="s">
        <v>455</v>
      </c>
      <c r="J1147">
        <v>3</v>
      </c>
      <c r="K1147">
        <v>1</v>
      </c>
      <c r="L1147">
        <v>71</v>
      </c>
      <c r="M1147" s="25" t="s">
        <v>89</v>
      </c>
      <c r="N1147" s="20" t="s">
        <v>56</v>
      </c>
      <c r="O1147" s="10" t="s">
        <v>597</v>
      </c>
      <c r="P1147">
        <v>10</v>
      </c>
      <c r="Q1147">
        <v>126</v>
      </c>
      <c r="R1147">
        <v>4</v>
      </c>
      <c r="S1147">
        <v>3</v>
      </c>
      <c r="T1147">
        <v>4</v>
      </c>
      <c r="U1147">
        <v>4</v>
      </c>
      <c r="V1147">
        <v>3</v>
      </c>
      <c r="X1147" t="s">
        <v>1618</v>
      </c>
      <c r="Y1147">
        <v>1141</v>
      </c>
      <c r="Z1147" t="s">
        <v>113</v>
      </c>
    </row>
    <row r="1148" spans="1:26" x14ac:dyDescent="0.25">
      <c r="A1148" s="18" t="s">
        <v>277</v>
      </c>
      <c r="B1148" s="19" t="s">
        <v>312</v>
      </c>
      <c r="C1148" s="19" t="s">
        <v>2594</v>
      </c>
      <c r="D1148" s="28" t="str">
        <f>VLOOKUP(R1148, method!$A$1:$B$15, 2, 0)</f>
        <v>中前</v>
      </c>
      <c r="E1148" s="34">
        <v>4</v>
      </c>
      <c r="F1148" t="s">
        <v>700</v>
      </c>
      <c r="G1148" t="s">
        <v>545</v>
      </c>
      <c r="H1148">
        <v>2000</v>
      </c>
      <c r="I1148" s="35" t="s">
        <v>455</v>
      </c>
      <c r="J1148">
        <v>3</v>
      </c>
      <c r="K1148">
        <v>7</v>
      </c>
      <c r="L1148">
        <v>71</v>
      </c>
      <c r="M1148" s="25" t="s">
        <v>89</v>
      </c>
      <c r="N1148" s="17" t="s">
        <v>448</v>
      </c>
      <c r="O1148" s="10">
        <v>2</v>
      </c>
      <c r="P1148">
        <v>22</v>
      </c>
      <c r="Q1148">
        <v>121</v>
      </c>
      <c r="R1148">
        <v>6</v>
      </c>
      <c r="S1148">
        <v>2</v>
      </c>
      <c r="T1148">
        <v>2</v>
      </c>
      <c r="U1148">
        <v>2</v>
      </c>
      <c r="V1148">
        <v>4</v>
      </c>
      <c r="X1148" t="s">
        <v>1613</v>
      </c>
      <c r="Y1148">
        <v>1167</v>
      </c>
      <c r="Z1148" t="s">
        <v>113</v>
      </c>
    </row>
    <row r="1149" spans="1:26" x14ac:dyDescent="0.25">
      <c r="A1149" s="18" t="s">
        <v>277</v>
      </c>
      <c r="B1149" s="19" t="s">
        <v>312</v>
      </c>
      <c r="C1149" s="19" t="s">
        <v>2594</v>
      </c>
      <c r="D1149" s="28" t="str">
        <f>VLOOKUP(R1149, method!$A$1:$B$15, 2, 0)</f>
        <v>中前</v>
      </c>
      <c r="E1149">
        <v>8</v>
      </c>
      <c r="F1149" t="s">
        <v>1189</v>
      </c>
      <c r="G1149" t="s">
        <v>511</v>
      </c>
      <c r="H1149">
        <v>1650</v>
      </c>
      <c r="I1149" s="35" t="s">
        <v>455</v>
      </c>
      <c r="J1149">
        <v>3</v>
      </c>
      <c r="K1149">
        <v>5</v>
      </c>
      <c r="L1149">
        <v>71</v>
      </c>
      <c r="M1149" s="25" t="s">
        <v>89</v>
      </c>
      <c r="N1149" s="15" t="s">
        <v>391</v>
      </c>
      <c r="O1149" t="s">
        <v>664</v>
      </c>
      <c r="P1149">
        <v>24</v>
      </c>
      <c r="Q1149">
        <v>126</v>
      </c>
      <c r="R1149">
        <v>6</v>
      </c>
      <c r="S1149">
        <v>6</v>
      </c>
      <c r="T1149">
        <v>5</v>
      </c>
      <c r="U1149">
        <v>8</v>
      </c>
      <c r="X1149" t="s">
        <v>1556</v>
      </c>
      <c r="Y1149">
        <v>1158</v>
      </c>
      <c r="Z1149" t="s">
        <v>113</v>
      </c>
    </row>
    <row r="1150" spans="1:26" x14ac:dyDescent="0.25">
      <c r="A1150" s="18" t="s">
        <v>277</v>
      </c>
      <c r="B1150" s="19" t="s">
        <v>312</v>
      </c>
      <c r="C1150" s="19" t="s">
        <v>2594</v>
      </c>
      <c r="D1150" s="27" t="str">
        <f>VLOOKUP(R1150, method!$A$1:$B$15, 2, 0)</f>
        <v>中後</v>
      </c>
      <c r="E1150">
        <v>6</v>
      </c>
      <c r="F1150" t="s">
        <v>1160</v>
      </c>
      <c r="G1150" s="31" t="s">
        <v>435</v>
      </c>
      <c r="H1150">
        <v>1650</v>
      </c>
      <c r="I1150" s="35" t="s">
        <v>455</v>
      </c>
      <c r="J1150">
        <v>3</v>
      </c>
      <c r="K1150">
        <v>12</v>
      </c>
      <c r="L1150">
        <v>71</v>
      </c>
      <c r="M1150" s="25" t="s">
        <v>89</v>
      </c>
      <c r="N1150" s="17" t="s">
        <v>448</v>
      </c>
      <c r="O1150" t="s">
        <v>536</v>
      </c>
      <c r="P1150">
        <v>19</v>
      </c>
      <c r="Q1150">
        <v>127</v>
      </c>
      <c r="R1150">
        <v>8</v>
      </c>
      <c r="S1150">
        <v>9</v>
      </c>
      <c r="T1150">
        <v>6</v>
      </c>
      <c r="U1150">
        <v>6</v>
      </c>
      <c r="X1150" t="s">
        <v>1363</v>
      </c>
      <c r="Y1150">
        <v>1155</v>
      </c>
      <c r="Z1150" t="s">
        <v>113</v>
      </c>
    </row>
    <row r="1151" spans="1:26" x14ac:dyDescent="0.25">
      <c r="A1151" s="18" t="s">
        <v>277</v>
      </c>
      <c r="B1151" s="19" t="s">
        <v>312</v>
      </c>
      <c r="C1151" s="19" t="s">
        <v>2594</v>
      </c>
      <c r="D1151" s="28" t="str">
        <f>VLOOKUP(R1151, method!$A$1:$B$15, 2, 0)</f>
        <v>中前</v>
      </c>
      <c r="E1151" s="33">
        <v>1</v>
      </c>
      <c r="F1151" t="s">
        <v>1284</v>
      </c>
      <c r="G1151" s="31" t="s">
        <v>451</v>
      </c>
      <c r="H1151">
        <v>1650</v>
      </c>
      <c r="I1151" s="35" t="s">
        <v>455</v>
      </c>
      <c r="J1151">
        <v>3</v>
      </c>
      <c r="K1151">
        <v>6</v>
      </c>
      <c r="L1151">
        <v>65</v>
      </c>
      <c r="M1151" s="25" t="s">
        <v>89</v>
      </c>
      <c r="N1151" s="17" t="s">
        <v>448</v>
      </c>
      <c r="O1151" s="10" t="s">
        <v>539</v>
      </c>
      <c r="P1151">
        <v>8</v>
      </c>
      <c r="Q1151">
        <v>121</v>
      </c>
      <c r="R1151">
        <v>4</v>
      </c>
      <c r="S1151">
        <v>4</v>
      </c>
      <c r="T1151">
        <v>4</v>
      </c>
      <c r="U1151">
        <v>1</v>
      </c>
      <c r="X1151" t="s">
        <v>814</v>
      </c>
      <c r="Y1151">
        <v>1159</v>
      </c>
      <c r="Z1151" t="s">
        <v>113</v>
      </c>
    </row>
    <row r="1152" spans="1:26" x14ac:dyDescent="0.25">
      <c r="A1152" s="18" t="s">
        <v>277</v>
      </c>
      <c r="B1152" s="19" t="s">
        <v>312</v>
      </c>
      <c r="C1152" s="19" t="s">
        <v>2594</v>
      </c>
      <c r="D1152" s="26" t="str">
        <f>VLOOKUP(R1152, method!$A$1:$B$15, 2, 0)</f>
        <v>放頭</v>
      </c>
      <c r="E1152" s="33">
        <v>1</v>
      </c>
      <c r="F1152" t="s">
        <v>642</v>
      </c>
      <c r="G1152" s="31" t="s">
        <v>439</v>
      </c>
      <c r="H1152">
        <v>1650</v>
      </c>
      <c r="I1152" s="35" t="s">
        <v>455</v>
      </c>
      <c r="J1152">
        <v>4</v>
      </c>
      <c r="K1152">
        <v>2</v>
      </c>
      <c r="L1152">
        <v>59</v>
      </c>
      <c r="M1152" s="25" t="s">
        <v>89</v>
      </c>
      <c r="N1152" s="17" t="s">
        <v>448</v>
      </c>
      <c r="O1152" s="10" t="s">
        <v>488</v>
      </c>
      <c r="P1152">
        <v>11</v>
      </c>
      <c r="Q1152">
        <v>132</v>
      </c>
      <c r="R1152">
        <v>3</v>
      </c>
      <c r="S1152">
        <v>3</v>
      </c>
      <c r="T1152">
        <v>4</v>
      </c>
      <c r="U1152">
        <v>1</v>
      </c>
      <c r="X1152" t="s">
        <v>1619</v>
      </c>
      <c r="Y1152">
        <v>1158</v>
      </c>
      <c r="Z1152" t="s">
        <v>113</v>
      </c>
    </row>
    <row r="1153" spans="1:26" x14ac:dyDescent="0.25">
      <c r="A1153" s="18" t="s">
        <v>277</v>
      </c>
      <c r="B1153" s="19" t="s">
        <v>312</v>
      </c>
      <c r="C1153" s="19" t="s">
        <v>2594</v>
      </c>
      <c r="D1153" s="26" t="str">
        <f>VLOOKUP(R1153, method!$A$1:$B$15, 2, 0)</f>
        <v>放頭</v>
      </c>
      <c r="E1153">
        <v>9</v>
      </c>
      <c r="F1153" t="s">
        <v>1620</v>
      </c>
      <c r="G1153" t="s">
        <v>511</v>
      </c>
      <c r="H1153">
        <v>1800</v>
      </c>
      <c r="I1153" s="35" t="s">
        <v>455</v>
      </c>
      <c r="J1153">
        <v>4</v>
      </c>
      <c r="K1153">
        <v>11</v>
      </c>
      <c r="L1153">
        <v>59</v>
      </c>
      <c r="M1153" s="25" t="s">
        <v>89</v>
      </c>
      <c r="N1153" s="17" t="s">
        <v>512</v>
      </c>
      <c r="O1153" t="s">
        <v>546</v>
      </c>
      <c r="P1153">
        <v>15</v>
      </c>
      <c r="Q1153">
        <v>129</v>
      </c>
      <c r="R1153">
        <v>2</v>
      </c>
      <c r="S1153">
        <v>2</v>
      </c>
      <c r="T1153">
        <v>3</v>
      </c>
      <c r="U1153">
        <v>2</v>
      </c>
      <c r="V1153">
        <v>9</v>
      </c>
      <c r="X1153" t="s">
        <v>1621</v>
      </c>
      <c r="Y1153">
        <v>1173</v>
      </c>
      <c r="Z1153" t="s">
        <v>113</v>
      </c>
    </row>
    <row r="1154" spans="1:26" x14ac:dyDescent="0.25">
      <c r="A1154" s="18" t="s">
        <v>277</v>
      </c>
      <c r="B1154" s="19" t="s">
        <v>312</v>
      </c>
      <c r="C1154" s="19" t="s">
        <v>2594</v>
      </c>
      <c r="D1154" s="28" t="str">
        <f>VLOOKUP(R1154, method!$A$1:$B$15, 2, 0)</f>
        <v>中前</v>
      </c>
      <c r="E1154" s="33">
        <v>3</v>
      </c>
      <c r="F1154" t="s">
        <v>503</v>
      </c>
      <c r="G1154" s="30" t="s">
        <v>445</v>
      </c>
      <c r="H1154">
        <v>1650</v>
      </c>
      <c r="I1154" s="35" t="s">
        <v>455</v>
      </c>
      <c r="J1154">
        <v>4</v>
      </c>
      <c r="K1154">
        <v>3</v>
      </c>
      <c r="L1154">
        <v>59</v>
      </c>
      <c r="M1154" s="25" t="s">
        <v>89</v>
      </c>
      <c r="N1154" s="17" t="s">
        <v>448</v>
      </c>
      <c r="O1154" s="10" t="s">
        <v>442</v>
      </c>
      <c r="P1154">
        <v>8.3000000000000007</v>
      </c>
      <c r="Q1154">
        <v>133</v>
      </c>
      <c r="R1154">
        <v>5</v>
      </c>
      <c r="S1154">
        <v>6</v>
      </c>
      <c r="T1154">
        <v>6</v>
      </c>
      <c r="U1154">
        <v>3</v>
      </c>
      <c r="X1154" t="s">
        <v>1385</v>
      </c>
      <c r="Y1154">
        <v>1177</v>
      </c>
      <c r="Z1154" t="s">
        <v>113</v>
      </c>
    </row>
    <row r="1155" spans="1:26" x14ac:dyDescent="0.25">
      <c r="A1155" s="18" t="s">
        <v>277</v>
      </c>
      <c r="B1155" s="19" t="s">
        <v>312</v>
      </c>
      <c r="C1155" s="19" t="s">
        <v>2594</v>
      </c>
      <c r="D1155" s="26" t="str">
        <f>VLOOKUP(R1155, method!$A$1:$B$15, 2, 0)</f>
        <v>放頭</v>
      </c>
      <c r="E1155" s="33">
        <v>1</v>
      </c>
      <c r="F1155" t="s">
        <v>1069</v>
      </c>
      <c r="G1155" s="30" t="s">
        <v>445</v>
      </c>
      <c r="H1155">
        <v>1800</v>
      </c>
      <c r="I1155" s="35" t="s">
        <v>455</v>
      </c>
      <c r="J1155">
        <v>4</v>
      </c>
      <c r="K1155">
        <v>10</v>
      </c>
      <c r="L1155">
        <v>54</v>
      </c>
      <c r="M1155" s="25" t="s">
        <v>89</v>
      </c>
      <c r="N1155" s="17" t="s">
        <v>448</v>
      </c>
      <c r="O1155" s="10" t="s">
        <v>613</v>
      </c>
      <c r="P1155">
        <v>13</v>
      </c>
      <c r="Q1155">
        <v>127</v>
      </c>
      <c r="R1155">
        <v>2</v>
      </c>
      <c r="S1155">
        <v>3</v>
      </c>
      <c r="T1155">
        <v>4</v>
      </c>
      <c r="U1155">
        <v>3</v>
      </c>
      <c r="V1155">
        <v>1</v>
      </c>
      <c r="X1155" t="s">
        <v>1622</v>
      </c>
      <c r="Y1155">
        <v>1166</v>
      </c>
      <c r="Z1155" t="s">
        <v>113</v>
      </c>
    </row>
    <row r="1156" spans="1:26" x14ac:dyDescent="0.25">
      <c r="A1156" s="18" t="s">
        <v>277</v>
      </c>
      <c r="B1156" s="19" t="s">
        <v>312</v>
      </c>
      <c r="C1156" s="19" t="s">
        <v>2594</v>
      </c>
      <c r="D1156" s="26" t="str">
        <f>VLOOKUP(R1156, method!$A$1:$B$15, 2, 0)</f>
        <v>放頭</v>
      </c>
      <c r="E1156" s="33">
        <v>1</v>
      </c>
      <c r="F1156" t="s">
        <v>1019</v>
      </c>
      <c r="G1156" s="31" t="s">
        <v>435</v>
      </c>
      <c r="H1156">
        <v>1650</v>
      </c>
      <c r="I1156" s="35" t="s">
        <v>455</v>
      </c>
      <c r="J1156">
        <v>4</v>
      </c>
      <c r="K1156">
        <v>2</v>
      </c>
      <c r="L1156">
        <v>49</v>
      </c>
      <c r="M1156" s="25" t="s">
        <v>89</v>
      </c>
      <c r="N1156" s="14" t="s">
        <v>398</v>
      </c>
      <c r="O1156" s="10" t="s">
        <v>376</v>
      </c>
      <c r="P1156">
        <v>14</v>
      </c>
      <c r="Q1156">
        <v>121</v>
      </c>
      <c r="R1156">
        <v>1</v>
      </c>
      <c r="S1156">
        <v>3</v>
      </c>
      <c r="T1156">
        <v>3</v>
      </c>
      <c r="U1156">
        <v>1</v>
      </c>
      <c r="X1156" t="s">
        <v>1363</v>
      </c>
      <c r="Y1156">
        <v>1161</v>
      </c>
      <c r="Z1156" t="s">
        <v>113</v>
      </c>
    </row>
    <row r="1157" spans="1:26" x14ac:dyDescent="0.25">
      <c r="A1157" s="18" t="s">
        <v>277</v>
      </c>
      <c r="B1157" s="19" t="s">
        <v>312</v>
      </c>
      <c r="C1157" s="19" t="s">
        <v>2594</v>
      </c>
      <c r="D1157" s="27" t="str">
        <f>VLOOKUP(R1157, method!$A$1:$B$15, 2, 0)</f>
        <v>中後</v>
      </c>
      <c r="E1157">
        <v>9</v>
      </c>
      <c r="F1157" t="s">
        <v>510</v>
      </c>
      <c r="G1157" t="s">
        <v>511</v>
      </c>
      <c r="H1157">
        <v>1200</v>
      </c>
      <c r="I1157" s="35" t="s">
        <v>455</v>
      </c>
      <c r="J1157">
        <v>4</v>
      </c>
      <c r="K1157">
        <v>12</v>
      </c>
      <c r="L1157">
        <v>51</v>
      </c>
      <c r="M1157" s="25" t="s">
        <v>89</v>
      </c>
      <c r="N1157" s="17" t="s">
        <v>448</v>
      </c>
      <c r="O1157" t="s">
        <v>573</v>
      </c>
      <c r="P1157">
        <v>19</v>
      </c>
      <c r="Q1157">
        <v>124</v>
      </c>
      <c r="R1157">
        <v>10</v>
      </c>
      <c r="S1157">
        <v>12</v>
      </c>
      <c r="T1157">
        <v>9</v>
      </c>
      <c r="X1157" t="s">
        <v>1623</v>
      </c>
      <c r="Y1157">
        <v>1154</v>
      </c>
      <c r="Z1157" t="s">
        <v>113</v>
      </c>
    </row>
    <row r="1158" spans="1:26" x14ac:dyDescent="0.25">
      <c r="A1158" s="18" t="s">
        <v>277</v>
      </c>
      <c r="B1158" s="19" t="s">
        <v>312</v>
      </c>
      <c r="C1158" s="19" t="s">
        <v>2594</v>
      </c>
      <c r="D1158" s="26" t="str">
        <f>VLOOKUP(R1158, method!$A$1:$B$15, 2, 0)</f>
        <v>放頭</v>
      </c>
      <c r="E1158">
        <v>7</v>
      </c>
      <c r="F1158" t="s">
        <v>1309</v>
      </c>
      <c r="G1158" t="s">
        <v>532</v>
      </c>
      <c r="H1158">
        <v>1400</v>
      </c>
      <c r="I1158" s="36" t="s">
        <v>440</v>
      </c>
      <c r="J1158">
        <v>4</v>
      </c>
      <c r="K1158">
        <v>10</v>
      </c>
      <c r="L1158">
        <v>55</v>
      </c>
      <c r="M1158" s="17" t="s">
        <v>116</v>
      </c>
      <c r="N1158" s="20" t="s">
        <v>56</v>
      </c>
      <c r="O1158" t="s">
        <v>480</v>
      </c>
      <c r="P1158">
        <v>23</v>
      </c>
      <c r="Q1158">
        <v>130</v>
      </c>
      <c r="R1158">
        <v>2</v>
      </c>
      <c r="S1158">
        <v>2</v>
      </c>
      <c r="T1158">
        <v>2</v>
      </c>
      <c r="U1158">
        <v>7</v>
      </c>
      <c r="X1158" t="s">
        <v>1624</v>
      </c>
      <c r="Y1158">
        <v>1117</v>
      </c>
      <c r="Z1158" t="s">
        <v>113</v>
      </c>
    </row>
    <row r="1159" spans="1:26" x14ac:dyDescent="0.25">
      <c r="A1159" s="18" t="s">
        <v>277</v>
      </c>
      <c r="B1159" s="19" t="s">
        <v>312</v>
      </c>
      <c r="C1159" s="19" t="s">
        <v>2594</v>
      </c>
      <c r="D1159" s="26" t="str">
        <f>VLOOKUP(R1159, method!$A$1:$B$15, 2, 0)</f>
        <v>放頭</v>
      </c>
      <c r="E1159">
        <v>13</v>
      </c>
      <c r="F1159" t="s">
        <v>1625</v>
      </c>
      <c r="G1159" t="s">
        <v>511</v>
      </c>
      <c r="H1159">
        <v>1650</v>
      </c>
      <c r="I1159" s="36" t="s">
        <v>603</v>
      </c>
      <c r="J1159">
        <v>4</v>
      </c>
      <c r="K1159">
        <v>1</v>
      </c>
      <c r="L1159">
        <v>57</v>
      </c>
      <c r="M1159" s="17" t="s">
        <v>116</v>
      </c>
      <c r="N1159" s="17" t="s">
        <v>512</v>
      </c>
      <c r="O1159" t="s">
        <v>1626</v>
      </c>
      <c r="P1159">
        <v>5.4</v>
      </c>
      <c r="Q1159">
        <v>125</v>
      </c>
      <c r="R1159">
        <v>1</v>
      </c>
      <c r="S1159">
        <v>1</v>
      </c>
      <c r="T1159">
        <v>3</v>
      </c>
      <c r="U1159">
        <v>13</v>
      </c>
      <c r="X1159" t="s">
        <v>1627</v>
      </c>
      <c r="Y1159">
        <v>1117</v>
      </c>
      <c r="Z1159" t="s">
        <v>1628</v>
      </c>
    </row>
    <row r="1160" spans="1:26" x14ac:dyDescent="0.25">
      <c r="A1160" s="18" t="s">
        <v>277</v>
      </c>
      <c r="B1160" s="19" t="s">
        <v>312</v>
      </c>
      <c r="C1160" s="19" t="s">
        <v>2594</v>
      </c>
      <c r="D1160" s="28" t="str">
        <f>VLOOKUP(R1160, method!$A$1:$B$15, 2, 0)</f>
        <v>中前</v>
      </c>
      <c r="E1160">
        <v>12</v>
      </c>
      <c r="F1160" t="s">
        <v>1490</v>
      </c>
      <c r="G1160" s="30" t="s">
        <v>445</v>
      </c>
      <c r="H1160">
        <v>1650</v>
      </c>
      <c r="I1160" s="35" t="s">
        <v>455</v>
      </c>
      <c r="J1160">
        <v>4</v>
      </c>
      <c r="K1160">
        <v>8</v>
      </c>
      <c r="L1160">
        <v>59</v>
      </c>
      <c r="M1160" s="17" t="s">
        <v>116</v>
      </c>
      <c r="N1160" s="15" t="s">
        <v>390</v>
      </c>
      <c r="O1160">
        <v>8</v>
      </c>
      <c r="P1160">
        <v>17</v>
      </c>
      <c r="Q1160">
        <v>135</v>
      </c>
      <c r="R1160">
        <v>6</v>
      </c>
      <c r="S1160">
        <v>3</v>
      </c>
      <c r="T1160">
        <v>4</v>
      </c>
      <c r="U1160">
        <v>12</v>
      </c>
      <c r="X1160" t="s">
        <v>805</v>
      </c>
      <c r="Y1160">
        <v>1123</v>
      </c>
      <c r="Z1160" t="s">
        <v>1629</v>
      </c>
    </row>
    <row r="1161" spans="1:26" x14ac:dyDescent="0.25">
      <c r="A1161" s="18" t="s">
        <v>277</v>
      </c>
      <c r="B1161" s="19" t="s">
        <v>312</v>
      </c>
      <c r="C1161" s="19" t="s">
        <v>2594</v>
      </c>
      <c r="D1161" s="26" t="str">
        <f>VLOOKUP(R1161, method!$A$1:$B$15, 2, 0)</f>
        <v>放頭</v>
      </c>
      <c r="E1161" s="34">
        <v>5</v>
      </c>
      <c r="F1161" t="s">
        <v>971</v>
      </c>
      <c r="G1161" s="31" t="s">
        <v>435</v>
      </c>
      <c r="H1161">
        <v>1650</v>
      </c>
      <c r="I1161" s="35" t="s">
        <v>436</v>
      </c>
      <c r="J1161">
        <v>4</v>
      </c>
      <c r="K1161">
        <v>11</v>
      </c>
      <c r="L1161">
        <v>60</v>
      </c>
      <c r="M1161" s="17" t="s">
        <v>116</v>
      </c>
      <c r="N1161" s="17" t="s">
        <v>512</v>
      </c>
      <c r="O1161" t="s">
        <v>495</v>
      </c>
      <c r="P1161">
        <v>19</v>
      </c>
      <c r="Q1161">
        <v>125</v>
      </c>
      <c r="R1161">
        <v>3</v>
      </c>
      <c r="S1161">
        <v>3</v>
      </c>
      <c r="T1161">
        <v>3</v>
      </c>
      <c r="U1161">
        <v>5</v>
      </c>
      <c r="X1161" t="s">
        <v>828</v>
      </c>
      <c r="Y1161">
        <v>1126</v>
      </c>
      <c r="Z1161" t="s">
        <v>1629</v>
      </c>
    </row>
    <row r="1162" spans="1:26" x14ac:dyDescent="0.25">
      <c r="A1162" s="18" t="s">
        <v>277</v>
      </c>
      <c r="B1162" s="19" t="s">
        <v>312</v>
      </c>
      <c r="C1162" s="19" t="s">
        <v>2594</v>
      </c>
      <c r="D1162" s="26" t="str">
        <f>VLOOKUP(R1162, method!$A$1:$B$15, 2, 0)</f>
        <v>放頭</v>
      </c>
      <c r="E1162">
        <v>9</v>
      </c>
      <c r="F1162" t="s">
        <v>530</v>
      </c>
      <c r="G1162" s="31" t="s">
        <v>439</v>
      </c>
      <c r="H1162">
        <v>1800</v>
      </c>
      <c r="I1162" s="35" t="s">
        <v>455</v>
      </c>
      <c r="J1162">
        <v>3</v>
      </c>
      <c r="K1162">
        <v>10</v>
      </c>
      <c r="L1162">
        <v>61</v>
      </c>
      <c r="M1162" s="17" t="s">
        <v>116</v>
      </c>
      <c r="N1162" s="23" t="s">
        <v>39</v>
      </c>
      <c r="O1162" s="10" t="s">
        <v>498</v>
      </c>
      <c r="P1162">
        <v>68</v>
      </c>
      <c r="Q1162">
        <v>115</v>
      </c>
      <c r="R1162">
        <v>1</v>
      </c>
      <c r="S1162">
        <v>1</v>
      </c>
      <c r="T1162">
        <v>1</v>
      </c>
      <c r="U1162">
        <v>1</v>
      </c>
      <c r="V1162">
        <v>9</v>
      </c>
      <c r="X1162" t="s">
        <v>1630</v>
      </c>
      <c r="Y1162">
        <v>1137</v>
      </c>
      <c r="Z1162" t="s">
        <v>1629</v>
      </c>
    </row>
    <row r="1163" spans="1:26" x14ac:dyDescent="0.25">
      <c r="A1163" s="18" t="s">
        <v>277</v>
      </c>
      <c r="B1163" s="19" t="s">
        <v>312</v>
      </c>
      <c r="C1163" s="19" t="s">
        <v>2594</v>
      </c>
      <c r="D1163" s="28" t="str">
        <f>VLOOKUP(R1163, method!$A$1:$B$15, 2, 0)</f>
        <v>中前</v>
      </c>
      <c r="E1163">
        <v>6</v>
      </c>
      <c r="F1163" t="s">
        <v>1631</v>
      </c>
      <c r="G1163" s="31" t="s">
        <v>435</v>
      </c>
      <c r="H1163">
        <v>1650</v>
      </c>
      <c r="I1163" s="35" t="s">
        <v>455</v>
      </c>
      <c r="J1163">
        <v>3</v>
      </c>
      <c r="K1163">
        <v>3</v>
      </c>
      <c r="L1163">
        <v>63</v>
      </c>
      <c r="M1163" s="17" t="s">
        <v>116</v>
      </c>
      <c r="N1163" s="17" t="s">
        <v>512</v>
      </c>
      <c r="O1163" s="10" t="s">
        <v>498</v>
      </c>
      <c r="P1163">
        <v>31</v>
      </c>
      <c r="Q1163">
        <v>110</v>
      </c>
      <c r="R1163">
        <v>4</v>
      </c>
      <c r="S1163">
        <v>5</v>
      </c>
      <c r="T1163">
        <v>5</v>
      </c>
      <c r="U1163">
        <v>6</v>
      </c>
      <c r="X1163" t="s">
        <v>1368</v>
      </c>
      <c r="Y1163">
        <v>1132</v>
      </c>
      <c r="Z1163" t="s">
        <v>1632</v>
      </c>
    </row>
    <row r="1164" spans="1:26" x14ac:dyDescent="0.25">
      <c r="A1164" s="18" t="s">
        <v>277</v>
      </c>
      <c r="B1164" s="19" t="s">
        <v>312</v>
      </c>
      <c r="C1164" s="19" t="s">
        <v>2594</v>
      </c>
      <c r="D1164" s="28" t="str">
        <f>VLOOKUP(R1164, method!$A$1:$B$15, 2, 0)</f>
        <v>中前</v>
      </c>
      <c r="E1164">
        <v>14</v>
      </c>
      <c r="F1164" t="s">
        <v>754</v>
      </c>
      <c r="G1164" t="s">
        <v>631</v>
      </c>
      <c r="H1164">
        <v>1800</v>
      </c>
      <c r="I1164" s="35" t="s">
        <v>455</v>
      </c>
      <c r="J1164">
        <v>3</v>
      </c>
      <c r="K1164">
        <v>3</v>
      </c>
      <c r="L1164">
        <v>65</v>
      </c>
      <c r="M1164" s="17" t="s">
        <v>116</v>
      </c>
      <c r="N1164" s="16" t="s">
        <v>1633</v>
      </c>
      <c r="O1164" t="s">
        <v>485</v>
      </c>
      <c r="P1164">
        <v>52</v>
      </c>
      <c r="Q1164">
        <v>118</v>
      </c>
      <c r="R1164">
        <v>6</v>
      </c>
      <c r="S1164">
        <v>8</v>
      </c>
      <c r="T1164">
        <v>8</v>
      </c>
      <c r="U1164">
        <v>12</v>
      </c>
      <c r="V1164">
        <v>14</v>
      </c>
      <c r="X1164" t="s">
        <v>1634</v>
      </c>
      <c r="Y1164">
        <v>1142</v>
      </c>
      <c r="Z1164" t="s">
        <v>1635</v>
      </c>
    </row>
    <row r="1165" spans="1:26" x14ac:dyDescent="0.25">
      <c r="A1165" s="18" t="s">
        <v>277</v>
      </c>
      <c r="B1165" s="19" t="s">
        <v>312</v>
      </c>
      <c r="C1165" s="19" t="s">
        <v>2594</v>
      </c>
      <c r="D1165" s="26" t="str">
        <f>VLOOKUP(R1165, method!$A$1:$B$15, 2, 0)</f>
        <v>放頭</v>
      </c>
      <c r="E1165">
        <v>7</v>
      </c>
      <c r="F1165" t="s">
        <v>1384</v>
      </c>
      <c r="G1165" t="s">
        <v>511</v>
      </c>
      <c r="H1165">
        <v>1650</v>
      </c>
      <c r="I1165" s="35" t="s">
        <v>455</v>
      </c>
      <c r="J1165">
        <v>3</v>
      </c>
      <c r="K1165">
        <v>5</v>
      </c>
      <c r="L1165">
        <v>67</v>
      </c>
      <c r="M1165" s="17" t="s">
        <v>116</v>
      </c>
      <c r="N1165" s="23" t="s">
        <v>39</v>
      </c>
      <c r="O1165" t="s">
        <v>533</v>
      </c>
      <c r="P1165">
        <v>26</v>
      </c>
      <c r="Q1165">
        <v>115</v>
      </c>
      <c r="R1165">
        <v>2</v>
      </c>
      <c r="S1165">
        <v>2</v>
      </c>
      <c r="T1165">
        <v>5</v>
      </c>
      <c r="U1165">
        <v>7</v>
      </c>
      <c r="X1165" t="s">
        <v>1636</v>
      </c>
      <c r="Y1165">
        <v>1139</v>
      </c>
      <c r="Z1165" t="s">
        <v>143</v>
      </c>
    </row>
    <row r="1166" spans="1:26" x14ac:dyDescent="0.25">
      <c r="A1166" s="18" t="s">
        <v>277</v>
      </c>
      <c r="B1166" s="19" t="s">
        <v>312</v>
      </c>
      <c r="C1166" s="19" t="s">
        <v>2594</v>
      </c>
      <c r="D1166" s="28" t="str">
        <f>VLOOKUP(R1166, method!$A$1:$B$15, 2, 0)</f>
        <v>中前</v>
      </c>
      <c r="E1166">
        <v>9</v>
      </c>
      <c r="F1166" t="s">
        <v>1320</v>
      </c>
      <c r="G1166" t="s">
        <v>631</v>
      </c>
      <c r="H1166">
        <v>1400</v>
      </c>
      <c r="I1166" s="35" t="s">
        <v>436</v>
      </c>
      <c r="J1166">
        <v>3</v>
      </c>
      <c r="K1166">
        <v>7</v>
      </c>
      <c r="L1166">
        <v>67</v>
      </c>
      <c r="M1166" s="17" t="s">
        <v>116</v>
      </c>
      <c r="N1166" s="17" t="s">
        <v>448</v>
      </c>
      <c r="O1166" t="s">
        <v>465</v>
      </c>
      <c r="P1166">
        <v>101</v>
      </c>
      <c r="Q1166">
        <v>120</v>
      </c>
      <c r="R1166">
        <v>6</v>
      </c>
      <c r="S1166">
        <v>9</v>
      </c>
      <c r="T1166">
        <v>10</v>
      </c>
      <c r="U1166">
        <v>9</v>
      </c>
      <c r="X1166" t="s">
        <v>1398</v>
      </c>
      <c r="Y1166">
        <v>1131</v>
      </c>
      <c r="Z1166" t="s">
        <v>557</v>
      </c>
    </row>
    <row r="1167" spans="1:26" x14ac:dyDescent="0.25">
      <c r="A1167" s="18" t="s">
        <v>277</v>
      </c>
      <c r="B1167" s="20" t="s">
        <v>315</v>
      </c>
      <c r="C1167" s="20" t="s">
        <v>2595</v>
      </c>
      <c r="D1167" s="28" t="str">
        <f>VLOOKUP(R1167, method!$A$1:$B$15, 2, 0)</f>
        <v>中前</v>
      </c>
      <c r="E1167" s="34">
        <v>4</v>
      </c>
      <c r="F1167" t="s">
        <v>547</v>
      </c>
      <c r="G1167" t="s">
        <v>532</v>
      </c>
      <c r="H1167">
        <v>1600</v>
      </c>
      <c r="I1167" s="35" t="s">
        <v>455</v>
      </c>
      <c r="J1167">
        <v>3</v>
      </c>
      <c r="K1167">
        <v>6</v>
      </c>
      <c r="L1167">
        <v>62</v>
      </c>
      <c r="M1167" s="20" t="s">
        <v>27</v>
      </c>
      <c r="N1167" s="17" t="s">
        <v>512</v>
      </c>
      <c r="O1167" t="s">
        <v>495</v>
      </c>
      <c r="P1167">
        <v>14</v>
      </c>
      <c r="Q1167">
        <v>117</v>
      </c>
      <c r="R1167">
        <v>4</v>
      </c>
      <c r="S1167">
        <v>5</v>
      </c>
      <c r="T1167">
        <v>4</v>
      </c>
      <c r="U1167">
        <v>4</v>
      </c>
      <c r="X1167" t="s">
        <v>1637</v>
      </c>
      <c r="Y1167">
        <v>1120</v>
      </c>
      <c r="Z1167" t="s">
        <v>1482</v>
      </c>
    </row>
    <row r="1168" spans="1:26" x14ac:dyDescent="0.25">
      <c r="A1168" s="18" t="s">
        <v>277</v>
      </c>
      <c r="B1168" s="20" t="s">
        <v>315</v>
      </c>
      <c r="C1168" s="20" t="s">
        <v>2595</v>
      </c>
      <c r="D1168" s="26" t="str">
        <f>VLOOKUP(R1168, method!$A$1:$B$15, 2, 0)</f>
        <v>放頭</v>
      </c>
      <c r="E1168">
        <v>10</v>
      </c>
      <c r="F1168" t="s">
        <v>561</v>
      </c>
      <c r="G1168" s="31" t="s">
        <v>435</v>
      </c>
      <c r="H1168">
        <v>1650</v>
      </c>
      <c r="I1168" s="35" t="s">
        <v>436</v>
      </c>
      <c r="J1168">
        <v>3</v>
      </c>
      <c r="K1168">
        <v>10</v>
      </c>
      <c r="L1168">
        <v>62</v>
      </c>
      <c r="M1168" s="23" t="s">
        <v>279</v>
      </c>
      <c r="N1168" s="17" t="s">
        <v>512</v>
      </c>
      <c r="O1168">
        <v>5</v>
      </c>
      <c r="P1168">
        <v>32</v>
      </c>
      <c r="Q1168">
        <v>118</v>
      </c>
      <c r="R1168">
        <v>1</v>
      </c>
      <c r="S1168">
        <v>1</v>
      </c>
      <c r="T1168">
        <v>1</v>
      </c>
      <c r="U1168">
        <v>10</v>
      </c>
      <c r="X1168" t="s">
        <v>316</v>
      </c>
      <c r="Y1168">
        <v>1153</v>
      </c>
      <c r="Z1168" t="s">
        <v>287</v>
      </c>
    </row>
    <row r="1169" spans="1:27" x14ac:dyDescent="0.25">
      <c r="A1169" s="18" t="s">
        <v>277</v>
      </c>
      <c r="B1169" s="20" t="s">
        <v>315</v>
      </c>
      <c r="C1169" s="20" t="s">
        <v>2595</v>
      </c>
      <c r="D1169" s="26" t="str">
        <f>VLOOKUP(R1169, method!$A$1:$B$15, 2, 0)</f>
        <v>放頭</v>
      </c>
      <c r="E1169">
        <v>12</v>
      </c>
      <c r="F1169" t="s">
        <v>831</v>
      </c>
      <c r="G1169" t="s">
        <v>545</v>
      </c>
      <c r="H1169">
        <v>1600</v>
      </c>
      <c r="I1169" s="35" t="s">
        <v>455</v>
      </c>
      <c r="J1169">
        <v>3</v>
      </c>
      <c r="K1169">
        <v>4</v>
      </c>
      <c r="L1169">
        <v>62</v>
      </c>
      <c r="M1169" s="23" t="s">
        <v>279</v>
      </c>
      <c r="N1169" s="20" t="s">
        <v>56</v>
      </c>
      <c r="O1169" t="s">
        <v>562</v>
      </c>
      <c r="P1169">
        <v>12</v>
      </c>
      <c r="Q1169">
        <v>118</v>
      </c>
      <c r="R1169">
        <v>1</v>
      </c>
      <c r="S1169">
        <v>1</v>
      </c>
      <c r="T1169">
        <v>1</v>
      </c>
      <c r="U1169">
        <v>12</v>
      </c>
      <c r="X1169" t="s">
        <v>1638</v>
      </c>
      <c r="Y1169">
        <v>1142</v>
      </c>
      <c r="Z1169" t="s">
        <v>287</v>
      </c>
    </row>
    <row r="1170" spans="1:27" x14ac:dyDescent="0.25">
      <c r="A1170" s="18" t="s">
        <v>277</v>
      </c>
      <c r="B1170" s="20" t="s">
        <v>315</v>
      </c>
      <c r="C1170" s="20" t="s">
        <v>2595</v>
      </c>
      <c r="D1170" s="26" t="str">
        <f>VLOOKUP(R1170, method!$A$1:$B$15, 2, 0)</f>
        <v>放頭</v>
      </c>
      <c r="E1170" s="33">
        <v>1</v>
      </c>
      <c r="F1170" t="s">
        <v>646</v>
      </c>
      <c r="G1170" t="s">
        <v>469</v>
      </c>
      <c r="H1170">
        <v>1600</v>
      </c>
      <c r="I1170" s="35" t="s">
        <v>455</v>
      </c>
      <c r="J1170">
        <v>4</v>
      </c>
      <c r="K1170">
        <v>1</v>
      </c>
      <c r="L1170">
        <v>57</v>
      </c>
      <c r="M1170" s="23" t="s">
        <v>279</v>
      </c>
      <c r="N1170" s="20" t="s">
        <v>56</v>
      </c>
      <c r="O1170" s="10" t="s">
        <v>613</v>
      </c>
      <c r="P1170">
        <v>5.0999999999999996</v>
      </c>
      <c r="Q1170">
        <v>132</v>
      </c>
      <c r="R1170">
        <v>1</v>
      </c>
      <c r="S1170">
        <v>1</v>
      </c>
      <c r="T1170">
        <v>1</v>
      </c>
      <c r="U1170">
        <v>1</v>
      </c>
      <c r="X1170" t="s">
        <v>1639</v>
      </c>
      <c r="Y1170">
        <v>1139</v>
      </c>
      <c r="Z1170" t="s">
        <v>287</v>
      </c>
    </row>
    <row r="1171" spans="1:27" x14ac:dyDescent="0.25">
      <c r="A1171" s="18" t="s">
        <v>277</v>
      </c>
      <c r="B1171" s="20" t="s">
        <v>315</v>
      </c>
      <c r="C1171" s="20" t="s">
        <v>2595</v>
      </c>
      <c r="D1171" s="26" t="str">
        <f>VLOOKUP(R1171, method!$A$1:$B$15, 2, 0)</f>
        <v>放頭</v>
      </c>
      <c r="E1171" s="33">
        <v>3</v>
      </c>
      <c r="F1171" t="s">
        <v>978</v>
      </c>
      <c r="G1171" t="s">
        <v>631</v>
      </c>
      <c r="H1171">
        <v>1400</v>
      </c>
      <c r="I1171" s="36" t="s">
        <v>440</v>
      </c>
      <c r="J1171">
        <v>4</v>
      </c>
      <c r="K1171">
        <v>1</v>
      </c>
      <c r="L1171">
        <v>57</v>
      </c>
      <c r="M1171" s="23" t="s">
        <v>279</v>
      </c>
      <c r="N1171" s="24" t="s">
        <v>146</v>
      </c>
      <c r="O1171" s="10" t="s">
        <v>526</v>
      </c>
      <c r="P1171">
        <v>3.9</v>
      </c>
      <c r="Q1171">
        <v>134</v>
      </c>
      <c r="R1171">
        <v>3</v>
      </c>
      <c r="S1171">
        <v>3</v>
      </c>
      <c r="T1171">
        <v>5</v>
      </c>
      <c r="U1171">
        <v>3</v>
      </c>
      <c r="X1171" t="s">
        <v>1640</v>
      </c>
      <c r="Y1171">
        <v>1146</v>
      </c>
      <c r="Z1171" t="s">
        <v>287</v>
      </c>
    </row>
    <row r="1172" spans="1:27" x14ac:dyDescent="0.25">
      <c r="A1172" s="18" t="s">
        <v>277</v>
      </c>
      <c r="B1172" s="20" t="s">
        <v>315</v>
      </c>
      <c r="C1172" s="20" t="s">
        <v>2595</v>
      </c>
      <c r="D1172" s="26" t="str">
        <f>VLOOKUP(R1172, method!$A$1:$B$15, 2, 0)</f>
        <v>放頭</v>
      </c>
      <c r="E1172" s="33">
        <v>2</v>
      </c>
      <c r="F1172" t="s">
        <v>882</v>
      </c>
      <c r="G1172" t="s">
        <v>551</v>
      </c>
      <c r="H1172">
        <v>1400</v>
      </c>
      <c r="I1172" s="35" t="s">
        <v>455</v>
      </c>
      <c r="J1172">
        <v>4</v>
      </c>
      <c r="K1172">
        <v>1</v>
      </c>
      <c r="L1172">
        <v>55</v>
      </c>
      <c r="M1172" s="23" t="s">
        <v>279</v>
      </c>
      <c r="N1172" s="20" t="s">
        <v>56</v>
      </c>
      <c r="O1172" s="10" t="s">
        <v>488</v>
      </c>
      <c r="P1172">
        <v>26</v>
      </c>
      <c r="Q1172">
        <v>131</v>
      </c>
      <c r="R1172">
        <v>2</v>
      </c>
      <c r="S1172">
        <v>3</v>
      </c>
      <c r="T1172">
        <v>3</v>
      </c>
      <c r="U1172">
        <v>2</v>
      </c>
      <c r="X1172" t="s">
        <v>1641</v>
      </c>
      <c r="Y1172">
        <v>1140</v>
      </c>
      <c r="Z1172" t="s">
        <v>1642</v>
      </c>
    </row>
    <row r="1173" spans="1:27" x14ac:dyDescent="0.25">
      <c r="A1173" s="18" t="s">
        <v>277</v>
      </c>
      <c r="B1173" s="20" t="s">
        <v>315</v>
      </c>
      <c r="C1173" s="20" t="s">
        <v>2595</v>
      </c>
      <c r="D1173" s="26" t="str">
        <f>VLOOKUP(R1173, method!$A$1:$B$15, 2, 0)</f>
        <v>放頭</v>
      </c>
      <c r="E1173" s="34">
        <v>4</v>
      </c>
      <c r="F1173" t="s">
        <v>594</v>
      </c>
      <c r="G1173" t="s">
        <v>532</v>
      </c>
      <c r="H1173">
        <v>1400</v>
      </c>
      <c r="I1173" s="35" t="s">
        <v>455</v>
      </c>
      <c r="J1173">
        <v>4</v>
      </c>
      <c r="K1173">
        <v>7</v>
      </c>
      <c r="L1173">
        <v>56</v>
      </c>
      <c r="M1173" s="23" t="s">
        <v>279</v>
      </c>
      <c r="N1173" s="20" t="s">
        <v>56</v>
      </c>
      <c r="O1173" s="10" t="s">
        <v>442</v>
      </c>
      <c r="P1173">
        <v>14</v>
      </c>
      <c r="Q1173">
        <v>131</v>
      </c>
      <c r="R1173">
        <v>1</v>
      </c>
      <c r="S1173">
        <v>1</v>
      </c>
      <c r="T1173">
        <v>1</v>
      </c>
      <c r="U1173">
        <v>4</v>
      </c>
      <c r="X1173" t="s">
        <v>1643</v>
      </c>
      <c r="Y1173">
        <v>1139</v>
      </c>
      <c r="Z1173" t="s">
        <v>1644</v>
      </c>
    </row>
    <row r="1174" spans="1:27" x14ac:dyDescent="0.25">
      <c r="A1174" s="18" t="s">
        <v>277</v>
      </c>
      <c r="B1174" s="20" t="s">
        <v>315</v>
      </c>
      <c r="C1174" s="20" t="s">
        <v>2595</v>
      </c>
      <c r="D1174" s="26" t="str">
        <f>VLOOKUP(R1174, method!$A$1:$B$15, 2, 0)</f>
        <v>放頭</v>
      </c>
      <c r="E1174" s="34">
        <v>5</v>
      </c>
      <c r="F1174" t="s">
        <v>859</v>
      </c>
      <c r="G1174" s="31" t="s">
        <v>435</v>
      </c>
      <c r="H1174">
        <v>1650</v>
      </c>
      <c r="I1174" s="35" t="s">
        <v>455</v>
      </c>
      <c r="J1174">
        <v>4</v>
      </c>
      <c r="K1174">
        <v>6</v>
      </c>
      <c r="L1174">
        <v>58</v>
      </c>
      <c r="M1174" s="23" t="s">
        <v>279</v>
      </c>
      <c r="N1174" s="15" t="s">
        <v>391</v>
      </c>
      <c r="O1174" t="s">
        <v>536</v>
      </c>
      <c r="P1174">
        <v>27</v>
      </c>
      <c r="Q1174">
        <v>135</v>
      </c>
      <c r="R1174">
        <v>1</v>
      </c>
      <c r="S1174">
        <v>1</v>
      </c>
      <c r="T1174">
        <v>1</v>
      </c>
      <c r="U1174">
        <v>5</v>
      </c>
      <c r="X1174" t="s">
        <v>1645</v>
      </c>
      <c r="Y1174">
        <v>1133</v>
      </c>
      <c r="Z1174" t="s">
        <v>287</v>
      </c>
    </row>
    <row r="1175" spans="1:27" x14ac:dyDescent="0.25">
      <c r="A1175" s="18" t="s">
        <v>277</v>
      </c>
      <c r="B1175" s="20" t="s">
        <v>315</v>
      </c>
      <c r="C1175" s="20" t="s">
        <v>2595</v>
      </c>
      <c r="D1175" s="28" t="str">
        <f>VLOOKUP(R1175, method!$A$1:$B$15, 2, 0)</f>
        <v>中前</v>
      </c>
      <c r="E1175">
        <v>10</v>
      </c>
      <c r="F1175" t="s">
        <v>652</v>
      </c>
      <c r="G1175" t="s">
        <v>532</v>
      </c>
      <c r="H1175">
        <v>1400</v>
      </c>
      <c r="I1175" s="35" t="s">
        <v>455</v>
      </c>
      <c r="J1175">
        <v>4</v>
      </c>
      <c r="K1175">
        <v>7</v>
      </c>
      <c r="L1175">
        <v>60</v>
      </c>
      <c r="M1175" s="23" t="s">
        <v>279</v>
      </c>
      <c r="N1175" s="15" t="s">
        <v>391</v>
      </c>
      <c r="O1175" t="s">
        <v>473</v>
      </c>
      <c r="P1175">
        <v>84</v>
      </c>
      <c r="Q1175">
        <v>135</v>
      </c>
      <c r="R1175">
        <v>4</v>
      </c>
      <c r="S1175">
        <v>5</v>
      </c>
      <c r="T1175">
        <v>5</v>
      </c>
      <c r="U1175">
        <v>10</v>
      </c>
      <c r="X1175" t="s">
        <v>1646</v>
      </c>
      <c r="Y1175">
        <v>1117</v>
      </c>
      <c r="Z1175" t="s">
        <v>287</v>
      </c>
    </row>
    <row r="1176" spans="1:27" x14ac:dyDescent="0.25">
      <c r="A1176" s="18" t="s">
        <v>277</v>
      </c>
      <c r="B1176" s="20" t="s">
        <v>315</v>
      </c>
      <c r="C1176" s="20" t="s">
        <v>2595</v>
      </c>
      <c r="D1176" s="26" t="str">
        <f>VLOOKUP(R1176, method!$A$1:$B$15, 2, 0)</f>
        <v>放頭</v>
      </c>
      <c r="E1176">
        <v>11</v>
      </c>
      <c r="F1176" t="s">
        <v>780</v>
      </c>
      <c r="G1176" t="s">
        <v>545</v>
      </c>
      <c r="H1176">
        <v>1800</v>
      </c>
      <c r="I1176" s="35" t="s">
        <v>455</v>
      </c>
      <c r="J1176">
        <v>3</v>
      </c>
      <c r="K1176">
        <v>9</v>
      </c>
      <c r="L1176">
        <v>62</v>
      </c>
      <c r="M1176" s="23" t="s">
        <v>279</v>
      </c>
      <c r="N1176" s="15" t="s">
        <v>391</v>
      </c>
      <c r="O1176" t="s">
        <v>533</v>
      </c>
      <c r="P1176">
        <v>142</v>
      </c>
      <c r="Q1176">
        <v>121</v>
      </c>
      <c r="R1176">
        <v>1</v>
      </c>
      <c r="S1176">
        <v>3</v>
      </c>
      <c r="T1176">
        <v>3</v>
      </c>
      <c r="U1176">
        <v>3</v>
      </c>
      <c r="V1176">
        <v>11</v>
      </c>
      <c r="X1176" t="s">
        <v>1647</v>
      </c>
      <c r="Y1176">
        <v>1132</v>
      </c>
      <c r="Z1176" t="s">
        <v>287</v>
      </c>
    </row>
    <row r="1177" spans="1:27" x14ac:dyDescent="0.25">
      <c r="A1177" s="18" t="s">
        <v>277</v>
      </c>
      <c r="B1177" s="20" t="s">
        <v>315</v>
      </c>
      <c r="C1177" s="20" t="s">
        <v>2595</v>
      </c>
      <c r="E1177" t="s">
        <v>724</v>
      </c>
      <c r="F1177" t="s">
        <v>676</v>
      </c>
      <c r="G1177" t="s">
        <v>532</v>
      </c>
      <c r="H1177">
        <v>1600</v>
      </c>
      <c r="I1177" s="35" t="s">
        <v>436</v>
      </c>
      <c r="J1177">
        <v>3</v>
      </c>
      <c r="K1177" t="s">
        <v>463</v>
      </c>
      <c r="L1177">
        <v>62</v>
      </c>
      <c r="M1177" s="23" t="s">
        <v>279</v>
      </c>
      <c r="N1177" s="14" t="s">
        <v>45</v>
      </c>
      <c r="O1177" t="s">
        <v>463</v>
      </c>
      <c r="P1177" t="s">
        <v>463</v>
      </c>
      <c r="Q1177">
        <v>119</v>
      </c>
      <c r="R1177" t="s">
        <v>463</v>
      </c>
      <c r="X1177" t="s">
        <v>463</v>
      </c>
      <c r="Y1177" t="s">
        <v>463</v>
      </c>
      <c r="Z1177" t="s">
        <v>463</v>
      </c>
      <c r="AA1177" t="s">
        <v>463</v>
      </c>
    </row>
    <row r="1178" spans="1:27" x14ac:dyDescent="0.25">
      <c r="A1178" s="18" t="s">
        <v>277</v>
      </c>
      <c r="B1178" s="20" t="s">
        <v>315</v>
      </c>
      <c r="C1178" s="20" t="s">
        <v>2595</v>
      </c>
      <c r="D1178" s="28" t="str">
        <f>VLOOKUP(R1178, method!$A$1:$B$15, 2, 0)</f>
        <v>中前</v>
      </c>
      <c r="E1178">
        <v>10</v>
      </c>
      <c r="F1178" t="s">
        <v>612</v>
      </c>
      <c r="G1178" s="31" t="s">
        <v>439</v>
      </c>
      <c r="H1178">
        <v>1800</v>
      </c>
      <c r="I1178" s="35" t="s">
        <v>455</v>
      </c>
      <c r="J1178">
        <v>3</v>
      </c>
      <c r="K1178">
        <v>4</v>
      </c>
      <c r="L1178">
        <v>64</v>
      </c>
      <c r="M1178" s="23" t="s">
        <v>279</v>
      </c>
      <c r="N1178" s="24" t="s">
        <v>146</v>
      </c>
      <c r="O1178" t="s">
        <v>872</v>
      </c>
      <c r="P1178">
        <v>67</v>
      </c>
      <c r="Q1178">
        <v>120</v>
      </c>
      <c r="R1178">
        <v>4</v>
      </c>
      <c r="S1178">
        <v>4</v>
      </c>
      <c r="T1178">
        <v>5</v>
      </c>
      <c r="U1178">
        <v>6</v>
      </c>
      <c r="V1178">
        <v>10</v>
      </c>
      <c r="X1178" t="s">
        <v>622</v>
      </c>
      <c r="Y1178">
        <v>1130</v>
      </c>
      <c r="Z1178" t="s">
        <v>287</v>
      </c>
    </row>
    <row r="1179" spans="1:27" x14ac:dyDescent="0.25">
      <c r="A1179" s="18" t="s">
        <v>277</v>
      </c>
      <c r="B1179" s="20" t="s">
        <v>315</v>
      </c>
      <c r="C1179" s="20" t="s">
        <v>2595</v>
      </c>
      <c r="D1179" s="29" t="str">
        <f>VLOOKUP(R1179, method!$A$1:$B$15, 2, 0)</f>
        <v>留後</v>
      </c>
      <c r="E1179">
        <v>11</v>
      </c>
      <c r="F1179" t="s">
        <v>614</v>
      </c>
      <c r="G1179" t="s">
        <v>511</v>
      </c>
      <c r="H1179">
        <v>1650</v>
      </c>
      <c r="I1179" s="35" t="s">
        <v>455</v>
      </c>
      <c r="J1179">
        <v>3</v>
      </c>
      <c r="K1179">
        <v>10</v>
      </c>
      <c r="L1179">
        <v>64</v>
      </c>
      <c r="M1179" s="23" t="s">
        <v>279</v>
      </c>
      <c r="N1179" s="25" t="s">
        <v>26</v>
      </c>
      <c r="O1179" t="s">
        <v>1648</v>
      </c>
      <c r="P1179">
        <v>92</v>
      </c>
      <c r="Q1179">
        <v>123</v>
      </c>
      <c r="R1179">
        <v>11</v>
      </c>
      <c r="S1179">
        <v>11</v>
      </c>
      <c r="T1179">
        <v>12</v>
      </c>
      <c r="U1179">
        <v>11</v>
      </c>
      <c r="X1179" t="s">
        <v>1649</v>
      </c>
      <c r="Y1179">
        <v>1129</v>
      </c>
      <c r="Z1179" t="s">
        <v>1650</v>
      </c>
    </row>
    <row r="1180" spans="1:27" x14ac:dyDescent="0.25">
      <c r="A1180" s="18" t="s">
        <v>277</v>
      </c>
      <c r="B1180" s="21" t="s">
        <v>2596</v>
      </c>
      <c r="C1180" s="21" t="s">
        <v>2597</v>
      </c>
      <c r="D1180" s="29" t="str">
        <f>VLOOKUP(R1180, method!$A$1:$B$15, 2, 0)</f>
        <v>留後</v>
      </c>
      <c r="E1180" s="33">
        <v>3</v>
      </c>
      <c r="F1180" t="s">
        <v>1249</v>
      </c>
      <c r="G1180" t="s">
        <v>631</v>
      </c>
      <c r="H1180">
        <v>1400</v>
      </c>
      <c r="I1180" s="35" t="s">
        <v>436</v>
      </c>
      <c r="J1180">
        <v>3</v>
      </c>
      <c r="K1180">
        <v>5</v>
      </c>
      <c r="L1180">
        <v>61</v>
      </c>
      <c r="M1180" s="14" t="s">
        <v>181</v>
      </c>
      <c r="N1180" s="20" t="s">
        <v>56</v>
      </c>
      <c r="O1180" s="10" t="s">
        <v>552</v>
      </c>
      <c r="P1180">
        <v>20</v>
      </c>
      <c r="Q1180">
        <v>119</v>
      </c>
      <c r="R1180">
        <v>12</v>
      </c>
      <c r="S1180">
        <v>12</v>
      </c>
      <c r="T1180">
        <v>10</v>
      </c>
      <c r="U1180">
        <v>3</v>
      </c>
      <c r="X1180" t="s">
        <v>1651</v>
      </c>
      <c r="Y1180">
        <v>1132</v>
      </c>
      <c r="Z1180" t="s">
        <v>175</v>
      </c>
    </row>
    <row r="1181" spans="1:27" x14ac:dyDescent="0.25">
      <c r="A1181" s="18" t="s">
        <v>277</v>
      </c>
      <c r="B1181" s="21" t="s">
        <v>2596</v>
      </c>
      <c r="C1181" s="21" t="s">
        <v>2597</v>
      </c>
      <c r="D1181" s="27" t="str">
        <f>VLOOKUP(R1181, method!$A$1:$B$15, 2, 0)</f>
        <v>中後</v>
      </c>
      <c r="E1181" s="34">
        <v>4</v>
      </c>
      <c r="F1181" t="s">
        <v>1052</v>
      </c>
      <c r="G1181" t="s">
        <v>532</v>
      </c>
      <c r="H1181">
        <v>1400</v>
      </c>
      <c r="I1181" s="35" t="s">
        <v>436</v>
      </c>
      <c r="J1181">
        <v>3</v>
      </c>
      <c r="K1181">
        <v>4</v>
      </c>
      <c r="L1181">
        <v>61</v>
      </c>
      <c r="M1181" s="14" t="s">
        <v>181</v>
      </c>
      <c r="N1181" s="15" t="s">
        <v>391</v>
      </c>
      <c r="O1181" s="10" t="s">
        <v>552</v>
      </c>
      <c r="P1181">
        <v>12</v>
      </c>
      <c r="Q1181">
        <v>117</v>
      </c>
      <c r="R1181">
        <v>10</v>
      </c>
      <c r="S1181">
        <v>10</v>
      </c>
      <c r="T1181">
        <v>10</v>
      </c>
      <c r="U1181">
        <v>4</v>
      </c>
      <c r="X1181" t="s">
        <v>1652</v>
      </c>
      <c r="Y1181">
        <v>1145</v>
      </c>
      <c r="Z1181" t="s">
        <v>175</v>
      </c>
    </row>
    <row r="1182" spans="1:27" x14ac:dyDescent="0.25">
      <c r="A1182" s="18" t="s">
        <v>277</v>
      </c>
      <c r="B1182" s="21" t="s">
        <v>2596</v>
      </c>
      <c r="C1182" s="21" t="s">
        <v>2597</v>
      </c>
      <c r="D1182" s="27" t="str">
        <f>VLOOKUP(R1182, method!$A$1:$B$15, 2, 0)</f>
        <v>中後</v>
      </c>
      <c r="E1182" s="33">
        <v>3</v>
      </c>
      <c r="F1182" t="s">
        <v>556</v>
      </c>
      <c r="G1182" t="s">
        <v>551</v>
      </c>
      <c r="H1182">
        <v>1400</v>
      </c>
      <c r="I1182" s="35" t="s">
        <v>436</v>
      </c>
      <c r="J1182">
        <v>3</v>
      </c>
      <c r="K1182">
        <v>3</v>
      </c>
      <c r="L1182">
        <v>61</v>
      </c>
      <c r="M1182" s="14" t="s">
        <v>181</v>
      </c>
      <c r="N1182" s="15" t="s">
        <v>391</v>
      </c>
      <c r="O1182" s="10" t="s">
        <v>552</v>
      </c>
      <c r="P1182">
        <v>39</v>
      </c>
      <c r="Q1182">
        <v>117</v>
      </c>
      <c r="R1182">
        <v>10</v>
      </c>
      <c r="S1182">
        <v>10</v>
      </c>
      <c r="T1182">
        <v>11</v>
      </c>
      <c r="U1182">
        <v>3</v>
      </c>
      <c r="X1182" t="s">
        <v>1653</v>
      </c>
      <c r="Y1182">
        <v>1133</v>
      </c>
      <c r="Z1182" t="s">
        <v>1654</v>
      </c>
    </row>
    <row r="1183" spans="1:27" x14ac:dyDescent="0.25">
      <c r="A1183" s="18" t="s">
        <v>277</v>
      </c>
      <c r="B1183" s="21" t="s">
        <v>2596</v>
      </c>
      <c r="C1183" s="21" t="s">
        <v>2597</v>
      </c>
      <c r="D1183" s="28" t="str">
        <f>VLOOKUP(R1183, method!$A$1:$B$15, 2, 0)</f>
        <v>中前</v>
      </c>
      <c r="E1183">
        <v>13</v>
      </c>
      <c r="F1183" t="s">
        <v>646</v>
      </c>
      <c r="G1183" t="s">
        <v>469</v>
      </c>
      <c r="H1183">
        <v>1600</v>
      </c>
      <c r="I1183" s="35" t="s">
        <v>455</v>
      </c>
      <c r="J1183">
        <v>3</v>
      </c>
      <c r="K1183">
        <v>3</v>
      </c>
      <c r="L1183">
        <v>62</v>
      </c>
      <c r="M1183" s="14" t="s">
        <v>181</v>
      </c>
      <c r="N1183" s="17" t="s">
        <v>512</v>
      </c>
      <c r="O1183">
        <v>12</v>
      </c>
      <c r="P1183">
        <v>31</v>
      </c>
      <c r="Q1183">
        <v>114</v>
      </c>
      <c r="R1183">
        <v>6</v>
      </c>
      <c r="S1183">
        <v>8</v>
      </c>
      <c r="T1183">
        <v>8</v>
      </c>
      <c r="U1183">
        <v>13</v>
      </c>
      <c r="X1183" t="s">
        <v>1655</v>
      </c>
      <c r="Y1183">
        <v>1142</v>
      </c>
      <c r="Z1183" t="s">
        <v>1289</v>
      </c>
    </row>
    <row r="1184" spans="1:27" x14ac:dyDescent="0.25">
      <c r="A1184" s="18" t="s">
        <v>277</v>
      </c>
      <c r="B1184" s="21" t="s">
        <v>2596</v>
      </c>
      <c r="C1184" s="21" t="s">
        <v>2597</v>
      </c>
      <c r="D1184" s="29" t="str">
        <f>VLOOKUP(R1184, method!$A$1:$B$15, 2, 0)</f>
        <v>留後</v>
      </c>
      <c r="E1184">
        <v>10</v>
      </c>
      <c r="F1184" t="s">
        <v>576</v>
      </c>
      <c r="G1184" t="s">
        <v>545</v>
      </c>
      <c r="H1184">
        <v>1400</v>
      </c>
      <c r="I1184" s="35" t="s">
        <v>455</v>
      </c>
      <c r="J1184">
        <v>3</v>
      </c>
      <c r="K1184">
        <v>13</v>
      </c>
      <c r="L1184">
        <v>62</v>
      </c>
      <c r="M1184" s="14" t="s">
        <v>181</v>
      </c>
      <c r="N1184" s="18" t="s">
        <v>201</v>
      </c>
      <c r="O1184" t="s">
        <v>533</v>
      </c>
      <c r="P1184">
        <v>22</v>
      </c>
      <c r="Q1184">
        <v>118</v>
      </c>
      <c r="R1184">
        <v>13</v>
      </c>
      <c r="S1184">
        <v>13</v>
      </c>
      <c r="T1184">
        <v>13</v>
      </c>
      <c r="U1184">
        <v>10</v>
      </c>
      <c r="X1184" t="s">
        <v>853</v>
      </c>
      <c r="Y1184">
        <v>1158</v>
      </c>
      <c r="Z1184" t="s">
        <v>1289</v>
      </c>
    </row>
    <row r="1185" spans="1:26" x14ac:dyDescent="0.25">
      <c r="A1185" s="18" t="s">
        <v>277</v>
      </c>
      <c r="B1185" s="21" t="s">
        <v>2596</v>
      </c>
      <c r="C1185" s="21" t="s">
        <v>2597</v>
      </c>
      <c r="D1185" s="29" t="str">
        <f>VLOOKUP(R1185, method!$A$1:$B$15, 2, 0)</f>
        <v>留後</v>
      </c>
      <c r="E1185">
        <v>11</v>
      </c>
      <c r="F1185" t="s">
        <v>650</v>
      </c>
      <c r="G1185" t="s">
        <v>469</v>
      </c>
      <c r="H1185">
        <v>1400</v>
      </c>
      <c r="I1185" s="35" t="s">
        <v>455</v>
      </c>
      <c r="J1185">
        <v>3</v>
      </c>
      <c r="K1185">
        <v>8</v>
      </c>
      <c r="L1185">
        <v>62</v>
      </c>
      <c r="M1185" s="14" t="s">
        <v>181</v>
      </c>
      <c r="N1185" s="18" t="s">
        <v>201</v>
      </c>
      <c r="O1185" t="s">
        <v>465</v>
      </c>
      <c r="P1185">
        <v>15</v>
      </c>
      <c r="Q1185">
        <v>121</v>
      </c>
      <c r="R1185">
        <v>12</v>
      </c>
      <c r="S1185">
        <v>12</v>
      </c>
      <c r="T1185">
        <v>14</v>
      </c>
      <c r="U1185">
        <v>11</v>
      </c>
      <c r="X1185" t="s">
        <v>1656</v>
      </c>
      <c r="Y1185">
        <v>1141</v>
      </c>
      <c r="Z1185" t="s">
        <v>1289</v>
      </c>
    </row>
    <row r="1186" spans="1:26" x14ac:dyDescent="0.25">
      <c r="A1186" s="18" t="s">
        <v>277</v>
      </c>
      <c r="B1186" s="21" t="s">
        <v>2596</v>
      </c>
      <c r="C1186" s="21" t="s">
        <v>2597</v>
      </c>
      <c r="D1186" s="29" t="str">
        <f>VLOOKUP(R1186, method!$A$1:$B$15, 2, 0)</f>
        <v>留後</v>
      </c>
      <c r="E1186" s="33">
        <v>1</v>
      </c>
      <c r="F1186" t="s">
        <v>580</v>
      </c>
      <c r="G1186" t="s">
        <v>469</v>
      </c>
      <c r="H1186">
        <v>1400</v>
      </c>
      <c r="I1186" s="35" t="s">
        <v>455</v>
      </c>
      <c r="J1186">
        <v>4</v>
      </c>
      <c r="K1186">
        <v>9</v>
      </c>
      <c r="L1186">
        <v>55</v>
      </c>
      <c r="M1186" s="14" t="s">
        <v>181</v>
      </c>
      <c r="N1186" s="16" t="s">
        <v>71</v>
      </c>
      <c r="O1186" s="10" t="s">
        <v>552</v>
      </c>
      <c r="P1186">
        <v>18</v>
      </c>
      <c r="Q1186">
        <v>130</v>
      </c>
      <c r="R1186">
        <v>13</v>
      </c>
      <c r="S1186">
        <v>13</v>
      </c>
      <c r="T1186">
        <v>12</v>
      </c>
      <c r="U1186">
        <v>1</v>
      </c>
      <c r="X1186" t="s">
        <v>1657</v>
      </c>
      <c r="Y1186">
        <v>1140</v>
      </c>
      <c r="Z1186" t="s">
        <v>1289</v>
      </c>
    </row>
    <row r="1187" spans="1:26" x14ac:dyDescent="0.25">
      <c r="A1187" s="18" t="s">
        <v>277</v>
      </c>
      <c r="B1187" s="21" t="s">
        <v>2596</v>
      </c>
      <c r="C1187" s="21" t="s">
        <v>2597</v>
      </c>
      <c r="D1187" s="27" t="str">
        <f>VLOOKUP(R1187, method!$A$1:$B$15, 2, 0)</f>
        <v>中後</v>
      </c>
      <c r="E1187">
        <v>11</v>
      </c>
      <c r="F1187" t="s">
        <v>1141</v>
      </c>
      <c r="G1187" t="s">
        <v>545</v>
      </c>
      <c r="H1187">
        <v>1400</v>
      </c>
      <c r="I1187" s="35" t="s">
        <v>455</v>
      </c>
      <c r="J1187">
        <v>4</v>
      </c>
      <c r="K1187">
        <v>8</v>
      </c>
      <c r="L1187">
        <v>58</v>
      </c>
      <c r="M1187" s="14" t="s">
        <v>181</v>
      </c>
      <c r="N1187" s="18" t="s">
        <v>201</v>
      </c>
      <c r="O1187">
        <v>6</v>
      </c>
      <c r="P1187">
        <v>13</v>
      </c>
      <c r="Q1187">
        <v>135</v>
      </c>
      <c r="R1187">
        <v>8</v>
      </c>
      <c r="S1187">
        <v>9</v>
      </c>
      <c r="T1187">
        <v>12</v>
      </c>
      <c r="U1187">
        <v>11</v>
      </c>
      <c r="X1187" t="s">
        <v>1658</v>
      </c>
      <c r="Y1187">
        <v>1129</v>
      </c>
      <c r="Z1187" t="s">
        <v>1659</v>
      </c>
    </row>
    <row r="1188" spans="1:26" x14ac:dyDescent="0.25">
      <c r="A1188" s="18" t="s">
        <v>277</v>
      </c>
      <c r="B1188" s="21" t="s">
        <v>2596</v>
      </c>
      <c r="C1188" s="21" t="s">
        <v>2597</v>
      </c>
      <c r="D1188" s="28" t="str">
        <f>VLOOKUP(R1188, method!$A$1:$B$15, 2, 0)</f>
        <v>中前</v>
      </c>
      <c r="E1188">
        <v>12</v>
      </c>
      <c r="F1188" t="s">
        <v>851</v>
      </c>
      <c r="G1188" t="s">
        <v>532</v>
      </c>
      <c r="H1188">
        <v>1600</v>
      </c>
      <c r="I1188" s="35" t="s">
        <v>455</v>
      </c>
      <c r="J1188">
        <v>4</v>
      </c>
      <c r="K1188">
        <v>14</v>
      </c>
      <c r="L1188">
        <v>59</v>
      </c>
      <c r="M1188" s="14" t="s">
        <v>181</v>
      </c>
      <c r="N1188" s="18" t="s">
        <v>201</v>
      </c>
      <c r="O1188" t="s">
        <v>1142</v>
      </c>
      <c r="P1188">
        <v>12</v>
      </c>
      <c r="Q1188">
        <v>135</v>
      </c>
      <c r="R1188">
        <v>4</v>
      </c>
      <c r="S1188">
        <v>4</v>
      </c>
      <c r="T1188">
        <v>10</v>
      </c>
      <c r="U1188">
        <v>12</v>
      </c>
      <c r="X1188" t="s">
        <v>1660</v>
      </c>
      <c r="Y1188">
        <v>1129</v>
      </c>
      <c r="Z1188" t="s">
        <v>16</v>
      </c>
    </row>
    <row r="1189" spans="1:26" x14ac:dyDescent="0.25">
      <c r="A1189" s="18" t="s">
        <v>277</v>
      </c>
      <c r="B1189" s="21" t="s">
        <v>2596</v>
      </c>
      <c r="C1189" s="21" t="s">
        <v>2597</v>
      </c>
      <c r="D1189" s="27" t="str">
        <f>VLOOKUP(R1189, method!$A$1:$B$15, 2, 0)</f>
        <v>中後</v>
      </c>
      <c r="E1189" s="34">
        <v>5</v>
      </c>
      <c r="F1189" t="s">
        <v>630</v>
      </c>
      <c r="G1189" t="s">
        <v>631</v>
      </c>
      <c r="H1189">
        <v>1400</v>
      </c>
      <c r="I1189" s="35" t="s">
        <v>455</v>
      </c>
      <c r="J1189">
        <v>4</v>
      </c>
      <c r="K1189">
        <v>8</v>
      </c>
      <c r="L1189">
        <v>59</v>
      </c>
      <c r="M1189" s="14" t="s">
        <v>181</v>
      </c>
      <c r="N1189" s="16" t="s">
        <v>71</v>
      </c>
      <c r="O1189" t="s">
        <v>558</v>
      </c>
      <c r="P1189">
        <v>9.6</v>
      </c>
      <c r="Q1189">
        <v>134</v>
      </c>
      <c r="R1189">
        <v>8</v>
      </c>
      <c r="S1189">
        <v>9</v>
      </c>
      <c r="T1189">
        <v>10</v>
      </c>
      <c r="U1189">
        <v>5</v>
      </c>
      <c r="X1189" t="s">
        <v>1661</v>
      </c>
      <c r="Y1189">
        <v>1134</v>
      </c>
      <c r="Z1189" t="s">
        <v>16</v>
      </c>
    </row>
    <row r="1190" spans="1:26" x14ac:dyDescent="0.25">
      <c r="A1190" s="18" t="s">
        <v>277</v>
      </c>
      <c r="B1190" s="21" t="s">
        <v>2596</v>
      </c>
      <c r="C1190" s="21" t="s">
        <v>2597</v>
      </c>
      <c r="D1190" s="29" t="str">
        <f>VLOOKUP(R1190, method!$A$1:$B$15, 2, 0)</f>
        <v>留後</v>
      </c>
      <c r="E1190">
        <v>12</v>
      </c>
      <c r="F1190" t="s">
        <v>1193</v>
      </c>
      <c r="G1190" t="s">
        <v>532</v>
      </c>
      <c r="H1190">
        <v>1400</v>
      </c>
      <c r="I1190" s="35" t="s">
        <v>436</v>
      </c>
      <c r="J1190">
        <v>4</v>
      </c>
      <c r="K1190">
        <v>12</v>
      </c>
      <c r="L1190">
        <v>59</v>
      </c>
      <c r="M1190" s="14" t="s">
        <v>181</v>
      </c>
      <c r="N1190" s="16" t="s">
        <v>71</v>
      </c>
      <c r="O1190" t="s">
        <v>562</v>
      </c>
      <c r="P1190">
        <v>3.6</v>
      </c>
      <c r="Q1190">
        <v>135</v>
      </c>
      <c r="R1190">
        <v>12</v>
      </c>
      <c r="S1190">
        <v>11</v>
      </c>
      <c r="T1190">
        <v>11</v>
      </c>
      <c r="U1190">
        <v>12</v>
      </c>
      <c r="X1190" t="s">
        <v>1662</v>
      </c>
      <c r="Y1190">
        <v>1135</v>
      </c>
      <c r="Z1190" t="s">
        <v>16</v>
      </c>
    </row>
    <row r="1191" spans="1:26" x14ac:dyDescent="0.25">
      <c r="A1191" s="18" t="s">
        <v>277</v>
      </c>
      <c r="B1191" s="21" t="s">
        <v>2596</v>
      </c>
      <c r="C1191" s="21" t="s">
        <v>2597</v>
      </c>
      <c r="D1191" s="28" t="str">
        <f>VLOOKUP(R1191, method!$A$1:$B$15, 2, 0)</f>
        <v>中前</v>
      </c>
      <c r="E1191" s="33">
        <v>2</v>
      </c>
      <c r="F1191" t="s">
        <v>1370</v>
      </c>
      <c r="G1191" t="s">
        <v>631</v>
      </c>
      <c r="H1191">
        <v>1400</v>
      </c>
      <c r="I1191" s="35" t="s">
        <v>455</v>
      </c>
      <c r="J1191">
        <v>4</v>
      </c>
      <c r="K1191">
        <v>14</v>
      </c>
      <c r="L1191">
        <v>58</v>
      </c>
      <c r="M1191" s="14" t="s">
        <v>181</v>
      </c>
      <c r="N1191" s="24" t="s">
        <v>146</v>
      </c>
      <c r="O1191" s="10" t="s">
        <v>597</v>
      </c>
      <c r="P1191">
        <v>6.2</v>
      </c>
      <c r="Q1191">
        <v>133</v>
      </c>
      <c r="R1191">
        <v>5</v>
      </c>
      <c r="S1191">
        <v>2</v>
      </c>
      <c r="T1191">
        <v>2</v>
      </c>
      <c r="U1191">
        <v>2</v>
      </c>
      <c r="X1191" t="s">
        <v>838</v>
      </c>
      <c r="Y1191">
        <v>1141</v>
      </c>
      <c r="Z1191" t="s">
        <v>16</v>
      </c>
    </row>
    <row r="1192" spans="1:26" x14ac:dyDescent="0.25">
      <c r="A1192" s="18" t="s">
        <v>277</v>
      </c>
      <c r="B1192" s="21" t="s">
        <v>2596</v>
      </c>
      <c r="C1192" s="21" t="s">
        <v>2597</v>
      </c>
      <c r="D1192" s="26" t="str">
        <f>VLOOKUP(R1192, method!$A$1:$B$15, 2, 0)</f>
        <v>放頭</v>
      </c>
      <c r="E1192" s="33">
        <v>1</v>
      </c>
      <c r="F1192" t="s">
        <v>1014</v>
      </c>
      <c r="G1192" t="s">
        <v>532</v>
      </c>
      <c r="H1192">
        <v>1400</v>
      </c>
      <c r="I1192" s="35" t="s">
        <v>455</v>
      </c>
      <c r="J1192" t="s">
        <v>826</v>
      </c>
      <c r="K1192">
        <v>4</v>
      </c>
      <c r="L1192">
        <v>52</v>
      </c>
      <c r="M1192" s="14" t="s">
        <v>181</v>
      </c>
      <c r="N1192" s="16" t="s">
        <v>71</v>
      </c>
      <c r="O1192" s="10" t="s">
        <v>597</v>
      </c>
      <c r="P1192">
        <v>6.5</v>
      </c>
      <c r="Q1192">
        <v>129</v>
      </c>
      <c r="R1192">
        <v>2</v>
      </c>
      <c r="S1192">
        <v>3</v>
      </c>
      <c r="T1192">
        <v>2</v>
      </c>
      <c r="U1192">
        <v>1</v>
      </c>
      <c r="X1192" t="s">
        <v>1380</v>
      </c>
      <c r="Y1192">
        <v>1163</v>
      </c>
      <c r="Z1192" t="s">
        <v>16</v>
      </c>
    </row>
    <row r="1193" spans="1:26" x14ac:dyDescent="0.25">
      <c r="A1193" s="18" t="s">
        <v>277</v>
      </c>
      <c r="B1193" s="21" t="s">
        <v>2596</v>
      </c>
      <c r="C1193" s="21" t="s">
        <v>2597</v>
      </c>
      <c r="D1193" s="29" t="str">
        <f>VLOOKUP(R1193, method!$A$1:$B$15, 2, 0)</f>
        <v>留後</v>
      </c>
      <c r="E1193">
        <v>6</v>
      </c>
      <c r="F1193" t="s">
        <v>1022</v>
      </c>
      <c r="G1193" t="s">
        <v>491</v>
      </c>
      <c r="H1193">
        <v>1200</v>
      </c>
      <c r="I1193" s="35" t="s">
        <v>455</v>
      </c>
      <c r="J1193" t="s">
        <v>826</v>
      </c>
      <c r="K1193">
        <v>13</v>
      </c>
      <c r="L1193">
        <v>52</v>
      </c>
      <c r="M1193" s="14" t="s">
        <v>181</v>
      </c>
      <c r="N1193" s="16" t="s">
        <v>71</v>
      </c>
      <c r="O1193" t="s">
        <v>473</v>
      </c>
      <c r="P1193">
        <v>10</v>
      </c>
      <c r="Q1193">
        <v>129</v>
      </c>
      <c r="R1193">
        <v>13</v>
      </c>
      <c r="S1193">
        <v>11</v>
      </c>
      <c r="T1193">
        <v>6</v>
      </c>
      <c r="X1193" t="s">
        <v>380</v>
      </c>
      <c r="Y1193">
        <v>1171</v>
      </c>
      <c r="Z1193" t="s">
        <v>100</v>
      </c>
    </row>
    <row r="1194" spans="1:26" x14ac:dyDescent="0.25">
      <c r="A1194" s="18" t="s">
        <v>277</v>
      </c>
      <c r="B1194" s="22" t="s">
        <v>2598</v>
      </c>
      <c r="C1194" s="22" t="s">
        <v>2599</v>
      </c>
      <c r="D1194" s="28" t="str">
        <f>VLOOKUP(R1194, method!$A$1:$B$15, 2, 0)</f>
        <v>中前</v>
      </c>
      <c r="E1194" s="33">
        <v>3</v>
      </c>
      <c r="F1194" t="s">
        <v>434</v>
      </c>
      <c r="G1194" s="31" t="s">
        <v>435</v>
      </c>
      <c r="H1194">
        <v>1650</v>
      </c>
      <c r="I1194" s="35" t="s">
        <v>436</v>
      </c>
      <c r="J1194">
        <v>3</v>
      </c>
      <c r="K1194">
        <v>3</v>
      </c>
      <c r="L1194">
        <v>67</v>
      </c>
      <c r="M1194" s="19" t="s">
        <v>13</v>
      </c>
      <c r="N1194" s="19" t="s">
        <v>388</v>
      </c>
      <c r="O1194" s="10" t="s">
        <v>597</v>
      </c>
      <c r="P1194">
        <v>11</v>
      </c>
      <c r="Q1194">
        <v>126</v>
      </c>
      <c r="R1194">
        <v>6</v>
      </c>
      <c r="S1194">
        <v>6</v>
      </c>
      <c r="T1194">
        <v>5</v>
      </c>
      <c r="U1194">
        <v>3</v>
      </c>
      <c r="X1194" t="s">
        <v>1501</v>
      </c>
      <c r="Y1194">
        <v>1013</v>
      </c>
      <c r="Z1194" t="s">
        <v>16</v>
      </c>
    </row>
    <row r="1195" spans="1:26" x14ac:dyDescent="0.25">
      <c r="A1195" s="18" t="s">
        <v>277</v>
      </c>
      <c r="B1195" s="22" t="s">
        <v>2598</v>
      </c>
      <c r="C1195" s="22" t="s">
        <v>2599</v>
      </c>
      <c r="D1195" s="27" t="str">
        <f>VLOOKUP(R1195, method!$A$1:$B$15, 2, 0)</f>
        <v>中後</v>
      </c>
      <c r="E1195">
        <v>9</v>
      </c>
      <c r="F1195" t="s">
        <v>438</v>
      </c>
      <c r="G1195" s="31" t="s">
        <v>439</v>
      </c>
      <c r="H1195">
        <v>1650</v>
      </c>
      <c r="I1195" s="36" t="s">
        <v>440</v>
      </c>
      <c r="J1195">
        <v>3</v>
      </c>
      <c r="K1195">
        <v>3</v>
      </c>
      <c r="L1195">
        <v>67</v>
      </c>
      <c r="M1195" s="19" t="s">
        <v>13</v>
      </c>
      <c r="N1195" s="19" t="s">
        <v>388</v>
      </c>
      <c r="O1195" t="s">
        <v>461</v>
      </c>
      <c r="P1195">
        <v>17</v>
      </c>
      <c r="Q1195">
        <v>125</v>
      </c>
      <c r="R1195">
        <v>8</v>
      </c>
      <c r="S1195">
        <v>6</v>
      </c>
      <c r="T1195">
        <v>5</v>
      </c>
      <c r="U1195">
        <v>9</v>
      </c>
      <c r="X1195" t="s">
        <v>922</v>
      </c>
      <c r="Y1195">
        <v>1008</v>
      </c>
      <c r="Z1195" t="s">
        <v>16</v>
      </c>
    </row>
    <row r="1196" spans="1:26" x14ac:dyDescent="0.25">
      <c r="A1196" s="18" t="s">
        <v>277</v>
      </c>
      <c r="B1196" s="22" t="s">
        <v>2598</v>
      </c>
      <c r="C1196" s="22" t="s">
        <v>2599</v>
      </c>
      <c r="D1196" s="29" t="str">
        <f>VLOOKUP(R1196, method!$A$1:$B$15, 2, 0)</f>
        <v>留後</v>
      </c>
      <c r="E1196" s="33">
        <v>1</v>
      </c>
      <c r="F1196" t="s">
        <v>684</v>
      </c>
      <c r="G1196" s="31" t="s">
        <v>451</v>
      </c>
      <c r="H1196">
        <v>1800</v>
      </c>
      <c r="I1196" s="35" t="s">
        <v>436</v>
      </c>
      <c r="J1196">
        <v>4</v>
      </c>
      <c r="K1196">
        <v>11</v>
      </c>
      <c r="L1196">
        <v>60</v>
      </c>
      <c r="M1196" s="19" t="s">
        <v>13</v>
      </c>
      <c r="N1196" s="19" t="s">
        <v>388</v>
      </c>
      <c r="O1196" s="10" t="s">
        <v>597</v>
      </c>
      <c r="P1196">
        <v>20</v>
      </c>
      <c r="Q1196">
        <v>135</v>
      </c>
      <c r="R1196">
        <v>12</v>
      </c>
      <c r="S1196">
        <v>12</v>
      </c>
      <c r="T1196">
        <v>12</v>
      </c>
      <c r="U1196">
        <v>12</v>
      </c>
      <c r="V1196">
        <v>1</v>
      </c>
      <c r="X1196" t="s">
        <v>1049</v>
      </c>
      <c r="Y1196">
        <v>1027</v>
      </c>
      <c r="Z1196" t="s">
        <v>16</v>
      </c>
    </row>
    <row r="1197" spans="1:26" x14ac:dyDescent="0.25">
      <c r="A1197" s="18" t="s">
        <v>277</v>
      </c>
      <c r="B1197" s="22" t="s">
        <v>2598</v>
      </c>
      <c r="C1197" s="22" t="s">
        <v>2599</v>
      </c>
      <c r="D1197" s="29" t="str">
        <f>VLOOKUP(R1197, method!$A$1:$B$15, 2, 0)</f>
        <v>留後</v>
      </c>
      <c r="E1197" s="33">
        <v>1</v>
      </c>
      <c r="F1197" t="s">
        <v>712</v>
      </c>
      <c r="G1197" s="31" t="s">
        <v>439</v>
      </c>
      <c r="H1197">
        <v>1800</v>
      </c>
      <c r="I1197" s="35" t="s">
        <v>436</v>
      </c>
      <c r="J1197">
        <v>4</v>
      </c>
      <c r="K1197">
        <v>10</v>
      </c>
      <c r="L1197">
        <v>55</v>
      </c>
      <c r="M1197" s="19" t="s">
        <v>13</v>
      </c>
      <c r="N1197" s="22" t="s">
        <v>33</v>
      </c>
      <c r="O1197" s="10" t="s">
        <v>613</v>
      </c>
      <c r="P1197">
        <v>3.6</v>
      </c>
      <c r="Q1197">
        <v>133</v>
      </c>
      <c r="R1197">
        <v>11</v>
      </c>
      <c r="S1197">
        <v>11</v>
      </c>
      <c r="T1197">
        <v>11</v>
      </c>
      <c r="U1197">
        <v>8</v>
      </c>
      <c r="V1197">
        <v>1</v>
      </c>
      <c r="X1197" t="s">
        <v>182</v>
      </c>
      <c r="Y1197">
        <v>1034</v>
      </c>
      <c r="Z1197" t="s">
        <v>16</v>
      </c>
    </row>
    <row r="1198" spans="1:26" x14ac:dyDescent="0.25">
      <c r="A1198" s="18" t="s">
        <v>277</v>
      </c>
      <c r="B1198" s="22" t="s">
        <v>2598</v>
      </c>
      <c r="C1198" s="22" t="s">
        <v>2599</v>
      </c>
      <c r="D1198" s="27" t="str">
        <f>VLOOKUP(R1198, method!$A$1:$B$15, 2, 0)</f>
        <v>中後</v>
      </c>
      <c r="E1198" s="33">
        <v>2</v>
      </c>
      <c r="F1198" t="s">
        <v>450</v>
      </c>
      <c r="G1198" s="31" t="s">
        <v>451</v>
      </c>
      <c r="H1198">
        <v>1650</v>
      </c>
      <c r="I1198" s="35" t="s">
        <v>436</v>
      </c>
      <c r="J1198">
        <v>4</v>
      </c>
      <c r="K1198">
        <v>5</v>
      </c>
      <c r="L1198">
        <v>54</v>
      </c>
      <c r="M1198" s="19" t="s">
        <v>13</v>
      </c>
      <c r="N1198" s="19" t="s">
        <v>388</v>
      </c>
      <c r="O1198" s="10" t="s">
        <v>376</v>
      </c>
      <c r="P1198">
        <v>4.5</v>
      </c>
      <c r="Q1198">
        <v>129</v>
      </c>
      <c r="R1198">
        <v>8</v>
      </c>
      <c r="S1198">
        <v>8</v>
      </c>
      <c r="T1198">
        <v>6</v>
      </c>
      <c r="U1198">
        <v>2</v>
      </c>
      <c r="X1198" t="s">
        <v>1663</v>
      </c>
      <c r="Y1198">
        <v>1041</v>
      </c>
      <c r="Z1198" t="s">
        <v>16</v>
      </c>
    </row>
    <row r="1199" spans="1:26" x14ac:dyDescent="0.25">
      <c r="A1199" s="18" t="s">
        <v>277</v>
      </c>
      <c r="B1199" s="22" t="s">
        <v>2598</v>
      </c>
      <c r="C1199" s="22" t="s">
        <v>2599</v>
      </c>
      <c r="D1199" s="29" t="str">
        <f>VLOOKUP(R1199, method!$A$1:$B$15, 2, 0)</f>
        <v>留後</v>
      </c>
      <c r="E1199" s="34">
        <v>5</v>
      </c>
      <c r="F1199" t="s">
        <v>661</v>
      </c>
      <c r="G1199" s="30" t="s">
        <v>445</v>
      </c>
      <c r="H1199">
        <v>1650</v>
      </c>
      <c r="I1199" s="35" t="s">
        <v>436</v>
      </c>
      <c r="J1199">
        <v>4</v>
      </c>
      <c r="K1199">
        <v>12</v>
      </c>
      <c r="L1199">
        <v>56</v>
      </c>
      <c r="M1199" s="19" t="s">
        <v>13</v>
      </c>
      <c r="N1199" s="23" t="s">
        <v>39</v>
      </c>
      <c r="O1199" s="10" t="s">
        <v>498</v>
      </c>
      <c r="P1199">
        <v>20</v>
      </c>
      <c r="Q1199">
        <v>131</v>
      </c>
      <c r="R1199">
        <v>12</v>
      </c>
      <c r="S1199">
        <v>12</v>
      </c>
      <c r="T1199">
        <v>12</v>
      </c>
      <c r="U1199">
        <v>5</v>
      </c>
      <c r="X1199" t="s">
        <v>1664</v>
      </c>
      <c r="Y1199">
        <v>1039</v>
      </c>
      <c r="Z1199" t="s">
        <v>16</v>
      </c>
    </row>
    <row r="1200" spans="1:26" x14ac:dyDescent="0.25">
      <c r="A1200" s="18" t="s">
        <v>277</v>
      </c>
      <c r="B1200" s="22" t="s">
        <v>2598</v>
      </c>
      <c r="C1200" s="22" t="s">
        <v>2599</v>
      </c>
      <c r="D1200" s="27" t="str">
        <f>VLOOKUP(R1200, method!$A$1:$B$15, 2, 0)</f>
        <v>中後</v>
      </c>
      <c r="E1200">
        <v>7</v>
      </c>
      <c r="F1200" t="s">
        <v>669</v>
      </c>
      <c r="G1200" s="31" t="s">
        <v>435</v>
      </c>
      <c r="H1200">
        <v>1650</v>
      </c>
      <c r="I1200" s="35" t="s">
        <v>455</v>
      </c>
      <c r="J1200">
        <v>4</v>
      </c>
      <c r="K1200">
        <v>6</v>
      </c>
      <c r="L1200">
        <v>58</v>
      </c>
      <c r="M1200" s="19" t="s">
        <v>13</v>
      </c>
      <c r="N1200" s="25" t="s">
        <v>409</v>
      </c>
      <c r="O1200" t="s">
        <v>536</v>
      </c>
      <c r="P1200">
        <v>12</v>
      </c>
      <c r="Q1200">
        <v>133</v>
      </c>
      <c r="R1200">
        <v>8</v>
      </c>
      <c r="S1200">
        <v>8</v>
      </c>
      <c r="T1200">
        <v>8</v>
      </c>
      <c r="U1200">
        <v>7</v>
      </c>
      <c r="X1200" t="s">
        <v>1423</v>
      </c>
      <c r="Y1200">
        <v>1043</v>
      </c>
      <c r="Z1200" t="s">
        <v>16</v>
      </c>
    </row>
    <row r="1201" spans="1:26" x14ac:dyDescent="0.25">
      <c r="A1201" s="18" t="s">
        <v>277</v>
      </c>
      <c r="B1201" s="22" t="s">
        <v>2598</v>
      </c>
      <c r="C1201" s="22" t="s">
        <v>2599</v>
      </c>
      <c r="D1201" s="26" t="str">
        <f>VLOOKUP(R1201, method!$A$1:$B$15, 2, 0)</f>
        <v>放頭</v>
      </c>
      <c r="E1201">
        <v>6</v>
      </c>
      <c r="F1201" t="s">
        <v>464</v>
      </c>
      <c r="G1201" s="31" t="s">
        <v>439</v>
      </c>
      <c r="H1201">
        <v>1650</v>
      </c>
      <c r="I1201" s="35" t="s">
        <v>455</v>
      </c>
      <c r="J1201">
        <v>4</v>
      </c>
      <c r="K1201">
        <v>7</v>
      </c>
      <c r="L1201">
        <v>59</v>
      </c>
      <c r="M1201" s="19" t="s">
        <v>13</v>
      </c>
      <c r="N1201" s="22" t="s">
        <v>33</v>
      </c>
      <c r="O1201" s="10" t="s">
        <v>498</v>
      </c>
      <c r="P1201">
        <v>4</v>
      </c>
      <c r="Q1201">
        <v>135</v>
      </c>
      <c r="R1201">
        <v>3</v>
      </c>
      <c r="S1201">
        <v>4</v>
      </c>
      <c r="T1201">
        <v>4</v>
      </c>
      <c r="U1201">
        <v>6</v>
      </c>
      <c r="X1201" t="s">
        <v>1020</v>
      </c>
      <c r="Y1201">
        <v>1033</v>
      </c>
      <c r="Z1201" t="s">
        <v>16</v>
      </c>
    </row>
    <row r="1202" spans="1:26" x14ac:dyDescent="0.25">
      <c r="A1202" s="18" t="s">
        <v>277</v>
      </c>
      <c r="B1202" s="22" t="s">
        <v>2598</v>
      </c>
      <c r="C1202" s="22" t="s">
        <v>2599</v>
      </c>
      <c r="D1202" s="29" t="str">
        <f>VLOOKUP(R1202, method!$A$1:$B$15, 2, 0)</f>
        <v>留後</v>
      </c>
      <c r="E1202" s="33">
        <v>3</v>
      </c>
      <c r="F1202" t="s">
        <v>1058</v>
      </c>
      <c r="G1202" s="31" t="s">
        <v>451</v>
      </c>
      <c r="H1202">
        <v>1650</v>
      </c>
      <c r="I1202" s="35" t="s">
        <v>455</v>
      </c>
      <c r="J1202">
        <v>4</v>
      </c>
      <c r="K1202">
        <v>12</v>
      </c>
      <c r="L1202">
        <v>58</v>
      </c>
      <c r="M1202" s="19" t="s">
        <v>13</v>
      </c>
      <c r="N1202" s="23" t="s">
        <v>39</v>
      </c>
      <c r="O1202" s="10" t="s">
        <v>613</v>
      </c>
      <c r="P1202">
        <v>48</v>
      </c>
      <c r="Q1202">
        <v>135</v>
      </c>
      <c r="R1202">
        <v>12</v>
      </c>
      <c r="S1202">
        <v>12</v>
      </c>
      <c r="T1202">
        <v>12</v>
      </c>
      <c r="U1202">
        <v>3</v>
      </c>
      <c r="X1202" t="s">
        <v>1451</v>
      </c>
      <c r="Y1202">
        <v>1023</v>
      </c>
      <c r="Z1202" t="s">
        <v>16</v>
      </c>
    </row>
    <row r="1203" spans="1:26" x14ac:dyDescent="0.25">
      <c r="A1203" s="18" t="s">
        <v>277</v>
      </c>
      <c r="B1203" s="22" t="s">
        <v>2598</v>
      </c>
      <c r="C1203" s="22" t="s">
        <v>2599</v>
      </c>
      <c r="D1203" s="26" t="str">
        <f>VLOOKUP(R1203, method!$A$1:$B$15, 2, 0)</f>
        <v>放頭</v>
      </c>
      <c r="E1203">
        <v>11</v>
      </c>
      <c r="F1203" t="s">
        <v>995</v>
      </c>
      <c r="G1203" s="31" t="s">
        <v>435</v>
      </c>
      <c r="H1203">
        <v>1650</v>
      </c>
      <c r="I1203" s="36" t="s">
        <v>440</v>
      </c>
      <c r="J1203">
        <v>4</v>
      </c>
      <c r="K1203">
        <v>7</v>
      </c>
      <c r="L1203">
        <v>58</v>
      </c>
      <c r="M1203" s="19" t="s">
        <v>13</v>
      </c>
      <c r="N1203" s="17" t="s">
        <v>399</v>
      </c>
      <c r="O1203" t="s">
        <v>567</v>
      </c>
      <c r="P1203">
        <v>10</v>
      </c>
      <c r="Q1203">
        <v>135</v>
      </c>
      <c r="R1203">
        <v>1</v>
      </c>
      <c r="S1203">
        <v>2</v>
      </c>
      <c r="T1203">
        <v>1</v>
      </c>
      <c r="U1203">
        <v>11</v>
      </c>
      <c r="X1203" t="s">
        <v>1665</v>
      </c>
      <c r="Y1203">
        <v>1024</v>
      </c>
      <c r="Z1203" t="s">
        <v>16</v>
      </c>
    </row>
    <row r="1204" spans="1:26" x14ac:dyDescent="0.25">
      <c r="A1204" s="18" t="s">
        <v>277</v>
      </c>
      <c r="B1204" s="22" t="s">
        <v>2598</v>
      </c>
      <c r="C1204" s="22" t="s">
        <v>2599</v>
      </c>
      <c r="D1204" s="26" t="str">
        <f>VLOOKUP(R1204, method!$A$1:$B$15, 2, 0)</f>
        <v>放頭</v>
      </c>
      <c r="E1204" s="33">
        <v>2</v>
      </c>
      <c r="F1204" t="s">
        <v>996</v>
      </c>
      <c r="G1204" s="31" t="s">
        <v>451</v>
      </c>
      <c r="H1204">
        <v>1650</v>
      </c>
      <c r="I1204" s="35" t="s">
        <v>455</v>
      </c>
      <c r="J1204">
        <v>4</v>
      </c>
      <c r="K1204">
        <v>3</v>
      </c>
      <c r="L1204">
        <v>57</v>
      </c>
      <c r="M1204" s="19" t="s">
        <v>13</v>
      </c>
      <c r="N1204" s="23" t="s">
        <v>39</v>
      </c>
      <c r="O1204" s="10" t="s">
        <v>488</v>
      </c>
      <c r="P1204">
        <v>35</v>
      </c>
      <c r="Q1204">
        <v>131</v>
      </c>
      <c r="R1204">
        <v>3</v>
      </c>
      <c r="S1204">
        <v>4</v>
      </c>
      <c r="T1204">
        <v>3</v>
      </c>
      <c r="U1204">
        <v>2</v>
      </c>
      <c r="X1204" t="s">
        <v>1666</v>
      </c>
      <c r="Y1204">
        <v>1020</v>
      </c>
      <c r="Z1204" t="s">
        <v>16</v>
      </c>
    </row>
    <row r="1205" spans="1:26" x14ac:dyDescent="0.25">
      <c r="A1205" s="18" t="s">
        <v>277</v>
      </c>
      <c r="B1205" s="22" t="s">
        <v>2598</v>
      </c>
      <c r="C1205" s="22" t="s">
        <v>2599</v>
      </c>
      <c r="D1205" s="27" t="str">
        <f>VLOOKUP(R1205, method!$A$1:$B$15, 2, 0)</f>
        <v>中後</v>
      </c>
      <c r="E1205">
        <v>12</v>
      </c>
      <c r="F1205" t="s">
        <v>912</v>
      </c>
      <c r="G1205" t="s">
        <v>545</v>
      </c>
      <c r="H1205">
        <v>1400</v>
      </c>
      <c r="I1205" s="35" t="s">
        <v>436</v>
      </c>
      <c r="J1205">
        <v>4</v>
      </c>
      <c r="K1205">
        <v>12</v>
      </c>
      <c r="L1205">
        <v>59</v>
      </c>
      <c r="M1205" s="19" t="s">
        <v>13</v>
      </c>
      <c r="N1205" s="17" t="s">
        <v>448</v>
      </c>
      <c r="O1205" t="s">
        <v>573</v>
      </c>
      <c r="P1205">
        <v>60</v>
      </c>
      <c r="Q1205">
        <v>133</v>
      </c>
      <c r="R1205">
        <v>9</v>
      </c>
      <c r="S1205">
        <v>9</v>
      </c>
      <c r="T1205">
        <v>8</v>
      </c>
      <c r="U1205">
        <v>12</v>
      </c>
      <c r="X1205" t="s">
        <v>1335</v>
      </c>
      <c r="Y1205">
        <v>1012</v>
      </c>
      <c r="Z1205" t="s">
        <v>16</v>
      </c>
    </row>
    <row r="1206" spans="1:26" x14ac:dyDescent="0.25">
      <c r="A1206" s="18" t="s">
        <v>277</v>
      </c>
      <c r="B1206" s="22" t="s">
        <v>2598</v>
      </c>
      <c r="C1206" s="22" t="s">
        <v>2599</v>
      </c>
      <c r="D1206" s="28" t="str">
        <f>VLOOKUP(R1206, method!$A$1:$B$15, 2, 0)</f>
        <v>中前</v>
      </c>
      <c r="E1206">
        <v>6</v>
      </c>
      <c r="F1206" t="s">
        <v>618</v>
      </c>
      <c r="G1206" t="s">
        <v>491</v>
      </c>
      <c r="H1206">
        <v>1400</v>
      </c>
      <c r="I1206" s="35" t="s">
        <v>436</v>
      </c>
      <c r="J1206">
        <v>4</v>
      </c>
      <c r="K1206">
        <v>3</v>
      </c>
      <c r="L1206">
        <v>60</v>
      </c>
      <c r="M1206" s="19" t="s">
        <v>13</v>
      </c>
      <c r="N1206" s="22" t="s">
        <v>833</v>
      </c>
      <c r="O1206" t="s">
        <v>519</v>
      </c>
      <c r="P1206">
        <v>51</v>
      </c>
      <c r="Q1206">
        <v>125</v>
      </c>
      <c r="R1206">
        <v>4</v>
      </c>
      <c r="S1206">
        <v>5</v>
      </c>
      <c r="T1206">
        <v>3</v>
      </c>
      <c r="U1206">
        <v>6</v>
      </c>
      <c r="X1206" t="s">
        <v>619</v>
      </c>
      <c r="Y1206">
        <v>1029</v>
      </c>
      <c r="Z1206" t="s">
        <v>16</v>
      </c>
    </row>
    <row r="1207" spans="1:26" x14ac:dyDescent="0.25">
      <c r="A1207" s="18" t="s">
        <v>277</v>
      </c>
      <c r="B1207" s="22" t="s">
        <v>2598</v>
      </c>
      <c r="C1207" s="22" t="s">
        <v>2599</v>
      </c>
      <c r="D1207" s="29" t="str">
        <f>VLOOKUP(R1207, method!$A$1:$B$15, 2, 0)</f>
        <v>留後</v>
      </c>
      <c r="E1207">
        <v>9</v>
      </c>
      <c r="F1207" t="s">
        <v>656</v>
      </c>
      <c r="G1207" t="s">
        <v>532</v>
      </c>
      <c r="H1207">
        <v>1400</v>
      </c>
      <c r="I1207" s="35" t="s">
        <v>436</v>
      </c>
      <c r="J1207">
        <v>3</v>
      </c>
      <c r="K1207">
        <v>8</v>
      </c>
      <c r="L1207">
        <v>64</v>
      </c>
      <c r="M1207" s="19" t="s">
        <v>13</v>
      </c>
      <c r="N1207" s="23" t="s">
        <v>39</v>
      </c>
      <c r="O1207" t="s">
        <v>465</v>
      </c>
      <c r="P1207">
        <v>124</v>
      </c>
      <c r="Q1207">
        <v>121</v>
      </c>
      <c r="R1207">
        <v>11</v>
      </c>
      <c r="S1207">
        <v>13</v>
      </c>
      <c r="T1207">
        <v>13</v>
      </c>
      <c r="U1207">
        <v>9</v>
      </c>
      <c r="X1207" t="s">
        <v>834</v>
      </c>
      <c r="Y1207">
        <v>1055</v>
      </c>
      <c r="Z1207" t="s">
        <v>16</v>
      </c>
    </row>
    <row r="1208" spans="1:26" x14ac:dyDescent="0.25">
      <c r="A1208" s="18" t="s">
        <v>277</v>
      </c>
      <c r="B1208" s="22" t="s">
        <v>2598</v>
      </c>
      <c r="C1208" s="22" t="s">
        <v>2599</v>
      </c>
      <c r="D1208" s="27" t="str">
        <f>VLOOKUP(R1208, method!$A$1:$B$15, 2, 0)</f>
        <v>中後</v>
      </c>
      <c r="E1208">
        <v>11</v>
      </c>
      <c r="F1208" t="s">
        <v>566</v>
      </c>
      <c r="G1208" t="s">
        <v>545</v>
      </c>
      <c r="H1208">
        <v>1400</v>
      </c>
      <c r="I1208" s="35" t="s">
        <v>455</v>
      </c>
      <c r="J1208">
        <v>3</v>
      </c>
      <c r="K1208">
        <v>13</v>
      </c>
      <c r="L1208">
        <v>66</v>
      </c>
      <c r="M1208" s="19" t="s">
        <v>13</v>
      </c>
      <c r="N1208" s="17" t="s">
        <v>448</v>
      </c>
      <c r="O1208">
        <v>10</v>
      </c>
      <c r="P1208">
        <v>57</v>
      </c>
      <c r="Q1208">
        <v>121</v>
      </c>
      <c r="R1208">
        <v>10</v>
      </c>
      <c r="S1208">
        <v>12</v>
      </c>
      <c r="T1208">
        <v>14</v>
      </c>
      <c r="U1208">
        <v>11</v>
      </c>
      <c r="X1208" t="s">
        <v>1661</v>
      </c>
      <c r="Y1208">
        <v>1059</v>
      </c>
      <c r="Z1208" t="s">
        <v>16</v>
      </c>
    </row>
    <row r="1209" spans="1:26" x14ac:dyDescent="0.25">
      <c r="A1209" s="18" t="s">
        <v>277</v>
      </c>
      <c r="B1209" s="22" t="s">
        <v>2598</v>
      </c>
      <c r="C1209" s="22" t="s">
        <v>2599</v>
      </c>
      <c r="D1209" s="27" t="str">
        <f>VLOOKUP(R1209, method!$A$1:$B$15, 2, 0)</f>
        <v>中後</v>
      </c>
      <c r="E1209">
        <v>8</v>
      </c>
      <c r="F1209" t="s">
        <v>628</v>
      </c>
      <c r="G1209" t="s">
        <v>551</v>
      </c>
      <c r="H1209">
        <v>1400</v>
      </c>
      <c r="I1209" s="35" t="s">
        <v>436</v>
      </c>
      <c r="J1209">
        <v>3</v>
      </c>
      <c r="K1209">
        <v>3</v>
      </c>
      <c r="L1209">
        <v>68</v>
      </c>
      <c r="M1209" s="19" t="s">
        <v>13</v>
      </c>
      <c r="N1209" s="23" t="s">
        <v>39</v>
      </c>
      <c r="O1209" t="s">
        <v>637</v>
      </c>
      <c r="P1209">
        <v>118</v>
      </c>
      <c r="Q1209">
        <v>126</v>
      </c>
      <c r="R1209">
        <v>9</v>
      </c>
      <c r="S1209">
        <v>8</v>
      </c>
      <c r="T1209">
        <v>11</v>
      </c>
      <c r="U1209">
        <v>8</v>
      </c>
      <c r="X1209" t="s">
        <v>1667</v>
      </c>
      <c r="Y1209">
        <v>1063</v>
      </c>
      <c r="Z1209" t="s">
        <v>16</v>
      </c>
    </row>
    <row r="1210" spans="1:26" x14ac:dyDescent="0.25">
      <c r="A1210" s="18" t="s">
        <v>277</v>
      </c>
      <c r="B1210" s="22" t="s">
        <v>2598</v>
      </c>
      <c r="C1210" s="22" t="s">
        <v>2599</v>
      </c>
      <c r="D1210" s="27" t="str">
        <f>VLOOKUP(R1210, method!$A$1:$B$15, 2, 0)</f>
        <v>中後</v>
      </c>
      <c r="E1210">
        <v>13</v>
      </c>
      <c r="F1210" t="s">
        <v>893</v>
      </c>
      <c r="G1210" t="s">
        <v>545</v>
      </c>
      <c r="H1210">
        <v>1400</v>
      </c>
      <c r="I1210" s="36" t="s">
        <v>479</v>
      </c>
      <c r="J1210">
        <v>3</v>
      </c>
      <c r="K1210">
        <v>7</v>
      </c>
      <c r="L1210">
        <v>68</v>
      </c>
      <c r="M1210" s="19" t="s">
        <v>13</v>
      </c>
      <c r="N1210" s="17" t="s">
        <v>399</v>
      </c>
      <c r="O1210" t="s">
        <v>508</v>
      </c>
      <c r="P1210">
        <v>40</v>
      </c>
      <c r="Q1210">
        <v>124</v>
      </c>
      <c r="R1210">
        <v>10</v>
      </c>
      <c r="S1210">
        <v>9</v>
      </c>
      <c r="T1210">
        <v>10</v>
      </c>
      <c r="U1210">
        <v>13</v>
      </c>
      <c r="X1210" t="s">
        <v>1668</v>
      </c>
      <c r="Y1210">
        <v>1049</v>
      </c>
      <c r="Z1210" t="s">
        <v>100</v>
      </c>
    </row>
    <row r="1211" spans="1:26" x14ac:dyDescent="0.25">
      <c r="A1211" s="19" t="s">
        <v>318</v>
      </c>
      <c r="B1211" s="23" t="s">
        <v>319</v>
      </c>
      <c r="C1211" s="23" t="s">
        <v>2600</v>
      </c>
      <c r="D1211" s="26" t="str">
        <f>VLOOKUP(R1211, method!$A$1:$B$15, 2, 0)</f>
        <v>放頭</v>
      </c>
      <c r="E1211" s="33">
        <v>3</v>
      </c>
      <c r="F1211" t="s">
        <v>550</v>
      </c>
      <c r="G1211" t="s">
        <v>551</v>
      </c>
      <c r="H1211">
        <v>1000</v>
      </c>
      <c r="I1211" s="35" t="s">
        <v>455</v>
      </c>
      <c r="J1211">
        <v>1</v>
      </c>
      <c r="K1211">
        <v>5</v>
      </c>
      <c r="L1211">
        <v>105</v>
      </c>
      <c r="M1211" s="19" t="s">
        <v>57</v>
      </c>
      <c r="N1211" s="15" t="s">
        <v>441</v>
      </c>
      <c r="O1211" s="10" t="s">
        <v>526</v>
      </c>
      <c r="P1211">
        <v>7.1</v>
      </c>
      <c r="Q1211">
        <v>130</v>
      </c>
      <c r="R1211">
        <v>2</v>
      </c>
      <c r="S1211">
        <v>3</v>
      </c>
      <c r="T1211">
        <v>3</v>
      </c>
      <c r="X1211" t="s">
        <v>1669</v>
      </c>
      <c r="Y1211">
        <v>1054</v>
      </c>
      <c r="Z1211" t="s">
        <v>16</v>
      </c>
    </row>
    <row r="1212" spans="1:26" x14ac:dyDescent="0.25">
      <c r="A1212" s="19" t="s">
        <v>318</v>
      </c>
      <c r="B1212" s="23" t="s">
        <v>319</v>
      </c>
      <c r="C1212" s="23" t="s">
        <v>2600</v>
      </c>
      <c r="D1212" s="26" t="str">
        <f>VLOOKUP(R1212, method!$A$1:$B$15, 2, 0)</f>
        <v>放頭</v>
      </c>
      <c r="E1212">
        <v>11</v>
      </c>
      <c r="F1212" t="s">
        <v>554</v>
      </c>
      <c r="G1212" t="s">
        <v>551</v>
      </c>
      <c r="H1212">
        <v>1200</v>
      </c>
      <c r="I1212" s="35" t="s">
        <v>455</v>
      </c>
      <c r="J1212" t="s">
        <v>1503</v>
      </c>
      <c r="K1212">
        <v>8</v>
      </c>
      <c r="L1212">
        <v>107</v>
      </c>
      <c r="M1212" s="19" t="s">
        <v>57</v>
      </c>
      <c r="N1212" s="23" t="s">
        <v>39</v>
      </c>
      <c r="O1212" t="s">
        <v>664</v>
      </c>
      <c r="P1212">
        <v>38</v>
      </c>
      <c r="Q1212">
        <v>115</v>
      </c>
      <c r="R1212">
        <v>1</v>
      </c>
      <c r="S1212">
        <v>1</v>
      </c>
      <c r="T1212">
        <v>11</v>
      </c>
      <c r="X1212" t="s">
        <v>1670</v>
      </c>
      <c r="Y1212">
        <v>1059</v>
      </c>
      <c r="Z1212" t="s">
        <v>16</v>
      </c>
    </row>
    <row r="1213" spans="1:26" x14ac:dyDescent="0.25">
      <c r="A1213" s="19" t="s">
        <v>318</v>
      </c>
      <c r="B1213" s="23" t="s">
        <v>319</v>
      </c>
      <c r="C1213" s="23" t="s">
        <v>2600</v>
      </c>
      <c r="D1213" s="26" t="str">
        <f>VLOOKUP(R1213, method!$A$1:$B$15, 2, 0)</f>
        <v>放頭</v>
      </c>
      <c r="E1213">
        <v>7</v>
      </c>
      <c r="F1213" t="s">
        <v>831</v>
      </c>
      <c r="G1213" t="s">
        <v>545</v>
      </c>
      <c r="H1213">
        <v>1200</v>
      </c>
      <c r="I1213" s="35" t="s">
        <v>455</v>
      </c>
      <c r="J1213" t="s">
        <v>1527</v>
      </c>
      <c r="K1213">
        <v>11</v>
      </c>
      <c r="L1213">
        <v>108</v>
      </c>
      <c r="M1213" s="19" t="s">
        <v>57</v>
      </c>
      <c r="N1213" s="25" t="s">
        <v>414</v>
      </c>
      <c r="O1213" t="s">
        <v>465</v>
      </c>
      <c r="P1213">
        <v>197</v>
      </c>
      <c r="Q1213">
        <v>126</v>
      </c>
      <c r="R1213">
        <v>1</v>
      </c>
      <c r="S1213">
        <v>1</v>
      </c>
      <c r="T1213">
        <v>7</v>
      </c>
      <c r="X1213" t="s">
        <v>1671</v>
      </c>
      <c r="Y1213">
        <v>1059</v>
      </c>
      <c r="Z1213" t="s">
        <v>1447</v>
      </c>
    </row>
    <row r="1214" spans="1:26" x14ac:dyDescent="0.25">
      <c r="A1214" s="19" t="s">
        <v>318</v>
      </c>
      <c r="B1214" s="23" t="s">
        <v>319</v>
      </c>
      <c r="C1214" s="23" t="s">
        <v>2600</v>
      </c>
      <c r="D1214" s="28" t="str">
        <f>VLOOKUP(R1214, method!$A$1:$B$15, 2, 0)</f>
        <v>中前</v>
      </c>
      <c r="E1214">
        <v>7</v>
      </c>
      <c r="F1214" t="s">
        <v>574</v>
      </c>
      <c r="G1214" t="s">
        <v>491</v>
      </c>
      <c r="H1214">
        <v>1200</v>
      </c>
      <c r="I1214" s="35" t="s">
        <v>455</v>
      </c>
      <c r="J1214" t="s">
        <v>1534</v>
      </c>
      <c r="K1214">
        <v>2</v>
      </c>
      <c r="L1214">
        <v>108</v>
      </c>
      <c r="M1214" s="19" t="s">
        <v>57</v>
      </c>
      <c r="N1214" s="18" t="s">
        <v>201</v>
      </c>
      <c r="O1214" t="s">
        <v>872</v>
      </c>
      <c r="P1214">
        <v>62</v>
      </c>
      <c r="Q1214">
        <v>123</v>
      </c>
      <c r="R1214">
        <v>5</v>
      </c>
      <c r="S1214">
        <v>6</v>
      </c>
      <c r="T1214">
        <v>7</v>
      </c>
      <c r="X1214" t="s">
        <v>96</v>
      </c>
      <c r="Y1214">
        <v>1060</v>
      </c>
      <c r="Z1214" t="s">
        <v>1672</v>
      </c>
    </row>
    <row r="1215" spans="1:26" x14ac:dyDescent="0.25">
      <c r="A1215" s="19" t="s">
        <v>318</v>
      </c>
      <c r="B1215" s="23" t="s">
        <v>319</v>
      </c>
      <c r="C1215" s="23" t="s">
        <v>2600</v>
      </c>
      <c r="D1215" s="28" t="str">
        <f>VLOOKUP(R1215, method!$A$1:$B$15, 2, 0)</f>
        <v>中前</v>
      </c>
      <c r="E1215">
        <v>6</v>
      </c>
      <c r="F1215" t="s">
        <v>592</v>
      </c>
      <c r="G1215" t="s">
        <v>532</v>
      </c>
      <c r="H1215">
        <v>1200</v>
      </c>
      <c r="I1215" s="35" t="s">
        <v>436</v>
      </c>
      <c r="J1215">
        <v>1</v>
      </c>
      <c r="K1215">
        <v>8</v>
      </c>
      <c r="L1215">
        <v>108</v>
      </c>
      <c r="M1215" s="19" t="s">
        <v>57</v>
      </c>
      <c r="N1215" s="25" t="s">
        <v>26</v>
      </c>
      <c r="O1215" t="s">
        <v>495</v>
      </c>
      <c r="P1215">
        <v>4.7</v>
      </c>
      <c r="Q1215">
        <v>133</v>
      </c>
      <c r="R1215">
        <v>7</v>
      </c>
      <c r="S1215">
        <v>7</v>
      </c>
      <c r="T1215">
        <v>6</v>
      </c>
      <c r="X1215" t="s">
        <v>324</v>
      </c>
      <c r="Y1215">
        <v>1081</v>
      </c>
      <c r="Z1215" t="s">
        <v>1672</v>
      </c>
    </row>
    <row r="1216" spans="1:26" x14ac:dyDescent="0.25">
      <c r="A1216" s="19" t="s">
        <v>318</v>
      </c>
      <c r="B1216" s="23" t="s">
        <v>319</v>
      </c>
      <c r="C1216" s="23" t="s">
        <v>2600</v>
      </c>
      <c r="D1216" s="28" t="str">
        <f>VLOOKUP(R1216, method!$A$1:$B$15, 2, 0)</f>
        <v>中前</v>
      </c>
      <c r="E1216" s="33">
        <v>1</v>
      </c>
      <c r="F1216" t="s">
        <v>576</v>
      </c>
      <c r="G1216" t="s">
        <v>545</v>
      </c>
      <c r="H1216">
        <v>1000</v>
      </c>
      <c r="I1216" s="35" t="s">
        <v>455</v>
      </c>
      <c r="J1216">
        <v>2</v>
      </c>
      <c r="K1216">
        <v>2</v>
      </c>
      <c r="L1216">
        <v>100</v>
      </c>
      <c r="M1216" s="19" t="s">
        <v>57</v>
      </c>
      <c r="N1216" s="16" t="s">
        <v>406</v>
      </c>
      <c r="O1216" s="10" t="s">
        <v>452</v>
      </c>
      <c r="P1216">
        <v>3.9</v>
      </c>
      <c r="Q1216">
        <v>135</v>
      </c>
      <c r="R1216">
        <v>7</v>
      </c>
      <c r="S1216">
        <v>7</v>
      </c>
      <c r="T1216">
        <v>1</v>
      </c>
      <c r="X1216" t="s">
        <v>1097</v>
      </c>
      <c r="Y1216">
        <v>1093</v>
      </c>
      <c r="Z1216" t="s">
        <v>1672</v>
      </c>
    </row>
    <row r="1217" spans="1:27" x14ac:dyDescent="0.25">
      <c r="A1217" s="19" t="s">
        <v>318</v>
      </c>
      <c r="B1217" s="23" t="s">
        <v>319</v>
      </c>
      <c r="C1217" s="23" t="s">
        <v>2600</v>
      </c>
      <c r="D1217" s="26" t="str">
        <f>VLOOKUP(R1217, method!$A$1:$B$15, 2, 0)</f>
        <v>放頭</v>
      </c>
      <c r="E1217" s="33">
        <v>3</v>
      </c>
      <c r="F1217" t="s">
        <v>594</v>
      </c>
      <c r="G1217" t="s">
        <v>532</v>
      </c>
      <c r="H1217">
        <v>1200</v>
      </c>
      <c r="I1217" s="35" t="s">
        <v>455</v>
      </c>
      <c r="J1217">
        <v>1</v>
      </c>
      <c r="K1217">
        <v>5</v>
      </c>
      <c r="L1217">
        <v>100</v>
      </c>
      <c r="M1217" s="19" t="s">
        <v>57</v>
      </c>
      <c r="N1217" s="25" t="s">
        <v>26</v>
      </c>
      <c r="O1217" s="10" t="s">
        <v>552</v>
      </c>
      <c r="P1217">
        <v>6.2</v>
      </c>
      <c r="Q1217">
        <v>127</v>
      </c>
      <c r="R1217">
        <v>2</v>
      </c>
      <c r="S1217">
        <v>2</v>
      </c>
      <c r="T1217">
        <v>3</v>
      </c>
      <c r="X1217" t="s">
        <v>1673</v>
      </c>
      <c r="Y1217">
        <v>1082</v>
      </c>
      <c r="Z1217" t="s">
        <v>1449</v>
      </c>
    </row>
    <row r="1218" spans="1:27" x14ac:dyDescent="0.25">
      <c r="A1218" s="19" t="s">
        <v>318</v>
      </c>
      <c r="B1218" s="23" t="s">
        <v>319</v>
      </c>
      <c r="C1218" s="23" t="s">
        <v>2600</v>
      </c>
      <c r="D1218" s="26" t="str">
        <f>VLOOKUP(R1218, method!$A$1:$B$15, 2, 0)</f>
        <v>放頭</v>
      </c>
      <c r="E1218">
        <v>6</v>
      </c>
      <c r="F1218" t="s">
        <v>579</v>
      </c>
      <c r="G1218" t="s">
        <v>545</v>
      </c>
      <c r="H1218">
        <v>1200</v>
      </c>
      <c r="I1218" s="35" t="s">
        <v>455</v>
      </c>
      <c r="J1218" t="s">
        <v>1527</v>
      </c>
      <c r="K1218">
        <v>4</v>
      </c>
      <c r="L1218">
        <v>100</v>
      </c>
      <c r="M1218" s="19" t="s">
        <v>57</v>
      </c>
      <c r="N1218" s="19" t="s">
        <v>404</v>
      </c>
      <c r="O1218" t="s">
        <v>461</v>
      </c>
      <c r="P1218">
        <v>15</v>
      </c>
      <c r="Q1218">
        <v>126</v>
      </c>
      <c r="R1218">
        <v>2</v>
      </c>
      <c r="S1218">
        <v>2</v>
      </c>
      <c r="T1218">
        <v>6</v>
      </c>
      <c r="X1218" t="s">
        <v>1674</v>
      </c>
      <c r="Y1218">
        <v>1084</v>
      </c>
      <c r="Z1218" t="s">
        <v>16</v>
      </c>
    </row>
    <row r="1219" spans="1:27" x14ac:dyDescent="0.25">
      <c r="A1219" s="19" t="s">
        <v>318</v>
      </c>
      <c r="B1219" s="23" t="s">
        <v>319</v>
      </c>
      <c r="C1219" s="23" t="s">
        <v>2600</v>
      </c>
      <c r="D1219" s="26" t="str">
        <f>VLOOKUP(R1219, method!$A$1:$B$15, 2, 0)</f>
        <v>放頭</v>
      </c>
      <c r="E1219" s="33">
        <v>2</v>
      </c>
      <c r="F1219" t="s">
        <v>652</v>
      </c>
      <c r="G1219" t="s">
        <v>532</v>
      </c>
      <c r="H1219">
        <v>1000</v>
      </c>
      <c r="I1219" s="35" t="s">
        <v>455</v>
      </c>
      <c r="J1219" t="s">
        <v>1503</v>
      </c>
      <c r="K1219">
        <v>5</v>
      </c>
      <c r="L1219">
        <v>97</v>
      </c>
      <c r="M1219" s="19" t="s">
        <v>57</v>
      </c>
      <c r="N1219" s="25" t="s">
        <v>26</v>
      </c>
      <c r="O1219" s="10" t="s">
        <v>613</v>
      </c>
      <c r="P1219">
        <v>1.6</v>
      </c>
      <c r="Q1219">
        <v>125</v>
      </c>
      <c r="R1219">
        <v>2</v>
      </c>
      <c r="S1219">
        <v>2</v>
      </c>
      <c r="T1219">
        <v>2</v>
      </c>
      <c r="X1219" t="s">
        <v>1675</v>
      </c>
      <c r="Y1219">
        <v>1093</v>
      </c>
      <c r="Z1219" t="s">
        <v>16</v>
      </c>
    </row>
    <row r="1220" spans="1:27" x14ac:dyDescent="0.25">
      <c r="A1220" s="19" t="s">
        <v>318</v>
      </c>
      <c r="B1220" s="23" t="s">
        <v>319</v>
      </c>
      <c r="C1220" s="23" t="s">
        <v>2600</v>
      </c>
      <c r="D1220" s="26" t="str">
        <f>VLOOKUP(R1220, method!$A$1:$B$15, 2, 0)</f>
        <v>放頭</v>
      </c>
      <c r="E1220" s="33">
        <v>1</v>
      </c>
      <c r="F1220" t="s">
        <v>610</v>
      </c>
      <c r="G1220" t="s">
        <v>491</v>
      </c>
      <c r="H1220">
        <v>1000</v>
      </c>
      <c r="I1220" s="35" t="s">
        <v>455</v>
      </c>
      <c r="J1220">
        <v>2</v>
      </c>
      <c r="K1220">
        <v>5</v>
      </c>
      <c r="L1220">
        <v>90</v>
      </c>
      <c r="M1220" s="19" t="s">
        <v>57</v>
      </c>
      <c r="N1220" s="25" t="s">
        <v>26</v>
      </c>
      <c r="O1220" s="10" t="s">
        <v>613</v>
      </c>
      <c r="P1220">
        <v>4</v>
      </c>
      <c r="Q1220">
        <v>127</v>
      </c>
      <c r="R1220">
        <v>3</v>
      </c>
      <c r="S1220">
        <v>1</v>
      </c>
      <c r="T1220">
        <v>1</v>
      </c>
      <c r="X1220" t="s">
        <v>1676</v>
      </c>
      <c r="Y1220">
        <v>1083</v>
      </c>
      <c r="Z1220" t="s">
        <v>16</v>
      </c>
    </row>
    <row r="1221" spans="1:27" x14ac:dyDescent="0.25">
      <c r="A1221" s="19" t="s">
        <v>318</v>
      </c>
      <c r="B1221" s="23" t="s">
        <v>319</v>
      </c>
      <c r="C1221" s="23" t="s">
        <v>2600</v>
      </c>
      <c r="D1221" s="26" t="str">
        <f>VLOOKUP(R1221, method!$A$1:$B$15, 2, 0)</f>
        <v>放頭</v>
      </c>
      <c r="E1221" s="33">
        <v>2</v>
      </c>
      <c r="F1221" t="s">
        <v>665</v>
      </c>
      <c r="G1221" t="s">
        <v>631</v>
      </c>
      <c r="H1221">
        <v>1000</v>
      </c>
      <c r="I1221" s="35" t="s">
        <v>436</v>
      </c>
      <c r="J1221" t="s">
        <v>1503</v>
      </c>
      <c r="K1221">
        <v>6</v>
      </c>
      <c r="L1221">
        <v>85</v>
      </c>
      <c r="M1221" s="19" t="s">
        <v>57</v>
      </c>
      <c r="N1221" s="25" t="s">
        <v>26</v>
      </c>
      <c r="O1221" s="10" t="s">
        <v>376</v>
      </c>
      <c r="P1221">
        <v>3.9</v>
      </c>
      <c r="Q1221">
        <v>115</v>
      </c>
      <c r="R1221">
        <v>2</v>
      </c>
      <c r="S1221">
        <v>1</v>
      </c>
      <c r="T1221">
        <v>2</v>
      </c>
      <c r="X1221" t="s">
        <v>1677</v>
      </c>
      <c r="Y1221">
        <v>1057</v>
      </c>
      <c r="Z1221" t="s">
        <v>16</v>
      </c>
    </row>
    <row r="1222" spans="1:27" x14ac:dyDescent="0.25">
      <c r="A1222" s="19" t="s">
        <v>318</v>
      </c>
      <c r="B1222" s="23" t="s">
        <v>319</v>
      </c>
      <c r="C1222" s="23" t="s">
        <v>2600</v>
      </c>
      <c r="D1222" s="26" t="str">
        <f>VLOOKUP(R1222, method!$A$1:$B$15, 2, 0)</f>
        <v>放頭</v>
      </c>
      <c r="E1222" s="33">
        <v>1</v>
      </c>
      <c r="F1222" t="s">
        <v>618</v>
      </c>
      <c r="G1222" t="s">
        <v>491</v>
      </c>
      <c r="H1222">
        <v>1000</v>
      </c>
      <c r="I1222" s="35" t="s">
        <v>436</v>
      </c>
      <c r="J1222">
        <v>3</v>
      </c>
      <c r="K1222">
        <v>10</v>
      </c>
      <c r="L1222">
        <v>77</v>
      </c>
      <c r="M1222" s="19" t="s">
        <v>57</v>
      </c>
      <c r="N1222" s="25" t="s">
        <v>26</v>
      </c>
      <c r="O1222" s="10">
        <v>1</v>
      </c>
      <c r="P1222">
        <v>5.9</v>
      </c>
      <c r="Q1222">
        <v>132</v>
      </c>
      <c r="R1222">
        <v>2</v>
      </c>
      <c r="S1222">
        <v>1</v>
      </c>
      <c r="T1222">
        <v>1</v>
      </c>
      <c r="X1222" t="s">
        <v>1678</v>
      </c>
      <c r="Y1222">
        <v>1070</v>
      </c>
      <c r="Z1222" t="s">
        <v>16</v>
      </c>
    </row>
    <row r="1223" spans="1:27" x14ac:dyDescent="0.25">
      <c r="A1223" s="19" t="s">
        <v>318</v>
      </c>
      <c r="B1223" s="23" t="s">
        <v>319</v>
      </c>
      <c r="C1223" s="23" t="s">
        <v>2600</v>
      </c>
      <c r="D1223" s="28" t="str">
        <f>VLOOKUP(R1223, method!$A$1:$B$15, 2, 0)</f>
        <v>中前</v>
      </c>
      <c r="E1223">
        <v>7</v>
      </c>
      <c r="F1223" t="s">
        <v>626</v>
      </c>
      <c r="G1223" s="30" t="s">
        <v>445</v>
      </c>
      <c r="H1223">
        <v>1000</v>
      </c>
      <c r="I1223" s="35" t="s">
        <v>455</v>
      </c>
      <c r="J1223">
        <v>3</v>
      </c>
      <c r="K1223">
        <v>4</v>
      </c>
      <c r="L1223">
        <v>77</v>
      </c>
      <c r="M1223" s="18" t="s">
        <v>188</v>
      </c>
      <c r="N1223" s="22" t="s">
        <v>33</v>
      </c>
      <c r="O1223" t="s">
        <v>546</v>
      </c>
      <c r="P1223">
        <v>5.4</v>
      </c>
      <c r="Q1223">
        <v>133</v>
      </c>
      <c r="R1223">
        <v>7</v>
      </c>
      <c r="S1223">
        <v>8</v>
      </c>
      <c r="T1223">
        <v>7</v>
      </c>
      <c r="X1223" t="s">
        <v>1679</v>
      </c>
      <c r="Y1223">
        <v>1053</v>
      </c>
      <c r="Z1223" t="s">
        <v>100</v>
      </c>
    </row>
    <row r="1224" spans="1:27" x14ac:dyDescent="0.25">
      <c r="A1224" s="19" t="s">
        <v>318</v>
      </c>
      <c r="B1224" s="24" t="s">
        <v>323</v>
      </c>
      <c r="C1224" s="24" t="s">
        <v>2601</v>
      </c>
      <c r="D1224" s="28" t="str">
        <f>VLOOKUP(R1224, method!$A$1:$B$15, 2, 0)</f>
        <v>中前</v>
      </c>
      <c r="E1224" s="33">
        <v>2</v>
      </c>
      <c r="F1224" t="s">
        <v>925</v>
      </c>
      <c r="G1224" t="s">
        <v>631</v>
      </c>
      <c r="H1224">
        <v>1200</v>
      </c>
      <c r="I1224" s="35" t="s">
        <v>455</v>
      </c>
      <c r="J1224">
        <v>2</v>
      </c>
      <c r="K1224">
        <v>2</v>
      </c>
      <c r="L1224">
        <v>104</v>
      </c>
      <c r="M1224" s="15" t="s">
        <v>103</v>
      </c>
      <c r="N1224" s="19" t="s">
        <v>388</v>
      </c>
      <c r="O1224" s="10" t="s">
        <v>597</v>
      </c>
      <c r="P1224">
        <v>7.5</v>
      </c>
      <c r="Q1224">
        <v>135</v>
      </c>
      <c r="R1224">
        <v>7</v>
      </c>
      <c r="S1224">
        <v>6</v>
      </c>
      <c r="T1224">
        <v>2</v>
      </c>
      <c r="X1224" t="s">
        <v>1680</v>
      </c>
      <c r="Y1224">
        <v>1106</v>
      </c>
      <c r="Z1224" t="s">
        <v>325</v>
      </c>
    </row>
    <row r="1225" spans="1:27" x14ac:dyDescent="0.25">
      <c r="A1225" s="19" t="s">
        <v>318</v>
      </c>
      <c r="B1225" s="24" t="s">
        <v>323</v>
      </c>
      <c r="C1225" s="24" t="s">
        <v>2601</v>
      </c>
      <c r="D1225" s="28" t="str">
        <f>VLOOKUP(R1225, method!$A$1:$B$15, 2, 0)</f>
        <v>中前</v>
      </c>
      <c r="E1225" s="34">
        <v>4</v>
      </c>
      <c r="F1225" t="s">
        <v>669</v>
      </c>
      <c r="G1225" s="31" t="s">
        <v>435</v>
      </c>
      <c r="H1225">
        <v>1200</v>
      </c>
      <c r="I1225" s="35" t="s">
        <v>455</v>
      </c>
      <c r="J1225">
        <v>1</v>
      </c>
      <c r="K1225">
        <v>2</v>
      </c>
      <c r="L1225">
        <v>104</v>
      </c>
      <c r="M1225" s="15" t="s">
        <v>103</v>
      </c>
      <c r="N1225" s="22" t="s">
        <v>33</v>
      </c>
      <c r="O1225" s="10">
        <v>2</v>
      </c>
      <c r="P1225">
        <v>2.7</v>
      </c>
      <c r="Q1225">
        <v>132</v>
      </c>
      <c r="R1225">
        <v>5</v>
      </c>
      <c r="S1225">
        <v>5</v>
      </c>
      <c r="T1225">
        <v>4</v>
      </c>
      <c r="X1225" t="s">
        <v>324</v>
      </c>
      <c r="Y1225">
        <v>1106</v>
      </c>
      <c r="Z1225" t="s">
        <v>325</v>
      </c>
    </row>
    <row r="1226" spans="1:27" x14ac:dyDescent="0.25">
      <c r="A1226" s="19" t="s">
        <v>318</v>
      </c>
      <c r="B1226" s="24" t="s">
        <v>323</v>
      </c>
      <c r="C1226" s="24" t="s">
        <v>2601</v>
      </c>
      <c r="D1226" s="27" t="str">
        <f>VLOOKUP(R1226, method!$A$1:$B$15, 2, 0)</f>
        <v>中後</v>
      </c>
      <c r="E1226">
        <v>6</v>
      </c>
      <c r="F1226" t="s">
        <v>594</v>
      </c>
      <c r="G1226" t="s">
        <v>532</v>
      </c>
      <c r="H1226">
        <v>1200</v>
      </c>
      <c r="I1226" s="35" t="s">
        <v>455</v>
      </c>
      <c r="J1226">
        <v>1</v>
      </c>
      <c r="K1226">
        <v>6</v>
      </c>
      <c r="L1226">
        <v>104</v>
      </c>
      <c r="M1226" s="15" t="s">
        <v>103</v>
      </c>
      <c r="N1226" s="22" t="s">
        <v>33</v>
      </c>
      <c r="O1226" t="s">
        <v>529</v>
      </c>
      <c r="P1226">
        <v>2.1</v>
      </c>
      <c r="Q1226">
        <v>131</v>
      </c>
      <c r="R1226">
        <v>8</v>
      </c>
      <c r="S1226">
        <v>6</v>
      </c>
      <c r="T1226">
        <v>6</v>
      </c>
      <c r="X1226" t="s">
        <v>1681</v>
      </c>
      <c r="Y1226">
        <v>1115</v>
      </c>
      <c r="Z1226" t="s">
        <v>325</v>
      </c>
    </row>
    <row r="1227" spans="1:27" x14ac:dyDescent="0.25">
      <c r="A1227" s="19" t="s">
        <v>318</v>
      </c>
      <c r="B1227" s="24" t="s">
        <v>323</v>
      </c>
      <c r="C1227" s="24" t="s">
        <v>2601</v>
      </c>
      <c r="D1227" s="27" t="str">
        <f>VLOOKUP(R1227, method!$A$1:$B$15, 2, 0)</f>
        <v>中後</v>
      </c>
      <c r="E1227" s="33">
        <v>1</v>
      </c>
      <c r="F1227" t="s">
        <v>991</v>
      </c>
      <c r="G1227" t="s">
        <v>631</v>
      </c>
      <c r="H1227">
        <v>1200</v>
      </c>
      <c r="I1227" s="35" t="s">
        <v>455</v>
      </c>
      <c r="J1227">
        <v>2</v>
      </c>
      <c r="K1227">
        <v>5</v>
      </c>
      <c r="L1227">
        <v>98</v>
      </c>
      <c r="M1227" s="15" t="s">
        <v>103</v>
      </c>
      <c r="N1227" s="22" t="s">
        <v>33</v>
      </c>
      <c r="O1227" s="10" t="s">
        <v>488</v>
      </c>
      <c r="P1227">
        <v>6</v>
      </c>
      <c r="Q1227">
        <v>131</v>
      </c>
      <c r="R1227">
        <v>9</v>
      </c>
      <c r="S1227">
        <v>6</v>
      </c>
      <c r="T1227">
        <v>1</v>
      </c>
      <c r="X1227" t="s">
        <v>1682</v>
      </c>
      <c r="Y1227">
        <v>1104</v>
      </c>
      <c r="Z1227" t="s">
        <v>325</v>
      </c>
    </row>
    <row r="1228" spans="1:27" x14ac:dyDescent="0.25">
      <c r="A1228" s="19" t="s">
        <v>318</v>
      </c>
      <c r="B1228" s="24" t="s">
        <v>323</v>
      </c>
      <c r="C1228" s="24" t="s">
        <v>2601</v>
      </c>
      <c r="D1228" s="27" t="str">
        <f>VLOOKUP(R1228, method!$A$1:$B$15, 2, 0)</f>
        <v>中後</v>
      </c>
      <c r="E1228" s="33">
        <v>1</v>
      </c>
      <c r="F1228" t="s">
        <v>885</v>
      </c>
      <c r="G1228" t="s">
        <v>491</v>
      </c>
      <c r="H1228">
        <v>1200</v>
      </c>
      <c r="I1228" s="35" t="s">
        <v>455</v>
      </c>
      <c r="J1228">
        <v>2</v>
      </c>
      <c r="K1228">
        <v>5</v>
      </c>
      <c r="L1228">
        <v>88</v>
      </c>
      <c r="M1228" s="15" t="s">
        <v>103</v>
      </c>
      <c r="N1228" s="25" t="s">
        <v>120</v>
      </c>
      <c r="O1228" s="10" t="s">
        <v>442</v>
      </c>
      <c r="P1228">
        <v>13</v>
      </c>
      <c r="Q1228">
        <v>125</v>
      </c>
      <c r="R1228">
        <v>9</v>
      </c>
      <c r="S1228">
        <v>8</v>
      </c>
      <c r="T1228">
        <v>1</v>
      </c>
      <c r="X1228" t="s">
        <v>1683</v>
      </c>
      <c r="Y1228">
        <v>1105</v>
      </c>
      <c r="Z1228" t="s">
        <v>325</v>
      </c>
    </row>
    <row r="1229" spans="1:27" x14ac:dyDescent="0.25">
      <c r="A1229" s="19" t="s">
        <v>318</v>
      </c>
      <c r="B1229" s="24" t="s">
        <v>323</v>
      </c>
      <c r="C1229" s="24" t="s">
        <v>2601</v>
      </c>
      <c r="D1229" s="28" t="str">
        <f>VLOOKUP(R1229, method!$A$1:$B$15, 2, 0)</f>
        <v>中前</v>
      </c>
      <c r="E1229">
        <v>8</v>
      </c>
      <c r="F1229" t="s">
        <v>608</v>
      </c>
      <c r="G1229" t="s">
        <v>511</v>
      </c>
      <c r="H1229">
        <v>1200</v>
      </c>
      <c r="I1229" s="35" t="s">
        <v>455</v>
      </c>
      <c r="J1229">
        <v>2</v>
      </c>
      <c r="K1229">
        <v>9</v>
      </c>
      <c r="L1229">
        <v>88</v>
      </c>
      <c r="M1229" s="15" t="s">
        <v>103</v>
      </c>
      <c r="N1229" s="17" t="s">
        <v>399</v>
      </c>
      <c r="O1229" t="s">
        <v>558</v>
      </c>
      <c r="P1229">
        <v>5.5</v>
      </c>
      <c r="Q1229">
        <v>123</v>
      </c>
      <c r="R1229">
        <v>7</v>
      </c>
      <c r="S1229">
        <v>6</v>
      </c>
      <c r="T1229">
        <v>8</v>
      </c>
      <c r="X1229" t="s">
        <v>1684</v>
      </c>
      <c r="Y1229">
        <v>1099</v>
      </c>
      <c r="Z1229" t="s">
        <v>325</v>
      </c>
    </row>
    <row r="1230" spans="1:27" x14ac:dyDescent="0.25">
      <c r="A1230" s="19" t="s">
        <v>318</v>
      </c>
      <c r="B1230" s="24" t="s">
        <v>323</v>
      </c>
      <c r="C1230" s="24" t="s">
        <v>2601</v>
      </c>
      <c r="D1230" s="29" t="str">
        <f>VLOOKUP(R1230, method!$A$1:$B$15, 2, 0)</f>
        <v>留後</v>
      </c>
      <c r="E1230" s="33">
        <v>3</v>
      </c>
      <c r="F1230" t="s">
        <v>995</v>
      </c>
      <c r="G1230" s="31" t="s">
        <v>435</v>
      </c>
      <c r="H1230">
        <v>1200</v>
      </c>
      <c r="I1230" s="36" t="s">
        <v>440</v>
      </c>
      <c r="J1230">
        <v>2</v>
      </c>
      <c r="K1230">
        <v>4</v>
      </c>
      <c r="L1230">
        <v>88</v>
      </c>
      <c r="M1230" s="15" t="s">
        <v>103</v>
      </c>
      <c r="N1230" s="18" t="s">
        <v>12</v>
      </c>
      <c r="O1230" s="10" t="s">
        <v>526</v>
      </c>
      <c r="P1230">
        <v>2.2000000000000002</v>
      </c>
      <c r="Q1230">
        <v>124</v>
      </c>
      <c r="R1230">
        <v>11</v>
      </c>
      <c r="S1230">
        <v>10</v>
      </c>
      <c r="T1230">
        <v>3</v>
      </c>
      <c r="X1230" t="s">
        <v>14</v>
      </c>
      <c r="Y1230">
        <v>1091</v>
      </c>
      <c r="Z1230" t="s">
        <v>325</v>
      </c>
    </row>
    <row r="1231" spans="1:27" x14ac:dyDescent="0.25">
      <c r="A1231" s="19" t="s">
        <v>318</v>
      </c>
      <c r="B1231" s="24" t="s">
        <v>323</v>
      </c>
      <c r="C1231" s="24" t="s">
        <v>2601</v>
      </c>
      <c r="D1231" s="27" t="str">
        <f>VLOOKUP(R1231, method!$A$1:$B$15, 2, 0)</f>
        <v>中後</v>
      </c>
      <c r="E1231" s="33">
        <v>3</v>
      </c>
      <c r="F1231" t="s">
        <v>472</v>
      </c>
      <c r="G1231" s="31" t="s">
        <v>435</v>
      </c>
      <c r="H1231">
        <v>1200</v>
      </c>
      <c r="I1231" s="35" t="s">
        <v>455</v>
      </c>
      <c r="J1231">
        <v>2</v>
      </c>
      <c r="K1231">
        <v>10</v>
      </c>
      <c r="L1231">
        <v>87</v>
      </c>
      <c r="M1231" s="15" t="s">
        <v>103</v>
      </c>
      <c r="N1231" s="19" t="s">
        <v>388</v>
      </c>
      <c r="O1231" s="10" t="s">
        <v>376</v>
      </c>
      <c r="P1231">
        <v>5.9</v>
      </c>
      <c r="Q1231">
        <v>125</v>
      </c>
      <c r="R1231">
        <v>9</v>
      </c>
      <c r="S1231">
        <v>6</v>
      </c>
      <c r="T1231">
        <v>3</v>
      </c>
      <c r="X1231" t="s">
        <v>370</v>
      </c>
      <c r="Y1231">
        <v>1099</v>
      </c>
      <c r="Z1231" t="s">
        <v>325</v>
      </c>
    </row>
    <row r="1232" spans="1:27" x14ac:dyDescent="0.25">
      <c r="A1232" s="19" t="s">
        <v>318</v>
      </c>
      <c r="B1232" s="24" t="s">
        <v>323</v>
      </c>
      <c r="C1232" s="24" t="s">
        <v>2601</v>
      </c>
      <c r="E1232" t="s">
        <v>724</v>
      </c>
      <c r="F1232" t="s">
        <v>1193</v>
      </c>
      <c r="G1232" t="s">
        <v>532</v>
      </c>
      <c r="H1232">
        <v>1200</v>
      </c>
      <c r="I1232" s="35" t="s">
        <v>436</v>
      </c>
      <c r="J1232">
        <v>2</v>
      </c>
      <c r="K1232" t="s">
        <v>463</v>
      </c>
      <c r="L1232">
        <v>87</v>
      </c>
      <c r="M1232" s="15" t="s">
        <v>103</v>
      </c>
      <c r="N1232" s="18" t="s">
        <v>12</v>
      </c>
      <c r="O1232" t="s">
        <v>463</v>
      </c>
      <c r="P1232" t="s">
        <v>463</v>
      </c>
      <c r="Q1232">
        <v>124</v>
      </c>
      <c r="R1232" t="s">
        <v>463</v>
      </c>
      <c r="X1232" t="s">
        <v>463</v>
      </c>
      <c r="Y1232" t="s">
        <v>463</v>
      </c>
      <c r="Z1232" t="s">
        <v>463</v>
      </c>
      <c r="AA1232" t="s">
        <v>463</v>
      </c>
    </row>
    <row r="1233" spans="1:26" x14ac:dyDescent="0.25">
      <c r="A1233" s="19" t="s">
        <v>318</v>
      </c>
      <c r="B1233" s="24" t="s">
        <v>323</v>
      </c>
      <c r="C1233" s="24" t="s">
        <v>2601</v>
      </c>
      <c r="D1233" s="28" t="str">
        <f>VLOOKUP(R1233, method!$A$1:$B$15, 2, 0)</f>
        <v>中前</v>
      </c>
      <c r="E1233" s="33">
        <v>1</v>
      </c>
      <c r="F1233" t="s">
        <v>947</v>
      </c>
      <c r="G1233" s="31" t="s">
        <v>435</v>
      </c>
      <c r="H1233">
        <v>1200</v>
      </c>
      <c r="I1233" s="35" t="s">
        <v>455</v>
      </c>
      <c r="J1233">
        <v>3</v>
      </c>
      <c r="K1233">
        <v>3</v>
      </c>
      <c r="L1233">
        <v>79</v>
      </c>
      <c r="M1233" s="15" t="s">
        <v>103</v>
      </c>
      <c r="N1233" s="18" t="s">
        <v>12</v>
      </c>
      <c r="O1233" s="10" t="s">
        <v>452</v>
      </c>
      <c r="P1233">
        <v>1.7</v>
      </c>
      <c r="Q1233">
        <v>135</v>
      </c>
      <c r="R1233">
        <v>4</v>
      </c>
      <c r="S1233">
        <v>4</v>
      </c>
      <c r="T1233">
        <v>1</v>
      </c>
      <c r="X1233" t="s">
        <v>1685</v>
      </c>
      <c r="Y1233">
        <v>1102</v>
      </c>
      <c r="Z1233" t="s">
        <v>325</v>
      </c>
    </row>
    <row r="1234" spans="1:26" x14ac:dyDescent="0.25">
      <c r="A1234" s="19" t="s">
        <v>318</v>
      </c>
      <c r="B1234" s="24" t="s">
        <v>323</v>
      </c>
      <c r="C1234" s="24" t="s">
        <v>2601</v>
      </c>
      <c r="D1234" s="28" t="str">
        <f>VLOOKUP(R1234, method!$A$1:$B$15, 2, 0)</f>
        <v>中前</v>
      </c>
      <c r="E1234" s="33">
        <v>1</v>
      </c>
      <c r="F1234" t="s">
        <v>642</v>
      </c>
      <c r="G1234" s="31" t="s">
        <v>439</v>
      </c>
      <c r="H1234">
        <v>1200</v>
      </c>
      <c r="I1234" s="35" t="s">
        <v>455</v>
      </c>
      <c r="J1234">
        <v>3</v>
      </c>
      <c r="K1234">
        <v>3</v>
      </c>
      <c r="L1234">
        <v>69</v>
      </c>
      <c r="M1234" s="15" t="s">
        <v>103</v>
      </c>
      <c r="N1234" s="18" t="s">
        <v>12</v>
      </c>
      <c r="O1234" s="10" t="s">
        <v>498</v>
      </c>
      <c r="P1234">
        <v>1.7</v>
      </c>
      <c r="Q1234">
        <v>126</v>
      </c>
      <c r="R1234">
        <v>4</v>
      </c>
      <c r="S1234">
        <v>3</v>
      </c>
      <c r="T1234">
        <v>1</v>
      </c>
      <c r="X1234" t="s">
        <v>560</v>
      </c>
      <c r="Y1234">
        <v>1094</v>
      </c>
      <c r="Z1234" t="s">
        <v>1686</v>
      </c>
    </row>
    <row r="1235" spans="1:26" x14ac:dyDescent="0.25">
      <c r="A1235" s="19" t="s">
        <v>318</v>
      </c>
      <c r="B1235" s="24" t="s">
        <v>323</v>
      </c>
      <c r="C1235" s="24" t="s">
        <v>2601</v>
      </c>
      <c r="D1235" s="26" t="str">
        <f>VLOOKUP(R1235, method!$A$1:$B$15, 2, 0)</f>
        <v>放頭</v>
      </c>
      <c r="E1235" s="34">
        <v>4</v>
      </c>
      <c r="F1235" t="s">
        <v>899</v>
      </c>
      <c r="G1235" s="30" t="s">
        <v>445</v>
      </c>
      <c r="H1235">
        <v>1200</v>
      </c>
      <c r="I1235" s="35" t="s">
        <v>455</v>
      </c>
      <c r="J1235">
        <v>3</v>
      </c>
      <c r="K1235">
        <v>12</v>
      </c>
      <c r="L1235">
        <v>69</v>
      </c>
      <c r="M1235" s="15" t="s">
        <v>103</v>
      </c>
      <c r="N1235" s="18" t="s">
        <v>12</v>
      </c>
      <c r="O1235" s="10" t="s">
        <v>498</v>
      </c>
      <c r="P1235">
        <v>2.1</v>
      </c>
      <c r="Q1235">
        <v>126</v>
      </c>
      <c r="R1235">
        <v>2</v>
      </c>
      <c r="S1235">
        <v>2</v>
      </c>
      <c r="T1235">
        <v>4</v>
      </c>
      <c r="X1235" t="s">
        <v>1135</v>
      </c>
      <c r="Y1235">
        <v>1089</v>
      </c>
      <c r="Z1235" t="s">
        <v>463</v>
      </c>
    </row>
    <row r="1236" spans="1:26" x14ac:dyDescent="0.25">
      <c r="A1236" s="19" t="s">
        <v>318</v>
      </c>
      <c r="B1236" s="24" t="s">
        <v>323</v>
      </c>
      <c r="C1236" s="24" t="s">
        <v>2601</v>
      </c>
      <c r="D1236" s="26" t="str">
        <f>VLOOKUP(R1236, method!$A$1:$B$15, 2, 0)</f>
        <v>放頭</v>
      </c>
      <c r="E1236" s="33">
        <v>2</v>
      </c>
      <c r="F1236" t="s">
        <v>952</v>
      </c>
      <c r="G1236" s="31" t="s">
        <v>435</v>
      </c>
      <c r="H1236">
        <v>1200</v>
      </c>
      <c r="I1236" s="35" t="s">
        <v>455</v>
      </c>
      <c r="J1236">
        <v>3</v>
      </c>
      <c r="K1236">
        <v>3</v>
      </c>
      <c r="L1236">
        <v>67</v>
      </c>
      <c r="M1236" s="15" t="s">
        <v>103</v>
      </c>
      <c r="N1236" s="20" t="s">
        <v>56</v>
      </c>
      <c r="O1236" s="10" t="s">
        <v>539</v>
      </c>
      <c r="P1236">
        <v>1.7</v>
      </c>
      <c r="Q1236">
        <v>124</v>
      </c>
      <c r="R1236">
        <v>3</v>
      </c>
      <c r="S1236">
        <v>2</v>
      </c>
      <c r="T1236">
        <v>2</v>
      </c>
      <c r="X1236" t="s">
        <v>443</v>
      </c>
      <c r="Y1236">
        <v>1090</v>
      </c>
      <c r="Z1236" t="s">
        <v>463</v>
      </c>
    </row>
    <row r="1237" spans="1:26" x14ac:dyDescent="0.25">
      <c r="A1237" s="19" t="s">
        <v>318</v>
      </c>
      <c r="B1237" s="24" t="s">
        <v>323</v>
      </c>
      <c r="C1237" s="24" t="s">
        <v>2601</v>
      </c>
      <c r="D1237" s="26" t="str">
        <f>VLOOKUP(R1237, method!$A$1:$B$15, 2, 0)</f>
        <v>放頭</v>
      </c>
      <c r="E1237" s="33">
        <v>1</v>
      </c>
      <c r="F1237" t="s">
        <v>1404</v>
      </c>
      <c r="G1237" t="s">
        <v>631</v>
      </c>
      <c r="H1237">
        <v>1200</v>
      </c>
      <c r="I1237" s="35" t="s">
        <v>455</v>
      </c>
      <c r="J1237">
        <v>3</v>
      </c>
      <c r="K1237">
        <v>1</v>
      </c>
      <c r="L1237">
        <v>61</v>
      </c>
      <c r="M1237" s="15" t="s">
        <v>103</v>
      </c>
      <c r="N1237" s="20" t="s">
        <v>56</v>
      </c>
      <c r="O1237" s="10" t="s">
        <v>613</v>
      </c>
      <c r="P1237">
        <v>2.6</v>
      </c>
      <c r="Q1237">
        <v>119</v>
      </c>
      <c r="R1237">
        <v>3</v>
      </c>
      <c r="S1237">
        <v>3</v>
      </c>
      <c r="T1237">
        <v>1</v>
      </c>
      <c r="X1237" t="s">
        <v>1687</v>
      </c>
      <c r="Y1237">
        <v>1103</v>
      </c>
      <c r="Z1237" t="s">
        <v>463</v>
      </c>
    </row>
    <row r="1238" spans="1:26" x14ac:dyDescent="0.25">
      <c r="A1238" s="19" t="s">
        <v>318</v>
      </c>
      <c r="B1238" s="24" t="s">
        <v>323</v>
      </c>
      <c r="C1238" s="24" t="s">
        <v>2601</v>
      </c>
      <c r="D1238" s="27" t="str">
        <f>VLOOKUP(R1238, method!$A$1:$B$15, 2, 0)</f>
        <v>中後</v>
      </c>
      <c r="E1238" s="34">
        <v>4</v>
      </c>
      <c r="F1238" t="s">
        <v>725</v>
      </c>
      <c r="G1238" t="s">
        <v>545</v>
      </c>
      <c r="H1238">
        <v>1200</v>
      </c>
      <c r="I1238" s="35" t="s">
        <v>455</v>
      </c>
      <c r="J1238">
        <v>3</v>
      </c>
      <c r="K1238">
        <v>8</v>
      </c>
      <c r="L1238">
        <v>61</v>
      </c>
      <c r="M1238" s="15" t="s">
        <v>103</v>
      </c>
      <c r="N1238" s="24" t="s">
        <v>146</v>
      </c>
      <c r="O1238" t="s">
        <v>529</v>
      </c>
      <c r="P1238">
        <v>2.9</v>
      </c>
      <c r="Q1238">
        <v>120</v>
      </c>
      <c r="R1238">
        <v>8</v>
      </c>
      <c r="S1238">
        <v>9</v>
      </c>
      <c r="T1238">
        <v>4</v>
      </c>
      <c r="X1238" t="s">
        <v>1143</v>
      </c>
      <c r="Y1238">
        <v>1078</v>
      </c>
      <c r="Z1238" t="s">
        <v>463</v>
      </c>
    </row>
    <row r="1239" spans="1:26" x14ac:dyDescent="0.25">
      <c r="A1239" s="19" t="s">
        <v>318</v>
      </c>
      <c r="B1239" s="24" t="s">
        <v>323</v>
      </c>
      <c r="C1239" s="24" t="s">
        <v>2601</v>
      </c>
      <c r="D1239" s="28" t="str">
        <f>VLOOKUP(R1239, method!$A$1:$B$15, 2, 0)</f>
        <v>中前</v>
      </c>
      <c r="E1239" s="33">
        <v>1</v>
      </c>
      <c r="F1239" t="s">
        <v>957</v>
      </c>
      <c r="G1239" t="s">
        <v>469</v>
      </c>
      <c r="H1239">
        <v>1200</v>
      </c>
      <c r="I1239" s="35" t="s">
        <v>455</v>
      </c>
      <c r="J1239">
        <v>4</v>
      </c>
      <c r="K1239">
        <v>11</v>
      </c>
      <c r="L1239">
        <v>55</v>
      </c>
      <c r="M1239" s="15" t="s">
        <v>103</v>
      </c>
      <c r="N1239" s="18" t="s">
        <v>12</v>
      </c>
      <c r="O1239" s="10" t="s">
        <v>376</v>
      </c>
      <c r="P1239">
        <v>2.4</v>
      </c>
      <c r="Q1239">
        <v>130</v>
      </c>
      <c r="R1239">
        <v>5</v>
      </c>
      <c r="S1239">
        <v>4</v>
      </c>
      <c r="T1239">
        <v>1</v>
      </c>
      <c r="X1239" t="s">
        <v>1294</v>
      </c>
      <c r="Y1239">
        <v>1083</v>
      </c>
      <c r="Z1239" t="s">
        <v>463</v>
      </c>
    </row>
    <row r="1240" spans="1:26" x14ac:dyDescent="0.25">
      <c r="A1240" s="19" t="s">
        <v>318</v>
      </c>
      <c r="B1240" s="24" t="s">
        <v>323</v>
      </c>
      <c r="C1240" s="24" t="s">
        <v>2601</v>
      </c>
      <c r="D1240" s="28" t="str">
        <f>VLOOKUP(R1240, method!$A$1:$B$15, 2, 0)</f>
        <v>中前</v>
      </c>
      <c r="E1240" s="33">
        <v>2</v>
      </c>
      <c r="F1240" t="s">
        <v>963</v>
      </c>
      <c r="G1240" t="s">
        <v>631</v>
      </c>
      <c r="H1240">
        <v>1200</v>
      </c>
      <c r="I1240" s="35" t="s">
        <v>436</v>
      </c>
      <c r="J1240">
        <v>4</v>
      </c>
      <c r="K1240">
        <v>5</v>
      </c>
      <c r="L1240">
        <v>52</v>
      </c>
      <c r="M1240" s="15" t="s">
        <v>103</v>
      </c>
      <c r="N1240" s="18" t="s">
        <v>12</v>
      </c>
      <c r="O1240" s="10" t="s">
        <v>539</v>
      </c>
      <c r="P1240">
        <v>6.3</v>
      </c>
      <c r="Q1240">
        <v>127</v>
      </c>
      <c r="R1240">
        <v>6</v>
      </c>
      <c r="S1240">
        <v>7</v>
      </c>
      <c r="T1240">
        <v>2</v>
      </c>
      <c r="X1240" t="s">
        <v>697</v>
      </c>
      <c r="Y1240">
        <v>1061</v>
      </c>
      <c r="Z1240" t="s">
        <v>463</v>
      </c>
    </row>
    <row r="1241" spans="1:26" x14ac:dyDescent="0.25">
      <c r="A1241" s="19" t="s">
        <v>318</v>
      </c>
      <c r="B1241" s="25" t="s">
        <v>327</v>
      </c>
      <c r="C1241" s="25" t="s">
        <v>2602</v>
      </c>
      <c r="D1241" s="26" t="str">
        <f>VLOOKUP(R1241, method!$A$1:$B$15, 2, 0)</f>
        <v>放頭</v>
      </c>
      <c r="E1241" s="33">
        <v>1</v>
      </c>
      <c r="F1241" t="s">
        <v>550</v>
      </c>
      <c r="G1241" t="s">
        <v>551</v>
      </c>
      <c r="H1241">
        <v>1000</v>
      </c>
      <c r="I1241" s="35" t="s">
        <v>455</v>
      </c>
      <c r="J1241">
        <v>1</v>
      </c>
      <c r="K1241">
        <v>8</v>
      </c>
      <c r="L1241">
        <v>98</v>
      </c>
      <c r="M1241" s="20" t="s">
        <v>27</v>
      </c>
      <c r="N1241" s="15" t="s">
        <v>390</v>
      </c>
      <c r="O1241" s="10" t="s">
        <v>376</v>
      </c>
      <c r="P1241">
        <v>3.7</v>
      </c>
      <c r="Q1241">
        <v>128</v>
      </c>
      <c r="R1241">
        <v>3</v>
      </c>
      <c r="S1241">
        <v>2</v>
      </c>
      <c r="T1241">
        <v>1</v>
      </c>
      <c r="X1241" t="s">
        <v>1688</v>
      </c>
      <c r="Y1241">
        <v>1166</v>
      </c>
      <c r="Z1241" t="s">
        <v>16</v>
      </c>
    </row>
    <row r="1242" spans="1:26" x14ac:dyDescent="0.25">
      <c r="A1242" s="19" t="s">
        <v>318</v>
      </c>
      <c r="B1242" s="25" t="s">
        <v>327</v>
      </c>
      <c r="C1242" s="25" t="s">
        <v>2602</v>
      </c>
      <c r="D1242" s="26" t="str">
        <f>VLOOKUP(R1242, method!$A$1:$B$15, 2, 0)</f>
        <v>放頭</v>
      </c>
      <c r="E1242">
        <v>10</v>
      </c>
      <c r="F1242" t="s">
        <v>554</v>
      </c>
      <c r="G1242" t="s">
        <v>551</v>
      </c>
      <c r="H1242">
        <v>1200</v>
      </c>
      <c r="I1242" s="35" t="s">
        <v>455</v>
      </c>
      <c r="J1242" t="s">
        <v>1503</v>
      </c>
      <c r="K1242">
        <v>2</v>
      </c>
      <c r="L1242">
        <v>100</v>
      </c>
      <c r="M1242" s="17" t="s">
        <v>116</v>
      </c>
      <c r="N1242" s="17" t="s">
        <v>512</v>
      </c>
      <c r="O1242" t="s">
        <v>637</v>
      </c>
      <c r="P1242">
        <v>20</v>
      </c>
      <c r="Q1242">
        <v>115</v>
      </c>
      <c r="R1242">
        <v>2</v>
      </c>
      <c r="S1242">
        <v>4</v>
      </c>
      <c r="T1242">
        <v>10</v>
      </c>
      <c r="X1242" t="s">
        <v>527</v>
      </c>
      <c r="Y1242">
        <v>1180</v>
      </c>
      <c r="Z1242" t="s">
        <v>1689</v>
      </c>
    </row>
    <row r="1243" spans="1:26" x14ac:dyDescent="0.25">
      <c r="A1243" s="19" t="s">
        <v>318</v>
      </c>
      <c r="B1243" s="25" t="s">
        <v>327</v>
      </c>
      <c r="C1243" s="25" t="s">
        <v>2602</v>
      </c>
      <c r="D1243" s="28" t="str">
        <f>VLOOKUP(R1243, method!$A$1:$B$15, 2, 0)</f>
        <v>中前</v>
      </c>
      <c r="E1243">
        <v>10</v>
      </c>
      <c r="F1243" t="s">
        <v>831</v>
      </c>
      <c r="G1243" t="s">
        <v>545</v>
      </c>
      <c r="H1243">
        <v>1200</v>
      </c>
      <c r="I1243" s="35" t="s">
        <v>455</v>
      </c>
      <c r="J1243" t="s">
        <v>1527</v>
      </c>
      <c r="K1243">
        <v>3</v>
      </c>
      <c r="L1243">
        <v>101</v>
      </c>
      <c r="M1243" s="17" t="s">
        <v>116</v>
      </c>
      <c r="N1243" s="24" t="s">
        <v>146</v>
      </c>
      <c r="O1243" t="s">
        <v>485</v>
      </c>
      <c r="P1243">
        <v>117</v>
      </c>
      <c r="Q1243">
        <v>126</v>
      </c>
      <c r="R1243">
        <v>7</v>
      </c>
      <c r="S1243">
        <v>10</v>
      </c>
      <c r="T1243">
        <v>10</v>
      </c>
      <c r="X1243" t="s">
        <v>1252</v>
      </c>
      <c r="Y1243">
        <v>1181</v>
      </c>
      <c r="Z1243" t="s">
        <v>1690</v>
      </c>
    </row>
    <row r="1244" spans="1:26" x14ac:dyDescent="0.25">
      <c r="A1244" s="19" t="s">
        <v>318</v>
      </c>
      <c r="B1244" s="25" t="s">
        <v>327</v>
      </c>
      <c r="C1244" s="25" t="s">
        <v>2602</v>
      </c>
      <c r="D1244" s="28" t="str">
        <f>VLOOKUP(R1244, method!$A$1:$B$15, 2, 0)</f>
        <v>中前</v>
      </c>
      <c r="E1244" s="33">
        <v>3</v>
      </c>
      <c r="F1244" t="s">
        <v>564</v>
      </c>
      <c r="G1244" t="s">
        <v>511</v>
      </c>
      <c r="H1244">
        <v>1200</v>
      </c>
      <c r="I1244" s="35" t="s">
        <v>455</v>
      </c>
      <c r="J1244">
        <v>2</v>
      </c>
      <c r="K1244">
        <v>7</v>
      </c>
      <c r="L1244">
        <v>102</v>
      </c>
      <c r="M1244" s="17" t="s">
        <v>116</v>
      </c>
      <c r="N1244" s="15" t="s">
        <v>390</v>
      </c>
      <c r="O1244" t="s">
        <v>495</v>
      </c>
      <c r="P1244">
        <v>8</v>
      </c>
      <c r="Q1244">
        <v>133</v>
      </c>
      <c r="R1244">
        <v>5</v>
      </c>
      <c r="S1244">
        <v>5</v>
      </c>
      <c r="T1244">
        <v>3</v>
      </c>
      <c r="X1244" t="s">
        <v>1691</v>
      </c>
      <c r="Y1244">
        <v>1189</v>
      </c>
      <c r="Z1244" t="s">
        <v>1692</v>
      </c>
    </row>
    <row r="1245" spans="1:26" x14ac:dyDescent="0.25">
      <c r="A1245" s="19" t="s">
        <v>318</v>
      </c>
      <c r="B1245" s="25" t="s">
        <v>327</v>
      </c>
      <c r="C1245" s="25" t="s">
        <v>2602</v>
      </c>
      <c r="D1245" s="28" t="str">
        <f>VLOOKUP(R1245, method!$A$1:$B$15, 2, 0)</f>
        <v>中前</v>
      </c>
      <c r="E1245">
        <v>7</v>
      </c>
      <c r="F1245" t="s">
        <v>579</v>
      </c>
      <c r="G1245" t="s">
        <v>545</v>
      </c>
      <c r="H1245">
        <v>1200</v>
      </c>
      <c r="I1245" s="35" t="s">
        <v>455</v>
      </c>
      <c r="J1245" t="s">
        <v>1527</v>
      </c>
      <c r="K1245">
        <v>2</v>
      </c>
      <c r="L1245">
        <v>103</v>
      </c>
      <c r="M1245" s="17" t="s">
        <v>116</v>
      </c>
      <c r="N1245" s="16" t="s">
        <v>406</v>
      </c>
      <c r="O1245">
        <v>8</v>
      </c>
      <c r="P1245">
        <v>35</v>
      </c>
      <c r="Q1245">
        <v>126</v>
      </c>
      <c r="R1245">
        <v>4</v>
      </c>
      <c r="S1245">
        <v>4</v>
      </c>
      <c r="T1245">
        <v>7</v>
      </c>
      <c r="X1245" t="s">
        <v>1693</v>
      </c>
      <c r="Y1245">
        <v>1189</v>
      </c>
      <c r="Z1245" t="s">
        <v>86</v>
      </c>
    </row>
    <row r="1246" spans="1:26" x14ac:dyDescent="0.25">
      <c r="A1246" s="19" t="s">
        <v>318</v>
      </c>
      <c r="B1246" s="25" t="s">
        <v>327</v>
      </c>
      <c r="C1246" s="25" t="s">
        <v>2602</v>
      </c>
      <c r="D1246" s="28" t="str">
        <f>VLOOKUP(R1246, method!$A$1:$B$15, 2, 0)</f>
        <v>中前</v>
      </c>
      <c r="E1246" s="33">
        <v>3</v>
      </c>
      <c r="F1246" t="s">
        <v>652</v>
      </c>
      <c r="G1246" t="s">
        <v>532</v>
      </c>
      <c r="H1246">
        <v>1000</v>
      </c>
      <c r="I1246" s="35" t="s">
        <v>455</v>
      </c>
      <c r="J1246" t="s">
        <v>1503</v>
      </c>
      <c r="K1246">
        <v>4</v>
      </c>
      <c r="L1246">
        <v>103</v>
      </c>
      <c r="M1246" s="17" t="s">
        <v>116</v>
      </c>
      <c r="N1246" s="22" t="s">
        <v>33</v>
      </c>
      <c r="O1246" s="10" t="s">
        <v>552</v>
      </c>
      <c r="P1246">
        <v>3.5</v>
      </c>
      <c r="Q1246">
        <v>131</v>
      </c>
      <c r="R1246">
        <v>5</v>
      </c>
      <c r="S1246">
        <v>4</v>
      </c>
      <c r="T1246">
        <v>3</v>
      </c>
      <c r="X1246" t="s">
        <v>1694</v>
      </c>
      <c r="Y1246">
        <v>1197</v>
      </c>
      <c r="Z1246" t="s">
        <v>86</v>
      </c>
    </row>
    <row r="1247" spans="1:26" x14ac:dyDescent="0.25">
      <c r="A1247" s="19" t="s">
        <v>318</v>
      </c>
      <c r="B1247" s="25" t="s">
        <v>327</v>
      </c>
      <c r="C1247" s="25" t="s">
        <v>2602</v>
      </c>
      <c r="D1247" s="29" t="str">
        <f>VLOOKUP(R1247, method!$A$1:$B$15, 2, 0)</f>
        <v>留後</v>
      </c>
      <c r="E1247">
        <v>6</v>
      </c>
      <c r="F1247" t="s">
        <v>780</v>
      </c>
      <c r="G1247" t="s">
        <v>545</v>
      </c>
      <c r="H1247">
        <v>1200</v>
      </c>
      <c r="I1247" s="35" t="s">
        <v>455</v>
      </c>
      <c r="J1247" t="s">
        <v>1527</v>
      </c>
      <c r="K1247">
        <v>14</v>
      </c>
      <c r="L1247">
        <v>103</v>
      </c>
      <c r="M1247" s="17" t="s">
        <v>116</v>
      </c>
      <c r="N1247" s="15" t="s">
        <v>390</v>
      </c>
      <c r="O1247" t="s">
        <v>495</v>
      </c>
      <c r="P1247">
        <v>89</v>
      </c>
      <c r="Q1247">
        <v>126</v>
      </c>
      <c r="R1247">
        <v>14</v>
      </c>
      <c r="S1247">
        <v>14</v>
      </c>
      <c r="T1247">
        <v>6</v>
      </c>
      <c r="X1247" t="s">
        <v>1673</v>
      </c>
      <c r="Y1247">
        <v>1182</v>
      </c>
      <c r="Z1247" t="s">
        <v>86</v>
      </c>
    </row>
    <row r="1248" spans="1:26" x14ac:dyDescent="0.25">
      <c r="A1248" s="19" t="s">
        <v>318</v>
      </c>
      <c r="B1248" s="25" t="s">
        <v>327</v>
      </c>
      <c r="C1248" s="25" t="s">
        <v>2602</v>
      </c>
      <c r="D1248" s="28" t="str">
        <f>VLOOKUP(R1248, method!$A$1:$B$15, 2, 0)</f>
        <v>中前</v>
      </c>
      <c r="E1248" s="34">
        <v>4</v>
      </c>
      <c r="F1248" t="s">
        <v>468</v>
      </c>
      <c r="G1248" t="s">
        <v>469</v>
      </c>
      <c r="H1248">
        <v>1200</v>
      </c>
      <c r="I1248" s="35" t="s">
        <v>455</v>
      </c>
      <c r="J1248" t="s">
        <v>1534</v>
      </c>
      <c r="K1248">
        <v>3</v>
      </c>
      <c r="L1248">
        <v>103</v>
      </c>
      <c r="M1248" s="17" t="s">
        <v>116</v>
      </c>
      <c r="N1248" s="15" t="s">
        <v>390</v>
      </c>
      <c r="O1248">
        <v>5</v>
      </c>
      <c r="P1248">
        <v>16</v>
      </c>
      <c r="Q1248">
        <v>123</v>
      </c>
      <c r="R1248">
        <v>7</v>
      </c>
      <c r="S1248">
        <v>7</v>
      </c>
      <c r="T1248">
        <v>4</v>
      </c>
      <c r="X1248" t="s">
        <v>1695</v>
      </c>
      <c r="Y1248">
        <v>1183</v>
      </c>
      <c r="Z1248" t="s">
        <v>86</v>
      </c>
    </row>
    <row r="1249" spans="1:26" x14ac:dyDescent="0.25">
      <c r="A1249" s="19" t="s">
        <v>318</v>
      </c>
      <c r="B1249" s="25" t="s">
        <v>327</v>
      </c>
      <c r="C1249" s="25" t="s">
        <v>2602</v>
      </c>
      <c r="D1249" s="28" t="str">
        <f>VLOOKUP(R1249, method!$A$1:$B$15, 2, 0)</f>
        <v>中前</v>
      </c>
      <c r="E1249" s="34">
        <v>4</v>
      </c>
      <c r="F1249" t="s">
        <v>784</v>
      </c>
      <c r="G1249" t="s">
        <v>469</v>
      </c>
      <c r="H1249">
        <v>1200</v>
      </c>
      <c r="I1249" s="35" t="s">
        <v>436</v>
      </c>
      <c r="J1249" t="s">
        <v>1534</v>
      </c>
      <c r="K1249">
        <v>10</v>
      </c>
      <c r="L1249">
        <v>103</v>
      </c>
      <c r="M1249" s="17" t="s">
        <v>116</v>
      </c>
      <c r="N1249" s="25" t="s">
        <v>26</v>
      </c>
      <c r="O1249">
        <v>3</v>
      </c>
      <c r="P1249">
        <v>7.8</v>
      </c>
      <c r="Q1249">
        <v>115</v>
      </c>
      <c r="R1249">
        <v>5</v>
      </c>
      <c r="S1249">
        <v>5</v>
      </c>
      <c r="T1249">
        <v>4</v>
      </c>
      <c r="X1249" t="s">
        <v>1696</v>
      </c>
      <c r="Y1249">
        <v>1165</v>
      </c>
      <c r="Z1249" t="s">
        <v>86</v>
      </c>
    </row>
    <row r="1250" spans="1:26" x14ac:dyDescent="0.25">
      <c r="A1250" s="19" t="s">
        <v>318</v>
      </c>
      <c r="B1250" s="25" t="s">
        <v>327</v>
      </c>
      <c r="C1250" s="25" t="s">
        <v>2602</v>
      </c>
      <c r="D1250" s="28" t="str">
        <f>VLOOKUP(R1250, method!$A$1:$B$15, 2, 0)</f>
        <v>中前</v>
      </c>
      <c r="E1250" s="33">
        <v>1</v>
      </c>
      <c r="F1250" t="s">
        <v>665</v>
      </c>
      <c r="G1250" t="s">
        <v>631</v>
      </c>
      <c r="H1250">
        <v>1000</v>
      </c>
      <c r="I1250" s="35" t="s">
        <v>436</v>
      </c>
      <c r="J1250" t="s">
        <v>1503</v>
      </c>
      <c r="K1250">
        <v>4</v>
      </c>
      <c r="L1250">
        <v>93</v>
      </c>
      <c r="M1250" s="17" t="s">
        <v>116</v>
      </c>
      <c r="N1250" s="15" t="s">
        <v>390</v>
      </c>
      <c r="O1250" s="10" t="s">
        <v>376</v>
      </c>
      <c r="P1250">
        <v>2.2000000000000002</v>
      </c>
      <c r="Q1250">
        <v>115</v>
      </c>
      <c r="R1250">
        <v>5</v>
      </c>
      <c r="S1250">
        <v>4</v>
      </c>
      <c r="T1250">
        <v>1</v>
      </c>
      <c r="X1250" t="s">
        <v>1697</v>
      </c>
      <c r="Y1250">
        <v>1169</v>
      </c>
      <c r="Z1250" t="s">
        <v>86</v>
      </c>
    </row>
    <row r="1251" spans="1:26" x14ac:dyDescent="0.25">
      <c r="A1251" s="19" t="s">
        <v>318</v>
      </c>
      <c r="B1251" s="25" t="s">
        <v>327</v>
      </c>
      <c r="C1251" s="25" t="s">
        <v>2602</v>
      </c>
      <c r="D1251" s="26" t="str">
        <f>VLOOKUP(R1251, method!$A$1:$B$15, 2, 0)</f>
        <v>放頭</v>
      </c>
      <c r="E1251" s="33">
        <v>2</v>
      </c>
      <c r="F1251" t="s">
        <v>654</v>
      </c>
      <c r="G1251" t="s">
        <v>545</v>
      </c>
      <c r="H1251">
        <v>1200</v>
      </c>
      <c r="I1251" s="36" t="s">
        <v>440</v>
      </c>
      <c r="J1251">
        <v>1</v>
      </c>
      <c r="K1251">
        <v>2</v>
      </c>
      <c r="L1251">
        <v>91</v>
      </c>
      <c r="M1251" s="17" t="s">
        <v>116</v>
      </c>
      <c r="N1251" s="15" t="s">
        <v>390</v>
      </c>
      <c r="O1251" s="10" t="s">
        <v>526</v>
      </c>
      <c r="P1251">
        <v>2.4</v>
      </c>
      <c r="Q1251">
        <v>115</v>
      </c>
      <c r="R1251">
        <v>3</v>
      </c>
      <c r="S1251">
        <v>3</v>
      </c>
      <c r="T1251">
        <v>2</v>
      </c>
      <c r="X1251" t="s">
        <v>1680</v>
      </c>
      <c r="Y1251">
        <v>1168</v>
      </c>
      <c r="Z1251" t="s">
        <v>86</v>
      </c>
    </row>
    <row r="1252" spans="1:26" x14ac:dyDescent="0.25">
      <c r="A1252" s="19" t="s">
        <v>318</v>
      </c>
      <c r="B1252" s="25" t="s">
        <v>327</v>
      </c>
      <c r="C1252" s="25" t="s">
        <v>2602</v>
      </c>
      <c r="D1252" s="28" t="str">
        <f>VLOOKUP(R1252, method!$A$1:$B$15, 2, 0)</f>
        <v>中前</v>
      </c>
      <c r="E1252" s="33">
        <v>1</v>
      </c>
      <c r="F1252" t="s">
        <v>1141</v>
      </c>
      <c r="G1252" t="s">
        <v>545</v>
      </c>
      <c r="H1252">
        <v>1200</v>
      </c>
      <c r="I1252" s="35" t="s">
        <v>436</v>
      </c>
      <c r="J1252">
        <v>2</v>
      </c>
      <c r="K1252">
        <v>2</v>
      </c>
      <c r="L1252">
        <v>83</v>
      </c>
      <c r="M1252" s="17" t="s">
        <v>116</v>
      </c>
      <c r="N1252" s="15" t="s">
        <v>390</v>
      </c>
      <c r="O1252" s="10" t="s">
        <v>526</v>
      </c>
      <c r="P1252">
        <v>8.1999999999999993</v>
      </c>
      <c r="Q1252">
        <v>118</v>
      </c>
      <c r="R1252">
        <v>6</v>
      </c>
      <c r="S1252">
        <v>6</v>
      </c>
      <c r="T1252">
        <v>1</v>
      </c>
      <c r="X1252" t="s">
        <v>1698</v>
      </c>
      <c r="Y1252">
        <v>1143</v>
      </c>
      <c r="Z1252" t="s">
        <v>1699</v>
      </c>
    </row>
    <row r="1253" spans="1:26" x14ac:dyDescent="0.25">
      <c r="A1253" s="19" t="s">
        <v>318</v>
      </c>
      <c r="B1253" s="25" t="s">
        <v>327</v>
      </c>
      <c r="C1253" s="25" t="s">
        <v>2602</v>
      </c>
      <c r="D1253" s="26" t="str">
        <f>VLOOKUP(R1253, method!$A$1:$B$15, 2, 0)</f>
        <v>放頭</v>
      </c>
      <c r="E1253" s="33">
        <v>3</v>
      </c>
      <c r="F1253" t="s">
        <v>623</v>
      </c>
      <c r="G1253" s="31" t="s">
        <v>439</v>
      </c>
      <c r="H1253">
        <v>1000</v>
      </c>
      <c r="I1253" s="35" t="s">
        <v>455</v>
      </c>
      <c r="J1253">
        <v>2</v>
      </c>
      <c r="K1253">
        <v>2</v>
      </c>
      <c r="L1253">
        <v>81</v>
      </c>
      <c r="M1253" s="17" t="s">
        <v>116</v>
      </c>
      <c r="N1253" s="20" t="s">
        <v>56</v>
      </c>
      <c r="O1253" s="10" t="s">
        <v>488</v>
      </c>
      <c r="P1253">
        <v>1.5</v>
      </c>
      <c r="Q1253">
        <v>118</v>
      </c>
      <c r="R1253">
        <v>3</v>
      </c>
      <c r="S1253">
        <v>3</v>
      </c>
      <c r="T1253">
        <v>3</v>
      </c>
      <c r="X1253" t="s">
        <v>1700</v>
      </c>
      <c r="Y1253">
        <v>1175</v>
      </c>
      <c r="Z1253" t="s">
        <v>16</v>
      </c>
    </row>
    <row r="1254" spans="1:26" x14ac:dyDescent="0.25">
      <c r="A1254" s="19" t="s">
        <v>318</v>
      </c>
      <c r="B1254" s="25" t="s">
        <v>327</v>
      </c>
      <c r="C1254" s="25" t="s">
        <v>2602</v>
      </c>
      <c r="D1254" s="26" t="str">
        <f>VLOOKUP(R1254, method!$A$1:$B$15, 2, 0)</f>
        <v>放頭</v>
      </c>
      <c r="E1254" s="33">
        <v>2</v>
      </c>
      <c r="F1254" t="s">
        <v>918</v>
      </c>
      <c r="G1254" s="31" t="s">
        <v>451</v>
      </c>
      <c r="H1254">
        <v>1000</v>
      </c>
      <c r="I1254" s="35" t="s">
        <v>455</v>
      </c>
      <c r="J1254">
        <v>3</v>
      </c>
      <c r="K1254">
        <v>5</v>
      </c>
      <c r="L1254">
        <v>79</v>
      </c>
      <c r="M1254" s="17" t="s">
        <v>116</v>
      </c>
      <c r="N1254" s="18" t="s">
        <v>12</v>
      </c>
      <c r="O1254" s="10" t="s">
        <v>539</v>
      </c>
      <c r="P1254">
        <v>2.2000000000000002</v>
      </c>
      <c r="Q1254">
        <v>135</v>
      </c>
      <c r="R1254">
        <v>2</v>
      </c>
      <c r="S1254">
        <v>2</v>
      </c>
      <c r="T1254">
        <v>2</v>
      </c>
      <c r="X1254" t="s">
        <v>1701</v>
      </c>
      <c r="Y1254">
        <v>1158</v>
      </c>
      <c r="Z1254" t="s">
        <v>16</v>
      </c>
    </row>
    <row r="1255" spans="1:26" x14ac:dyDescent="0.25">
      <c r="A1255" s="19" t="s">
        <v>318</v>
      </c>
      <c r="B1255" s="25" t="s">
        <v>327</v>
      </c>
      <c r="C1255" s="25" t="s">
        <v>2602</v>
      </c>
      <c r="D1255" s="26" t="str">
        <f>VLOOKUP(R1255, method!$A$1:$B$15, 2, 0)</f>
        <v>放頭</v>
      </c>
      <c r="E1255" s="33">
        <v>1</v>
      </c>
      <c r="F1255" t="s">
        <v>869</v>
      </c>
      <c r="G1255" s="31" t="s">
        <v>451</v>
      </c>
      <c r="H1255">
        <v>1000</v>
      </c>
      <c r="I1255" s="35" t="s">
        <v>455</v>
      </c>
      <c r="J1255">
        <v>3</v>
      </c>
      <c r="K1255">
        <v>7</v>
      </c>
      <c r="L1255">
        <v>73</v>
      </c>
      <c r="M1255" s="17" t="s">
        <v>116</v>
      </c>
      <c r="N1255" s="18" t="s">
        <v>12</v>
      </c>
      <c r="O1255" s="10" t="s">
        <v>539</v>
      </c>
      <c r="P1255">
        <v>2</v>
      </c>
      <c r="Q1255">
        <v>130</v>
      </c>
      <c r="R1255">
        <v>3</v>
      </c>
      <c r="S1255">
        <v>3</v>
      </c>
      <c r="T1255">
        <v>1</v>
      </c>
      <c r="X1255" t="s">
        <v>1702</v>
      </c>
      <c r="Y1255">
        <v>1163</v>
      </c>
      <c r="Z1255" t="s">
        <v>16</v>
      </c>
    </row>
    <row r="1256" spans="1:26" x14ac:dyDescent="0.25">
      <c r="A1256" s="19" t="s">
        <v>318</v>
      </c>
      <c r="B1256" s="25" t="s">
        <v>327</v>
      </c>
      <c r="C1256" s="25" t="s">
        <v>2602</v>
      </c>
      <c r="D1256" s="28" t="str">
        <f>VLOOKUP(R1256, method!$A$1:$B$15, 2, 0)</f>
        <v>中前</v>
      </c>
      <c r="E1256" s="33">
        <v>1</v>
      </c>
      <c r="F1256" t="s">
        <v>895</v>
      </c>
      <c r="G1256" s="31" t="s">
        <v>439</v>
      </c>
      <c r="H1256">
        <v>1000</v>
      </c>
      <c r="I1256" s="35" t="s">
        <v>455</v>
      </c>
      <c r="J1256">
        <v>3</v>
      </c>
      <c r="K1256">
        <v>5</v>
      </c>
      <c r="L1256">
        <v>67</v>
      </c>
      <c r="M1256" s="17" t="s">
        <v>116</v>
      </c>
      <c r="N1256" s="18" t="s">
        <v>12</v>
      </c>
      <c r="O1256" s="10" t="s">
        <v>376</v>
      </c>
      <c r="P1256">
        <v>1.6</v>
      </c>
      <c r="Q1256">
        <v>125</v>
      </c>
      <c r="R1256">
        <v>4</v>
      </c>
      <c r="S1256">
        <v>3</v>
      </c>
      <c r="T1256">
        <v>1</v>
      </c>
      <c r="X1256" t="s">
        <v>1703</v>
      </c>
      <c r="Y1256">
        <v>1164</v>
      </c>
      <c r="Z1256" t="s">
        <v>1704</v>
      </c>
    </row>
    <row r="1257" spans="1:26" x14ac:dyDescent="0.25">
      <c r="A1257" s="19" t="s">
        <v>318</v>
      </c>
      <c r="B1257" s="25" t="s">
        <v>327</v>
      </c>
      <c r="C1257" s="25" t="s">
        <v>2602</v>
      </c>
      <c r="D1257" s="26" t="str">
        <f>VLOOKUP(R1257, method!$A$1:$B$15, 2, 0)</f>
        <v>放頭</v>
      </c>
      <c r="E1257" s="33">
        <v>2</v>
      </c>
      <c r="F1257" t="s">
        <v>500</v>
      </c>
      <c r="G1257" s="31" t="s">
        <v>439</v>
      </c>
      <c r="H1257">
        <v>1200</v>
      </c>
      <c r="I1257" s="35" t="s">
        <v>455</v>
      </c>
      <c r="J1257">
        <v>3</v>
      </c>
      <c r="K1257">
        <v>3</v>
      </c>
      <c r="L1257">
        <v>67</v>
      </c>
      <c r="M1257" s="15" t="s">
        <v>34</v>
      </c>
      <c r="N1257" s="18" t="s">
        <v>12</v>
      </c>
      <c r="O1257" s="10" t="s">
        <v>452</v>
      </c>
      <c r="P1257">
        <v>1.8</v>
      </c>
      <c r="Q1257">
        <v>124</v>
      </c>
      <c r="R1257">
        <v>1</v>
      </c>
      <c r="S1257">
        <v>1</v>
      </c>
      <c r="T1257">
        <v>2</v>
      </c>
      <c r="X1257" t="s">
        <v>458</v>
      </c>
      <c r="Y1257">
        <v>1185</v>
      </c>
      <c r="Z1257" t="s">
        <v>1061</v>
      </c>
    </row>
    <row r="1258" spans="1:26" x14ac:dyDescent="0.25">
      <c r="A1258" s="19" t="s">
        <v>318</v>
      </c>
      <c r="B1258" s="25" t="s">
        <v>327</v>
      </c>
      <c r="C1258" s="25" t="s">
        <v>2602</v>
      </c>
      <c r="D1258" s="26" t="str">
        <f>VLOOKUP(R1258, method!$A$1:$B$15, 2, 0)</f>
        <v>放頭</v>
      </c>
      <c r="E1258" s="33">
        <v>2</v>
      </c>
      <c r="F1258" t="s">
        <v>1068</v>
      </c>
      <c r="G1258" s="31" t="s">
        <v>439</v>
      </c>
      <c r="H1258">
        <v>1200</v>
      </c>
      <c r="I1258" s="35" t="s">
        <v>455</v>
      </c>
      <c r="J1258">
        <v>3</v>
      </c>
      <c r="K1258">
        <v>1</v>
      </c>
      <c r="L1258">
        <v>66</v>
      </c>
      <c r="M1258" s="15" t="s">
        <v>34</v>
      </c>
      <c r="N1258" s="20" t="s">
        <v>56</v>
      </c>
      <c r="O1258" s="10" t="s">
        <v>488</v>
      </c>
      <c r="P1258">
        <v>2.1</v>
      </c>
      <c r="Q1258">
        <v>123</v>
      </c>
      <c r="R1258">
        <v>2</v>
      </c>
      <c r="S1258">
        <v>2</v>
      </c>
      <c r="T1258">
        <v>2</v>
      </c>
      <c r="X1258" t="s">
        <v>328</v>
      </c>
      <c r="Y1258">
        <v>1190</v>
      </c>
      <c r="Z1258" t="s">
        <v>1431</v>
      </c>
    </row>
    <row r="1259" spans="1:26" x14ac:dyDescent="0.25">
      <c r="A1259" s="19" t="s">
        <v>318</v>
      </c>
      <c r="B1259" s="25" t="s">
        <v>327</v>
      </c>
      <c r="C1259" s="25" t="s">
        <v>2602</v>
      </c>
      <c r="D1259" s="26" t="str">
        <f>VLOOKUP(R1259, method!$A$1:$B$15, 2, 0)</f>
        <v>放頭</v>
      </c>
      <c r="E1259" s="33">
        <v>3</v>
      </c>
      <c r="F1259" t="s">
        <v>725</v>
      </c>
      <c r="G1259" t="s">
        <v>545</v>
      </c>
      <c r="H1259">
        <v>1200</v>
      </c>
      <c r="I1259" s="35" t="s">
        <v>455</v>
      </c>
      <c r="J1259">
        <v>3</v>
      </c>
      <c r="K1259">
        <v>9</v>
      </c>
      <c r="L1259">
        <v>66</v>
      </c>
      <c r="M1259" s="15" t="s">
        <v>34</v>
      </c>
      <c r="N1259" s="18" t="s">
        <v>12</v>
      </c>
      <c r="O1259">
        <v>3</v>
      </c>
      <c r="P1259">
        <v>4.2</v>
      </c>
      <c r="Q1259">
        <v>125</v>
      </c>
      <c r="R1259">
        <v>2</v>
      </c>
      <c r="S1259">
        <v>3</v>
      </c>
      <c r="T1259">
        <v>3</v>
      </c>
      <c r="X1259" t="s">
        <v>147</v>
      </c>
      <c r="Y1259">
        <v>1180</v>
      </c>
      <c r="Z1259" t="s">
        <v>346</v>
      </c>
    </row>
    <row r="1260" spans="1:26" x14ac:dyDescent="0.25">
      <c r="A1260" s="19" t="s">
        <v>318</v>
      </c>
      <c r="B1260" s="25" t="s">
        <v>327</v>
      </c>
      <c r="C1260" s="25" t="s">
        <v>2602</v>
      </c>
      <c r="D1260" s="26" t="str">
        <f>VLOOKUP(R1260, method!$A$1:$B$15, 2, 0)</f>
        <v>放頭</v>
      </c>
      <c r="E1260" s="33">
        <v>2</v>
      </c>
      <c r="F1260" t="s">
        <v>1022</v>
      </c>
      <c r="G1260" t="s">
        <v>491</v>
      </c>
      <c r="H1260">
        <v>1200</v>
      </c>
      <c r="I1260" s="35" t="s">
        <v>455</v>
      </c>
      <c r="J1260">
        <v>3</v>
      </c>
      <c r="K1260">
        <v>13</v>
      </c>
      <c r="L1260">
        <v>64</v>
      </c>
      <c r="M1260" s="15" t="s">
        <v>34</v>
      </c>
      <c r="N1260" s="18" t="s">
        <v>12</v>
      </c>
      <c r="O1260" s="10" t="s">
        <v>376</v>
      </c>
      <c r="P1260">
        <v>10</v>
      </c>
      <c r="Q1260">
        <v>121</v>
      </c>
      <c r="R1260">
        <v>1</v>
      </c>
      <c r="S1260">
        <v>1</v>
      </c>
      <c r="T1260">
        <v>2</v>
      </c>
      <c r="X1260" t="s">
        <v>1705</v>
      </c>
      <c r="Y1260">
        <v>1194</v>
      </c>
      <c r="Z1260" t="s">
        <v>346</v>
      </c>
    </row>
    <row r="1261" spans="1:26" x14ac:dyDescent="0.25">
      <c r="A1261" s="19" t="s">
        <v>318</v>
      </c>
      <c r="B1261" s="25" t="s">
        <v>327</v>
      </c>
      <c r="C1261" s="25" t="s">
        <v>2602</v>
      </c>
      <c r="D1261" s="28" t="str">
        <f>VLOOKUP(R1261, method!$A$1:$B$15, 2, 0)</f>
        <v>中前</v>
      </c>
      <c r="E1261" s="34">
        <v>5</v>
      </c>
      <c r="F1261" t="s">
        <v>1023</v>
      </c>
      <c r="G1261" t="s">
        <v>469</v>
      </c>
      <c r="H1261">
        <v>1000</v>
      </c>
      <c r="I1261" s="35" t="s">
        <v>455</v>
      </c>
      <c r="J1261">
        <v>3</v>
      </c>
      <c r="K1261">
        <v>5</v>
      </c>
      <c r="L1261">
        <v>64</v>
      </c>
      <c r="M1261" s="15" t="s">
        <v>34</v>
      </c>
      <c r="N1261" s="18" t="s">
        <v>12</v>
      </c>
      <c r="O1261" t="s">
        <v>536</v>
      </c>
      <c r="P1261">
        <v>2.5</v>
      </c>
      <c r="Q1261">
        <v>121</v>
      </c>
      <c r="R1261">
        <v>4</v>
      </c>
      <c r="S1261">
        <v>4</v>
      </c>
      <c r="T1261">
        <v>5</v>
      </c>
      <c r="X1261" t="s">
        <v>1706</v>
      </c>
      <c r="Y1261">
        <v>1193</v>
      </c>
      <c r="Z1261" t="s">
        <v>596</v>
      </c>
    </row>
    <row r="1262" spans="1:26" x14ac:dyDescent="0.25">
      <c r="A1262" s="19" t="s">
        <v>318</v>
      </c>
      <c r="B1262" s="14" t="s">
        <v>330</v>
      </c>
      <c r="C1262" s="14" t="s">
        <v>2603</v>
      </c>
      <c r="D1262" s="28" t="str">
        <f>VLOOKUP(R1262, method!$A$1:$B$15, 2, 0)</f>
        <v>中前</v>
      </c>
      <c r="E1262">
        <v>6</v>
      </c>
      <c r="F1262" t="s">
        <v>602</v>
      </c>
      <c r="G1262" t="s">
        <v>511</v>
      </c>
      <c r="H1262">
        <v>1200</v>
      </c>
      <c r="I1262" s="36" t="s">
        <v>603</v>
      </c>
      <c r="J1262">
        <v>2</v>
      </c>
      <c r="K1262">
        <v>5</v>
      </c>
      <c r="L1262">
        <v>96</v>
      </c>
      <c r="M1262" s="15" t="s">
        <v>34</v>
      </c>
      <c r="N1262" s="22" t="s">
        <v>33</v>
      </c>
      <c r="O1262" t="s">
        <v>624</v>
      </c>
      <c r="P1262">
        <v>28</v>
      </c>
      <c r="Q1262">
        <v>131</v>
      </c>
      <c r="R1262">
        <v>7</v>
      </c>
      <c r="S1262">
        <v>7</v>
      </c>
      <c r="T1262">
        <v>6</v>
      </c>
      <c r="X1262" t="s">
        <v>1707</v>
      </c>
      <c r="Y1262">
        <v>1224</v>
      </c>
      <c r="Z1262" t="s">
        <v>158</v>
      </c>
    </row>
    <row r="1263" spans="1:26" x14ac:dyDescent="0.25">
      <c r="A1263" s="19" t="s">
        <v>318</v>
      </c>
      <c r="B1263" s="14" t="s">
        <v>330</v>
      </c>
      <c r="C1263" s="14" t="s">
        <v>2603</v>
      </c>
      <c r="D1263" s="28" t="str">
        <f>VLOOKUP(R1263, method!$A$1:$B$15, 2, 0)</f>
        <v>中前</v>
      </c>
      <c r="E1263" s="34">
        <v>4</v>
      </c>
      <c r="F1263" t="s">
        <v>989</v>
      </c>
      <c r="G1263" s="30" t="s">
        <v>445</v>
      </c>
      <c r="H1263">
        <v>1000</v>
      </c>
      <c r="I1263" s="35" t="s">
        <v>455</v>
      </c>
      <c r="J1263">
        <v>2</v>
      </c>
      <c r="K1263">
        <v>4</v>
      </c>
      <c r="L1263">
        <v>96</v>
      </c>
      <c r="M1263" s="15" t="s">
        <v>34</v>
      </c>
      <c r="N1263" s="22" t="s">
        <v>33</v>
      </c>
      <c r="O1263" s="10" t="s">
        <v>597</v>
      </c>
      <c r="P1263">
        <v>13</v>
      </c>
      <c r="Q1263">
        <v>135</v>
      </c>
      <c r="R1263">
        <v>6</v>
      </c>
      <c r="S1263">
        <v>6</v>
      </c>
      <c r="T1263">
        <v>4</v>
      </c>
      <c r="X1263" t="s">
        <v>1708</v>
      </c>
      <c r="Y1263">
        <v>1222</v>
      </c>
      <c r="Z1263" t="s">
        <v>158</v>
      </c>
    </row>
    <row r="1264" spans="1:26" x14ac:dyDescent="0.25">
      <c r="A1264" s="19" t="s">
        <v>318</v>
      </c>
      <c r="B1264" s="14" t="s">
        <v>330</v>
      </c>
      <c r="C1264" s="14" t="s">
        <v>2603</v>
      </c>
      <c r="D1264" s="28" t="str">
        <f>VLOOKUP(R1264, method!$A$1:$B$15, 2, 0)</f>
        <v>中前</v>
      </c>
      <c r="E1264">
        <v>12</v>
      </c>
      <c r="F1264" t="s">
        <v>885</v>
      </c>
      <c r="G1264" t="s">
        <v>491</v>
      </c>
      <c r="H1264">
        <v>1200</v>
      </c>
      <c r="I1264" s="35" t="s">
        <v>455</v>
      </c>
      <c r="J1264">
        <v>2</v>
      </c>
      <c r="K1264">
        <v>2</v>
      </c>
      <c r="L1264">
        <v>98</v>
      </c>
      <c r="M1264" s="15" t="s">
        <v>34</v>
      </c>
      <c r="N1264" s="22" t="s">
        <v>833</v>
      </c>
      <c r="O1264" t="s">
        <v>501</v>
      </c>
      <c r="P1264">
        <v>109</v>
      </c>
      <c r="Q1264">
        <v>125</v>
      </c>
      <c r="R1264">
        <v>6</v>
      </c>
      <c r="S1264">
        <v>6</v>
      </c>
      <c r="T1264">
        <v>12</v>
      </c>
      <c r="X1264" t="s">
        <v>499</v>
      </c>
      <c r="Y1264">
        <v>1207</v>
      </c>
      <c r="Z1264" t="s">
        <v>158</v>
      </c>
    </row>
    <row r="1265" spans="1:26" x14ac:dyDescent="0.25">
      <c r="A1265" s="19" t="s">
        <v>318</v>
      </c>
      <c r="B1265" s="14" t="s">
        <v>330</v>
      </c>
      <c r="C1265" s="14" t="s">
        <v>2603</v>
      </c>
      <c r="D1265" s="26" t="str">
        <f>VLOOKUP(R1265, method!$A$1:$B$15, 2, 0)</f>
        <v>放頭</v>
      </c>
      <c r="E1265">
        <v>6</v>
      </c>
      <c r="F1265" t="s">
        <v>608</v>
      </c>
      <c r="G1265" t="s">
        <v>511</v>
      </c>
      <c r="H1265">
        <v>1200</v>
      </c>
      <c r="I1265" s="35" t="s">
        <v>455</v>
      </c>
      <c r="J1265">
        <v>2</v>
      </c>
      <c r="K1265">
        <v>1</v>
      </c>
      <c r="L1265">
        <v>100</v>
      </c>
      <c r="M1265" s="15" t="s">
        <v>34</v>
      </c>
      <c r="N1265" s="22" t="s">
        <v>833</v>
      </c>
      <c r="O1265" t="s">
        <v>536</v>
      </c>
      <c r="P1265">
        <v>45</v>
      </c>
      <c r="Q1265">
        <v>125</v>
      </c>
      <c r="R1265">
        <v>2</v>
      </c>
      <c r="S1265">
        <v>1</v>
      </c>
      <c r="T1265">
        <v>6</v>
      </c>
      <c r="X1265" t="s">
        <v>1709</v>
      </c>
      <c r="Y1265">
        <v>1210</v>
      </c>
      <c r="Z1265" t="s">
        <v>158</v>
      </c>
    </row>
    <row r="1266" spans="1:26" x14ac:dyDescent="0.25">
      <c r="A1266" s="19" t="s">
        <v>318</v>
      </c>
      <c r="B1266" s="14" t="s">
        <v>330</v>
      </c>
      <c r="C1266" s="14" t="s">
        <v>2603</v>
      </c>
      <c r="D1266" s="28" t="str">
        <f>VLOOKUP(R1266, method!$A$1:$B$15, 2, 0)</f>
        <v>中前</v>
      </c>
      <c r="E1266">
        <v>10</v>
      </c>
      <c r="F1266" t="s">
        <v>468</v>
      </c>
      <c r="G1266" t="s">
        <v>469</v>
      </c>
      <c r="H1266">
        <v>1200</v>
      </c>
      <c r="I1266" s="35" t="s">
        <v>455</v>
      </c>
      <c r="J1266" t="s">
        <v>1534</v>
      </c>
      <c r="K1266">
        <v>7</v>
      </c>
      <c r="L1266">
        <v>102</v>
      </c>
      <c r="M1266" s="15" t="s">
        <v>34</v>
      </c>
      <c r="N1266" s="23" t="s">
        <v>394</v>
      </c>
      <c r="O1266">
        <v>9</v>
      </c>
      <c r="P1266">
        <v>256</v>
      </c>
      <c r="Q1266">
        <v>123</v>
      </c>
      <c r="R1266">
        <v>5</v>
      </c>
      <c r="S1266">
        <v>5</v>
      </c>
      <c r="T1266">
        <v>10</v>
      </c>
      <c r="X1266" t="s">
        <v>1710</v>
      </c>
      <c r="Y1266">
        <v>1200</v>
      </c>
      <c r="Z1266" t="s">
        <v>158</v>
      </c>
    </row>
    <row r="1267" spans="1:26" x14ac:dyDescent="0.25">
      <c r="A1267" s="19" t="s">
        <v>318</v>
      </c>
      <c r="B1267" s="14" t="s">
        <v>330</v>
      </c>
      <c r="C1267" s="14" t="s">
        <v>2603</v>
      </c>
      <c r="D1267" s="28" t="str">
        <f>VLOOKUP(R1267, method!$A$1:$B$15, 2, 0)</f>
        <v>中前</v>
      </c>
      <c r="E1267">
        <v>13</v>
      </c>
      <c r="F1267" t="s">
        <v>784</v>
      </c>
      <c r="G1267" t="s">
        <v>469</v>
      </c>
      <c r="H1267">
        <v>1200</v>
      </c>
      <c r="I1267" s="35" t="s">
        <v>436</v>
      </c>
      <c r="J1267" t="s">
        <v>1534</v>
      </c>
      <c r="K1267">
        <v>11</v>
      </c>
      <c r="L1267">
        <v>103</v>
      </c>
      <c r="M1267" s="15" t="s">
        <v>34</v>
      </c>
      <c r="N1267" s="23" t="s">
        <v>394</v>
      </c>
      <c r="O1267" t="s">
        <v>679</v>
      </c>
      <c r="P1267">
        <v>227</v>
      </c>
      <c r="Q1267">
        <v>115</v>
      </c>
      <c r="R1267">
        <v>7</v>
      </c>
      <c r="S1267">
        <v>7</v>
      </c>
      <c r="T1267">
        <v>13</v>
      </c>
      <c r="X1267" t="s">
        <v>1671</v>
      </c>
      <c r="Y1267">
        <v>1202</v>
      </c>
      <c r="Z1267" t="s">
        <v>158</v>
      </c>
    </row>
    <row r="1268" spans="1:26" x14ac:dyDescent="0.25">
      <c r="A1268" s="19" t="s">
        <v>318</v>
      </c>
      <c r="B1268" s="14" t="s">
        <v>330</v>
      </c>
      <c r="C1268" s="14" t="s">
        <v>2603</v>
      </c>
      <c r="D1268" s="27" t="str">
        <f>VLOOKUP(R1268, method!$A$1:$B$15, 2, 0)</f>
        <v>中後</v>
      </c>
      <c r="E1268" s="34">
        <v>5</v>
      </c>
      <c r="F1268" t="s">
        <v>665</v>
      </c>
      <c r="G1268" t="s">
        <v>631</v>
      </c>
      <c r="H1268">
        <v>1000</v>
      </c>
      <c r="I1268" s="35" t="s">
        <v>436</v>
      </c>
      <c r="J1268" t="s">
        <v>1503</v>
      </c>
      <c r="K1268">
        <v>1</v>
      </c>
      <c r="L1268">
        <v>103</v>
      </c>
      <c r="M1268" s="15" t="s">
        <v>34</v>
      </c>
      <c r="N1268" s="20" t="s">
        <v>56</v>
      </c>
      <c r="O1268" t="s">
        <v>456</v>
      </c>
      <c r="P1268">
        <v>34</v>
      </c>
      <c r="Q1268">
        <v>120</v>
      </c>
      <c r="R1268">
        <v>8</v>
      </c>
      <c r="S1268">
        <v>6</v>
      </c>
      <c r="T1268">
        <v>5</v>
      </c>
      <c r="X1268" t="s">
        <v>1711</v>
      </c>
      <c r="Y1268">
        <v>1192</v>
      </c>
      <c r="Z1268" t="s">
        <v>158</v>
      </c>
    </row>
    <row r="1269" spans="1:26" x14ac:dyDescent="0.25">
      <c r="A1269" s="19" t="s">
        <v>318</v>
      </c>
      <c r="B1269" s="14" t="s">
        <v>330</v>
      </c>
      <c r="C1269" s="14" t="s">
        <v>2603</v>
      </c>
      <c r="D1269" s="27" t="str">
        <f>VLOOKUP(R1269, method!$A$1:$B$15, 2, 0)</f>
        <v>中後</v>
      </c>
      <c r="E1269">
        <v>9</v>
      </c>
      <c r="F1269" t="s">
        <v>654</v>
      </c>
      <c r="G1269" t="s">
        <v>545</v>
      </c>
      <c r="H1269">
        <v>1200</v>
      </c>
      <c r="I1269" s="36" t="s">
        <v>440</v>
      </c>
      <c r="J1269">
        <v>1</v>
      </c>
      <c r="K1269">
        <v>5</v>
      </c>
      <c r="L1269">
        <v>103</v>
      </c>
      <c r="M1269" s="15" t="s">
        <v>34</v>
      </c>
      <c r="N1269" s="20" t="s">
        <v>56</v>
      </c>
      <c r="O1269">
        <v>11</v>
      </c>
      <c r="P1269">
        <v>47</v>
      </c>
      <c r="Q1269">
        <v>127</v>
      </c>
      <c r="R1269">
        <v>8</v>
      </c>
      <c r="S1269">
        <v>9</v>
      </c>
      <c r="T1269">
        <v>9</v>
      </c>
      <c r="X1269" t="s">
        <v>1228</v>
      </c>
      <c r="Y1269">
        <v>1188</v>
      </c>
      <c r="Z1269" t="s">
        <v>158</v>
      </c>
    </row>
    <row r="1270" spans="1:26" x14ac:dyDescent="0.25">
      <c r="A1270" s="19" t="s">
        <v>318</v>
      </c>
      <c r="B1270" s="14" t="s">
        <v>330</v>
      </c>
      <c r="C1270" s="14" t="s">
        <v>2603</v>
      </c>
      <c r="D1270" s="28" t="str">
        <f>VLOOKUP(R1270, method!$A$1:$B$15, 2, 0)</f>
        <v>中前</v>
      </c>
      <c r="E1270" s="33">
        <v>1</v>
      </c>
      <c r="F1270" t="s">
        <v>623</v>
      </c>
      <c r="G1270" s="31" t="s">
        <v>439</v>
      </c>
      <c r="H1270">
        <v>1000</v>
      </c>
      <c r="I1270" s="35" t="s">
        <v>455</v>
      </c>
      <c r="J1270">
        <v>2</v>
      </c>
      <c r="K1270">
        <v>6</v>
      </c>
      <c r="L1270">
        <v>98</v>
      </c>
      <c r="M1270" s="15" t="s">
        <v>34</v>
      </c>
      <c r="N1270" s="22" t="s">
        <v>33</v>
      </c>
      <c r="O1270" s="10" t="s">
        <v>488</v>
      </c>
      <c r="P1270">
        <v>7.1</v>
      </c>
      <c r="Q1270">
        <v>135</v>
      </c>
      <c r="R1270">
        <v>6</v>
      </c>
      <c r="S1270">
        <v>5</v>
      </c>
      <c r="T1270">
        <v>1</v>
      </c>
      <c r="X1270" t="s">
        <v>1712</v>
      </c>
      <c r="Y1270">
        <v>1203</v>
      </c>
      <c r="Z1270" t="s">
        <v>158</v>
      </c>
    </row>
    <row r="1271" spans="1:26" x14ac:dyDescent="0.25">
      <c r="A1271" s="19" t="s">
        <v>318</v>
      </c>
      <c r="B1271" s="14" t="s">
        <v>330</v>
      </c>
      <c r="C1271" s="14" t="s">
        <v>2603</v>
      </c>
      <c r="D1271" s="26" t="str">
        <f>VLOOKUP(R1271, method!$A$1:$B$15, 2, 0)</f>
        <v>放頭</v>
      </c>
      <c r="E1271">
        <v>11</v>
      </c>
      <c r="F1271" t="s">
        <v>918</v>
      </c>
      <c r="G1271" s="31" t="s">
        <v>451</v>
      </c>
      <c r="H1271">
        <v>1200</v>
      </c>
      <c r="I1271" s="35" t="s">
        <v>455</v>
      </c>
      <c r="J1271">
        <v>2</v>
      </c>
      <c r="K1271">
        <v>9</v>
      </c>
      <c r="L1271">
        <v>98</v>
      </c>
      <c r="M1271" s="15" t="s">
        <v>34</v>
      </c>
      <c r="N1271" s="22" t="s">
        <v>33</v>
      </c>
      <c r="O1271">
        <v>9</v>
      </c>
      <c r="P1271">
        <v>9.9</v>
      </c>
      <c r="Q1271">
        <v>135</v>
      </c>
      <c r="R1271">
        <v>3</v>
      </c>
      <c r="S1271">
        <v>4</v>
      </c>
      <c r="T1271">
        <v>11</v>
      </c>
      <c r="X1271" t="s">
        <v>1713</v>
      </c>
      <c r="Y1271">
        <v>1204</v>
      </c>
      <c r="Z1271" t="s">
        <v>158</v>
      </c>
    </row>
    <row r="1272" spans="1:26" x14ac:dyDescent="0.25">
      <c r="A1272" s="19" t="s">
        <v>318</v>
      </c>
      <c r="B1272" s="14" t="s">
        <v>330</v>
      </c>
      <c r="C1272" s="14" t="s">
        <v>2603</v>
      </c>
      <c r="D1272" s="28" t="str">
        <f>VLOOKUP(R1272, method!$A$1:$B$15, 2, 0)</f>
        <v>中前</v>
      </c>
      <c r="E1272" s="33">
        <v>1</v>
      </c>
      <c r="F1272" t="s">
        <v>869</v>
      </c>
      <c r="G1272" s="31" t="s">
        <v>451</v>
      </c>
      <c r="H1272">
        <v>1000</v>
      </c>
      <c r="I1272" s="35" t="s">
        <v>455</v>
      </c>
      <c r="J1272">
        <v>2</v>
      </c>
      <c r="K1272">
        <v>7</v>
      </c>
      <c r="L1272">
        <v>91</v>
      </c>
      <c r="M1272" s="15" t="s">
        <v>34</v>
      </c>
      <c r="N1272" s="22" t="s">
        <v>33</v>
      </c>
      <c r="O1272" s="10" t="s">
        <v>526</v>
      </c>
      <c r="P1272">
        <v>3.9</v>
      </c>
      <c r="Q1272">
        <v>126</v>
      </c>
      <c r="R1272">
        <v>4</v>
      </c>
      <c r="S1272">
        <v>4</v>
      </c>
      <c r="T1272">
        <v>1</v>
      </c>
      <c r="X1272" t="s">
        <v>1714</v>
      </c>
      <c r="Y1272">
        <v>1195</v>
      </c>
      <c r="Z1272" t="s">
        <v>158</v>
      </c>
    </row>
    <row r="1273" spans="1:26" x14ac:dyDescent="0.25">
      <c r="A1273" s="19" t="s">
        <v>318</v>
      </c>
      <c r="B1273" s="14" t="s">
        <v>330</v>
      </c>
      <c r="C1273" s="14" t="s">
        <v>2603</v>
      </c>
      <c r="D1273" s="26" t="str">
        <f>VLOOKUP(R1273, method!$A$1:$B$15, 2, 0)</f>
        <v>放頭</v>
      </c>
      <c r="E1273" s="34">
        <v>5</v>
      </c>
      <c r="F1273" t="s">
        <v>947</v>
      </c>
      <c r="G1273" s="31" t="s">
        <v>435</v>
      </c>
      <c r="H1273">
        <v>1200</v>
      </c>
      <c r="I1273" s="35" t="s">
        <v>455</v>
      </c>
      <c r="J1273">
        <v>2</v>
      </c>
      <c r="K1273">
        <v>7</v>
      </c>
      <c r="L1273">
        <v>91</v>
      </c>
      <c r="M1273" s="15" t="s">
        <v>34</v>
      </c>
      <c r="N1273" s="15" t="s">
        <v>441</v>
      </c>
      <c r="O1273" s="10" t="s">
        <v>526</v>
      </c>
      <c r="P1273">
        <v>10</v>
      </c>
      <c r="Q1273">
        <v>118</v>
      </c>
      <c r="R1273">
        <v>1</v>
      </c>
      <c r="S1273">
        <v>1</v>
      </c>
      <c r="T1273">
        <v>5</v>
      </c>
      <c r="X1273" t="s">
        <v>1075</v>
      </c>
      <c r="Y1273">
        <v>1195</v>
      </c>
      <c r="Z1273" t="s">
        <v>158</v>
      </c>
    </row>
    <row r="1274" spans="1:26" x14ac:dyDescent="0.25">
      <c r="A1274" s="19" t="s">
        <v>318</v>
      </c>
      <c r="B1274" s="14" t="s">
        <v>330</v>
      </c>
      <c r="C1274" s="14" t="s">
        <v>2603</v>
      </c>
      <c r="D1274" s="26" t="str">
        <f>VLOOKUP(R1274, method!$A$1:$B$15, 2, 0)</f>
        <v>放頭</v>
      </c>
      <c r="E1274">
        <v>6</v>
      </c>
      <c r="F1274" t="s">
        <v>1244</v>
      </c>
      <c r="G1274" s="31" t="s">
        <v>451</v>
      </c>
      <c r="H1274">
        <v>1200</v>
      </c>
      <c r="I1274" s="35" t="s">
        <v>455</v>
      </c>
      <c r="J1274">
        <v>1</v>
      </c>
      <c r="K1274">
        <v>8</v>
      </c>
      <c r="L1274">
        <v>91</v>
      </c>
      <c r="M1274" s="15" t="s">
        <v>34</v>
      </c>
      <c r="N1274" s="14" t="s">
        <v>45</v>
      </c>
      <c r="O1274" s="10" t="s">
        <v>452</v>
      </c>
      <c r="P1274">
        <v>11</v>
      </c>
      <c r="Q1274">
        <v>120</v>
      </c>
      <c r="R1274">
        <v>2</v>
      </c>
      <c r="S1274">
        <v>2</v>
      </c>
      <c r="T1274">
        <v>6</v>
      </c>
      <c r="X1274" t="s">
        <v>132</v>
      </c>
      <c r="Y1274">
        <v>1193</v>
      </c>
      <c r="Z1274" t="s">
        <v>158</v>
      </c>
    </row>
    <row r="1275" spans="1:26" x14ac:dyDescent="0.25">
      <c r="A1275" s="19" t="s">
        <v>318</v>
      </c>
      <c r="B1275" s="14" t="s">
        <v>330</v>
      </c>
      <c r="C1275" s="14" t="s">
        <v>2603</v>
      </c>
      <c r="D1275" s="28" t="str">
        <f>VLOOKUP(R1275, method!$A$1:$B$15, 2, 0)</f>
        <v>中前</v>
      </c>
      <c r="E1275">
        <v>8</v>
      </c>
      <c r="F1275" t="s">
        <v>569</v>
      </c>
      <c r="G1275" t="s">
        <v>545</v>
      </c>
      <c r="H1275">
        <v>1200</v>
      </c>
      <c r="I1275" s="35" t="s">
        <v>455</v>
      </c>
      <c r="J1275">
        <v>2</v>
      </c>
      <c r="K1275">
        <v>5</v>
      </c>
      <c r="L1275">
        <v>91</v>
      </c>
      <c r="M1275" s="15" t="s">
        <v>34</v>
      </c>
      <c r="N1275" s="18" t="s">
        <v>201</v>
      </c>
      <c r="O1275" t="s">
        <v>529</v>
      </c>
      <c r="P1275">
        <v>8.6999999999999993</v>
      </c>
      <c r="Q1275">
        <v>126</v>
      </c>
      <c r="R1275">
        <v>7</v>
      </c>
      <c r="S1275">
        <v>9</v>
      </c>
      <c r="T1275">
        <v>8</v>
      </c>
      <c r="X1275" t="s">
        <v>1391</v>
      </c>
      <c r="Y1275">
        <v>1205</v>
      </c>
      <c r="Z1275" t="s">
        <v>158</v>
      </c>
    </row>
    <row r="1276" spans="1:26" x14ac:dyDescent="0.25">
      <c r="A1276" s="19" t="s">
        <v>318</v>
      </c>
      <c r="B1276" s="14" t="s">
        <v>330</v>
      </c>
      <c r="C1276" s="14" t="s">
        <v>2603</v>
      </c>
      <c r="D1276" s="26" t="str">
        <f>VLOOKUP(R1276, method!$A$1:$B$15, 2, 0)</f>
        <v>放頭</v>
      </c>
      <c r="E1276" s="33">
        <v>1</v>
      </c>
      <c r="F1276" t="s">
        <v>1068</v>
      </c>
      <c r="G1276" s="31" t="s">
        <v>439</v>
      </c>
      <c r="H1276">
        <v>1200</v>
      </c>
      <c r="I1276" s="35" t="s">
        <v>455</v>
      </c>
      <c r="J1276">
        <v>2</v>
      </c>
      <c r="K1276">
        <v>3</v>
      </c>
      <c r="L1276">
        <v>86</v>
      </c>
      <c r="M1276" s="15" t="s">
        <v>34</v>
      </c>
      <c r="N1276" s="20" t="s">
        <v>56</v>
      </c>
      <c r="O1276" s="10" t="s">
        <v>539</v>
      </c>
      <c r="P1276">
        <v>4.3</v>
      </c>
      <c r="Q1276">
        <v>122</v>
      </c>
      <c r="R1276">
        <v>2</v>
      </c>
      <c r="S1276">
        <v>2</v>
      </c>
      <c r="T1276">
        <v>1</v>
      </c>
      <c r="X1276" t="s">
        <v>1103</v>
      </c>
      <c r="Y1276">
        <v>1216</v>
      </c>
      <c r="Z1276" t="s">
        <v>158</v>
      </c>
    </row>
    <row r="1277" spans="1:26" x14ac:dyDescent="0.25">
      <c r="A1277" s="19" t="s">
        <v>318</v>
      </c>
      <c r="B1277" s="14" t="s">
        <v>330</v>
      </c>
      <c r="C1277" s="14" t="s">
        <v>2603</v>
      </c>
      <c r="D1277" s="26" t="str">
        <f>VLOOKUP(R1277, method!$A$1:$B$15, 2, 0)</f>
        <v>放頭</v>
      </c>
      <c r="E1277" s="33">
        <v>2</v>
      </c>
      <c r="F1277" t="s">
        <v>728</v>
      </c>
      <c r="G1277" s="31" t="s">
        <v>451</v>
      </c>
      <c r="H1277">
        <v>1200</v>
      </c>
      <c r="I1277" s="35" t="s">
        <v>455</v>
      </c>
      <c r="J1277">
        <v>2</v>
      </c>
      <c r="K1277">
        <v>2</v>
      </c>
      <c r="L1277">
        <v>85</v>
      </c>
      <c r="M1277" s="15" t="s">
        <v>34</v>
      </c>
      <c r="N1277" s="17" t="s">
        <v>512</v>
      </c>
      <c r="O1277" s="10" t="s">
        <v>526</v>
      </c>
      <c r="P1277">
        <v>3.3</v>
      </c>
      <c r="Q1277">
        <v>118</v>
      </c>
      <c r="R1277">
        <v>1</v>
      </c>
      <c r="S1277">
        <v>1</v>
      </c>
      <c r="T1277">
        <v>2</v>
      </c>
      <c r="X1277" t="s">
        <v>1715</v>
      </c>
      <c r="Y1277">
        <v>1217</v>
      </c>
      <c r="Z1277" t="s">
        <v>158</v>
      </c>
    </row>
    <row r="1278" spans="1:26" x14ac:dyDescent="0.25">
      <c r="A1278" s="19" t="s">
        <v>318</v>
      </c>
      <c r="B1278" s="14" t="s">
        <v>330</v>
      </c>
      <c r="C1278" s="14" t="s">
        <v>2603</v>
      </c>
      <c r="D1278" s="26" t="str">
        <f>VLOOKUP(R1278, method!$A$1:$B$15, 2, 0)</f>
        <v>放頭</v>
      </c>
      <c r="E1278" s="33">
        <v>1</v>
      </c>
      <c r="F1278" t="s">
        <v>959</v>
      </c>
      <c r="G1278" s="31" t="s">
        <v>451</v>
      </c>
      <c r="H1278">
        <v>1000</v>
      </c>
      <c r="I1278" s="35" t="s">
        <v>455</v>
      </c>
      <c r="J1278">
        <v>3</v>
      </c>
      <c r="K1278">
        <v>4</v>
      </c>
      <c r="L1278">
        <v>75</v>
      </c>
      <c r="M1278" s="15" t="s">
        <v>34</v>
      </c>
      <c r="N1278" s="17" t="s">
        <v>512</v>
      </c>
      <c r="O1278" t="s">
        <v>536</v>
      </c>
      <c r="P1278">
        <v>2.6</v>
      </c>
      <c r="Q1278">
        <v>127</v>
      </c>
      <c r="R1278">
        <v>2</v>
      </c>
      <c r="S1278">
        <v>2</v>
      </c>
      <c r="T1278">
        <v>1</v>
      </c>
      <c r="X1278" t="s">
        <v>1144</v>
      </c>
      <c r="Y1278">
        <v>1232</v>
      </c>
      <c r="Z1278" t="s">
        <v>158</v>
      </c>
    </row>
    <row r="1279" spans="1:26" x14ac:dyDescent="0.25">
      <c r="A1279" s="19" t="s">
        <v>318</v>
      </c>
      <c r="B1279" s="14" t="s">
        <v>330</v>
      </c>
      <c r="C1279" s="14" t="s">
        <v>2603</v>
      </c>
      <c r="D1279" s="26" t="str">
        <f>VLOOKUP(R1279, method!$A$1:$B$15, 2, 0)</f>
        <v>放頭</v>
      </c>
      <c r="E1279" s="33">
        <v>2</v>
      </c>
      <c r="F1279" t="s">
        <v>1127</v>
      </c>
      <c r="G1279" s="31" t="s">
        <v>451</v>
      </c>
      <c r="H1279">
        <v>1000</v>
      </c>
      <c r="I1279" s="35" t="s">
        <v>436</v>
      </c>
      <c r="J1279">
        <v>3</v>
      </c>
      <c r="K1279">
        <v>9</v>
      </c>
      <c r="L1279">
        <v>75</v>
      </c>
      <c r="M1279" s="15" t="s">
        <v>34</v>
      </c>
      <c r="N1279" s="15" t="s">
        <v>391</v>
      </c>
      <c r="O1279" s="10" t="s">
        <v>597</v>
      </c>
      <c r="P1279">
        <v>5.4</v>
      </c>
      <c r="Q1279">
        <v>130</v>
      </c>
      <c r="R1279">
        <v>2</v>
      </c>
      <c r="S1279">
        <v>2</v>
      </c>
      <c r="T1279">
        <v>2</v>
      </c>
      <c r="X1279" t="s">
        <v>1716</v>
      </c>
      <c r="Y1279">
        <v>1224</v>
      </c>
      <c r="Z1279" t="s">
        <v>158</v>
      </c>
    </row>
    <row r="1280" spans="1:26" x14ac:dyDescent="0.25">
      <c r="A1280" s="19" t="s">
        <v>318</v>
      </c>
      <c r="B1280" s="14" t="s">
        <v>330</v>
      </c>
      <c r="C1280" s="14" t="s">
        <v>2603</v>
      </c>
      <c r="D1280" s="26" t="str">
        <f>VLOOKUP(R1280, method!$A$1:$B$15, 2, 0)</f>
        <v>放頭</v>
      </c>
      <c r="E1280" s="34">
        <v>5</v>
      </c>
      <c r="F1280" t="s">
        <v>1306</v>
      </c>
      <c r="G1280" s="30" t="s">
        <v>445</v>
      </c>
      <c r="H1280">
        <v>1200</v>
      </c>
      <c r="I1280" s="35" t="s">
        <v>455</v>
      </c>
      <c r="J1280">
        <v>3</v>
      </c>
      <c r="K1280">
        <v>7</v>
      </c>
      <c r="L1280">
        <v>75</v>
      </c>
      <c r="M1280" s="15" t="s">
        <v>34</v>
      </c>
      <c r="N1280" s="15" t="s">
        <v>391</v>
      </c>
      <c r="O1280" s="10" t="s">
        <v>552</v>
      </c>
      <c r="P1280">
        <v>6.8</v>
      </c>
      <c r="Q1280">
        <v>131</v>
      </c>
      <c r="R1280">
        <v>2</v>
      </c>
      <c r="S1280">
        <v>2</v>
      </c>
      <c r="T1280">
        <v>5</v>
      </c>
      <c r="X1280" t="s">
        <v>233</v>
      </c>
      <c r="Y1280">
        <v>1237</v>
      </c>
      <c r="Z1280" t="s">
        <v>158</v>
      </c>
    </row>
    <row r="1281" spans="1:26" x14ac:dyDescent="0.25">
      <c r="A1281" s="19" t="s">
        <v>318</v>
      </c>
      <c r="B1281" s="14" t="s">
        <v>330</v>
      </c>
      <c r="C1281" s="14" t="s">
        <v>2603</v>
      </c>
      <c r="D1281" s="26" t="str">
        <f>VLOOKUP(R1281, method!$A$1:$B$15, 2, 0)</f>
        <v>放頭</v>
      </c>
      <c r="E1281" s="33">
        <v>3</v>
      </c>
      <c r="F1281" t="s">
        <v>1169</v>
      </c>
      <c r="G1281" s="31" t="s">
        <v>439</v>
      </c>
      <c r="H1281">
        <v>1200</v>
      </c>
      <c r="I1281" s="35" t="s">
        <v>455</v>
      </c>
      <c r="J1281">
        <v>3</v>
      </c>
      <c r="K1281">
        <v>3</v>
      </c>
      <c r="L1281">
        <v>76</v>
      </c>
      <c r="M1281" s="15" t="s">
        <v>34</v>
      </c>
      <c r="N1281" s="15" t="s">
        <v>391</v>
      </c>
      <c r="O1281" s="10" t="s">
        <v>442</v>
      </c>
      <c r="P1281">
        <v>5.6</v>
      </c>
      <c r="Q1281">
        <v>135</v>
      </c>
      <c r="R1281">
        <v>1</v>
      </c>
      <c r="S1281">
        <v>1</v>
      </c>
      <c r="T1281">
        <v>3</v>
      </c>
      <c r="X1281" t="s">
        <v>1186</v>
      </c>
      <c r="Y1281">
        <v>1211</v>
      </c>
      <c r="Z1281" t="s">
        <v>158</v>
      </c>
    </row>
    <row r="1282" spans="1:26" x14ac:dyDescent="0.25">
      <c r="A1282" s="19" t="s">
        <v>318</v>
      </c>
      <c r="B1282" s="14" t="s">
        <v>330</v>
      </c>
      <c r="C1282" s="14" t="s">
        <v>2603</v>
      </c>
      <c r="D1282" s="26" t="str">
        <f>VLOOKUP(R1282, method!$A$1:$B$15, 2, 0)</f>
        <v>放頭</v>
      </c>
      <c r="E1282" s="33">
        <v>2</v>
      </c>
      <c r="F1282" t="s">
        <v>1174</v>
      </c>
      <c r="G1282" s="31" t="s">
        <v>451</v>
      </c>
      <c r="H1282">
        <v>1200</v>
      </c>
      <c r="I1282" s="35" t="s">
        <v>455</v>
      </c>
      <c r="J1282">
        <v>3</v>
      </c>
      <c r="K1282">
        <v>11</v>
      </c>
      <c r="L1282">
        <v>75</v>
      </c>
      <c r="M1282" s="15" t="s">
        <v>34</v>
      </c>
      <c r="N1282" s="18" t="s">
        <v>12</v>
      </c>
      <c r="O1282" s="10" t="s">
        <v>376</v>
      </c>
      <c r="P1282">
        <v>4.3</v>
      </c>
      <c r="Q1282">
        <v>131</v>
      </c>
      <c r="R1282">
        <v>1</v>
      </c>
      <c r="S1282">
        <v>1</v>
      </c>
      <c r="T1282">
        <v>2</v>
      </c>
      <c r="X1282" t="s">
        <v>331</v>
      </c>
      <c r="Y1282">
        <v>1190</v>
      </c>
      <c r="Z1282" t="s">
        <v>158</v>
      </c>
    </row>
    <row r="1283" spans="1:26" x14ac:dyDescent="0.25">
      <c r="A1283" s="19" t="s">
        <v>318</v>
      </c>
      <c r="B1283" s="14" t="s">
        <v>330</v>
      </c>
      <c r="C1283" s="14" t="s">
        <v>2603</v>
      </c>
      <c r="D1283" s="26" t="str">
        <f>VLOOKUP(R1283, method!$A$1:$B$15, 2, 0)</f>
        <v>放頭</v>
      </c>
      <c r="E1283" s="33">
        <v>2</v>
      </c>
      <c r="F1283" t="s">
        <v>1081</v>
      </c>
      <c r="G1283" s="31" t="s">
        <v>439</v>
      </c>
      <c r="H1283">
        <v>1200</v>
      </c>
      <c r="I1283" s="35" t="s">
        <v>455</v>
      </c>
      <c r="J1283">
        <v>3</v>
      </c>
      <c r="K1283">
        <v>9</v>
      </c>
      <c r="L1283">
        <v>75</v>
      </c>
      <c r="M1283" s="15" t="s">
        <v>34</v>
      </c>
      <c r="N1283" s="24" t="s">
        <v>1027</v>
      </c>
      <c r="O1283" s="10">
        <v>2</v>
      </c>
      <c r="P1283">
        <v>8.6999999999999993</v>
      </c>
      <c r="Q1283">
        <v>133</v>
      </c>
      <c r="R1283">
        <v>1</v>
      </c>
      <c r="S1283">
        <v>1</v>
      </c>
      <c r="T1283">
        <v>2</v>
      </c>
      <c r="X1283" t="s">
        <v>1197</v>
      </c>
      <c r="Y1283">
        <v>1196</v>
      </c>
      <c r="Z1283" t="s">
        <v>158</v>
      </c>
    </row>
    <row r="1284" spans="1:26" x14ac:dyDescent="0.25">
      <c r="A1284" s="19" t="s">
        <v>318</v>
      </c>
      <c r="B1284" s="14" t="s">
        <v>330</v>
      </c>
      <c r="C1284" s="14" t="s">
        <v>2603</v>
      </c>
      <c r="D1284" s="26" t="str">
        <f>VLOOKUP(R1284, method!$A$1:$B$15, 2, 0)</f>
        <v>放頭</v>
      </c>
      <c r="E1284" s="33">
        <v>2</v>
      </c>
      <c r="F1284" t="s">
        <v>530</v>
      </c>
      <c r="G1284" s="31" t="s">
        <v>439</v>
      </c>
      <c r="H1284">
        <v>1200</v>
      </c>
      <c r="I1284" s="35" t="s">
        <v>455</v>
      </c>
      <c r="J1284">
        <v>3</v>
      </c>
      <c r="K1284">
        <v>3</v>
      </c>
      <c r="L1284">
        <v>73</v>
      </c>
      <c r="M1284" s="15" t="s">
        <v>34</v>
      </c>
      <c r="N1284" s="18" t="s">
        <v>201</v>
      </c>
      <c r="O1284" s="10" t="s">
        <v>488</v>
      </c>
      <c r="P1284">
        <v>6.6</v>
      </c>
      <c r="Q1284">
        <v>129</v>
      </c>
      <c r="R1284">
        <v>2</v>
      </c>
      <c r="S1284">
        <v>2</v>
      </c>
      <c r="T1284">
        <v>2</v>
      </c>
      <c r="X1284" t="s">
        <v>1717</v>
      </c>
      <c r="Y1284">
        <v>1203</v>
      </c>
      <c r="Z1284" t="s">
        <v>158</v>
      </c>
    </row>
    <row r="1285" spans="1:26" x14ac:dyDescent="0.25">
      <c r="A1285" s="19" t="s">
        <v>318</v>
      </c>
      <c r="B1285" s="14" t="s">
        <v>330</v>
      </c>
      <c r="C1285" s="14" t="s">
        <v>2603</v>
      </c>
      <c r="D1285" s="26" t="str">
        <f>VLOOKUP(R1285, method!$A$1:$B$15, 2, 0)</f>
        <v>放頭</v>
      </c>
      <c r="E1285" s="34">
        <v>4</v>
      </c>
      <c r="F1285" t="s">
        <v>1038</v>
      </c>
      <c r="G1285" t="s">
        <v>545</v>
      </c>
      <c r="H1285">
        <v>1200</v>
      </c>
      <c r="I1285" s="35" t="s">
        <v>455</v>
      </c>
      <c r="J1285">
        <v>3</v>
      </c>
      <c r="K1285">
        <v>7</v>
      </c>
      <c r="L1285">
        <v>72</v>
      </c>
      <c r="M1285" s="15" t="s">
        <v>34</v>
      </c>
      <c r="N1285" s="18" t="s">
        <v>201</v>
      </c>
      <c r="O1285" s="10" t="s">
        <v>376</v>
      </c>
      <c r="P1285">
        <v>10</v>
      </c>
      <c r="Q1285">
        <v>131</v>
      </c>
      <c r="R1285">
        <v>1</v>
      </c>
      <c r="S1285">
        <v>1</v>
      </c>
      <c r="T1285">
        <v>4</v>
      </c>
      <c r="X1285" t="s">
        <v>96</v>
      </c>
      <c r="Y1285">
        <v>1203</v>
      </c>
      <c r="Z1285" t="s">
        <v>158</v>
      </c>
    </row>
    <row r="1286" spans="1:26" x14ac:dyDescent="0.25">
      <c r="A1286" s="19" t="s">
        <v>318</v>
      </c>
      <c r="B1286" s="14" t="s">
        <v>330</v>
      </c>
      <c r="C1286" s="14" t="s">
        <v>2603</v>
      </c>
      <c r="D1286" s="26" t="str">
        <f>VLOOKUP(R1286, method!$A$1:$B$15, 2, 0)</f>
        <v>放頭</v>
      </c>
      <c r="E1286" s="33">
        <v>3</v>
      </c>
      <c r="F1286" t="s">
        <v>1384</v>
      </c>
      <c r="G1286" t="s">
        <v>551</v>
      </c>
      <c r="H1286">
        <v>1200</v>
      </c>
      <c r="I1286" s="35" t="s">
        <v>436</v>
      </c>
      <c r="J1286">
        <v>3</v>
      </c>
      <c r="K1286">
        <v>9</v>
      </c>
      <c r="L1286">
        <v>72</v>
      </c>
      <c r="M1286" s="15" t="s">
        <v>34</v>
      </c>
      <c r="N1286" s="18" t="s">
        <v>201</v>
      </c>
      <c r="O1286" s="10" t="s">
        <v>452</v>
      </c>
      <c r="P1286">
        <v>9.6</v>
      </c>
      <c r="Q1286">
        <v>128</v>
      </c>
      <c r="R1286">
        <v>1</v>
      </c>
      <c r="S1286">
        <v>1</v>
      </c>
      <c r="T1286">
        <v>3</v>
      </c>
      <c r="X1286" t="s">
        <v>1718</v>
      </c>
      <c r="Y1286">
        <v>1216</v>
      </c>
      <c r="Z1286" t="s">
        <v>158</v>
      </c>
    </row>
    <row r="1287" spans="1:26" x14ac:dyDescent="0.25">
      <c r="A1287" s="19" t="s">
        <v>318</v>
      </c>
      <c r="B1287" s="14" t="s">
        <v>330</v>
      </c>
      <c r="C1287" s="14" t="s">
        <v>2603</v>
      </c>
      <c r="D1287" s="28" t="str">
        <f>VLOOKUP(R1287, method!$A$1:$B$15, 2, 0)</f>
        <v>中前</v>
      </c>
      <c r="E1287" s="33">
        <v>2</v>
      </c>
      <c r="F1287" t="s">
        <v>1320</v>
      </c>
      <c r="G1287" t="s">
        <v>631</v>
      </c>
      <c r="H1287">
        <v>1000</v>
      </c>
      <c r="I1287" s="35" t="s">
        <v>436</v>
      </c>
      <c r="J1287">
        <v>3</v>
      </c>
      <c r="K1287">
        <v>5</v>
      </c>
      <c r="L1287">
        <v>70</v>
      </c>
      <c r="M1287" s="15" t="s">
        <v>34</v>
      </c>
      <c r="N1287" s="15" t="s">
        <v>391</v>
      </c>
      <c r="O1287" s="10" t="s">
        <v>488</v>
      </c>
      <c r="P1287">
        <v>32</v>
      </c>
      <c r="Q1287">
        <v>126</v>
      </c>
      <c r="R1287">
        <v>5</v>
      </c>
      <c r="S1287">
        <v>3</v>
      </c>
      <c r="T1287">
        <v>2</v>
      </c>
      <c r="X1287" t="s">
        <v>1096</v>
      </c>
      <c r="Y1287">
        <v>1213</v>
      </c>
      <c r="Z1287" t="s">
        <v>158</v>
      </c>
    </row>
    <row r="1288" spans="1:26" x14ac:dyDescent="0.25">
      <c r="A1288" s="19" t="s">
        <v>318</v>
      </c>
      <c r="B1288" s="15" t="s">
        <v>333</v>
      </c>
      <c r="C1288" s="15" t="s">
        <v>2604</v>
      </c>
      <c r="D1288" s="28" t="str">
        <f>VLOOKUP(R1288, method!$A$1:$B$15, 2, 0)</f>
        <v>中前</v>
      </c>
      <c r="E1288" s="33">
        <v>1</v>
      </c>
      <c r="F1288" t="s">
        <v>438</v>
      </c>
      <c r="G1288" s="31" t="s">
        <v>439</v>
      </c>
      <c r="H1288">
        <v>1200</v>
      </c>
      <c r="I1288" s="36" t="s">
        <v>440</v>
      </c>
      <c r="J1288">
        <v>2</v>
      </c>
      <c r="K1288">
        <v>3</v>
      </c>
      <c r="L1288">
        <v>85</v>
      </c>
      <c r="M1288" s="18" t="s">
        <v>95</v>
      </c>
      <c r="N1288" s="15" t="s">
        <v>441</v>
      </c>
      <c r="O1288" s="10" t="s">
        <v>376</v>
      </c>
      <c r="P1288">
        <v>8.1999999999999993</v>
      </c>
      <c r="Q1288">
        <v>117</v>
      </c>
      <c r="R1288">
        <v>6</v>
      </c>
      <c r="S1288">
        <v>5</v>
      </c>
      <c r="T1288">
        <v>1</v>
      </c>
      <c r="X1288" t="s">
        <v>132</v>
      </c>
      <c r="Y1288">
        <v>1154</v>
      </c>
      <c r="Z1288" t="s">
        <v>16</v>
      </c>
    </row>
    <row r="1289" spans="1:26" x14ac:dyDescent="0.25">
      <c r="A1289" s="19" t="s">
        <v>318</v>
      </c>
      <c r="B1289" s="15" t="s">
        <v>333</v>
      </c>
      <c r="C1289" s="15" t="s">
        <v>2604</v>
      </c>
      <c r="D1289" s="28" t="str">
        <f>VLOOKUP(R1289, method!$A$1:$B$15, 2, 0)</f>
        <v>中前</v>
      </c>
      <c r="E1289" s="33">
        <v>1</v>
      </c>
      <c r="F1289" t="s">
        <v>684</v>
      </c>
      <c r="G1289" s="31" t="s">
        <v>451</v>
      </c>
      <c r="H1289">
        <v>1200</v>
      </c>
      <c r="I1289" s="35" t="s">
        <v>436</v>
      </c>
      <c r="J1289">
        <v>3</v>
      </c>
      <c r="K1289">
        <v>4</v>
      </c>
      <c r="L1289">
        <v>79</v>
      </c>
      <c r="M1289" s="18" t="s">
        <v>95</v>
      </c>
      <c r="N1289" s="15" t="s">
        <v>441</v>
      </c>
      <c r="O1289" s="10" t="s">
        <v>539</v>
      </c>
      <c r="P1289">
        <v>4.7</v>
      </c>
      <c r="Q1289">
        <v>128</v>
      </c>
      <c r="R1289">
        <v>6</v>
      </c>
      <c r="S1289">
        <v>5</v>
      </c>
      <c r="T1289">
        <v>1</v>
      </c>
      <c r="X1289" t="s">
        <v>1293</v>
      </c>
      <c r="Y1289">
        <v>1143</v>
      </c>
      <c r="Z1289" t="s">
        <v>16</v>
      </c>
    </row>
    <row r="1290" spans="1:26" x14ac:dyDescent="0.25">
      <c r="A1290" s="19" t="s">
        <v>318</v>
      </c>
      <c r="B1290" s="15" t="s">
        <v>333</v>
      </c>
      <c r="C1290" s="15" t="s">
        <v>2604</v>
      </c>
      <c r="D1290" s="28" t="str">
        <f>VLOOKUP(R1290, method!$A$1:$B$15, 2, 0)</f>
        <v>中前</v>
      </c>
      <c r="E1290" s="34">
        <v>5</v>
      </c>
      <c r="F1290" t="s">
        <v>572</v>
      </c>
      <c r="G1290" t="s">
        <v>532</v>
      </c>
      <c r="H1290">
        <v>1200</v>
      </c>
      <c r="I1290" s="35" t="s">
        <v>455</v>
      </c>
      <c r="J1290">
        <v>2</v>
      </c>
      <c r="K1290">
        <v>4</v>
      </c>
      <c r="L1290">
        <v>79</v>
      </c>
      <c r="M1290" s="18" t="s">
        <v>95</v>
      </c>
      <c r="N1290" s="15" t="s">
        <v>390</v>
      </c>
      <c r="O1290" s="10" t="s">
        <v>442</v>
      </c>
      <c r="P1290">
        <v>8.5</v>
      </c>
      <c r="Q1290">
        <v>117</v>
      </c>
      <c r="R1290">
        <v>7</v>
      </c>
      <c r="S1290">
        <v>6</v>
      </c>
      <c r="T1290">
        <v>5</v>
      </c>
      <c r="X1290" t="s">
        <v>1719</v>
      </c>
      <c r="Y1290">
        <v>1142</v>
      </c>
      <c r="Z1290" t="s">
        <v>16</v>
      </c>
    </row>
    <row r="1291" spans="1:26" x14ac:dyDescent="0.25">
      <c r="A1291" s="19" t="s">
        <v>318</v>
      </c>
      <c r="B1291" s="15" t="s">
        <v>333</v>
      </c>
      <c r="C1291" s="15" t="s">
        <v>2604</v>
      </c>
      <c r="D1291" s="28" t="str">
        <f>VLOOKUP(R1291, method!$A$1:$B$15, 2, 0)</f>
        <v>中前</v>
      </c>
      <c r="E1291" s="33">
        <v>1</v>
      </c>
      <c r="F1291" t="s">
        <v>450</v>
      </c>
      <c r="G1291" s="31" t="s">
        <v>451</v>
      </c>
      <c r="H1291">
        <v>1200</v>
      </c>
      <c r="I1291" s="35" t="s">
        <v>436</v>
      </c>
      <c r="J1291">
        <v>3</v>
      </c>
      <c r="K1291">
        <v>4</v>
      </c>
      <c r="L1291">
        <v>73</v>
      </c>
      <c r="M1291" s="18" t="s">
        <v>95</v>
      </c>
      <c r="N1291" s="24" t="s">
        <v>146</v>
      </c>
      <c r="O1291" s="10" t="s">
        <v>539</v>
      </c>
      <c r="P1291">
        <v>7.2</v>
      </c>
      <c r="Q1291">
        <v>133</v>
      </c>
      <c r="R1291">
        <v>5</v>
      </c>
      <c r="S1291">
        <v>6</v>
      </c>
      <c r="T1291">
        <v>1</v>
      </c>
      <c r="X1291" t="s">
        <v>334</v>
      </c>
      <c r="Y1291">
        <v>1145</v>
      </c>
      <c r="Z1291" t="s">
        <v>16</v>
      </c>
    </row>
    <row r="1292" spans="1:26" x14ac:dyDescent="0.25">
      <c r="A1292" s="19" t="s">
        <v>318</v>
      </c>
      <c r="B1292" s="15" t="s">
        <v>333</v>
      </c>
      <c r="C1292" s="15" t="s">
        <v>2604</v>
      </c>
      <c r="D1292" s="28" t="str">
        <f>VLOOKUP(R1292, method!$A$1:$B$15, 2, 0)</f>
        <v>中前</v>
      </c>
      <c r="E1292" s="34">
        <v>5</v>
      </c>
      <c r="F1292" t="s">
        <v>978</v>
      </c>
      <c r="G1292" t="s">
        <v>631</v>
      </c>
      <c r="H1292">
        <v>1400</v>
      </c>
      <c r="I1292" s="36" t="s">
        <v>440</v>
      </c>
      <c r="J1292">
        <v>3</v>
      </c>
      <c r="K1292">
        <v>3</v>
      </c>
      <c r="L1292">
        <v>75</v>
      </c>
      <c r="M1292" s="18" t="s">
        <v>95</v>
      </c>
      <c r="N1292" s="16" t="s">
        <v>71</v>
      </c>
      <c r="O1292" s="10">
        <v>2</v>
      </c>
      <c r="P1292">
        <v>6.5</v>
      </c>
      <c r="Q1292">
        <v>133</v>
      </c>
      <c r="R1292">
        <v>7</v>
      </c>
      <c r="S1292">
        <v>7</v>
      </c>
      <c r="T1292">
        <v>5</v>
      </c>
      <c r="U1292">
        <v>5</v>
      </c>
      <c r="X1292" t="s">
        <v>1025</v>
      </c>
      <c r="Y1292">
        <v>1128</v>
      </c>
      <c r="Z1292" t="s">
        <v>16</v>
      </c>
    </row>
    <row r="1293" spans="1:26" x14ac:dyDescent="0.25">
      <c r="A1293" s="19" t="s">
        <v>318</v>
      </c>
      <c r="B1293" s="15" t="s">
        <v>333</v>
      </c>
      <c r="C1293" s="15" t="s">
        <v>2604</v>
      </c>
      <c r="D1293" s="27" t="str">
        <f>VLOOKUP(R1293, method!$A$1:$B$15, 2, 0)</f>
        <v>中後</v>
      </c>
      <c r="E1293">
        <v>13</v>
      </c>
      <c r="F1293" t="s">
        <v>650</v>
      </c>
      <c r="G1293" t="s">
        <v>469</v>
      </c>
      <c r="H1293">
        <v>1400</v>
      </c>
      <c r="I1293" s="35" t="s">
        <v>455</v>
      </c>
      <c r="J1293">
        <v>3</v>
      </c>
      <c r="K1293">
        <v>13</v>
      </c>
      <c r="L1293">
        <v>75</v>
      </c>
      <c r="M1293" s="18" t="s">
        <v>95</v>
      </c>
      <c r="N1293" s="15" t="s">
        <v>441</v>
      </c>
      <c r="O1293" t="s">
        <v>1028</v>
      </c>
      <c r="P1293">
        <v>25</v>
      </c>
      <c r="Q1293">
        <v>127</v>
      </c>
      <c r="R1293">
        <v>9</v>
      </c>
      <c r="S1293">
        <v>3</v>
      </c>
      <c r="T1293">
        <v>3</v>
      </c>
      <c r="U1293">
        <v>13</v>
      </c>
      <c r="X1293" t="s">
        <v>931</v>
      </c>
      <c r="Y1293">
        <v>1138</v>
      </c>
      <c r="Z1293" t="s">
        <v>16</v>
      </c>
    </row>
    <row r="1294" spans="1:26" x14ac:dyDescent="0.25">
      <c r="A1294" s="19" t="s">
        <v>318</v>
      </c>
      <c r="B1294" s="15" t="s">
        <v>333</v>
      </c>
      <c r="C1294" s="15" t="s">
        <v>2604</v>
      </c>
      <c r="D1294" s="27" t="str">
        <f>VLOOKUP(R1294, method!$A$1:$B$15, 2, 0)</f>
        <v>中後</v>
      </c>
      <c r="E1294" s="33">
        <v>2</v>
      </c>
      <c r="F1294" t="s">
        <v>991</v>
      </c>
      <c r="G1294" t="s">
        <v>631</v>
      </c>
      <c r="H1294">
        <v>1400</v>
      </c>
      <c r="I1294" s="35" t="s">
        <v>455</v>
      </c>
      <c r="J1294">
        <v>3</v>
      </c>
      <c r="K1294">
        <v>7</v>
      </c>
      <c r="L1294">
        <v>74</v>
      </c>
      <c r="M1294" s="18" t="s">
        <v>95</v>
      </c>
      <c r="N1294" s="24" t="s">
        <v>389</v>
      </c>
      <c r="O1294" s="10" t="s">
        <v>597</v>
      </c>
      <c r="P1294">
        <v>7.8</v>
      </c>
      <c r="Q1294">
        <v>129</v>
      </c>
      <c r="R1294">
        <v>8</v>
      </c>
      <c r="S1294">
        <v>8</v>
      </c>
      <c r="T1294">
        <v>7</v>
      </c>
      <c r="U1294">
        <v>2</v>
      </c>
      <c r="X1294" t="s">
        <v>1050</v>
      </c>
      <c r="Y1294">
        <v>1134</v>
      </c>
      <c r="Z1294" t="s">
        <v>16</v>
      </c>
    </row>
    <row r="1295" spans="1:26" x14ac:dyDescent="0.25">
      <c r="A1295" s="19" t="s">
        <v>318</v>
      </c>
      <c r="B1295" s="15" t="s">
        <v>333</v>
      </c>
      <c r="C1295" s="15" t="s">
        <v>2604</v>
      </c>
      <c r="D1295" s="29" t="str">
        <f>VLOOKUP(R1295, method!$A$1:$B$15, 2, 0)</f>
        <v>留後</v>
      </c>
      <c r="E1295" s="33">
        <v>2</v>
      </c>
      <c r="F1295" t="s">
        <v>721</v>
      </c>
      <c r="G1295" t="s">
        <v>631</v>
      </c>
      <c r="H1295">
        <v>1400</v>
      </c>
      <c r="I1295" s="35" t="s">
        <v>455</v>
      </c>
      <c r="J1295">
        <v>3</v>
      </c>
      <c r="K1295">
        <v>11</v>
      </c>
      <c r="L1295">
        <v>73</v>
      </c>
      <c r="M1295" s="18" t="s">
        <v>95</v>
      </c>
      <c r="N1295" s="24" t="s">
        <v>389</v>
      </c>
      <c r="O1295" s="10" t="s">
        <v>526</v>
      </c>
      <c r="P1295">
        <v>18</v>
      </c>
      <c r="Q1295">
        <v>128</v>
      </c>
      <c r="R1295">
        <v>13</v>
      </c>
      <c r="S1295">
        <v>13</v>
      </c>
      <c r="T1295">
        <v>11</v>
      </c>
      <c r="U1295">
        <v>2</v>
      </c>
      <c r="X1295" t="s">
        <v>1720</v>
      </c>
      <c r="Y1295">
        <v>1134</v>
      </c>
      <c r="Z1295" t="s">
        <v>16</v>
      </c>
    </row>
    <row r="1296" spans="1:26" x14ac:dyDescent="0.25">
      <c r="A1296" s="19" t="s">
        <v>318</v>
      </c>
      <c r="B1296" s="15" t="s">
        <v>333</v>
      </c>
      <c r="C1296" s="15" t="s">
        <v>2604</v>
      </c>
      <c r="D1296" s="27" t="str">
        <f>VLOOKUP(R1296, method!$A$1:$B$15, 2, 0)</f>
        <v>中後</v>
      </c>
      <c r="E1296" s="34">
        <v>5</v>
      </c>
      <c r="F1296" t="s">
        <v>665</v>
      </c>
      <c r="G1296" t="s">
        <v>631</v>
      </c>
      <c r="H1296">
        <v>1200</v>
      </c>
      <c r="I1296" s="35" t="s">
        <v>436</v>
      </c>
      <c r="J1296">
        <v>3</v>
      </c>
      <c r="K1296">
        <v>5</v>
      </c>
      <c r="L1296">
        <v>75</v>
      </c>
      <c r="M1296" s="18" t="s">
        <v>95</v>
      </c>
      <c r="N1296" s="15" t="s">
        <v>441</v>
      </c>
      <c r="O1296" t="s">
        <v>637</v>
      </c>
      <c r="P1296">
        <v>23</v>
      </c>
      <c r="Q1296">
        <v>125</v>
      </c>
      <c r="R1296">
        <v>9</v>
      </c>
      <c r="S1296">
        <v>9</v>
      </c>
      <c r="T1296">
        <v>5</v>
      </c>
      <c r="X1296" t="s">
        <v>653</v>
      </c>
      <c r="Y1296">
        <v>1121</v>
      </c>
      <c r="Z1296" t="s">
        <v>16</v>
      </c>
    </row>
    <row r="1297" spans="1:27" x14ac:dyDescent="0.25">
      <c r="A1297" s="19" t="s">
        <v>318</v>
      </c>
      <c r="B1297" s="15" t="s">
        <v>333</v>
      </c>
      <c r="C1297" s="15" t="s">
        <v>2604</v>
      </c>
      <c r="D1297" s="27" t="str">
        <f>VLOOKUP(R1297, method!$A$1:$B$15, 2, 0)</f>
        <v>中後</v>
      </c>
      <c r="E1297" s="34">
        <v>5</v>
      </c>
      <c r="F1297" t="s">
        <v>846</v>
      </c>
      <c r="G1297" s="30" t="s">
        <v>445</v>
      </c>
      <c r="H1297">
        <v>1200</v>
      </c>
      <c r="I1297" s="35" t="s">
        <v>455</v>
      </c>
      <c r="J1297">
        <v>3</v>
      </c>
      <c r="K1297">
        <v>4</v>
      </c>
      <c r="L1297">
        <v>76</v>
      </c>
      <c r="M1297" s="18" t="s">
        <v>95</v>
      </c>
      <c r="N1297" s="22" t="s">
        <v>33</v>
      </c>
      <c r="O1297" s="10" t="s">
        <v>442</v>
      </c>
      <c r="P1297">
        <v>2.9</v>
      </c>
      <c r="Q1297">
        <v>135</v>
      </c>
      <c r="R1297">
        <v>8</v>
      </c>
      <c r="S1297">
        <v>7</v>
      </c>
      <c r="T1297">
        <v>5</v>
      </c>
      <c r="X1297" t="s">
        <v>449</v>
      </c>
      <c r="Y1297">
        <v>1118</v>
      </c>
      <c r="Z1297" t="s">
        <v>16</v>
      </c>
    </row>
    <row r="1298" spans="1:27" x14ac:dyDescent="0.25">
      <c r="A1298" s="19" t="s">
        <v>318</v>
      </c>
      <c r="B1298" s="15" t="s">
        <v>333</v>
      </c>
      <c r="C1298" s="15" t="s">
        <v>2604</v>
      </c>
      <c r="D1298" s="29" t="str">
        <f>VLOOKUP(R1298, method!$A$1:$B$15, 2, 0)</f>
        <v>留後</v>
      </c>
      <c r="E1298">
        <v>14</v>
      </c>
      <c r="F1298" t="s">
        <v>654</v>
      </c>
      <c r="G1298" t="s">
        <v>545</v>
      </c>
      <c r="H1298">
        <v>1200</v>
      </c>
      <c r="I1298" s="35" t="s">
        <v>455</v>
      </c>
      <c r="J1298">
        <v>3</v>
      </c>
      <c r="K1298">
        <v>6</v>
      </c>
      <c r="L1298">
        <v>76</v>
      </c>
      <c r="M1298" s="18" t="s">
        <v>95</v>
      </c>
      <c r="N1298" s="15" t="s">
        <v>441</v>
      </c>
      <c r="O1298" t="s">
        <v>637</v>
      </c>
      <c r="P1298">
        <v>11</v>
      </c>
      <c r="Q1298">
        <v>124</v>
      </c>
      <c r="R1298">
        <v>13</v>
      </c>
      <c r="S1298">
        <v>10</v>
      </c>
      <c r="T1298">
        <v>14</v>
      </c>
      <c r="X1298" t="s">
        <v>1143</v>
      </c>
      <c r="Y1298">
        <v>1116</v>
      </c>
      <c r="Z1298" t="s">
        <v>16</v>
      </c>
    </row>
    <row r="1299" spans="1:27" x14ac:dyDescent="0.25">
      <c r="A1299" s="19" t="s">
        <v>318</v>
      </c>
      <c r="B1299" s="15" t="s">
        <v>333</v>
      </c>
      <c r="C1299" s="15" t="s">
        <v>2604</v>
      </c>
      <c r="D1299" s="26" t="str">
        <f>VLOOKUP(R1299, method!$A$1:$B$15, 2, 0)</f>
        <v>放頭</v>
      </c>
      <c r="E1299" s="34">
        <v>4</v>
      </c>
      <c r="F1299" t="s">
        <v>849</v>
      </c>
      <c r="G1299" s="31" t="s">
        <v>435</v>
      </c>
      <c r="H1299">
        <v>1200</v>
      </c>
      <c r="I1299" s="35" t="s">
        <v>455</v>
      </c>
      <c r="J1299">
        <v>3</v>
      </c>
      <c r="K1299">
        <v>3</v>
      </c>
      <c r="L1299">
        <v>76</v>
      </c>
      <c r="M1299" s="18" t="s">
        <v>95</v>
      </c>
      <c r="N1299" s="22" t="s">
        <v>33</v>
      </c>
      <c r="O1299" t="s">
        <v>529</v>
      </c>
      <c r="P1299">
        <v>3</v>
      </c>
      <c r="Q1299">
        <v>135</v>
      </c>
      <c r="R1299">
        <v>3</v>
      </c>
      <c r="S1299">
        <v>3</v>
      </c>
      <c r="T1299">
        <v>4</v>
      </c>
      <c r="X1299" t="s">
        <v>1467</v>
      </c>
      <c r="Y1299">
        <v>1124</v>
      </c>
      <c r="Z1299" t="s">
        <v>16</v>
      </c>
    </row>
    <row r="1300" spans="1:27" x14ac:dyDescent="0.25">
      <c r="A1300" s="19" t="s">
        <v>318</v>
      </c>
      <c r="B1300" s="15" t="s">
        <v>333</v>
      </c>
      <c r="C1300" s="15" t="s">
        <v>2604</v>
      </c>
      <c r="D1300" s="29" t="str">
        <f>VLOOKUP(R1300, method!$A$1:$B$15, 2, 0)</f>
        <v>留後</v>
      </c>
      <c r="E1300" s="33">
        <v>3</v>
      </c>
      <c r="F1300" t="s">
        <v>484</v>
      </c>
      <c r="G1300" s="31" t="s">
        <v>439</v>
      </c>
      <c r="H1300">
        <v>1200</v>
      </c>
      <c r="I1300" s="36" t="s">
        <v>440</v>
      </c>
      <c r="J1300">
        <v>3</v>
      </c>
      <c r="K1300">
        <v>12</v>
      </c>
      <c r="L1300">
        <v>75</v>
      </c>
      <c r="M1300" s="18" t="s">
        <v>95</v>
      </c>
      <c r="N1300" s="22" t="s">
        <v>33</v>
      </c>
      <c r="O1300" s="10" t="s">
        <v>597</v>
      </c>
      <c r="P1300">
        <v>5.5</v>
      </c>
      <c r="Q1300">
        <v>133</v>
      </c>
      <c r="R1300">
        <v>11</v>
      </c>
      <c r="S1300">
        <v>12</v>
      </c>
      <c r="T1300">
        <v>3</v>
      </c>
      <c r="X1300" t="s">
        <v>505</v>
      </c>
      <c r="Y1300">
        <v>1130</v>
      </c>
      <c r="Z1300" t="s">
        <v>16</v>
      </c>
    </row>
    <row r="1301" spans="1:27" x14ac:dyDescent="0.25">
      <c r="A1301" s="19" t="s">
        <v>318</v>
      </c>
      <c r="B1301" s="15" t="s">
        <v>333</v>
      </c>
      <c r="C1301" s="15" t="s">
        <v>2604</v>
      </c>
      <c r="D1301" s="29" t="str">
        <f>VLOOKUP(R1301, method!$A$1:$B$15, 2, 0)</f>
        <v>留後</v>
      </c>
      <c r="E1301" s="34">
        <v>4</v>
      </c>
      <c r="F1301" t="s">
        <v>487</v>
      </c>
      <c r="G1301" s="31" t="s">
        <v>439</v>
      </c>
      <c r="H1301">
        <v>1200</v>
      </c>
      <c r="I1301" s="36" t="s">
        <v>440</v>
      </c>
      <c r="J1301">
        <v>3</v>
      </c>
      <c r="K1301">
        <v>11</v>
      </c>
      <c r="L1301">
        <v>75</v>
      </c>
      <c r="M1301" s="18" t="s">
        <v>95</v>
      </c>
      <c r="N1301" s="15" t="s">
        <v>441</v>
      </c>
      <c r="O1301" t="s">
        <v>519</v>
      </c>
      <c r="P1301">
        <v>4.5999999999999996</v>
      </c>
      <c r="Q1301">
        <v>120</v>
      </c>
      <c r="R1301">
        <v>11</v>
      </c>
      <c r="S1301">
        <v>11</v>
      </c>
      <c r="T1301">
        <v>4</v>
      </c>
      <c r="X1301" t="s">
        <v>437</v>
      </c>
      <c r="Y1301">
        <v>1119</v>
      </c>
      <c r="Z1301" t="s">
        <v>16</v>
      </c>
    </row>
    <row r="1302" spans="1:27" x14ac:dyDescent="0.25">
      <c r="A1302" s="19" t="s">
        <v>318</v>
      </c>
      <c r="B1302" s="15" t="s">
        <v>333</v>
      </c>
      <c r="C1302" s="15" t="s">
        <v>2604</v>
      </c>
      <c r="D1302" s="27" t="str">
        <f>VLOOKUP(R1302, method!$A$1:$B$15, 2, 0)</f>
        <v>中後</v>
      </c>
      <c r="E1302" s="33">
        <v>1</v>
      </c>
      <c r="F1302" t="s">
        <v>1160</v>
      </c>
      <c r="G1302" s="31" t="s">
        <v>435</v>
      </c>
      <c r="H1302">
        <v>1200</v>
      </c>
      <c r="I1302" s="35" t="s">
        <v>455</v>
      </c>
      <c r="J1302">
        <v>3</v>
      </c>
      <c r="K1302">
        <v>8</v>
      </c>
      <c r="L1302">
        <v>68</v>
      </c>
      <c r="M1302" s="18" t="s">
        <v>95</v>
      </c>
      <c r="N1302" s="15" t="s">
        <v>441</v>
      </c>
      <c r="O1302" s="10" t="s">
        <v>552</v>
      </c>
      <c r="P1302">
        <v>4.8</v>
      </c>
      <c r="Q1302">
        <v>114</v>
      </c>
      <c r="R1302">
        <v>8</v>
      </c>
      <c r="S1302">
        <v>8</v>
      </c>
      <c r="T1302">
        <v>1</v>
      </c>
      <c r="X1302" t="s">
        <v>688</v>
      </c>
      <c r="Y1302">
        <v>1111</v>
      </c>
      <c r="Z1302" t="s">
        <v>16</v>
      </c>
    </row>
    <row r="1303" spans="1:27" x14ac:dyDescent="0.25">
      <c r="A1303" s="19" t="s">
        <v>318</v>
      </c>
      <c r="B1303" s="15" t="s">
        <v>333</v>
      </c>
      <c r="C1303" s="15" t="s">
        <v>2604</v>
      </c>
      <c r="D1303" s="28" t="str">
        <f>VLOOKUP(R1303, method!$A$1:$B$15, 2, 0)</f>
        <v>中前</v>
      </c>
      <c r="E1303" s="33">
        <v>3</v>
      </c>
      <c r="F1303" t="s">
        <v>490</v>
      </c>
      <c r="G1303" t="s">
        <v>491</v>
      </c>
      <c r="H1303">
        <v>1200</v>
      </c>
      <c r="I1303" s="35" t="s">
        <v>455</v>
      </c>
      <c r="J1303">
        <v>3</v>
      </c>
      <c r="K1303">
        <v>5</v>
      </c>
      <c r="L1303">
        <v>68</v>
      </c>
      <c r="M1303" s="18" t="s">
        <v>95</v>
      </c>
      <c r="N1303" s="15" t="s">
        <v>441</v>
      </c>
      <c r="O1303">
        <v>3</v>
      </c>
      <c r="P1303">
        <v>8.9</v>
      </c>
      <c r="Q1303">
        <v>113</v>
      </c>
      <c r="R1303">
        <v>5</v>
      </c>
      <c r="S1303">
        <v>4</v>
      </c>
      <c r="T1303">
        <v>3</v>
      </c>
      <c r="X1303" t="s">
        <v>884</v>
      </c>
      <c r="Y1303">
        <v>1128</v>
      </c>
      <c r="Z1303" t="s">
        <v>16</v>
      </c>
    </row>
    <row r="1304" spans="1:27" x14ac:dyDescent="0.25">
      <c r="A1304" s="19" t="s">
        <v>318</v>
      </c>
      <c r="B1304" s="15" t="s">
        <v>333</v>
      </c>
      <c r="C1304" s="15" t="s">
        <v>2604</v>
      </c>
      <c r="D1304" s="26" t="str">
        <f>VLOOKUP(R1304, method!$A$1:$B$15, 2, 0)</f>
        <v>放頭</v>
      </c>
      <c r="E1304" s="33">
        <v>2</v>
      </c>
      <c r="F1304" t="s">
        <v>494</v>
      </c>
      <c r="G1304" s="30" t="s">
        <v>445</v>
      </c>
      <c r="H1304">
        <v>1200</v>
      </c>
      <c r="I1304" s="35" t="s">
        <v>455</v>
      </c>
      <c r="J1304">
        <v>3</v>
      </c>
      <c r="K1304">
        <v>1</v>
      </c>
      <c r="L1304">
        <v>67</v>
      </c>
      <c r="M1304" s="18" t="s">
        <v>95</v>
      </c>
      <c r="N1304" s="15" t="s">
        <v>441</v>
      </c>
      <c r="O1304" s="10" t="s">
        <v>526</v>
      </c>
      <c r="P1304">
        <v>2.7</v>
      </c>
      <c r="Q1304">
        <v>116</v>
      </c>
      <c r="R1304">
        <v>2</v>
      </c>
      <c r="S1304">
        <v>1</v>
      </c>
      <c r="T1304">
        <v>2</v>
      </c>
      <c r="X1304" t="s">
        <v>921</v>
      </c>
      <c r="Y1304">
        <v>1132</v>
      </c>
      <c r="Z1304" t="s">
        <v>16</v>
      </c>
    </row>
    <row r="1305" spans="1:27" x14ac:dyDescent="0.25">
      <c r="A1305" s="19" t="s">
        <v>318</v>
      </c>
      <c r="B1305" s="15" t="s">
        <v>333</v>
      </c>
      <c r="C1305" s="15" t="s">
        <v>2604</v>
      </c>
      <c r="E1305" t="s">
        <v>724</v>
      </c>
      <c r="F1305" t="s">
        <v>1118</v>
      </c>
      <c r="G1305" t="s">
        <v>631</v>
      </c>
      <c r="H1305">
        <v>1200</v>
      </c>
      <c r="I1305" s="35" t="s">
        <v>455</v>
      </c>
      <c r="J1305">
        <v>3</v>
      </c>
      <c r="K1305" t="s">
        <v>463</v>
      </c>
      <c r="L1305">
        <v>67</v>
      </c>
      <c r="M1305" s="18" t="s">
        <v>95</v>
      </c>
      <c r="N1305" s="24" t="s">
        <v>389</v>
      </c>
      <c r="O1305" t="s">
        <v>463</v>
      </c>
      <c r="P1305" t="s">
        <v>463</v>
      </c>
      <c r="Q1305">
        <v>126</v>
      </c>
      <c r="R1305" t="s">
        <v>463</v>
      </c>
      <c r="X1305" t="s">
        <v>463</v>
      </c>
      <c r="Y1305" t="s">
        <v>463</v>
      </c>
      <c r="Z1305" t="s">
        <v>463</v>
      </c>
      <c r="AA1305" t="s">
        <v>463</v>
      </c>
    </row>
    <row r="1306" spans="1:27" x14ac:dyDescent="0.25">
      <c r="A1306" s="19" t="s">
        <v>318</v>
      </c>
      <c r="B1306" s="15" t="s">
        <v>333</v>
      </c>
      <c r="C1306" s="15" t="s">
        <v>2604</v>
      </c>
      <c r="D1306" s="28" t="str">
        <f>VLOOKUP(R1306, method!$A$1:$B$15, 2, 0)</f>
        <v>中前</v>
      </c>
      <c r="E1306">
        <v>6</v>
      </c>
      <c r="F1306" t="s">
        <v>1012</v>
      </c>
      <c r="G1306" t="s">
        <v>545</v>
      </c>
      <c r="H1306">
        <v>1400</v>
      </c>
      <c r="I1306" s="35" t="s">
        <v>455</v>
      </c>
      <c r="J1306">
        <v>3</v>
      </c>
      <c r="K1306">
        <v>14</v>
      </c>
      <c r="L1306">
        <v>67</v>
      </c>
      <c r="M1306" s="18" t="s">
        <v>95</v>
      </c>
      <c r="N1306" s="24" t="s">
        <v>389</v>
      </c>
      <c r="O1306" t="s">
        <v>495</v>
      </c>
      <c r="P1306">
        <v>7.9</v>
      </c>
      <c r="Q1306">
        <v>124</v>
      </c>
      <c r="R1306">
        <v>6</v>
      </c>
      <c r="S1306">
        <v>7</v>
      </c>
      <c r="T1306">
        <v>5</v>
      </c>
      <c r="U1306">
        <v>6</v>
      </c>
      <c r="X1306" t="s">
        <v>1422</v>
      </c>
      <c r="Y1306">
        <v>1108</v>
      </c>
      <c r="Z1306" t="s">
        <v>16</v>
      </c>
    </row>
    <row r="1307" spans="1:27" x14ac:dyDescent="0.25">
      <c r="A1307" s="19" t="s">
        <v>318</v>
      </c>
      <c r="B1307" s="15" t="s">
        <v>333</v>
      </c>
      <c r="C1307" s="15" t="s">
        <v>2604</v>
      </c>
      <c r="D1307" s="28" t="str">
        <f>VLOOKUP(R1307, method!$A$1:$B$15, 2, 0)</f>
        <v>中前</v>
      </c>
      <c r="E1307" s="33">
        <v>2</v>
      </c>
      <c r="F1307" t="s">
        <v>1167</v>
      </c>
      <c r="G1307" s="31" t="s">
        <v>439</v>
      </c>
      <c r="H1307">
        <v>1200</v>
      </c>
      <c r="I1307" s="35" t="s">
        <v>455</v>
      </c>
      <c r="J1307">
        <v>3</v>
      </c>
      <c r="K1307">
        <v>2</v>
      </c>
      <c r="L1307">
        <v>65</v>
      </c>
      <c r="M1307" s="18" t="s">
        <v>95</v>
      </c>
      <c r="N1307" s="18" t="s">
        <v>12</v>
      </c>
      <c r="O1307" s="10" t="s">
        <v>376</v>
      </c>
      <c r="P1307">
        <v>4.5</v>
      </c>
      <c r="Q1307">
        <v>124</v>
      </c>
      <c r="R1307">
        <v>4</v>
      </c>
      <c r="S1307">
        <v>4</v>
      </c>
      <c r="T1307">
        <v>2</v>
      </c>
      <c r="X1307" t="s">
        <v>1075</v>
      </c>
      <c r="Y1307">
        <v>1103</v>
      </c>
      <c r="Z1307" t="s">
        <v>16</v>
      </c>
    </row>
    <row r="1308" spans="1:27" x14ac:dyDescent="0.25">
      <c r="A1308" s="19" t="s">
        <v>318</v>
      </c>
      <c r="B1308" s="15" t="s">
        <v>333</v>
      </c>
      <c r="C1308" s="15" t="s">
        <v>2604</v>
      </c>
      <c r="D1308" s="28" t="str">
        <f>VLOOKUP(R1308, method!$A$1:$B$15, 2, 0)</f>
        <v>中前</v>
      </c>
      <c r="E1308" s="33">
        <v>1</v>
      </c>
      <c r="F1308" t="s">
        <v>1022</v>
      </c>
      <c r="G1308" t="s">
        <v>491</v>
      </c>
      <c r="H1308">
        <v>1200</v>
      </c>
      <c r="I1308" s="35" t="s">
        <v>455</v>
      </c>
      <c r="J1308" t="s">
        <v>826</v>
      </c>
      <c r="K1308">
        <v>3</v>
      </c>
      <c r="L1308">
        <v>58</v>
      </c>
      <c r="M1308" s="18" t="s">
        <v>95</v>
      </c>
      <c r="N1308" s="15" t="s">
        <v>441</v>
      </c>
      <c r="O1308" s="10" t="s">
        <v>442</v>
      </c>
      <c r="P1308">
        <v>3.3</v>
      </c>
      <c r="Q1308">
        <v>125</v>
      </c>
      <c r="R1308">
        <v>4</v>
      </c>
      <c r="S1308">
        <v>3</v>
      </c>
      <c r="T1308">
        <v>1</v>
      </c>
      <c r="X1308" t="s">
        <v>63</v>
      </c>
      <c r="Y1308">
        <v>1116</v>
      </c>
      <c r="Z1308" t="s">
        <v>16</v>
      </c>
    </row>
    <row r="1309" spans="1:27" x14ac:dyDescent="0.25">
      <c r="A1309" s="19" t="s">
        <v>318</v>
      </c>
      <c r="B1309" s="15" t="s">
        <v>333</v>
      </c>
      <c r="C1309" s="15" t="s">
        <v>2604</v>
      </c>
      <c r="D1309" s="28" t="str">
        <f>VLOOKUP(R1309, method!$A$1:$B$15, 2, 0)</f>
        <v>中前</v>
      </c>
      <c r="E1309" s="33">
        <v>3</v>
      </c>
      <c r="F1309" t="s">
        <v>734</v>
      </c>
      <c r="G1309" t="s">
        <v>491</v>
      </c>
      <c r="H1309">
        <v>1200</v>
      </c>
      <c r="I1309" s="35" t="s">
        <v>455</v>
      </c>
      <c r="J1309">
        <v>4</v>
      </c>
      <c r="K1309">
        <v>4</v>
      </c>
      <c r="L1309">
        <v>58</v>
      </c>
      <c r="M1309" s="18" t="s">
        <v>95</v>
      </c>
      <c r="N1309" s="22" t="s">
        <v>33</v>
      </c>
      <c r="O1309" s="10" t="s">
        <v>526</v>
      </c>
      <c r="P1309">
        <v>8.4</v>
      </c>
      <c r="Q1309">
        <v>134</v>
      </c>
      <c r="R1309">
        <v>7</v>
      </c>
      <c r="S1309">
        <v>5</v>
      </c>
      <c r="T1309">
        <v>3</v>
      </c>
      <c r="X1309" t="s">
        <v>63</v>
      </c>
      <c r="Y1309">
        <v>1121</v>
      </c>
      <c r="Z1309" t="s">
        <v>16</v>
      </c>
    </row>
    <row r="1310" spans="1:27" x14ac:dyDescent="0.25">
      <c r="A1310" s="19" t="s">
        <v>318</v>
      </c>
      <c r="B1310" s="15" t="s">
        <v>333</v>
      </c>
      <c r="C1310" s="15" t="s">
        <v>2604</v>
      </c>
      <c r="D1310" s="28" t="str">
        <f>VLOOKUP(R1310, method!$A$1:$B$15, 2, 0)</f>
        <v>中前</v>
      </c>
      <c r="E1310" s="33">
        <v>2</v>
      </c>
      <c r="F1310" t="s">
        <v>962</v>
      </c>
      <c r="G1310" t="s">
        <v>532</v>
      </c>
      <c r="H1310">
        <v>1200</v>
      </c>
      <c r="I1310" s="35" t="s">
        <v>455</v>
      </c>
      <c r="J1310" t="s">
        <v>826</v>
      </c>
      <c r="K1310">
        <v>2</v>
      </c>
      <c r="L1310">
        <v>57</v>
      </c>
      <c r="M1310" s="18" t="s">
        <v>95</v>
      </c>
      <c r="N1310" s="15" t="s">
        <v>441</v>
      </c>
      <c r="O1310" s="10" t="s">
        <v>488</v>
      </c>
      <c r="P1310">
        <v>5.7</v>
      </c>
      <c r="Q1310">
        <v>119</v>
      </c>
      <c r="R1310">
        <v>4</v>
      </c>
      <c r="S1310">
        <v>3</v>
      </c>
      <c r="T1310">
        <v>2</v>
      </c>
      <c r="X1310" t="s">
        <v>28</v>
      </c>
      <c r="Y1310">
        <v>1120</v>
      </c>
      <c r="Z1310" t="s">
        <v>1721</v>
      </c>
    </row>
    <row r="1311" spans="1:27" x14ac:dyDescent="0.25">
      <c r="A1311" s="19" t="s">
        <v>318</v>
      </c>
      <c r="B1311" s="15" t="s">
        <v>333</v>
      </c>
      <c r="C1311" s="15" t="s">
        <v>2604</v>
      </c>
      <c r="D1311" s="28" t="str">
        <f>VLOOKUP(R1311, method!$A$1:$B$15, 2, 0)</f>
        <v>中前</v>
      </c>
      <c r="E1311">
        <v>6</v>
      </c>
      <c r="F1311" t="s">
        <v>1310</v>
      </c>
      <c r="G1311" t="s">
        <v>631</v>
      </c>
      <c r="H1311">
        <v>1000</v>
      </c>
      <c r="I1311" s="36" t="s">
        <v>440</v>
      </c>
      <c r="J1311" t="s">
        <v>657</v>
      </c>
      <c r="K1311">
        <v>10</v>
      </c>
      <c r="L1311" t="s">
        <v>463</v>
      </c>
      <c r="M1311" s="18" t="s">
        <v>95</v>
      </c>
      <c r="N1311" s="24" t="s">
        <v>389</v>
      </c>
      <c r="O1311" t="s">
        <v>476</v>
      </c>
      <c r="P1311">
        <v>5.4</v>
      </c>
      <c r="Q1311">
        <v>133</v>
      </c>
      <c r="R1311">
        <v>4</v>
      </c>
      <c r="S1311">
        <v>3</v>
      </c>
      <c r="T1311">
        <v>6</v>
      </c>
      <c r="X1311" t="s">
        <v>1722</v>
      </c>
      <c r="Y1311">
        <v>1121</v>
      </c>
      <c r="Z1311" t="s">
        <v>1723</v>
      </c>
    </row>
    <row r="1312" spans="1:27" x14ac:dyDescent="0.25">
      <c r="A1312" s="19" t="s">
        <v>318</v>
      </c>
      <c r="B1312" s="15" t="s">
        <v>333</v>
      </c>
      <c r="C1312" s="15" t="s">
        <v>2604</v>
      </c>
      <c r="D1312" s="26" t="str">
        <f>VLOOKUP(R1312, method!$A$1:$B$15, 2, 0)</f>
        <v>放頭</v>
      </c>
      <c r="E1312">
        <v>6</v>
      </c>
      <c r="F1312" t="s">
        <v>741</v>
      </c>
      <c r="G1312" t="s">
        <v>545</v>
      </c>
      <c r="H1312">
        <v>1200</v>
      </c>
      <c r="I1312" s="35" t="s">
        <v>455</v>
      </c>
      <c r="J1312" t="s">
        <v>657</v>
      </c>
      <c r="K1312">
        <v>3</v>
      </c>
      <c r="L1312" t="s">
        <v>463</v>
      </c>
      <c r="M1312" s="18" t="s">
        <v>95</v>
      </c>
      <c r="N1312" s="24" t="s">
        <v>389</v>
      </c>
      <c r="O1312" t="s">
        <v>456</v>
      </c>
      <c r="P1312">
        <v>4.2</v>
      </c>
      <c r="Q1312">
        <v>133</v>
      </c>
      <c r="R1312">
        <v>3</v>
      </c>
      <c r="S1312">
        <v>3</v>
      </c>
      <c r="T1312">
        <v>6</v>
      </c>
      <c r="X1312" t="s">
        <v>462</v>
      </c>
      <c r="Y1312">
        <v>1121</v>
      </c>
      <c r="Z1312" t="s">
        <v>16</v>
      </c>
    </row>
    <row r="1313" spans="1:26" x14ac:dyDescent="0.25">
      <c r="A1313" s="19" t="s">
        <v>318</v>
      </c>
      <c r="B1313" s="15" t="s">
        <v>333</v>
      </c>
      <c r="C1313" s="15" t="s">
        <v>2604</v>
      </c>
      <c r="D1313" s="26" t="str">
        <f>VLOOKUP(R1313, method!$A$1:$B$15, 2, 0)</f>
        <v>放頭</v>
      </c>
      <c r="E1313" s="34">
        <v>4</v>
      </c>
      <c r="F1313" t="s">
        <v>744</v>
      </c>
      <c r="G1313" t="s">
        <v>551</v>
      </c>
      <c r="H1313">
        <v>1000</v>
      </c>
      <c r="I1313" s="35" t="s">
        <v>455</v>
      </c>
      <c r="J1313" t="s">
        <v>657</v>
      </c>
      <c r="K1313">
        <v>3</v>
      </c>
      <c r="L1313" t="s">
        <v>463</v>
      </c>
      <c r="M1313" s="18" t="s">
        <v>95</v>
      </c>
      <c r="N1313" s="15" t="s">
        <v>441</v>
      </c>
      <c r="O1313">
        <v>4</v>
      </c>
      <c r="P1313">
        <v>1.6</v>
      </c>
      <c r="Q1313">
        <v>123</v>
      </c>
      <c r="R1313">
        <v>1</v>
      </c>
      <c r="S1313">
        <v>1</v>
      </c>
      <c r="T1313">
        <v>4</v>
      </c>
      <c r="X1313" t="s">
        <v>1724</v>
      </c>
      <c r="Y1313">
        <v>1123</v>
      </c>
      <c r="Z1313" t="s">
        <v>16</v>
      </c>
    </row>
    <row r="1314" spans="1:26" x14ac:dyDescent="0.25">
      <c r="A1314" s="19" t="s">
        <v>318</v>
      </c>
      <c r="B1314" s="15" t="s">
        <v>333</v>
      </c>
      <c r="C1314" s="15" t="s">
        <v>2604</v>
      </c>
      <c r="D1314" s="26" t="str">
        <f>VLOOKUP(R1314, method!$A$1:$B$15, 2, 0)</f>
        <v>放頭</v>
      </c>
      <c r="E1314" s="33">
        <v>1</v>
      </c>
      <c r="F1314" t="s">
        <v>1725</v>
      </c>
      <c r="G1314" t="s">
        <v>469</v>
      </c>
      <c r="H1314">
        <v>1000</v>
      </c>
      <c r="I1314" s="35" t="s">
        <v>455</v>
      </c>
      <c r="J1314" t="s">
        <v>657</v>
      </c>
      <c r="K1314">
        <v>6</v>
      </c>
      <c r="L1314" t="s">
        <v>463</v>
      </c>
      <c r="M1314" s="18" t="s">
        <v>95</v>
      </c>
      <c r="N1314" s="24" t="s">
        <v>389</v>
      </c>
      <c r="O1314" s="10" t="s">
        <v>452</v>
      </c>
      <c r="P1314">
        <v>2.5</v>
      </c>
      <c r="Q1314">
        <v>126</v>
      </c>
      <c r="R1314">
        <v>3</v>
      </c>
      <c r="S1314">
        <v>2</v>
      </c>
      <c r="T1314">
        <v>1</v>
      </c>
      <c r="X1314" t="s">
        <v>1726</v>
      </c>
      <c r="Y1314">
        <v>1109</v>
      </c>
      <c r="Z1314" t="s">
        <v>100</v>
      </c>
    </row>
    <row r="1315" spans="1:26" x14ac:dyDescent="0.25">
      <c r="A1315" s="19" t="s">
        <v>318</v>
      </c>
      <c r="B1315" s="16" t="s">
        <v>336</v>
      </c>
      <c r="C1315" s="16" t="s">
        <v>2605</v>
      </c>
      <c r="D1315" s="28" t="str">
        <f>VLOOKUP(R1315, method!$A$1:$B$15, 2, 0)</f>
        <v>中前</v>
      </c>
      <c r="E1315">
        <v>6</v>
      </c>
      <c r="F1315" t="s">
        <v>550</v>
      </c>
      <c r="G1315" t="s">
        <v>551</v>
      </c>
      <c r="H1315">
        <v>1000</v>
      </c>
      <c r="I1315" s="35" t="s">
        <v>455</v>
      </c>
      <c r="J1315">
        <v>1</v>
      </c>
      <c r="K1315">
        <v>7</v>
      </c>
      <c r="L1315">
        <v>90</v>
      </c>
      <c r="M1315" s="17" t="s">
        <v>116</v>
      </c>
      <c r="N1315" s="23" t="s">
        <v>39</v>
      </c>
      <c r="O1315" t="s">
        <v>664</v>
      </c>
      <c r="P1315">
        <v>11</v>
      </c>
      <c r="Q1315">
        <v>120</v>
      </c>
      <c r="R1315">
        <v>5</v>
      </c>
      <c r="S1315">
        <v>6</v>
      </c>
      <c r="T1315">
        <v>6</v>
      </c>
      <c r="X1315" t="s">
        <v>1712</v>
      </c>
      <c r="Y1315">
        <v>1163</v>
      </c>
      <c r="Z1315" t="s">
        <v>113</v>
      </c>
    </row>
    <row r="1316" spans="1:26" x14ac:dyDescent="0.25">
      <c r="A1316" s="19" t="s">
        <v>318</v>
      </c>
      <c r="B1316" s="16" t="s">
        <v>336</v>
      </c>
      <c r="C1316" s="16" t="s">
        <v>2605</v>
      </c>
      <c r="D1316" s="28" t="str">
        <f>VLOOKUP(R1316, method!$A$1:$B$15, 2, 0)</f>
        <v>中前</v>
      </c>
      <c r="E1316">
        <v>6</v>
      </c>
      <c r="F1316" t="s">
        <v>438</v>
      </c>
      <c r="G1316" s="31" t="s">
        <v>439</v>
      </c>
      <c r="H1316">
        <v>1200</v>
      </c>
      <c r="I1316" s="36" t="s">
        <v>440</v>
      </c>
      <c r="J1316">
        <v>2</v>
      </c>
      <c r="K1316">
        <v>1</v>
      </c>
      <c r="L1316">
        <v>90</v>
      </c>
      <c r="M1316" s="17" t="s">
        <v>116</v>
      </c>
      <c r="N1316" s="23" t="s">
        <v>39</v>
      </c>
      <c r="O1316" s="10" t="s">
        <v>498</v>
      </c>
      <c r="P1316">
        <v>7.9</v>
      </c>
      <c r="Q1316">
        <v>129</v>
      </c>
      <c r="R1316">
        <v>4</v>
      </c>
      <c r="S1316">
        <v>4</v>
      </c>
      <c r="T1316">
        <v>6</v>
      </c>
      <c r="X1316" t="s">
        <v>534</v>
      </c>
      <c r="Y1316">
        <v>1157</v>
      </c>
      <c r="Z1316" t="s">
        <v>113</v>
      </c>
    </row>
    <row r="1317" spans="1:26" x14ac:dyDescent="0.25">
      <c r="A1317" s="19" t="s">
        <v>318</v>
      </c>
      <c r="B1317" s="16" t="s">
        <v>336</v>
      </c>
      <c r="C1317" s="16" t="s">
        <v>2605</v>
      </c>
      <c r="D1317" s="28" t="str">
        <f>VLOOKUP(R1317, method!$A$1:$B$15, 2, 0)</f>
        <v>中前</v>
      </c>
      <c r="E1317" s="34">
        <v>4</v>
      </c>
      <c r="F1317" t="s">
        <v>684</v>
      </c>
      <c r="G1317" s="31" t="s">
        <v>451</v>
      </c>
      <c r="H1317">
        <v>1000</v>
      </c>
      <c r="I1317" s="35" t="s">
        <v>436</v>
      </c>
      <c r="J1317">
        <v>2</v>
      </c>
      <c r="K1317">
        <v>6</v>
      </c>
      <c r="L1317">
        <v>90</v>
      </c>
      <c r="M1317" s="17" t="s">
        <v>116</v>
      </c>
      <c r="N1317" s="18" t="s">
        <v>12</v>
      </c>
      <c r="O1317">
        <v>3</v>
      </c>
      <c r="P1317">
        <v>6.3</v>
      </c>
      <c r="Q1317">
        <v>128</v>
      </c>
      <c r="R1317">
        <v>6</v>
      </c>
      <c r="S1317">
        <v>5</v>
      </c>
      <c r="T1317">
        <v>4</v>
      </c>
      <c r="X1317" t="s">
        <v>1712</v>
      </c>
      <c r="Y1317">
        <v>1167</v>
      </c>
      <c r="Z1317" t="s">
        <v>113</v>
      </c>
    </row>
    <row r="1318" spans="1:26" x14ac:dyDescent="0.25">
      <c r="A1318" s="19" t="s">
        <v>318</v>
      </c>
      <c r="B1318" s="16" t="s">
        <v>336</v>
      </c>
      <c r="C1318" s="16" t="s">
        <v>2605</v>
      </c>
      <c r="D1318" s="28" t="str">
        <f>VLOOKUP(R1318, method!$A$1:$B$15, 2, 0)</f>
        <v>中前</v>
      </c>
      <c r="E1318" s="33">
        <v>2</v>
      </c>
      <c r="F1318" t="s">
        <v>661</v>
      </c>
      <c r="G1318" s="30" t="s">
        <v>445</v>
      </c>
      <c r="H1318">
        <v>1200</v>
      </c>
      <c r="I1318" s="35" t="s">
        <v>436</v>
      </c>
      <c r="J1318">
        <v>2</v>
      </c>
      <c r="K1318">
        <v>1</v>
      </c>
      <c r="L1318">
        <v>89</v>
      </c>
      <c r="M1318" s="17" t="s">
        <v>116</v>
      </c>
      <c r="N1318" s="14" t="s">
        <v>50</v>
      </c>
      <c r="O1318" s="10" t="s">
        <v>526</v>
      </c>
      <c r="P1318">
        <v>3</v>
      </c>
      <c r="Q1318">
        <v>128</v>
      </c>
      <c r="R1318">
        <v>7</v>
      </c>
      <c r="S1318">
        <v>6</v>
      </c>
      <c r="T1318">
        <v>2</v>
      </c>
      <c r="X1318" t="s">
        <v>337</v>
      </c>
      <c r="Y1318">
        <v>1173</v>
      </c>
      <c r="Z1318" t="s">
        <v>113</v>
      </c>
    </row>
    <row r="1319" spans="1:26" x14ac:dyDescent="0.25">
      <c r="A1319" s="19" t="s">
        <v>318</v>
      </c>
      <c r="B1319" s="16" t="s">
        <v>336</v>
      </c>
      <c r="C1319" s="16" t="s">
        <v>2605</v>
      </c>
      <c r="D1319" s="26" t="str">
        <f>VLOOKUP(R1319, method!$A$1:$B$15, 2, 0)</f>
        <v>放頭</v>
      </c>
      <c r="E1319" s="33">
        <v>1</v>
      </c>
      <c r="F1319" t="s">
        <v>669</v>
      </c>
      <c r="G1319" s="31" t="s">
        <v>435</v>
      </c>
      <c r="H1319">
        <v>1200</v>
      </c>
      <c r="I1319" s="35" t="s">
        <v>455</v>
      </c>
      <c r="J1319">
        <v>3</v>
      </c>
      <c r="K1319">
        <v>5</v>
      </c>
      <c r="L1319">
        <v>82</v>
      </c>
      <c r="M1319" s="17" t="s">
        <v>116</v>
      </c>
      <c r="N1319" s="24" t="s">
        <v>146</v>
      </c>
      <c r="O1319" s="10" t="s">
        <v>526</v>
      </c>
      <c r="P1319">
        <v>3.9</v>
      </c>
      <c r="Q1319">
        <v>134</v>
      </c>
      <c r="R1319">
        <v>2</v>
      </c>
      <c r="S1319">
        <v>2</v>
      </c>
      <c r="T1319">
        <v>1</v>
      </c>
      <c r="X1319" t="s">
        <v>1727</v>
      </c>
      <c r="Y1319">
        <v>1152</v>
      </c>
      <c r="Z1319" t="s">
        <v>113</v>
      </c>
    </row>
    <row r="1320" spans="1:26" x14ac:dyDescent="0.25">
      <c r="A1320" s="19" t="s">
        <v>318</v>
      </c>
      <c r="B1320" s="16" t="s">
        <v>336</v>
      </c>
      <c r="C1320" s="16" t="s">
        <v>2605</v>
      </c>
      <c r="D1320" s="26" t="str">
        <f>VLOOKUP(R1320, method!$A$1:$B$15, 2, 0)</f>
        <v>放頭</v>
      </c>
      <c r="E1320">
        <v>9</v>
      </c>
      <c r="F1320" t="s">
        <v>650</v>
      </c>
      <c r="G1320" t="s">
        <v>469</v>
      </c>
      <c r="H1320">
        <v>1400</v>
      </c>
      <c r="I1320" s="35" t="s">
        <v>455</v>
      </c>
      <c r="J1320">
        <v>2</v>
      </c>
      <c r="K1320">
        <v>8</v>
      </c>
      <c r="L1320">
        <v>82</v>
      </c>
      <c r="M1320" s="17" t="s">
        <v>116</v>
      </c>
      <c r="N1320" s="22" t="s">
        <v>415</v>
      </c>
      <c r="O1320" s="10" t="s">
        <v>498</v>
      </c>
      <c r="P1320">
        <v>11</v>
      </c>
      <c r="Q1320">
        <v>116</v>
      </c>
      <c r="R1320">
        <v>1</v>
      </c>
      <c r="S1320">
        <v>2</v>
      </c>
      <c r="T1320">
        <v>2</v>
      </c>
      <c r="U1320">
        <v>9</v>
      </c>
      <c r="X1320" t="s">
        <v>1312</v>
      </c>
      <c r="Y1320">
        <v>1175</v>
      </c>
      <c r="Z1320" t="s">
        <v>113</v>
      </c>
    </row>
    <row r="1321" spans="1:26" x14ac:dyDescent="0.25">
      <c r="A1321" s="19" t="s">
        <v>318</v>
      </c>
      <c r="B1321" s="16" t="s">
        <v>336</v>
      </c>
      <c r="C1321" s="16" t="s">
        <v>2605</v>
      </c>
      <c r="D1321" s="26" t="str">
        <f>VLOOKUP(R1321, method!$A$1:$B$15, 2, 0)</f>
        <v>放頭</v>
      </c>
      <c r="E1321" s="33">
        <v>2</v>
      </c>
      <c r="F1321" t="s">
        <v>989</v>
      </c>
      <c r="G1321" s="30" t="s">
        <v>445</v>
      </c>
      <c r="H1321">
        <v>1200</v>
      </c>
      <c r="I1321" s="35" t="s">
        <v>455</v>
      </c>
      <c r="J1321">
        <v>3</v>
      </c>
      <c r="K1321">
        <v>7</v>
      </c>
      <c r="L1321">
        <v>80</v>
      </c>
      <c r="M1321" s="17" t="s">
        <v>116</v>
      </c>
      <c r="N1321" s="18" t="s">
        <v>12</v>
      </c>
      <c r="O1321" s="10" t="s">
        <v>613</v>
      </c>
      <c r="P1321">
        <v>3.4</v>
      </c>
      <c r="Q1321">
        <v>135</v>
      </c>
      <c r="R1321">
        <v>1</v>
      </c>
      <c r="S1321">
        <v>1</v>
      </c>
      <c r="T1321">
        <v>2</v>
      </c>
      <c r="X1321" t="s">
        <v>1421</v>
      </c>
      <c r="Y1321">
        <v>1178</v>
      </c>
      <c r="Z1321" t="s">
        <v>113</v>
      </c>
    </row>
    <row r="1322" spans="1:26" x14ac:dyDescent="0.25">
      <c r="A1322" s="19" t="s">
        <v>318</v>
      </c>
      <c r="B1322" s="16" t="s">
        <v>336</v>
      </c>
      <c r="C1322" s="16" t="s">
        <v>2605</v>
      </c>
      <c r="D1322" s="26" t="str">
        <f>VLOOKUP(R1322, method!$A$1:$B$15, 2, 0)</f>
        <v>放頭</v>
      </c>
      <c r="E1322" s="33">
        <v>1</v>
      </c>
      <c r="F1322" t="s">
        <v>1058</v>
      </c>
      <c r="G1322" s="31" t="s">
        <v>451</v>
      </c>
      <c r="H1322">
        <v>1200</v>
      </c>
      <c r="I1322" s="35" t="s">
        <v>455</v>
      </c>
      <c r="J1322">
        <v>3</v>
      </c>
      <c r="K1322">
        <v>9</v>
      </c>
      <c r="L1322">
        <v>73</v>
      </c>
      <c r="M1322" s="17" t="s">
        <v>116</v>
      </c>
      <c r="N1322" s="18" t="s">
        <v>12</v>
      </c>
      <c r="O1322" s="10" t="s">
        <v>613</v>
      </c>
      <c r="P1322">
        <v>3</v>
      </c>
      <c r="Q1322">
        <v>130</v>
      </c>
      <c r="R1322">
        <v>2</v>
      </c>
      <c r="S1322">
        <v>2</v>
      </c>
      <c r="T1322">
        <v>1</v>
      </c>
      <c r="X1322" t="s">
        <v>1728</v>
      </c>
      <c r="Y1322">
        <v>1171</v>
      </c>
      <c r="Z1322" t="s">
        <v>113</v>
      </c>
    </row>
    <row r="1323" spans="1:26" x14ac:dyDescent="0.25">
      <c r="A1323" s="19" t="s">
        <v>318</v>
      </c>
      <c r="B1323" s="16" t="s">
        <v>336</v>
      </c>
      <c r="C1323" s="16" t="s">
        <v>2605</v>
      </c>
      <c r="D1323" s="28" t="str">
        <f>VLOOKUP(R1323, method!$A$1:$B$15, 2, 0)</f>
        <v>中前</v>
      </c>
      <c r="E1323" s="33">
        <v>1</v>
      </c>
      <c r="F1323" t="s">
        <v>994</v>
      </c>
      <c r="G1323" s="31" t="s">
        <v>439</v>
      </c>
      <c r="H1323">
        <v>1200</v>
      </c>
      <c r="I1323" s="35" t="s">
        <v>455</v>
      </c>
      <c r="J1323">
        <v>3</v>
      </c>
      <c r="K1323">
        <v>12</v>
      </c>
      <c r="L1323">
        <v>64</v>
      </c>
      <c r="M1323" s="17" t="s">
        <v>116</v>
      </c>
      <c r="N1323" s="23" t="s">
        <v>403</v>
      </c>
      <c r="O1323" s="10" t="s">
        <v>552</v>
      </c>
      <c r="P1323">
        <v>6.8</v>
      </c>
      <c r="Q1323">
        <v>121</v>
      </c>
      <c r="R1323">
        <v>4</v>
      </c>
      <c r="S1323">
        <v>3</v>
      </c>
      <c r="T1323">
        <v>1</v>
      </c>
      <c r="X1323" t="s">
        <v>1391</v>
      </c>
      <c r="Y1323">
        <v>1176</v>
      </c>
      <c r="Z1323" t="s">
        <v>113</v>
      </c>
    </row>
    <row r="1324" spans="1:26" x14ac:dyDescent="0.25">
      <c r="A1324" s="19" t="s">
        <v>318</v>
      </c>
      <c r="B1324" s="16" t="s">
        <v>336</v>
      </c>
      <c r="C1324" s="16" t="s">
        <v>2605</v>
      </c>
      <c r="D1324" s="26" t="str">
        <f>VLOOKUP(R1324, method!$A$1:$B$15, 2, 0)</f>
        <v>放頭</v>
      </c>
      <c r="E1324" s="34">
        <v>4</v>
      </c>
      <c r="F1324" t="s">
        <v>676</v>
      </c>
      <c r="G1324" t="s">
        <v>532</v>
      </c>
      <c r="H1324">
        <v>1200</v>
      </c>
      <c r="I1324" s="35" t="s">
        <v>436</v>
      </c>
      <c r="J1324">
        <v>3</v>
      </c>
      <c r="K1324">
        <v>9</v>
      </c>
      <c r="L1324">
        <v>64</v>
      </c>
      <c r="M1324" s="17" t="s">
        <v>116</v>
      </c>
      <c r="N1324" s="23" t="s">
        <v>39</v>
      </c>
      <c r="O1324">
        <v>3</v>
      </c>
      <c r="P1324">
        <v>16</v>
      </c>
      <c r="Q1324">
        <v>117</v>
      </c>
      <c r="R1324">
        <v>2</v>
      </c>
      <c r="S1324">
        <v>2</v>
      </c>
      <c r="T1324">
        <v>4</v>
      </c>
      <c r="X1324" t="s">
        <v>1671</v>
      </c>
      <c r="Y1324">
        <v>1162</v>
      </c>
      <c r="Z1324" t="s">
        <v>113</v>
      </c>
    </row>
    <row r="1325" spans="1:26" x14ac:dyDescent="0.25">
      <c r="A1325" s="19" t="s">
        <v>318</v>
      </c>
      <c r="B1325" s="16" t="s">
        <v>336</v>
      </c>
      <c r="C1325" s="16" t="s">
        <v>2605</v>
      </c>
      <c r="D1325" s="28" t="str">
        <f>VLOOKUP(R1325, method!$A$1:$B$15, 2, 0)</f>
        <v>中前</v>
      </c>
      <c r="E1325" s="34">
        <v>5</v>
      </c>
      <c r="F1325" t="s">
        <v>612</v>
      </c>
      <c r="G1325" s="31" t="s">
        <v>439</v>
      </c>
      <c r="H1325">
        <v>1200</v>
      </c>
      <c r="I1325" s="35" t="s">
        <v>455</v>
      </c>
      <c r="J1325">
        <v>3</v>
      </c>
      <c r="K1325">
        <v>8</v>
      </c>
      <c r="L1325">
        <v>64</v>
      </c>
      <c r="M1325" s="17" t="s">
        <v>116</v>
      </c>
      <c r="N1325" s="18" t="s">
        <v>12</v>
      </c>
      <c r="O1325" s="10" t="s">
        <v>526</v>
      </c>
      <c r="P1325">
        <v>2.5</v>
      </c>
      <c r="Q1325">
        <v>120</v>
      </c>
      <c r="R1325">
        <v>5</v>
      </c>
      <c r="S1325">
        <v>5</v>
      </c>
      <c r="T1325">
        <v>5</v>
      </c>
      <c r="X1325" t="s">
        <v>214</v>
      </c>
      <c r="Y1325">
        <v>1170</v>
      </c>
      <c r="Z1325" t="s">
        <v>113</v>
      </c>
    </row>
    <row r="1326" spans="1:26" x14ac:dyDescent="0.25">
      <c r="A1326" s="19" t="s">
        <v>318</v>
      </c>
      <c r="B1326" s="16" t="s">
        <v>336</v>
      </c>
      <c r="C1326" s="16" t="s">
        <v>2605</v>
      </c>
      <c r="D1326" s="26" t="str">
        <f>VLOOKUP(R1326, method!$A$1:$B$15, 2, 0)</f>
        <v>放頭</v>
      </c>
      <c r="E1326" s="33">
        <v>1</v>
      </c>
      <c r="F1326" t="s">
        <v>692</v>
      </c>
      <c r="G1326" s="31" t="s">
        <v>439</v>
      </c>
      <c r="H1326">
        <v>1200</v>
      </c>
      <c r="I1326" s="35" t="s">
        <v>455</v>
      </c>
      <c r="J1326">
        <v>4</v>
      </c>
      <c r="K1326">
        <v>8</v>
      </c>
      <c r="L1326">
        <v>53</v>
      </c>
      <c r="M1326" s="17" t="s">
        <v>116</v>
      </c>
      <c r="N1326" s="18" t="s">
        <v>12</v>
      </c>
      <c r="O1326" t="s">
        <v>519</v>
      </c>
      <c r="P1326">
        <v>2.2999999999999998</v>
      </c>
      <c r="Q1326">
        <v>128</v>
      </c>
      <c r="R1326">
        <v>2</v>
      </c>
      <c r="S1326">
        <v>2</v>
      </c>
      <c r="T1326">
        <v>1</v>
      </c>
      <c r="X1326" t="s">
        <v>1467</v>
      </c>
      <c r="Y1326">
        <v>1168</v>
      </c>
      <c r="Z1326" t="s">
        <v>113</v>
      </c>
    </row>
    <row r="1327" spans="1:26" x14ac:dyDescent="0.25">
      <c r="A1327" s="19" t="s">
        <v>318</v>
      </c>
      <c r="B1327" s="16" t="s">
        <v>336</v>
      </c>
      <c r="C1327" s="16" t="s">
        <v>2605</v>
      </c>
      <c r="D1327" s="26" t="str">
        <f>VLOOKUP(R1327, method!$A$1:$B$15, 2, 0)</f>
        <v>放頭</v>
      </c>
      <c r="E1327" s="34">
        <v>4</v>
      </c>
      <c r="F1327" t="s">
        <v>694</v>
      </c>
      <c r="G1327" s="31" t="s">
        <v>435</v>
      </c>
      <c r="H1327">
        <v>1200</v>
      </c>
      <c r="I1327" s="35" t="s">
        <v>455</v>
      </c>
      <c r="J1327">
        <v>4</v>
      </c>
      <c r="K1327">
        <v>10</v>
      </c>
      <c r="L1327">
        <v>53</v>
      </c>
      <c r="M1327" s="17" t="s">
        <v>116</v>
      </c>
      <c r="N1327" s="18" t="s">
        <v>12</v>
      </c>
      <c r="O1327" s="10">
        <v>1</v>
      </c>
      <c r="P1327">
        <v>4.2</v>
      </c>
      <c r="Q1327">
        <v>128</v>
      </c>
      <c r="R1327">
        <v>1</v>
      </c>
      <c r="S1327">
        <v>1</v>
      </c>
      <c r="T1327">
        <v>4</v>
      </c>
      <c r="X1327" t="s">
        <v>542</v>
      </c>
      <c r="Y1327">
        <v>1171</v>
      </c>
      <c r="Z1327" t="s">
        <v>113</v>
      </c>
    </row>
    <row r="1328" spans="1:26" x14ac:dyDescent="0.25">
      <c r="A1328" s="19" t="s">
        <v>318</v>
      </c>
      <c r="B1328" s="16" t="s">
        <v>336</v>
      </c>
      <c r="C1328" s="16" t="s">
        <v>2605</v>
      </c>
      <c r="D1328" s="26" t="str">
        <f>VLOOKUP(R1328, method!$A$1:$B$15, 2, 0)</f>
        <v>放頭</v>
      </c>
      <c r="E1328" s="33">
        <v>3</v>
      </c>
      <c r="F1328" t="s">
        <v>482</v>
      </c>
      <c r="G1328" s="31" t="s">
        <v>439</v>
      </c>
      <c r="H1328">
        <v>1200</v>
      </c>
      <c r="I1328" s="35" t="s">
        <v>455</v>
      </c>
      <c r="J1328">
        <v>4</v>
      </c>
      <c r="K1328">
        <v>4</v>
      </c>
      <c r="L1328">
        <v>53</v>
      </c>
      <c r="M1328" s="17" t="s">
        <v>116</v>
      </c>
      <c r="N1328" s="24" t="s">
        <v>389</v>
      </c>
      <c r="O1328" t="s">
        <v>536</v>
      </c>
      <c r="P1328">
        <v>4.9000000000000004</v>
      </c>
      <c r="Q1328">
        <v>128</v>
      </c>
      <c r="R1328">
        <v>3</v>
      </c>
      <c r="S1328">
        <v>4</v>
      </c>
      <c r="T1328">
        <v>3</v>
      </c>
      <c r="X1328" t="s">
        <v>1729</v>
      </c>
      <c r="Y1328">
        <v>1166</v>
      </c>
      <c r="Z1328" t="s">
        <v>819</v>
      </c>
    </row>
    <row r="1329" spans="1:26" x14ac:dyDescent="0.25">
      <c r="A1329" s="19" t="s">
        <v>318</v>
      </c>
      <c r="B1329" s="16" t="s">
        <v>336</v>
      </c>
      <c r="C1329" s="16" t="s">
        <v>2605</v>
      </c>
      <c r="D1329" s="28" t="str">
        <f>VLOOKUP(R1329, method!$A$1:$B$15, 2, 0)</f>
        <v>中前</v>
      </c>
      <c r="E1329" s="33">
        <v>3</v>
      </c>
      <c r="F1329" t="s">
        <v>623</v>
      </c>
      <c r="G1329" s="31" t="s">
        <v>439</v>
      </c>
      <c r="H1329">
        <v>1200</v>
      </c>
      <c r="I1329" s="35" t="s">
        <v>455</v>
      </c>
      <c r="J1329">
        <v>4</v>
      </c>
      <c r="K1329">
        <v>10</v>
      </c>
      <c r="L1329">
        <v>53</v>
      </c>
      <c r="M1329" s="17" t="s">
        <v>116</v>
      </c>
      <c r="N1329" s="20" t="s">
        <v>56</v>
      </c>
      <c r="O1329" s="10" t="s">
        <v>452</v>
      </c>
      <c r="P1329">
        <v>6.4</v>
      </c>
      <c r="Q1329">
        <v>130</v>
      </c>
      <c r="R1329">
        <v>4</v>
      </c>
      <c r="S1329">
        <v>4</v>
      </c>
      <c r="T1329">
        <v>3</v>
      </c>
      <c r="X1329" t="s">
        <v>226</v>
      </c>
      <c r="Y1329">
        <v>1180</v>
      </c>
      <c r="Z1329" t="s">
        <v>227</v>
      </c>
    </row>
    <row r="1330" spans="1:26" x14ac:dyDescent="0.25">
      <c r="A1330" s="19" t="s">
        <v>318</v>
      </c>
      <c r="B1330" s="16" t="s">
        <v>336</v>
      </c>
      <c r="C1330" s="16" t="s">
        <v>2605</v>
      </c>
      <c r="D1330" s="27" t="str">
        <f>VLOOKUP(R1330, method!$A$1:$B$15, 2, 0)</f>
        <v>中後</v>
      </c>
      <c r="E1330">
        <v>7</v>
      </c>
      <c r="F1330" t="s">
        <v>851</v>
      </c>
      <c r="G1330" t="s">
        <v>532</v>
      </c>
      <c r="H1330">
        <v>1000</v>
      </c>
      <c r="I1330" s="35" t="s">
        <v>455</v>
      </c>
      <c r="J1330">
        <v>4</v>
      </c>
      <c r="K1330">
        <v>1</v>
      </c>
      <c r="L1330">
        <v>53</v>
      </c>
      <c r="M1330" s="17" t="s">
        <v>116</v>
      </c>
      <c r="N1330" s="19" t="s">
        <v>388</v>
      </c>
      <c r="O1330" t="s">
        <v>637</v>
      </c>
      <c r="P1330">
        <v>5.2</v>
      </c>
      <c r="Q1330">
        <v>128</v>
      </c>
      <c r="R1330">
        <v>8</v>
      </c>
      <c r="S1330">
        <v>5</v>
      </c>
      <c r="T1330">
        <v>7</v>
      </c>
      <c r="X1330" t="s">
        <v>1730</v>
      </c>
      <c r="Y1330">
        <v>1179</v>
      </c>
      <c r="Z1330" t="s">
        <v>463</v>
      </c>
    </row>
    <row r="1331" spans="1:26" x14ac:dyDescent="0.25">
      <c r="A1331" s="19" t="s">
        <v>318</v>
      </c>
      <c r="B1331" s="16" t="s">
        <v>336</v>
      </c>
      <c r="C1331" s="16" t="s">
        <v>2605</v>
      </c>
      <c r="D1331" s="28" t="str">
        <f>VLOOKUP(R1331, method!$A$1:$B$15, 2, 0)</f>
        <v>中前</v>
      </c>
      <c r="E1331" s="33">
        <v>2</v>
      </c>
      <c r="F1331" t="s">
        <v>700</v>
      </c>
      <c r="G1331" t="s">
        <v>545</v>
      </c>
      <c r="H1331">
        <v>1000</v>
      </c>
      <c r="I1331" s="35" t="s">
        <v>455</v>
      </c>
      <c r="J1331">
        <v>4</v>
      </c>
      <c r="K1331">
        <v>5</v>
      </c>
      <c r="L1331">
        <v>52</v>
      </c>
      <c r="M1331" s="17" t="s">
        <v>116</v>
      </c>
      <c r="N1331" s="19" t="s">
        <v>388</v>
      </c>
      <c r="O1331" s="10" t="s">
        <v>526</v>
      </c>
      <c r="P1331">
        <v>18</v>
      </c>
      <c r="Q1331">
        <v>127</v>
      </c>
      <c r="R1331">
        <v>6</v>
      </c>
      <c r="S1331">
        <v>5</v>
      </c>
      <c r="T1331">
        <v>2</v>
      </c>
      <c r="X1331" t="s">
        <v>1731</v>
      </c>
      <c r="Y1331">
        <v>1166</v>
      </c>
      <c r="Z1331" t="s">
        <v>463</v>
      </c>
    </row>
    <row r="1332" spans="1:26" x14ac:dyDescent="0.25">
      <c r="A1332" s="19" t="s">
        <v>318</v>
      </c>
      <c r="B1332" s="17" t="s">
        <v>339</v>
      </c>
      <c r="C1332" s="17" t="s">
        <v>2606</v>
      </c>
      <c r="D1332" s="28" t="str">
        <f>VLOOKUP(R1332, method!$A$1:$B$15, 2, 0)</f>
        <v>中前</v>
      </c>
      <c r="E1332">
        <v>7</v>
      </c>
      <c r="F1332" t="s">
        <v>550</v>
      </c>
      <c r="G1332" t="s">
        <v>551</v>
      </c>
      <c r="H1332">
        <v>1000</v>
      </c>
      <c r="I1332" s="35" t="s">
        <v>455</v>
      </c>
      <c r="J1332">
        <v>1</v>
      </c>
      <c r="K1332">
        <v>4</v>
      </c>
      <c r="L1332">
        <v>90</v>
      </c>
      <c r="M1332" s="21" t="s">
        <v>126</v>
      </c>
      <c r="N1332" s="25" t="s">
        <v>26</v>
      </c>
      <c r="O1332" t="s">
        <v>562</v>
      </c>
      <c r="P1332">
        <v>10</v>
      </c>
      <c r="Q1332">
        <v>120</v>
      </c>
      <c r="R1332">
        <v>7</v>
      </c>
      <c r="S1332">
        <v>8</v>
      </c>
      <c r="T1332">
        <v>7</v>
      </c>
      <c r="X1332" t="s">
        <v>1094</v>
      </c>
      <c r="Y1332">
        <v>1174</v>
      </c>
      <c r="Z1332" t="s">
        <v>100</v>
      </c>
    </row>
    <row r="1333" spans="1:26" x14ac:dyDescent="0.25">
      <c r="A1333" s="19" t="s">
        <v>318</v>
      </c>
      <c r="B1333" s="17" t="s">
        <v>339</v>
      </c>
      <c r="C1333" s="17" t="s">
        <v>2606</v>
      </c>
      <c r="D1333" s="27" t="str">
        <f>VLOOKUP(R1333, method!$A$1:$B$15, 2, 0)</f>
        <v>中後</v>
      </c>
      <c r="E1333">
        <v>11</v>
      </c>
      <c r="F1333" t="s">
        <v>661</v>
      </c>
      <c r="G1333" s="30" t="s">
        <v>445</v>
      </c>
      <c r="H1333">
        <v>1200</v>
      </c>
      <c r="I1333" s="35" t="s">
        <v>436</v>
      </c>
      <c r="J1333">
        <v>2</v>
      </c>
      <c r="K1333">
        <v>7</v>
      </c>
      <c r="L1333">
        <v>91</v>
      </c>
      <c r="M1333" s="21" t="s">
        <v>126</v>
      </c>
      <c r="N1333" s="15" t="s">
        <v>391</v>
      </c>
      <c r="O1333" t="s">
        <v>473</v>
      </c>
      <c r="P1333">
        <v>10</v>
      </c>
      <c r="Q1333">
        <v>130</v>
      </c>
      <c r="R1333">
        <v>9</v>
      </c>
      <c r="S1333">
        <v>8</v>
      </c>
      <c r="T1333">
        <v>11</v>
      </c>
      <c r="X1333" t="s">
        <v>1108</v>
      </c>
      <c r="Y1333">
        <v>1219</v>
      </c>
      <c r="Z1333" t="s">
        <v>463</v>
      </c>
    </row>
    <row r="1334" spans="1:26" x14ac:dyDescent="0.25">
      <c r="A1334" s="19" t="s">
        <v>318</v>
      </c>
      <c r="B1334" s="17" t="s">
        <v>339</v>
      </c>
      <c r="C1334" s="17" t="s">
        <v>2606</v>
      </c>
      <c r="D1334" s="28" t="str">
        <f>VLOOKUP(R1334, method!$A$1:$B$15, 2, 0)</f>
        <v>中前</v>
      </c>
      <c r="E1334" s="33">
        <v>3</v>
      </c>
      <c r="F1334" t="s">
        <v>576</v>
      </c>
      <c r="G1334" t="s">
        <v>545</v>
      </c>
      <c r="H1334">
        <v>1000</v>
      </c>
      <c r="I1334" s="35" t="s">
        <v>455</v>
      </c>
      <c r="J1334">
        <v>2</v>
      </c>
      <c r="K1334">
        <v>8</v>
      </c>
      <c r="L1334">
        <v>91</v>
      </c>
      <c r="M1334" s="21" t="s">
        <v>126</v>
      </c>
      <c r="N1334" s="15" t="s">
        <v>391</v>
      </c>
      <c r="O1334" s="10" t="s">
        <v>452</v>
      </c>
      <c r="P1334">
        <v>4.5999999999999996</v>
      </c>
      <c r="Q1334">
        <v>126</v>
      </c>
      <c r="R1334">
        <v>6</v>
      </c>
      <c r="S1334">
        <v>6</v>
      </c>
      <c r="T1334">
        <v>3</v>
      </c>
      <c r="X1334" t="s">
        <v>1732</v>
      </c>
      <c r="Y1334">
        <v>1221</v>
      </c>
      <c r="Z1334" t="s">
        <v>463</v>
      </c>
    </row>
    <row r="1335" spans="1:26" x14ac:dyDescent="0.25">
      <c r="A1335" s="19" t="s">
        <v>318</v>
      </c>
      <c r="B1335" s="17" t="s">
        <v>339</v>
      </c>
      <c r="C1335" s="17" t="s">
        <v>2606</v>
      </c>
      <c r="D1335" s="26" t="str">
        <f>VLOOKUP(R1335, method!$A$1:$B$15, 2, 0)</f>
        <v>放頭</v>
      </c>
      <c r="E1335" s="33">
        <v>2</v>
      </c>
      <c r="F1335" t="s">
        <v>602</v>
      </c>
      <c r="G1335" t="s">
        <v>511</v>
      </c>
      <c r="H1335">
        <v>1200</v>
      </c>
      <c r="I1335" s="36" t="s">
        <v>603</v>
      </c>
      <c r="J1335">
        <v>2</v>
      </c>
      <c r="K1335">
        <v>3</v>
      </c>
      <c r="L1335">
        <v>89</v>
      </c>
      <c r="M1335" s="21" t="s">
        <v>126</v>
      </c>
      <c r="N1335" s="16" t="s">
        <v>71</v>
      </c>
      <c r="O1335" s="10" t="s">
        <v>613</v>
      </c>
      <c r="P1335">
        <v>3.3</v>
      </c>
      <c r="Q1335">
        <v>124</v>
      </c>
      <c r="R1335">
        <v>3</v>
      </c>
      <c r="S1335">
        <v>1</v>
      </c>
      <c r="T1335">
        <v>2</v>
      </c>
      <c r="X1335" t="s">
        <v>90</v>
      </c>
      <c r="Y1335">
        <v>1223</v>
      </c>
      <c r="Z1335" t="s">
        <v>463</v>
      </c>
    </row>
    <row r="1336" spans="1:26" x14ac:dyDescent="0.25">
      <c r="A1336" s="19" t="s">
        <v>318</v>
      </c>
      <c r="B1336" s="17" t="s">
        <v>339</v>
      </c>
      <c r="C1336" s="17" t="s">
        <v>2606</v>
      </c>
      <c r="D1336" s="28" t="str">
        <f>VLOOKUP(R1336, method!$A$1:$B$15, 2, 0)</f>
        <v>中前</v>
      </c>
      <c r="E1336" s="33">
        <v>3</v>
      </c>
      <c r="F1336" t="s">
        <v>583</v>
      </c>
      <c r="G1336" t="s">
        <v>491</v>
      </c>
      <c r="H1336">
        <v>1200</v>
      </c>
      <c r="I1336" s="35" t="s">
        <v>455</v>
      </c>
      <c r="J1336">
        <v>2</v>
      </c>
      <c r="K1336">
        <v>5</v>
      </c>
      <c r="L1336">
        <v>88</v>
      </c>
      <c r="M1336" s="21" t="s">
        <v>126</v>
      </c>
      <c r="N1336" s="15" t="s">
        <v>391</v>
      </c>
      <c r="O1336" s="10" t="s">
        <v>376</v>
      </c>
      <c r="P1336">
        <v>6.1</v>
      </c>
      <c r="Q1336">
        <v>127</v>
      </c>
      <c r="R1336">
        <v>4</v>
      </c>
      <c r="S1336">
        <v>3</v>
      </c>
      <c r="T1336">
        <v>3</v>
      </c>
      <c r="X1336" t="s">
        <v>81</v>
      </c>
      <c r="Y1336">
        <v>1220</v>
      </c>
      <c r="Z1336" t="s">
        <v>463</v>
      </c>
    </row>
    <row r="1337" spans="1:26" x14ac:dyDescent="0.25">
      <c r="A1337" s="19" t="s">
        <v>318</v>
      </c>
      <c r="B1337" s="17" t="s">
        <v>339</v>
      </c>
      <c r="C1337" s="17" t="s">
        <v>2606</v>
      </c>
      <c r="D1337" s="26" t="str">
        <f>VLOOKUP(R1337, method!$A$1:$B$15, 2, 0)</f>
        <v>放頭</v>
      </c>
      <c r="E1337">
        <v>6</v>
      </c>
      <c r="F1337" t="s">
        <v>991</v>
      </c>
      <c r="G1337" t="s">
        <v>631</v>
      </c>
      <c r="H1337">
        <v>1200</v>
      </c>
      <c r="I1337" s="35" t="s">
        <v>455</v>
      </c>
      <c r="J1337">
        <v>2</v>
      </c>
      <c r="K1337">
        <v>9</v>
      </c>
      <c r="L1337">
        <v>88</v>
      </c>
      <c r="M1337" s="21" t="s">
        <v>126</v>
      </c>
      <c r="N1337" s="15" t="s">
        <v>391</v>
      </c>
      <c r="O1337" t="s">
        <v>529</v>
      </c>
      <c r="P1337">
        <v>13</v>
      </c>
      <c r="Q1337">
        <v>121</v>
      </c>
      <c r="R1337">
        <v>1</v>
      </c>
      <c r="S1337">
        <v>1</v>
      </c>
      <c r="T1337">
        <v>6</v>
      </c>
      <c r="X1337" t="s">
        <v>1687</v>
      </c>
      <c r="Y1337">
        <v>1215</v>
      </c>
      <c r="Z1337" t="s">
        <v>463</v>
      </c>
    </row>
    <row r="1338" spans="1:26" x14ac:dyDescent="0.25">
      <c r="A1338" s="19" t="s">
        <v>318</v>
      </c>
      <c r="B1338" s="17" t="s">
        <v>339</v>
      </c>
      <c r="C1338" s="17" t="s">
        <v>2606</v>
      </c>
      <c r="D1338" s="26" t="str">
        <f>VLOOKUP(R1338, method!$A$1:$B$15, 2, 0)</f>
        <v>放頭</v>
      </c>
      <c r="E1338" s="33">
        <v>1</v>
      </c>
      <c r="F1338" t="s">
        <v>580</v>
      </c>
      <c r="G1338" t="s">
        <v>511</v>
      </c>
      <c r="H1338">
        <v>1200</v>
      </c>
      <c r="I1338" s="35" t="s">
        <v>455</v>
      </c>
      <c r="J1338">
        <v>3</v>
      </c>
      <c r="K1338">
        <v>2</v>
      </c>
      <c r="L1338">
        <v>82</v>
      </c>
      <c r="M1338" s="21" t="s">
        <v>126</v>
      </c>
      <c r="N1338" s="15" t="s">
        <v>391</v>
      </c>
      <c r="O1338" s="10" t="s">
        <v>539</v>
      </c>
      <c r="P1338">
        <v>2.8</v>
      </c>
      <c r="Q1338">
        <v>133</v>
      </c>
      <c r="R1338">
        <v>3</v>
      </c>
      <c r="S1338">
        <v>2</v>
      </c>
      <c r="T1338">
        <v>1</v>
      </c>
      <c r="X1338" t="s">
        <v>1733</v>
      </c>
      <c r="Y1338">
        <v>1222</v>
      </c>
      <c r="Z1338" t="s">
        <v>463</v>
      </c>
    </row>
    <row r="1339" spans="1:26" x14ac:dyDescent="0.25">
      <c r="A1339" s="19" t="s">
        <v>318</v>
      </c>
      <c r="B1339" s="17" t="s">
        <v>339</v>
      </c>
      <c r="C1339" s="17" t="s">
        <v>2606</v>
      </c>
      <c r="D1339" s="28" t="str">
        <f>VLOOKUP(R1339, method!$A$1:$B$15, 2, 0)</f>
        <v>中前</v>
      </c>
      <c r="E1339" s="33">
        <v>2</v>
      </c>
      <c r="F1339" t="s">
        <v>608</v>
      </c>
      <c r="G1339" t="s">
        <v>511</v>
      </c>
      <c r="H1339">
        <v>1200</v>
      </c>
      <c r="I1339" s="35" t="s">
        <v>455</v>
      </c>
      <c r="J1339">
        <v>2</v>
      </c>
      <c r="K1339">
        <v>5</v>
      </c>
      <c r="L1339">
        <v>80</v>
      </c>
      <c r="M1339" s="21" t="s">
        <v>126</v>
      </c>
      <c r="N1339" s="23" t="s">
        <v>39</v>
      </c>
      <c r="O1339" s="10" t="s">
        <v>488</v>
      </c>
      <c r="P1339">
        <v>4.8</v>
      </c>
      <c r="Q1339">
        <v>114</v>
      </c>
      <c r="R1339">
        <v>6</v>
      </c>
      <c r="S1339">
        <v>4</v>
      </c>
      <c r="T1339">
        <v>2</v>
      </c>
      <c r="X1339" t="s">
        <v>1734</v>
      </c>
      <c r="Y1339">
        <v>1212</v>
      </c>
      <c r="Z1339" t="s">
        <v>463</v>
      </c>
    </row>
    <row r="1340" spans="1:26" x14ac:dyDescent="0.25">
      <c r="A1340" s="19" t="s">
        <v>318</v>
      </c>
      <c r="B1340" s="17" t="s">
        <v>339</v>
      </c>
      <c r="C1340" s="17" t="s">
        <v>2606</v>
      </c>
      <c r="D1340" s="26" t="str">
        <f>VLOOKUP(R1340, method!$A$1:$B$15, 2, 0)</f>
        <v>放頭</v>
      </c>
      <c r="E1340" s="33">
        <v>3</v>
      </c>
      <c r="F1340" t="s">
        <v>676</v>
      </c>
      <c r="G1340" t="s">
        <v>532</v>
      </c>
      <c r="H1340">
        <v>1200</v>
      </c>
      <c r="I1340" s="35" t="s">
        <v>436</v>
      </c>
      <c r="J1340">
        <v>3</v>
      </c>
      <c r="K1340">
        <v>1</v>
      </c>
      <c r="L1340">
        <v>80</v>
      </c>
      <c r="M1340" s="21" t="s">
        <v>126</v>
      </c>
      <c r="N1340" s="15" t="s">
        <v>391</v>
      </c>
      <c r="O1340">
        <v>3</v>
      </c>
      <c r="P1340">
        <v>6.1</v>
      </c>
      <c r="Q1340">
        <v>135</v>
      </c>
      <c r="R1340">
        <v>1</v>
      </c>
      <c r="S1340">
        <v>1</v>
      </c>
      <c r="T1340">
        <v>3</v>
      </c>
      <c r="X1340" t="s">
        <v>1735</v>
      </c>
      <c r="Y1340">
        <v>1214</v>
      </c>
      <c r="Z1340" t="s">
        <v>463</v>
      </c>
    </row>
    <row r="1341" spans="1:26" x14ac:dyDescent="0.25">
      <c r="A1341" s="19" t="s">
        <v>318</v>
      </c>
      <c r="B1341" s="17" t="s">
        <v>339</v>
      </c>
      <c r="C1341" s="17" t="s">
        <v>2606</v>
      </c>
      <c r="D1341" s="26" t="str">
        <f>VLOOKUP(R1341, method!$A$1:$B$15, 2, 0)</f>
        <v>放頭</v>
      </c>
      <c r="E1341" s="33">
        <v>3</v>
      </c>
      <c r="F1341" t="s">
        <v>612</v>
      </c>
      <c r="G1341" s="31" t="s">
        <v>439</v>
      </c>
      <c r="H1341">
        <v>1200</v>
      </c>
      <c r="I1341" s="35" t="s">
        <v>455</v>
      </c>
      <c r="J1341">
        <v>3</v>
      </c>
      <c r="K1341">
        <v>1</v>
      </c>
      <c r="L1341">
        <v>80</v>
      </c>
      <c r="M1341" s="21" t="s">
        <v>126</v>
      </c>
      <c r="N1341" s="15" t="s">
        <v>391</v>
      </c>
      <c r="O1341" s="10" t="s">
        <v>597</v>
      </c>
      <c r="P1341">
        <v>7.6</v>
      </c>
      <c r="Q1341">
        <v>135</v>
      </c>
      <c r="R1341">
        <v>1</v>
      </c>
      <c r="S1341">
        <v>1</v>
      </c>
      <c r="T1341">
        <v>3</v>
      </c>
      <c r="X1341" t="s">
        <v>207</v>
      </c>
      <c r="Y1341">
        <v>1211</v>
      </c>
      <c r="Z1341" t="s">
        <v>463</v>
      </c>
    </row>
    <row r="1342" spans="1:26" x14ac:dyDescent="0.25">
      <c r="A1342" s="19" t="s">
        <v>318</v>
      </c>
      <c r="B1342" s="17" t="s">
        <v>339</v>
      </c>
      <c r="C1342" s="17" t="s">
        <v>2606</v>
      </c>
      <c r="D1342" s="28" t="str">
        <f>VLOOKUP(R1342, method!$A$1:$B$15, 2, 0)</f>
        <v>中前</v>
      </c>
      <c r="E1342">
        <v>10</v>
      </c>
      <c r="F1342" t="s">
        <v>478</v>
      </c>
      <c r="G1342" t="s">
        <v>469</v>
      </c>
      <c r="H1342">
        <v>1200</v>
      </c>
      <c r="I1342" s="36" t="s">
        <v>479</v>
      </c>
      <c r="J1342">
        <v>2</v>
      </c>
      <c r="K1342">
        <v>8</v>
      </c>
      <c r="L1342">
        <v>80</v>
      </c>
      <c r="M1342" s="21" t="s">
        <v>126</v>
      </c>
      <c r="N1342" s="15" t="s">
        <v>391</v>
      </c>
      <c r="O1342">
        <v>6</v>
      </c>
      <c r="P1342">
        <v>3</v>
      </c>
      <c r="Q1342">
        <v>116</v>
      </c>
      <c r="R1342">
        <v>4</v>
      </c>
      <c r="S1342">
        <v>4</v>
      </c>
      <c r="T1342">
        <v>10</v>
      </c>
      <c r="X1342" t="s">
        <v>1075</v>
      </c>
      <c r="Y1342">
        <v>1175</v>
      </c>
      <c r="Z1342" t="s">
        <v>463</v>
      </c>
    </row>
    <row r="1343" spans="1:26" x14ac:dyDescent="0.25">
      <c r="A1343" s="19" t="s">
        <v>318</v>
      </c>
      <c r="B1343" s="17" t="s">
        <v>339</v>
      </c>
      <c r="C1343" s="17" t="s">
        <v>2606</v>
      </c>
      <c r="D1343" s="26" t="str">
        <f>VLOOKUP(R1343, method!$A$1:$B$15, 2, 0)</f>
        <v>放頭</v>
      </c>
      <c r="E1343" s="33">
        <v>1</v>
      </c>
      <c r="F1343" t="s">
        <v>656</v>
      </c>
      <c r="G1343" t="s">
        <v>532</v>
      </c>
      <c r="H1343">
        <v>1200</v>
      </c>
      <c r="I1343" s="35" t="s">
        <v>436</v>
      </c>
      <c r="J1343">
        <v>3</v>
      </c>
      <c r="K1343">
        <v>3</v>
      </c>
      <c r="L1343">
        <v>72</v>
      </c>
      <c r="M1343" s="21" t="s">
        <v>126</v>
      </c>
      <c r="N1343" s="15" t="s">
        <v>391</v>
      </c>
      <c r="O1343" s="10" t="s">
        <v>376</v>
      </c>
      <c r="P1343">
        <v>3.6</v>
      </c>
      <c r="Q1343">
        <v>129</v>
      </c>
      <c r="R1343">
        <v>1</v>
      </c>
      <c r="S1343">
        <v>1</v>
      </c>
      <c r="T1343">
        <v>1</v>
      </c>
      <c r="X1343" t="s">
        <v>1683</v>
      </c>
      <c r="Y1343">
        <v>1191</v>
      </c>
      <c r="Z1343" t="s">
        <v>463</v>
      </c>
    </row>
    <row r="1344" spans="1:26" x14ac:dyDescent="0.25">
      <c r="A1344" s="19" t="s">
        <v>318</v>
      </c>
      <c r="B1344" s="17" t="s">
        <v>339</v>
      </c>
      <c r="C1344" s="17" t="s">
        <v>2606</v>
      </c>
      <c r="D1344" s="26" t="str">
        <f>VLOOKUP(R1344, method!$A$1:$B$15, 2, 0)</f>
        <v>放頭</v>
      </c>
      <c r="E1344" s="33">
        <v>1</v>
      </c>
      <c r="F1344" t="s">
        <v>630</v>
      </c>
      <c r="G1344" t="s">
        <v>631</v>
      </c>
      <c r="H1344">
        <v>1200</v>
      </c>
      <c r="I1344" s="35" t="s">
        <v>455</v>
      </c>
      <c r="J1344">
        <v>3</v>
      </c>
      <c r="K1344">
        <v>5</v>
      </c>
      <c r="L1344">
        <v>66</v>
      </c>
      <c r="M1344" s="21" t="s">
        <v>126</v>
      </c>
      <c r="N1344" s="15" t="s">
        <v>391</v>
      </c>
      <c r="O1344" s="10" t="s">
        <v>376</v>
      </c>
      <c r="P1344">
        <v>2.6</v>
      </c>
      <c r="Q1344">
        <v>123</v>
      </c>
      <c r="R1344">
        <v>1</v>
      </c>
      <c r="S1344">
        <v>1</v>
      </c>
      <c r="T1344">
        <v>1</v>
      </c>
      <c r="X1344" t="s">
        <v>109</v>
      </c>
      <c r="Y1344">
        <v>1184</v>
      </c>
      <c r="Z1344" t="s">
        <v>463</v>
      </c>
    </row>
    <row r="1345" spans="1:26" x14ac:dyDescent="0.25">
      <c r="A1345" s="19" t="s">
        <v>318</v>
      </c>
      <c r="B1345" s="17" t="s">
        <v>339</v>
      </c>
      <c r="C1345" s="17" t="s">
        <v>2606</v>
      </c>
      <c r="D1345" s="26" t="str">
        <f>VLOOKUP(R1345, method!$A$1:$B$15, 2, 0)</f>
        <v>放頭</v>
      </c>
      <c r="E1345" s="33">
        <v>3</v>
      </c>
      <c r="F1345" t="s">
        <v>893</v>
      </c>
      <c r="G1345" t="s">
        <v>545</v>
      </c>
      <c r="H1345">
        <v>1200</v>
      </c>
      <c r="I1345" s="36" t="s">
        <v>479</v>
      </c>
      <c r="J1345">
        <v>3</v>
      </c>
      <c r="K1345">
        <v>7</v>
      </c>
      <c r="L1345">
        <v>65</v>
      </c>
      <c r="M1345" s="21" t="s">
        <v>126</v>
      </c>
      <c r="N1345" s="15" t="s">
        <v>391</v>
      </c>
      <c r="O1345" s="10">
        <v>1</v>
      </c>
      <c r="P1345">
        <v>3.8</v>
      </c>
      <c r="Q1345">
        <v>124</v>
      </c>
      <c r="R1345">
        <v>2</v>
      </c>
      <c r="S1345">
        <v>1</v>
      </c>
      <c r="T1345">
        <v>3</v>
      </c>
      <c r="X1345" t="s">
        <v>443</v>
      </c>
      <c r="Y1345">
        <v>1189</v>
      </c>
      <c r="Z1345" t="s">
        <v>463</v>
      </c>
    </row>
    <row r="1346" spans="1:26" x14ac:dyDescent="0.25">
      <c r="A1346" s="19" t="s">
        <v>318</v>
      </c>
      <c r="B1346" s="17" t="s">
        <v>339</v>
      </c>
      <c r="C1346" s="17" t="s">
        <v>2606</v>
      </c>
      <c r="D1346" s="26" t="str">
        <f>VLOOKUP(R1346, method!$A$1:$B$15, 2, 0)</f>
        <v>放頭</v>
      </c>
      <c r="E1346" s="33">
        <v>1</v>
      </c>
      <c r="F1346" t="s">
        <v>1004</v>
      </c>
      <c r="G1346" t="s">
        <v>469</v>
      </c>
      <c r="H1346">
        <v>1200</v>
      </c>
      <c r="I1346" s="35" t="s">
        <v>455</v>
      </c>
      <c r="J1346">
        <v>4</v>
      </c>
      <c r="K1346">
        <v>1</v>
      </c>
      <c r="L1346">
        <v>53</v>
      </c>
      <c r="M1346" s="21" t="s">
        <v>126</v>
      </c>
      <c r="N1346" s="15" t="s">
        <v>391</v>
      </c>
      <c r="O1346" t="s">
        <v>546</v>
      </c>
      <c r="P1346">
        <v>2.6</v>
      </c>
      <c r="Q1346">
        <v>124</v>
      </c>
      <c r="R1346">
        <v>1</v>
      </c>
      <c r="S1346">
        <v>1</v>
      </c>
      <c r="T1346">
        <v>1</v>
      </c>
      <c r="X1346" t="s">
        <v>81</v>
      </c>
      <c r="Y1346">
        <v>1179</v>
      </c>
      <c r="Z1346" t="s">
        <v>463</v>
      </c>
    </row>
    <row r="1347" spans="1:26" x14ac:dyDescent="0.25">
      <c r="A1347" s="19" t="s">
        <v>318</v>
      </c>
      <c r="B1347" s="17" t="s">
        <v>339</v>
      </c>
      <c r="C1347" s="17" t="s">
        <v>2606</v>
      </c>
      <c r="D1347" s="26" t="str">
        <f>VLOOKUP(R1347, method!$A$1:$B$15, 2, 0)</f>
        <v>放頭</v>
      </c>
      <c r="E1347" s="33">
        <v>2</v>
      </c>
      <c r="F1347" t="s">
        <v>640</v>
      </c>
      <c r="G1347" t="s">
        <v>545</v>
      </c>
      <c r="H1347">
        <v>1200</v>
      </c>
      <c r="I1347" s="35" t="s">
        <v>455</v>
      </c>
      <c r="J1347">
        <v>4</v>
      </c>
      <c r="K1347">
        <v>9</v>
      </c>
      <c r="L1347">
        <v>52</v>
      </c>
      <c r="M1347" s="21" t="s">
        <v>126</v>
      </c>
      <c r="N1347" s="15" t="s">
        <v>391</v>
      </c>
      <c r="O1347" s="10" t="s">
        <v>526</v>
      </c>
      <c r="P1347">
        <v>12</v>
      </c>
      <c r="Q1347">
        <v>127</v>
      </c>
      <c r="R1347">
        <v>1</v>
      </c>
      <c r="S1347">
        <v>1</v>
      </c>
      <c r="T1347">
        <v>2</v>
      </c>
      <c r="X1347" t="s">
        <v>1736</v>
      </c>
      <c r="Y1347">
        <v>1182</v>
      </c>
      <c r="Z1347" t="s">
        <v>463</v>
      </c>
    </row>
    <row r="1348" spans="1:26" x14ac:dyDescent="0.25">
      <c r="A1348" s="19" t="s">
        <v>318</v>
      </c>
      <c r="B1348" s="17" t="s">
        <v>339</v>
      </c>
      <c r="C1348" s="17" t="s">
        <v>2606</v>
      </c>
      <c r="D1348" s="28" t="str">
        <f>VLOOKUP(R1348, method!$A$1:$B$15, 2, 0)</f>
        <v>中前</v>
      </c>
      <c r="E1348">
        <v>6</v>
      </c>
      <c r="F1348" t="s">
        <v>800</v>
      </c>
      <c r="G1348" t="s">
        <v>469</v>
      </c>
      <c r="H1348">
        <v>1200</v>
      </c>
      <c r="I1348" s="35" t="s">
        <v>455</v>
      </c>
      <c r="J1348">
        <v>4</v>
      </c>
      <c r="K1348">
        <v>12</v>
      </c>
      <c r="L1348">
        <v>52</v>
      </c>
      <c r="M1348" s="21" t="s">
        <v>126</v>
      </c>
      <c r="N1348" s="14" t="s">
        <v>45</v>
      </c>
      <c r="O1348" s="10" t="s">
        <v>498</v>
      </c>
      <c r="P1348">
        <v>16</v>
      </c>
      <c r="Q1348">
        <v>127</v>
      </c>
      <c r="R1348">
        <v>4</v>
      </c>
      <c r="S1348">
        <v>3</v>
      </c>
      <c r="T1348">
        <v>6</v>
      </c>
      <c r="X1348" t="s">
        <v>481</v>
      </c>
      <c r="Y1348">
        <v>1174</v>
      </c>
      <c r="Z1348" t="s">
        <v>463</v>
      </c>
    </row>
    <row r="1349" spans="1:26" x14ac:dyDescent="0.25">
      <c r="A1349" s="19" t="s">
        <v>318</v>
      </c>
      <c r="B1349" s="18" t="s">
        <v>341</v>
      </c>
      <c r="C1349" s="18" t="s">
        <v>2607</v>
      </c>
      <c r="D1349" s="28" t="str">
        <f>VLOOKUP(R1349, method!$A$1:$B$15, 2, 0)</f>
        <v>中前</v>
      </c>
      <c r="E1349">
        <v>6</v>
      </c>
      <c r="F1349" t="s">
        <v>1249</v>
      </c>
      <c r="G1349" t="s">
        <v>631</v>
      </c>
      <c r="H1349">
        <v>1200</v>
      </c>
      <c r="I1349" s="35" t="s">
        <v>436</v>
      </c>
      <c r="J1349">
        <v>2</v>
      </c>
      <c r="K1349">
        <v>6</v>
      </c>
      <c r="L1349">
        <v>88</v>
      </c>
      <c r="M1349" s="25" t="s">
        <v>89</v>
      </c>
      <c r="N1349" s="16" t="s">
        <v>71</v>
      </c>
      <c r="O1349" s="10">
        <v>2</v>
      </c>
      <c r="P1349">
        <v>7.2</v>
      </c>
      <c r="Q1349">
        <v>127</v>
      </c>
      <c r="R1349">
        <v>4</v>
      </c>
      <c r="S1349">
        <v>4</v>
      </c>
      <c r="T1349">
        <v>6</v>
      </c>
      <c r="X1349" t="s">
        <v>1737</v>
      </c>
      <c r="Y1349">
        <v>1189</v>
      </c>
      <c r="Z1349" t="s">
        <v>16</v>
      </c>
    </row>
    <row r="1350" spans="1:26" x14ac:dyDescent="0.25">
      <c r="A1350" s="19" t="s">
        <v>318</v>
      </c>
      <c r="B1350" s="18" t="s">
        <v>341</v>
      </c>
      <c r="C1350" s="18" t="s">
        <v>2607</v>
      </c>
      <c r="D1350" s="28" t="str">
        <f>VLOOKUP(R1350, method!$A$1:$B$15, 2, 0)</f>
        <v>中前</v>
      </c>
      <c r="E1350" s="34">
        <v>5</v>
      </c>
      <c r="F1350" t="s">
        <v>925</v>
      </c>
      <c r="G1350" t="s">
        <v>631</v>
      </c>
      <c r="H1350">
        <v>1200</v>
      </c>
      <c r="I1350" s="35" t="s">
        <v>455</v>
      </c>
      <c r="J1350">
        <v>2</v>
      </c>
      <c r="K1350">
        <v>6</v>
      </c>
      <c r="L1350">
        <v>90</v>
      </c>
      <c r="M1350" s="25" t="s">
        <v>89</v>
      </c>
      <c r="N1350" s="16" t="s">
        <v>71</v>
      </c>
      <c r="O1350" s="10" t="s">
        <v>552</v>
      </c>
      <c r="P1350">
        <v>5.5</v>
      </c>
      <c r="Q1350">
        <v>121</v>
      </c>
      <c r="R1350">
        <v>6</v>
      </c>
      <c r="S1350">
        <v>4</v>
      </c>
      <c r="T1350">
        <v>5</v>
      </c>
      <c r="X1350" t="s">
        <v>1738</v>
      </c>
      <c r="Y1350">
        <v>1177</v>
      </c>
      <c r="Z1350" t="s">
        <v>16</v>
      </c>
    </row>
    <row r="1351" spans="1:26" x14ac:dyDescent="0.25">
      <c r="A1351" s="19" t="s">
        <v>318</v>
      </c>
      <c r="B1351" s="18" t="s">
        <v>341</v>
      </c>
      <c r="C1351" s="18" t="s">
        <v>2607</v>
      </c>
      <c r="D1351" s="26" t="str">
        <f>VLOOKUP(R1351, method!$A$1:$B$15, 2, 0)</f>
        <v>放頭</v>
      </c>
      <c r="E1351" s="33">
        <v>3</v>
      </c>
      <c r="F1351" t="s">
        <v>438</v>
      </c>
      <c r="G1351" s="31" t="s">
        <v>439</v>
      </c>
      <c r="H1351">
        <v>1200</v>
      </c>
      <c r="I1351" s="36" t="s">
        <v>440</v>
      </c>
      <c r="J1351">
        <v>2</v>
      </c>
      <c r="K1351">
        <v>10</v>
      </c>
      <c r="L1351">
        <v>90</v>
      </c>
      <c r="M1351" s="25" t="s">
        <v>89</v>
      </c>
      <c r="N1351" s="16" t="s">
        <v>71</v>
      </c>
      <c r="O1351" s="10" t="s">
        <v>597</v>
      </c>
      <c r="P1351">
        <v>16</v>
      </c>
      <c r="Q1351">
        <v>129</v>
      </c>
      <c r="R1351">
        <v>3</v>
      </c>
      <c r="S1351">
        <v>3</v>
      </c>
      <c r="T1351">
        <v>3</v>
      </c>
      <c r="X1351" t="s">
        <v>1685</v>
      </c>
      <c r="Y1351">
        <v>1179</v>
      </c>
      <c r="Z1351" t="s">
        <v>16</v>
      </c>
    </row>
    <row r="1352" spans="1:26" x14ac:dyDescent="0.25">
      <c r="A1352" s="19" t="s">
        <v>318</v>
      </c>
      <c r="B1352" s="18" t="s">
        <v>341</v>
      </c>
      <c r="C1352" s="18" t="s">
        <v>2607</v>
      </c>
      <c r="D1352" s="28" t="str">
        <f>VLOOKUP(R1352, method!$A$1:$B$15, 2, 0)</f>
        <v>中前</v>
      </c>
      <c r="E1352" s="33">
        <v>3</v>
      </c>
      <c r="F1352" t="s">
        <v>908</v>
      </c>
      <c r="G1352" t="s">
        <v>532</v>
      </c>
      <c r="H1352">
        <v>1200</v>
      </c>
      <c r="I1352" s="35" t="s">
        <v>455</v>
      </c>
      <c r="J1352">
        <v>2</v>
      </c>
      <c r="K1352">
        <v>9</v>
      </c>
      <c r="L1352">
        <v>88</v>
      </c>
      <c r="M1352" s="25" t="s">
        <v>89</v>
      </c>
      <c r="N1352" s="16" t="s">
        <v>71</v>
      </c>
      <c r="O1352" s="10">
        <v>1</v>
      </c>
      <c r="P1352">
        <v>112</v>
      </c>
      <c r="Q1352">
        <v>122</v>
      </c>
      <c r="R1352">
        <v>6</v>
      </c>
      <c r="S1352">
        <v>5</v>
      </c>
      <c r="T1352">
        <v>3</v>
      </c>
      <c r="X1352" t="s">
        <v>1683</v>
      </c>
      <c r="Y1352">
        <v>1189</v>
      </c>
      <c r="Z1352" t="s">
        <v>915</v>
      </c>
    </row>
    <row r="1353" spans="1:26" x14ac:dyDescent="0.25">
      <c r="A1353" s="19" t="s">
        <v>318</v>
      </c>
      <c r="B1353" s="18" t="s">
        <v>341</v>
      </c>
      <c r="C1353" s="18" t="s">
        <v>2607</v>
      </c>
      <c r="D1353" s="26" t="str">
        <f>VLOOKUP(R1353, method!$A$1:$B$15, 2, 0)</f>
        <v>放頭</v>
      </c>
      <c r="E1353">
        <v>9</v>
      </c>
      <c r="F1353" t="s">
        <v>602</v>
      </c>
      <c r="G1353" t="s">
        <v>511</v>
      </c>
      <c r="H1353">
        <v>1200</v>
      </c>
      <c r="I1353" s="36" t="s">
        <v>603</v>
      </c>
      <c r="J1353">
        <v>2</v>
      </c>
      <c r="K1353">
        <v>2</v>
      </c>
      <c r="L1353">
        <v>88</v>
      </c>
      <c r="M1353" s="25" t="s">
        <v>89</v>
      </c>
      <c r="N1353" s="20" t="s">
        <v>56</v>
      </c>
      <c r="O1353" t="s">
        <v>1150</v>
      </c>
      <c r="P1353">
        <v>11</v>
      </c>
      <c r="Q1353">
        <v>123</v>
      </c>
      <c r="R1353">
        <v>2</v>
      </c>
      <c r="S1353">
        <v>6</v>
      </c>
      <c r="T1353">
        <v>9</v>
      </c>
      <c r="X1353" t="s">
        <v>1739</v>
      </c>
      <c r="Y1353">
        <v>1209</v>
      </c>
      <c r="Z1353" t="s">
        <v>113</v>
      </c>
    </row>
    <row r="1354" spans="1:26" x14ac:dyDescent="0.25">
      <c r="A1354" s="19" t="s">
        <v>318</v>
      </c>
      <c r="B1354" s="18" t="s">
        <v>341</v>
      </c>
      <c r="C1354" s="18" t="s">
        <v>2607</v>
      </c>
      <c r="D1354" s="27" t="str">
        <f>VLOOKUP(R1354, method!$A$1:$B$15, 2, 0)</f>
        <v>中後</v>
      </c>
      <c r="E1354" s="34">
        <v>5</v>
      </c>
      <c r="F1354" t="s">
        <v>989</v>
      </c>
      <c r="G1354" s="30" t="s">
        <v>445</v>
      </c>
      <c r="H1354">
        <v>1000</v>
      </c>
      <c r="I1354" s="35" t="s">
        <v>455</v>
      </c>
      <c r="J1354">
        <v>2</v>
      </c>
      <c r="K1354">
        <v>5</v>
      </c>
      <c r="L1354">
        <v>89</v>
      </c>
      <c r="M1354" s="25" t="s">
        <v>89</v>
      </c>
      <c r="N1354" s="16" t="s">
        <v>71</v>
      </c>
      <c r="O1354" s="10" t="s">
        <v>552</v>
      </c>
      <c r="P1354">
        <v>21</v>
      </c>
      <c r="Q1354">
        <v>128</v>
      </c>
      <c r="R1354">
        <v>8</v>
      </c>
      <c r="S1354">
        <v>9</v>
      </c>
      <c r="T1354">
        <v>5</v>
      </c>
      <c r="X1354" t="s">
        <v>1740</v>
      </c>
      <c r="Y1354">
        <v>1229</v>
      </c>
      <c r="Z1354" t="s">
        <v>961</v>
      </c>
    </row>
    <row r="1355" spans="1:26" x14ac:dyDescent="0.25">
      <c r="A1355" s="19" t="s">
        <v>318</v>
      </c>
      <c r="B1355" s="18" t="s">
        <v>341</v>
      </c>
      <c r="C1355" s="18" t="s">
        <v>2607</v>
      </c>
      <c r="D1355" s="26" t="str">
        <f>VLOOKUP(R1355, method!$A$1:$B$15, 2, 0)</f>
        <v>放頭</v>
      </c>
      <c r="E1355">
        <v>8</v>
      </c>
      <c r="F1355" t="s">
        <v>652</v>
      </c>
      <c r="G1355" t="s">
        <v>532</v>
      </c>
      <c r="H1355">
        <v>1400</v>
      </c>
      <c r="I1355" s="35" t="s">
        <v>455</v>
      </c>
      <c r="J1355" t="s">
        <v>1503</v>
      </c>
      <c r="K1355">
        <v>10</v>
      </c>
      <c r="L1355">
        <v>90</v>
      </c>
      <c r="M1355" s="25" t="s">
        <v>89</v>
      </c>
      <c r="N1355" s="15" t="s">
        <v>391</v>
      </c>
      <c r="O1355" t="s">
        <v>480</v>
      </c>
      <c r="P1355">
        <v>42</v>
      </c>
      <c r="Q1355">
        <v>116</v>
      </c>
      <c r="R1355">
        <v>3</v>
      </c>
      <c r="S1355">
        <v>3</v>
      </c>
      <c r="T1355">
        <v>2</v>
      </c>
      <c r="U1355">
        <v>8</v>
      </c>
      <c r="X1355" t="s">
        <v>591</v>
      </c>
      <c r="Y1355">
        <v>1218</v>
      </c>
      <c r="Z1355" t="s">
        <v>16</v>
      </c>
    </row>
    <row r="1356" spans="1:26" x14ac:dyDescent="0.25">
      <c r="A1356" s="19" t="s">
        <v>318</v>
      </c>
      <c r="B1356" s="18" t="s">
        <v>341</v>
      </c>
      <c r="C1356" s="18" t="s">
        <v>2607</v>
      </c>
      <c r="D1356" s="28" t="str">
        <f>VLOOKUP(R1356, method!$A$1:$B$15, 2, 0)</f>
        <v>中前</v>
      </c>
      <c r="E1356" s="34">
        <v>4</v>
      </c>
      <c r="F1356" t="s">
        <v>608</v>
      </c>
      <c r="G1356" t="s">
        <v>511</v>
      </c>
      <c r="H1356">
        <v>1200</v>
      </c>
      <c r="I1356" s="35" t="s">
        <v>455</v>
      </c>
      <c r="J1356">
        <v>2</v>
      </c>
      <c r="K1356">
        <v>7</v>
      </c>
      <c r="L1356">
        <v>92</v>
      </c>
      <c r="M1356" s="25" t="s">
        <v>89</v>
      </c>
      <c r="N1356" s="18" t="s">
        <v>12</v>
      </c>
      <c r="O1356" t="s">
        <v>456</v>
      </c>
      <c r="P1356">
        <v>16</v>
      </c>
      <c r="Q1356">
        <v>127</v>
      </c>
      <c r="R1356">
        <v>4</v>
      </c>
      <c r="S1356">
        <v>7</v>
      </c>
      <c r="T1356">
        <v>4</v>
      </c>
      <c r="X1356" t="s">
        <v>1741</v>
      </c>
      <c r="Y1356">
        <v>1223</v>
      </c>
      <c r="Z1356" t="s">
        <v>16</v>
      </c>
    </row>
    <row r="1357" spans="1:26" x14ac:dyDescent="0.25">
      <c r="A1357" s="19" t="s">
        <v>318</v>
      </c>
      <c r="B1357" s="18" t="s">
        <v>341</v>
      </c>
      <c r="C1357" s="18" t="s">
        <v>2607</v>
      </c>
      <c r="D1357" s="28" t="str">
        <f>VLOOKUP(R1357, method!$A$1:$B$15, 2, 0)</f>
        <v>中前</v>
      </c>
      <c r="E1357">
        <v>7</v>
      </c>
      <c r="F1357" t="s">
        <v>610</v>
      </c>
      <c r="G1357" t="s">
        <v>491</v>
      </c>
      <c r="H1357">
        <v>1000</v>
      </c>
      <c r="I1357" s="35" t="s">
        <v>455</v>
      </c>
      <c r="J1357">
        <v>2</v>
      </c>
      <c r="K1357">
        <v>6</v>
      </c>
      <c r="L1357">
        <v>94</v>
      </c>
      <c r="M1357" s="25" t="s">
        <v>89</v>
      </c>
      <c r="N1357" s="20" t="s">
        <v>56</v>
      </c>
      <c r="O1357" t="s">
        <v>546</v>
      </c>
      <c r="P1357">
        <v>13</v>
      </c>
      <c r="Q1357">
        <v>131</v>
      </c>
      <c r="R1357">
        <v>6</v>
      </c>
      <c r="S1357">
        <v>6</v>
      </c>
      <c r="T1357">
        <v>7</v>
      </c>
      <c r="X1357" t="s">
        <v>1742</v>
      </c>
      <c r="Y1357">
        <v>1220</v>
      </c>
      <c r="Z1357" t="s">
        <v>16</v>
      </c>
    </row>
    <row r="1358" spans="1:26" x14ac:dyDescent="0.25">
      <c r="A1358" s="19" t="s">
        <v>318</v>
      </c>
      <c r="B1358" s="18" t="s">
        <v>341</v>
      </c>
      <c r="C1358" s="18" t="s">
        <v>2607</v>
      </c>
      <c r="D1358" s="28" t="str">
        <f>VLOOKUP(R1358, method!$A$1:$B$15, 2, 0)</f>
        <v>中前</v>
      </c>
      <c r="E1358" s="34">
        <v>4</v>
      </c>
      <c r="F1358" t="s">
        <v>472</v>
      </c>
      <c r="G1358" s="31" t="s">
        <v>435</v>
      </c>
      <c r="H1358">
        <v>1200</v>
      </c>
      <c r="I1358" s="35" t="s">
        <v>455</v>
      </c>
      <c r="J1358">
        <v>2</v>
      </c>
      <c r="K1358">
        <v>12</v>
      </c>
      <c r="L1358">
        <v>94</v>
      </c>
      <c r="M1358" s="25" t="s">
        <v>89</v>
      </c>
      <c r="N1358" s="20" t="s">
        <v>56</v>
      </c>
      <c r="O1358" s="10" t="s">
        <v>597</v>
      </c>
      <c r="P1358">
        <v>27</v>
      </c>
      <c r="Q1358">
        <v>132</v>
      </c>
      <c r="R1358">
        <v>4</v>
      </c>
      <c r="S1358">
        <v>3</v>
      </c>
      <c r="T1358">
        <v>4</v>
      </c>
      <c r="X1358" t="s">
        <v>1293</v>
      </c>
      <c r="Y1358">
        <v>1202</v>
      </c>
      <c r="Z1358" t="s">
        <v>16</v>
      </c>
    </row>
    <row r="1359" spans="1:26" x14ac:dyDescent="0.25">
      <c r="A1359" s="19" t="s">
        <v>318</v>
      </c>
      <c r="B1359" s="18" t="s">
        <v>341</v>
      </c>
      <c r="C1359" s="18" t="s">
        <v>2607</v>
      </c>
      <c r="D1359" s="26" t="str">
        <f>VLOOKUP(R1359, method!$A$1:$B$15, 2, 0)</f>
        <v>放頭</v>
      </c>
      <c r="E1359">
        <v>10</v>
      </c>
      <c r="F1359" t="s">
        <v>621</v>
      </c>
      <c r="G1359" s="30" t="s">
        <v>445</v>
      </c>
      <c r="H1359">
        <v>1650</v>
      </c>
      <c r="I1359" s="35" t="s">
        <v>436</v>
      </c>
      <c r="J1359">
        <v>2</v>
      </c>
      <c r="K1359">
        <v>4</v>
      </c>
      <c r="L1359">
        <v>94</v>
      </c>
      <c r="M1359" s="25" t="s">
        <v>89</v>
      </c>
      <c r="N1359" s="18" t="s">
        <v>12</v>
      </c>
      <c r="O1359">
        <v>9</v>
      </c>
      <c r="P1359">
        <v>7</v>
      </c>
      <c r="Q1359">
        <v>134</v>
      </c>
      <c r="R1359">
        <v>1</v>
      </c>
      <c r="S1359">
        <v>1</v>
      </c>
      <c r="T1359">
        <v>2</v>
      </c>
      <c r="U1359">
        <v>10</v>
      </c>
      <c r="X1359" t="s">
        <v>1743</v>
      </c>
      <c r="Y1359">
        <v>1172</v>
      </c>
      <c r="Z1359" t="s">
        <v>16</v>
      </c>
    </row>
    <row r="1360" spans="1:26" x14ac:dyDescent="0.25">
      <c r="A1360" s="19" t="s">
        <v>318</v>
      </c>
      <c r="B1360" s="18" t="s">
        <v>341</v>
      </c>
      <c r="C1360" s="18" t="s">
        <v>2607</v>
      </c>
      <c r="D1360" s="26" t="str">
        <f>VLOOKUP(R1360, method!$A$1:$B$15, 2, 0)</f>
        <v>放頭</v>
      </c>
      <c r="E1360" s="33">
        <v>2</v>
      </c>
      <c r="F1360" t="s">
        <v>696</v>
      </c>
      <c r="G1360" t="s">
        <v>551</v>
      </c>
      <c r="H1360">
        <v>1400</v>
      </c>
      <c r="I1360" s="35" t="s">
        <v>455</v>
      </c>
      <c r="J1360">
        <v>2</v>
      </c>
      <c r="K1360">
        <v>6</v>
      </c>
      <c r="L1360">
        <v>91</v>
      </c>
      <c r="M1360" s="25" t="s">
        <v>89</v>
      </c>
      <c r="N1360" s="24" t="s">
        <v>146</v>
      </c>
      <c r="O1360" s="10" t="s">
        <v>613</v>
      </c>
      <c r="P1360">
        <v>68</v>
      </c>
      <c r="Q1360">
        <v>129</v>
      </c>
      <c r="R1360">
        <v>1</v>
      </c>
      <c r="S1360">
        <v>1</v>
      </c>
      <c r="T1360">
        <v>1</v>
      </c>
      <c r="U1360">
        <v>2</v>
      </c>
      <c r="X1360" t="s">
        <v>1744</v>
      </c>
      <c r="Y1360">
        <v>1170</v>
      </c>
      <c r="Z1360" t="s">
        <v>16</v>
      </c>
    </row>
    <row r="1361" spans="1:26" x14ac:dyDescent="0.25">
      <c r="A1361" s="19" t="s">
        <v>318</v>
      </c>
      <c r="B1361" s="18" t="s">
        <v>341</v>
      </c>
      <c r="C1361" s="18" t="s">
        <v>2607</v>
      </c>
      <c r="D1361" s="28" t="str">
        <f>VLOOKUP(R1361, method!$A$1:$B$15, 2, 0)</f>
        <v>中前</v>
      </c>
      <c r="E1361">
        <v>7</v>
      </c>
      <c r="F1361" t="s">
        <v>851</v>
      </c>
      <c r="G1361" t="s">
        <v>532</v>
      </c>
      <c r="H1361">
        <v>1200</v>
      </c>
      <c r="I1361" s="35" t="s">
        <v>455</v>
      </c>
      <c r="J1361">
        <v>2</v>
      </c>
      <c r="K1361">
        <v>7</v>
      </c>
      <c r="L1361">
        <v>92</v>
      </c>
      <c r="M1361" s="25" t="s">
        <v>89</v>
      </c>
      <c r="N1361" s="24" t="s">
        <v>146</v>
      </c>
      <c r="O1361" t="s">
        <v>546</v>
      </c>
      <c r="P1361">
        <v>42</v>
      </c>
      <c r="Q1361">
        <v>129</v>
      </c>
      <c r="R1361">
        <v>7</v>
      </c>
      <c r="S1361">
        <v>6</v>
      </c>
      <c r="T1361">
        <v>7</v>
      </c>
      <c r="X1361" t="s">
        <v>1745</v>
      </c>
      <c r="Y1361">
        <v>1174</v>
      </c>
      <c r="Z1361" t="s">
        <v>16</v>
      </c>
    </row>
    <row r="1362" spans="1:26" x14ac:dyDescent="0.25">
      <c r="A1362" s="19" t="s">
        <v>318</v>
      </c>
      <c r="B1362" s="18" t="s">
        <v>341</v>
      </c>
      <c r="C1362" s="18" t="s">
        <v>2607</v>
      </c>
      <c r="D1362" s="28" t="str">
        <f>VLOOKUP(R1362, method!$A$1:$B$15, 2, 0)</f>
        <v>中前</v>
      </c>
      <c r="E1362" s="34">
        <v>5</v>
      </c>
      <c r="F1362" t="s">
        <v>918</v>
      </c>
      <c r="G1362" s="31" t="s">
        <v>451</v>
      </c>
      <c r="H1362">
        <v>1200</v>
      </c>
      <c r="I1362" s="35" t="s">
        <v>455</v>
      </c>
      <c r="J1362">
        <v>2</v>
      </c>
      <c r="K1362">
        <v>2</v>
      </c>
      <c r="L1362">
        <v>92</v>
      </c>
      <c r="M1362" s="25" t="s">
        <v>89</v>
      </c>
      <c r="N1362" s="20" t="s">
        <v>56</v>
      </c>
      <c r="O1362" t="s">
        <v>456</v>
      </c>
      <c r="P1362">
        <v>5.0999999999999996</v>
      </c>
      <c r="Q1362">
        <v>129</v>
      </c>
      <c r="R1362">
        <v>4</v>
      </c>
      <c r="S1362">
        <v>3</v>
      </c>
      <c r="T1362">
        <v>5</v>
      </c>
      <c r="X1362" t="s">
        <v>443</v>
      </c>
      <c r="Y1362">
        <v>1151</v>
      </c>
      <c r="Z1362" t="s">
        <v>16</v>
      </c>
    </row>
    <row r="1363" spans="1:26" x14ac:dyDescent="0.25">
      <c r="A1363" s="19" t="s">
        <v>318</v>
      </c>
      <c r="B1363" s="18" t="s">
        <v>341</v>
      </c>
      <c r="C1363" s="18" t="s">
        <v>2607</v>
      </c>
      <c r="D1363" s="28" t="str">
        <f>VLOOKUP(R1363, method!$A$1:$B$15, 2, 0)</f>
        <v>中前</v>
      </c>
      <c r="E1363">
        <v>10</v>
      </c>
      <c r="F1363" t="s">
        <v>1004</v>
      </c>
      <c r="G1363" t="s">
        <v>469</v>
      </c>
      <c r="H1363">
        <v>1200</v>
      </c>
      <c r="I1363" s="35" t="s">
        <v>455</v>
      </c>
      <c r="J1363" t="s">
        <v>1534</v>
      </c>
      <c r="K1363">
        <v>1</v>
      </c>
      <c r="L1363">
        <v>92</v>
      </c>
      <c r="M1363" s="25" t="s">
        <v>89</v>
      </c>
      <c r="N1363" s="20" t="s">
        <v>56</v>
      </c>
      <c r="O1363" t="s">
        <v>465</v>
      </c>
      <c r="P1363">
        <v>17</v>
      </c>
      <c r="Q1363">
        <v>123</v>
      </c>
      <c r="R1363">
        <v>5</v>
      </c>
      <c r="S1363">
        <v>6</v>
      </c>
      <c r="T1363">
        <v>10</v>
      </c>
      <c r="X1363" t="s">
        <v>1421</v>
      </c>
      <c r="Y1363">
        <v>1183</v>
      </c>
      <c r="Z1363" t="s">
        <v>16</v>
      </c>
    </row>
    <row r="1364" spans="1:26" x14ac:dyDescent="0.25">
      <c r="A1364" s="19" t="s">
        <v>318</v>
      </c>
      <c r="B1364" s="18" t="s">
        <v>341</v>
      </c>
      <c r="C1364" s="18" t="s">
        <v>2607</v>
      </c>
      <c r="D1364" s="26" t="str">
        <f>VLOOKUP(R1364, method!$A$1:$B$15, 2, 0)</f>
        <v>放頭</v>
      </c>
      <c r="E1364" s="33">
        <v>2</v>
      </c>
      <c r="F1364" t="s">
        <v>947</v>
      </c>
      <c r="G1364" s="31" t="s">
        <v>435</v>
      </c>
      <c r="H1364">
        <v>1200</v>
      </c>
      <c r="I1364" s="35" t="s">
        <v>455</v>
      </c>
      <c r="J1364">
        <v>2</v>
      </c>
      <c r="K1364">
        <v>5</v>
      </c>
      <c r="L1364">
        <v>91</v>
      </c>
      <c r="M1364" s="25" t="s">
        <v>89</v>
      </c>
      <c r="N1364" s="20" t="s">
        <v>56</v>
      </c>
      <c r="O1364" s="10" t="s">
        <v>376</v>
      </c>
      <c r="P1364">
        <v>8.8000000000000007</v>
      </c>
      <c r="Q1364">
        <v>128</v>
      </c>
      <c r="R1364">
        <v>3</v>
      </c>
      <c r="S1364">
        <v>4</v>
      </c>
      <c r="T1364">
        <v>2</v>
      </c>
      <c r="X1364" t="s">
        <v>653</v>
      </c>
      <c r="Y1364">
        <v>1187</v>
      </c>
      <c r="Z1364" t="s">
        <v>16</v>
      </c>
    </row>
    <row r="1365" spans="1:26" x14ac:dyDescent="0.25">
      <c r="A1365" s="19" t="s">
        <v>318</v>
      </c>
      <c r="B1365" s="18" t="s">
        <v>341</v>
      </c>
      <c r="C1365" s="18" t="s">
        <v>2607</v>
      </c>
      <c r="D1365" s="26" t="str">
        <f>VLOOKUP(R1365, method!$A$1:$B$15, 2, 0)</f>
        <v>放頭</v>
      </c>
      <c r="E1365" s="33">
        <v>1</v>
      </c>
      <c r="F1365" t="s">
        <v>1244</v>
      </c>
      <c r="G1365" s="31" t="s">
        <v>451</v>
      </c>
      <c r="H1365">
        <v>1200</v>
      </c>
      <c r="I1365" s="35" t="s">
        <v>455</v>
      </c>
      <c r="J1365">
        <v>1</v>
      </c>
      <c r="K1365">
        <v>7</v>
      </c>
      <c r="L1365">
        <v>85</v>
      </c>
      <c r="M1365" s="25" t="s">
        <v>89</v>
      </c>
      <c r="N1365" s="20" t="s">
        <v>56</v>
      </c>
      <c r="O1365" s="10" t="s">
        <v>762</v>
      </c>
      <c r="P1365">
        <v>4</v>
      </c>
      <c r="Q1365">
        <v>115</v>
      </c>
      <c r="R1365">
        <v>3</v>
      </c>
      <c r="S1365">
        <v>4</v>
      </c>
      <c r="T1365">
        <v>1</v>
      </c>
      <c r="X1365" t="s">
        <v>386</v>
      </c>
      <c r="Y1365">
        <v>1171</v>
      </c>
      <c r="Z1365" t="s">
        <v>16</v>
      </c>
    </row>
    <row r="1366" spans="1:26" x14ac:dyDescent="0.25">
      <c r="A1366" s="19" t="s">
        <v>318</v>
      </c>
      <c r="B1366" s="18" t="s">
        <v>341</v>
      </c>
      <c r="C1366" s="18" t="s">
        <v>2607</v>
      </c>
      <c r="D1366" s="28" t="str">
        <f>VLOOKUP(R1366, method!$A$1:$B$15, 2, 0)</f>
        <v>中前</v>
      </c>
      <c r="E1366" s="33">
        <v>1</v>
      </c>
      <c r="F1366" t="s">
        <v>500</v>
      </c>
      <c r="G1366" s="31" t="s">
        <v>439</v>
      </c>
      <c r="H1366">
        <v>1200</v>
      </c>
      <c r="I1366" s="35" t="s">
        <v>455</v>
      </c>
      <c r="J1366">
        <v>3</v>
      </c>
      <c r="K1366">
        <v>12</v>
      </c>
      <c r="L1366">
        <v>78</v>
      </c>
      <c r="M1366" s="25" t="s">
        <v>89</v>
      </c>
      <c r="N1366" s="20" t="s">
        <v>56</v>
      </c>
      <c r="O1366" s="10" t="s">
        <v>452</v>
      </c>
      <c r="P1366">
        <v>11</v>
      </c>
      <c r="Q1366">
        <v>135</v>
      </c>
      <c r="R1366">
        <v>4</v>
      </c>
      <c r="S1366">
        <v>4</v>
      </c>
      <c r="T1366">
        <v>1</v>
      </c>
      <c r="X1366" t="s">
        <v>884</v>
      </c>
      <c r="Y1366">
        <v>1186</v>
      </c>
      <c r="Z1366" t="s">
        <v>16</v>
      </c>
    </row>
    <row r="1367" spans="1:26" x14ac:dyDescent="0.25">
      <c r="A1367" s="19" t="s">
        <v>318</v>
      </c>
      <c r="B1367" s="18" t="s">
        <v>341</v>
      </c>
      <c r="C1367" s="18" t="s">
        <v>2607</v>
      </c>
      <c r="D1367" s="26" t="str">
        <f>VLOOKUP(R1367, method!$A$1:$B$15, 2, 0)</f>
        <v>放頭</v>
      </c>
      <c r="E1367" s="34">
        <v>5</v>
      </c>
      <c r="F1367" t="s">
        <v>1068</v>
      </c>
      <c r="G1367" s="31" t="s">
        <v>439</v>
      </c>
      <c r="H1367">
        <v>1200</v>
      </c>
      <c r="I1367" s="35" t="s">
        <v>455</v>
      </c>
      <c r="J1367">
        <v>3</v>
      </c>
      <c r="K1367">
        <v>8</v>
      </c>
      <c r="L1367">
        <v>78</v>
      </c>
      <c r="M1367" s="25" t="s">
        <v>89</v>
      </c>
      <c r="N1367" s="24" t="s">
        <v>389</v>
      </c>
      <c r="O1367" s="10" t="s">
        <v>498</v>
      </c>
      <c r="P1367">
        <v>8</v>
      </c>
      <c r="Q1367">
        <v>135</v>
      </c>
      <c r="R1367">
        <v>3</v>
      </c>
      <c r="S1367">
        <v>3</v>
      </c>
      <c r="T1367">
        <v>5</v>
      </c>
      <c r="X1367" t="s">
        <v>517</v>
      </c>
      <c r="Y1367">
        <v>1187</v>
      </c>
      <c r="Z1367" t="s">
        <v>1746</v>
      </c>
    </row>
    <row r="1368" spans="1:26" x14ac:dyDescent="0.25">
      <c r="A1368" s="19" t="s">
        <v>318</v>
      </c>
      <c r="B1368" s="18" t="s">
        <v>341</v>
      </c>
      <c r="C1368" s="18" t="s">
        <v>2607</v>
      </c>
      <c r="D1368" s="27" t="str">
        <f>VLOOKUP(R1368, method!$A$1:$B$15, 2, 0)</f>
        <v>中後</v>
      </c>
      <c r="E1368" s="34">
        <v>5</v>
      </c>
      <c r="F1368" t="s">
        <v>1122</v>
      </c>
      <c r="G1368" s="31" t="s">
        <v>435</v>
      </c>
      <c r="H1368">
        <v>1200</v>
      </c>
      <c r="I1368" s="35" t="s">
        <v>455</v>
      </c>
      <c r="J1368">
        <v>3</v>
      </c>
      <c r="K1368">
        <v>11</v>
      </c>
      <c r="L1368">
        <v>78</v>
      </c>
      <c r="M1368" s="25" t="s">
        <v>89</v>
      </c>
      <c r="N1368" s="24" t="s">
        <v>389</v>
      </c>
      <c r="O1368">
        <v>3</v>
      </c>
      <c r="P1368">
        <v>8.1</v>
      </c>
      <c r="Q1368">
        <v>135</v>
      </c>
      <c r="R1368">
        <v>9</v>
      </c>
      <c r="S1368">
        <v>10</v>
      </c>
      <c r="T1368">
        <v>5</v>
      </c>
      <c r="X1368" t="s">
        <v>1075</v>
      </c>
      <c r="Y1368">
        <v>1191</v>
      </c>
      <c r="Z1368" t="s">
        <v>152</v>
      </c>
    </row>
    <row r="1369" spans="1:26" x14ac:dyDescent="0.25">
      <c r="A1369" s="19" t="s">
        <v>318</v>
      </c>
      <c r="B1369" s="18" t="s">
        <v>341</v>
      </c>
      <c r="C1369" s="18" t="s">
        <v>2607</v>
      </c>
      <c r="D1369" s="26" t="str">
        <f>VLOOKUP(R1369, method!$A$1:$B$15, 2, 0)</f>
        <v>放頭</v>
      </c>
      <c r="E1369" s="33">
        <v>1</v>
      </c>
      <c r="F1369" t="s">
        <v>1167</v>
      </c>
      <c r="G1369" s="31" t="s">
        <v>439</v>
      </c>
      <c r="H1369">
        <v>1200</v>
      </c>
      <c r="I1369" s="35" t="s">
        <v>455</v>
      </c>
      <c r="J1369">
        <v>3</v>
      </c>
      <c r="K1369">
        <v>8</v>
      </c>
      <c r="L1369">
        <v>72</v>
      </c>
      <c r="M1369" s="25" t="s">
        <v>89</v>
      </c>
      <c r="N1369" s="24" t="s">
        <v>389</v>
      </c>
      <c r="O1369" s="10" t="s">
        <v>376</v>
      </c>
      <c r="P1369">
        <v>7.2</v>
      </c>
      <c r="Q1369">
        <v>131</v>
      </c>
      <c r="R1369">
        <v>1</v>
      </c>
      <c r="S1369">
        <v>1</v>
      </c>
      <c r="T1369">
        <v>1</v>
      </c>
      <c r="X1369" t="s">
        <v>517</v>
      </c>
      <c r="Y1369">
        <v>1186</v>
      </c>
      <c r="Z1369" t="s">
        <v>152</v>
      </c>
    </row>
    <row r="1370" spans="1:26" x14ac:dyDescent="0.25">
      <c r="A1370" s="19" t="s">
        <v>318</v>
      </c>
      <c r="B1370" s="18" t="s">
        <v>341</v>
      </c>
      <c r="C1370" s="18" t="s">
        <v>2607</v>
      </c>
      <c r="D1370" s="26" t="str">
        <f>VLOOKUP(R1370, method!$A$1:$B$15, 2, 0)</f>
        <v>放頭</v>
      </c>
      <c r="E1370" s="33">
        <v>2</v>
      </c>
      <c r="F1370" t="s">
        <v>507</v>
      </c>
      <c r="G1370" s="30" t="s">
        <v>445</v>
      </c>
      <c r="H1370">
        <v>1200</v>
      </c>
      <c r="I1370" s="35" t="s">
        <v>455</v>
      </c>
      <c r="J1370">
        <v>3</v>
      </c>
      <c r="K1370">
        <v>1</v>
      </c>
      <c r="L1370">
        <v>70</v>
      </c>
      <c r="M1370" s="25" t="s">
        <v>89</v>
      </c>
      <c r="N1370" s="18" t="s">
        <v>12</v>
      </c>
      <c r="O1370" s="10" t="s">
        <v>488</v>
      </c>
      <c r="P1370">
        <v>3.2</v>
      </c>
      <c r="Q1370">
        <v>129</v>
      </c>
      <c r="R1370">
        <v>1</v>
      </c>
      <c r="S1370">
        <v>1</v>
      </c>
      <c r="T1370">
        <v>2</v>
      </c>
      <c r="X1370" t="s">
        <v>641</v>
      </c>
      <c r="Y1370">
        <v>1170</v>
      </c>
      <c r="Z1370" t="s">
        <v>152</v>
      </c>
    </row>
    <row r="1371" spans="1:26" x14ac:dyDescent="0.25">
      <c r="A1371" s="19" t="s">
        <v>318</v>
      </c>
      <c r="B1371" s="18" t="s">
        <v>341</v>
      </c>
      <c r="C1371" s="18" t="s">
        <v>2607</v>
      </c>
      <c r="D1371" s="26" t="str">
        <f>VLOOKUP(R1371, method!$A$1:$B$15, 2, 0)</f>
        <v>放頭</v>
      </c>
      <c r="E1371" s="33">
        <v>1</v>
      </c>
      <c r="F1371" t="s">
        <v>731</v>
      </c>
      <c r="G1371" s="31" t="s">
        <v>435</v>
      </c>
      <c r="H1371">
        <v>1200</v>
      </c>
      <c r="I1371" s="35" t="s">
        <v>455</v>
      </c>
      <c r="J1371">
        <v>4</v>
      </c>
      <c r="K1371">
        <v>1</v>
      </c>
      <c r="L1371">
        <v>60</v>
      </c>
      <c r="M1371" s="25" t="s">
        <v>89</v>
      </c>
      <c r="N1371" s="18" t="s">
        <v>12</v>
      </c>
      <c r="O1371" t="s">
        <v>495</v>
      </c>
      <c r="P1371">
        <v>2.5</v>
      </c>
      <c r="Q1371">
        <v>135</v>
      </c>
      <c r="R1371">
        <v>1</v>
      </c>
      <c r="S1371">
        <v>1</v>
      </c>
      <c r="T1371">
        <v>1</v>
      </c>
      <c r="X1371" t="s">
        <v>884</v>
      </c>
      <c r="Y1371">
        <v>1155</v>
      </c>
      <c r="Z1371" t="s">
        <v>152</v>
      </c>
    </row>
    <row r="1372" spans="1:26" x14ac:dyDescent="0.25">
      <c r="A1372" s="19" t="s">
        <v>318</v>
      </c>
      <c r="B1372" s="18" t="s">
        <v>341</v>
      </c>
      <c r="C1372" s="18" t="s">
        <v>2607</v>
      </c>
      <c r="D1372" s="26" t="str">
        <f>VLOOKUP(R1372, method!$A$1:$B$15, 2, 0)</f>
        <v>放頭</v>
      </c>
      <c r="E1372" s="34">
        <v>5</v>
      </c>
      <c r="F1372" t="s">
        <v>1127</v>
      </c>
      <c r="G1372" s="31" t="s">
        <v>451</v>
      </c>
      <c r="H1372">
        <v>1200</v>
      </c>
      <c r="I1372" s="35" t="s">
        <v>436</v>
      </c>
      <c r="J1372">
        <v>3</v>
      </c>
      <c r="K1372">
        <v>1</v>
      </c>
      <c r="L1372">
        <v>60</v>
      </c>
      <c r="M1372" s="25" t="s">
        <v>89</v>
      </c>
      <c r="N1372" s="21" t="s">
        <v>61</v>
      </c>
      <c r="O1372" s="10" t="s">
        <v>452</v>
      </c>
      <c r="P1372">
        <v>7.3</v>
      </c>
      <c r="Q1372">
        <v>119</v>
      </c>
      <c r="R1372">
        <v>3</v>
      </c>
      <c r="S1372">
        <v>3</v>
      </c>
      <c r="T1372">
        <v>5</v>
      </c>
      <c r="X1372" t="s">
        <v>324</v>
      </c>
      <c r="Y1372">
        <v>1152</v>
      </c>
      <c r="Z1372" t="s">
        <v>1747</v>
      </c>
    </row>
    <row r="1373" spans="1:26" x14ac:dyDescent="0.25">
      <c r="A1373" s="19" t="s">
        <v>318</v>
      </c>
      <c r="B1373" s="18" t="s">
        <v>341</v>
      </c>
      <c r="C1373" s="18" t="s">
        <v>2607</v>
      </c>
      <c r="D1373" s="26" t="str">
        <f>VLOOKUP(R1373, method!$A$1:$B$15, 2, 0)</f>
        <v>放頭</v>
      </c>
      <c r="E1373">
        <v>6</v>
      </c>
      <c r="F1373" t="s">
        <v>514</v>
      </c>
      <c r="G1373" s="31" t="s">
        <v>435</v>
      </c>
      <c r="H1373">
        <v>1200</v>
      </c>
      <c r="I1373" s="35" t="s">
        <v>436</v>
      </c>
      <c r="J1373">
        <v>3</v>
      </c>
      <c r="K1373">
        <v>2</v>
      </c>
      <c r="L1373">
        <v>61</v>
      </c>
      <c r="M1373" s="25" t="s">
        <v>89</v>
      </c>
      <c r="N1373" s="20" t="s">
        <v>56</v>
      </c>
      <c r="O1373" t="s">
        <v>529</v>
      </c>
      <c r="P1373">
        <v>6.1</v>
      </c>
      <c r="Q1373">
        <v>116</v>
      </c>
      <c r="R1373">
        <v>2</v>
      </c>
      <c r="S1373">
        <v>2</v>
      </c>
      <c r="T1373">
        <v>6</v>
      </c>
      <c r="X1373" t="s">
        <v>14</v>
      </c>
      <c r="Y1373">
        <v>1164</v>
      </c>
      <c r="Z1373" t="s">
        <v>1746</v>
      </c>
    </row>
    <row r="1374" spans="1:26" x14ac:dyDescent="0.25">
      <c r="A1374" s="19" t="s">
        <v>318</v>
      </c>
      <c r="B1374" s="18" t="s">
        <v>341</v>
      </c>
      <c r="C1374" s="18" t="s">
        <v>2607</v>
      </c>
      <c r="D1374" s="26" t="str">
        <f>VLOOKUP(R1374, method!$A$1:$B$15, 2, 0)</f>
        <v>放頭</v>
      </c>
      <c r="E1374" s="34">
        <v>4</v>
      </c>
      <c r="F1374" t="s">
        <v>963</v>
      </c>
      <c r="G1374" t="s">
        <v>631</v>
      </c>
      <c r="H1374">
        <v>1200</v>
      </c>
      <c r="I1374" s="35" t="s">
        <v>436</v>
      </c>
      <c r="J1374">
        <v>3</v>
      </c>
      <c r="K1374">
        <v>7</v>
      </c>
      <c r="L1374">
        <v>61</v>
      </c>
      <c r="M1374" s="25" t="s">
        <v>89</v>
      </c>
      <c r="N1374" s="20" t="s">
        <v>56</v>
      </c>
      <c r="O1374">
        <v>3</v>
      </c>
      <c r="P1374">
        <v>7.8</v>
      </c>
      <c r="Q1374">
        <v>119</v>
      </c>
      <c r="R1374">
        <v>1</v>
      </c>
      <c r="S1374">
        <v>1</v>
      </c>
      <c r="T1374">
        <v>4</v>
      </c>
      <c r="X1374" t="s">
        <v>324</v>
      </c>
      <c r="Y1374">
        <v>1190</v>
      </c>
      <c r="Z1374" t="s">
        <v>152</v>
      </c>
    </row>
    <row r="1375" spans="1:26" x14ac:dyDescent="0.25">
      <c r="A1375" s="19" t="s">
        <v>318</v>
      </c>
      <c r="B1375" s="18" t="s">
        <v>341</v>
      </c>
      <c r="C1375" s="18" t="s">
        <v>2607</v>
      </c>
      <c r="D1375" s="26" t="str">
        <f>VLOOKUP(R1375, method!$A$1:$B$15, 2, 0)</f>
        <v>放頭</v>
      </c>
      <c r="E1375" s="33">
        <v>2</v>
      </c>
      <c r="F1375" t="s">
        <v>965</v>
      </c>
      <c r="G1375" t="s">
        <v>545</v>
      </c>
      <c r="H1375">
        <v>1200</v>
      </c>
      <c r="I1375" s="35" t="s">
        <v>455</v>
      </c>
      <c r="J1375">
        <v>3</v>
      </c>
      <c r="K1375">
        <v>2</v>
      </c>
      <c r="L1375">
        <v>61</v>
      </c>
      <c r="M1375" s="25" t="s">
        <v>89</v>
      </c>
      <c r="N1375" s="17" t="s">
        <v>1748</v>
      </c>
      <c r="O1375">
        <v>3</v>
      </c>
      <c r="P1375">
        <v>54</v>
      </c>
      <c r="Q1375">
        <v>119</v>
      </c>
      <c r="R1375">
        <v>3</v>
      </c>
      <c r="S1375">
        <v>3</v>
      </c>
      <c r="T1375">
        <v>2</v>
      </c>
      <c r="X1375" t="s">
        <v>357</v>
      </c>
      <c r="Y1375">
        <v>1181</v>
      </c>
      <c r="Z1375" t="s">
        <v>1749</v>
      </c>
    </row>
    <row r="1376" spans="1:26" x14ac:dyDescent="0.25">
      <c r="A1376" s="19" t="s">
        <v>318</v>
      </c>
      <c r="B1376" s="18" t="s">
        <v>341</v>
      </c>
      <c r="C1376" s="18" t="s">
        <v>2607</v>
      </c>
      <c r="D1376" s="26" t="str">
        <f>VLOOKUP(R1376, method!$A$1:$B$15, 2, 0)</f>
        <v>放頭</v>
      </c>
      <c r="E1376">
        <v>11</v>
      </c>
      <c r="F1376" t="s">
        <v>739</v>
      </c>
      <c r="G1376" s="31" t="s">
        <v>439</v>
      </c>
      <c r="H1376">
        <v>1200</v>
      </c>
      <c r="I1376" s="35" t="s">
        <v>455</v>
      </c>
      <c r="J1376">
        <v>3</v>
      </c>
      <c r="K1376">
        <v>8</v>
      </c>
      <c r="L1376">
        <v>63</v>
      </c>
      <c r="M1376" s="25" t="s">
        <v>89</v>
      </c>
      <c r="N1376" s="20" t="s">
        <v>817</v>
      </c>
      <c r="O1376" t="s">
        <v>648</v>
      </c>
      <c r="P1376">
        <v>23</v>
      </c>
      <c r="Q1376">
        <v>120</v>
      </c>
      <c r="R1376">
        <v>2</v>
      </c>
      <c r="S1376">
        <v>2</v>
      </c>
      <c r="T1376">
        <v>11</v>
      </c>
      <c r="X1376" t="s">
        <v>1707</v>
      </c>
      <c r="Y1376">
        <v>1173</v>
      </c>
      <c r="Z1376" t="s">
        <v>113</v>
      </c>
    </row>
    <row r="1377" spans="1:26" x14ac:dyDescent="0.25">
      <c r="A1377" s="19" t="s">
        <v>318</v>
      </c>
      <c r="B1377" s="18" t="s">
        <v>341</v>
      </c>
      <c r="C1377" s="18" t="s">
        <v>2607</v>
      </c>
      <c r="D1377" s="28" t="str">
        <f>VLOOKUP(R1377, method!$A$1:$B$15, 2, 0)</f>
        <v>中前</v>
      </c>
      <c r="E1377">
        <v>7</v>
      </c>
      <c r="F1377" t="s">
        <v>1077</v>
      </c>
      <c r="G1377" t="s">
        <v>631</v>
      </c>
      <c r="H1377">
        <v>1000</v>
      </c>
      <c r="I1377" s="35" t="s">
        <v>455</v>
      </c>
      <c r="J1377">
        <v>3</v>
      </c>
      <c r="K1377">
        <v>4</v>
      </c>
      <c r="L1377">
        <v>64</v>
      </c>
      <c r="M1377" s="25" t="s">
        <v>89</v>
      </c>
      <c r="N1377" s="15" t="s">
        <v>391</v>
      </c>
      <c r="O1377" s="10">
        <v>2</v>
      </c>
      <c r="P1377">
        <v>7.3</v>
      </c>
      <c r="Q1377">
        <v>119</v>
      </c>
      <c r="R1377">
        <v>4</v>
      </c>
      <c r="S1377">
        <v>2</v>
      </c>
      <c r="T1377">
        <v>7</v>
      </c>
      <c r="X1377" t="s">
        <v>1677</v>
      </c>
      <c r="Y1377">
        <v>1189</v>
      </c>
      <c r="Z1377" t="s">
        <v>113</v>
      </c>
    </row>
    <row r="1378" spans="1:26" x14ac:dyDescent="0.25">
      <c r="A1378" s="19" t="s">
        <v>318</v>
      </c>
      <c r="B1378" s="18" t="s">
        <v>341</v>
      </c>
      <c r="C1378" s="18" t="s">
        <v>2607</v>
      </c>
      <c r="D1378" s="26" t="str">
        <f>VLOOKUP(R1378, method!$A$1:$B$15, 2, 0)</f>
        <v>放頭</v>
      </c>
      <c r="E1378">
        <v>9</v>
      </c>
      <c r="F1378" t="s">
        <v>744</v>
      </c>
      <c r="G1378" t="s">
        <v>551</v>
      </c>
      <c r="H1378">
        <v>1000</v>
      </c>
      <c r="I1378" s="36" t="s">
        <v>698</v>
      </c>
      <c r="J1378">
        <v>3</v>
      </c>
      <c r="K1378">
        <v>2</v>
      </c>
      <c r="L1378">
        <v>64</v>
      </c>
      <c r="M1378" s="25" t="s">
        <v>89</v>
      </c>
      <c r="N1378" s="15" t="s">
        <v>391</v>
      </c>
      <c r="O1378" t="s">
        <v>533</v>
      </c>
      <c r="P1378">
        <v>16</v>
      </c>
      <c r="Q1378">
        <v>119</v>
      </c>
      <c r="R1378">
        <v>3</v>
      </c>
      <c r="S1378">
        <v>5</v>
      </c>
      <c r="T1378">
        <v>9</v>
      </c>
      <c r="X1378" t="s">
        <v>1750</v>
      </c>
      <c r="Y1378">
        <v>1201</v>
      </c>
      <c r="Z1378" t="s">
        <v>1463</v>
      </c>
    </row>
    <row r="1379" spans="1:26" x14ac:dyDescent="0.25">
      <c r="A1379" s="19" t="s">
        <v>318</v>
      </c>
      <c r="B1379" s="19" t="s">
        <v>344</v>
      </c>
      <c r="C1379" s="19" t="s">
        <v>2608</v>
      </c>
      <c r="D1379" s="27" t="str">
        <f>VLOOKUP(R1379, method!$A$1:$B$15, 2, 0)</f>
        <v>中後</v>
      </c>
      <c r="E1379" s="34">
        <v>5</v>
      </c>
      <c r="F1379" t="s">
        <v>438</v>
      </c>
      <c r="G1379" s="31" t="s">
        <v>439</v>
      </c>
      <c r="H1379">
        <v>1200</v>
      </c>
      <c r="I1379" s="36" t="s">
        <v>440</v>
      </c>
      <c r="J1379">
        <v>2</v>
      </c>
      <c r="K1379">
        <v>8</v>
      </c>
      <c r="L1379">
        <v>84</v>
      </c>
      <c r="M1379" s="20" t="s">
        <v>121</v>
      </c>
      <c r="N1379" s="16" t="s">
        <v>140</v>
      </c>
      <c r="O1379" s="10">
        <v>2</v>
      </c>
      <c r="P1379">
        <v>68</v>
      </c>
      <c r="Q1379">
        <v>123</v>
      </c>
      <c r="R1379">
        <v>10</v>
      </c>
      <c r="S1379">
        <v>10</v>
      </c>
      <c r="T1379">
        <v>5</v>
      </c>
      <c r="X1379" t="s">
        <v>58</v>
      </c>
      <c r="Y1379">
        <v>1098</v>
      </c>
      <c r="Z1379" t="s">
        <v>346</v>
      </c>
    </row>
    <row r="1380" spans="1:26" x14ac:dyDescent="0.25">
      <c r="A1380" s="19" t="s">
        <v>318</v>
      </c>
      <c r="B1380" s="19" t="s">
        <v>344</v>
      </c>
      <c r="C1380" s="19" t="s">
        <v>2608</v>
      </c>
      <c r="D1380" s="28" t="str">
        <f>VLOOKUP(R1380, method!$A$1:$B$15, 2, 0)</f>
        <v>中前</v>
      </c>
      <c r="E1380" s="34">
        <v>5</v>
      </c>
      <c r="F1380" t="s">
        <v>684</v>
      </c>
      <c r="G1380" s="31" t="s">
        <v>451</v>
      </c>
      <c r="H1380">
        <v>1000</v>
      </c>
      <c r="I1380" s="35" t="s">
        <v>436</v>
      </c>
      <c r="J1380">
        <v>2</v>
      </c>
      <c r="K1380">
        <v>2</v>
      </c>
      <c r="L1380">
        <v>86</v>
      </c>
      <c r="M1380" s="20" t="s">
        <v>121</v>
      </c>
      <c r="N1380" s="25" t="s">
        <v>120</v>
      </c>
      <c r="O1380">
        <v>3</v>
      </c>
      <c r="P1380">
        <v>51</v>
      </c>
      <c r="Q1380">
        <v>124</v>
      </c>
      <c r="R1380">
        <v>4</v>
      </c>
      <c r="S1380">
        <v>4</v>
      </c>
      <c r="T1380">
        <v>5</v>
      </c>
      <c r="X1380" t="s">
        <v>1751</v>
      </c>
      <c r="Y1380">
        <v>1098</v>
      </c>
      <c r="Z1380" t="s">
        <v>346</v>
      </c>
    </row>
    <row r="1381" spans="1:26" x14ac:dyDescent="0.25">
      <c r="A1381" s="19" t="s">
        <v>318</v>
      </c>
      <c r="B1381" s="19" t="s">
        <v>344</v>
      </c>
      <c r="C1381" s="19" t="s">
        <v>2608</v>
      </c>
      <c r="D1381" s="28" t="str">
        <f>VLOOKUP(R1381, method!$A$1:$B$15, 2, 0)</f>
        <v>中前</v>
      </c>
      <c r="E1381">
        <v>7</v>
      </c>
      <c r="F1381" t="s">
        <v>572</v>
      </c>
      <c r="G1381" t="s">
        <v>532</v>
      </c>
      <c r="H1381">
        <v>1200</v>
      </c>
      <c r="I1381" s="35" t="s">
        <v>455</v>
      </c>
      <c r="J1381">
        <v>2</v>
      </c>
      <c r="K1381">
        <v>7</v>
      </c>
      <c r="L1381">
        <v>87</v>
      </c>
      <c r="M1381" s="20" t="s">
        <v>121</v>
      </c>
      <c r="N1381" s="15" t="s">
        <v>391</v>
      </c>
      <c r="O1381" t="s">
        <v>495</v>
      </c>
      <c r="P1381">
        <v>105</v>
      </c>
      <c r="Q1381">
        <v>125</v>
      </c>
      <c r="R1381">
        <v>6</v>
      </c>
      <c r="S1381">
        <v>7</v>
      </c>
      <c r="T1381">
        <v>7</v>
      </c>
      <c r="X1381" t="s">
        <v>345</v>
      </c>
      <c r="Y1381">
        <v>1088</v>
      </c>
      <c r="Z1381" t="s">
        <v>346</v>
      </c>
    </row>
    <row r="1382" spans="1:26" x14ac:dyDescent="0.25">
      <c r="A1382" s="19" t="s">
        <v>318</v>
      </c>
      <c r="B1382" s="19" t="s">
        <v>344</v>
      </c>
      <c r="C1382" s="19" t="s">
        <v>2608</v>
      </c>
      <c r="D1382" s="26" t="str">
        <f>VLOOKUP(R1382, method!$A$1:$B$15, 2, 0)</f>
        <v>放頭</v>
      </c>
      <c r="E1382">
        <v>12</v>
      </c>
      <c r="F1382" t="s">
        <v>661</v>
      </c>
      <c r="G1382" s="30" t="s">
        <v>445</v>
      </c>
      <c r="H1382">
        <v>1200</v>
      </c>
      <c r="I1382" s="35" t="s">
        <v>436</v>
      </c>
      <c r="J1382">
        <v>2</v>
      </c>
      <c r="K1382">
        <v>9</v>
      </c>
      <c r="L1382">
        <v>87</v>
      </c>
      <c r="M1382" s="20" t="s">
        <v>121</v>
      </c>
      <c r="N1382" s="15" t="s">
        <v>390</v>
      </c>
      <c r="O1382" t="s">
        <v>533</v>
      </c>
      <c r="P1382">
        <v>34</v>
      </c>
      <c r="Q1382">
        <v>126</v>
      </c>
      <c r="R1382">
        <v>3</v>
      </c>
      <c r="S1382">
        <v>4</v>
      </c>
      <c r="T1382">
        <v>12</v>
      </c>
      <c r="X1382" t="s">
        <v>453</v>
      </c>
      <c r="Y1382">
        <v>1111</v>
      </c>
      <c r="Z1382" t="s">
        <v>346</v>
      </c>
    </row>
    <row r="1383" spans="1:26" x14ac:dyDescent="0.25">
      <c r="A1383" s="19" t="s">
        <v>318</v>
      </c>
      <c r="B1383" s="19" t="s">
        <v>344</v>
      </c>
      <c r="C1383" s="19" t="s">
        <v>2608</v>
      </c>
      <c r="D1383" s="26" t="str">
        <f>VLOOKUP(R1383, method!$A$1:$B$15, 2, 0)</f>
        <v>放頭</v>
      </c>
      <c r="E1383" s="33">
        <v>3</v>
      </c>
      <c r="F1383" t="s">
        <v>669</v>
      </c>
      <c r="G1383" s="31" t="s">
        <v>435</v>
      </c>
      <c r="H1383">
        <v>1200</v>
      </c>
      <c r="I1383" s="35" t="s">
        <v>455</v>
      </c>
      <c r="J1383">
        <v>1</v>
      </c>
      <c r="K1383">
        <v>1</v>
      </c>
      <c r="L1383">
        <v>86</v>
      </c>
      <c r="M1383" s="20" t="s">
        <v>121</v>
      </c>
      <c r="N1383" s="24" t="s">
        <v>146</v>
      </c>
      <c r="O1383" s="10" t="s">
        <v>597</v>
      </c>
      <c r="P1383">
        <v>7.7</v>
      </c>
      <c r="Q1383">
        <v>116</v>
      </c>
      <c r="R1383">
        <v>3</v>
      </c>
      <c r="S1383">
        <v>2</v>
      </c>
      <c r="T1383">
        <v>3</v>
      </c>
      <c r="X1383" t="s">
        <v>1752</v>
      </c>
      <c r="Y1383">
        <v>1104</v>
      </c>
      <c r="Z1383" t="s">
        <v>346</v>
      </c>
    </row>
    <row r="1384" spans="1:26" x14ac:dyDescent="0.25">
      <c r="A1384" s="19" t="s">
        <v>318</v>
      </c>
      <c r="B1384" s="19" t="s">
        <v>344</v>
      </c>
      <c r="C1384" s="19" t="s">
        <v>2608</v>
      </c>
      <c r="D1384" s="27" t="str">
        <f>VLOOKUP(R1384, method!$A$1:$B$15, 2, 0)</f>
        <v>中後</v>
      </c>
      <c r="E1384">
        <v>9</v>
      </c>
      <c r="F1384" t="s">
        <v>989</v>
      </c>
      <c r="G1384" s="30" t="s">
        <v>445</v>
      </c>
      <c r="H1384">
        <v>1000</v>
      </c>
      <c r="I1384" s="35" t="s">
        <v>455</v>
      </c>
      <c r="J1384">
        <v>2</v>
      </c>
      <c r="K1384">
        <v>7</v>
      </c>
      <c r="L1384">
        <v>86</v>
      </c>
      <c r="M1384" s="20" t="s">
        <v>121</v>
      </c>
      <c r="N1384" s="21" t="s">
        <v>61</v>
      </c>
      <c r="O1384" t="s">
        <v>508</v>
      </c>
      <c r="P1384">
        <v>13</v>
      </c>
      <c r="Q1384">
        <v>125</v>
      </c>
      <c r="R1384">
        <v>9</v>
      </c>
      <c r="S1384">
        <v>8</v>
      </c>
      <c r="T1384">
        <v>9</v>
      </c>
      <c r="X1384" t="s">
        <v>1753</v>
      </c>
      <c r="Y1384">
        <v>1097</v>
      </c>
      <c r="Z1384" t="s">
        <v>346</v>
      </c>
    </row>
    <row r="1385" spans="1:26" x14ac:dyDescent="0.25">
      <c r="A1385" s="19" t="s">
        <v>318</v>
      </c>
      <c r="B1385" s="19" t="s">
        <v>344</v>
      </c>
      <c r="C1385" s="19" t="s">
        <v>2608</v>
      </c>
      <c r="D1385" s="28" t="str">
        <f>VLOOKUP(R1385, method!$A$1:$B$15, 2, 0)</f>
        <v>中前</v>
      </c>
      <c r="E1385" s="33">
        <v>1</v>
      </c>
      <c r="F1385" t="s">
        <v>612</v>
      </c>
      <c r="G1385" s="31" t="s">
        <v>439</v>
      </c>
      <c r="H1385">
        <v>1200</v>
      </c>
      <c r="I1385" s="35" t="s">
        <v>455</v>
      </c>
      <c r="J1385">
        <v>3</v>
      </c>
      <c r="K1385">
        <v>6</v>
      </c>
      <c r="L1385">
        <v>79</v>
      </c>
      <c r="M1385" s="20" t="s">
        <v>121</v>
      </c>
      <c r="N1385" s="24" t="s">
        <v>389</v>
      </c>
      <c r="O1385" s="10" t="s">
        <v>488</v>
      </c>
      <c r="P1385">
        <v>8.1</v>
      </c>
      <c r="Q1385">
        <v>134</v>
      </c>
      <c r="R1385">
        <v>4</v>
      </c>
      <c r="S1385">
        <v>3</v>
      </c>
      <c r="T1385">
        <v>1</v>
      </c>
      <c r="X1385" t="s">
        <v>1754</v>
      </c>
      <c r="Y1385">
        <v>1108</v>
      </c>
      <c r="Z1385" t="s">
        <v>346</v>
      </c>
    </row>
    <row r="1386" spans="1:26" x14ac:dyDescent="0.25">
      <c r="A1386" s="19" t="s">
        <v>318</v>
      </c>
      <c r="B1386" s="19" t="s">
        <v>344</v>
      </c>
      <c r="C1386" s="19" t="s">
        <v>2608</v>
      </c>
      <c r="D1386" s="28" t="str">
        <f>VLOOKUP(R1386, method!$A$1:$B$15, 2, 0)</f>
        <v>中前</v>
      </c>
      <c r="E1386" s="33">
        <v>1</v>
      </c>
      <c r="F1386" t="s">
        <v>475</v>
      </c>
      <c r="G1386" s="30" t="s">
        <v>445</v>
      </c>
      <c r="H1386">
        <v>1200</v>
      </c>
      <c r="I1386" s="35" t="s">
        <v>436</v>
      </c>
      <c r="J1386">
        <v>3</v>
      </c>
      <c r="K1386">
        <v>11</v>
      </c>
      <c r="L1386">
        <v>71</v>
      </c>
      <c r="M1386" s="20" t="s">
        <v>121</v>
      </c>
      <c r="N1386" s="24" t="s">
        <v>389</v>
      </c>
      <c r="O1386" s="10" t="s">
        <v>452</v>
      </c>
      <c r="P1386">
        <v>12</v>
      </c>
      <c r="Q1386">
        <v>131</v>
      </c>
      <c r="R1386">
        <v>5</v>
      </c>
      <c r="S1386">
        <v>3</v>
      </c>
      <c r="T1386">
        <v>1</v>
      </c>
      <c r="X1386" t="s">
        <v>1715</v>
      </c>
      <c r="Y1386">
        <v>1104</v>
      </c>
      <c r="Z1386" t="s">
        <v>346</v>
      </c>
    </row>
    <row r="1387" spans="1:26" x14ac:dyDescent="0.25">
      <c r="A1387" s="19" t="s">
        <v>318</v>
      </c>
      <c r="B1387" s="19" t="s">
        <v>344</v>
      </c>
      <c r="C1387" s="19" t="s">
        <v>2608</v>
      </c>
      <c r="D1387" s="26" t="str">
        <f>VLOOKUP(R1387, method!$A$1:$B$15, 2, 0)</f>
        <v>放頭</v>
      </c>
      <c r="E1387" s="33">
        <v>1</v>
      </c>
      <c r="F1387" t="s">
        <v>846</v>
      </c>
      <c r="G1387" s="30" t="s">
        <v>445</v>
      </c>
      <c r="H1387">
        <v>1200</v>
      </c>
      <c r="I1387" s="35" t="s">
        <v>455</v>
      </c>
      <c r="J1387">
        <v>3</v>
      </c>
      <c r="K1387">
        <v>6</v>
      </c>
      <c r="L1387">
        <v>65</v>
      </c>
      <c r="M1387" s="20" t="s">
        <v>121</v>
      </c>
      <c r="N1387" s="24" t="s">
        <v>389</v>
      </c>
      <c r="O1387" s="10" t="s">
        <v>597</v>
      </c>
      <c r="P1387">
        <v>5.6</v>
      </c>
      <c r="Q1387">
        <v>124</v>
      </c>
      <c r="R1387">
        <v>3</v>
      </c>
      <c r="S1387">
        <v>4</v>
      </c>
      <c r="T1387">
        <v>1</v>
      </c>
      <c r="X1387" t="s">
        <v>236</v>
      </c>
      <c r="Y1387">
        <v>1105</v>
      </c>
      <c r="Z1387" t="s">
        <v>346</v>
      </c>
    </row>
    <row r="1388" spans="1:26" x14ac:dyDescent="0.25">
      <c r="A1388" s="19" t="s">
        <v>318</v>
      </c>
      <c r="B1388" s="19" t="s">
        <v>344</v>
      </c>
      <c r="C1388" s="19" t="s">
        <v>2608</v>
      </c>
      <c r="D1388" s="27" t="str">
        <f>VLOOKUP(R1388, method!$A$1:$B$15, 2, 0)</f>
        <v>中後</v>
      </c>
      <c r="E1388">
        <v>9</v>
      </c>
      <c r="F1388" t="s">
        <v>696</v>
      </c>
      <c r="G1388" t="s">
        <v>551</v>
      </c>
      <c r="H1388">
        <v>1000</v>
      </c>
      <c r="I1388" s="35" t="s">
        <v>455</v>
      </c>
      <c r="J1388">
        <v>3</v>
      </c>
      <c r="K1388">
        <v>2</v>
      </c>
      <c r="L1388">
        <v>69</v>
      </c>
      <c r="M1388" s="20" t="s">
        <v>121</v>
      </c>
      <c r="N1388" s="24" t="s">
        <v>146</v>
      </c>
      <c r="O1388" t="s">
        <v>664</v>
      </c>
      <c r="P1388">
        <v>39</v>
      </c>
      <c r="Q1388">
        <v>125</v>
      </c>
      <c r="R1388">
        <v>9</v>
      </c>
      <c r="S1388">
        <v>9</v>
      </c>
      <c r="T1388">
        <v>9</v>
      </c>
      <c r="X1388" t="s">
        <v>1755</v>
      </c>
      <c r="Y1388">
        <v>1080</v>
      </c>
      <c r="Z1388" t="s">
        <v>346</v>
      </c>
    </row>
    <row r="1389" spans="1:26" x14ac:dyDescent="0.25">
      <c r="A1389" s="19" t="s">
        <v>318</v>
      </c>
      <c r="B1389" s="19" t="s">
        <v>344</v>
      </c>
      <c r="C1389" s="19" t="s">
        <v>2608</v>
      </c>
      <c r="D1389" s="28" t="str">
        <f>VLOOKUP(R1389, method!$A$1:$B$15, 2, 0)</f>
        <v>中前</v>
      </c>
      <c r="E1389" s="34">
        <v>5</v>
      </c>
      <c r="F1389" t="s">
        <v>851</v>
      </c>
      <c r="G1389" t="s">
        <v>532</v>
      </c>
      <c r="H1389">
        <v>1000</v>
      </c>
      <c r="I1389" s="35" t="s">
        <v>455</v>
      </c>
      <c r="J1389">
        <v>3</v>
      </c>
      <c r="K1389">
        <v>3</v>
      </c>
      <c r="L1389">
        <v>70</v>
      </c>
      <c r="M1389" s="20" t="s">
        <v>121</v>
      </c>
      <c r="N1389" s="24" t="s">
        <v>146</v>
      </c>
      <c r="O1389" s="10" t="s">
        <v>452</v>
      </c>
      <c r="P1389">
        <v>47</v>
      </c>
      <c r="Q1389">
        <v>125</v>
      </c>
      <c r="R1389">
        <v>6</v>
      </c>
      <c r="S1389">
        <v>4</v>
      </c>
      <c r="T1389">
        <v>5</v>
      </c>
      <c r="X1389" t="s">
        <v>1756</v>
      </c>
      <c r="Y1389">
        <v>1093</v>
      </c>
      <c r="Z1389" t="s">
        <v>346</v>
      </c>
    </row>
    <row r="1390" spans="1:26" x14ac:dyDescent="0.25">
      <c r="A1390" s="19" t="s">
        <v>318</v>
      </c>
      <c r="B1390" s="19" t="s">
        <v>344</v>
      </c>
      <c r="C1390" s="19" t="s">
        <v>2608</v>
      </c>
      <c r="D1390" s="29" t="str">
        <f>VLOOKUP(R1390, method!$A$1:$B$15, 2, 0)</f>
        <v>留後</v>
      </c>
      <c r="E1390">
        <v>11</v>
      </c>
      <c r="F1390" t="s">
        <v>918</v>
      </c>
      <c r="G1390" s="31" t="s">
        <v>451</v>
      </c>
      <c r="H1390">
        <v>1000</v>
      </c>
      <c r="I1390" s="35" t="s">
        <v>455</v>
      </c>
      <c r="J1390">
        <v>3</v>
      </c>
      <c r="K1390">
        <v>7</v>
      </c>
      <c r="L1390">
        <v>72</v>
      </c>
      <c r="M1390" s="20" t="s">
        <v>121</v>
      </c>
      <c r="N1390" s="24" t="s">
        <v>389</v>
      </c>
      <c r="O1390">
        <v>6</v>
      </c>
      <c r="P1390">
        <v>14</v>
      </c>
      <c r="Q1390">
        <v>128</v>
      </c>
      <c r="R1390">
        <v>11</v>
      </c>
      <c r="S1390">
        <v>12</v>
      </c>
      <c r="T1390">
        <v>11</v>
      </c>
      <c r="X1390" t="s">
        <v>1757</v>
      </c>
      <c r="Y1390">
        <v>1089</v>
      </c>
      <c r="Z1390" t="s">
        <v>346</v>
      </c>
    </row>
    <row r="1391" spans="1:26" x14ac:dyDescent="0.25">
      <c r="A1391" s="19" t="s">
        <v>318</v>
      </c>
      <c r="B1391" s="19" t="s">
        <v>344</v>
      </c>
      <c r="C1391" s="19" t="s">
        <v>2608</v>
      </c>
      <c r="D1391" s="26" t="str">
        <f>VLOOKUP(R1391, method!$A$1:$B$15, 2, 0)</f>
        <v>放頭</v>
      </c>
      <c r="E1391" s="34">
        <v>4</v>
      </c>
      <c r="F1391" t="s">
        <v>1160</v>
      </c>
      <c r="G1391" s="31" t="s">
        <v>435</v>
      </c>
      <c r="H1391">
        <v>1200</v>
      </c>
      <c r="I1391" s="35" t="s">
        <v>455</v>
      </c>
      <c r="J1391">
        <v>3</v>
      </c>
      <c r="K1391">
        <v>3</v>
      </c>
      <c r="L1391">
        <v>74</v>
      </c>
      <c r="M1391" s="20" t="s">
        <v>121</v>
      </c>
      <c r="N1391" s="15" t="s">
        <v>391</v>
      </c>
      <c r="O1391">
        <v>6</v>
      </c>
      <c r="P1391">
        <v>5.2</v>
      </c>
      <c r="Q1391">
        <v>134</v>
      </c>
      <c r="R1391">
        <v>3</v>
      </c>
      <c r="S1391">
        <v>3</v>
      </c>
      <c r="T1391">
        <v>4</v>
      </c>
      <c r="X1391" t="s">
        <v>644</v>
      </c>
      <c r="Y1391">
        <v>1077</v>
      </c>
      <c r="Z1391" t="s">
        <v>346</v>
      </c>
    </row>
    <row r="1392" spans="1:26" x14ac:dyDescent="0.25">
      <c r="A1392" s="19" t="s">
        <v>318</v>
      </c>
      <c r="B1392" s="19" t="s">
        <v>344</v>
      </c>
      <c r="C1392" s="19" t="s">
        <v>2608</v>
      </c>
      <c r="D1392" s="26" t="str">
        <f>VLOOKUP(R1392, method!$A$1:$B$15, 2, 0)</f>
        <v>放頭</v>
      </c>
      <c r="E1392">
        <v>8</v>
      </c>
      <c r="F1392" t="s">
        <v>500</v>
      </c>
      <c r="G1392" s="31" t="s">
        <v>439</v>
      </c>
      <c r="H1392">
        <v>1200</v>
      </c>
      <c r="I1392" s="35" t="s">
        <v>455</v>
      </c>
      <c r="J1392">
        <v>3</v>
      </c>
      <c r="K1392">
        <v>5</v>
      </c>
      <c r="L1392">
        <v>75</v>
      </c>
      <c r="M1392" s="20" t="s">
        <v>121</v>
      </c>
      <c r="N1392" s="15" t="s">
        <v>391</v>
      </c>
      <c r="O1392" t="s">
        <v>637</v>
      </c>
      <c r="P1392">
        <v>7.1</v>
      </c>
      <c r="Q1392">
        <v>132</v>
      </c>
      <c r="R1392">
        <v>3</v>
      </c>
      <c r="S1392">
        <v>3</v>
      </c>
      <c r="T1392">
        <v>8</v>
      </c>
      <c r="X1392" t="s">
        <v>1059</v>
      </c>
      <c r="Y1392">
        <v>1103</v>
      </c>
      <c r="Z1392" t="s">
        <v>346</v>
      </c>
    </row>
    <row r="1393" spans="1:26" x14ac:dyDescent="0.25">
      <c r="A1393" s="19" t="s">
        <v>318</v>
      </c>
      <c r="B1393" s="19" t="s">
        <v>344</v>
      </c>
      <c r="C1393" s="19" t="s">
        <v>2608</v>
      </c>
      <c r="D1393" s="26" t="str">
        <f>VLOOKUP(R1393, method!$A$1:$B$15, 2, 0)</f>
        <v>放頭</v>
      </c>
      <c r="E1393" s="34">
        <v>5</v>
      </c>
      <c r="F1393" t="s">
        <v>503</v>
      </c>
      <c r="G1393" s="30" t="s">
        <v>445</v>
      </c>
      <c r="H1393">
        <v>1200</v>
      </c>
      <c r="I1393" s="35" t="s">
        <v>455</v>
      </c>
      <c r="J1393">
        <v>3</v>
      </c>
      <c r="K1393">
        <v>8</v>
      </c>
      <c r="L1393">
        <v>75</v>
      </c>
      <c r="M1393" s="20" t="s">
        <v>121</v>
      </c>
      <c r="N1393" s="24" t="s">
        <v>389</v>
      </c>
      <c r="O1393" t="s">
        <v>529</v>
      </c>
      <c r="P1393">
        <v>4.5</v>
      </c>
      <c r="Q1393">
        <v>133</v>
      </c>
      <c r="R1393">
        <v>2</v>
      </c>
      <c r="S1393">
        <v>2</v>
      </c>
      <c r="T1393">
        <v>5</v>
      </c>
      <c r="X1393" t="s">
        <v>1758</v>
      </c>
      <c r="Y1393">
        <v>1098</v>
      </c>
      <c r="Z1393" t="s">
        <v>346</v>
      </c>
    </row>
    <row r="1394" spans="1:26" x14ac:dyDescent="0.25">
      <c r="A1394" s="19" t="s">
        <v>318</v>
      </c>
      <c r="B1394" s="19" t="s">
        <v>344</v>
      </c>
      <c r="C1394" s="19" t="s">
        <v>2608</v>
      </c>
      <c r="D1394" s="28" t="str">
        <f>VLOOKUP(R1394, method!$A$1:$B$15, 2, 0)</f>
        <v>中前</v>
      </c>
      <c r="E1394" s="33">
        <v>2</v>
      </c>
      <c r="F1394" t="s">
        <v>1069</v>
      </c>
      <c r="G1394" s="30" t="s">
        <v>445</v>
      </c>
      <c r="H1394">
        <v>1200</v>
      </c>
      <c r="I1394" s="35" t="s">
        <v>455</v>
      </c>
      <c r="J1394">
        <v>3</v>
      </c>
      <c r="K1394">
        <v>10</v>
      </c>
      <c r="L1394">
        <v>74</v>
      </c>
      <c r="M1394" s="20" t="s">
        <v>121</v>
      </c>
      <c r="N1394" s="15" t="s">
        <v>391</v>
      </c>
      <c r="O1394" s="10" t="s">
        <v>539</v>
      </c>
      <c r="P1394">
        <v>11</v>
      </c>
      <c r="Q1394">
        <v>131</v>
      </c>
      <c r="R1394">
        <v>4</v>
      </c>
      <c r="S1394">
        <v>4</v>
      </c>
      <c r="T1394">
        <v>2</v>
      </c>
      <c r="X1394" t="s">
        <v>1467</v>
      </c>
      <c r="Y1394">
        <v>1107</v>
      </c>
      <c r="Z1394" t="s">
        <v>346</v>
      </c>
    </row>
    <row r="1395" spans="1:26" x14ac:dyDescent="0.25">
      <c r="A1395" s="19" t="s">
        <v>318</v>
      </c>
      <c r="B1395" s="19" t="s">
        <v>344</v>
      </c>
      <c r="C1395" s="19" t="s">
        <v>2608</v>
      </c>
      <c r="D1395" s="26" t="str">
        <f>VLOOKUP(R1395, method!$A$1:$B$15, 2, 0)</f>
        <v>放頭</v>
      </c>
      <c r="E1395" s="33">
        <v>3</v>
      </c>
      <c r="F1395" t="s">
        <v>1019</v>
      </c>
      <c r="G1395" s="31" t="s">
        <v>435</v>
      </c>
      <c r="H1395">
        <v>1200</v>
      </c>
      <c r="I1395" s="35" t="s">
        <v>455</v>
      </c>
      <c r="J1395">
        <v>3</v>
      </c>
      <c r="K1395">
        <v>10</v>
      </c>
      <c r="L1395">
        <v>73</v>
      </c>
      <c r="M1395" s="20" t="s">
        <v>121</v>
      </c>
      <c r="N1395" s="15" t="s">
        <v>391</v>
      </c>
      <c r="O1395" s="10" t="s">
        <v>376</v>
      </c>
      <c r="P1395">
        <v>18</v>
      </c>
      <c r="Q1395">
        <v>129</v>
      </c>
      <c r="R1395">
        <v>3</v>
      </c>
      <c r="S1395">
        <v>3</v>
      </c>
      <c r="T1395">
        <v>3</v>
      </c>
      <c r="X1395" t="s">
        <v>688</v>
      </c>
      <c r="Y1395">
        <v>1113</v>
      </c>
      <c r="Z1395" t="s">
        <v>346</v>
      </c>
    </row>
    <row r="1396" spans="1:26" x14ac:dyDescent="0.25">
      <c r="A1396" s="19" t="s">
        <v>318</v>
      </c>
      <c r="B1396" s="19" t="s">
        <v>344</v>
      </c>
      <c r="C1396" s="19" t="s">
        <v>2608</v>
      </c>
      <c r="D1396" s="28" t="str">
        <f>VLOOKUP(R1396, method!$A$1:$B$15, 2, 0)</f>
        <v>中前</v>
      </c>
      <c r="E1396" s="33">
        <v>2</v>
      </c>
      <c r="F1396" t="s">
        <v>731</v>
      </c>
      <c r="G1396" s="31" t="s">
        <v>435</v>
      </c>
      <c r="H1396">
        <v>1200</v>
      </c>
      <c r="I1396" s="35" t="s">
        <v>455</v>
      </c>
      <c r="J1396">
        <v>3</v>
      </c>
      <c r="K1396">
        <v>4</v>
      </c>
      <c r="L1396">
        <v>71</v>
      </c>
      <c r="M1396" s="20" t="s">
        <v>121</v>
      </c>
      <c r="N1396" s="15" t="s">
        <v>391</v>
      </c>
      <c r="O1396" s="10" t="s">
        <v>613</v>
      </c>
      <c r="P1396">
        <v>5.8</v>
      </c>
      <c r="Q1396">
        <v>126</v>
      </c>
      <c r="R1396">
        <v>5</v>
      </c>
      <c r="S1396">
        <v>4</v>
      </c>
      <c r="T1396">
        <v>2</v>
      </c>
      <c r="X1396" t="s">
        <v>481</v>
      </c>
      <c r="Y1396">
        <v>1100</v>
      </c>
      <c r="Z1396" t="s">
        <v>346</v>
      </c>
    </row>
    <row r="1397" spans="1:26" x14ac:dyDescent="0.25">
      <c r="A1397" s="19" t="s">
        <v>318</v>
      </c>
      <c r="B1397" s="19" t="s">
        <v>344</v>
      </c>
      <c r="C1397" s="19" t="s">
        <v>2608</v>
      </c>
      <c r="D1397" s="28" t="str">
        <f>VLOOKUP(R1397, method!$A$1:$B$15, 2, 0)</f>
        <v>中前</v>
      </c>
      <c r="E1397">
        <v>9</v>
      </c>
      <c r="F1397" t="s">
        <v>1169</v>
      </c>
      <c r="G1397" s="31" t="s">
        <v>439</v>
      </c>
      <c r="H1397">
        <v>1200</v>
      </c>
      <c r="I1397" s="35" t="s">
        <v>455</v>
      </c>
      <c r="J1397">
        <v>3</v>
      </c>
      <c r="K1397">
        <v>7</v>
      </c>
      <c r="L1397">
        <v>71</v>
      </c>
      <c r="M1397" s="20" t="s">
        <v>121</v>
      </c>
      <c r="N1397" s="24" t="s">
        <v>389</v>
      </c>
      <c r="O1397" t="s">
        <v>465</v>
      </c>
      <c r="P1397">
        <v>12</v>
      </c>
      <c r="Q1397">
        <v>130</v>
      </c>
      <c r="R1397">
        <v>5</v>
      </c>
      <c r="S1397">
        <v>6</v>
      </c>
      <c r="T1397">
        <v>9</v>
      </c>
      <c r="X1397" t="s">
        <v>165</v>
      </c>
      <c r="Y1397">
        <v>1087</v>
      </c>
      <c r="Z1397" t="s">
        <v>346</v>
      </c>
    </row>
    <row r="1398" spans="1:26" x14ac:dyDescent="0.25">
      <c r="A1398" s="19" t="s">
        <v>318</v>
      </c>
      <c r="B1398" s="19" t="s">
        <v>344</v>
      </c>
      <c r="C1398" s="19" t="s">
        <v>2608</v>
      </c>
      <c r="D1398" s="26" t="str">
        <f>VLOOKUP(R1398, method!$A$1:$B$15, 2, 0)</f>
        <v>放頭</v>
      </c>
      <c r="E1398">
        <v>12</v>
      </c>
      <c r="F1398" t="s">
        <v>1128</v>
      </c>
      <c r="G1398" s="30" t="s">
        <v>445</v>
      </c>
      <c r="H1398">
        <v>1200</v>
      </c>
      <c r="I1398" s="35" t="s">
        <v>455</v>
      </c>
      <c r="J1398">
        <v>3</v>
      </c>
      <c r="K1398">
        <v>3</v>
      </c>
      <c r="L1398">
        <v>71</v>
      </c>
      <c r="M1398" s="20" t="s">
        <v>121</v>
      </c>
      <c r="N1398" s="24" t="s">
        <v>389</v>
      </c>
      <c r="O1398" t="s">
        <v>679</v>
      </c>
      <c r="P1398">
        <v>3</v>
      </c>
      <c r="Q1398">
        <v>127</v>
      </c>
      <c r="R1398">
        <v>3</v>
      </c>
      <c r="S1398">
        <v>3</v>
      </c>
      <c r="T1398">
        <v>12</v>
      </c>
      <c r="X1398" t="s">
        <v>1112</v>
      </c>
      <c r="Y1398">
        <v>1099</v>
      </c>
      <c r="Z1398" t="s">
        <v>346</v>
      </c>
    </row>
    <row r="1399" spans="1:26" x14ac:dyDescent="0.25">
      <c r="A1399" s="19" t="s">
        <v>318</v>
      </c>
      <c r="B1399" s="19" t="s">
        <v>344</v>
      </c>
      <c r="C1399" s="19" t="s">
        <v>2608</v>
      </c>
      <c r="D1399" s="26" t="str">
        <f>VLOOKUP(R1399, method!$A$1:$B$15, 2, 0)</f>
        <v>放頭</v>
      </c>
      <c r="E1399" s="33">
        <v>2</v>
      </c>
      <c r="F1399" t="s">
        <v>1759</v>
      </c>
      <c r="G1399" s="31" t="s">
        <v>435</v>
      </c>
      <c r="H1399">
        <v>1200</v>
      </c>
      <c r="I1399" s="35" t="s">
        <v>455</v>
      </c>
      <c r="J1399">
        <v>3</v>
      </c>
      <c r="K1399">
        <v>4</v>
      </c>
      <c r="L1399">
        <v>68</v>
      </c>
      <c r="M1399" s="20" t="s">
        <v>121</v>
      </c>
      <c r="N1399" s="24" t="s">
        <v>389</v>
      </c>
      <c r="O1399" s="10" t="s">
        <v>488</v>
      </c>
      <c r="P1399">
        <v>4.5</v>
      </c>
      <c r="Q1399">
        <v>124</v>
      </c>
      <c r="R1399">
        <v>3</v>
      </c>
      <c r="S1399">
        <v>3</v>
      </c>
      <c r="T1399">
        <v>2</v>
      </c>
      <c r="X1399" t="s">
        <v>553</v>
      </c>
      <c r="Y1399">
        <v>1098</v>
      </c>
      <c r="Z1399" t="s">
        <v>346</v>
      </c>
    </row>
    <row r="1400" spans="1:26" x14ac:dyDescent="0.25">
      <c r="A1400" s="19" t="s">
        <v>318</v>
      </c>
      <c r="B1400" s="19" t="s">
        <v>344</v>
      </c>
      <c r="C1400" s="19" t="s">
        <v>2608</v>
      </c>
      <c r="D1400" s="26" t="str">
        <f>VLOOKUP(R1400, method!$A$1:$B$15, 2, 0)</f>
        <v>放頭</v>
      </c>
      <c r="E1400" s="33">
        <v>1</v>
      </c>
      <c r="F1400" t="s">
        <v>1490</v>
      </c>
      <c r="G1400" s="30" t="s">
        <v>445</v>
      </c>
      <c r="H1400">
        <v>1200</v>
      </c>
      <c r="I1400" s="35" t="s">
        <v>455</v>
      </c>
      <c r="J1400">
        <v>3</v>
      </c>
      <c r="K1400">
        <v>2</v>
      </c>
      <c r="L1400">
        <v>61</v>
      </c>
      <c r="M1400" s="20" t="s">
        <v>121</v>
      </c>
      <c r="N1400" s="24" t="s">
        <v>389</v>
      </c>
      <c r="O1400" s="10" t="s">
        <v>597</v>
      </c>
      <c r="P1400">
        <v>3.1</v>
      </c>
      <c r="Q1400">
        <v>117</v>
      </c>
      <c r="R1400">
        <v>3</v>
      </c>
      <c r="S1400">
        <v>3</v>
      </c>
      <c r="T1400">
        <v>1</v>
      </c>
      <c r="X1400" t="s">
        <v>345</v>
      </c>
      <c r="Y1400">
        <v>1073</v>
      </c>
      <c r="Z1400" t="s">
        <v>346</v>
      </c>
    </row>
    <row r="1401" spans="1:26" x14ac:dyDescent="0.25">
      <c r="A1401" s="19" t="s">
        <v>318</v>
      </c>
      <c r="B1401" s="19" t="s">
        <v>344</v>
      </c>
      <c r="C1401" s="19" t="s">
        <v>2608</v>
      </c>
      <c r="D1401" s="29" t="str">
        <f>VLOOKUP(R1401, method!$A$1:$B$15, 2, 0)</f>
        <v>留後</v>
      </c>
      <c r="E1401">
        <v>7</v>
      </c>
      <c r="F1401" t="s">
        <v>530</v>
      </c>
      <c r="G1401" s="31" t="s">
        <v>439</v>
      </c>
      <c r="H1401">
        <v>1200</v>
      </c>
      <c r="I1401" s="35" t="s">
        <v>455</v>
      </c>
      <c r="J1401">
        <v>3</v>
      </c>
      <c r="K1401">
        <v>9</v>
      </c>
      <c r="L1401">
        <v>61</v>
      </c>
      <c r="M1401" s="20" t="s">
        <v>121</v>
      </c>
      <c r="N1401" s="24" t="s">
        <v>389</v>
      </c>
      <c r="O1401" s="10" t="s">
        <v>552</v>
      </c>
      <c r="P1401">
        <v>10</v>
      </c>
      <c r="Q1401">
        <v>118</v>
      </c>
      <c r="R1401">
        <v>11</v>
      </c>
      <c r="S1401">
        <v>11</v>
      </c>
      <c r="T1401">
        <v>7</v>
      </c>
      <c r="X1401" t="s">
        <v>1760</v>
      </c>
      <c r="Y1401">
        <v>1107</v>
      </c>
      <c r="Z1401" t="s">
        <v>346</v>
      </c>
    </row>
    <row r="1402" spans="1:26" x14ac:dyDescent="0.25">
      <c r="A1402" s="19" t="s">
        <v>318</v>
      </c>
      <c r="B1402" s="19" t="s">
        <v>344</v>
      </c>
      <c r="C1402" s="19" t="s">
        <v>2608</v>
      </c>
      <c r="D1402" s="28" t="str">
        <f>VLOOKUP(R1402, method!$A$1:$B$15, 2, 0)</f>
        <v>中前</v>
      </c>
      <c r="E1402">
        <v>8</v>
      </c>
      <c r="F1402" t="s">
        <v>1038</v>
      </c>
      <c r="G1402" t="s">
        <v>545</v>
      </c>
      <c r="H1402">
        <v>1200</v>
      </c>
      <c r="I1402" s="35" t="s">
        <v>455</v>
      </c>
      <c r="J1402">
        <v>3</v>
      </c>
      <c r="K1402">
        <v>6</v>
      </c>
      <c r="L1402">
        <v>61</v>
      </c>
      <c r="M1402" s="20" t="s">
        <v>121</v>
      </c>
      <c r="N1402" s="24" t="s">
        <v>389</v>
      </c>
      <c r="O1402" s="10" t="s">
        <v>442</v>
      </c>
      <c r="P1402">
        <v>8.6</v>
      </c>
      <c r="Q1402">
        <v>120</v>
      </c>
      <c r="R1402">
        <v>6</v>
      </c>
      <c r="S1402">
        <v>6</v>
      </c>
      <c r="T1402">
        <v>8</v>
      </c>
      <c r="X1402" t="s">
        <v>667</v>
      </c>
      <c r="Y1402">
        <v>1113</v>
      </c>
      <c r="Z1402" t="s">
        <v>346</v>
      </c>
    </row>
    <row r="1403" spans="1:26" x14ac:dyDescent="0.25">
      <c r="A1403" s="19" t="s">
        <v>318</v>
      </c>
      <c r="B1403" s="19" t="s">
        <v>344</v>
      </c>
      <c r="C1403" s="19" t="s">
        <v>2608</v>
      </c>
      <c r="D1403" s="26" t="str">
        <f>VLOOKUP(R1403, method!$A$1:$B$15, 2, 0)</f>
        <v>放頭</v>
      </c>
      <c r="E1403" s="33">
        <v>1</v>
      </c>
      <c r="F1403" t="s">
        <v>1181</v>
      </c>
      <c r="G1403" s="31" t="s">
        <v>435</v>
      </c>
      <c r="H1403">
        <v>1200</v>
      </c>
      <c r="I1403" s="35" t="s">
        <v>436</v>
      </c>
      <c r="J1403">
        <v>4</v>
      </c>
      <c r="K1403">
        <v>11</v>
      </c>
      <c r="L1403">
        <v>53</v>
      </c>
      <c r="M1403" s="20" t="s">
        <v>121</v>
      </c>
      <c r="N1403" s="24" t="s">
        <v>389</v>
      </c>
      <c r="O1403" t="s">
        <v>456</v>
      </c>
      <c r="P1403">
        <v>13</v>
      </c>
      <c r="Q1403">
        <v>128</v>
      </c>
      <c r="R1403">
        <v>2</v>
      </c>
      <c r="S1403">
        <v>2</v>
      </c>
      <c r="T1403">
        <v>1</v>
      </c>
      <c r="X1403" t="s">
        <v>14</v>
      </c>
      <c r="Y1403">
        <v>1112</v>
      </c>
      <c r="Z1403" t="s">
        <v>596</v>
      </c>
    </row>
    <row r="1404" spans="1:26" x14ac:dyDescent="0.25">
      <c r="A1404" s="19" t="s">
        <v>318</v>
      </c>
      <c r="B1404" s="19" t="s">
        <v>344</v>
      </c>
      <c r="C1404" s="19" t="s">
        <v>2608</v>
      </c>
      <c r="D1404" s="28" t="str">
        <f>VLOOKUP(R1404, method!$A$1:$B$15, 2, 0)</f>
        <v>中前</v>
      </c>
      <c r="E1404">
        <v>7</v>
      </c>
      <c r="F1404" t="s">
        <v>1223</v>
      </c>
      <c r="G1404" s="31" t="s">
        <v>435</v>
      </c>
      <c r="H1404">
        <v>1200</v>
      </c>
      <c r="I1404" s="35" t="s">
        <v>455</v>
      </c>
      <c r="J1404">
        <v>4</v>
      </c>
      <c r="K1404">
        <v>10</v>
      </c>
      <c r="L1404">
        <v>53</v>
      </c>
      <c r="M1404" s="20" t="s">
        <v>121</v>
      </c>
      <c r="N1404" s="24" t="s">
        <v>1027</v>
      </c>
      <c r="O1404" t="s">
        <v>519</v>
      </c>
      <c r="P1404">
        <v>19</v>
      </c>
      <c r="Q1404">
        <v>129</v>
      </c>
      <c r="R1404">
        <v>4</v>
      </c>
      <c r="S1404">
        <v>2</v>
      </c>
      <c r="T1404">
        <v>7</v>
      </c>
      <c r="X1404" t="s">
        <v>1059</v>
      </c>
      <c r="Y1404">
        <v>1094</v>
      </c>
      <c r="Z1404" t="s">
        <v>463</v>
      </c>
    </row>
    <row r="1405" spans="1:26" x14ac:dyDescent="0.25">
      <c r="A1405" s="19" t="s">
        <v>318</v>
      </c>
      <c r="B1405" s="19" t="s">
        <v>344</v>
      </c>
      <c r="C1405" s="19" t="s">
        <v>2608</v>
      </c>
      <c r="D1405" s="28" t="str">
        <f>VLOOKUP(R1405, method!$A$1:$B$15, 2, 0)</f>
        <v>中前</v>
      </c>
      <c r="E1405" s="33">
        <v>2</v>
      </c>
      <c r="F1405" t="s">
        <v>540</v>
      </c>
      <c r="G1405" s="31" t="s">
        <v>451</v>
      </c>
      <c r="H1405">
        <v>1200</v>
      </c>
      <c r="I1405" s="35" t="s">
        <v>436</v>
      </c>
      <c r="J1405">
        <v>4</v>
      </c>
      <c r="K1405">
        <v>6</v>
      </c>
      <c r="L1405">
        <v>51</v>
      </c>
      <c r="M1405" s="20" t="s">
        <v>121</v>
      </c>
      <c r="N1405" s="17" t="s">
        <v>448</v>
      </c>
      <c r="O1405" s="10" t="s">
        <v>488</v>
      </c>
      <c r="P1405">
        <v>87</v>
      </c>
      <c r="Q1405">
        <v>126</v>
      </c>
      <c r="R1405">
        <v>6</v>
      </c>
      <c r="S1405">
        <v>5</v>
      </c>
      <c r="T1405">
        <v>2</v>
      </c>
      <c r="X1405" t="s">
        <v>670</v>
      </c>
      <c r="Y1405">
        <v>1117</v>
      </c>
      <c r="Z1405" t="s">
        <v>1761</v>
      </c>
    </row>
    <row r="1406" spans="1:26" x14ac:dyDescent="0.25">
      <c r="A1406" s="19" t="s">
        <v>318</v>
      </c>
      <c r="B1406" s="20" t="s">
        <v>348</v>
      </c>
      <c r="C1406" s="20" t="s">
        <v>2609</v>
      </c>
      <c r="D1406" s="28" t="str">
        <f>VLOOKUP(R1406, method!$A$1:$B$15, 2, 0)</f>
        <v>中前</v>
      </c>
      <c r="E1406" s="34">
        <v>4</v>
      </c>
      <c r="F1406" t="s">
        <v>1249</v>
      </c>
      <c r="G1406" t="s">
        <v>631</v>
      </c>
      <c r="H1406">
        <v>1200</v>
      </c>
      <c r="I1406" s="35" t="s">
        <v>436</v>
      </c>
      <c r="J1406">
        <v>2</v>
      </c>
      <c r="K1406">
        <v>5</v>
      </c>
      <c r="L1406">
        <v>83</v>
      </c>
      <c r="M1406" s="21" t="s">
        <v>46</v>
      </c>
      <c r="N1406" s="17" t="s">
        <v>512</v>
      </c>
      <c r="O1406" s="10" t="s">
        <v>452</v>
      </c>
      <c r="P1406">
        <v>96</v>
      </c>
      <c r="Q1406">
        <v>120</v>
      </c>
      <c r="R1406">
        <v>6</v>
      </c>
      <c r="S1406">
        <v>6</v>
      </c>
      <c r="T1406">
        <v>4</v>
      </c>
      <c r="X1406" t="s">
        <v>1762</v>
      </c>
      <c r="Y1406">
        <v>1096</v>
      </c>
      <c r="Z1406" t="s">
        <v>16</v>
      </c>
    </row>
    <row r="1407" spans="1:26" x14ac:dyDescent="0.25">
      <c r="A1407" s="19" t="s">
        <v>318</v>
      </c>
      <c r="B1407" s="20" t="s">
        <v>348</v>
      </c>
      <c r="C1407" s="20" t="s">
        <v>2609</v>
      </c>
      <c r="D1407" s="26" t="str">
        <f>VLOOKUP(R1407, method!$A$1:$B$15, 2, 0)</f>
        <v>放頭</v>
      </c>
      <c r="E1407">
        <v>7</v>
      </c>
      <c r="F1407" t="s">
        <v>554</v>
      </c>
      <c r="G1407" t="s">
        <v>511</v>
      </c>
      <c r="H1407">
        <v>1650</v>
      </c>
      <c r="I1407" s="35" t="s">
        <v>455</v>
      </c>
      <c r="J1407">
        <v>2</v>
      </c>
      <c r="K1407">
        <v>3</v>
      </c>
      <c r="L1407">
        <v>84</v>
      </c>
      <c r="M1407" s="21" t="s">
        <v>46</v>
      </c>
      <c r="N1407" s="23" t="s">
        <v>39</v>
      </c>
      <c r="O1407" s="10" t="s">
        <v>442</v>
      </c>
      <c r="P1407">
        <v>25</v>
      </c>
      <c r="Q1407">
        <v>120</v>
      </c>
      <c r="R1407">
        <v>3</v>
      </c>
      <c r="S1407">
        <v>5</v>
      </c>
      <c r="T1407">
        <v>4</v>
      </c>
      <c r="U1407">
        <v>7</v>
      </c>
      <c r="X1407" t="s">
        <v>1763</v>
      </c>
      <c r="Y1407">
        <v>1111</v>
      </c>
      <c r="Z1407" t="s">
        <v>867</v>
      </c>
    </row>
    <row r="1408" spans="1:26" x14ac:dyDescent="0.25">
      <c r="A1408" s="19" t="s">
        <v>318</v>
      </c>
      <c r="B1408" s="20" t="s">
        <v>348</v>
      </c>
      <c r="C1408" s="20" t="s">
        <v>2609</v>
      </c>
      <c r="D1408" s="26" t="str">
        <f>VLOOKUP(R1408, method!$A$1:$B$15, 2, 0)</f>
        <v>放頭</v>
      </c>
      <c r="E1408" s="34">
        <v>4</v>
      </c>
      <c r="F1408" t="s">
        <v>564</v>
      </c>
      <c r="G1408" t="s">
        <v>511</v>
      </c>
      <c r="H1408">
        <v>1200</v>
      </c>
      <c r="I1408" s="35" t="s">
        <v>455</v>
      </c>
      <c r="J1408">
        <v>2</v>
      </c>
      <c r="K1408">
        <v>1</v>
      </c>
      <c r="L1408">
        <v>84</v>
      </c>
      <c r="M1408" s="21" t="s">
        <v>46</v>
      </c>
      <c r="N1408" s="22" t="s">
        <v>833</v>
      </c>
      <c r="O1408">
        <v>4</v>
      </c>
      <c r="P1408">
        <v>8.5</v>
      </c>
      <c r="Q1408">
        <v>105</v>
      </c>
      <c r="R1408">
        <v>3</v>
      </c>
      <c r="S1408">
        <v>4</v>
      </c>
      <c r="T1408">
        <v>4</v>
      </c>
      <c r="X1408" t="s">
        <v>1764</v>
      </c>
      <c r="Y1408">
        <v>1118</v>
      </c>
      <c r="Z1408" t="s">
        <v>30</v>
      </c>
    </row>
    <row r="1409" spans="1:26" x14ac:dyDescent="0.25">
      <c r="A1409" s="19" t="s">
        <v>318</v>
      </c>
      <c r="B1409" s="20" t="s">
        <v>348</v>
      </c>
      <c r="C1409" s="20" t="s">
        <v>2609</v>
      </c>
      <c r="D1409" s="27" t="str">
        <f>VLOOKUP(R1409, method!$A$1:$B$15, 2, 0)</f>
        <v>中後</v>
      </c>
      <c r="E1409">
        <v>11</v>
      </c>
      <c r="F1409" t="s">
        <v>601</v>
      </c>
      <c r="G1409" t="s">
        <v>511</v>
      </c>
      <c r="H1409">
        <v>1200</v>
      </c>
      <c r="I1409" s="35" t="s">
        <v>455</v>
      </c>
      <c r="J1409">
        <v>3</v>
      </c>
      <c r="K1409">
        <v>5</v>
      </c>
      <c r="L1409">
        <v>84</v>
      </c>
      <c r="M1409" s="21" t="s">
        <v>46</v>
      </c>
      <c r="N1409" s="23" t="s">
        <v>39</v>
      </c>
      <c r="O1409" t="s">
        <v>648</v>
      </c>
      <c r="P1409">
        <v>29</v>
      </c>
      <c r="Q1409">
        <v>134</v>
      </c>
      <c r="R1409">
        <v>9</v>
      </c>
      <c r="S1409">
        <v>10</v>
      </c>
      <c r="T1409">
        <v>11</v>
      </c>
      <c r="X1409" t="s">
        <v>1765</v>
      </c>
      <c r="Y1409">
        <v>1108</v>
      </c>
      <c r="Z1409" t="s">
        <v>30</v>
      </c>
    </row>
    <row r="1410" spans="1:26" x14ac:dyDescent="0.25">
      <c r="A1410" s="19" t="s">
        <v>318</v>
      </c>
      <c r="B1410" s="20" t="s">
        <v>348</v>
      </c>
      <c r="C1410" s="20" t="s">
        <v>2609</v>
      </c>
      <c r="D1410" s="26" t="str">
        <f>VLOOKUP(R1410, method!$A$1:$B$15, 2, 0)</f>
        <v>放頭</v>
      </c>
      <c r="E1410" s="33">
        <v>1</v>
      </c>
      <c r="F1410" t="s">
        <v>592</v>
      </c>
      <c r="G1410" t="s">
        <v>511</v>
      </c>
      <c r="H1410">
        <v>1200</v>
      </c>
      <c r="I1410" s="35" t="s">
        <v>455</v>
      </c>
      <c r="J1410">
        <v>3</v>
      </c>
      <c r="K1410">
        <v>4</v>
      </c>
      <c r="L1410">
        <v>79</v>
      </c>
      <c r="M1410" s="21" t="s">
        <v>46</v>
      </c>
      <c r="N1410" s="22" t="s">
        <v>833</v>
      </c>
      <c r="O1410" s="10" t="s">
        <v>613</v>
      </c>
      <c r="P1410">
        <v>6.6</v>
      </c>
      <c r="Q1410">
        <v>125</v>
      </c>
      <c r="R1410">
        <v>2</v>
      </c>
      <c r="S1410">
        <v>1</v>
      </c>
      <c r="T1410">
        <v>1</v>
      </c>
      <c r="X1410" t="s">
        <v>1766</v>
      </c>
      <c r="Y1410">
        <v>1125</v>
      </c>
      <c r="Z1410" t="s">
        <v>30</v>
      </c>
    </row>
    <row r="1411" spans="1:26" x14ac:dyDescent="0.25">
      <c r="A1411" s="19" t="s">
        <v>318</v>
      </c>
      <c r="B1411" s="20" t="s">
        <v>348</v>
      </c>
      <c r="C1411" s="20" t="s">
        <v>2609</v>
      </c>
      <c r="D1411" s="26" t="str">
        <f>VLOOKUP(R1411, method!$A$1:$B$15, 2, 0)</f>
        <v>放頭</v>
      </c>
      <c r="E1411" s="33">
        <v>3</v>
      </c>
      <c r="F1411" t="s">
        <v>602</v>
      </c>
      <c r="G1411" t="s">
        <v>511</v>
      </c>
      <c r="H1411">
        <v>1200</v>
      </c>
      <c r="I1411" s="36" t="s">
        <v>603</v>
      </c>
      <c r="J1411">
        <v>3</v>
      </c>
      <c r="K1411">
        <v>9</v>
      </c>
      <c r="L1411">
        <v>79</v>
      </c>
      <c r="M1411" s="21" t="s">
        <v>46</v>
      </c>
      <c r="N1411" s="23" t="s">
        <v>39</v>
      </c>
      <c r="O1411" s="10" t="s">
        <v>552</v>
      </c>
      <c r="P1411">
        <v>24</v>
      </c>
      <c r="Q1411">
        <v>135</v>
      </c>
      <c r="R1411">
        <v>2</v>
      </c>
      <c r="S1411">
        <v>2</v>
      </c>
      <c r="T1411">
        <v>4</v>
      </c>
      <c r="X1411" t="s">
        <v>549</v>
      </c>
      <c r="Y1411">
        <v>1111</v>
      </c>
      <c r="Z1411" t="s">
        <v>30</v>
      </c>
    </row>
    <row r="1412" spans="1:26" x14ac:dyDescent="0.25">
      <c r="A1412" s="19" t="s">
        <v>318</v>
      </c>
      <c r="B1412" s="20" t="s">
        <v>348</v>
      </c>
      <c r="C1412" s="20" t="s">
        <v>2609</v>
      </c>
      <c r="D1412" s="27" t="str">
        <f>VLOOKUP(R1412, method!$A$1:$B$15, 2, 0)</f>
        <v>中後</v>
      </c>
      <c r="E1412">
        <v>8</v>
      </c>
      <c r="F1412" t="s">
        <v>580</v>
      </c>
      <c r="G1412" t="s">
        <v>511</v>
      </c>
      <c r="H1412">
        <v>1200</v>
      </c>
      <c r="I1412" s="35" t="s">
        <v>455</v>
      </c>
      <c r="J1412">
        <v>3</v>
      </c>
      <c r="K1412">
        <v>5</v>
      </c>
      <c r="L1412">
        <v>79</v>
      </c>
      <c r="M1412" s="21" t="s">
        <v>46</v>
      </c>
      <c r="N1412" s="20" t="s">
        <v>56</v>
      </c>
      <c r="O1412" t="s">
        <v>476</v>
      </c>
      <c r="P1412">
        <v>7.3</v>
      </c>
      <c r="Q1412">
        <v>130</v>
      </c>
      <c r="R1412">
        <v>8</v>
      </c>
      <c r="S1412">
        <v>7</v>
      </c>
      <c r="T1412">
        <v>8</v>
      </c>
      <c r="X1412" t="s">
        <v>58</v>
      </c>
      <c r="Y1412">
        <v>1097</v>
      </c>
      <c r="Z1412" t="s">
        <v>30</v>
      </c>
    </row>
    <row r="1413" spans="1:26" x14ac:dyDescent="0.25">
      <c r="A1413" s="19" t="s">
        <v>318</v>
      </c>
      <c r="B1413" s="20" t="s">
        <v>348</v>
      </c>
      <c r="C1413" s="20" t="s">
        <v>2609</v>
      </c>
      <c r="D1413" s="28" t="str">
        <f>VLOOKUP(R1413, method!$A$1:$B$15, 2, 0)</f>
        <v>中前</v>
      </c>
      <c r="E1413" s="33">
        <v>2</v>
      </c>
      <c r="F1413" t="s">
        <v>607</v>
      </c>
      <c r="G1413" t="s">
        <v>511</v>
      </c>
      <c r="H1413">
        <v>1200</v>
      </c>
      <c r="I1413" s="35" t="s">
        <v>455</v>
      </c>
      <c r="J1413">
        <v>3</v>
      </c>
      <c r="K1413">
        <v>7</v>
      </c>
      <c r="L1413">
        <v>77</v>
      </c>
      <c r="M1413" s="21" t="s">
        <v>46</v>
      </c>
      <c r="N1413" s="17" t="s">
        <v>399</v>
      </c>
      <c r="O1413" s="10" t="s">
        <v>376</v>
      </c>
      <c r="P1413">
        <v>6.8</v>
      </c>
      <c r="Q1413">
        <v>132</v>
      </c>
      <c r="R1413">
        <v>5</v>
      </c>
      <c r="S1413">
        <v>5</v>
      </c>
      <c r="T1413">
        <v>2</v>
      </c>
      <c r="X1413" t="s">
        <v>1767</v>
      </c>
      <c r="Y1413">
        <v>1103</v>
      </c>
      <c r="Z1413" t="s">
        <v>30</v>
      </c>
    </row>
    <row r="1414" spans="1:26" x14ac:dyDescent="0.25">
      <c r="A1414" s="19" t="s">
        <v>318</v>
      </c>
      <c r="B1414" s="20" t="s">
        <v>348</v>
      </c>
      <c r="C1414" s="20" t="s">
        <v>2609</v>
      </c>
      <c r="D1414" s="28" t="str">
        <f>VLOOKUP(R1414, method!$A$1:$B$15, 2, 0)</f>
        <v>中前</v>
      </c>
      <c r="E1414" s="33">
        <v>1</v>
      </c>
      <c r="F1414" t="s">
        <v>676</v>
      </c>
      <c r="G1414" t="s">
        <v>511</v>
      </c>
      <c r="H1414">
        <v>1200</v>
      </c>
      <c r="I1414" s="35" t="s">
        <v>455</v>
      </c>
      <c r="J1414">
        <v>3</v>
      </c>
      <c r="K1414">
        <v>4</v>
      </c>
      <c r="L1414">
        <v>69</v>
      </c>
      <c r="M1414" s="21" t="s">
        <v>46</v>
      </c>
      <c r="N1414" s="17" t="s">
        <v>399</v>
      </c>
      <c r="O1414" s="10" t="s">
        <v>552</v>
      </c>
      <c r="P1414">
        <v>4.2</v>
      </c>
      <c r="Q1414">
        <v>124</v>
      </c>
      <c r="R1414">
        <v>5</v>
      </c>
      <c r="S1414">
        <v>4</v>
      </c>
      <c r="T1414">
        <v>1</v>
      </c>
      <c r="X1414" t="s">
        <v>1768</v>
      </c>
      <c r="Y1414">
        <v>1105</v>
      </c>
      <c r="Z1414" t="s">
        <v>30</v>
      </c>
    </row>
    <row r="1415" spans="1:26" x14ac:dyDescent="0.25">
      <c r="A1415" s="19" t="s">
        <v>318</v>
      </c>
      <c r="B1415" s="20" t="s">
        <v>348</v>
      </c>
      <c r="C1415" s="20" t="s">
        <v>2609</v>
      </c>
      <c r="D1415" s="27" t="str">
        <f>VLOOKUP(R1415, method!$A$1:$B$15, 2, 0)</f>
        <v>中後</v>
      </c>
      <c r="E1415">
        <v>7</v>
      </c>
      <c r="F1415" t="s">
        <v>614</v>
      </c>
      <c r="G1415" t="s">
        <v>511</v>
      </c>
      <c r="H1415">
        <v>1200</v>
      </c>
      <c r="I1415" s="35" t="s">
        <v>455</v>
      </c>
      <c r="J1415">
        <v>3</v>
      </c>
      <c r="K1415">
        <v>7</v>
      </c>
      <c r="L1415">
        <v>70</v>
      </c>
      <c r="M1415" s="21" t="s">
        <v>46</v>
      </c>
      <c r="N1415" s="19" t="s">
        <v>388</v>
      </c>
      <c r="O1415" t="s">
        <v>480</v>
      </c>
      <c r="P1415">
        <v>11</v>
      </c>
      <c r="Q1415">
        <v>125</v>
      </c>
      <c r="R1415">
        <v>9</v>
      </c>
      <c r="S1415">
        <v>9</v>
      </c>
      <c r="T1415">
        <v>7</v>
      </c>
      <c r="X1415" t="s">
        <v>555</v>
      </c>
      <c r="Y1415">
        <v>1098</v>
      </c>
      <c r="Z1415" t="s">
        <v>30</v>
      </c>
    </row>
    <row r="1416" spans="1:26" x14ac:dyDescent="0.25">
      <c r="A1416" s="19" t="s">
        <v>318</v>
      </c>
      <c r="B1416" s="20" t="s">
        <v>348</v>
      </c>
      <c r="C1416" s="20" t="s">
        <v>2609</v>
      </c>
      <c r="D1416" s="26" t="str">
        <f>VLOOKUP(R1416, method!$A$1:$B$15, 2, 0)</f>
        <v>放頭</v>
      </c>
      <c r="E1416" s="34">
        <v>4</v>
      </c>
      <c r="F1416" t="s">
        <v>618</v>
      </c>
      <c r="G1416" t="s">
        <v>511</v>
      </c>
      <c r="H1416">
        <v>1200</v>
      </c>
      <c r="I1416" s="35" t="s">
        <v>455</v>
      </c>
      <c r="J1416">
        <v>3</v>
      </c>
      <c r="K1416">
        <v>11</v>
      </c>
      <c r="L1416">
        <v>70</v>
      </c>
      <c r="M1416" s="21" t="s">
        <v>46</v>
      </c>
      <c r="N1416" s="20" t="s">
        <v>56</v>
      </c>
      <c r="O1416" t="s">
        <v>529</v>
      </c>
      <c r="P1416">
        <v>4.8</v>
      </c>
      <c r="Q1416">
        <v>126</v>
      </c>
      <c r="R1416">
        <v>1</v>
      </c>
      <c r="S1416">
        <v>2</v>
      </c>
      <c r="T1416">
        <v>4</v>
      </c>
      <c r="X1416" t="s">
        <v>324</v>
      </c>
      <c r="Y1416">
        <v>1111</v>
      </c>
      <c r="Z1416" t="s">
        <v>30</v>
      </c>
    </row>
    <row r="1417" spans="1:26" x14ac:dyDescent="0.25">
      <c r="A1417" s="19" t="s">
        <v>318</v>
      </c>
      <c r="B1417" s="20" t="s">
        <v>348</v>
      </c>
      <c r="C1417" s="20" t="s">
        <v>2609</v>
      </c>
      <c r="D1417" s="28" t="str">
        <f>VLOOKUP(R1417, method!$A$1:$B$15, 2, 0)</f>
        <v>中前</v>
      </c>
      <c r="E1417">
        <v>9</v>
      </c>
      <c r="F1417" t="s">
        <v>696</v>
      </c>
      <c r="G1417" t="s">
        <v>551</v>
      </c>
      <c r="H1417">
        <v>1200</v>
      </c>
      <c r="I1417" s="35" t="s">
        <v>455</v>
      </c>
      <c r="J1417">
        <v>3</v>
      </c>
      <c r="K1417">
        <v>14</v>
      </c>
      <c r="L1417">
        <v>70</v>
      </c>
      <c r="M1417" s="21" t="s">
        <v>46</v>
      </c>
      <c r="N1417" s="20" t="s">
        <v>56</v>
      </c>
      <c r="O1417" t="s">
        <v>573</v>
      </c>
      <c r="P1417">
        <v>27</v>
      </c>
      <c r="Q1417">
        <v>130</v>
      </c>
      <c r="R1417">
        <v>4</v>
      </c>
      <c r="S1417">
        <v>4</v>
      </c>
      <c r="T1417">
        <v>9</v>
      </c>
      <c r="X1417" t="s">
        <v>132</v>
      </c>
      <c r="Y1417">
        <v>1119</v>
      </c>
      <c r="Z1417" t="s">
        <v>30</v>
      </c>
    </row>
    <row r="1418" spans="1:26" x14ac:dyDescent="0.25">
      <c r="A1418" s="19" t="s">
        <v>318</v>
      </c>
      <c r="B1418" s="20" t="s">
        <v>348</v>
      </c>
      <c r="C1418" s="20" t="s">
        <v>2609</v>
      </c>
      <c r="D1418" s="26" t="str">
        <f>VLOOKUP(R1418, method!$A$1:$B$15, 2, 0)</f>
        <v>放頭</v>
      </c>
      <c r="E1418" s="33">
        <v>2</v>
      </c>
      <c r="F1418" t="s">
        <v>678</v>
      </c>
      <c r="G1418" t="s">
        <v>511</v>
      </c>
      <c r="H1418">
        <v>1200</v>
      </c>
      <c r="I1418" s="36" t="s">
        <v>603</v>
      </c>
      <c r="J1418">
        <v>3</v>
      </c>
      <c r="K1418">
        <v>6</v>
      </c>
      <c r="L1418">
        <v>68</v>
      </c>
      <c r="M1418" s="21" t="s">
        <v>46</v>
      </c>
      <c r="N1418" s="20" t="s">
        <v>56</v>
      </c>
      <c r="O1418" s="10" t="s">
        <v>597</v>
      </c>
      <c r="P1418">
        <v>7.2</v>
      </c>
      <c r="Q1418">
        <v>122</v>
      </c>
      <c r="R1418">
        <v>2</v>
      </c>
      <c r="S1418">
        <v>2</v>
      </c>
      <c r="T1418">
        <v>2</v>
      </c>
      <c r="X1418" t="s">
        <v>1769</v>
      </c>
      <c r="Y1418">
        <v>1101</v>
      </c>
      <c r="Z1418" t="s">
        <v>30</v>
      </c>
    </row>
    <row r="1419" spans="1:26" x14ac:dyDescent="0.25">
      <c r="A1419" s="19" t="s">
        <v>318</v>
      </c>
      <c r="B1419" s="20" t="s">
        <v>348</v>
      </c>
      <c r="C1419" s="20" t="s">
        <v>2609</v>
      </c>
      <c r="D1419" s="26" t="str">
        <f>VLOOKUP(R1419, method!$A$1:$B$15, 2, 0)</f>
        <v>放頭</v>
      </c>
      <c r="E1419" s="33">
        <v>1</v>
      </c>
      <c r="F1419" t="s">
        <v>1237</v>
      </c>
      <c r="G1419" t="s">
        <v>511</v>
      </c>
      <c r="H1419">
        <v>1200</v>
      </c>
      <c r="I1419" s="35" t="s">
        <v>455</v>
      </c>
      <c r="J1419">
        <v>4</v>
      </c>
      <c r="K1419">
        <v>7</v>
      </c>
      <c r="L1419">
        <v>59</v>
      </c>
      <c r="M1419" s="21" t="s">
        <v>46</v>
      </c>
      <c r="N1419" s="18" t="s">
        <v>12</v>
      </c>
      <c r="O1419" t="s">
        <v>536</v>
      </c>
      <c r="P1419">
        <v>3.7</v>
      </c>
      <c r="Q1419">
        <v>134</v>
      </c>
      <c r="R1419">
        <v>2</v>
      </c>
      <c r="S1419">
        <v>2</v>
      </c>
      <c r="T1419">
        <v>1</v>
      </c>
      <c r="X1419" t="s">
        <v>1770</v>
      </c>
      <c r="Y1419">
        <v>1095</v>
      </c>
      <c r="Z1419" t="s">
        <v>30</v>
      </c>
    </row>
    <row r="1420" spans="1:26" x14ac:dyDescent="0.25">
      <c r="A1420" s="19" t="s">
        <v>318</v>
      </c>
      <c r="B1420" s="20" t="s">
        <v>348</v>
      </c>
      <c r="C1420" s="20" t="s">
        <v>2609</v>
      </c>
      <c r="D1420" s="28" t="str">
        <f>VLOOKUP(R1420, method!$A$1:$B$15, 2, 0)</f>
        <v>中前</v>
      </c>
      <c r="E1420">
        <v>8</v>
      </c>
      <c r="F1420" t="s">
        <v>701</v>
      </c>
      <c r="G1420" t="s">
        <v>511</v>
      </c>
      <c r="H1420">
        <v>1200</v>
      </c>
      <c r="I1420" s="35" t="s">
        <v>455</v>
      </c>
      <c r="J1420">
        <v>3</v>
      </c>
      <c r="K1420">
        <v>8</v>
      </c>
      <c r="L1420">
        <v>61</v>
      </c>
      <c r="M1420" s="21" t="s">
        <v>46</v>
      </c>
      <c r="N1420" s="18" t="s">
        <v>201</v>
      </c>
      <c r="O1420" t="s">
        <v>562</v>
      </c>
      <c r="P1420">
        <v>8.6999999999999993</v>
      </c>
      <c r="Q1420">
        <v>118</v>
      </c>
      <c r="R1420">
        <v>7</v>
      </c>
      <c r="S1420">
        <v>8</v>
      </c>
      <c r="T1420">
        <v>8</v>
      </c>
      <c r="X1420" t="s">
        <v>549</v>
      </c>
      <c r="Y1420">
        <v>1109</v>
      </c>
      <c r="Z1420" t="s">
        <v>30</v>
      </c>
    </row>
    <row r="1421" spans="1:26" x14ac:dyDescent="0.25">
      <c r="A1421" s="19" t="s">
        <v>318</v>
      </c>
      <c r="B1421" s="20" t="s">
        <v>348</v>
      </c>
      <c r="C1421" s="20" t="s">
        <v>2609</v>
      </c>
      <c r="D1421" s="28" t="str">
        <f>VLOOKUP(R1421, method!$A$1:$B$15, 2, 0)</f>
        <v>中前</v>
      </c>
      <c r="E1421">
        <v>7</v>
      </c>
      <c r="F1421" t="s">
        <v>1240</v>
      </c>
      <c r="G1421" t="s">
        <v>511</v>
      </c>
      <c r="H1421">
        <v>1200</v>
      </c>
      <c r="I1421" s="35" t="s">
        <v>455</v>
      </c>
      <c r="J1421">
        <v>3</v>
      </c>
      <c r="K1421">
        <v>3</v>
      </c>
      <c r="L1421">
        <v>63</v>
      </c>
      <c r="M1421" s="21" t="s">
        <v>46</v>
      </c>
      <c r="N1421" s="15" t="s">
        <v>391</v>
      </c>
      <c r="O1421" t="s">
        <v>546</v>
      </c>
      <c r="P1421">
        <v>9.1999999999999993</v>
      </c>
      <c r="Q1421">
        <v>119</v>
      </c>
      <c r="R1421">
        <v>4</v>
      </c>
      <c r="S1421">
        <v>5</v>
      </c>
      <c r="T1421">
        <v>7</v>
      </c>
      <c r="X1421" t="s">
        <v>1764</v>
      </c>
      <c r="Y1421">
        <v>1100</v>
      </c>
      <c r="Z1421" t="s">
        <v>30</v>
      </c>
    </row>
    <row r="1422" spans="1:26" x14ac:dyDescent="0.25">
      <c r="A1422" s="19" t="s">
        <v>318</v>
      </c>
      <c r="B1422" s="20" t="s">
        <v>348</v>
      </c>
      <c r="C1422" s="20" t="s">
        <v>2609</v>
      </c>
      <c r="D1422" s="28" t="str">
        <f>VLOOKUP(R1422, method!$A$1:$B$15, 2, 0)</f>
        <v>中前</v>
      </c>
      <c r="E1422">
        <v>6</v>
      </c>
      <c r="F1422" t="s">
        <v>1370</v>
      </c>
      <c r="G1422" t="s">
        <v>511</v>
      </c>
      <c r="H1422">
        <v>1200</v>
      </c>
      <c r="I1422" s="35" t="s">
        <v>455</v>
      </c>
      <c r="J1422">
        <v>3</v>
      </c>
      <c r="K1422">
        <v>3</v>
      </c>
      <c r="L1422">
        <v>65</v>
      </c>
      <c r="M1422" s="21" t="s">
        <v>46</v>
      </c>
      <c r="N1422" s="21" t="s">
        <v>61</v>
      </c>
      <c r="O1422" t="s">
        <v>519</v>
      </c>
      <c r="P1422">
        <v>7.9</v>
      </c>
      <c r="Q1422">
        <v>121</v>
      </c>
      <c r="R1422">
        <v>7</v>
      </c>
      <c r="S1422">
        <v>7</v>
      </c>
      <c r="T1422">
        <v>6</v>
      </c>
      <c r="X1422" t="s">
        <v>1771</v>
      </c>
      <c r="Y1422">
        <v>1103</v>
      </c>
      <c r="Z1422" t="s">
        <v>863</v>
      </c>
    </row>
    <row r="1423" spans="1:26" x14ac:dyDescent="0.25">
      <c r="A1423" s="19" t="s">
        <v>318</v>
      </c>
      <c r="B1423" s="20" t="s">
        <v>348</v>
      </c>
      <c r="C1423" s="20" t="s">
        <v>2609</v>
      </c>
      <c r="D1423" s="26" t="str">
        <f>VLOOKUP(R1423, method!$A$1:$B$15, 2, 0)</f>
        <v>放頭</v>
      </c>
      <c r="E1423">
        <v>8</v>
      </c>
      <c r="F1423" t="s">
        <v>1402</v>
      </c>
      <c r="G1423" t="s">
        <v>511</v>
      </c>
      <c r="H1423">
        <v>1650</v>
      </c>
      <c r="I1423" s="35" t="s">
        <v>455</v>
      </c>
      <c r="J1423">
        <v>3</v>
      </c>
      <c r="K1423">
        <v>1</v>
      </c>
      <c r="L1423">
        <v>67</v>
      </c>
      <c r="M1423" s="21" t="s">
        <v>46</v>
      </c>
      <c r="N1423" s="19" t="s">
        <v>388</v>
      </c>
      <c r="O1423" t="s">
        <v>519</v>
      </c>
      <c r="P1423">
        <v>6</v>
      </c>
      <c r="Q1423">
        <v>123</v>
      </c>
      <c r="R1423">
        <v>3</v>
      </c>
      <c r="S1423">
        <v>4</v>
      </c>
      <c r="T1423">
        <v>4</v>
      </c>
      <c r="U1423">
        <v>8</v>
      </c>
      <c r="X1423" t="s">
        <v>1743</v>
      </c>
      <c r="Y1423">
        <v>1120</v>
      </c>
      <c r="Z1423" t="s">
        <v>867</v>
      </c>
    </row>
    <row r="1424" spans="1:26" x14ac:dyDescent="0.25">
      <c r="A1424" s="19" t="s">
        <v>318</v>
      </c>
      <c r="B1424" s="20" t="s">
        <v>348</v>
      </c>
      <c r="C1424" s="20" t="s">
        <v>2609</v>
      </c>
      <c r="D1424" s="28" t="str">
        <f>VLOOKUP(R1424, method!$A$1:$B$15, 2, 0)</f>
        <v>中前</v>
      </c>
      <c r="E1424">
        <v>7</v>
      </c>
      <c r="F1424" t="s">
        <v>1620</v>
      </c>
      <c r="G1424" t="s">
        <v>511</v>
      </c>
      <c r="H1424">
        <v>1650</v>
      </c>
      <c r="I1424" s="35" t="s">
        <v>455</v>
      </c>
      <c r="J1424">
        <v>3</v>
      </c>
      <c r="K1424">
        <v>10</v>
      </c>
      <c r="L1424">
        <v>69</v>
      </c>
      <c r="M1424" s="21" t="s">
        <v>46</v>
      </c>
      <c r="N1424" s="21" t="s">
        <v>61</v>
      </c>
      <c r="O1424">
        <v>4</v>
      </c>
      <c r="P1424">
        <v>19</v>
      </c>
      <c r="Q1424">
        <v>124</v>
      </c>
      <c r="R1424">
        <v>6</v>
      </c>
      <c r="S1424">
        <v>6</v>
      </c>
      <c r="T1424">
        <v>4</v>
      </c>
      <c r="U1424">
        <v>7</v>
      </c>
      <c r="X1424" t="s">
        <v>1772</v>
      </c>
      <c r="Y1424">
        <v>1116</v>
      </c>
      <c r="Z1424" t="s">
        <v>30</v>
      </c>
    </row>
    <row r="1425" spans="1:26" x14ac:dyDescent="0.25">
      <c r="A1425" s="19" t="s">
        <v>318</v>
      </c>
      <c r="B1425" s="20" t="s">
        <v>348</v>
      </c>
      <c r="C1425" s="20" t="s">
        <v>2609</v>
      </c>
      <c r="D1425" s="28" t="str">
        <f>VLOOKUP(R1425, method!$A$1:$B$15, 2, 0)</f>
        <v>中前</v>
      </c>
      <c r="E1425">
        <v>7</v>
      </c>
      <c r="F1425" t="s">
        <v>903</v>
      </c>
      <c r="G1425" t="s">
        <v>511</v>
      </c>
      <c r="H1425">
        <v>1200</v>
      </c>
      <c r="I1425" s="35" t="s">
        <v>455</v>
      </c>
      <c r="J1425">
        <v>3</v>
      </c>
      <c r="K1425">
        <v>5</v>
      </c>
      <c r="L1425">
        <v>70</v>
      </c>
      <c r="M1425" s="21" t="s">
        <v>46</v>
      </c>
      <c r="N1425" s="17" t="s">
        <v>448</v>
      </c>
      <c r="O1425" s="10" t="s">
        <v>452</v>
      </c>
      <c r="P1425">
        <v>4.5</v>
      </c>
      <c r="Q1425">
        <v>125</v>
      </c>
      <c r="R1425">
        <v>4</v>
      </c>
      <c r="S1425">
        <v>3</v>
      </c>
      <c r="T1425">
        <v>7</v>
      </c>
      <c r="X1425" t="s">
        <v>1773</v>
      </c>
      <c r="Y1425">
        <v>1115</v>
      </c>
      <c r="Z1425" t="s">
        <v>30</v>
      </c>
    </row>
    <row r="1426" spans="1:26" x14ac:dyDescent="0.25">
      <c r="A1426" s="19" t="s">
        <v>318</v>
      </c>
      <c r="B1426" s="20" t="s">
        <v>348</v>
      </c>
      <c r="C1426" s="20" t="s">
        <v>2609</v>
      </c>
      <c r="D1426" s="27" t="str">
        <f>VLOOKUP(R1426, method!$A$1:$B$15, 2, 0)</f>
        <v>中後</v>
      </c>
      <c r="E1426">
        <v>9</v>
      </c>
      <c r="F1426" t="s">
        <v>955</v>
      </c>
      <c r="G1426" t="s">
        <v>551</v>
      </c>
      <c r="H1426">
        <v>1200</v>
      </c>
      <c r="I1426" s="35" t="s">
        <v>455</v>
      </c>
      <c r="J1426">
        <v>3</v>
      </c>
      <c r="K1426">
        <v>10</v>
      </c>
      <c r="L1426">
        <v>71</v>
      </c>
      <c r="M1426" s="21" t="s">
        <v>46</v>
      </c>
      <c r="N1426" s="17" t="s">
        <v>448</v>
      </c>
      <c r="O1426" t="s">
        <v>664</v>
      </c>
      <c r="P1426">
        <v>21</v>
      </c>
      <c r="Q1426">
        <v>127</v>
      </c>
      <c r="R1426">
        <v>9</v>
      </c>
      <c r="S1426">
        <v>11</v>
      </c>
      <c r="T1426">
        <v>9</v>
      </c>
      <c r="X1426" t="s">
        <v>1400</v>
      </c>
      <c r="Y1426">
        <v>1109</v>
      </c>
      <c r="Z1426" t="s">
        <v>30</v>
      </c>
    </row>
    <row r="1427" spans="1:26" x14ac:dyDescent="0.25">
      <c r="A1427" s="19" t="s">
        <v>318</v>
      </c>
      <c r="B1427" s="20" t="s">
        <v>348</v>
      </c>
      <c r="C1427" s="20" t="s">
        <v>2609</v>
      </c>
      <c r="D1427" s="28" t="str">
        <f>VLOOKUP(R1427, method!$A$1:$B$15, 2, 0)</f>
        <v>中前</v>
      </c>
      <c r="E1427" s="33">
        <v>3</v>
      </c>
      <c r="F1427" t="s">
        <v>1434</v>
      </c>
      <c r="G1427" t="s">
        <v>511</v>
      </c>
      <c r="H1427">
        <v>1200</v>
      </c>
      <c r="I1427" s="35" t="s">
        <v>455</v>
      </c>
      <c r="J1427">
        <v>3</v>
      </c>
      <c r="K1427">
        <v>8</v>
      </c>
      <c r="L1427">
        <v>71</v>
      </c>
      <c r="M1427" s="21" t="s">
        <v>46</v>
      </c>
      <c r="N1427" s="18" t="s">
        <v>12</v>
      </c>
      <c r="O1427" s="10">
        <v>2</v>
      </c>
      <c r="P1427">
        <v>4.3</v>
      </c>
      <c r="Q1427">
        <v>128</v>
      </c>
      <c r="R1427">
        <v>5</v>
      </c>
      <c r="S1427">
        <v>5</v>
      </c>
      <c r="T1427">
        <v>3</v>
      </c>
      <c r="X1427" t="s">
        <v>357</v>
      </c>
      <c r="Y1427">
        <v>1111</v>
      </c>
      <c r="Z1427" t="s">
        <v>30</v>
      </c>
    </row>
    <row r="1428" spans="1:26" x14ac:dyDescent="0.25">
      <c r="A1428" s="19" t="s">
        <v>318</v>
      </c>
      <c r="B1428" s="20" t="s">
        <v>348</v>
      </c>
      <c r="C1428" s="20" t="s">
        <v>2609</v>
      </c>
      <c r="D1428" s="26" t="str">
        <f>VLOOKUP(R1428, method!$A$1:$B$15, 2, 0)</f>
        <v>放頭</v>
      </c>
      <c r="E1428" s="33">
        <v>3</v>
      </c>
      <c r="F1428" t="s">
        <v>510</v>
      </c>
      <c r="G1428" t="s">
        <v>511</v>
      </c>
      <c r="H1428">
        <v>1200</v>
      </c>
      <c r="I1428" s="35" t="s">
        <v>455</v>
      </c>
      <c r="J1428">
        <v>3</v>
      </c>
      <c r="K1428">
        <v>12</v>
      </c>
      <c r="L1428">
        <v>71</v>
      </c>
      <c r="M1428" s="21" t="s">
        <v>46</v>
      </c>
      <c r="N1428" s="18" t="s">
        <v>12</v>
      </c>
      <c r="O1428" t="s">
        <v>519</v>
      </c>
      <c r="P1428">
        <v>3.9</v>
      </c>
      <c r="Q1428">
        <v>126</v>
      </c>
      <c r="R1428">
        <v>3</v>
      </c>
      <c r="S1428">
        <v>3</v>
      </c>
      <c r="T1428">
        <v>3</v>
      </c>
      <c r="X1428" t="s">
        <v>1710</v>
      </c>
      <c r="Y1428">
        <v>1095</v>
      </c>
      <c r="Z1428" t="s">
        <v>30</v>
      </c>
    </row>
    <row r="1429" spans="1:26" x14ac:dyDescent="0.25">
      <c r="A1429" s="19" t="s">
        <v>318</v>
      </c>
      <c r="B1429" s="20" t="s">
        <v>348</v>
      </c>
      <c r="C1429" s="20" t="s">
        <v>2609</v>
      </c>
      <c r="D1429" s="26" t="str">
        <f>VLOOKUP(R1429, method!$A$1:$B$15, 2, 0)</f>
        <v>放頭</v>
      </c>
      <c r="E1429" s="33">
        <v>1</v>
      </c>
      <c r="F1429" t="s">
        <v>812</v>
      </c>
      <c r="G1429" t="s">
        <v>511</v>
      </c>
      <c r="H1429">
        <v>1200</v>
      </c>
      <c r="I1429" s="35" t="s">
        <v>455</v>
      </c>
      <c r="J1429">
        <v>3</v>
      </c>
      <c r="K1429">
        <v>3</v>
      </c>
      <c r="L1429">
        <v>65</v>
      </c>
      <c r="M1429" s="21" t="s">
        <v>46</v>
      </c>
      <c r="N1429" s="18" t="s">
        <v>12</v>
      </c>
      <c r="O1429" s="10" t="s">
        <v>376</v>
      </c>
      <c r="P1429">
        <v>1.3</v>
      </c>
      <c r="Q1429">
        <v>125</v>
      </c>
      <c r="R1429">
        <v>2</v>
      </c>
      <c r="S1429">
        <v>2</v>
      </c>
      <c r="T1429">
        <v>1</v>
      </c>
      <c r="X1429" t="s">
        <v>1774</v>
      </c>
      <c r="Y1429">
        <v>1087</v>
      </c>
      <c r="Z1429" t="s">
        <v>237</v>
      </c>
    </row>
    <row r="1430" spans="1:26" x14ac:dyDescent="0.25">
      <c r="A1430" s="19" t="s">
        <v>318</v>
      </c>
      <c r="B1430" s="20" t="s">
        <v>348</v>
      </c>
      <c r="C1430" s="20" t="s">
        <v>2609</v>
      </c>
      <c r="D1430" s="28" t="str">
        <f>VLOOKUP(R1430, method!$A$1:$B$15, 2, 0)</f>
        <v>中前</v>
      </c>
      <c r="E1430">
        <v>6</v>
      </c>
      <c r="F1430" t="s">
        <v>1595</v>
      </c>
      <c r="G1430" t="s">
        <v>545</v>
      </c>
      <c r="H1430">
        <v>1200</v>
      </c>
      <c r="I1430" s="35" t="s">
        <v>455</v>
      </c>
      <c r="J1430">
        <v>3</v>
      </c>
      <c r="K1430">
        <v>13</v>
      </c>
      <c r="L1430">
        <v>65</v>
      </c>
      <c r="M1430" s="21" t="s">
        <v>46</v>
      </c>
      <c r="N1430" s="19" t="s">
        <v>388</v>
      </c>
      <c r="O1430" t="s">
        <v>637</v>
      </c>
      <c r="P1430">
        <v>9.1</v>
      </c>
      <c r="Q1430">
        <v>123</v>
      </c>
      <c r="R1430">
        <v>7</v>
      </c>
      <c r="S1430">
        <v>7</v>
      </c>
      <c r="T1430">
        <v>6</v>
      </c>
      <c r="X1430" t="s">
        <v>581</v>
      </c>
      <c r="Y1430">
        <v>1076</v>
      </c>
      <c r="Z1430" t="s">
        <v>16</v>
      </c>
    </row>
    <row r="1431" spans="1:26" x14ac:dyDescent="0.25">
      <c r="A1431" s="19" t="s">
        <v>318</v>
      </c>
      <c r="B1431" s="20" t="s">
        <v>348</v>
      </c>
      <c r="C1431" s="20" t="s">
        <v>2609</v>
      </c>
      <c r="D1431" s="27" t="str">
        <f>VLOOKUP(R1431, method!$A$1:$B$15, 2, 0)</f>
        <v>中後</v>
      </c>
      <c r="E1431" s="33">
        <v>2</v>
      </c>
      <c r="F1431" t="s">
        <v>963</v>
      </c>
      <c r="G1431" t="s">
        <v>631</v>
      </c>
      <c r="H1431">
        <v>1200</v>
      </c>
      <c r="I1431" s="35" t="s">
        <v>436</v>
      </c>
      <c r="J1431">
        <v>3</v>
      </c>
      <c r="K1431">
        <v>11</v>
      </c>
      <c r="L1431">
        <v>65</v>
      </c>
      <c r="M1431" s="21" t="s">
        <v>46</v>
      </c>
      <c r="N1431" s="19" t="s">
        <v>388</v>
      </c>
      <c r="O1431" s="10" t="s">
        <v>552</v>
      </c>
      <c r="P1431">
        <v>5.6</v>
      </c>
      <c r="Q1431">
        <v>123</v>
      </c>
      <c r="R1431">
        <v>8</v>
      </c>
      <c r="S1431">
        <v>5</v>
      </c>
      <c r="T1431">
        <v>2</v>
      </c>
      <c r="X1431" t="s">
        <v>122</v>
      </c>
      <c r="Y1431">
        <v>1097</v>
      </c>
      <c r="Z1431" t="s">
        <v>16</v>
      </c>
    </row>
    <row r="1432" spans="1:26" x14ac:dyDescent="0.25">
      <c r="A1432" s="19" t="s">
        <v>318</v>
      </c>
      <c r="B1432" s="20" t="s">
        <v>348</v>
      </c>
      <c r="C1432" s="20" t="s">
        <v>2609</v>
      </c>
      <c r="D1432" s="26" t="str">
        <f>VLOOKUP(R1432, method!$A$1:$B$15, 2, 0)</f>
        <v>放頭</v>
      </c>
      <c r="E1432" s="33">
        <v>2</v>
      </c>
      <c r="F1432" t="s">
        <v>1310</v>
      </c>
      <c r="G1432" t="s">
        <v>511</v>
      </c>
      <c r="H1432">
        <v>1200</v>
      </c>
      <c r="I1432" s="36" t="s">
        <v>603</v>
      </c>
      <c r="J1432">
        <v>3</v>
      </c>
      <c r="K1432">
        <v>8</v>
      </c>
      <c r="L1432">
        <v>63</v>
      </c>
      <c r="M1432" s="21" t="s">
        <v>46</v>
      </c>
      <c r="N1432" s="19" t="s">
        <v>388</v>
      </c>
      <c r="O1432" s="10">
        <v>1</v>
      </c>
      <c r="P1432">
        <v>12</v>
      </c>
      <c r="Q1432">
        <v>120</v>
      </c>
      <c r="R1432">
        <v>3</v>
      </c>
      <c r="S1432">
        <v>2</v>
      </c>
      <c r="T1432">
        <v>2</v>
      </c>
      <c r="X1432" t="s">
        <v>1775</v>
      </c>
      <c r="Y1432">
        <v>1101</v>
      </c>
      <c r="Z1432" t="s">
        <v>16</v>
      </c>
    </row>
    <row r="1433" spans="1:26" x14ac:dyDescent="0.25">
      <c r="A1433" s="19" t="s">
        <v>318</v>
      </c>
      <c r="B1433" s="20" t="s">
        <v>348</v>
      </c>
      <c r="C1433" s="20" t="s">
        <v>2609</v>
      </c>
      <c r="D1433" s="28" t="str">
        <f>VLOOKUP(R1433, method!$A$1:$B$15, 2, 0)</f>
        <v>中前</v>
      </c>
      <c r="E1433" s="34">
        <v>5</v>
      </c>
      <c r="F1433" t="s">
        <v>522</v>
      </c>
      <c r="G1433" t="s">
        <v>551</v>
      </c>
      <c r="H1433">
        <v>1200</v>
      </c>
      <c r="I1433" s="35" t="s">
        <v>436</v>
      </c>
      <c r="J1433">
        <v>3</v>
      </c>
      <c r="K1433">
        <v>8</v>
      </c>
      <c r="L1433">
        <v>63</v>
      </c>
      <c r="M1433" s="21" t="s">
        <v>46</v>
      </c>
      <c r="N1433" s="19" t="s">
        <v>388</v>
      </c>
      <c r="O1433" s="10" t="s">
        <v>498</v>
      </c>
      <c r="P1433">
        <v>10</v>
      </c>
      <c r="Q1433">
        <v>118</v>
      </c>
      <c r="R1433">
        <v>4</v>
      </c>
      <c r="S1433">
        <v>4</v>
      </c>
      <c r="T1433">
        <v>5</v>
      </c>
      <c r="X1433" t="s">
        <v>1062</v>
      </c>
      <c r="Y1433">
        <v>1110</v>
      </c>
      <c r="Z1433" t="s">
        <v>100</v>
      </c>
    </row>
    <row r="1434" spans="1:26" x14ac:dyDescent="0.25">
      <c r="A1434" s="19" t="s">
        <v>318</v>
      </c>
      <c r="B1434" s="21" t="s">
        <v>350</v>
      </c>
      <c r="C1434" s="21" t="s">
        <v>2610</v>
      </c>
      <c r="D1434" s="28" t="str">
        <f>VLOOKUP(R1434, method!$A$1:$B$15, 2, 0)</f>
        <v>中前</v>
      </c>
      <c r="E1434" s="34">
        <v>5</v>
      </c>
      <c r="F1434" t="s">
        <v>1249</v>
      </c>
      <c r="G1434" t="s">
        <v>631</v>
      </c>
      <c r="H1434">
        <v>1200</v>
      </c>
      <c r="I1434" s="35" t="s">
        <v>436</v>
      </c>
      <c r="J1434">
        <v>2</v>
      </c>
      <c r="K1434">
        <v>8</v>
      </c>
      <c r="L1434">
        <v>81</v>
      </c>
      <c r="M1434" s="23" t="s">
        <v>72</v>
      </c>
      <c r="N1434" s="21" t="s">
        <v>61</v>
      </c>
      <c r="O1434" s="10" t="s">
        <v>452</v>
      </c>
      <c r="P1434">
        <v>10</v>
      </c>
      <c r="Q1434">
        <v>120</v>
      </c>
      <c r="R1434">
        <v>7</v>
      </c>
      <c r="S1434">
        <v>7</v>
      </c>
      <c r="T1434">
        <v>5</v>
      </c>
      <c r="X1434" t="s">
        <v>1762</v>
      </c>
      <c r="Y1434">
        <v>1268</v>
      </c>
      <c r="Z1434" t="s">
        <v>175</v>
      </c>
    </row>
    <row r="1435" spans="1:26" x14ac:dyDescent="0.25">
      <c r="A1435" s="19" t="s">
        <v>318</v>
      </c>
      <c r="B1435" s="21" t="s">
        <v>350</v>
      </c>
      <c r="C1435" s="21" t="s">
        <v>2610</v>
      </c>
      <c r="D1435" s="28" t="str">
        <f>VLOOKUP(R1435, method!$A$1:$B$15, 2, 0)</f>
        <v>中前</v>
      </c>
      <c r="E1435" s="33">
        <v>1</v>
      </c>
      <c r="F1435" t="s">
        <v>1052</v>
      </c>
      <c r="G1435" t="s">
        <v>532</v>
      </c>
      <c r="H1435">
        <v>1200</v>
      </c>
      <c r="I1435" s="35" t="s">
        <v>436</v>
      </c>
      <c r="J1435">
        <v>3</v>
      </c>
      <c r="K1435">
        <v>8</v>
      </c>
      <c r="L1435">
        <v>73</v>
      </c>
      <c r="M1435" s="23" t="s">
        <v>72</v>
      </c>
      <c r="N1435" s="21" t="s">
        <v>61</v>
      </c>
      <c r="O1435" s="10" t="s">
        <v>552</v>
      </c>
      <c r="P1435">
        <v>18</v>
      </c>
      <c r="Q1435">
        <v>130</v>
      </c>
      <c r="R1435">
        <v>6</v>
      </c>
      <c r="S1435">
        <v>3</v>
      </c>
      <c r="T1435">
        <v>1</v>
      </c>
      <c r="X1435" t="s">
        <v>345</v>
      </c>
      <c r="Y1435">
        <v>1258</v>
      </c>
      <c r="Z1435" t="s">
        <v>1776</v>
      </c>
    </row>
    <row r="1436" spans="1:26" x14ac:dyDescent="0.25">
      <c r="A1436" s="19" t="s">
        <v>318</v>
      </c>
      <c r="B1436" s="21" t="s">
        <v>350</v>
      </c>
      <c r="C1436" s="21" t="s">
        <v>2610</v>
      </c>
      <c r="D1436" s="28" t="str">
        <f>VLOOKUP(R1436, method!$A$1:$B$15, 2, 0)</f>
        <v>中前</v>
      </c>
      <c r="E1436">
        <v>7</v>
      </c>
      <c r="F1436" t="s">
        <v>554</v>
      </c>
      <c r="G1436" t="s">
        <v>551</v>
      </c>
      <c r="H1436">
        <v>1400</v>
      </c>
      <c r="I1436" s="35" t="s">
        <v>455</v>
      </c>
      <c r="J1436">
        <v>3</v>
      </c>
      <c r="K1436">
        <v>9</v>
      </c>
      <c r="L1436">
        <v>73</v>
      </c>
      <c r="M1436" s="23" t="s">
        <v>72</v>
      </c>
      <c r="N1436" s="21" t="s">
        <v>61</v>
      </c>
      <c r="O1436">
        <v>7</v>
      </c>
      <c r="P1436">
        <v>23</v>
      </c>
      <c r="Q1436">
        <v>131</v>
      </c>
      <c r="R1436">
        <v>4</v>
      </c>
      <c r="S1436">
        <v>5</v>
      </c>
      <c r="T1436">
        <v>5</v>
      </c>
      <c r="U1436">
        <v>7</v>
      </c>
      <c r="X1436" t="s">
        <v>1777</v>
      </c>
      <c r="Y1436">
        <v>1270</v>
      </c>
      <c r="Z1436" t="s">
        <v>1778</v>
      </c>
    </row>
    <row r="1437" spans="1:26" x14ac:dyDescent="0.25">
      <c r="A1437" s="19" t="s">
        <v>318</v>
      </c>
      <c r="B1437" s="21" t="s">
        <v>350</v>
      </c>
      <c r="C1437" s="21" t="s">
        <v>2610</v>
      </c>
      <c r="D1437" s="28" t="str">
        <f>VLOOKUP(R1437, method!$A$1:$B$15, 2, 0)</f>
        <v>中前</v>
      </c>
      <c r="E1437" s="34">
        <v>4</v>
      </c>
      <c r="F1437" t="s">
        <v>908</v>
      </c>
      <c r="G1437" t="s">
        <v>532</v>
      </c>
      <c r="H1437">
        <v>1200</v>
      </c>
      <c r="I1437" s="35" t="s">
        <v>455</v>
      </c>
      <c r="J1437">
        <v>3</v>
      </c>
      <c r="K1437">
        <v>4</v>
      </c>
      <c r="L1437">
        <v>73</v>
      </c>
      <c r="M1437" s="23" t="s">
        <v>72</v>
      </c>
      <c r="N1437" s="21" t="s">
        <v>61</v>
      </c>
      <c r="O1437" s="10">
        <v>1</v>
      </c>
      <c r="P1437">
        <v>7.2</v>
      </c>
      <c r="Q1437">
        <v>129</v>
      </c>
      <c r="R1437">
        <v>5</v>
      </c>
      <c r="S1437">
        <v>7</v>
      </c>
      <c r="T1437">
        <v>4</v>
      </c>
      <c r="X1437" t="s">
        <v>697</v>
      </c>
      <c r="Y1437">
        <v>1269</v>
      </c>
      <c r="Z1437" t="s">
        <v>1778</v>
      </c>
    </row>
    <row r="1438" spans="1:26" x14ac:dyDescent="0.25">
      <c r="A1438" s="19" t="s">
        <v>318</v>
      </c>
      <c r="B1438" s="21" t="s">
        <v>350</v>
      </c>
      <c r="C1438" s="21" t="s">
        <v>2610</v>
      </c>
      <c r="D1438" s="27" t="str">
        <f>VLOOKUP(R1438, method!$A$1:$B$15, 2, 0)</f>
        <v>中後</v>
      </c>
      <c r="E1438" s="33">
        <v>3</v>
      </c>
      <c r="F1438" t="s">
        <v>564</v>
      </c>
      <c r="G1438" t="s">
        <v>631</v>
      </c>
      <c r="H1438">
        <v>1200</v>
      </c>
      <c r="I1438" s="35" t="s">
        <v>436</v>
      </c>
      <c r="J1438">
        <v>3</v>
      </c>
      <c r="K1438">
        <v>6</v>
      </c>
      <c r="L1438">
        <v>72</v>
      </c>
      <c r="M1438" s="23" t="s">
        <v>72</v>
      </c>
      <c r="N1438" s="21" t="s">
        <v>61</v>
      </c>
      <c r="O1438" s="10" t="s">
        <v>597</v>
      </c>
      <c r="P1438">
        <v>10</v>
      </c>
      <c r="Q1438">
        <v>130</v>
      </c>
      <c r="R1438">
        <v>10</v>
      </c>
      <c r="S1438">
        <v>10</v>
      </c>
      <c r="T1438">
        <v>3</v>
      </c>
      <c r="X1438" t="s">
        <v>1779</v>
      </c>
      <c r="Y1438">
        <v>1265</v>
      </c>
      <c r="Z1438" t="s">
        <v>1778</v>
      </c>
    </row>
    <row r="1439" spans="1:26" x14ac:dyDescent="0.25">
      <c r="A1439" s="19" t="s">
        <v>318</v>
      </c>
      <c r="B1439" s="21" t="s">
        <v>350</v>
      </c>
      <c r="C1439" s="21" t="s">
        <v>2610</v>
      </c>
      <c r="D1439" s="28" t="str">
        <f>VLOOKUP(R1439, method!$A$1:$B$15, 2, 0)</f>
        <v>中前</v>
      </c>
      <c r="E1439" s="33">
        <v>1</v>
      </c>
      <c r="F1439" t="s">
        <v>574</v>
      </c>
      <c r="G1439" t="s">
        <v>491</v>
      </c>
      <c r="H1439">
        <v>1200</v>
      </c>
      <c r="I1439" s="35" t="s">
        <v>455</v>
      </c>
      <c r="J1439">
        <v>3</v>
      </c>
      <c r="K1439">
        <v>3</v>
      </c>
      <c r="L1439">
        <v>66</v>
      </c>
      <c r="M1439" s="23" t="s">
        <v>72</v>
      </c>
      <c r="N1439" s="21" t="s">
        <v>61</v>
      </c>
      <c r="O1439" s="10" t="s">
        <v>613</v>
      </c>
      <c r="P1439">
        <v>18</v>
      </c>
      <c r="Q1439">
        <v>122</v>
      </c>
      <c r="R1439">
        <v>6</v>
      </c>
      <c r="S1439">
        <v>6</v>
      </c>
      <c r="T1439">
        <v>1</v>
      </c>
      <c r="X1439" t="s">
        <v>1780</v>
      </c>
      <c r="Y1439">
        <v>1266</v>
      </c>
      <c r="Z1439" t="s">
        <v>1778</v>
      </c>
    </row>
    <row r="1440" spans="1:26" x14ac:dyDescent="0.25">
      <c r="A1440" s="19" t="s">
        <v>318</v>
      </c>
      <c r="B1440" s="21" t="s">
        <v>350</v>
      </c>
      <c r="C1440" s="21" t="s">
        <v>2610</v>
      </c>
      <c r="D1440" s="26" t="str">
        <f>VLOOKUP(R1440, method!$A$1:$B$15, 2, 0)</f>
        <v>放頭</v>
      </c>
      <c r="E1440">
        <v>7</v>
      </c>
      <c r="F1440" t="s">
        <v>669</v>
      </c>
      <c r="G1440" s="31" t="s">
        <v>435</v>
      </c>
      <c r="H1440">
        <v>1650</v>
      </c>
      <c r="I1440" s="35" t="s">
        <v>455</v>
      </c>
      <c r="J1440">
        <v>3</v>
      </c>
      <c r="K1440">
        <v>5</v>
      </c>
      <c r="L1440">
        <v>68</v>
      </c>
      <c r="M1440" s="23" t="s">
        <v>72</v>
      </c>
      <c r="N1440" s="18" t="s">
        <v>201</v>
      </c>
      <c r="O1440" t="s">
        <v>519</v>
      </c>
      <c r="P1440">
        <v>28</v>
      </c>
      <c r="Q1440">
        <v>118</v>
      </c>
      <c r="R1440">
        <v>3</v>
      </c>
      <c r="S1440">
        <v>2</v>
      </c>
      <c r="T1440">
        <v>2</v>
      </c>
      <c r="U1440">
        <v>7</v>
      </c>
      <c r="X1440" t="s">
        <v>1451</v>
      </c>
      <c r="Y1440">
        <v>1280</v>
      </c>
      <c r="Z1440" t="s">
        <v>1778</v>
      </c>
    </row>
    <row r="1441" spans="1:26" x14ac:dyDescent="0.25">
      <c r="A1441" s="19" t="s">
        <v>318</v>
      </c>
      <c r="B1441" s="21" t="s">
        <v>350</v>
      </c>
      <c r="C1441" s="21" t="s">
        <v>2610</v>
      </c>
      <c r="D1441" s="26" t="str">
        <f>VLOOKUP(R1441, method!$A$1:$B$15, 2, 0)</f>
        <v>放頭</v>
      </c>
      <c r="E1441" s="34">
        <v>4</v>
      </c>
      <c r="F1441" t="s">
        <v>594</v>
      </c>
      <c r="G1441" t="s">
        <v>532</v>
      </c>
      <c r="H1441">
        <v>1400</v>
      </c>
      <c r="I1441" s="35" t="s">
        <v>455</v>
      </c>
      <c r="J1441">
        <v>3</v>
      </c>
      <c r="K1441">
        <v>6</v>
      </c>
      <c r="L1441">
        <v>70</v>
      </c>
      <c r="M1441" s="23" t="s">
        <v>72</v>
      </c>
      <c r="N1441" s="16" t="s">
        <v>71</v>
      </c>
      <c r="O1441" t="s">
        <v>519</v>
      </c>
      <c r="P1441">
        <v>28</v>
      </c>
      <c r="Q1441">
        <v>129</v>
      </c>
      <c r="R1441">
        <v>3</v>
      </c>
      <c r="S1441">
        <v>3</v>
      </c>
      <c r="T1441">
        <v>4</v>
      </c>
      <c r="U1441">
        <v>4</v>
      </c>
      <c r="X1441" t="s">
        <v>1781</v>
      </c>
      <c r="Y1441">
        <v>1275</v>
      </c>
      <c r="Z1441" t="s">
        <v>1778</v>
      </c>
    </row>
    <row r="1442" spans="1:26" x14ac:dyDescent="0.25">
      <c r="A1442" s="19" t="s">
        <v>318</v>
      </c>
      <c r="B1442" s="21" t="s">
        <v>350</v>
      </c>
      <c r="C1442" s="21" t="s">
        <v>2610</v>
      </c>
      <c r="D1442" s="27" t="str">
        <f>VLOOKUP(R1442, method!$A$1:$B$15, 2, 0)</f>
        <v>中後</v>
      </c>
      <c r="E1442">
        <v>6</v>
      </c>
      <c r="F1442" t="s">
        <v>583</v>
      </c>
      <c r="G1442" t="s">
        <v>491</v>
      </c>
      <c r="H1442">
        <v>1200</v>
      </c>
      <c r="I1442" s="35" t="s">
        <v>455</v>
      </c>
      <c r="J1442">
        <v>3</v>
      </c>
      <c r="K1442">
        <v>6</v>
      </c>
      <c r="L1442">
        <v>70</v>
      </c>
      <c r="M1442" s="23" t="s">
        <v>72</v>
      </c>
      <c r="N1442" s="22" t="s">
        <v>33</v>
      </c>
      <c r="O1442" s="10" t="s">
        <v>442</v>
      </c>
      <c r="P1442">
        <v>22</v>
      </c>
      <c r="Q1442">
        <v>130</v>
      </c>
      <c r="R1442">
        <v>8</v>
      </c>
      <c r="S1442">
        <v>8</v>
      </c>
      <c r="T1442">
        <v>6</v>
      </c>
      <c r="X1442" t="s">
        <v>1371</v>
      </c>
      <c r="Y1442">
        <v>1260</v>
      </c>
      <c r="Z1442" t="s">
        <v>1782</v>
      </c>
    </row>
    <row r="1443" spans="1:26" x14ac:dyDescent="0.25">
      <c r="A1443" s="19" t="s">
        <v>318</v>
      </c>
      <c r="B1443" s="21" t="s">
        <v>350</v>
      </c>
      <c r="C1443" s="21" t="s">
        <v>2610</v>
      </c>
      <c r="D1443" s="28" t="str">
        <f>VLOOKUP(R1443, method!$A$1:$B$15, 2, 0)</f>
        <v>中前</v>
      </c>
      <c r="E1443" s="33">
        <v>3</v>
      </c>
      <c r="F1443" t="s">
        <v>991</v>
      </c>
      <c r="G1443" t="s">
        <v>631</v>
      </c>
      <c r="H1443">
        <v>1200</v>
      </c>
      <c r="I1443" s="35" t="s">
        <v>455</v>
      </c>
      <c r="J1443">
        <v>3</v>
      </c>
      <c r="K1443">
        <v>6</v>
      </c>
      <c r="L1443">
        <v>70</v>
      </c>
      <c r="M1443" s="23" t="s">
        <v>72</v>
      </c>
      <c r="N1443" s="22" t="s">
        <v>33</v>
      </c>
      <c r="O1443" s="10">
        <v>2</v>
      </c>
      <c r="P1443">
        <v>20</v>
      </c>
      <c r="Q1443">
        <v>129</v>
      </c>
      <c r="R1443">
        <v>6</v>
      </c>
      <c r="S1443">
        <v>5</v>
      </c>
      <c r="T1443">
        <v>3</v>
      </c>
      <c r="X1443" t="s">
        <v>109</v>
      </c>
      <c r="Y1443">
        <v>1258</v>
      </c>
      <c r="Z1443" t="s">
        <v>175</v>
      </c>
    </row>
    <row r="1444" spans="1:26" x14ac:dyDescent="0.25">
      <c r="A1444" s="19" t="s">
        <v>318</v>
      </c>
      <c r="B1444" s="21" t="s">
        <v>350</v>
      </c>
      <c r="C1444" s="21" t="s">
        <v>2610</v>
      </c>
      <c r="D1444" s="27" t="str">
        <f>VLOOKUP(R1444, method!$A$1:$B$15, 2, 0)</f>
        <v>中後</v>
      </c>
      <c r="E1444">
        <v>9</v>
      </c>
      <c r="F1444" t="s">
        <v>721</v>
      </c>
      <c r="G1444" t="s">
        <v>631</v>
      </c>
      <c r="H1444">
        <v>1200</v>
      </c>
      <c r="I1444" s="35" t="s">
        <v>455</v>
      </c>
      <c r="J1444">
        <v>3</v>
      </c>
      <c r="K1444">
        <v>7</v>
      </c>
      <c r="L1444">
        <v>70</v>
      </c>
      <c r="M1444" s="23" t="s">
        <v>72</v>
      </c>
      <c r="N1444" s="22" t="s">
        <v>33</v>
      </c>
      <c r="O1444" t="s">
        <v>501</v>
      </c>
      <c r="P1444">
        <v>52</v>
      </c>
      <c r="Q1444">
        <v>128</v>
      </c>
      <c r="R1444">
        <v>9</v>
      </c>
      <c r="S1444">
        <v>9</v>
      </c>
      <c r="T1444">
        <v>9</v>
      </c>
      <c r="X1444" t="s">
        <v>1156</v>
      </c>
      <c r="Y1444">
        <v>1263</v>
      </c>
      <c r="Z1444" t="s">
        <v>803</v>
      </c>
    </row>
    <row r="1445" spans="1:26" x14ac:dyDescent="0.25">
      <c r="A1445" s="19" t="s">
        <v>318</v>
      </c>
      <c r="B1445" s="21" t="s">
        <v>350</v>
      </c>
      <c r="C1445" s="21" t="s">
        <v>2610</v>
      </c>
      <c r="D1445" s="28" t="str">
        <f>VLOOKUP(R1445, method!$A$1:$B$15, 2, 0)</f>
        <v>中前</v>
      </c>
      <c r="E1445">
        <v>13</v>
      </c>
      <c r="F1445" t="s">
        <v>676</v>
      </c>
      <c r="G1445" t="s">
        <v>532</v>
      </c>
      <c r="H1445">
        <v>1400</v>
      </c>
      <c r="I1445" s="35" t="s">
        <v>436</v>
      </c>
      <c r="J1445">
        <v>3</v>
      </c>
      <c r="K1445">
        <v>5</v>
      </c>
      <c r="L1445">
        <v>72</v>
      </c>
      <c r="M1445" s="23" t="s">
        <v>72</v>
      </c>
      <c r="N1445" s="21" t="s">
        <v>61</v>
      </c>
      <c r="O1445">
        <v>8</v>
      </c>
      <c r="P1445">
        <v>25</v>
      </c>
      <c r="Q1445">
        <v>128</v>
      </c>
      <c r="R1445">
        <v>5</v>
      </c>
      <c r="S1445">
        <v>6</v>
      </c>
      <c r="T1445">
        <v>8</v>
      </c>
      <c r="U1445">
        <v>13</v>
      </c>
      <c r="X1445" t="s">
        <v>647</v>
      </c>
      <c r="Y1445">
        <v>1231</v>
      </c>
      <c r="Z1445" t="s">
        <v>30</v>
      </c>
    </row>
    <row r="1446" spans="1:26" x14ac:dyDescent="0.25">
      <c r="A1446" s="19" t="s">
        <v>318</v>
      </c>
      <c r="B1446" s="21" t="s">
        <v>350</v>
      </c>
      <c r="C1446" s="21" t="s">
        <v>2610</v>
      </c>
      <c r="D1446" s="28" t="str">
        <f>VLOOKUP(R1446, method!$A$1:$B$15, 2, 0)</f>
        <v>中前</v>
      </c>
      <c r="E1446">
        <v>6</v>
      </c>
      <c r="F1446" t="s">
        <v>610</v>
      </c>
      <c r="G1446" t="s">
        <v>491</v>
      </c>
      <c r="H1446">
        <v>1200</v>
      </c>
      <c r="I1446" s="35" t="s">
        <v>436</v>
      </c>
      <c r="J1446">
        <v>3</v>
      </c>
      <c r="K1446">
        <v>5</v>
      </c>
      <c r="L1446">
        <v>72</v>
      </c>
      <c r="M1446" s="23" t="s">
        <v>72</v>
      </c>
      <c r="N1446" s="21" t="s">
        <v>61</v>
      </c>
      <c r="O1446">
        <v>3</v>
      </c>
      <c r="P1446">
        <v>85</v>
      </c>
      <c r="Q1446">
        <v>127</v>
      </c>
      <c r="R1446">
        <v>6</v>
      </c>
      <c r="S1446">
        <v>7</v>
      </c>
      <c r="T1446">
        <v>6</v>
      </c>
      <c r="X1446" t="s">
        <v>337</v>
      </c>
      <c r="Y1446">
        <v>1268</v>
      </c>
      <c r="Z1446" t="s">
        <v>875</v>
      </c>
    </row>
    <row r="1447" spans="1:26" x14ac:dyDescent="0.25">
      <c r="A1447" s="19" t="s">
        <v>318</v>
      </c>
      <c r="B1447" s="22" t="s">
        <v>352</v>
      </c>
      <c r="C1447" s="22" t="s">
        <v>2611</v>
      </c>
      <c r="D1447" s="28" t="str">
        <f>VLOOKUP(R1447, method!$A$1:$B$15, 2, 0)</f>
        <v>中前</v>
      </c>
      <c r="E1447" s="34">
        <v>5</v>
      </c>
      <c r="F1447" t="s">
        <v>434</v>
      </c>
      <c r="G1447" s="31" t="s">
        <v>435</v>
      </c>
      <c r="H1447">
        <v>1200</v>
      </c>
      <c r="I1447" s="35" t="s">
        <v>436</v>
      </c>
      <c r="J1447">
        <v>3</v>
      </c>
      <c r="K1447">
        <v>1</v>
      </c>
      <c r="L1447">
        <v>80</v>
      </c>
      <c r="M1447" s="25" t="s">
        <v>89</v>
      </c>
      <c r="N1447" s="22" t="s">
        <v>33</v>
      </c>
      <c r="O1447" s="10" t="s">
        <v>498</v>
      </c>
      <c r="P1447">
        <v>3.5</v>
      </c>
      <c r="Q1447">
        <v>135</v>
      </c>
      <c r="R1447">
        <v>4</v>
      </c>
      <c r="S1447">
        <v>4</v>
      </c>
      <c r="T1447">
        <v>5</v>
      </c>
      <c r="X1447" t="s">
        <v>28</v>
      </c>
      <c r="Y1447">
        <v>1107</v>
      </c>
      <c r="Z1447" t="s">
        <v>158</v>
      </c>
    </row>
    <row r="1448" spans="1:26" x14ac:dyDescent="0.25">
      <c r="A1448" s="19" t="s">
        <v>318</v>
      </c>
      <c r="B1448" s="22" t="s">
        <v>352</v>
      </c>
      <c r="C1448" s="22" t="s">
        <v>2611</v>
      </c>
      <c r="D1448" s="28" t="str">
        <f>VLOOKUP(R1448, method!$A$1:$B$15, 2, 0)</f>
        <v>中前</v>
      </c>
      <c r="E1448" s="33">
        <v>1</v>
      </c>
      <c r="F1448" t="s">
        <v>438</v>
      </c>
      <c r="G1448" s="31" t="s">
        <v>439</v>
      </c>
      <c r="H1448">
        <v>1200</v>
      </c>
      <c r="I1448" s="36" t="s">
        <v>440</v>
      </c>
      <c r="J1448">
        <v>3</v>
      </c>
      <c r="K1448">
        <v>2</v>
      </c>
      <c r="L1448">
        <v>70</v>
      </c>
      <c r="M1448" s="25" t="s">
        <v>89</v>
      </c>
      <c r="N1448" s="18" t="s">
        <v>12</v>
      </c>
      <c r="O1448" t="s">
        <v>536</v>
      </c>
      <c r="P1448">
        <v>2</v>
      </c>
      <c r="Q1448">
        <v>129</v>
      </c>
      <c r="R1448">
        <v>5</v>
      </c>
      <c r="S1448">
        <v>5</v>
      </c>
      <c r="T1448">
        <v>1</v>
      </c>
      <c r="X1448" t="s">
        <v>1467</v>
      </c>
      <c r="Y1448">
        <v>1122</v>
      </c>
      <c r="Z1448" t="s">
        <v>1117</v>
      </c>
    </row>
    <row r="1449" spans="1:26" x14ac:dyDescent="0.25">
      <c r="A1449" s="19" t="s">
        <v>318</v>
      </c>
      <c r="B1449" s="22" t="s">
        <v>352</v>
      </c>
      <c r="C1449" s="22" t="s">
        <v>2611</v>
      </c>
      <c r="D1449" s="28" t="str">
        <f>VLOOKUP(R1449, method!$A$1:$B$15, 2, 0)</f>
        <v>中前</v>
      </c>
      <c r="E1449" s="33">
        <v>2</v>
      </c>
      <c r="F1449" t="s">
        <v>444</v>
      </c>
      <c r="G1449" s="30" t="s">
        <v>445</v>
      </c>
      <c r="H1449">
        <v>1200</v>
      </c>
      <c r="I1449" s="35" t="s">
        <v>436</v>
      </c>
      <c r="J1449">
        <v>3</v>
      </c>
      <c r="K1449">
        <v>5</v>
      </c>
      <c r="L1449">
        <v>69</v>
      </c>
      <c r="M1449" s="25" t="s">
        <v>89</v>
      </c>
      <c r="N1449" s="18" t="s">
        <v>12</v>
      </c>
      <c r="O1449" s="10" t="s">
        <v>597</v>
      </c>
      <c r="P1449">
        <v>3.6</v>
      </c>
      <c r="Q1449">
        <v>129</v>
      </c>
      <c r="R1449">
        <v>5</v>
      </c>
      <c r="S1449">
        <v>5</v>
      </c>
      <c r="T1449">
        <v>2</v>
      </c>
      <c r="X1449" t="s">
        <v>1715</v>
      </c>
      <c r="Y1449">
        <v>1109</v>
      </c>
      <c r="Z1449" t="s">
        <v>64</v>
      </c>
    </row>
    <row r="1450" spans="1:26" x14ac:dyDescent="0.25">
      <c r="A1450" s="19" t="s">
        <v>318</v>
      </c>
      <c r="B1450" s="22" t="s">
        <v>352</v>
      </c>
      <c r="C1450" s="22" t="s">
        <v>2611</v>
      </c>
      <c r="D1450" s="28" t="str">
        <f>VLOOKUP(R1450, method!$A$1:$B$15, 2, 0)</f>
        <v>中前</v>
      </c>
      <c r="E1450" s="33">
        <v>2</v>
      </c>
      <c r="F1450" t="s">
        <v>684</v>
      </c>
      <c r="G1450" s="31" t="s">
        <v>451</v>
      </c>
      <c r="H1450">
        <v>1200</v>
      </c>
      <c r="I1450" s="35" t="s">
        <v>436</v>
      </c>
      <c r="J1450">
        <v>3</v>
      </c>
      <c r="K1450">
        <v>6</v>
      </c>
      <c r="L1450">
        <v>68</v>
      </c>
      <c r="M1450" s="25" t="s">
        <v>89</v>
      </c>
      <c r="N1450" s="19" t="s">
        <v>388</v>
      </c>
      <c r="O1450" s="10" t="s">
        <v>376</v>
      </c>
      <c r="P1450">
        <v>6.5</v>
      </c>
      <c r="Q1450">
        <v>125</v>
      </c>
      <c r="R1450">
        <v>4</v>
      </c>
      <c r="S1450">
        <v>3</v>
      </c>
      <c r="T1450">
        <v>2</v>
      </c>
      <c r="X1450" t="s">
        <v>353</v>
      </c>
      <c r="Y1450">
        <v>1098</v>
      </c>
      <c r="Z1450" t="s">
        <v>64</v>
      </c>
    </row>
    <row r="1451" spans="1:26" x14ac:dyDescent="0.25">
      <c r="A1451" s="19" t="s">
        <v>318</v>
      </c>
      <c r="B1451" s="22" t="s">
        <v>352</v>
      </c>
      <c r="C1451" s="22" t="s">
        <v>2611</v>
      </c>
      <c r="D1451" s="28" t="str">
        <f>VLOOKUP(R1451, method!$A$1:$B$15, 2, 0)</f>
        <v>中前</v>
      </c>
      <c r="E1451" s="33">
        <v>2</v>
      </c>
      <c r="F1451" t="s">
        <v>712</v>
      </c>
      <c r="G1451" s="31" t="s">
        <v>439</v>
      </c>
      <c r="H1451">
        <v>1200</v>
      </c>
      <c r="I1451" s="35" t="s">
        <v>436</v>
      </c>
      <c r="J1451">
        <v>3</v>
      </c>
      <c r="K1451">
        <v>5</v>
      </c>
      <c r="L1451">
        <v>66</v>
      </c>
      <c r="M1451" s="25" t="s">
        <v>89</v>
      </c>
      <c r="N1451" s="19" t="s">
        <v>388</v>
      </c>
      <c r="O1451" s="10" t="s">
        <v>539</v>
      </c>
      <c r="P1451">
        <v>2.5</v>
      </c>
      <c r="Q1451">
        <v>122</v>
      </c>
      <c r="R1451">
        <v>4</v>
      </c>
      <c r="S1451">
        <v>3</v>
      </c>
      <c r="T1451">
        <v>2</v>
      </c>
      <c r="X1451" t="s">
        <v>1760</v>
      </c>
      <c r="Y1451">
        <v>1107</v>
      </c>
      <c r="Z1451" t="s">
        <v>64</v>
      </c>
    </row>
    <row r="1452" spans="1:26" x14ac:dyDescent="0.25">
      <c r="A1452" s="19" t="s">
        <v>318</v>
      </c>
      <c r="B1452" s="22" t="s">
        <v>352</v>
      </c>
      <c r="C1452" s="22" t="s">
        <v>2611</v>
      </c>
      <c r="D1452" s="29" t="str">
        <f>VLOOKUP(R1452, method!$A$1:$B$15, 2, 0)</f>
        <v>留後</v>
      </c>
      <c r="E1452" s="34">
        <v>5</v>
      </c>
      <c r="F1452" t="s">
        <v>661</v>
      </c>
      <c r="G1452" s="30" t="s">
        <v>445</v>
      </c>
      <c r="H1452">
        <v>1200</v>
      </c>
      <c r="I1452" s="35" t="s">
        <v>436</v>
      </c>
      <c r="J1452">
        <v>3</v>
      </c>
      <c r="K1452">
        <v>10</v>
      </c>
      <c r="L1452">
        <v>67</v>
      </c>
      <c r="M1452" s="25" t="s">
        <v>89</v>
      </c>
      <c r="N1452" s="14" t="s">
        <v>45</v>
      </c>
      <c r="O1452" s="10" t="s">
        <v>552</v>
      </c>
      <c r="P1452">
        <v>19</v>
      </c>
      <c r="Q1452">
        <v>122</v>
      </c>
      <c r="R1452">
        <v>12</v>
      </c>
      <c r="S1452">
        <v>11</v>
      </c>
      <c r="T1452">
        <v>5</v>
      </c>
      <c r="X1452" t="s">
        <v>1783</v>
      </c>
      <c r="Y1452">
        <v>1101</v>
      </c>
      <c r="Z1452" t="s">
        <v>823</v>
      </c>
    </row>
    <row r="1453" spans="1:26" x14ac:dyDescent="0.25">
      <c r="A1453" s="19" t="s">
        <v>318</v>
      </c>
      <c r="B1453" s="22" t="s">
        <v>352</v>
      </c>
      <c r="C1453" s="22" t="s">
        <v>2611</v>
      </c>
      <c r="D1453" s="29" t="str">
        <f>VLOOKUP(R1453, method!$A$1:$B$15, 2, 0)</f>
        <v>留後</v>
      </c>
      <c r="E1453" s="34">
        <v>4</v>
      </c>
      <c r="F1453" t="s">
        <v>576</v>
      </c>
      <c r="G1453" t="s">
        <v>545</v>
      </c>
      <c r="H1453">
        <v>1400</v>
      </c>
      <c r="I1453" s="35" t="s">
        <v>455</v>
      </c>
      <c r="J1453">
        <v>3</v>
      </c>
      <c r="K1453">
        <v>11</v>
      </c>
      <c r="L1453">
        <v>68</v>
      </c>
      <c r="M1453" s="25" t="s">
        <v>89</v>
      </c>
      <c r="N1453" s="14" t="s">
        <v>45</v>
      </c>
      <c r="O1453" s="10" t="s">
        <v>452</v>
      </c>
      <c r="P1453">
        <v>28</v>
      </c>
      <c r="Q1453">
        <v>124</v>
      </c>
      <c r="R1453">
        <v>12</v>
      </c>
      <c r="S1453">
        <v>12</v>
      </c>
      <c r="T1453">
        <v>10</v>
      </c>
      <c r="U1453">
        <v>4</v>
      </c>
      <c r="X1453" t="s">
        <v>1784</v>
      </c>
      <c r="Y1453">
        <v>1106</v>
      </c>
      <c r="Z1453" t="s">
        <v>463</v>
      </c>
    </row>
    <row r="1454" spans="1:26" x14ac:dyDescent="0.25">
      <c r="A1454" s="19" t="s">
        <v>318</v>
      </c>
      <c r="B1454" s="22" t="s">
        <v>352</v>
      </c>
      <c r="C1454" s="22" t="s">
        <v>2611</v>
      </c>
      <c r="D1454" s="29" t="str">
        <f>VLOOKUP(R1454, method!$A$1:$B$15, 2, 0)</f>
        <v>留後</v>
      </c>
      <c r="E1454">
        <v>9</v>
      </c>
      <c r="F1454" t="s">
        <v>594</v>
      </c>
      <c r="G1454" t="s">
        <v>532</v>
      </c>
      <c r="H1454">
        <v>1400</v>
      </c>
      <c r="I1454" s="35" t="s">
        <v>455</v>
      </c>
      <c r="J1454">
        <v>3</v>
      </c>
      <c r="K1454">
        <v>12</v>
      </c>
      <c r="L1454">
        <v>70</v>
      </c>
      <c r="M1454" s="25" t="s">
        <v>89</v>
      </c>
      <c r="N1454" s="15" t="s">
        <v>391</v>
      </c>
      <c r="O1454" t="s">
        <v>480</v>
      </c>
      <c r="P1454">
        <v>20</v>
      </c>
      <c r="Q1454">
        <v>129</v>
      </c>
      <c r="R1454">
        <v>11</v>
      </c>
      <c r="S1454">
        <v>12</v>
      </c>
      <c r="T1454">
        <v>13</v>
      </c>
      <c r="U1454">
        <v>9</v>
      </c>
      <c r="X1454" t="s">
        <v>1652</v>
      </c>
      <c r="Y1454">
        <v>1091</v>
      </c>
      <c r="Z1454" t="s">
        <v>463</v>
      </c>
    </row>
    <row r="1455" spans="1:26" x14ac:dyDescent="0.25">
      <c r="A1455" s="19" t="s">
        <v>318</v>
      </c>
      <c r="B1455" s="22" t="s">
        <v>352</v>
      </c>
      <c r="C1455" s="22" t="s">
        <v>2611</v>
      </c>
      <c r="D1455" s="26" t="str">
        <f>VLOOKUP(R1455, method!$A$1:$B$15, 2, 0)</f>
        <v>放頭</v>
      </c>
      <c r="E1455">
        <v>8</v>
      </c>
      <c r="F1455" t="s">
        <v>605</v>
      </c>
      <c r="G1455" t="s">
        <v>631</v>
      </c>
      <c r="H1455">
        <v>1600</v>
      </c>
      <c r="I1455" s="35" t="s">
        <v>455</v>
      </c>
      <c r="J1455" t="s">
        <v>777</v>
      </c>
      <c r="K1455">
        <v>2</v>
      </c>
      <c r="L1455">
        <v>70</v>
      </c>
      <c r="M1455" s="25" t="s">
        <v>89</v>
      </c>
      <c r="N1455" s="14" t="s">
        <v>45</v>
      </c>
      <c r="O1455" t="s">
        <v>456</v>
      </c>
      <c r="P1455">
        <v>27</v>
      </c>
      <c r="Q1455">
        <v>122</v>
      </c>
      <c r="R1455">
        <v>3</v>
      </c>
      <c r="S1455">
        <v>6</v>
      </c>
      <c r="T1455">
        <v>4</v>
      </c>
      <c r="U1455">
        <v>8</v>
      </c>
      <c r="X1455" t="s">
        <v>778</v>
      </c>
      <c r="Y1455">
        <v>1102</v>
      </c>
      <c r="Z1455" t="s">
        <v>463</v>
      </c>
    </row>
    <row r="1456" spans="1:26" x14ac:dyDescent="0.25">
      <c r="A1456" s="19" t="s">
        <v>318</v>
      </c>
      <c r="B1456" s="22" t="s">
        <v>352</v>
      </c>
      <c r="C1456" s="22" t="s">
        <v>2611</v>
      </c>
      <c r="D1456" s="26" t="str">
        <f>VLOOKUP(R1456, method!$A$1:$B$15, 2, 0)</f>
        <v>放頭</v>
      </c>
      <c r="E1456" s="33">
        <v>2</v>
      </c>
      <c r="F1456" t="s">
        <v>580</v>
      </c>
      <c r="G1456" t="s">
        <v>469</v>
      </c>
      <c r="H1456">
        <v>1400</v>
      </c>
      <c r="I1456" s="35" t="s">
        <v>455</v>
      </c>
      <c r="J1456">
        <v>3</v>
      </c>
      <c r="K1456">
        <v>3</v>
      </c>
      <c r="L1456">
        <v>68</v>
      </c>
      <c r="M1456" s="25" t="s">
        <v>89</v>
      </c>
      <c r="N1456" s="14" t="s">
        <v>45</v>
      </c>
      <c r="O1456" s="10" t="s">
        <v>539</v>
      </c>
      <c r="P1456">
        <v>17</v>
      </c>
      <c r="Q1456">
        <v>124</v>
      </c>
      <c r="R1456">
        <v>2</v>
      </c>
      <c r="S1456">
        <v>4</v>
      </c>
      <c r="T1456">
        <v>3</v>
      </c>
      <c r="U1456">
        <v>2</v>
      </c>
      <c r="X1456" t="s">
        <v>1262</v>
      </c>
      <c r="Y1456">
        <v>1099</v>
      </c>
      <c r="Z1456" t="s">
        <v>463</v>
      </c>
    </row>
    <row r="1457" spans="1:26" x14ac:dyDescent="0.25">
      <c r="A1457" s="19" t="s">
        <v>318</v>
      </c>
      <c r="B1457" s="22" t="s">
        <v>352</v>
      </c>
      <c r="C1457" s="22" t="s">
        <v>2611</v>
      </c>
      <c r="D1457" s="27" t="str">
        <f>VLOOKUP(R1457, method!$A$1:$B$15, 2, 0)</f>
        <v>中後</v>
      </c>
      <c r="E1457">
        <v>11</v>
      </c>
      <c r="F1457" t="s">
        <v>608</v>
      </c>
      <c r="G1457" t="s">
        <v>631</v>
      </c>
      <c r="H1457">
        <v>1400</v>
      </c>
      <c r="I1457" s="35" t="s">
        <v>455</v>
      </c>
      <c r="J1457">
        <v>3</v>
      </c>
      <c r="K1457">
        <v>10</v>
      </c>
      <c r="L1457">
        <v>69</v>
      </c>
      <c r="M1457" s="25" t="s">
        <v>89</v>
      </c>
      <c r="N1457" s="17" t="s">
        <v>399</v>
      </c>
      <c r="O1457">
        <v>8</v>
      </c>
      <c r="P1457">
        <v>16</v>
      </c>
      <c r="Q1457">
        <v>129</v>
      </c>
      <c r="R1457">
        <v>10</v>
      </c>
      <c r="S1457">
        <v>8</v>
      </c>
      <c r="T1457">
        <v>7</v>
      </c>
      <c r="U1457">
        <v>11</v>
      </c>
      <c r="X1457" t="s">
        <v>1598</v>
      </c>
      <c r="Y1457">
        <v>1097</v>
      </c>
      <c r="Z1457" t="s">
        <v>639</v>
      </c>
    </row>
    <row r="1458" spans="1:26" x14ac:dyDescent="0.25">
      <c r="A1458" s="19" t="s">
        <v>318</v>
      </c>
      <c r="B1458" s="22" t="s">
        <v>352</v>
      </c>
      <c r="C1458" s="22" t="s">
        <v>2611</v>
      </c>
      <c r="D1458" s="28" t="str">
        <f>VLOOKUP(R1458, method!$A$1:$B$15, 2, 0)</f>
        <v>中前</v>
      </c>
      <c r="E1458" s="33">
        <v>3</v>
      </c>
      <c r="F1458" t="s">
        <v>610</v>
      </c>
      <c r="G1458" t="s">
        <v>491</v>
      </c>
      <c r="H1458">
        <v>1200</v>
      </c>
      <c r="I1458" s="35" t="s">
        <v>436</v>
      </c>
      <c r="J1458">
        <v>3</v>
      </c>
      <c r="K1458">
        <v>3</v>
      </c>
      <c r="L1458">
        <v>68</v>
      </c>
      <c r="M1458" s="25" t="s">
        <v>89</v>
      </c>
      <c r="N1458" s="20" t="s">
        <v>56</v>
      </c>
      <c r="O1458" s="10" t="s">
        <v>376</v>
      </c>
      <c r="P1458">
        <v>9.4</v>
      </c>
      <c r="Q1458">
        <v>123</v>
      </c>
      <c r="R1458">
        <v>5</v>
      </c>
      <c r="S1458">
        <v>4</v>
      </c>
      <c r="T1458">
        <v>3</v>
      </c>
      <c r="X1458" t="s">
        <v>1290</v>
      </c>
      <c r="Y1458">
        <v>1113</v>
      </c>
      <c r="Z1458" t="s">
        <v>227</v>
      </c>
    </row>
    <row r="1459" spans="1:26" x14ac:dyDescent="0.25">
      <c r="A1459" s="19" t="s">
        <v>318</v>
      </c>
      <c r="B1459" s="22" t="s">
        <v>352</v>
      </c>
      <c r="C1459" s="22" t="s">
        <v>2611</v>
      </c>
      <c r="D1459" s="28" t="str">
        <f>VLOOKUP(R1459, method!$A$1:$B$15, 2, 0)</f>
        <v>中前</v>
      </c>
      <c r="E1459">
        <v>11</v>
      </c>
      <c r="F1459" t="s">
        <v>844</v>
      </c>
      <c r="G1459" t="s">
        <v>491</v>
      </c>
      <c r="H1459">
        <v>1400</v>
      </c>
      <c r="I1459" s="35" t="s">
        <v>436</v>
      </c>
      <c r="J1459">
        <v>3</v>
      </c>
      <c r="K1459">
        <v>10</v>
      </c>
      <c r="L1459">
        <v>69</v>
      </c>
      <c r="M1459" s="25" t="s">
        <v>89</v>
      </c>
      <c r="N1459" s="15" t="s">
        <v>391</v>
      </c>
      <c r="O1459" t="s">
        <v>558</v>
      </c>
      <c r="P1459">
        <v>12</v>
      </c>
      <c r="Q1459">
        <v>124</v>
      </c>
      <c r="R1459">
        <v>4</v>
      </c>
      <c r="S1459">
        <v>2</v>
      </c>
      <c r="T1459">
        <v>2</v>
      </c>
      <c r="U1459">
        <v>11</v>
      </c>
      <c r="X1459" t="s">
        <v>1495</v>
      </c>
      <c r="Y1459">
        <v>1091</v>
      </c>
      <c r="Z1459" t="s">
        <v>463</v>
      </c>
    </row>
    <row r="1460" spans="1:26" x14ac:dyDescent="0.25">
      <c r="A1460" s="19" t="s">
        <v>318</v>
      </c>
      <c r="B1460" s="22" t="s">
        <v>352</v>
      </c>
      <c r="C1460" s="22" t="s">
        <v>2611</v>
      </c>
      <c r="D1460" s="27" t="str">
        <f>VLOOKUP(R1460, method!$A$1:$B$15, 2, 0)</f>
        <v>中後</v>
      </c>
      <c r="E1460">
        <v>6</v>
      </c>
      <c r="F1460" t="s">
        <v>478</v>
      </c>
      <c r="G1460" t="s">
        <v>469</v>
      </c>
      <c r="H1460">
        <v>1200</v>
      </c>
      <c r="I1460" s="36" t="s">
        <v>479</v>
      </c>
      <c r="J1460">
        <v>3</v>
      </c>
      <c r="K1460">
        <v>9</v>
      </c>
      <c r="L1460">
        <v>69</v>
      </c>
      <c r="M1460" s="25" t="s">
        <v>89</v>
      </c>
      <c r="N1460" s="15" t="s">
        <v>391</v>
      </c>
      <c r="O1460" s="10" t="s">
        <v>498</v>
      </c>
      <c r="P1460">
        <v>24</v>
      </c>
      <c r="Q1460">
        <v>123</v>
      </c>
      <c r="R1460">
        <v>9</v>
      </c>
      <c r="S1460">
        <v>7</v>
      </c>
      <c r="T1460">
        <v>6</v>
      </c>
      <c r="X1460" t="s">
        <v>226</v>
      </c>
      <c r="Y1460">
        <v>1090</v>
      </c>
      <c r="Z1460" t="s">
        <v>463</v>
      </c>
    </row>
    <row r="1461" spans="1:26" x14ac:dyDescent="0.25">
      <c r="A1461" s="19" t="s">
        <v>318</v>
      </c>
      <c r="B1461" s="22" t="s">
        <v>352</v>
      </c>
      <c r="C1461" s="22" t="s">
        <v>2611</v>
      </c>
      <c r="D1461" s="26" t="str">
        <f>VLOOKUP(R1461, method!$A$1:$B$15, 2, 0)</f>
        <v>放頭</v>
      </c>
      <c r="E1461" s="34">
        <v>4</v>
      </c>
      <c r="F1461" t="s">
        <v>628</v>
      </c>
      <c r="G1461" t="s">
        <v>551</v>
      </c>
      <c r="H1461">
        <v>1400</v>
      </c>
      <c r="I1461" s="35" t="s">
        <v>436</v>
      </c>
      <c r="J1461">
        <v>3</v>
      </c>
      <c r="K1461">
        <v>9</v>
      </c>
      <c r="L1461">
        <v>69</v>
      </c>
      <c r="M1461" s="25" t="s">
        <v>89</v>
      </c>
      <c r="N1461" s="20" t="s">
        <v>56</v>
      </c>
      <c r="O1461">
        <v>3</v>
      </c>
      <c r="P1461">
        <v>5.5</v>
      </c>
      <c r="Q1461">
        <v>129</v>
      </c>
      <c r="R1461">
        <v>3</v>
      </c>
      <c r="S1461">
        <v>4</v>
      </c>
      <c r="T1461">
        <v>3</v>
      </c>
      <c r="U1461">
        <v>4</v>
      </c>
      <c r="X1461" t="s">
        <v>1785</v>
      </c>
      <c r="Y1461">
        <v>1093</v>
      </c>
      <c r="Z1461" t="s">
        <v>463</v>
      </c>
    </row>
    <row r="1462" spans="1:26" x14ac:dyDescent="0.25">
      <c r="A1462" s="19" t="s">
        <v>318</v>
      </c>
      <c r="B1462" s="22" t="s">
        <v>352</v>
      </c>
      <c r="C1462" s="22" t="s">
        <v>2611</v>
      </c>
      <c r="D1462" s="29" t="str">
        <f>VLOOKUP(R1462, method!$A$1:$B$15, 2, 0)</f>
        <v>留後</v>
      </c>
      <c r="E1462">
        <v>9</v>
      </c>
      <c r="F1462" t="s">
        <v>893</v>
      </c>
      <c r="G1462" t="s">
        <v>545</v>
      </c>
      <c r="H1462">
        <v>1200</v>
      </c>
      <c r="I1462" s="36" t="s">
        <v>479</v>
      </c>
      <c r="J1462">
        <v>3</v>
      </c>
      <c r="K1462">
        <v>14</v>
      </c>
      <c r="L1462">
        <v>69</v>
      </c>
      <c r="M1462" s="25" t="s">
        <v>89</v>
      </c>
      <c r="N1462" s="18" t="s">
        <v>12</v>
      </c>
      <c r="O1462" t="s">
        <v>546</v>
      </c>
      <c r="P1462">
        <v>7.2</v>
      </c>
      <c r="Q1462">
        <v>128</v>
      </c>
      <c r="R1462">
        <v>12</v>
      </c>
      <c r="S1462">
        <v>13</v>
      </c>
      <c r="T1462">
        <v>9</v>
      </c>
      <c r="X1462" t="s">
        <v>1178</v>
      </c>
      <c r="Y1462">
        <v>1098</v>
      </c>
      <c r="Z1462" t="s">
        <v>463</v>
      </c>
    </row>
    <row r="1463" spans="1:26" x14ac:dyDescent="0.25">
      <c r="A1463" s="19" t="s">
        <v>318</v>
      </c>
      <c r="B1463" s="22" t="s">
        <v>352</v>
      </c>
      <c r="C1463" s="22" t="s">
        <v>2611</v>
      </c>
      <c r="D1463" s="26" t="str">
        <f>VLOOKUP(R1463, method!$A$1:$B$15, 2, 0)</f>
        <v>放頭</v>
      </c>
      <c r="E1463">
        <v>12</v>
      </c>
      <c r="F1463" t="s">
        <v>569</v>
      </c>
      <c r="G1463" t="s">
        <v>545</v>
      </c>
      <c r="H1463">
        <v>1400</v>
      </c>
      <c r="I1463" s="35" t="s">
        <v>455</v>
      </c>
      <c r="J1463">
        <v>3</v>
      </c>
      <c r="K1463">
        <v>10</v>
      </c>
      <c r="L1463">
        <v>69</v>
      </c>
      <c r="M1463" s="25" t="s">
        <v>89</v>
      </c>
      <c r="N1463" s="14" t="s">
        <v>398</v>
      </c>
      <c r="O1463" t="s">
        <v>664</v>
      </c>
      <c r="P1463">
        <v>3</v>
      </c>
      <c r="Q1463">
        <v>122</v>
      </c>
      <c r="R1463">
        <v>2</v>
      </c>
      <c r="S1463">
        <v>2</v>
      </c>
      <c r="T1463">
        <v>2</v>
      </c>
      <c r="U1463">
        <v>12</v>
      </c>
      <c r="X1463" t="s">
        <v>1514</v>
      </c>
      <c r="Y1463">
        <v>1117</v>
      </c>
      <c r="Z1463" t="s">
        <v>463</v>
      </c>
    </row>
    <row r="1464" spans="1:26" x14ac:dyDescent="0.25">
      <c r="A1464" s="19" t="s">
        <v>318</v>
      </c>
      <c r="B1464" s="22" t="s">
        <v>352</v>
      </c>
      <c r="C1464" s="22" t="s">
        <v>2611</v>
      </c>
      <c r="D1464" s="26" t="str">
        <f>VLOOKUP(R1464, method!$A$1:$B$15, 2, 0)</f>
        <v>放頭</v>
      </c>
      <c r="E1464" s="33">
        <v>1</v>
      </c>
      <c r="F1464" t="s">
        <v>1373</v>
      </c>
      <c r="G1464" t="s">
        <v>545</v>
      </c>
      <c r="H1464">
        <v>1400</v>
      </c>
      <c r="I1464" s="35" t="s">
        <v>455</v>
      </c>
      <c r="J1464">
        <v>3</v>
      </c>
      <c r="K1464">
        <v>11</v>
      </c>
      <c r="L1464">
        <v>62</v>
      </c>
      <c r="M1464" s="25" t="s">
        <v>89</v>
      </c>
      <c r="N1464" s="18" t="s">
        <v>12</v>
      </c>
      <c r="O1464" s="10" t="s">
        <v>526</v>
      </c>
      <c r="P1464">
        <v>2.6</v>
      </c>
      <c r="Q1464">
        <v>122</v>
      </c>
      <c r="R1464">
        <v>2</v>
      </c>
      <c r="S1464">
        <v>2</v>
      </c>
      <c r="T1464">
        <v>2</v>
      </c>
      <c r="U1464">
        <v>1</v>
      </c>
      <c r="X1464" t="s">
        <v>1415</v>
      </c>
      <c r="Y1464">
        <v>1122</v>
      </c>
      <c r="Z1464" t="s">
        <v>463</v>
      </c>
    </row>
    <row r="1465" spans="1:26" x14ac:dyDescent="0.25">
      <c r="A1465" s="19" t="s">
        <v>318</v>
      </c>
      <c r="B1465" s="22" t="s">
        <v>352</v>
      </c>
      <c r="C1465" s="22" t="s">
        <v>2611</v>
      </c>
      <c r="D1465" s="28" t="str">
        <f>VLOOKUP(R1465, method!$A$1:$B$15, 2, 0)</f>
        <v>中前</v>
      </c>
      <c r="E1465" s="33">
        <v>1</v>
      </c>
      <c r="F1465" t="s">
        <v>1012</v>
      </c>
      <c r="G1465" t="s">
        <v>545</v>
      </c>
      <c r="H1465">
        <v>1200</v>
      </c>
      <c r="I1465" s="35" t="s">
        <v>455</v>
      </c>
      <c r="J1465">
        <v>4</v>
      </c>
      <c r="K1465">
        <v>12</v>
      </c>
      <c r="L1465">
        <v>52</v>
      </c>
      <c r="M1465" s="25" t="s">
        <v>89</v>
      </c>
      <c r="N1465" s="18" t="s">
        <v>12</v>
      </c>
      <c r="O1465" t="s">
        <v>456</v>
      </c>
      <c r="P1465">
        <v>1.8</v>
      </c>
      <c r="Q1465">
        <v>130</v>
      </c>
      <c r="R1465">
        <v>5</v>
      </c>
      <c r="S1465">
        <v>5</v>
      </c>
      <c r="T1465">
        <v>1</v>
      </c>
      <c r="X1465" t="s">
        <v>555</v>
      </c>
      <c r="Y1465">
        <v>1137</v>
      </c>
      <c r="Z1465" t="s">
        <v>463</v>
      </c>
    </row>
    <row r="1466" spans="1:26" x14ac:dyDescent="0.25">
      <c r="A1466" s="19" t="s">
        <v>318</v>
      </c>
      <c r="B1466" s="22" t="s">
        <v>352</v>
      </c>
      <c r="C1466" s="22" t="s">
        <v>2611</v>
      </c>
      <c r="D1466" s="28" t="str">
        <f>VLOOKUP(R1466, method!$A$1:$B$15, 2, 0)</f>
        <v>中前</v>
      </c>
      <c r="E1466" s="33">
        <v>2</v>
      </c>
      <c r="F1466" t="s">
        <v>725</v>
      </c>
      <c r="G1466" t="s">
        <v>545</v>
      </c>
      <c r="H1466">
        <v>1200</v>
      </c>
      <c r="I1466" s="35" t="s">
        <v>455</v>
      </c>
      <c r="J1466">
        <v>4</v>
      </c>
      <c r="K1466">
        <v>2</v>
      </c>
      <c r="L1466">
        <v>52</v>
      </c>
      <c r="M1466" s="25" t="s">
        <v>89</v>
      </c>
      <c r="N1466" s="21" t="s">
        <v>61</v>
      </c>
      <c r="O1466" s="10" t="s">
        <v>498</v>
      </c>
      <c r="P1466">
        <v>8</v>
      </c>
      <c r="Q1466">
        <v>128</v>
      </c>
      <c r="R1466">
        <v>7</v>
      </c>
      <c r="S1466">
        <v>5</v>
      </c>
      <c r="T1466">
        <v>2</v>
      </c>
      <c r="X1466" t="s">
        <v>373</v>
      </c>
      <c r="Y1466">
        <v>1127</v>
      </c>
      <c r="Z1466" t="s">
        <v>463</v>
      </c>
    </row>
    <row r="1467" spans="1:26" x14ac:dyDescent="0.25">
      <c r="A1467" s="19" t="s">
        <v>318</v>
      </c>
      <c r="B1467" s="23" t="s">
        <v>2612</v>
      </c>
      <c r="C1467" s="23" t="s">
        <v>2613</v>
      </c>
      <c r="D1467" s="26" t="str">
        <f>VLOOKUP(R1467, method!$A$1:$B$15, 2, 0)</f>
        <v>放頭</v>
      </c>
      <c r="E1467">
        <v>9</v>
      </c>
      <c r="F1467" t="s">
        <v>681</v>
      </c>
      <c r="G1467" s="31" t="s">
        <v>439</v>
      </c>
      <c r="H1467">
        <v>1000</v>
      </c>
      <c r="I1467" s="35" t="s">
        <v>436</v>
      </c>
      <c r="J1467">
        <v>3</v>
      </c>
      <c r="K1467">
        <v>9</v>
      </c>
      <c r="L1467">
        <v>80</v>
      </c>
      <c r="M1467" s="21" t="s">
        <v>126</v>
      </c>
      <c r="N1467" s="16" t="s">
        <v>71</v>
      </c>
      <c r="O1467" t="s">
        <v>536</v>
      </c>
      <c r="P1467">
        <v>7.7</v>
      </c>
      <c r="Q1467">
        <v>135</v>
      </c>
      <c r="R1467">
        <v>3</v>
      </c>
      <c r="S1467">
        <v>6</v>
      </c>
      <c r="T1467">
        <v>9</v>
      </c>
      <c r="X1467" t="s">
        <v>1786</v>
      </c>
      <c r="Y1467">
        <v>1041</v>
      </c>
      <c r="Z1467" t="s">
        <v>837</v>
      </c>
    </row>
    <row r="1468" spans="1:26" x14ac:dyDescent="0.25">
      <c r="A1468" s="19" t="s">
        <v>318</v>
      </c>
      <c r="B1468" s="23" t="s">
        <v>2612</v>
      </c>
      <c r="C1468" s="23" t="s">
        <v>2613</v>
      </c>
      <c r="D1468" s="26" t="str">
        <f>VLOOKUP(R1468, method!$A$1:$B$15, 2, 0)</f>
        <v>放頭</v>
      </c>
      <c r="E1468" s="33">
        <v>2</v>
      </c>
      <c r="F1468" t="s">
        <v>434</v>
      </c>
      <c r="G1468" s="31" t="s">
        <v>435</v>
      </c>
      <c r="H1468">
        <v>1000</v>
      </c>
      <c r="I1468" s="35" t="s">
        <v>436</v>
      </c>
      <c r="J1468">
        <v>3</v>
      </c>
      <c r="K1468">
        <v>10</v>
      </c>
      <c r="L1468">
        <v>79</v>
      </c>
      <c r="M1468" s="21" t="s">
        <v>126</v>
      </c>
      <c r="N1468" s="16" t="s">
        <v>71</v>
      </c>
      <c r="O1468" s="10" t="s">
        <v>488</v>
      </c>
      <c r="P1468">
        <v>11</v>
      </c>
      <c r="Q1468">
        <v>135</v>
      </c>
      <c r="R1468">
        <v>2</v>
      </c>
      <c r="S1468">
        <v>2</v>
      </c>
      <c r="T1468">
        <v>2</v>
      </c>
      <c r="X1468" t="s">
        <v>1787</v>
      </c>
      <c r="Y1468">
        <v>1042</v>
      </c>
      <c r="Z1468" t="s">
        <v>837</v>
      </c>
    </row>
    <row r="1469" spans="1:26" x14ac:dyDescent="0.25">
      <c r="A1469" s="19" t="s">
        <v>318</v>
      </c>
      <c r="B1469" s="23" t="s">
        <v>2612</v>
      </c>
      <c r="C1469" s="23" t="s">
        <v>2613</v>
      </c>
      <c r="D1469" s="26" t="str">
        <f>VLOOKUP(R1469, method!$A$1:$B$15, 2, 0)</f>
        <v>放頭</v>
      </c>
      <c r="E1469">
        <v>11</v>
      </c>
      <c r="F1469" t="s">
        <v>794</v>
      </c>
      <c r="G1469" s="31" t="s">
        <v>435</v>
      </c>
      <c r="H1469">
        <v>1000</v>
      </c>
      <c r="I1469" s="35" t="s">
        <v>455</v>
      </c>
      <c r="J1469">
        <v>3</v>
      </c>
      <c r="K1469">
        <v>2</v>
      </c>
      <c r="L1469">
        <v>79</v>
      </c>
      <c r="M1469" s="21" t="s">
        <v>126</v>
      </c>
      <c r="N1469" s="16" t="s">
        <v>71</v>
      </c>
      <c r="O1469" t="s">
        <v>533</v>
      </c>
      <c r="P1469">
        <v>3.1</v>
      </c>
      <c r="Q1469">
        <v>135</v>
      </c>
      <c r="R1469">
        <v>3</v>
      </c>
      <c r="S1469">
        <v>3</v>
      </c>
      <c r="T1469">
        <v>11</v>
      </c>
      <c r="X1469" t="s">
        <v>1788</v>
      </c>
      <c r="Y1469">
        <v>1064</v>
      </c>
      <c r="Z1469" t="s">
        <v>837</v>
      </c>
    </row>
    <row r="1470" spans="1:26" x14ac:dyDescent="0.25">
      <c r="A1470" s="19" t="s">
        <v>318</v>
      </c>
      <c r="B1470" s="23" t="s">
        <v>2612</v>
      </c>
      <c r="C1470" s="23" t="s">
        <v>2613</v>
      </c>
      <c r="D1470" s="26" t="str">
        <f>VLOOKUP(R1470, method!$A$1:$B$15, 2, 0)</f>
        <v>放頭</v>
      </c>
      <c r="E1470" s="33">
        <v>2</v>
      </c>
      <c r="F1470" t="s">
        <v>712</v>
      </c>
      <c r="G1470" s="31" t="s">
        <v>439</v>
      </c>
      <c r="H1470">
        <v>1000</v>
      </c>
      <c r="I1470" s="35" t="s">
        <v>436</v>
      </c>
      <c r="J1470">
        <v>3</v>
      </c>
      <c r="K1470">
        <v>8</v>
      </c>
      <c r="L1470">
        <v>79</v>
      </c>
      <c r="M1470" s="21" t="s">
        <v>126</v>
      </c>
      <c r="N1470" s="16" t="s">
        <v>71</v>
      </c>
      <c r="O1470" s="10">
        <v>2</v>
      </c>
      <c r="P1470">
        <v>3.4</v>
      </c>
      <c r="Q1470">
        <v>134</v>
      </c>
      <c r="R1470">
        <v>1</v>
      </c>
      <c r="S1470">
        <v>1</v>
      </c>
      <c r="T1470">
        <v>2</v>
      </c>
      <c r="X1470" t="s">
        <v>1789</v>
      </c>
      <c r="Y1470">
        <v>1073</v>
      </c>
      <c r="Z1470" t="s">
        <v>837</v>
      </c>
    </row>
    <row r="1471" spans="1:26" x14ac:dyDescent="0.25">
      <c r="A1471" s="19" t="s">
        <v>318</v>
      </c>
      <c r="B1471" s="23" t="s">
        <v>2612</v>
      </c>
      <c r="C1471" s="23" t="s">
        <v>2613</v>
      </c>
      <c r="D1471" s="26" t="str">
        <f>VLOOKUP(R1471, method!$A$1:$B$15, 2, 0)</f>
        <v>放頭</v>
      </c>
      <c r="E1471" s="33">
        <v>2</v>
      </c>
      <c r="F1471" t="s">
        <v>661</v>
      </c>
      <c r="G1471" s="30" t="s">
        <v>445</v>
      </c>
      <c r="H1471">
        <v>1000</v>
      </c>
      <c r="I1471" s="35" t="s">
        <v>436</v>
      </c>
      <c r="J1471">
        <v>3</v>
      </c>
      <c r="K1471">
        <v>7</v>
      </c>
      <c r="L1471">
        <v>77</v>
      </c>
      <c r="M1471" s="21" t="s">
        <v>126</v>
      </c>
      <c r="N1471" s="16" t="s">
        <v>71</v>
      </c>
      <c r="O1471" s="10" t="s">
        <v>762</v>
      </c>
      <c r="P1471">
        <v>1.9</v>
      </c>
      <c r="Q1471">
        <v>135</v>
      </c>
      <c r="R1471">
        <v>1</v>
      </c>
      <c r="S1471">
        <v>1</v>
      </c>
      <c r="T1471">
        <v>2</v>
      </c>
      <c r="X1471" t="s">
        <v>1790</v>
      </c>
      <c r="Y1471">
        <v>1072</v>
      </c>
      <c r="Z1471" t="s">
        <v>837</v>
      </c>
    </row>
    <row r="1472" spans="1:26" x14ac:dyDescent="0.25">
      <c r="A1472" s="19" t="s">
        <v>318</v>
      </c>
      <c r="B1472" s="23" t="s">
        <v>2612</v>
      </c>
      <c r="C1472" s="23" t="s">
        <v>2613</v>
      </c>
      <c r="D1472" s="26" t="str">
        <f>VLOOKUP(R1472, method!$A$1:$B$15, 2, 0)</f>
        <v>放頭</v>
      </c>
      <c r="E1472">
        <v>6</v>
      </c>
      <c r="F1472" t="s">
        <v>685</v>
      </c>
      <c r="G1472" s="31" t="s">
        <v>439</v>
      </c>
      <c r="H1472">
        <v>1200</v>
      </c>
      <c r="I1472" s="35" t="s">
        <v>436</v>
      </c>
      <c r="J1472">
        <v>3</v>
      </c>
      <c r="K1472">
        <v>2</v>
      </c>
      <c r="L1472">
        <v>77</v>
      </c>
      <c r="M1472" s="21" t="s">
        <v>126</v>
      </c>
      <c r="N1472" s="16" t="s">
        <v>71</v>
      </c>
      <c r="O1472">
        <v>3</v>
      </c>
      <c r="P1472">
        <v>11</v>
      </c>
      <c r="Q1472">
        <v>135</v>
      </c>
      <c r="R1472">
        <v>1</v>
      </c>
      <c r="S1472">
        <v>1</v>
      </c>
      <c r="T1472">
        <v>6</v>
      </c>
      <c r="X1472" t="s">
        <v>1791</v>
      </c>
      <c r="Y1472">
        <v>1071</v>
      </c>
      <c r="Z1472" t="s">
        <v>837</v>
      </c>
    </row>
    <row r="1473" spans="1:26" x14ac:dyDescent="0.25">
      <c r="A1473" s="19" t="s">
        <v>318</v>
      </c>
      <c r="B1473" s="23" t="s">
        <v>2612</v>
      </c>
      <c r="C1473" s="23" t="s">
        <v>2613</v>
      </c>
      <c r="D1473" s="26" t="str">
        <f>VLOOKUP(R1473, method!$A$1:$B$15, 2, 0)</f>
        <v>放頭</v>
      </c>
      <c r="E1473" s="33">
        <v>2</v>
      </c>
      <c r="F1473" t="s">
        <v>669</v>
      </c>
      <c r="G1473" s="31" t="s">
        <v>435</v>
      </c>
      <c r="H1473">
        <v>1000</v>
      </c>
      <c r="I1473" s="35" t="s">
        <v>455</v>
      </c>
      <c r="J1473">
        <v>3</v>
      </c>
      <c r="K1473">
        <v>10</v>
      </c>
      <c r="L1473">
        <v>76</v>
      </c>
      <c r="M1473" s="21" t="s">
        <v>126</v>
      </c>
      <c r="N1473" s="16" t="s">
        <v>71</v>
      </c>
      <c r="O1473" s="10" t="s">
        <v>597</v>
      </c>
      <c r="P1473">
        <v>6.5</v>
      </c>
      <c r="Q1473">
        <v>126</v>
      </c>
      <c r="R1473">
        <v>1</v>
      </c>
      <c r="S1473">
        <v>1</v>
      </c>
      <c r="T1473">
        <v>2</v>
      </c>
      <c r="X1473" t="s">
        <v>1792</v>
      </c>
      <c r="Y1473">
        <v>1069</v>
      </c>
      <c r="Z1473" t="s">
        <v>1793</v>
      </c>
    </row>
    <row r="1474" spans="1:26" x14ac:dyDescent="0.25">
      <c r="A1474" s="19" t="s">
        <v>318</v>
      </c>
      <c r="B1474" s="23" t="s">
        <v>2612</v>
      </c>
      <c r="C1474" s="23" t="s">
        <v>2613</v>
      </c>
      <c r="D1474" s="26" t="str">
        <f>VLOOKUP(R1474, method!$A$1:$B$15, 2, 0)</f>
        <v>放頭</v>
      </c>
      <c r="E1474" s="34">
        <v>4</v>
      </c>
      <c r="F1474" t="s">
        <v>460</v>
      </c>
      <c r="G1474" s="31" t="s">
        <v>439</v>
      </c>
      <c r="H1474">
        <v>1000</v>
      </c>
      <c r="I1474" s="35" t="s">
        <v>455</v>
      </c>
      <c r="J1474">
        <v>3</v>
      </c>
      <c r="K1474">
        <v>6</v>
      </c>
      <c r="L1474">
        <v>76</v>
      </c>
      <c r="M1474" s="21" t="s">
        <v>126</v>
      </c>
      <c r="N1474" s="16" t="s">
        <v>71</v>
      </c>
      <c r="O1474" s="10" t="s">
        <v>452</v>
      </c>
      <c r="P1474">
        <v>5.6</v>
      </c>
      <c r="Q1474">
        <v>134</v>
      </c>
      <c r="R1474">
        <v>1</v>
      </c>
      <c r="S1474">
        <v>1</v>
      </c>
      <c r="T1474">
        <v>4</v>
      </c>
      <c r="X1474" t="s">
        <v>1794</v>
      </c>
      <c r="Y1474">
        <v>1083</v>
      </c>
      <c r="Z1474" t="s">
        <v>843</v>
      </c>
    </row>
    <row r="1475" spans="1:26" x14ac:dyDescent="0.25">
      <c r="A1475" s="19" t="s">
        <v>318</v>
      </c>
      <c r="B1475" s="23" t="s">
        <v>2612</v>
      </c>
      <c r="C1475" s="23" t="s">
        <v>2613</v>
      </c>
      <c r="D1475" s="26" t="str">
        <f>VLOOKUP(R1475, method!$A$1:$B$15, 2, 0)</f>
        <v>放頭</v>
      </c>
      <c r="E1475" s="33">
        <v>3</v>
      </c>
      <c r="F1475" t="s">
        <v>989</v>
      </c>
      <c r="G1475" s="30" t="s">
        <v>445</v>
      </c>
      <c r="H1475">
        <v>1000</v>
      </c>
      <c r="I1475" s="35" t="s">
        <v>455</v>
      </c>
      <c r="J1475">
        <v>2</v>
      </c>
      <c r="K1475">
        <v>3</v>
      </c>
      <c r="L1475">
        <v>75</v>
      </c>
      <c r="M1475" s="21" t="s">
        <v>126</v>
      </c>
      <c r="N1475" s="25" t="s">
        <v>26</v>
      </c>
      <c r="O1475" s="10" t="s">
        <v>376</v>
      </c>
      <c r="P1475">
        <v>8.6</v>
      </c>
      <c r="Q1475">
        <v>115</v>
      </c>
      <c r="R1475">
        <v>2</v>
      </c>
      <c r="S1475">
        <v>1</v>
      </c>
      <c r="T1475">
        <v>3</v>
      </c>
      <c r="X1475" t="s">
        <v>1795</v>
      </c>
      <c r="Y1475">
        <v>1074</v>
      </c>
      <c r="Z1475" t="s">
        <v>843</v>
      </c>
    </row>
    <row r="1476" spans="1:26" x14ac:dyDescent="0.25">
      <c r="A1476" s="19" t="s">
        <v>318</v>
      </c>
      <c r="B1476" s="23" t="s">
        <v>2612</v>
      </c>
      <c r="C1476" s="23" t="s">
        <v>2613</v>
      </c>
      <c r="D1476" s="26" t="str">
        <f>VLOOKUP(R1476, method!$A$1:$B$15, 2, 0)</f>
        <v>放頭</v>
      </c>
      <c r="E1476" s="33">
        <v>2</v>
      </c>
      <c r="F1476" t="s">
        <v>673</v>
      </c>
      <c r="G1476" s="30" t="s">
        <v>445</v>
      </c>
      <c r="H1476">
        <v>1000</v>
      </c>
      <c r="I1476" s="35" t="s">
        <v>455</v>
      </c>
      <c r="J1476">
        <v>3</v>
      </c>
      <c r="K1476">
        <v>7</v>
      </c>
      <c r="L1476">
        <v>74</v>
      </c>
      <c r="M1476" s="21" t="s">
        <v>126</v>
      </c>
      <c r="N1476" s="16" t="s">
        <v>71</v>
      </c>
      <c r="O1476" s="10" t="s">
        <v>376</v>
      </c>
      <c r="P1476">
        <v>4.0999999999999996</v>
      </c>
      <c r="Q1476">
        <v>134</v>
      </c>
      <c r="R1476">
        <v>2</v>
      </c>
      <c r="S1476">
        <v>1</v>
      </c>
      <c r="T1476">
        <v>2</v>
      </c>
      <c r="X1476" t="s">
        <v>1796</v>
      </c>
      <c r="Y1476">
        <v>1066</v>
      </c>
      <c r="Z1476" t="s">
        <v>1797</v>
      </c>
    </row>
    <row r="1477" spans="1:26" x14ac:dyDescent="0.25">
      <c r="A1477" s="19" t="s">
        <v>318</v>
      </c>
      <c r="B1477" s="23" t="s">
        <v>2612</v>
      </c>
      <c r="C1477" s="23" t="s">
        <v>2613</v>
      </c>
      <c r="D1477" s="26" t="str">
        <f>VLOOKUP(R1477, method!$A$1:$B$15, 2, 0)</f>
        <v>放頭</v>
      </c>
      <c r="E1477" s="33">
        <v>3</v>
      </c>
      <c r="F1477" t="s">
        <v>937</v>
      </c>
      <c r="G1477" s="31" t="s">
        <v>451</v>
      </c>
      <c r="H1477">
        <v>1000</v>
      </c>
      <c r="I1477" s="35" t="s">
        <v>455</v>
      </c>
      <c r="J1477">
        <v>3</v>
      </c>
      <c r="K1477">
        <v>8</v>
      </c>
      <c r="L1477">
        <v>74</v>
      </c>
      <c r="M1477" s="21" t="s">
        <v>126</v>
      </c>
      <c r="N1477" s="16" t="s">
        <v>71</v>
      </c>
      <c r="O1477" s="10" t="s">
        <v>526</v>
      </c>
      <c r="P1477">
        <v>34</v>
      </c>
      <c r="Q1477">
        <v>133</v>
      </c>
      <c r="R1477">
        <v>1</v>
      </c>
      <c r="S1477">
        <v>1</v>
      </c>
      <c r="T1477">
        <v>3</v>
      </c>
      <c r="X1477" t="s">
        <v>1204</v>
      </c>
      <c r="Y1477">
        <v>1070</v>
      </c>
      <c r="Z1477" t="s">
        <v>307</v>
      </c>
    </row>
    <row r="1478" spans="1:26" x14ac:dyDescent="0.25">
      <c r="A1478" s="19" t="s">
        <v>318</v>
      </c>
      <c r="B1478" s="23" t="s">
        <v>2612</v>
      </c>
      <c r="C1478" s="23" t="s">
        <v>2613</v>
      </c>
      <c r="D1478" s="28" t="str">
        <f>VLOOKUP(R1478, method!$A$1:$B$15, 2, 0)</f>
        <v>中前</v>
      </c>
      <c r="E1478">
        <v>11</v>
      </c>
      <c r="F1478" t="s">
        <v>468</v>
      </c>
      <c r="G1478" t="s">
        <v>469</v>
      </c>
      <c r="H1478">
        <v>1000</v>
      </c>
      <c r="I1478" s="35" t="s">
        <v>455</v>
      </c>
      <c r="J1478">
        <v>3</v>
      </c>
      <c r="K1478">
        <v>10</v>
      </c>
      <c r="L1478">
        <v>75</v>
      </c>
      <c r="M1478" s="21" t="s">
        <v>126</v>
      </c>
      <c r="N1478" s="16" t="s">
        <v>71</v>
      </c>
      <c r="O1478" t="s">
        <v>624</v>
      </c>
      <c r="P1478">
        <v>55</v>
      </c>
      <c r="Q1478">
        <v>130</v>
      </c>
      <c r="R1478">
        <v>4</v>
      </c>
      <c r="S1478">
        <v>2</v>
      </c>
      <c r="T1478">
        <v>11</v>
      </c>
      <c r="X1478" t="s">
        <v>1722</v>
      </c>
      <c r="Y1478">
        <v>1062</v>
      </c>
      <c r="Z1478" t="s">
        <v>1798</v>
      </c>
    </row>
    <row r="1479" spans="1:26" x14ac:dyDescent="0.25">
      <c r="A1479" s="19" t="s">
        <v>318</v>
      </c>
      <c r="B1479" s="23" t="s">
        <v>2612</v>
      </c>
      <c r="C1479" s="23" t="s">
        <v>2613</v>
      </c>
      <c r="D1479" s="26" t="str">
        <f>VLOOKUP(R1479, method!$A$1:$B$15, 2, 0)</f>
        <v>放頭</v>
      </c>
      <c r="E1479">
        <v>8</v>
      </c>
      <c r="F1479" t="s">
        <v>472</v>
      </c>
      <c r="G1479" s="31" t="s">
        <v>435</v>
      </c>
      <c r="H1479">
        <v>1000</v>
      </c>
      <c r="I1479" s="35" t="s">
        <v>455</v>
      </c>
      <c r="J1479">
        <v>3</v>
      </c>
      <c r="K1479">
        <v>3</v>
      </c>
      <c r="L1479">
        <v>75</v>
      </c>
      <c r="M1479" s="21" t="s">
        <v>126</v>
      </c>
      <c r="N1479" s="22" t="s">
        <v>33</v>
      </c>
      <c r="O1479">
        <v>4</v>
      </c>
      <c r="P1479">
        <v>6.8</v>
      </c>
      <c r="Q1479">
        <v>132</v>
      </c>
      <c r="R1479">
        <v>3</v>
      </c>
      <c r="S1479">
        <v>2</v>
      </c>
      <c r="T1479">
        <v>8</v>
      </c>
      <c r="X1479" t="s">
        <v>1799</v>
      </c>
      <c r="Y1479">
        <v>1052</v>
      </c>
      <c r="Z1479" t="s">
        <v>1800</v>
      </c>
    </row>
    <row r="1480" spans="1:26" x14ac:dyDescent="0.25">
      <c r="A1480" s="19" t="s">
        <v>318</v>
      </c>
      <c r="B1480" s="23" t="s">
        <v>2612</v>
      </c>
      <c r="C1480" s="23" t="s">
        <v>2613</v>
      </c>
      <c r="D1480" s="26" t="str">
        <f>VLOOKUP(R1480, method!$A$1:$B$15, 2, 0)</f>
        <v>放頭</v>
      </c>
      <c r="E1480">
        <v>9</v>
      </c>
      <c r="F1480" t="s">
        <v>694</v>
      </c>
      <c r="G1480" s="31" t="s">
        <v>435</v>
      </c>
      <c r="H1480">
        <v>1000</v>
      </c>
      <c r="I1480" s="35" t="s">
        <v>455</v>
      </c>
      <c r="J1480">
        <v>3</v>
      </c>
      <c r="K1480">
        <v>2</v>
      </c>
      <c r="L1480">
        <v>75</v>
      </c>
      <c r="M1480" s="21" t="s">
        <v>126</v>
      </c>
      <c r="N1480" s="18" t="s">
        <v>12</v>
      </c>
      <c r="O1480" t="s">
        <v>519</v>
      </c>
      <c r="P1480">
        <v>3.6</v>
      </c>
      <c r="Q1480">
        <v>134</v>
      </c>
      <c r="R1480">
        <v>2</v>
      </c>
      <c r="S1480">
        <v>1</v>
      </c>
      <c r="T1480">
        <v>9</v>
      </c>
      <c r="X1480" t="s">
        <v>1801</v>
      </c>
      <c r="Y1480">
        <v>1048</v>
      </c>
      <c r="Z1480" t="s">
        <v>1800</v>
      </c>
    </row>
    <row r="1481" spans="1:26" x14ac:dyDescent="0.25">
      <c r="A1481" s="19" t="s">
        <v>318</v>
      </c>
      <c r="B1481" s="23" t="s">
        <v>2612</v>
      </c>
      <c r="C1481" s="23" t="s">
        <v>2613</v>
      </c>
      <c r="D1481" s="26" t="str">
        <f>VLOOKUP(R1481, method!$A$1:$B$15, 2, 0)</f>
        <v>放頭</v>
      </c>
      <c r="E1481" s="33">
        <v>3</v>
      </c>
      <c r="F1481" t="s">
        <v>621</v>
      </c>
      <c r="G1481" s="30" t="s">
        <v>445</v>
      </c>
      <c r="H1481">
        <v>1000</v>
      </c>
      <c r="I1481" s="35" t="s">
        <v>436</v>
      </c>
      <c r="J1481">
        <v>3</v>
      </c>
      <c r="K1481">
        <v>1</v>
      </c>
      <c r="L1481">
        <v>73</v>
      </c>
      <c r="M1481" s="21" t="s">
        <v>126</v>
      </c>
      <c r="N1481" s="18" t="s">
        <v>12</v>
      </c>
      <c r="O1481" s="10" t="s">
        <v>376</v>
      </c>
      <c r="P1481">
        <v>2.2999999999999998</v>
      </c>
      <c r="Q1481">
        <v>130</v>
      </c>
      <c r="R1481">
        <v>1</v>
      </c>
      <c r="S1481">
        <v>1</v>
      </c>
      <c r="T1481">
        <v>3</v>
      </c>
      <c r="X1481" t="s">
        <v>1751</v>
      </c>
      <c r="Y1481">
        <v>1059</v>
      </c>
      <c r="Z1481" t="s">
        <v>1800</v>
      </c>
    </row>
    <row r="1482" spans="1:26" x14ac:dyDescent="0.25">
      <c r="A1482" s="19" t="s">
        <v>318</v>
      </c>
      <c r="B1482" s="23" t="s">
        <v>2612</v>
      </c>
      <c r="C1482" s="23" t="s">
        <v>2613</v>
      </c>
      <c r="D1482" s="28" t="str">
        <f>VLOOKUP(R1482, method!$A$1:$B$15, 2, 0)</f>
        <v>中前</v>
      </c>
      <c r="E1482" s="33">
        <v>1</v>
      </c>
      <c r="F1482" t="s">
        <v>626</v>
      </c>
      <c r="G1482" s="30" t="s">
        <v>445</v>
      </c>
      <c r="H1482">
        <v>1000</v>
      </c>
      <c r="I1482" s="35" t="s">
        <v>455</v>
      </c>
      <c r="J1482">
        <v>3</v>
      </c>
      <c r="K1482">
        <v>2</v>
      </c>
      <c r="L1482">
        <v>65</v>
      </c>
      <c r="M1482" s="21" t="s">
        <v>126</v>
      </c>
      <c r="N1482" s="18" t="s">
        <v>12</v>
      </c>
      <c r="O1482" s="10">
        <v>2</v>
      </c>
      <c r="P1482">
        <v>2.1</v>
      </c>
      <c r="Q1482">
        <v>121</v>
      </c>
      <c r="R1482">
        <v>5</v>
      </c>
      <c r="S1482">
        <v>1</v>
      </c>
      <c r="T1482">
        <v>1</v>
      </c>
      <c r="X1482" t="s">
        <v>1703</v>
      </c>
      <c r="Y1482">
        <v>1059</v>
      </c>
      <c r="Z1482" t="s">
        <v>1800</v>
      </c>
    </row>
    <row r="1483" spans="1:26" x14ac:dyDescent="0.25">
      <c r="A1483" s="19" t="s">
        <v>318</v>
      </c>
      <c r="B1483" s="23" t="s">
        <v>2612</v>
      </c>
      <c r="C1483" s="23" t="s">
        <v>2613</v>
      </c>
      <c r="D1483" s="26" t="str">
        <f>VLOOKUP(R1483, method!$A$1:$B$15, 2, 0)</f>
        <v>放頭</v>
      </c>
      <c r="E1483" s="34">
        <v>4</v>
      </c>
      <c r="F1483" t="s">
        <v>484</v>
      </c>
      <c r="G1483" s="31" t="s">
        <v>439</v>
      </c>
      <c r="H1483">
        <v>1200</v>
      </c>
      <c r="I1483" s="36" t="s">
        <v>440</v>
      </c>
      <c r="J1483">
        <v>3</v>
      </c>
      <c r="K1483">
        <v>1</v>
      </c>
      <c r="L1483">
        <v>65</v>
      </c>
      <c r="M1483" s="21" t="s">
        <v>126</v>
      </c>
      <c r="N1483" s="16" t="s">
        <v>71</v>
      </c>
      <c r="O1483" s="10" t="s">
        <v>597</v>
      </c>
      <c r="P1483">
        <v>4.7</v>
      </c>
      <c r="Q1483">
        <v>123</v>
      </c>
      <c r="R1483">
        <v>1</v>
      </c>
      <c r="S1483">
        <v>1</v>
      </c>
      <c r="T1483">
        <v>4</v>
      </c>
      <c r="X1483" t="s">
        <v>505</v>
      </c>
      <c r="Y1483">
        <v>1064</v>
      </c>
      <c r="Z1483" t="s">
        <v>1800</v>
      </c>
    </row>
    <row r="1484" spans="1:26" x14ac:dyDescent="0.25">
      <c r="A1484" s="19" t="s">
        <v>318</v>
      </c>
      <c r="B1484" s="23" t="s">
        <v>2612</v>
      </c>
      <c r="C1484" s="23" t="s">
        <v>2613</v>
      </c>
      <c r="D1484" s="28" t="str">
        <f>VLOOKUP(R1484, method!$A$1:$B$15, 2, 0)</f>
        <v>中前</v>
      </c>
      <c r="E1484">
        <v>7</v>
      </c>
      <c r="F1484" t="s">
        <v>918</v>
      </c>
      <c r="G1484" s="31" t="s">
        <v>451</v>
      </c>
      <c r="H1484">
        <v>1000</v>
      </c>
      <c r="I1484" s="35" t="s">
        <v>455</v>
      </c>
      <c r="J1484">
        <v>3</v>
      </c>
      <c r="K1484">
        <v>10</v>
      </c>
      <c r="L1484">
        <v>65</v>
      </c>
      <c r="M1484" s="21" t="s">
        <v>126</v>
      </c>
      <c r="N1484" s="15" t="s">
        <v>390</v>
      </c>
      <c r="O1484">
        <v>3</v>
      </c>
      <c r="P1484">
        <v>10</v>
      </c>
      <c r="Q1484">
        <v>121</v>
      </c>
      <c r="R1484">
        <v>6</v>
      </c>
      <c r="S1484">
        <v>8</v>
      </c>
      <c r="T1484">
        <v>7</v>
      </c>
      <c r="X1484" t="s">
        <v>1802</v>
      </c>
      <c r="Y1484">
        <v>1069</v>
      </c>
      <c r="Z1484" t="s">
        <v>1800</v>
      </c>
    </row>
    <row r="1485" spans="1:26" x14ac:dyDescent="0.25">
      <c r="A1485" s="19" t="s">
        <v>318</v>
      </c>
      <c r="B1485" s="23" t="s">
        <v>2612</v>
      </c>
      <c r="C1485" s="23" t="s">
        <v>2613</v>
      </c>
      <c r="D1485" s="26" t="str">
        <f>VLOOKUP(R1485, method!$A$1:$B$15, 2, 0)</f>
        <v>放頭</v>
      </c>
      <c r="E1485" s="33">
        <v>2</v>
      </c>
      <c r="F1485" t="s">
        <v>869</v>
      </c>
      <c r="G1485" s="31" t="s">
        <v>451</v>
      </c>
      <c r="H1485">
        <v>1000</v>
      </c>
      <c r="I1485" s="35" t="s">
        <v>455</v>
      </c>
      <c r="J1485">
        <v>3</v>
      </c>
      <c r="K1485">
        <v>3</v>
      </c>
      <c r="L1485">
        <v>63</v>
      </c>
      <c r="M1485" s="21" t="s">
        <v>126</v>
      </c>
      <c r="N1485" s="16" t="s">
        <v>71</v>
      </c>
      <c r="O1485" s="10" t="s">
        <v>539</v>
      </c>
      <c r="P1485">
        <v>9.1999999999999993</v>
      </c>
      <c r="Q1485">
        <v>120</v>
      </c>
      <c r="R1485">
        <v>2</v>
      </c>
      <c r="S1485">
        <v>1</v>
      </c>
      <c r="T1485">
        <v>2</v>
      </c>
      <c r="X1485" t="s">
        <v>1732</v>
      </c>
      <c r="Y1485">
        <v>1060</v>
      </c>
      <c r="Z1485" t="s">
        <v>1800</v>
      </c>
    </row>
    <row r="1486" spans="1:26" x14ac:dyDescent="0.25">
      <c r="A1486" s="19" t="s">
        <v>318</v>
      </c>
      <c r="B1486" s="23" t="s">
        <v>2612</v>
      </c>
      <c r="C1486" s="23" t="s">
        <v>2613</v>
      </c>
      <c r="D1486" s="26" t="str">
        <f>VLOOKUP(R1486, method!$A$1:$B$15, 2, 0)</f>
        <v>放頭</v>
      </c>
      <c r="E1486" s="34">
        <v>4</v>
      </c>
      <c r="F1486" t="s">
        <v>895</v>
      </c>
      <c r="G1486" s="31" t="s">
        <v>439</v>
      </c>
      <c r="H1486">
        <v>1000</v>
      </c>
      <c r="I1486" s="35" t="s">
        <v>455</v>
      </c>
      <c r="J1486">
        <v>3</v>
      </c>
      <c r="K1486">
        <v>11</v>
      </c>
      <c r="L1486">
        <v>64</v>
      </c>
      <c r="M1486" s="21" t="s">
        <v>126</v>
      </c>
      <c r="N1486" s="16" t="s">
        <v>71</v>
      </c>
      <c r="O1486" s="10" t="s">
        <v>498</v>
      </c>
      <c r="P1486">
        <v>118</v>
      </c>
      <c r="Q1486">
        <v>122</v>
      </c>
      <c r="R1486">
        <v>2</v>
      </c>
      <c r="S1486">
        <v>2</v>
      </c>
      <c r="T1486">
        <v>4</v>
      </c>
      <c r="X1486" t="s">
        <v>1057</v>
      </c>
      <c r="Y1486">
        <v>1072</v>
      </c>
      <c r="Z1486" t="s">
        <v>1800</v>
      </c>
    </row>
    <row r="1487" spans="1:26" x14ac:dyDescent="0.25">
      <c r="A1487" s="19" t="s">
        <v>318</v>
      </c>
      <c r="B1487" s="23" t="s">
        <v>2612</v>
      </c>
      <c r="C1487" s="23" t="s">
        <v>2613</v>
      </c>
      <c r="D1487" s="28" t="str">
        <f>VLOOKUP(R1487, method!$A$1:$B$15, 2, 0)</f>
        <v>中前</v>
      </c>
      <c r="E1487">
        <v>10</v>
      </c>
      <c r="F1487" t="s">
        <v>1401</v>
      </c>
      <c r="G1487" t="s">
        <v>532</v>
      </c>
      <c r="H1487">
        <v>1000</v>
      </c>
      <c r="I1487" s="35" t="s">
        <v>455</v>
      </c>
      <c r="J1487">
        <v>3</v>
      </c>
      <c r="K1487">
        <v>9</v>
      </c>
      <c r="L1487">
        <v>64</v>
      </c>
      <c r="M1487" s="21" t="s">
        <v>126</v>
      </c>
      <c r="N1487" s="16" t="s">
        <v>71</v>
      </c>
      <c r="O1487" t="s">
        <v>476</v>
      </c>
      <c r="P1487">
        <v>66</v>
      </c>
      <c r="Q1487">
        <v>121</v>
      </c>
      <c r="R1487">
        <v>4</v>
      </c>
      <c r="S1487">
        <v>5</v>
      </c>
      <c r="T1487">
        <v>10</v>
      </c>
      <c r="X1487" t="s">
        <v>1803</v>
      </c>
      <c r="Y1487">
        <v>1067</v>
      </c>
      <c r="Z1487" t="s">
        <v>1804</v>
      </c>
    </row>
    <row r="1488" spans="1:26" x14ac:dyDescent="0.25">
      <c r="A1488" s="19" t="s">
        <v>318</v>
      </c>
      <c r="B1488" s="24" t="s">
        <v>2614</v>
      </c>
      <c r="C1488" s="24" t="s">
        <v>2615</v>
      </c>
      <c r="D1488" s="29" t="str">
        <f>VLOOKUP(R1488, method!$A$1:$B$15, 2, 0)</f>
        <v>留後</v>
      </c>
      <c r="E1488">
        <v>8</v>
      </c>
      <c r="F1488" t="s">
        <v>925</v>
      </c>
      <c r="G1488" t="s">
        <v>631</v>
      </c>
      <c r="H1488">
        <v>1200</v>
      </c>
      <c r="I1488" s="35" t="s">
        <v>455</v>
      </c>
      <c r="J1488">
        <v>2</v>
      </c>
      <c r="K1488">
        <v>9</v>
      </c>
      <c r="L1488">
        <v>93</v>
      </c>
      <c r="M1488" s="20" t="s">
        <v>27</v>
      </c>
      <c r="N1488" s="17" t="s">
        <v>448</v>
      </c>
      <c r="O1488" t="s">
        <v>558</v>
      </c>
      <c r="P1488">
        <v>38</v>
      </c>
      <c r="Q1488">
        <v>122</v>
      </c>
      <c r="R1488">
        <v>11</v>
      </c>
      <c r="S1488">
        <v>11</v>
      </c>
      <c r="T1488">
        <v>8</v>
      </c>
      <c r="X1488" t="s">
        <v>1741</v>
      </c>
      <c r="Y1488">
        <v>1189</v>
      </c>
      <c r="Z1488" t="s">
        <v>30</v>
      </c>
    </row>
    <row r="1489" spans="1:27" x14ac:dyDescent="0.25">
      <c r="A1489" s="19" t="s">
        <v>318</v>
      </c>
      <c r="B1489" s="24" t="s">
        <v>2614</v>
      </c>
      <c r="C1489" s="24" t="s">
        <v>2615</v>
      </c>
      <c r="D1489" s="29" t="str">
        <f>VLOOKUP(R1489, method!$A$1:$B$15, 2, 0)</f>
        <v>留後</v>
      </c>
      <c r="E1489">
        <v>7</v>
      </c>
      <c r="F1489" t="s">
        <v>438</v>
      </c>
      <c r="G1489" s="31" t="s">
        <v>439</v>
      </c>
      <c r="H1489">
        <v>1200</v>
      </c>
      <c r="I1489" s="36" t="s">
        <v>440</v>
      </c>
      <c r="J1489">
        <v>2</v>
      </c>
      <c r="K1489">
        <v>7</v>
      </c>
      <c r="L1489">
        <v>95</v>
      </c>
      <c r="M1489" s="20" t="s">
        <v>27</v>
      </c>
      <c r="N1489" s="25" t="s">
        <v>26</v>
      </c>
      <c r="O1489" t="s">
        <v>536</v>
      </c>
      <c r="P1489">
        <v>27</v>
      </c>
      <c r="Q1489">
        <v>134</v>
      </c>
      <c r="R1489">
        <v>11</v>
      </c>
      <c r="S1489">
        <v>11</v>
      </c>
      <c r="T1489">
        <v>7</v>
      </c>
      <c r="X1489" t="s">
        <v>161</v>
      </c>
      <c r="Y1489">
        <v>1183</v>
      </c>
      <c r="Z1489" t="s">
        <v>30</v>
      </c>
    </row>
    <row r="1490" spans="1:27" x14ac:dyDescent="0.25">
      <c r="A1490" s="19" t="s">
        <v>318</v>
      </c>
      <c r="B1490" s="24" t="s">
        <v>2614</v>
      </c>
      <c r="C1490" s="24" t="s">
        <v>2615</v>
      </c>
      <c r="D1490" s="28" t="str">
        <f>VLOOKUP(R1490, method!$A$1:$B$15, 2, 0)</f>
        <v>中前</v>
      </c>
      <c r="E1490">
        <v>7</v>
      </c>
      <c r="F1490" t="s">
        <v>684</v>
      </c>
      <c r="G1490" s="31" t="s">
        <v>451</v>
      </c>
      <c r="H1490">
        <v>1000</v>
      </c>
      <c r="I1490" s="35" t="s">
        <v>436</v>
      </c>
      <c r="J1490">
        <v>2</v>
      </c>
      <c r="K1490">
        <v>4</v>
      </c>
      <c r="L1490">
        <v>96</v>
      </c>
      <c r="M1490" s="20" t="s">
        <v>27</v>
      </c>
      <c r="N1490" s="25" t="s">
        <v>26</v>
      </c>
      <c r="O1490">
        <v>4</v>
      </c>
      <c r="P1490">
        <v>30</v>
      </c>
      <c r="Q1490">
        <v>134</v>
      </c>
      <c r="R1490">
        <v>7</v>
      </c>
      <c r="S1490">
        <v>7</v>
      </c>
      <c r="T1490">
        <v>7</v>
      </c>
      <c r="X1490" t="s">
        <v>1740</v>
      </c>
      <c r="Y1490">
        <v>1176</v>
      </c>
      <c r="Z1490" t="s">
        <v>30</v>
      </c>
    </row>
    <row r="1491" spans="1:27" x14ac:dyDescent="0.25">
      <c r="A1491" s="19" t="s">
        <v>318</v>
      </c>
      <c r="B1491" s="24" t="s">
        <v>2614</v>
      </c>
      <c r="C1491" s="24" t="s">
        <v>2615</v>
      </c>
      <c r="D1491" s="27" t="str">
        <f>VLOOKUP(R1491, method!$A$1:$B$15, 2, 0)</f>
        <v>中後</v>
      </c>
      <c r="E1491">
        <v>8</v>
      </c>
      <c r="F1491" t="s">
        <v>572</v>
      </c>
      <c r="G1491" t="s">
        <v>532</v>
      </c>
      <c r="H1491">
        <v>1200</v>
      </c>
      <c r="I1491" s="35" t="s">
        <v>455</v>
      </c>
      <c r="J1491">
        <v>2</v>
      </c>
      <c r="K1491">
        <v>9</v>
      </c>
      <c r="L1491">
        <v>96</v>
      </c>
      <c r="M1491" s="20" t="s">
        <v>27</v>
      </c>
      <c r="N1491" s="25" t="s">
        <v>26</v>
      </c>
      <c r="O1491" t="s">
        <v>558</v>
      </c>
      <c r="P1491">
        <v>69</v>
      </c>
      <c r="Q1491">
        <v>134</v>
      </c>
      <c r="R1491">
        <v>9</v>
      </c>
      <c r="S1491">
        <v>10</v>
      </c>
      <c r="T1491">
        <v>8</v>
      </c>
      <c r="X1491" t="s">
        <v>1805</v>
      </c>
      <c r="Y1491">
        <v>1174</v>
      </c>
      <c r="Z1491" t="s">
        <v>30</v>
      </c>
    </row>
    <row r="1492" spans="1:27" x14ac:dyDescent="0.25">
      <c r="A1492" s="19" t="s">
        <v>318</v>
      </c>
      <c r="B1492" s="24" t="s">
        <v>2614</v>
      </c>
      <c r="C1492" s="24" t="s">
        <v>2615</v>
      </c>
      <c r="D1492" s="27" t="str">
        <f>VLOOKUP(R1492, method!$A$1:$B$15, 2, 0)</f>
        <v>中後</v>
      </c>
      <c r="E1492" s="34">
        <v>5</v>
      </c>
      <c r="F1492" t="s">
        <v>661</v>
      </c>
      <c r="G1492" s="30" t="s">
        <v>445</v>
      </c>
      <c r="H1492">
        <v>1200</v>
      </c>
      <c r="I1492" s="35" t="s">
        <v>436</v>
      </c>
      <c r="J1492">
        <v>2</v>
      </c>
      <c r="K1492">
        <v>5</v>
      </c>
      <c r="L1492">
        <v>96</v>
      </c>
      <c r="M1492" s="20" t="s">
        <v>27</v>
      </c>
      <c r="N1492" s="25" t="s">
        <v>26</v>
      </c>
      <c r="O1492" s="10" t="s">
        <v>498</v>
      </c>
      <c r="P1492">
        <v>17</v>
      </c>
      <c r="Q1492">
        <v>135</v>
      </c>
      <c r="R1492">
        <v>8</v>
      </c>
      <c r="S1492">
        <v>9</v>
      </c>
      <c r="T1492">
        <v>5</v>
      </c>
      <c r="X1492" t="s">
        <v>1717</v>
      </c>
      <c r="Y1492">
        <v>1192</v>
      </c>
      <c r="Z1492" t="s">
        <v>30</v>
      </c>
    </row>
    <row r="1493" spans="1:27" x14ac:dyDescent="0.25">
      <c r="A1493" s="19" t="s">
        <v>318</v>
      </c>
      <c r="B1493" s="24" t="s">
        <v>2614</v>
      </c>
      <c r="C1493" s="24" t="s">
        <v>2615</v>
      </c>
      <c r="D1493" s="26" t="str">
        <f>VLOOKUP(R1493, method!$A$1:$B$15, 2, 0)</f>
        <v>放頭</v>
      </c>
      <c r="E1493" s="33">
        <v>1</v>
      </c>
      <c r="F1493" t="s">
        <v>669</v>
      </c>
      <c r="G1493" s="31" t="s">
        <v>435</v>
      </c>
      <c r="H1493">
        <v>1200</v>
      </c>
      <c r="I1493" s="35" t="s">
        <v>455</v>
      </c>
      <c r="J1493">
        <v>1</v>
      </c>
      <c r="K1493">
        <v>3</v>
      </c>
      <c r="L1493">
        <v>91</v>
      </c>
      <c r="M1493" s="20" t="s">
        <v>27</v>
      </c>
      <c r="N1493" s="25" t="s">
        <v>26</v>
      </c>
      <c r="O1493" s="10" t="s">
        <v>762</v>
      </c>
      <c r="P1493">
        <v>7.4</v>
      </c>
      <c r="Q1493">
        <v>119</v>
      </c>
      <c r="R1493">
        <v>2</v>
      </c>
      <c r="S1493">
        <v>3</v>
      </c>
      <c r="T1493">
        <v>1</v>
      </c>
      <c r="X1493" t="s">
        <v>1671</v>
      </c>
      <c r="Y1493">
        <v>1182</v>
      </c>
      <c r="Z1493" t="s">
        <v>30</v>
      </c>
    </row>
    <row r="1494" spans="1:27" x14ac:dyDescent="0.25">
      <c r="A1494" s="19" t="s">
        <v>318</v>
      </c>
      <c r="B1494" s="24" t="s">
        <v>2614</v>
      </c>
      <c r="C1494" s="24" t="s">
        <v>2615</v>
      </c>
      <c r="D1494" s="28" t="str">
        <f>VLOOKUP(R1494, method!$A$1:$B$15, 2, 0)</f>
        <v>中前</v>
      </c>
      <c r="E1494">
        <v>7</v>
      </c>
      <c r="F1494" t="s">
        <v>594</v>
      </c>
      <c r="G1494" t="s">
        <v>532</v>
      </c>
      <c r="H1494">
        <v>1200</v>
      </c>
      <c r="I1494" s="35" t="s">
        <v>455</v>
      </c>
      <c r="J1494">
        <v>1</v>
      </c>
      <c r="K1494">
        <v>7</v>
      </c>
      <c r="L1494">
        <v>93</v>
      </c>
      <c r="M1494" s="20" t="s">
        <v>27</v>
      </c>
      <c r="N1494" s="17" t="s">
        <v>512</v>
      </c>
      <c r="O1494" t="s">
        <v>519</v>
      </c>
      <c r="P1494">
        <v>27</v>
      </c>
      <c r="Q1494">
        <v>117</v>
      </c>
      <c r="R1494">
        <v>7</v>
      </c>
      <c r="S1494">
        <v>8</v>
      </c>
      <c r="T1494">
        <v>7</v>
      </c>
      <c r="X1494" t="s">
        <v>1728</v>
      </c>
      <c r="Y1494">
        <v>1190</v>
      </c>
      <c r="Z1494" t="s">
        <v>30</v>
      </c>
    </row>
    <row r="1495" spans="1:27" x14ac:dyDescent="0.25">
      <c r="A1495" s="19" t="s">
        <v>318</v>
      </c>
      <c r="B1495" s="24" t="s">
        <v>2614</v>
      </c>
      <c r="C1495" s="24" t="s">
        <v>2615</v>
      </c>
      <c r="D1495" s="27" t="str">
        <f>VLOOKUP(R1495, method!$A$1:$B$15, 2, 0)</f>
        <v>中後</v>
      </c>
      <c r="E1495" s="34">
        <v>4</v>
      </c>
      <c r="F1495" t="s">
        <v>583</v>
      </c>
      <c r="G1495" t="s">
        <v>491</v>
      </c>
      <c r="H1495">
        <v>1200</v>
      </c>
      <c r="I1495" s="35" t="s">
        <v>455</v>
      </c>
      <c r="J1495">
        <v>2</v>
      </c>
      <c r="K1495">
        <v>8</v>
      </c>
      <c r="L1495">
        <v>93</v>
      </c>
      <c r="M1495" s="20" t="s">
        <v>27</v>
      </c>
      <c r="N1495" s="19" t="s">
        <v>388</v>
      </c>
      <c r="O1495" s="10" t="s">
        <v>526</v>
      </c>
      <c r="P1495">
        <v>50</v>
      </c>
      <c r="Q1495">
        <v>132</v>
      </c>
      <c r="R1495">
        <v>9</v>
      </c>
      <c r="S1495">
        <v>9</v>
      </c>
      <c r="T1495">
        <v>4</v>
      </c>
      <c r="X1495" t="s">
        <v>686</v>
      </c>
      <c r="Y1495">
        <v>1202</v>
      </c>
      <c r="Z1495" t="s">
        <v>30</v>
      </c>
    </row>
    <row r="1496" spans="1:27" x14ac:dyDescent="0.25">
      <c r="A1496" s="19" t="s">
        <v>318</v>
      </c>
      <c r="B1496" s="24" t="s">
        <v>2614</v>
      </c>
      <c r="C1496" s="24" t="s">
        <v>2615</v>
      </c>
      <c r="D1496" s="27" t="str">
        <f>VLOOKUP(R1496, method!$A$1:$B$15, 2, 0)</f>
        <v>中後</v>
      </c>
      <c r="E1496">
        <v>8</v>
      </c>
      <c r="F1496" t="s">
        <v>991</v>
      </c>
      <c r="G1496" t="s">
        <v>631</v>
      </c>
      <c r="H1496">
        <v>1200</v>
      </c>
      <c r="I1496" s="35" t="s">
        <v>455</v>
      </c>
      <c r="J1496">
        <v>2</v>
      </c>
      <c r="K1496">
        <v>8</v>
      </c>
      <c r="L1496">
        <v>95</v>
      </c>
      <c r="M1496" s="20" t="s">
        <v>27</v>
      </c>
      <c r="N1496" s="17" t="s">
        <v>512</v>
      </c>
      <c r="O1496" t="s">
        <v>664</v>
      </c>
      <c r="P1496">
        <v>70</v>
      </c>
      <c r="Q1496">
        <v>125</v>
      </c>
      <c r="R1496">
        <v>8</v>
      </c>
      <c r="S1496">
        <v>9</v>
      </c>
      <c r="T1496">
        <v>8</v>
      </c>
      <c r="X1496" t="s">
        <v>690</v>
      </c>
      <c r="Y1496">
        <v>1202</v>
      </c>
      <c r="Z1496" t="s">
        <v>30</v>
      </c>
    </row>
    <row r="1497" spans="1:27" x14ac:dyDescent="0.25">
      <c r="A1497" s="19" t="s">
        <v>318</v>
      </c>
      <c r="B1497" s="24" t="s">
        <v>2614</v>
      </c>
      <c r="C1497" s="24" t="s">
        <v>2615</v>
      </c>
      <c r="D1497" s="28" t="str">
        <f>VLOOKUP(R1497, method!$A$1:$B$15, 2, 0)</f>
        <v>中前</v>
      </c>
      <c r="E1497">
        <v>11</v>
      </c>
      <c r="F1497" t="s">
        <v>780</v>
      </c>
      <c r="G1497" t="s">
        <v>545</v>
      </c>
      <c r="H1497">
        <v>1400</v>
      </c>
      <c r="I1497" s="35" t="s">
        <v>455</v>
      </c>
      <c r="J1497">
        <v>2</v>
      </c>
      <c r="K1497">
        <v>9</v>
      </c>
      <c r="L1497">
        <v>97</v>
      </c>
      <c r="M1497" s="20" t="s">
        <v>27</v>
      </c>
      <c r="N1497" s="17" t="s">
        <v>512</v>
      </c>
      <c r="O1497" t="s">
        <v>872</v>
      </c>
      <c r="P1497">
        <v>55</v>
      </c>
      <c r="Q1497">
        <v>126</v>
      </c>
      <c r="R1497">
        <v>4</v>
      </c>
      <c r="S1497">
        <v>2</v>
      </c>
      <c r="T1497">
        <v>2</v>
      </c>
      <c r="U1497">
        <v>11</v>
      </c>
      <c r="X1497" t="s">
        <v>1806</v>
      </c>
      <c r="Y1497">
        <v>1202</v>
      </c>
      <c r="Z1497" t="s">
        <v>30</v>
      </c>
    </row>
    <row r="1498" spans="1:27" x14ac:dyDescent="0.25">
      <c r="A1498" s="19" t="s">
        <v>318</v>
      </c>
      <c r="B1498" s="24" t="s">
        <v>2614</v>
      </c>
      <c r="C1498" s="24" t="s">
        <v>2615</v>
      </c>
      <c r="D1498" s="29" t="str">
        <f>VLOOKUP(R1498, method!$A$1:$B$15, 2, 0)</f>
        <v>留後</v>
      </c>
      <c r="E1498">
        <v>6</v>
      </c>
      <c r="F1498" t="s">
        <v>995</v>
      </c>
      <c r="G1498" s="31" t="s">
        <v>435</v>
      </c>
      <c r="H1498">
        <v>1200</v>
      </c>
      <c r="I1498" s="36" t="s">
        <v>440</v>
      </c>
      <c r="J1498">
        <v>2</v>
      </c>
      <c r="K1498">
        <v>9</v>
      </c>
      <c r="L1498">
        <v>99</v>
      </c>
      <c r="M1498" s="20" t="s">
        <v>27</v>
      </c>
      <c r="N1498" s="17" t="s">
        <v>512</v>
      </c>
      <c r="O1498" t="s">
        <v>495</v>
      </c>
      <c r="P1498">
        <v>15</v>
      </c>
      <c r="Q1498">
        <v>132</v>
      </c>
      <c r="R1498">
        <v>12</v>
      </c>
      <c r="S1498">
        <v>12</v>
      </c>
      <c r="T1498">
        <v>6</v>
      </c>
      <c r="X1498" t="s">
        <v>1450</v>
      </c>
      <c r="Y1498">
        <v>1188</v>
      </c>
      <c r="Z1498" t="s">
        <v>30</v>
      </c>
    </row>
    <row r="1499" spans="1:27" x14ac:dyDescent="0.25">
      <c r="A1499" s="19" t="s">
        <v>318</v>
      </c>
      <c r="B1499" s="24" t="s">
        <v>2614</v>
      </c>
      <c r="C1499" s="24" t="s">
        <v>2615</v>
      </c>
      <c r="D1499" s="29" t="str">
        <f>VLOOKUP(R1499, method!$A$1:$B$15, 2, 0)</f>
        <v>留後</v>
      </c>
      <c r="E1499">
        <v>14</v>
      </c>
      <c r="F1499" t="s">
        <v>844</v>
      </c>
      <c r="G1499" t="s">
        <v>491</v>
      </c>
      <c r="H1499">
        <v>1200</v>
      </c>
      <c r="I1499" s="35" t="s">
        <v>436</v>
      </c>
      <c r="J1499">
        <v>2</v>
      </c>
      <c r="K1499">
        <v>14</v>
      </c>
      <c r="L1499">
        <v>99</v>
      </c>
      <c r="M1499" s="20" t="s">
        <v>27</v>
      </c>
      <c r="N1499" s="17" t="s">
        <v>448</v>
      </c>
      <c r="O1499">
        <v>52</v>
      </c>
      <c r="P1499">
        <v>109</v>
      </c>
      <c r="Q1499">
        <v>133</v>
      </c>
      <c r="R1499">
        <v>14</v>
      </c>
      <c r="S1499">
        <v>14</v>
      </c>
      <c r="T1499">
        <v>14</v>
      </c>
      <c r="X1499" t="s">
        <v>1807</v>
      </c>
      <c r="Y1499">
        <v>1193</v>
      </c>
      <c r="Z1499" t="s">
        <v>30</v>
      </c>
    </row>
    <row r="1500" spans="1:27" x14ac:dyDescent="0.25">
      <c r="A1500" s="19" t="s">
        <v>318</v>
      </c>
      <c r="B1500" s="24" t="s">
        <v>2614</v>
      </c>
      <c r="C1500" s="24" t="s">
        <v>2615</v>
      </c>
      <c r="D1500" s="27" t="str">
        <f>VLOOKUP(R1500, method!$A$1:$B$15, 2, 0)</f>
        <v>中後</v>
      </c>
      <c r="E1500">
        <v>6</v>
      </c>
      <c r="F1500" t="s">
        <v>478</v>
      </c>
      <c r="G1500" t="s">
        <v>469</v>
      </c>
      <c r="H1500">
        <v>1200</v>
      </c>
      <c r="I1500" s="36" t="s">
        <v>479</v>
      </c>
      <c r="J1500">
        <v>2</v>
      </c>
      <c r="K1500">
        <v>7</v>
      </c>
      <c r="L1500">
        <v>99</v>
      </c>
      <c r="M1500" s="20" t="s">
        <v>27</v>
      </c>
      <c r="N1500" s="15" t="s">
        <v>441</v>
      </c>
      <c r="O1500" t="s">
        <v>558</v>
      </c>
      <c r="P1500">
        <v>70</v>
      </c>
      <c r="Q1500">
        <v>128</v>
      </c>
      <c r="R1500">
        <v>9</v>
      </c>
      <c r="S1500">
        <v>9</v>
      </c>
      <c r="T1500">
        <v>6</v>
      </c>
      <c r="X1500" t="s">
        <v>921</v>
      </c>
      <c r="Y1500">
        <v>1185</v>
      </c>
      <c r="Z1500" t="s">
        <v>30</v>
      </c>
    </row>
    <row r="1501" spans="1:27" x14ac:dyDescent="0.25">
      <c r="A1501" s="19" t="s">
        <v>318</v>
      </c>
      <c r="B1501" s="24" t="s">
        <v>2614</v>
      </c>
      <c r="C1501" s="24" t="s">
        <v>2615</v>
      </c>
      <c r="E1501" t="s">
        <v>724</v>
      </c>
      <c r="F1501" t="s">
        <v>628</v>
      </c>
      <c r="G1501" t="s">
        <v>551</v>
      </c>
      <c r="H1501">
        <v>1200</v>
      </c>
      <c r="I1501" s="35" t="s">
        <v>436</v>
      </c>
      <c r="J1501" t="s">
        <v>1503</v>
      </c>
      <c r="K1501" t="s">
        <v>463</v>
      </c>
      <c r="L1501">
        <v>99</v>
      </c>
      <c r="M1501" s="20" t="s">
        <v>27</v>
      </c>
      <c r="N1501" s="25" t="s">
        <v>26</v>
      </c>
      <c r="O1501" t="s">
        <v>463</v>
      </c>
      <c r="P1501" t="s">
        <v>463</v>
      </c>
      <c r="Q1501">
        <v>115</v>
      </c>
      <c r="R1501" t="s">
        <v>463</v>
      </c>
      <c r="X1501" t="s">
        <v>463</v>
      </c>
      <c r="Y1501" t="s">
        <v>463</v>
      </c>
      <c r="Z1501" t="s">
        <v>463</v>
      </c>
      <c r="AA1501" t="s">
        <v>463</v>
      </c>
    </row>
    <row r="1502" spans="1:27" x14ac:dyDescent="0.25">
      <c r="A1502" s="19" t="s">
        <v>318</v>
      </c>
      <c r="B1502" s="24" t="s">
        <v>2614</v>
      </c>
      <c r="C1502" s="24" t="s">
        <v>2615</v>
      </c>
      <c r="D1502" s="26" t="str">
        <f>VLOOKUP(R1502, method!$A$1:$B$15, 2, 0)</f>
        <v>放頭</v>
      </c>
      <c r="E1502">
        <v>6</v>
      </c>
      <c r="F1502" t="s">
        <v>701</v>
      </c>
      <c r="G1502" t="s">
        <v>551</v>
      </c>
      <c r="H1502">
        <v>1200</v>
      </c>
      <c r="I1502" s="35" t="s">
        <v>455</v>
      </c>
      <c r="J1502">
        <v>2</v>
      </c>
      <c r="K1502">
        <v>10</v>
      </c>
      <c r="L1502">
        <v>100</v>
      </c>
      <c r="M1502" s="20" t="s">
        <v>27</v>
      </c>
      <c r="N1502" s="22" t="s">
        <v>33</v>
      </c>
      <c r="O1502" t="s">
        <v>558</v>
      </c>
      <c r="P1502">
        <v>27</v>
      </c>
      <c r="Q1502">
        <v>135</v>
      </c>
      <c r="R1502">
        <v>3</v>
      </c>
      <c r="S1502">
        <v>3</v>
      </c>
      <c r="T1502">
        <v>6</v>
      </c>
      <c r="X1502" t="s">
        <v>1808</v>
      </c>
      <c r="Y1502">
        <v>1181</v>
      </c>
      <c r="Z1502" t="s">
        <v>1809</v>
      </c>
    </row>
    <row r="1503" spans="1:27" x14ac:dyDescent="0.25">
      <c r="A1503" s="19" t="s">
        <v>318</v>
      </c>
      <c r="B1503" s="24" t="s">
        <v>2614</v>
      </c>
      <c r="C1503" s="24" t="s">
        <v>2615</v>
      </c>
      <c r="D1503" s="28" t="str">
        <f>VLOOKUP(R1503, method!$A$1:$B$15, 2, 0)</f>
        <v>中前</v>
      </c>
      <c r="E1503">
        <v>10</v>
      </c>
      <c r="F1503" t="s">
        <v>1401</v>
      </c>
      <c r="G1503" t="s">
        <v>532</v>
      </c>
      <c r="H1503">
        <v>1400</v>
      </c>
      <c r="I1503" s="35" t="s">
        <v>455</v>
      </c>
      <c r="J1503" t="s">
        <v>1527</v>
      </c>
      <c r="K1503">
        <v>4</v>
      </c>
      <c r="L1503">
        <v>100</v>
      </c>
      <c r="M1503" s="23" t="s">
        <v>72</v>
      </c>
      <c r="N1503" s="17" t="s">
        <v>448</v>
      </c>
      <c r="O1503">
        <v>6</v>
      </c>
      <c r="P1503">
        <v>59</v>
      </c>
      <c r="Q1503">
        <v>126</v>
      </c>
      <c r="R1503">
        <v>4</v>
      </c>
      <c r="S1503">
        <v>4</v>
      </c>
      <c r="T1503">
        <v>4</v>
      </c>
      <c r="U1503">
        <v>10</v>
      </c>
      <c r="X1503" t="s">
        <v>1658</v>
      </c>
      <c r="Y1503">
        <v>1218</v>
      </c>
      <c r="Z1503" t="s">
        <v>1810</v>
      </c>
    </row>
    <row r="1504" spans="1:27" x14ac:dyDescent="0.25">
      <c r="A1504" s="19" t="s">
        <v>318</v>
      </c>
      <c r="B1504" s="24" t="s">
        <v>2614</v>
      </c>
      <c r="C1504" s="24" t="s">
        <v>2615</v>
      </c>
      <c r="D1504" s="28" t="str">
        <f>VLOOKUP(R1504, method!$A$1:$B$15, 2, 0)</f>
        <v>中前</v>
      </c>
      <c r="E1504" s="34">
        <v>4</v>
      </c>
      <c r="F1504" t="s">
        <v>1244</v>
      </c>
      <c r="G1504" s="31" t="s">
        <v>451</v>
      </c>
      <c r="H1504">
        <v>1200</v>
      </c>
      <c r="I1504" s="35" t="s">
        <v>455</v>
      </c>
      <c r="J1504">
        <v>1</v>
      </c>
      <c r="K1504">
        <v>2</v>
      </c>
      <c r="L1504">
        <v>100</v>
      </c>
      <c r="M1504" s="23" t="s">
        <v>72</v>
      </c>
      <c r="N1504" s="17" t="s">
        <v>448</v>
      </c>
      <c r="O1504" s="10" t="s">
        <v>376</v>
      </c>
      <c r="P1504">
        <v>2.7</v>
      </c>
      <c r="Q1504">
        <v>127</v>
      </c>
      <c r="R1504">
        <v>7</v>
      </c>
      <c r="S1504">
        <v>7</v>
      </c>
      <c r="T1504">
        <v>4</v>
      </c>
      <c r="X1504" t="s">
        <v>1808</v>
      </c>
      <c r="Y1504">
        <v>1225</v>
      </c>
      <c r="Z1504" t="s">
        <v>1810</v>
      </c>
    </row>
    <row r="1505" spans="1:26" x14ac:dyDescent="0.25">
      <c r="A1505" s="19" t="s">
        <v>318</v>
      </c>
      <c r="B1505" s="24" t="s">
        <v>2614</v>
      </c>
      <c r="C1505" s="24" t="s">
        <v>2615</v>
      </c>
      <c r="D1505" s="28" t="str">
        <f>VLOOKUP(R1505, method!$A$1:$B$15, 2, 0)</f>
        <v>中前</v>
      </c>
      <c r="E1505" s="34">
        <v>4</v>
      </c>
      <c r="F1505" t="s">
        <v>901</v>
      </c>
      <c r="G1505" t="s">
        <v>491</v>
      </c>
      <c r="H1505">
        <v>1200</v>
      </c>
      <c r="I1505" s="35" t="s">
        <v>455</v>
      </c>
      <c r="J1505" t="s">
        <v>1527</v>
      </c>
      <c r="K1505">
        <v>4</v>
      </c>
      <c r="L1505">
        <v>96</v>
      </c>
      <c r="M1505" s="23" t="s">
        <v>72</v>
      </c>
      <c r="N1505" s="17" t="s">
        <v>448</v>
      </c>
      <c r="O1505" t="s">
        <v>529</v>
      </c>
      <c r="P1505">
        <v>37</v>
      </c>
      <c r="Q1505">
        <v>126</v>
      </c>
      <c r="R1505">
        <v>4</v>
      </c>
      <c r="S1505">
        <v>6</v>
      </c>
      <c r="T1505">
        <v>4</v>
      </c>
      <c r="X1505" t="s">
        <v>1783</v>
      </c>
      <c r="Y1505">
        <v>1232</v>
      </c>
      <c r="Z1505" t="s">
        <v>1810</v>
      </c>
    </row>
    <row r="1506" spans="1:26" x14ac:dyDescent="0.25">
      <c r="A1506" s="19" t="s">
        <v>318</v>
      </c>
      <c r="B1506" s="24" t="s">
        <v>2614</v>
      </c>
      <c r="C1506" s="24" t="s">
        <v>2615</v>
      </c>
      <c r="D1506" s="29" t="str">
        <f>VLOOKUP(R1506, method!$A$1:$B$15, 2, 0)</f>
        <v>留後</v>
      </c>
      <c r="E1506" s="34">
        <v>4</v>
      </c>
      <c r="F1506" t="s">
        <v>1068</v>
      </c>
      <c r="G1506" s="31" t="s">
        <v>439</v>
      </c>
      <c r="H1506">
        <v>1200</v>
      </c>
      <c r="I1506" s="35" t="s">
        <v>455</v>
      </c>
      <c r="J1506">
        <v>2</v>
      </c>
      <c r="K1506">
        <v>7</v>
      </c>
      <c r="L1506">
        <v>96</v>
      </c>
      <c r="M1506" s="23" t="s">
        <v>72</v>
      </c>
      <c r="N1506" s="17" t="s">
        <v>448</v>
      </c>
      <c r="O1506" s="10" t="s">
        <v>452</v>
      </c>
      <c r="P1506">
        <v>3.4</v>
      </c>
      <c r="Q1506">
        <v>130</v>
      </c>
      <c r="R1506">
        <v>12</v>
      </c>
      <c r="S1506">
        <v>12</v>
      </c>
      <c r="T1506">
        <v>4</v>
      </c>
      <c r="X1506" t="s">
        <v>1227</v>
      </c>
      <c r="Y1506">
        <v>1228</v>
      </c>
      <c r="Z1506" t="s">
        <v>1810</v>
      </c>
    </row>
    <row r="1507" spans="1:26" x14ac:dyDescent="0.25">
      <c r="A1507" s="19" t="s">
        <v>318</v>
      </c>
      <c r="B1507" s="24" t="s">
        <v>2614</v>
      </c>
      <c r="C1507" s="24" t="s">
        <v>2615</v>
      </c>
      <c r="D1507" s="27" t="str">
        <f>VLOOKUP(R1507, method!$A$1:$B$15, 2, 0)</f>
        <v>中後</v>
      </c>
      <c r="E1507" s="33">
        <v>1</v>
      </c>
      <c r="F1507" t="s">
        <v>728</v>
      </c>
      <c r="G1507" s="31" t="s">
        <v>451</v>
      </c>
      <c r="H1507">
        <v>1200</v>
      </c>
      <c r="I1507" s="35" t="s">
        <v>455</v>
      </c>
      <c r="J1507">
        <v>2</v>
      </c>
      <c r="K1507">
        <v>9</v>
      </c>
      <c r="L1507">
        <v>88</v>
      </c>
      <c r="M1507" s="23" t="s">
        <v>72</v>
      </c>
      <c r="N1507" s="17" t="s">
        <v>448</v>
      </c>
      <c r="O1507" s="10" t="s">
        <v>526</v>
      </c>
      <c r="P1507">
        <v>7.8</v>
      </c>
      <c r="Q1507">
        <v>124</v>
      </c>
      <c r="R1507">
        <v>8</v>
      </c>
      <c r="S1507">
        <v>9</v>
      </c>
      <c r="T1507">
        <v>1</v>
      </c>
      <c r="X1507" t="s">
        <v>1736</v>
      </c>
      <c r="Y1507">
        <v>1228</v>
      </c>
      <c r="Z1507" t="s">
        <v>1810</v>
      </c>
    </row>
    <row r="1508" spans="1:26" x14ac:dyDescent="0.25">
      <c r="A1508" s="19" t="s">
        <v>318</v>
      </c>
      <c r="B1508" s="24" t="s">
        <v>2614</v>
      </c>
      <c r="C1508" s="24" t="s">
        <v>2615</v>
      </c>
      <c r="D1508" s="29" t="str">
        <f>VLOOKUP(R1508, method!$A$1:$B$15, 2, 0)</f>
        <v>留後</v>
      </c>
      <c r="E1508" s="33">
        <v>1</v>
      </c>
      <c r="F1508" t="s">
        <v>808</v>
      </c>
      <c r="G1508" s="31" t="s">
        <v>439</v>
      </c>
      <c r="H1508">
        <v>1200</v>
      </c>
      <c r="I1508" s="35" t="s">
        <v>455</v>
      </c>
      <c r="J1508">
        <v>2</v>
      </c>
      <c r="K1508">
        <v>9</v>
      </c>
      <c r="L1508">
        <v>82</v>
      </c>
      <c r="M1508" s="23" t="s">
        <v>72</v>
      </c>
      <c r="N1508" s="17" t="s">
        <v>448</v>
      </c>
      <c r="O1508" s="10" t="s">
        <v>539</v>
      </c>
      <c r="P1508">
        <v>7</v>
      </c>
      <c r="Q1508">
        <v>119</v>
      </c>
      <c r="R1508">
        <v>11</v>
      </c>
      <c r="S1508">
        <v>9</v>
      </c>
      <c r="T1508">
        <v>1</v>
      </c>
      <c r="X1508" t="s">
        <v>1572</v>
      </c>
      <c r="Y1508">
        <v>1217</v>
      </c>
      <c r="Z1508" t="s">
        <v>1810</v>
      </c>
    </row>
    <row r="1509" spans="1:26" x14ac:dyDescent="0.25">
      <c r="A1509" s="19" t="s">
        <v>318</v>
      </c>
      <c r="B1509" s="24" t="s">
        <v>2614</v>
      </c>
      <c r="C1509" s="24" t="s">
        <v>2615</v>
      </c>
      <c r="D1509" s="28" t="str">
        <f>VLOOKUP(R1509, method!$A$1:$B$15, 2, 0)</f>
        <v>中前</v>
      </c>
      <c r="E1509" s="33">
        <v>2</v>
      </c>
      <c r="F1509" t="s">
        <v>1126</v>
      </c>
      <c r="G1509" s="30" t="s">
        <v>445</v>
      </c>
      <c r="H1509">
        <v>1200</v>
      </c>
      <c r="I1509" s="36" t="s">
        <v>479</v>
      </c>
      <c r="J1509">
        <v>3</v>
      </c>
      <c r="K1509">
        <v>6</v>
      </c>
      <c r="L1509">
        <v>80</v>
      </c>
      <c r="M1509" s="23" t="s">
        <v>72</v>
      </c>
      <c r="N1509" s="17" t="s">
        <v>448</v>
      </c>
      <c r="O1509" s="10" t="s">
        <v>613</v>
      </c>
      <c r="P1509">
        <v>7.7</v>
      </c>
      <c r="Q1509">
        <v>133</v>
      </c>
      <c r="R1509">
        <v>5</v>
      </c>
      <c r="S1509">
        <v>5</v>
      </c>
      <c r="T1509">
        <v>2</v>
      </c>
      <c r="X1509" t="s">
        <v>437</v>
      </c>
      <c r="Y1509">
        <v>1205</v>
      </c>
      <c r="Z1509" t="s">
        <v>1810</v>
      </c>
    </row>
    <row r="1510" spans="1:26" x14ac:dyDescent="0.25">
      <c r="A1510" s="19" t="s">
        <v>318</v>
      </c>
      <c r="B1510" s="24" t="s">
        <v>2614</v>
      </c>
      <c r="C1510" s="24" t="s">
        <v>2615</v>
      </c>
      <c r="D1510" s="28" t="str">
        <f>VLOOKUP(R1510, method!$A$1:$B$15, 2, 0)</f>
        <v>中前</v>
      </c>
      <c r="E1510">
        <v>6</v>
      </c>
      <c r="F1510" t="s">
        <v>738</v>
      </c>
      <c r="G1510" s="30" t="s">
        <v>445</v>
      </c>
      <c r="H1510">
        <v>1650</v>
      </c>
      <c r="I1510" s="35" t="s">
        <v>436</v>
      </c>
      <c r="J1510">
        <v>2</v>
      </c>
      <c r="K1510">
        <v>9</v>
      </c>
      <c r="L1510">
        <v>80</v>
      </c>
      <c r="M1510" s="23" t="s">
        <v>72</v>
      </c>
      <c r="N1510" s="17" t="s">
        <v>448</v>
      </c>
      <c r="O1510" s="10" t="s">
        <v>442</v>
      </c>
      <c r="P1510">
        <v>19</v>
      </c>
      <c r="Q1510">
        <v>120</v>
      </c>
      <c r="R1510">
        <v>6</v>
      </c>
      <c r="S1510">
        <v>2</v>
      </c>
      <c r="T1510">
        <v>2</v>
      </c>
      <c r="U1510">
        <v>6</v>
      </c>
      <c r="X1510" t="s">
        <v>856</v>
      </c>
      <c r="Y1510">
        <v>1198</v>
      </c>
      <c r="Z1510" t="s">
        <v>1810</v>
      </c>
    </row>
    <row r="1511" spans="1:26" x14ac:dyDescent="0.25">
      <c r="A1511" s="19" t="s">
        <v>318</v>
      </c>
      <c r="B1511" s="24" t="s">
        <v>2614</v>
      </c>
      <c r="C1511" s="24" t="s">
        <v>2615</v>
      </c>
      <c r="D1511" s="28" t="str">
        <f>VLOOKUP(R1511, method!$A$1:$B$15, 2, 0)</f>
        <v>中前</v>
      </c>
      <c r="E1511" s="33">
        <v>2</v>
      </c>
      <c r="F1511" t="s">
        <v>1171</v>
      </c>
      <c r="G1511" s="30" t="s">
        <v>445</v>
      </c>
      <c r="H1511">
        <v>1200</v>
      </c>
      <c r="I1511" s="35" t="s">
        <v>455</v>
      </c>
      <c r="J1511">
        <v>3</v>
      </c>
      <c r="K1511">
        <v>5</v>
      </c>
      <c r="L1511">
        <v>79</v>
      </c>
      <c r="M1511" s="23" t="s">
        <v>72</v>
      </c>
      <c r="N1511" s="17" t="s">
        <v>448</v>
      </c>
      <c r="O1511" s="10" t="s">
        <v>452</v>
      </c>
      <c r="P1511">
        <v>4.5999999999999996</v>
      </c>
      <c r="Q1511">
        <v>132</v>
      </c>
      <c r="R1511">
        <v>7</v>
      </c>
      <c r="S1511">
        <v>7</v>
      </c>
      <c r="T1511">
        <v>2</v>
      </c>
      <c r="X1511" t="s">
        <v>328</v>
      </c>
      <c r="Y1511">
        <v>1183</v>
      </c>
      <c r="Z1511" t="s">
        <v>1810</v>
      </c>
    </row>
    <row r="1512" spans="1:26" x14ac:dyDescent="0.25">
      <c r="A1512" s="19" t="s">
        <v>318</v>
      </c>
      <c r="B1512" s="24" t="s">
        <v>2614</v>
      </c>
      <c r="C1512" s="24" t="s">
        <v>2615</v>
      </c>
      <c r="D1512" s="28" t="str">
        <f>VLOOKUP(R1512, method!$A$1:$B$15, 2, 0)</f>
        <v>中前</v>
      </c>
      <c r="E1512" s="34">
        <v>5</v>
      </c>
      <c r="F1512" t="s">
        <v>1128</v>
      </c>
      <c r="G1512" s="30" t="s">
        <v>445</v>
      </c>
      <c r="H1512">
        <v>1200</v>
      </c>
      <c r="I1512" s="35" t="s">
        <v>455</v>
      </c>
      <c r="J1512">
        <v>3</v>
      </c>
      <c r="K1512">
        <v>11</v>
      </c>
      <c r="L1512">
        <v>79</v>
      </c>
      <c r="M1512" s="23" t="s">
        <v>72</v>
      </c>
      <c r="N1512" s="17" t="s">
        <v>448</v>
      </c>
      <c r="O1512" t="s">
        <v>529</v>
      </c>
      <c r="P1512">
        <v>6.3</v>
      </c>
      <c r="Q1512">
        <v>133</v>
      </c>
      <c r="R1512">
        <v>4</v>
      </c>
      <c r="S1512">
        <v>4</v>
      </c>
      <c r="T1512">
        <v>5</v>
      </c>
      <c r="X1512" t="s">
        <v>553</v>
      </c>
      <c r="Y1512">
        <v>1185</v>
      </c>
      <c r="Z1512" t="s">
        <v>1810</v>
      </c>
    </row>
    <row r="1513" spans="1:26" x14ac:dyDescent="0.25">
      <c r="A1513" s="19" t="s">
        <v>318</v>
      </c>
      <c r="B1513" s="24" t="s">
        <v>2614</v>
      </c>
      <c r="C1513" s="24" t="s">
        <v>2615</v>
      </c>
      <c r="D1513" s="28" t="str">
        <f>VLOOKUP(R1513, method!$A$1:$B$15, 2, 0)</f>
        <v>中前</v>
      </c>
      <c r="E1513" s="33">
        <v>1</v>
      </c>
      <c r="F1513" t="s">
        <v>1079</v>
      </c>
      <c r="G1513" s="31" t="s">
        <v>451</v>
      </c>
      <c r="H1513">
        <v>1200</v>
      </c>
      <c r="I1513" s="35" t="s">
        <v>455</v>
      </c>
      <c r="J1513">
        <v>3</v>
      </c>
      <c r="K1513">
        <v>4</v>
      </c>
      <c r="L1513">
        <v>67</v>
      </c>
      <c r="M1513" s="23" t="s">
        <v>72</v>
      </c>
      <c r="N1513" s="17" t="s">
        <v>448</v>
      </c>
      <c r="O1513">
        <v>3</v>
      </c>
      <c r="P1513">
        <v>2</v>
      </c>
      <c r="Q1513">
        <v>120</v>
      </c>
      <c r="R1513">
        <v>5</v>
      </c>
      <c r="S1513">
        <v>4</v>
      </c>
      <c r="T1513">
        <v>1</v>
      </c>
      <c r="X1513" t="s">
        <v>1811</v>
      </c>
      <c r="Y1513">
        <v>1185</v>
      </c>
      <c r="Z1513" t="s">
        <v>1810</v>
      </c>
    </row>
    <row r="1514" spans="1:26" x14ac:dyDescent="0.25">
      <c r="A1514" s="19" t="s">
        <v>318</v>
      </c>
      <c r="B1514" s="24" t="s">
        <v>2614</v>
      </c>
      <c r="C1514" s="24" t="s">
        <v>2615</v>
      </c>
      <c r="D1514" s="28" t="str">
        <f>VLOOKUP(R1514, method!$A$1:$B$15, 2, 0)</f>
        <v>中前</v>
      </c>
      <c r="E1514" s="33">
        <v>1</v>
      </c>
      <c r="F1514" t="s">
        <v>1488</v>
      </c>
      <c r="G1514" s="31" t="s">
        <v>439</v>
      </c>
      <c r="H1514">
        <v>1200</v>
      </c>
      <c r="I1514" s="36" t="s">
        <v>440</v>
      </c>
      <c r="J1514">
        <v>4</v>
      </c>
      <c r="K1514">
        <v>3</v>
      </c>
      <c r="L1514">
        <v>58</v>
      </c>
      <c r="M1514" s="23" t="s">
        <v>72</v>
      </c>
      <c r="N1514" s="17" t="s">
        <v>448</v>
      </c>
      <c r="O1514" s="10" t="s">
        <v>526</v>
      </c>
      <c r="P1514">
        <v>2.6</v>
      </c>
      <c r="Q1514">
        <v>132</v>
      </c>
      <c r="R1514">
        <v>6</v>
      </c>
      <c r="S1514">
        <v>5</v>
      </c>
      <c r="T1514">
        <v>1</v>
      </c>
      <c r="X1514" t="s">
        <v>704</v>
      </c>
      <c r="Y1514">
        <v>1179</v>
      </c>
      <c r="Z1514" t="s">
        <v>1810</v>
      </c>
    </row>
    <row r="1515" spans="1:26" x14ac:dyDescent="0.25">
      <c r="A1515" s="19" t="s">
        <v>318</v>
      </c>
      <c r="B1515" s="24" t="s">
        <v>2614</v>
      </c>
      <c r="C1515" s="24" t="s">
        <v>2615</v>
      </c>
      <c r="D1515" s="28" t="str">
        <f>VLOOKUP(R1515, method!$A$1:$B$15, 2, 0)</f>
        <v>中前</v>
      </c>
      <c r="E1515" s="33">
        <v>1</v>
      </c>
      <c r="F1515" t="s">
        <v>1490</v>
      </c>
      <c r="G1515" s="30" t="s">
        <v>445</v>
      </c>
      <c r="H1515">
        <v>1200</v>
      </c>
      <c r="I1515" s="35" t="s">
        <v>455</v>
      </c>
      <c r="J1515">
        <v>4</v>
      </c>
      <c r="K1515">
        <v>4</v>
      </c>
      <c r="L1515">
        <v>50</v>
      </c>
      <c r="M1515" s="23" t="s">
        <v>72</v>
      </c>
      <c r="N1515" s="17" t="s">
        <v>448</v>
      </c>
      <c r="O1515" s="10" t="s">
        <v>552</v>
      </c>
      <c r="P1515">
        <v>2.8</v>
      </c>
      <c r="Q1515">
        <v>124</v>
      </c>
      <c r="R1515">
        <v>5</v>
      </c>
      <c r="S1515">
        <v>5</v>
      </c>
      <c r="T1515">
        <v>1</v>
      </c>
      <c r="X1515" t="s">
        <v>360</v>
      </c>
      <c r="Y1515">
        <v>1181</v>
      </c>
      <c r="Z1515" t="s">
        <v>1810</v>
      </c>
    </row>
    <row r="1516" spans="1:26" x14ac:dyDescent="0.25">
      <c r="A1516" s="19" t="s">
        <v>318</v>
      </c>
      <c r="B1516" s="24" t="s">
        <v>2614</v>
      </c>
      <c r="C1516" s="24" t="s">
        <v>2615</v>
      </c>
      <c r="D1516" s="28" t="str">
        <f>VLOOKUP(R1516, method!$A$1:$B$15, 2, 0)</f>
        <v>中前</v>
      </c>
      <c r="E1516" s="33">
        <v>1</v>
      </c>
      <c r="F1516" t="s">
        <v>971</v>
      </c>
      <c r="G1516" s="31" t="s">
        <v>435</v>
      </c>
      <c r="H1516">
        <v>1200</v>
      </c>
      <c r="I1516" s="35" t="s">
        <v>436</v>
      </c>
      <c r="J1516">
        <v>4</v>
      </c>
      <c r="K1516">
        <v>3</v>
      </c>
      <c r="L1516">
        <v>43</v>
      </c>
      <c r="M1516" s="23" t="s">
        <v>72</v>
      </c>
      <c r="N1516" s="17" t="s">
        <v>448</v>
      </c>
      <c r="O1516" s="10" t="s">
        <v>552</v>
      </c>
      <c r="P1516">
        <v>11</v>
      </c>
      <c r="Q1516">
        <v>117</v>
      </c>
      <c r="R1516">
        <v>4</v>
      </c>
      <c r="S1516">
        <v>5</v>
      </c>
      <c r="T1516">
        <v>1</v>
      </c>
      <c r="X1516" t="s">
        <v>1421</v>
      </c>
      <c r="Y1516">
        <v>1179</v>
      </c>
      <c r="Z1516" t="s">
        <v>1810</v>
      </c>
    </row>
    <row r="1517" spans="1:26" x14ac:dyDescent="0.25">
      <c r="A1517" s="19" t="s">
        <v>318</v>
      </c>
      <c r="B1517" s="24" t="s">
        <v>2614</v>
      </c>
      <c r="C1517" s="24" t="s">
        <v>2615</v>
      </c>
      <c r="D1517" s="28" t="str">
        <f>VLOOKUP(R1517, method!$A$1:$B$15, 2, 0)</f>
        <v>中前</v>
      </c>
      <c r="E1517" s="33">
        <v>3</v>
      </c>
      <c r="F1517" t="s">
        <v>752</v>
      </c>
      <c r="G1517" t="s">
        <v>511</v>
      </c>
      <c r="H1517">
        <v>1200</v>
      </c>
      <c r="I1517" s="35" t="s">
        <v>455</v>
      </c>
      <c r="J1517">
        <v>4</v>
      </c>
      <c r="K1517">
        <v>3</v>
      </c>
      <c r="L1517">
        <v>43</v>
      </c>
      <c r="M1517" s="23" t="s">
        <v>72</v>
      </c>
      <c r="N1517" s="17" t="s">
        <v>448</v>
      </c>
      <c r="O1517" s="10">
        <v>2</v>
      </c>
      <c r="P1517">
        <v>11</v>
      </c>
      <c r="Q1517">
        <v>118</v>
      </c>
      <c r="R1517">
        <v>5</v>
      </c>
      <c r="S1517">
        <v>5</v>
      </c>
      <c r="T1517">
        <v>3</v>
      </c>
      <c r="X1517" t="s">
        <v>1719</v>
      </c>
      <c r="Y1517">
        <v>1200</v>
      </c>
      <c r="Z1517" t="s">
        <v>1812</v>
      </c>
    </row>
    <row r="1518" spans="1:26" x14ac:dyDescent="0.25">
      <c r="A1518" s="19" t="s">
        <v>318</v>
      </c>
      <c r="B1518" s="24" t="s">
        <v>2614</v>
      </c>
      <c r="C1518" s="24" t="s">
        <v>2615</v>
      </c>
      <c r="D1518" s="26" t="str">
        <f>VLOOKUP(R1518, method!$A$1:$B$15, 2, 0)</f>
        <v>放頭</v>
      </c>
      <c r="E1518" s="33">
        <v>3</v>
      </c>
      <c r="F1518" t="s">
        <v>821</v>
      </c>
      <c r="G1518" s="31" t="s">
        <v>451</v>
      </c>
      <c r="H1518">
        <v>1200</v>
      </c>
      <c r="I1518" s="35" t="s">
        <v>455</v>
      </c>
      <c r="J1518">
        <v>4</v>
      </c>
      <c r="K1518">
        <v>1</v>
      </c>
      <c r="L1518">
        <v>43</v>
      </c>
      <c r="M1518" s="23" t="s">
        <v>72</v>
      </c>
      <c r="N1518" s="17" t="s">
        <v>448</v>
      </c>
      <c r="O1518" s="10" t="s">
        <v>442</v>
      </c>
      <c r="P1518">
        <v>17</v>
      </c>
      <c r="Q1518">
        <v>118</v>
      </c>
      <c r="R1518">
        <v>1</v>
      </c>
      <c r="S1518">
        <v>1</v>
      </c>
      <c r="T1518">
        <v>3</v>
      </c>
      <c r="X1518" t="s">
        <v>1450</v>
      </c>
      <c r="Y1518">
        <v>1187</v>
      </c>
      <c r="Z1518" t="s">
        <v>158</v>
      </c>
    </row>
    <row r="1519" spans="1:26" x14ac:dyDescent="0.25">
      <c r="A1519" s="19" t="s">
        <v>318</v>
      </c>
      <c r="B1519" s="24" t="s">
        <v>2614</v>
      </c>
      <c r="C1519" s="24" t="s">
        <v>2615</v>
      </c>
      <c r="D1519" s="27" t="str">
        <f>VLOOKUP(R1519, method!$A$1:$B$15, 2, 0)</f>
        <v>中後</v>
      </c>
      <c r="E1519">
        <v>9</v>
      </c>
      <c r="F1519" t="s">
        <v>824</v>
      </c>
      <c r="G1519" t="s">
        <v>511</v>
      </c>
      <c r="H1519">
        <v>1200</v>
      </c>
      <c r="I1519" s="36" t="s">
        <v>603</v>
      </c>
      <c r="J1519">
        <v>4</v>
      </c>
      <c r="K1519">
        <v>12</v>
      </c>
      <c r="L1519">
        <v>45</v>
      </c>
      <c r="M1519" s="23" t="s">
        <v>72</v>
      </c>
      <c r="N1519" s="17" t="s">
        <v>448</v>
      </c>
      <c r="O1519" t="s">
        <v>548</v>
      </c>
      <c r="P1519">
        <v>18</v>
      </c>
      <c r="Q1519">
        <v>119</v>
      </c>
      <c r="R1519">
        <v>8</v>
      </c>
      <c r="S1519">
        <v>8</v>
      </c>
      <c r="T1519">
        <v>9</v>
      </c>
      <c r="X1519" t="s">
        <v>1285</v>
      </c>
      <c r="Y1519">
        <v>1181</v>
      </c>
      <c r="Z1519" t="s">
        <v>158</v>
      </c>
    </row>
    <row r="1520" spans="1:26" x14ac:dyDescent="0.25">
      <c r="A1520" s="19" t="s">
        <v>318</v>
      </c>
      <c r="B1520" s="24" t="s">
        <v>2614</v>
      </c>
      <c r="C1520" s="24" t="s">
        <v>2615</v>
      </c>
      <c r="D1520" s="26" t="str">
        <f>VLOOKUP(R1520, method!$A$1:$B$15, 2, 0)</f>
        <v>放頭</v>
      </c>
      <c r="E1520">
        <v>6</v>
      </c>
      <c r="F1520" t="s">
        <v>1813</v>
      </c>
      <c r="G1520" t="s">
        <v>511</v>
      </c>
      <c r="H1520">
        <v>1200</v>
      </c>
      <c r="I1520" s="35" t="s">
        <v>455</v>
      </c>
      <c r="J1520">
        <v>4</v>
      </c>
      <c r="K1520">
        <v>8</v>
      </c>
      <c r="L1520">
        <v>47</v>
      </c>
      <c r="M1520" s="23" t="s">
        <v>72</v>
      </c>
      <c r="N1520" s="17" t="s">
        <v>448</v>
      </c>
      <c r="O1520">
        <v>6</v>
      </c>
      <c r="P1520">
        <v>20</v>
      </c>
      <c r="Q1520">
        <v>120</v>
      </c>
      <c r="R1520">
        <v>1</v>
      </c>
      <c r="S1520">
        <v>1</v>
      </c>
      <c r="T1520">
        <v>6</v>
      </c>
      <c r="X1520" t="s">
        <v>28</v>
      </c>
      <c r="Y1520">
        <v>1181</v>
      </c>
      <c r="Z1520" t="s">
        <v>1814</v>
      </c>
    </row>
    <row r="1521" spans="1:26" x14ac:dyDescent="0.25">
      <c r="A1521" s="19" t="s">
        <v>318</v>
      </c>
      <c r="B1521" s="24" t="s">
        <v>2614</v>
      </c>
      <c r="C1521" s="24" t="s">
        <v>2615</v>
      </c>
      <c r="D1521" s="26" t="str">
        <f>VLOOKUP(R1521, method!$A$1:$B$15, 2, 0)</f>
        <v>放頭</v>
      </c>
      <c r="E1521">
        <v>8</v>
      </c>
      <c r="F1521" t="s">
        <v>1815</v>
      </c>
      <c r="G1521" t="s">
        <v>631</v>
      </c>
      <c r="H1521">
        <v>1200</v>
      </c>
      <c r="I1521" s="35" t="s">
        <v>455</v>
      </c>
      <c r="J1521">
        <v>4</v>
      </c>
      <c r="K1521">
        <v>5</v>
      </c>
      <c r="L1521">
        <v>49</v>
      </c>
      <c r="M1521" s="23" t="s">
        <v>72</v>
      </c>
      <c r="N1521" s="17" t="s">
        <v>448</v>
      </c>
      <c r="O1521">
        <v>8</v>
      </c>
      <c r="P1521">
        <v>34</v>
      </c>
      <c r="Q1521">
        <v>119</v>
      </c>
      <c r="R1521">
        <v>3</v>
      </c>
      <c r="S1521">
        <v>5</v>
      </c>
      <c r="T1521">
        <v>8</v>
      </c>
      <c r="X1521" t="s">
        <v>617</v>
      </c>
      <c r="Y1521">
        <v>1183</v>
      </c>
      <c r="Z1521" t="s">
        <v>1810</v>
      </c>
    </row>
    <row r="1522" spans="1:26" x14ac:dyDescent="0.25">
      <c r="A1522" s="19" t="s">
        <v>318</v>
      </c>
      <c r="B1522" s="24" t="s">
        <v>2614</v>
      </c>
      <c r="C1522" s="24" t="s">
        <v>2615</v>
      </c>
      <c r="D1522" s="28" t="str">
        <f>VLOOKUP(R1522, method!$A$1:$B$15, 2, 0)</f>
        <v>中前</v>
      </c>
      <c r="E1522">
        <v>8</v>
      </c>
      <c r="F1522" t="s">
        <v>1226</v>
      </c>
      <c r="G1522" t="s">
        <v>545</v>
      </c>
      <c r="H1522">
        <v>1200</v>
      </c>
      <c r="I1522" s="35" t="s">
        <v>455</v>
      </c>
      <c r="J1522">
        <v>4</v>
      </c>
      <c r="K1522">
        <v>2</v>
      </c>
      <c r="L1522">
        <v>51</v>
      </c>
      <c r="M1522" s="23" t="s">
        <v>72</v>
      </c>
      <c r="N1522" s="17" t="s">
        <v>448</v>
      </c>
      <c r="O1522">
        <v>6</v>
      </c>
      <c r="P1522">
        <v>28</v>
      </c>
      <c r="Q1522">
        <v>124</v>
      </c>
      <c r="R1522">
        <v>5</v>
      </c>
      <c r="S1522">
        <v>6</v>
      </c>
      <c r="T1522">
        <v>8</v>
      </c>
      <c r="X1522" t="s">
        <v>380</v>
      </c>
      <c r="Y1522">
        <v>1179</v>
      </c>
      <c r="Z1522" t="s">
        <v>1816</v>
      </c>
    </row>
    <row r="1523" spans="1:26" x14ac:dyDescent="0.25">
      <c r="A1523" s="20" t="s">
        <v>355</v>
      </c>
      <c r="B1523" s="25" t="s">
        <v>356</v>
      </c>
      <c r="C1523" s="25" t="s">
        <v>2616</v>
      </c>
      <c r="D1523" s="26" t="str">
        <f>VLOOKUP(R1523, method!$A$1:$B$15, 2, 0)</f>
        <v>放頭</v>
      </c>
      <c r="E1523" s="33">
        <v>1</v>
      </c>
      <c r="F1523" t="s">
        <v>434</v>
      </c>
      <c r="G1523" s="31" t="s">
        <v>435</v>
      </c>
      <c r="H1523">
        <v>1200</v>
      </c>
      <c r="I1523" s="35" t="s">
        <v>436</v>
      </c>
      <c r="J1523">
        <v>3</v>
      </c>
      <c r="K1523">
        <v>6</v>
      </c>
      <c r="L1523">
        <v>72</v>
      </c>
      <c r="M1523" s="21" t="s">
        <v>46</v>
      </c>
      <c r="N1523" s="18" t="s">
        <v>12</v>
      </c>
      <c r="O1523" s="10" t="s">
        <v>597</v>
      </c>
      <c r="P1523">
        <v>5.3</v>
      </c>
      <c r="Q1523">
        <v>127</v>
      </c>
      <c r="R1523">
        <v>1</v>
      </c>
      <c r="S1523">
        <v>1</v>
      </c>
      <c r="T1523">
        <v>1</v>
      </c>
      <c r="X1523" t="s">
        <v>360</v>
      </c>
      <c r="Y1523">
        <v>1180</v>
      </c>
      <c r="Z1523" t="s">
        <v>158</v>
      </c>
    </row>
    <row r="1524" spans="1:26" x14ac:dyDescent="0.25">
      <c r="A1524" s="20" t="s">
        <v>355</v>
      </c>
      <c r="B1524" s="25" t="s">
        <v>356</v>
      </c>
      <c r="C1524" s="25" t="s">
        <v>2616</v>
      </c>
      <c r="D1524" s="26" t="str">
        <f>VLOOKUP(R1524, method!$A$1:$B$15, 2, 0)</f>
        <v>放頭</v>
      </c>
      <c r="E1524" s="33">
        <v>1</v>
      </c>
      <c r="F1524" t="s">
        <v>561</v>
      </c>
      <c r="G1524" s="31" t="s">
        <v>435</v>
      </c>
      <c r="H1524">
        <v>1200</v>
      </c>
      <c r="I1524" s="35" t="s">
        <v>436</v>
      </c>
      <c r="J1524">
        <v>3</v>
      </c>
      <c r="K1524">
        <v>5</v>
      </c>
      <c r="L1524">
        <v>66</v>
      </c>
      <c r="M1524" s="21" t="s">
        <v>46</v>
      </c>
      <c r="N1524" s="18" t="s">
        <v>12</v>
      </c>
      <c r="O1524" s="10" t="s">
        <v>539</v>
      </c>
      <c r="P1524">
        <v>4</v>
      </c>
      <c r="Q1524">
        <v>123</v>
      </c>
      <c r="R1524">
        <v>2</v>
      </c>
      <c r="S1524">
        <v>2</v>
      </c>
      <c r="T1524">
        <v>1</v>
      </c>
      <c r="X1524" t="s">
        <v>357</v>
      </c>
      <c r="Y1524">
        <v>1191</v>
      </c>
      <c r="Z1524" t="s">
        <v>158</v>
      </c>
    </row>
    <row r="1525" spans="1:26" x14ac:dyDescent="0.25">
      <c r="A1525" s="20" t="s">
        <v>355</v>
      </c>
      <c r="B1525" s="25" t="s">
        <v>356</v>
      </c>
      <c r="C1525" s="25" t="s">
        <v>2616</v>
      </c>
      <c r="D1525" s="26" t="str">
        <f>VLOOKUP(R1525, method!$A$1:$B$15, 2, 0)</f>
        <v>放頭</v>
      </c>
      <c r="E1525">
        <v>6</v>
      </c>
      <c r="F1525" t="s">
        <v>684</v>
      </c>
      <c r="G1525" s="31" t="s">
        <v>451</v>
      </c>
      <c r="H1525">
        <v>1200</v>
      </c>
      <c r="I1525" s="35" t="s">
        <v>436</v>
      </c>
      <c r="J1525">
        <v>3</v>
      </c>
      <c r="K1525">
        <v>10</v>
      </c>
      <c r="L1525">
        <v>66</v>
      </c>
      <c r="M1525" s="21" t="s">
        <v>46</v>
      </c>
      <c r="N1525" s="15" t="s">
        <v>390</v>
      </c>
      <c r="O1525" s="10" t="s">
        <v>526</v>
      </c>
      <c r="P1525">
        <v>11</v>
      </c>
      <c r="Q1525">
        <v>122</v>
      </c>
      <c r="R1525">
        <v>1</v>
      </c>
      <c r="S1525">
        <v>1</v>
      </c>
      <c r="T1525">
        <v>6</v>
      </c>
      <c r="X1525" t="s">
        <v>1197</v>
      </c>
      <c r="Y1525">
        <v>1195</v>
      </c>
      <c r="Z1525" t="s">
        <v>158</v>
      </c>
    </row>
    <row r="1526" spans="1:26" x14ac:dyDescent="0.25">
      <c r="A1526" s="20" t="s">
        <v>355</v>
      </c>
      <c r="B1526" s="25" t="s">
        <v>356</v>
      </c>
      <c r="C1526" s="25" t="s">
        <v>2616</v>
      </c>
      <c r="D1526" s="28" t="str">
        <f>VLOOKUP(R1526, method!$A$1:$B$15, 2, 0)</f>
        <v>中前</v>
      </c>
      <c r="E1526" s="33">
        <v>1</v>
      </c>
      <c r="F1526" t="s">
        <v>450</v>
      </c>
      <c r="G1526" s="31" t="s">
        <v>451</v>
      </c>
      <c r="H1526">
        <v>1200</v>
      </c>
      <c r="I1526" s="35" t="s">
        <v>436</v>
      </c>
      <c r="J1526">
        <v>4</v>
      </c>
      <c r="K1526">
        <v>6</v>
      </c>
      <c r="L1526">
        <v>59</v>
      </c>
      <c r="M1526" s="21" t="s">
        <v>46</v>
      </c>
      <c r="N1526" s="22" t="s">
        <v>33</v>
      </c>
      <c r="O1526" s="10" t="s">
        <v>376</v>
      </c>
      <c r="P1526">
        <v>3.2</v>
      </c>
      <c r="Q1526">
        <v>135</v>
      </c>
      <c r="R1526">
        <v>4</v>
      </c>
      <c r="S1526">
        <v>3</v>
      </c>
      <c r="T1526">
        <v>1</v>
      </c>
      <c r="X1526" t="s">
        <v>1207</v>
      </c>
      <c r="Y1526">
        <v>1190</v>
      </c>
      <c r="Z1526" t="s">
        <v>158</v>
      </c>
    </row>
    <row r="1527" spans="1:26" x14ac:dyDescent="0.25">
      <c r="A1527" s="20" t="s">
        <v>355</v>
      </c>
      <c r="B1527" s="25" t="s">
        <v>356</v>
      </c>
      <c r="C1527" s="25" t="s">
        <v>2616</v>
      </c>
      <c r="D1527" s="26" t="str">
        <f>VLOOKUP(R1527, method!$A$1:$B$15, 2, 0)</f>
        <v>放頭</v>
      </c>
      <c r="E1527" s="33">
        <v>1</v>
      </c>
      <c r="F1527" t="s">
        <v>454</v>
      </c>
      <c r="G1527" s="31" t="s">
        <v>451</v>
      </c>
      <c r="H1527">
        <v>1200</v>
      </c>
      <c r="I1527" s="35" t="s">
        <v>455</v>
      </c>
      <c r="J1527">
        <v>4</v>
      </c>
      <c r="K1527">
        <v>1</v>
      </c>
      <c r="L1527">
        <v>53</v>
      </c>
      <c r="M1527" s="21" t="s">
        <v>46</v>
      </c>
      <c r="N1527" s="22" t="s">
        <v>33</v>
      </c>
      <c r="O1527" s="10" t="s">
        <v>488</v>
      </c>
      <c r="P1527">
        <v>1.4</v>
      </c>
      <c r="Q1527">
        <v>129</v>
      </c>
      <c r="R1527">
        <v>1</v>
      </c>
      <c r="S1527">
        <v>1</v>
      </c>
      <c r="T1527">
        <v>1</v>
      </c>
      <c r="X1527" t="s">
        <v>109</v>
      </c>
      <c r="Y1527">
        <v>1185</v>
      </c>
      <c r="Z1527" t="s">
        <v>158</v>
      </c>
    </row>
    <row r="1528" spans="1:26" x14ac:dyDescent="0.25">
      <c r="A1528" s="20" t="s">
        <v>355</v>
      </c>
      <c r="B1528" s="25" t="s">
        <v>356</v>
      </c>
      <c r="C1528" s="25" t="s">
        <v>2616</v>
      </c>
      <c r="D1528" s="28" t="str">
        <f>VLOOKUP(R1528, method!$A$1:$B$15, 2, 0)</f>
        <v>中前</v>
      </c>
      <c r="E1528" s="33">
        <v>3</v>
      </c>
      <c r="F1528" t="s">
        <v>649</v>
      </c>
      <c r="G1528" t="s">
        <v>631</v>
      </c>
      <c r="H1528">
        <v>1200</v>
      </c>
      <c r="I1528" s="35" t="s">
        <v>436</v>
      </c>
      <c r="J1528">
        <v>4</v>
      </c>
      <c r="K1528">
        <v>12</v>
      </c>
      <c r="L1528">
        <v>52</v>
      </c>
      <c r="M1528" s="21" t="s">
        <v>46</v>
      </c>
      <c r="N1528" s="18" t="s">
        <v>407</v>
      </c>
      <c r="O1528" s="10" t="s">
        <v>452</v>
      </c>
      <c r="P1528">
        <v>5.5</v>
      </c>
      <c r="Q1528">
        <v>128</v>
      </c>
      <c r="R1528">
        <v>5</v>
      </c>
      <c r="S1528">
        <v>5</v>
      </c>
      <c r="T1528">
        <v>3</v>
      </c>
      <c r="X1528" t="s">
        <v>1775</v>
      </c>
      <c r="Y1528">
        <v>1187</v>
      </c>
      <c r="Z1528" t="s">
        <v>158</v>
      </c>
    </row>
    <row r="1529" spans="1:26" x14ac:dyDescent="0.25">
      <c r="A1529" s="20" t="s">
        <v>355</v>
      </c>
      <c r="B1529" s="25" t="s">
        <v>356</v>
      </c>
      <c r="C1529" s="25" t="s">
        <v>2616</v>
      </c>
      <c r="D1529" s="26" t="str">
        <f>VLOOKUP(R1529, method!$A$1:$B$15, 2, 0)</f>
        <v>放頭</v>
      </c>
      <c r="E1529" s="33">
        <v>2</v>
      </c>
      <c r="F1529" t="s">
        <v>650</v>
      </c>
      <c r="G1529" t="s">
        <v>469</v>
      </c>
      <c r="H1529">
        <v>1200</v>
      </c>
      <c r="I1529" s="35" t="s">
        <v>455</v>
      </c>
      <c r="J1529">
        <v>4</v>
      </c>
      <c r="K1529">
        <v>10</v>
      </c>
      <c r="L1529">
        <v>52</v>
      </c>
      <c r="M1529" s="21" t="s">
        <v>46</v>
      </c>
      <c r="N1529" s="21" t="s">
        <v>61</v>
      </c>
      <c r="O1529" s="10" t="s">
        <v>442</v>
      </c>
      <c r="P1529">
        <v>10</v>
      </c>
      <c r="Q1529">
        <v>130</v>
      </c>
      <c r="R1529">
        <v>2</v>
      </c>
      <c r="S1529">
        <v>2</v>
      </c>
      <c r="T1529">
        <v>2</v>
      </c>
      <c r="X1529" t="s">
        <v>1108</v>
      </c>
      <c r="Y1529">
        <v>1173</v>
      </c>
      <c r="Z1529" t="s">
        <v>158</v>
      </c>
    </row>
    <row r="1530" spans="1:26" x14ac:dyDescent="0.25">
      <c r="A1530" s="20" t="s">
        <v>355</v>
      </c>
      <c r="B1530" s="25" t="s">
        <v>356</v>
      </c>
      <c r="C1530" s="25" t="s">
        <v>2616</v>
      </c>
      <c r="D1530" s="28" t="str">
        <f>VLOOKUP(R1530, method!$A$1:$B$15, 2, 0)</f>
        <v>中前</v>
      </c>
      <c r="E1530" s="33">
        <v>1</v>
      </c>
      <c r="F1530" t="s">
        <v>605</v>
      </c>
      <c r="G1530" t="s">
        <v>631</v>
      </c>
      <c r="H1530">
        <v>1200</v>
      </c>
      <c r="I1530" s="35" t="s">
        <v>455</v>
      </c>
      <c r="J1530">
        <v>4</v>
      </c>
      <c r="K1530">
        <v>4</v>
      </c>
      <c r="L1530">
        <v>46</v>
      </c>
      <c r="M1530" s="21" t="s">
        <v>46</v>
      </c>
      <c r="N1530" s="21" t="s">
        <v>61</v>
      </c>
      <c r="O1530" s="10" t="s">
        <v>597</v>
      </c>
      <c r="P1530">
        <v>1.9</v>
      </c>
      <c r="Q1530">
        <v>122</v>
      </c>
      <c r="R1530">
        <v>7</v>
      </c>
      <c r="S1530">
        <v>5</v>
      </c>
      <c r="T1530">
        <v>1</v>
      </c>
      <c r="X1530" t="s">
        <v>670</v>
      </c>
      <c r="Y1530">
        <v>1181</v>
      </c>
      <c r="Z1530" t="s">
        <v>158</v>
      </c>
    </row>
    <row r="1531" spans="1:26" x14ac:dyDescent="0.25">
      <c r="A1531" s="20" t="s">
        <v>355</v>
      </c>
      <c r="B1531" s="25" t="s">
        <v>356</v>
      </c>
      <c r="C1531" s="25" t="s">
        <v>2616</v>
      </c>
      <c r="D1531" s="26" t="str">
        <f>VLOOKUP(R1531, method!$A$1:$B$15, 2, 0)</f>
        <v>放頭</v>
      </c>
      <c r="E1531" s="33">
        <v>3</v>
      </c>
      <c r="F1531" t="s">
        <v>580</v>
      </c>
      <c r="G1531" t="s">
        <v>469</v>
      </c>
      <c r="H1531">
        <v>1400</v>
      </c>
      <c r="I1531" s="35" t="s">
        <v>455</v>
      </c>
      <c r="J1531">
        <v>4</v>
      </c>
      <c r="K1531">
        <v>4</v>
      </c>
      <c r="L1531">
        <v>46</v>
      </c>
      <c r="M1531" s="21" t="s">
        <v>46</v>
      </c>
      <c r="N1531" s="18" t="s">
        <v>12</v>
      </c>
      <c r="O1531" s="10" t="s">
        <v>552</v>
      </c>
      <c r="P1531">
        <v>2.8</v>
      </c>
      <c r="Q1531">
        <v>121</v>
      </c>
      <c r="R1531">
        <v>3</v>
      </c>
      <c r="S1531">
        <v>3</v>
      </c>
      <c r="T1531">
        <v>3</v>
      </c>
      <c r="U1531">
        <v>3</v>
      </c>
      <c r="X1531" t="s">
        <v>1817</v>
      </c>
      <c r="Y1531">
        <v>1190</v>
      </c>
      <c r="Z1531" t="s">
        <v>158</v>
      </c>
    </row>
    <row r="1532" spans="1:26" x14ac:dyDescent="0.25">
      <c r="A1532" s="20" t="s">
        <v>355</v>
      </c>
      <c r="B1532" s="25" t="s">
        <v>356</v>
      </c>
      <c r="C1532" s="25" t="s">
        <v>2616</v>
      </c>
      <c r="D1532" s="28" t="str">
        <f>VLOOKUP(R1532, method!$A$1:$B$15, 2, 0)</f>
        <v>中前</v>
      </c>
      <c r="E1532">
        <v>8</v>
      </c>
      <c r="F1532" t="s">
        <v>780</v>
      </c>
      <c r="G1532" t="s">
        <v>545</v>
      </c>
      <c r="H1532">
        <v>1400</v>
      </c>
      <c r="I1532" s="35" t="s">
        <v>455</v>
      </c>
      <c r="J1532">
        <v>4</v>
      </c>
      <c r="K1532">
        <v>2</v>
      </c>
      <c r="L1532">
        <v>48</v>
      </c>
      <c r="M1532" s="21" t="s">
        <v>46</v>
      </c>
      <c r="N1532" s="17" t="s">
        <v>399</v>
      </c>
      <c r="O1532" t="s">
        <v>473</v>
      </c>
      <c r="P1532">
        <v>4.0999999999999996</v>
      </c>
      <c r="Q1532">
        <v>125</v>
      </c>
      <c r="R1532">
        <v>4</v>
      </c>
      <c r="S1532">
        <v>5</v>
      </c>
      <c r="T1532">
        <v>6</v>
      </c>
      <c r="U1532">
        <v>8</v>
      </c>
      <c r="X1532" t="s">
        <v>1445</v>
      </c>
      <c r="Y1532">
        <v>1171</v>
      </c>
      <c r="Z1532" t="s">
        <v>158</v>
      </c>
    </row>
    <row r="1533" spans="1:26" x14ac:dyDescent="0.25">
      <c r="A1533" s="20" t="s">
        <v>355</v>
      </c>
      <c r="B1533" s="25" t="s">
        <v>356</v>
      </c>
      <c r="C1533" s="25" t="s">
        <v>2616</v>
      </c>
      <c r="D1533" s="26" t="str">
        <f>VLOOKUP(R1533, method!$A$1:$B$15, 2, 0)</f>
        <v>放頭</v>
      </c>
      <c r="E1533" s="34">
        <v>5</v>
      </c>
      <c r="F1533" t="s">
        <v>866</v>
      </c>
      <c r="G1533" t="s">
        <v>631</v>
      </c>
      <c r="H1533">
        <v>1600</v>
      </c>
      <c r="I1533" s="35" t="s">
        <v>436</v>
      </c>
      <c r="J1533">
        <v>4</v>
      </c>
      <c r="K1533">
        <v>8</v>
      </c>
      <c r="L1533">
        <v>49</v>
      </c>
      <c r="M1533" s="21" t="s">
        <v>46</v>
      </c>
      <c r="N1533" s="23" t="s">
        <v>39</v>
      </c>
      <c r="O1533" s="10" t="s">
        <v>498</v>
      </c>
      <c r="P1533">
        <v>8.5</v>
      </c>
      <c r="Q1533">
        <v>123</v>
      </c>
      <c r="R1533">
        <v>1</v>
      </c>
      <c r="S1533">
        <v>1</v>
      </c>
      <c r="T1533">
        <v>1</v>
      </c>
      <c r="U1533">
        <v>5</v>
      </c>
      <c r="X1533" t="s">
        <v>1359</v>
      </c>
      <c r="Y1533">
        <v>1161</v>
      </c>
      <c r="Z1533" t="s">
        <v>158</v>
      </c>
    </row>
    <row r="1534" spans="1:26" x14ac:dyDescent="0.25">
      <c r="A1534" s="20" t="s">
        <v>355</v>
      </c>
      <c r="B1534" s="25" t="s">
        <v>356</v>
      </c>
      <c r="C1534" s="25" t="s">
        <v>2616</v>
      </c>
      <c r="D1534" s="26" t="str">
        <f>VLOOKUP(R1534, method!$A$1:$B$15, 2, 0)</f>
        <v>放頭</v>
      </c>
      <c r="E1534" s="33">
        <v>3</v>
      </c>
      <c r="F1534" t="s">
        <v>844</v>
      </c>
      <c r="G1534" t="s">
        <v>491</v>
      </c>
      <c r="H1534">
        <v>1400</v>
      </c>
      <c r="I1534" s="35" t="s">
        <v>436</v>
      </c>
      <c r="J1534">
        <v>4</v>
      </c>
      <c r="K1534">
        <v>13</v>
      </c>
      <c r="L1534">
        <v>49</v>
      </c>
      <c r="M1534" s="21" t="s">
        <v>46</v>
      </c>
      <c r="N1534" s="21" t="s">
        <v>61</v>
      </c>
      <c r="O1534" s="10" t="s">
        <v>526</v>
      </c>
      <c r="P1534">
        <v>9.6999999999999993</v>
      </c>
      <c r="Q1534">
        <v>124</v>
      </c>
      <c r="R1534">
        <v>1</v>
      </c>
      <c r="S1534">
        <v>1</v>
      </c>
      <c r="T1534">
        <v>1</v>
      </c>
      <c r="U1534">
        <v>3</v>
      </c>
      <c r="X1534" t="s">
        <v>1657</v>
      </c>
      <c r="Y1534">
        <v>1177</v>
      </c>
      <c r="Z1534" t="s">
        <v>158</v>
      </c>
    </row>
    <row r="1535" spans="1:26" x14ac:dyDescent="0.25">
      <c r="A1535" s="20" t="s">
        <v>355</v>
      </c>
      <c r="B1535" s="25" t="s">
        <v>356</v>
      </c>
      <c r="C1535" s="25" t="s">
        <v>2616</v>
      </c>
      <c r="D1535" s="28" t="str">
        <f>VLOOKUP(R1535, method!$A$1:$B$15, 2, 0)</f>
        <v>中前</v>
      </c>
      <c r="E1535" s="33">
        <v>2</v>
      </c>
      <c r="F1535" t="s">
        <v>618</v>
      </c>
      <c r="G1535" t="s">
        <v>491</v>
      </c>
      <c r="H1535">
        <v>1400</v>
      </c>
      <c r="I1535" s="35" t="s">
        <v>436</v>
      </c>
      <c r="J1535">
        <v>4</v>
      </c>
      <c r="K1535">
        <v>10</v>
      </c>
      <c r="L1535">
        <v>47</v>
      </c>
      <c r="M1535" s="21" t="s">
        <v>46</v>
      </c>
      <c r="N1535" s="21" t="s">
        <v>61</v>
      </c>
      <c r="O1535" s="10" t="s">
        <v>539</v>
      </c>
      <c r="P1535">
        <v>10</v>
      </c>
      <c r="Q1535">
        <v>122</v>
      </c>
      <c r="R1535">
        <v>7</v>
      </c>
      <c r="S1535">
        <v>6</v>
      </c>
      <c r="T1535">
        <v>4</v>
      </c>
      <c r="U1535">
        <v>2</v>
      </c>
      <c r="X1535" t="s">
        <v>1397</v>
      </c>
      <c r="Y1535">
        <v>1158</v>
      </c>
      <c r="Z1535" t="s">
        <v>158</v>
      </c>
    </row>
    <row r="1536" spans="1:26" x14ac:dyDescent="0.25">
      <c r="A1536" s="20" t="s">
        <v>355</v>
      </c>
      <c r="B1536" s="25" t="s">
        <v>356</v>
      </c>
      <c r="C1536" s="25" t="s">
        <v>2616</v>
      </c>
      <c r="D1536" s="28" t="str">
        <f>VLOOKUP(R1536, method!$A$1:$B$15, 2, 0)</f>
        <v>中前</v>
      </c>
      <c r="E1536">
        <v>6</v>
      </c>
      <c r="F1536" t="s">
        <v>1141</v>
      </c>
      <c r="G1536" t="s">
        <v>545</v>
      </c>
      <c r="H1536">
        <v>1400</v>
      </c>
      <c r="I1536" s="35" t="s">
        <v>455</v>
      </c>
      <c r="J1536">
        <v>4</v>
      </c>
      <c r="K1536">
        <v>14</v>
      </c>
      <c r="L1536">
        <v>50</v>
      </c>
      <c r="M1536" s="21" t="s">
        <v>46</v>
      </c>
      <c r="N1536" s="25" t="s">
        <v>26</v>
      </c>
      <c r="O1536" t="s">
        <v>456</v>
      </c>
      <c r="P1536">
        <v>48</v>
      </c>
      <c r="Q1536">
        <v>127</v>
      </c>
      <c r="R1536">
        <v>5</v>
      </c>
      <c r="S1536">
        <v>6</v>
      </c>
      <c r="T1536">
        <v>7</v>
      </c>
      <c r="U1536">
        <v>6</v>
      </c>
      <c r="X1536" t="s">
        <v>660</v>
      </c>
      <c r="Y1536">
        <v>1161</v>
      </c>
      <c r="Z1536" t="s">
        <v>635</v>
      </c>
    </row>
    <row r="1537" spans="1:26" x14ac:dyDescent="0.25">
      <c r="A1537" s="20" t="s">
        <v>355</v>
      </c>
      <c r="B1537" s="25" t="s">
        <v>356</v>
      </c>
      <c r="C1537" s="25" t="s">
        <v>2616</v>
      </c>
      <c r="D1537" s="28" t="str">
        <f>VLOOKUP(R1537, method!$A$1:$B$15, 2, 0)</f>
        <v>中前</v>
      </c>
      <c r="E1537">
        <v>7</v>
      </c>
      <c r="F1537" t="s">
        <v>678</v>
      </c>
      <c r="G1537" t="s">
        <v>631</v>
      </c>
      <c r="H1537">
        <v>1200</v>
      </c>
      <c r="I1537" s="36" t="s">
        <v>698</v>
      </c>
      <c r="J1537">
        <v>4</v>
      </c>
      <c r="K1537">
        <v>7</v>
      </c>
      <c r="L1537">
        <v>52</v>
      </c>
      <c r="M1537" s="21" t="s">
        <v>46</v>
      </c>
      <c r="N1537" s="21" t="s">
        <v>61</v>
      </c>
      <c r="O1537" t="s">
        <v>495</v>
      </c>
      <c r="P1537">
        <v>61</v>
      </c>
      <c r="Q1537">
        <v>127</v>
      </c>
      <c r="R1537">
        <v>5</v>
      </c>
      <c r="S1537">
        <v>5</v>
      </c>
      <c r="T1537">
        <v>7</v>
      </c>
      <c r="X1537" t="s">
        <v>1196</v>
      </c>
      <c r="Y1537">
        <v>1156</v>
      </c>
      <c r="Z1537" t="s">
        <v>463</v>
      </c>
    </row>
    <row r="1538" spans="1:26" x14ac:dyDescent="0.25">
      <c r="A1538" s="20" t="s">
        <v>355</v>
      </c>
      <c r="B1538" s="25" t="s">
        <v>356</v>
      </c>
      <c r="C1538" s="25" t="s">
        <v>2616</v>
      </c>
      <c r="D1538" s="28" t="str">
        <f>VLOOKUP(R1538, method!$A$1:$B$15, 2, 0)</f>
        <v>中前</v>
      </c>
      <c r="E1538">
        <v>7</v>
      </c>
      <c r="F1538" t="s">
        <v>630</v>
      </c>
      <c r="G1538" t="s">
        <v>631</v>
      </c>
      <c r="H1538">
        <v>1200</v>
      </c>
      <c r="I1538" s="35" t="s">
        <v>455</v>
      </c>
      <c r="J1538">
        <v>4</v>
      </c>
      <c r="K1538">
        <v>5</v>
      </c>
      <c r="L1538">
        <v>52</v>
      </c>
      <c r="M1538" s="21" t="s">
        <v>46</v>
      </c>
      <c r="N1538" s="17" t="s">
        <v>448</v>
      </c>
      <c r="O1538" t="s">
        <v>465</v>
      </c>
      <c r="P1538">
        <v>41</v>
      </c>
      <c r="Q1538">
        <v>125</v>
      </c>
      <c r="R1538">
        <v>7</v>
      </c>
      <c r="S1538">
        <v>7</v>
      </c>
      <c r="T1538">
        <v>7</v>
      </c>
      <c r="X1538" t="s">
        <v>1227</v>
      </c>
      <c r="Y1538">
        <v>1150</v>
      </c>
      <c r="Z1538" t="s">
        <v>463</v>
      </c>
    </row>
    <row r="1539" spans="1:26" x14ac:dyDescent="0.25">
      <c r="A1539" s="20" t="s">
        <v>355</v>
      </c>
      <c r="B1539" s="14" t="s">
        <v>359</v>
      </c>
      <c r="C1539" s="14" t="s">
        <v>2617</v>
      </c>
      <c r="D1539" s="29" t="str">
        <f>VLOOKUP(R1539, method!$A$1:$B$15, 2, 0)</f>
        <v>留後</v>
      </c>
      <c r="E1539">
        <v>8</v>
      </c>
      <c r="F1539" t="s">
        <v>434</v>
      </c>
      <c r="G1539" s="31" t="s">
        <v>435</v>
      </c>
      <c r="H1539">
        <v>1200</v>
      </c>
      <c r="I1539" s="35" t="s">
        <v>436</v>
      </c>
      <c r="J1539">
        <v>3</v>
      </c>
      <c r="K1539">
        <v>10</v>
      </c>
      <c r="L1539">
        <v>74</v>
      </c>
      <c r="M1539" s="16" t="s">
        <v>40</v>
      </c>
      <c r="N1539" s="19" t="s">
        <v>388</v>
      </c>
      <c r="O1539" t="s">
        <v>456</v>
      </c>
      <c r="P1539">
        <v>14</v>
      </c>
      <c r="Q1539">
        <v>129</v>
      </c>
      <c r="R1539">
        <v>12</v>
      </c>
      <c r="S1539">
        <v>12</v>
      </c>
      <c r="T1539">
        <v>8</v>
      </c>
      <c r="X1539" t="s">
        <v>453</v>
      </c>
      <c r="Y1539">
        <v>1058</v>
      </c>
      <c r="Z1539" t="s">
        <v>123</v>
      </c>
    </row>
    <row r="1540" spans="1:26" x14ac:dyDescent="0.25">
      <c r="A1540" s="20" t="s">
        <v>355</v>
      </c>
      <c r="B1540" s="14" t="s">
        <v>359</v>
      </c>
      <c r="C1540" s="14" t="s">
        <v>2617</v>
      </c>
      <c r="D1540" s="28" t="str">
        <f>VLOOKUP(R1540, method!$A$1:$B$15, 2, 0)</f>
        <v>中前</v>
      </c>
      <c r="E1540" s="34">
        <v>4</v>
      </c>
      <c r="F1540" t="s">
        <v>669</v>
      </c>
      <c r="G1540" s="31" t="s">
        <v>435</v>
      </c>
      <c r="H1540">
        <v>1200</v>
      </c>
      <c r="I1540" s="35" t="s">
        <v>455</v>
      </c>
      <c r="J1540">
        <v>3</v>
      </c>
      <c r="K1540">
        <v>6</v>
      </c>
      <c r="L1540">
        <v>75</v>
      </c>
      <c r="M1540" s="16" t="s">
        <v>40</v>
      </c>
      <c r="N1540" s="20" t="s">
        <v>56</v>
      </c>
      <c r="O1540" s="10" t="s">
        <v>452</v>
      </c>
      <c r="P1540">
        <v>5.3</v>
      </c>
      <c r="Q1540">
        <v>127</v>
      </c>
      <c r="R1540">
        <v>7</v>
      </c>
      <c r="S1540">
        <v>6</v>
      </c>
      <c r="T1540">
        <v>4</v>
      </c>
      <c r="X1540" t="s">
        <v>1791</v>
      </c>
      <c r="Y1540">
        <v>1046</v>
      </c>
      <c r="Z1540" t="s">
        <v>123</v>
      </c>
    </row>
    <row r="1541" spans="1:26" x14ac:dyDescent="0.25">
      <c r="A1541" s="20" t="s">
        <v>355</v>
      </c>
      <c r="B1541" s="14" t="s">
        <v>359</v>
      </c>
      <c r="C1541" s="14" t="s">
        <v>2617</v>
      </c>
      <c r="D1541" s="28" t="str">
        <f>VLOOKUP(R1541, method!$A$1:$B$15, 2, 0)</f>
        <v>中前</v>
      </c>
      <c r="E1541">
        <v>7</v>
      </c>
      <c r="F1541" t="s">
        <v>460</v>
      </c>
      <c r="G1541" s="31" t="s">
        <v>439</v>
      </c>
      <c r="H1541">
        <v>1200</v>
      </c>
      <c r="I1541" s="35" t="s">
        <v>455</v>
      </c>
      <c r="J1541">
        <v>3</v>
      </c>
      <c r="K1541">
        <v>3</v>
      </c>
      <c r="L1541">
        <v>75</v>
      </c>
      <c r="M1541" s="16" t="s">
        <v>40</v>
      </c>
      <c r="N1541" s="20" t="s">
        <v>56</v>
      </c>
      <c r="O1541" s="10">
        <v>2</v>
      </c>
      <c r="P1541">
        <v>6.5</v>
      </c>
      <c r="Q1541">
        <v>130</v>
      </c>
      <c r="R1541">
        <v>6</v>
      </c>
      <c r="S1541">
        <v>5</v>
      </c>
      <c r="T1541">
        <v>7</v>
      </c>
      <c r="X1541" t="s">
        <v>1200</v>
      </c>
      <c r="Y1541">
        <v>1038</v>
      </c>
      <c r="Z1541" t="s">
        <v>123</v>
      </c>
    </row>
    <row r="1542" spans="1:26" x14ac:dyDescent="0.25">
      <c r="A1542" s="20" t="s">
        <v>355</v>
      </c>
      <c r="B1542" s="14" t="s">
        <v>359</v>
      </c>
      <c r="C1542" s="14" t="s">
        <v>2617</v>
      </c>
      <c r="D1542" s="27" t="str">
        <f>VLOOKUP(R1542, method!$A$1:$B$15, 2, 0)</f>
        <v>中後</v>
      </c>
      <c r="E1542" s="34">
        <v>5</v>
      </c>
      <c r="F1542" t="s">
        <v>464</v>
      </c>
      <c r="G1542" s="31" t="s">
        <v>439</v>
      </c>
      <c r="H1542">
        <v>1200</v>
      </c>
      <c r="I1542" s="35" t="s">
        <v>455</v>
      </c>
      <c r="J1542">
        <v>3</v>
      </c>
      <c r="K1542">
        <v>4</v>
      </c>
      <c r="L1542">
        <v>75</v>
      </c>
      <c r="M1542" s="16" t="s">
        <v>40</v>
      </c>
      <c r="N1542" s="20" t="s">
        <v>56</v>
      </c>
      <c r="O1542" s="10" t="s">
        <v>452</v>
      </c>
      <c r="P1542">
        <v>8.1</v>
      </c>
      <c r="Q1542">
        <v>133</v>
      </c>
      <c r="R1542">
        <v>9</v>
      </c>
      <c r="S1542">
        <v>9</v>
      </c>
      <c r="T1542">
        <v>5</v>
      </c>
      <c r="X1542" t="s">
        <v>1228</v>
      </c>
      <c r="Y1542">
        <v>1038</v>
      </c>
      <c r="Z1542" t="s">
        <v>123</v>
      </c>
    </row>
    <row r="1543" spans="1:26" x14ac:dyDescent="0.25">
      <c r="A1543" s="20" t="s">
        <v>355</v>
      </c>
      <c r="B1543" s="14" t="s">
        <v>359</v>
      </c>
      <c r="C1543" s="14" t="s">
        <v>2617</v>
      </c>
      <c r="D1543" s="29" t="str">
        <f>VLOOKUP(R1543, method!$A$1:$B$15, 2, 0)</f>
        <v>留後</v>
      </c>
      <c r="E1543">
        <v>9</v>
      </c>
      <c r="F1543" t="s">
        <v>1058</v>
      </c>
      <c r="G1543" s="31" t="s">
        <v>451</v>
      </c>
      <c r="H1543">
        <v>1200</v>
      </c>
      <c r="I1543" s="35" t="s">
        <v>455</v>
      </c>
      <c r="J1543">
        <v>3</v>
      </c>
      <c r="K1543">
        <v>6</v>
      </c>
      <c r="L1543">
        <v>75</v>
      </c>
      <c r="M1543" s="16" t="s">
        <v>40</v>
      </c>
      <c r="N1543" s="22" t="s">
        <v>33</v>
      </c>
      <c r="O1543" t="s">
        <v>546</v>
      </c>
      <c r="P1543">
        <v>5.0999999999999996</v>
      </c>
      <c r="Q1543">
        <v>132</v>
      </c>
      <c r="R1543">
        <v>12</v>
      </c>
      <c r="S1543">
        <v>11</v>
      </c>
      <c r="T1543">
        <v>9</v>
      </c>
      <c r="X1543" t="s">
        <v>58</v>
      </c>
      <c r="Y1543">
        <v>1037</v>
      </c>
      <c r="Z1543" t="s">
        <v>123</v>
      </c>
    </row>
    <row r="1544" spans="1:26" x14ac:dyDescent="0.25">
      <c r="A1544" s="20" t="s">
        <v>355</v>
      </c>
      <c r="B1544" s="14" t="s">
        <v>359</v>
      </c>
      <c r="C1544" s="14" t="s">
        <v>2617</v>
      </c>
      <c r="D1544" s="29" t="str">
        <f>VLOOKUP(R1544, method!$A$1:$B$15, 2, 0)</f>
        <v>留後</v>
      </c>
      <c r="E1544" s="33">
        <v>2</v>
      </c>
      <c r="F1544" t="s">
        <v>994</v>
      </c>
      <c r="G1544" s="31" t="s">
        <v>439</v>
      </c>
      <c r="H1544">
        <v>1200</v>
      </c>
      <c r="I1544" s="35" t="s">
        <v>455</v>
      </c>
      <c r="J1544">
        <v>3</v>
      </c>
      <c r="K1544">
        <v>2</v>
      </c>
      <c r="L1544">
        <v>74</v>
      </c>
      <c r="M1544" s="16" t="s">
        <v>40</v>
      </c>
      <c r="N1544" s="24" t="s">
        <v>411</v>
      </c>
      <c r="O1544" s="10" t="s">
        <v>552</v>
      </c>
      <c r="P1544">
        <v>13</v>
      </c>
      <c r="Q1544">
        <v>131</v>
      </c>
      <c r="R1544">
        <v>11</v>
      </c>
      <c r="S1544">
        <v>11</v>
      </c>
      <c r="T1544">
        <v>2</v>
      </c>
      <c r="X1544" t="s">
        <v>233</v>
      </c>
      <c r="Y1544">
        <v>1033</v>
      </c>
      <c r="Z1544" t="s">
        <v>123</v>
      </c>
    </row>
    <row r="1545" spans="1:26" x14ac:dyDescent="0.25">
      <c r="A1545" s="20" t="s">
        <v>355</v>
      </c>
      <c r="B1545" s="14" t="s">
        <v>359</v>
      </c>
      <c r="C1545" s="14" t="s">
        <v>2617</v>
      </c>
      <c r="D1545" s="27" t="str">
        <f>VLOOKUP(R1545, method!$A$1:$B$15, 2, 0)</f>
        <v>中後</v>
      </c>
      <c r="E1545" s="33">
        <v>1</v>
      </c>
      <c r="F1545" t="s">
        <v>475</v>
      </c>
      <c r="G1545" s="30" t="s">
        <v>445</v>
      </c>
      <c r="H1545">
        <v>1200</v>
      </c>
      <c r="I1545" s="35" t="s">
        <v>436</v>
      </c>
      <c r="J1545">
        <v>3</v>
      </c>
      <c r="K1545">
        <v>2</v>
      </c>
      <c r="L1545">
        <v>68</v>
      </c>
      <c r="M1545" s="16" t="s">
        <v>40</v>
      </c>
      <c r="N1545" s="18" t="s">
        <v>12</v>
      </c>
      <c r="O1545" s="10" t="s">
        <v>613</v>
      </c>
      <c r="P1545">
        <v>3.1</v>
      </c>
      <c r="Q1545">
        <v>125</v>
      </c>
      <c r="R1545">
        <v>9</v>
      </c>
      <c r="S1545">
        <v>8</v>
      </c>
      <c r="T1545">
        <v>1</v>
      </c>
      <c r="X1545" t="s">
        <v>1197</v>
      </c>
      <c r="Y1545">
        <v>1052</v>
      </c>
      <c r="Z1545" t="s">
        <v>123</v>
      </c>
    </row>
    <row r="1546" spans="1:26" x14ac:dyDescent="0.25">
      <c r="A1546" s="20" t="s">
        <v>355</v>
      </c>
      <c r="B1546" s="14" t="s">
        <v>359</v>
      </c>
      <c r="C1546" s="14" t="s">
        <v>2617</v>
      </c>
      <c r="D1546" s="28" t="str">
        <f>VLOOKUP(R1546, method!$A$1:$B$15, 2, 0)</f>
        <v>中前</v>
      </c>
      <c r="E1546" s="33">
        <v>1</v>
      </c>
      <c r="F1546" t="s">
        <v>849</v>
      </c>
      <c r="G1546" s="31" t="s">
        <v>435</v>
      </c>
      <c r="H1546">
        <v>1200</v>
      </c>
      <c r="I1546" s="35" t="s">
        <v>455</v>
      </c>
      <c r="J1546">
        <v>3</v>
      </c>
      <c r="K1546">
        <v>6</v>
      </c>
      <c r="L1546">
        <v>62</v>
      </c>
      <c r="M1546" s="16" t="s">
        <v>40</v>
      </c>
      <c r="N1546" s="20" t="s">
        <v>56</v>
      </c>
      <c r="O1546" s="10" t="s">
        <v>597</v>
      </c>
      <c r="P1546">
        <v>8.5</v>
      </c>
      <c r="Q1546">
        <v>121</v>
      </c>
      <c r="R1546">
        <v>5</v>
      </c>
      <c r="S1546">
        <v>5</v>
      </c>
      <c r="T1546">
        <v>1</v>
      </c>
      <c r="X1546" t="s">
        <v>360</v>
      </c>
      <c r="Y1546">
        <v>1016</v>
      </c>
      <c r="Z1546" t="s">
        <v>123</v>
      </c>
    </row>
    <row r="1547" spans="1:26" x14ac:dyDescent="0.25">
      <c r="A1547" s="20" t="s">
        <v>355</v>
      </c>
      <c r="B1547" s="14" t="s">
        <v>359</v>
      </c>
      <c r="C1547" s="14" t="s">
        <v>2617</v>
      </c>
      <c r="D1547" s="27" t="str">
        <f>VLOOKUP(R1547, method!$A$1:$B$15, 2, 0)</f>
        <v>中後</v>
      </c>
      <c r="E1547" s="33">
        <v>2</v>
      </c>
      <c r="F1547" t="s">
        <v>484</v>
      </c>
      <c r="G1547" s="31" t="s">
        <v>439</v>
      </c>
      <c r="H1547">
        <v>1200</v>
      </c>
      <c r="I1547" s="36" t="s">
        <v>440</v>
      </c>
      <c r="J1547">
        <v>3</v>
      </c>
      <c r="K1547">
        <v>2</v>
      </c>
      <c r="L1547">
        <v>60</v>
      </c>
      <c r="M1547" s="16" t="s">
        <v>40</v>
      </c>
      <c r="N1547" s="15" t="s">
        <v>390</v>
      </c>
      <c r="O1547" s="10" t="s">
        <v>539</v>
      </c>
      <c r="P1547">
        <v>6.1</v>
      </c>
      <c r="Q1547">
        <v>118</v>
      </c>
      <c r="R1547">
        <v>10</v>
      </c>
      <c r="S1547">
        <v>10</v>
      </c>
      <c r="T1547">
        <v>2</v>
      </c>
      <c r="X1547" t="s">
        <v>1070</v>
      </c>
      <c r="Y1547">
        <v>1008</v>
      </c>
      <c r="Z1547" t="s">
        <v>123</v>
      </c>
    </row>
    <row r="1548" spans="1:26" x14ac:dyDescent="0.25">
      <c r="A1548" s="20" t="s">
        <v>355</v>
      </c>
      <c r="B1548" s="14" t="s">
        <v>359</v>
      </c>
      <c r="C1548" s="14" t="s">
        <v>2617</v>
      </c>
      <c r="D1548" s="27" t="str">
        <f>VLOOKUP(R1548, method!$A$1:$B$15, 2, 0)</f>
        <v>中後</v>
      </c>
      <c r="E1548" s="33">
        <v>3</v>
      </c>
      <c r="F1548" t="s">
        <v>633</v>
      </c>
      <c r="G1548" s="30" t="s">
        <v>445</v>
      </c>
      <c r="H1548">
        <v>1200</v>
      </c>
      <c r="I1548" s="35" t="s">
        <v>455</v>
      </c>
      <c r="J1548">
        <v>3</v>
      </c>
      <c r="K1548">
        <v>10</v>
      </c>
      <c r="L1548">
        <v>60</v>
      </c>
      <c r="M1548" s="16" t="s">
        <v>40</v>
      </c>
      <c r="N1548" s="15" t="s">
        <v>390</v>
      </c>
      <c r="O1548" t="s">
        <v>456</v>
      </c>
      <c r="P1548">
        <v>12</v>
      </c>
      <c r="Q1548">
        <v>115</v>
      </c>
      <c r="R1548">
        <v>10</v>
      </c>
      <c r="S1548">
        <v>10</v>
      </c>
      <c r="T1548">
        <v>3</v>
      </c>
      <c r="X1548" t="s">
        <v>1427</v>
      </c>
      <c r="Y1548">
        <v>1009</v>
      </c>
      <c r="Z1548" t="s">
        <v>123</v>
      </c>
    </row>
    <row r="1549" spans="1:26" x14ac:dyDescent="0.25">
      <c r="A1549" s="20" t="s">
        <v>355</v>
      </c>
      <c r="B1549" s="14" t="s">
        <v>359</v>
      </c>
      <c r="C1549" s="14" t="s">
        <v>2617</v>
      </c>
      <c r="D1549" s="28" t="str">
        <f>VLOOKUP(R1549, method!$A$1:$B$15, 2, 0)</f>
        <v>中前</v>
      </c>
      <c r="E1549" s="33">
        <v>2</v>
      </c>
      <c r="F1549" t="s">
        <v>1160</v>
      </c>
      <c r="G1549" s="31" t="s">
        <v>435</v>
      </c>
      <c r="H1549">
        <v>1200</v>
      </c>
      <c r="I1549" s="35" t="s">
        <v>455</v>
      </c>
      <c r="J1549">
        <v>3</v>
      </c>
      <c r="K1549">
        <v>5</v>
      </c>
      <c r="L1549">
        <v>60</v>
      </c>
      <c r="M1549" s="16" t="s">
        <v>40</v>
      </c>
      <c r="N1549" s="20" t="s">
        <v>56</v>
      </c>
      <c r="O1549" t="s">
        <v>519</v>
      </c>
      <c r="P1549">
        <v>9.1999999999999993</v>
      </c>
      <c r="Q1549">
        <v>120</v>
      </c>
      <c r="R1549">
        <v>7</v>
      </c>
      <c r="S1549">
        <v>6</v>
      </c>
      <c r="T1549">
        <v>2</v>
      </c>
      <c r="X1549" t="s">
        <v>1217</v>
      </c>
      <c r="Y1549">
        <v>1007</v>
      </c>
      <c r="Z1549" t="s">
        <v>123</v>
      </c>
    </row>
    <row r="1550" spans="1:26" x14ac:dyDescent="0.25">
      <c r="A1550" s="20" t="s">
        <v>355</v>
      </c>
      <c r="B1550" s="14" t="s">
        <v>359</v>
      </c>
      <c r="C1550" s="14" t="s">
        <v>2617</v>
      </c>
      <c r="D1550" s="28" t="str">
        <f>VLOOKUP(R1550, method!$A$1:$B$15, 2, 0)</f>
        <v>中前</v>
      </c>
      <c r="E1550" s="34">
        <v>4</v>
      </c>
      <c r="F1550" t="s">
        <v>947</v>
      </c>
      <c r="G1550" s="31" t="s">
        <v>435</v>
      </c>
      <c r="H1550">
        <v>1200</v>
      </c>
      <c r="I1550" s="35" t="s">
        <v>455</v>
      </c>
      <c r="J1550">
        <v>3</v>
      </c>
      <c r="K1550">
        <v>5</v>
      </c>
      <c r="L1550">
        <v>61</v>
      </c>
      <c r="M1550" s="16" t="s">
        <v>40</v>
      </c>
      <c r="N1550" s="15" t="s">
        <v>390</v>
      </c>
      <c r="O1550" t="s">
        <v>456</v>
      </c>
      <c r="P1550">
        <v>17</v>
      </c>
      <c r="Q1550">
        <v>117</v>
      </c>
      <c r="R1550">
        <v>6</v>
      </c>
      <c r="S1550">
        <v>6</v>
      </c>
      <c r="T1550">
        <v>4</v>
      </c>
      <c r="X1550" t="s">
        <v>1818</v>
      </c>
      <c r="Y1550">
        <v>1019</v>
      </c>
      <c r="Z1550" t="s">
        <v>123</v>
      </c>
    </row>
    <row r="1551" spans="1:26" x14ac:dyDescent="0.25">
      <c r="A1551" s="20" t="s">
        <v>355</v>
      </c>
      <c r="B1551" s="14" t="s">
        <v>359</v>
      </c>
      <c r="C1551" s="14" t="s">
        <v>2617</v>
      </c>
      <c r="D1551" s="27" t="str">
        <f>VLOOKUP(R1551, method!$A$1:$B$15, 2, 0)</f>
        <v>中後</v>
      </c>
      <c r="E1551" s="34">
        <v>5</v>
      </c>
      <c r="F1551" t="s">
        <v>497</v>
      </c>
      <c r="G1551" s="31" t="s">
        <v>435</v>
      </c>
      <c r="H1551">
        <v>1200</v>
      </c>
      <c r="I1551" s="35" t="s">
        <v>455</v>
      </c>
      <c r="J1551">
        <v>3</v>
      </c>
      <c r="K1551">
        <v>6</v>
      </c>
      <c r="L1551">
        <v>62</v>
      </c>
      <c r="M1551" s="16" t="s">
        <v>40</v>
      </c>
      <c r="N1551" s="15" t="s">
        <v>390</v>
      </c>
      <c r="O1551" s="10" t="s">
        <v>526</v>
      </c>
      <c r="P1551">
        <v>19</v>
      </c>
      <c r="Q1551">
        <v>122</v>
      </c>
      <c r="R1551">
        <v>8</v>
      </c>
      <c r="S1551">
        <v>8</v>
      </c>
      <c r="T1551">
        <v>5</v>
      </c>
      <c r="X1551" t="s">
        <v>615</v>
      </c>
      <c r="Y1551">
        <v>1040</v>
      </c>
      <c r="Z1551" t="s">
        <v>123</v>
      </c>
    </row>
    <row r="1552" spans="1:26" x14ac:dyDescent="0.25">
      <c r="A1552" s="20" t="s">
        <v>355</v>
      </c>
      <c r="B1552" s="14" t="s">
        <v>359</v>
      </c>
      <c r="C1552" s="14" t="s">
        <v>2617</v>
      </c>
      <c r="D1552" s="27" t="str">
        <f>VLOOKUP(R1552, method!$A$1:$B$15, 2, 0)</f>
        <v>中後</v>
      </c>
      <c r="E1552">
        <v>6</v>
      </c>
      <c r="F1552" t="s">
        <v>903</v>
      </c>
      <c r="G1552" t="s">
        <v>469</v>
      </c>
      <c r="H1552">
        <v>1000</v>
      </c>
      <c r="I1552" s="35" t="s">
        <v>455</v>
      </c>
      <c r="J1552">
        <v>3</v>
      </c>
      <c r="K1552">
        <v>7</v>
      </c>
      <c r="L1552">
        <v>64</v>
      </c>
      <c r="M1552" s="16" t="s">
        <v>40</v>
      </c>
      <c r="N1552" s="15" t="s">
        <v>390</v>
      </c>
      <c r="O1552" s="10" t="s">
        <v>442</v>
      </c>
      <c r="P1552">
        <v>34</v>
      </c>
      <c r="Q1552">
        <v>120</v>
      </c>
      <c r="R1552">
        <v>9</v>
      </c>
      <c r="S1552">
        <v>9</v>
      </c>
      <c r="T1552">
        <v>6</v>
      </c>
      <c r="X1552" t="s">
        <v>1819</v>
      </c>
      <c r="Y1552">
        <v>1026</v>
      </c>
      <c r="Z1552" t="s">
        <v>123</v>
      </c>
    </row>
    <row r="1553" spans="1:26" x14ac:dyDescent="0.25">
      <c r="A1553" s="20" t="s">
        <v>355</v>
      </c>
      <c r="B1553" s="14" t="s">
        <v>359</v>
      </c>
      <c r="C1553" s="14" t="s">
        <v>2617</v>
      </c>
      <c r="D1553" s="28" t="str">
        <f>VLOOKUP(R1553, method!$A$1:$B$15, 2, 0)</f>
        <v>中前</v>
      </c>
      <c r="E1553">
        <v>8</v>
      </c>
      <c r="F1553" t="s">
        <v>507</v>
      </c>
      <c r="G1553" s="30" t="s">
        <v>445</v>
      </c>
      <c r="H1553">
        <v>1000</v>
      </c>
      <c r="I1553" s="35" t="s">
        <v>455</v>
      </c>
      <c r="J1553">
        <v>3</v>
      </c>
      <c r="K1553">
        <v>1</v>
      </c>
      <c r="L1553">
        <v>66</v>
      </c>
      <c r="M1553" s="16" t="s">
        <v>40</v>
      </c>
      <c r="N1553" s="19" t="s">
        <v>388</v>
      </c>
      <c r="O1553" t="s">
        <v>546</v>
      </c>
      <c r="P1553">
        <v>12</v>
      </c>
      <c r="Q1553">
        <v>121</v>
      </c>
      <c r="R1553">
        <v>7</v>
      </c>
      <c r="S1553">
        <v>8</v>
      </c>
      <c r="T1553">
        <v>8</v>
      </c>
      <c r="X1553" t="s">
        <v>1722</v>
      </c>
      <c r="Y1553">
        <v>1017</v>
      </c>
      <c r="Z1553" t="s">
        <v>123</v>
      </c>
    </row>
    <row r="1554" spans="1:26" x14ac:dyDescent="0.25">
      <c r="A1554" s="20" t="s">
        <v>355</v>
      </c>
      <c r="B1554" s="14" t="s">
        <v>359</v>
      </c>
      <c r="C1554" s="14" t="s">
        <v>2617</v>
      </c>
      <c r="D1554" s="27" t="str">
        <f>VLOOKUP(R1554, method!$A$1:$B$15, 2, 0)</f>
        <v>中後</v>
      </c>
      <c r="E1554">
        <v>7</v>
      </c>
      <c r="F1554" t="s">
        <v>731</v>
      </c>
      <c r="G1554" s="31" t="s">
        <v>435</v>
      </c>
      <c r="H1554">
        <v>1200</v>
      </c>
      <c r="I1554" s="35" t="s">
        <v>455</v>
      </c>
      <c r="J1554">
        <v>3</v>
      </c>
      <c r="K1554">
        <v>9</v>
      </c>
      <c r="L1554">
        <v>67</v>
      </c>
      <c r="M1554" s="16" t="s">
        <v>40</v>
      </c>
      <c r="N1554" s="19" t="s">
        <v>388</v>
      </c>
      <c r="O1554" s="10" t="s">
        <v>442</v>
      </c>
      <c r="P1554">
        <v>50</v>
      </c>
      <c r="Q1554">
        <v>122</v>
      </c>
      <c r="R1554">
        <v>9</v>
      </c>
      <c r="S1554">
        <v>8</v>
      </c>
      <c r="T1554">
        <v>7</v>
      </c>
      <c r="X1554" t="s">
        <v>1623</v>
      </c>
      <c r="Y1554">
        <v>1025</v>
      </c>
      <c r="Z1554" t="s">
        <v>1820</v>
      </c>
    </row>
    <row r="1555" spans="1:26" x14ac:dyDescent="0.25">
      <c r="A1555" s="20" t="s">
        <v>355</v>
      </c>
      <c r="B1555" s="14" t="s">
        <v>359</v>
      </c>
      <c r="C1555" s="14" t="s">
        <v>2617</v>
      </c>
      <c r="D1555" s="27" t="str">
        <f>VLOOKUP(R1555, method!$A$1:$B$15, 2, 0)</f>
        <v>中後</v>
      </c>
      <c r="E1555">
        <v>6</v>
      </c>
      <c r="F1555" t="s">
        <v>1127</v>
      </c>
      <c r="G1555" s="31" t="s">
        <v>451</v>
      </c>
      <c r="H1555">
        <v>1000</v>
      </c>
      <c r="I1555" s="35" t="s">
        <v>436</v>
      </c>
      <c r="J1555">
        <v>3</v>
      </c>
      <c r="K1555">
        <v>2</v>
      </c>
      <c r="L1555">
        <v>67</v>
      </c>
      <c r="M1555" s="16" t="s">
        <v>40</v>
      </c>
      <c r="N1555" s="16" t="s">
        <v>140</v>
      </c>
      <c r="O1555" t="s">
        <v>495</v>
      </c>
      <c r="P1555">
        <v>67</v>
      </c>
      <c r="Q1555">
        <v>122</v>
      </c>
      <c r="R1555">
        <v>9</v>
      </c>
      <c r="S1555">
        <v>9</v>
      </c>
      <c r="T1555">
        <v>6</v>
      </c>
      <c r="X1555" t="s">
        <v>1821</v>
      </c>
      <c r="Y1555">
        <v>1029</v>
      </c>
      <c r="Z1555" t="s">
        <v>596</v>
      </c>
    </row>
    <row r="1556" spans="1:26" x14ac:dyDescent="0.25">
      <c r="A1556" s="20" t="s">
        <v>355</v>
      </c>
      <c r="B1556" s="15" t="s">
        <v>362</v>
      </c>
      <c r="C1556" s="15" t="s">
        <v>2618</v>
      </c>
      <c r="D1556" s="26" t="str">
        <f>VLOOKUP(R1556, method!$A$1:$B$15, 2, 0)</f>
        <v>放頭</v>
      </c>
      <c r="E1556">
        <v>12</v>
      </c>
      <c r="F1556" t="s">
        <v>550</v>
      </c>
      <c r="G1556" t="s">
        <v>551</v>
      </c>
      <c r="H1556">
        <v>1400</v>
      </c>
      <c r="I1556" s="35" t="s">
        <v>455</v>
      </c>
      <c r="J1556">
        <v>3</v>
      </c>
      <c r="K1556">
        <v>9</v>
      </c>
      <c r="L1556">
        <v>74</v>
      </c>
      <c r="M1556" s="18" t="s">
        <v>95</v>
      </c>
      <c r="N1556" s="15" t="s">
        <v>441</v>
      </c>
      <c r="O1556" t="s">
        <v>465</v>
      </c>
      <c r="P1556">
        <v>42</v>
      </c>
      <c r="Q1556">
        <v>127</v>
      </c>
      <c r="R1556">
        <v>2</v>
      </c>
      <c r="S1556">
        <v>4</v>
      </c>
      <c r="T1556">
        <v>4</v>
      </c>
      <c r="U1556">
        <v>12</v>
      </c>
      <c r="X1556" t="s">
        <v>1822</v>
      </c>
      <c r="Y1556">
        <v>1094</v>
      </c>
      <c r="Z1556" t="s">
        <v>16</v>
      </c>
    </row>
    <row r="1557" spans="1:26" x14ac:dyDescent="0.25">
      <c r="A1557" s="20" t="s">
        <v>355</v>
      </c>
      <c r="B1557" s="15" t="s">
        <v>362</v>
      </c>
      <c r="C1557" s="15" t="s">
        <v>2618</v>
      </c>
      <c r="D1557" s="29" t="str">
        <f>VLOOKUP(R1557, method!$A$1:$B$15, 2, 0)</f>
        <v>留後</v>
      </c>
      <c r="E1557">
        <v>11</v>
      </c>
      <c r="F1557" t="s">
        <v>1052</v>
      </c>
      <c r="G1557" t="s">
        <v>532</v>
      </c>
      <c r="H1557">
        <v>1200</v>
      </c>
      <c r="I1557" s="35" t="s">
        <v>436</v>
      </c>
      <c r="J1557">
        <v>3</v>
      </c>
      <c r="K1557">
        <v>9</v>
      </c>
      <c r="L1557">
        <v>76</v>
      </c>
      <c r="M1557" s="18" t="s">
        <v>95</v>
      </c>
      <c r="N1557" s="15" t="s">
        <v>441</v>
      </c>
      <c r="O1557" t="s">
        <v>546</v>
      </c>
      <c r="P1557">
        <v>67</v>
      </c>
      <c r="Q1557">
        <v>126</v>
      </c>
      <c r="R1557">
        <v>11</v>
      </c>
      <c r="S1557">
        <v>12</v>
      </c>
      <c r="T1557">
        <v>11</v>
      </c>
      <c r="X1557" t="s">
        <v>1685</v>
      </c>
      <c r="Y1557">
        <v>1099</v>
      </c>
      <c r="Z1557" t="s">
        <v>16</v>
      </c>
    </row>
    <row r="1558" spans="1:26" x14ac:dyDescent="0.25">
      <c r="A1558" s="20" t="s">
        <v>355</v>
      </c>
      <c r="B1558" s="15" t="s">
        <v>362</v>
      </c>
      <c r="C1558" s="15" t="s">
        <v>2618</v>
      </c>
      <c r="D1558" s="27" t="str">
        <f>VLOOKUP(R1558, method!$A$1:$B$15, 2, 0)</f>
        <v>中後</v>
      </c>
      <c r="E1558">
        <v>7</v>
      </c>
      <c r="F1558" t="s">
        <v>561</v>
      </c>
      <c r="G1558" s="31" t="s">
        <v>435</v>
      </c>
      <c r="H1558">
        <v>1200</v>
      </c>
      <c r="I1558" s="35" t="s">
        <v>436</v>
      </c>
      <c r="J1558">
        <v>3</v>
      </c>
      <c r="K1558">
        <v>6</v>
      </c>
      <c r="L1558">
        <v>78</v>
      </c>
      <c r="M1558" s="18" t="s">
        <v>95</v>
      </c>
      <c r="N1558" s="15" t="s">
        <v>441</v>
      </c>
      <c r="O1558">
        <v>3</v>
      </c>
      <c r="P1558">
        <v>25</v>
      </c>
      <c r="Q1558">
        <v>128</v>
      </c>
      <c r="R1558">
        <v>8</v>
      </c>
      <c r="S1558">
        <v>7</v>
      </c>
      <c r="T1558">
        <v>7</v>
      </c>
      <c r="X1558" t="s">
        <v>921</v>
      </c>
      <c r="Y1558">
        <v>1086</v>
      </c>
      <c r="Z1558" t="s">
        <v>867</v>
      </c>
    </row>
    <row r="1559" spans="1:26" x14ac:dyDescent="0.25">
      <c r="A1559" s="20" t="s">
        <v>355</v>
      </c>
      <c r="B1559" s="15" t="s">
        <v>362</v>
      </c>
      <c r="C1559" s="15" t="s">
        <v>2618</v>
      </c>
      <c r="D1559" s="28" t="str">
        <f>VLOOKUP(R1559, method!$A$1:$B$15, 2, 0)</f>
        <v>中前</v>
      </c>
      <c r="E1559">
        <v>7</v>
      </c>
      <c r="F1559" t="s">
        <v>794</v>
      </c>
      <c r="G1559" s="31" t="s">
        <v>435</v>
      </c>
      <c r="H1559">
        <v>1200</v>
      </c>
      <c r="I1559" s="35" t="s">
        <v>455</v>
      </c>
      <c r="J1559">
        <v>3</v>
      </c>
      <c r="K1559">
        <v>6</v>
      </c>
      <c r="L1559">
        <v>79</v>
      </c>
      <c r="M1559" s="18" t="s">
        <v>95</v>
      </c>
      <c r="N1559" s="15" t="s">
        <v>441</v>
      </c>
      <c r="O1559" s="10" t="s">
        <v>442</v>
      </c>
      <c r="P1559">
        <v>10</v>
      </c>
      <c r="Q1559">
        <v>128</v>
      </c>
      <c r="R1559">
        <v>5</v>
      </c>
      <c r="S1559">
        <v>5</v>
      </c>
      <c r="T1559">
        <v>7</v>
      </c>
      <c r="X1559" t="s">
        <v>214</v>
      </c>
      <c r="Y1559">
        <v>1110</v>
      </c>
      <c r="Z1559" t="s">
        <v>30</v>
      </c>
    </row>
    <row r="1560" spans="1:26" x14ac:dyDescent="0.25">
      <c r="A1560" s="20" t="s">
        <v>355</v>
      </c>
      <c r="B1560" s="15" t="s">
        <v>362</v>
      </c>
      <c r="C1560" s="15" t="s">
        <v>2618</v>
      </c>
      <c r="D1560" s="29" t="str">
        <f>VLOOKUP(R1560, method!$A$1:$B$15, 2, 0)</f>
        <v>留後</v>
      </c>
      <c r="E1560" s="33">
        <v>3</v>
      </c>
      <c r="F1560" t="s">
        <v>712</v>
      </c>
      <c r="G1560" s="31" t="s">
        <v>439</v>
      </c>
      <c r="H1560">
        <v>1200</v>
      </c>
      <c r="I1560" s="35" t="s">
        <v>436</v>
      </c>
      <c r="J1560">
        <v>3</v>
      </c>
      <c r="K1560">
        <v>11</v>
      </c>
      <c r="L1560">
        <v>79</v>
      </c>
      <c r="M1560" s="18" t="s">
        <v>95</v>
      </c>
      <c r="N1560" s="15" t="s">
        <v>441</v>
      </c>
      <c r="O1560" s="10" t="s">
        <v>526</v>
      </c>
      <c r="P1560">
        <v>23</v>
      </c>
      <c r="Q1560">
        <v>128</v>
      </c>
      <c r="R1560">
        <v>11</v>
      </c>
      <c r="S1560">
        <v>11</v>
      </c>
      <c r="T1560">
        <v>3</v>
      </c>
      <c r="X1560" t="s">
        <v>132</v>
      </c>
      <c r="Y1560">
        <v>1103</v>
      </c>
      <c r="Z1560" t="s">
        <v>30</v>
      </c>
    </row>
    <row r="1561" spans="1:26" x14ac:dyDescent="0.25">
      <c r="A1561" s="20" t="s">
        <v>355</v>
      </c>
      <c r="B1561" s="15" t="s">
        <v>362</v>
      </c>
      <c r="C1561" s="15" t="s">
        <v>2618</v>
      </c>
      <c r="D1561" s="26" t="str">
        <f>VLOOKUP(R1561, method!$A$1:$B$15, 2, 0)</f>
        <v>放頭</v>
      </c>
      <c r="E1561" s="34">
        <v>4</v>
      </c>
      <c r="F1561" t="s">
        <v>661</v>
      </c>
      <c r="G1561" s="30" t="s">
        <v>445</v>
      </c>
      <c r="H1561">
        <v>1200</v>
      </c>
      <c r="I1561" s="35" t="s">
        <v>436</v>
      </c>
      <c r="J1561">
        <v>3</v>
      </c>
      <c r="K1561">
        <v>12</v>
      </c>
      <c r="L1561">
        <v>79</v>
      </c>
      <c r="M1561" s="18" t="s">
        <v>95</v>
      </c>
      <c r="N1561" s="15" t="s">
        <v>441</v>
      </c>
      <c r="O1561" s="10" t="s">
        <v>526</v>
      </c>
      <c r="P1561">
        <v>31</v>
      </c>
      <c r="Q1561">
        <v>127</v>
      </c>
      <c r="R1561">
        <v>1</v>
      </c>
      <c r="S1561">
        <v>1</v>
      </c>
      <c r="T1561">
        <v>4</v>
      </c>
      <c r="X1561" t="s">
        <v>328</v>
      </c>
      <c r="Y1561">
        <v>1101</v>
      </c>
      <c r="Z1561" t="s">
        <v>30</v>
      </c>
    </row>
    <row r="1562" spans="1:26" x14ac:dyDescent="0.25">
      <c r="A1562" s="20" t="s">
        <v>355</v>
      </c>
      <c r="B1562" s="15" t="s">
        <v>362</v>
      </c>
      <c r="C1562" s="15" t="s">
        <v>2618</v>
      </c>
      <c r="D1562" s="26" t="str">
        <f>VLOOKUP(R1562, method!$A$1:$B$15, 2, 0)</f>
        <v>放頭</v>
      </c>
      <c r="E1562" s="33">
        <v>3</v>
      </c>
      <c r="F1562" t="s">
        <v>454</v>
      </c>
      <c r="G1562" s="31" t="s">
        <v>451</v>
      </c>
      <c r="H1562">
        <v>1200</v>
      </c>
      <c r="I1562" s="35" t="s">
        <v>455</v>
      </c>
      <c r="J1562">
        <v>3</v>
      </c>
      <c r="K1562">
        <v>2</v>
      </c>
      <c r="L1562">
        <v>77</v>
      </c>
      <c r="M1562" s="18" t="s">
        <v>95</v>
      </c>
      <c r="N1562" s="16" t="s">
        <v>71</v>
      </c>
      <c r="O1562" s="10" t="s">
        <v>488</v>
      </c>
      <c r="P1562">
        <v>12</v>
      </c>
      <c r="Q1562">
        <v>134</v>
      </c>
      <c r="R1562">
        <v>3</v>
      </c>
      <c r="S1562">
        <v>3</v>
      </c>
      <c r="T1562">
        <v>3</v>
      </c>
      <c r="X1562" t="s">
        <v>1103</v>
      </c>
      <c r="Y1562">
        <v>1102</v>
      </c>
      <c r="Z1562" t="s">
        <v>30</v>
      </c>
    </row>
    <row r="1563" spans="1:26" x14ac:dyDescent="0.25">
      <c r="A1563" s="20" t="s">
        <v>355</v>
      </c>
      <c r="B1563" s="15" t="s">
        <v>362</v>
      </c>
      <c r="C1563" s="15" t="s">
        <v>2618</v>
      </c>
      <c r="D1563" s="27" t="str">
        <f>VLOOKUP(R1563, method!$A$1:$B$15, 2, 0)</f>
        <v>中後</v>
      </c>
      <c r="E1563">
        <v>9</v>
      </c>
      <c r="F1563" t="s">
        <v>859</v>
      </c>
      <c r="G1563" s="31" t="s">
        <v>435</v>
      </c>
      <c r="H1563">
        <v>1200</v>
      </c>
      <c r="I1563" s="35" t="s">
        <v>455</v>
      </c>
      <c r="J1563">
        <v>3</v>
      </c>
      <c r="K1563">
        <v>4</v>
      </c>
      <c r="L1563">
        <v>77</v>
      </c>
      <c r="M1563" s="18" t="s">
        <v>95</v>
      </c>
      <c r="N1563" s="14" t="s">
        <v>398</v>
      </c>
      <c r="O1563" t="s">
        <v>495</v>
      </c>
      <c r="P1563">
        <v>10</v>
      </c>
      <c r="Q1563">
        <v>130</v>
      </c>
      <c r="R1563">
        <v>8</v>
      </c>
      <c r="S1563">
        <v>11</v>
      </c>
      <c r="T1563">
        <v>9</v>
      </c>
      <c r="X1563" t="s">
        <v>1200</v>
      </c>
      <c r="Y1563">
        <v>1121</v>
      </c>
      <c r="Z1563" t="s">
        <v>30</v>
      </c>
    </row>
    <row r="1564" spans="1:26" x14ac:dyDescent="0.25">
      <c r="A1564" s="20" t="s">
        <v>355</v>
      </c>
      <c r="B1564" s="15" t="s">
        <v>362</v>
      </c>
      <c r="C1564" s="15" t="s">
        <v>2618</v>
      </c>
      <c r="D1564" s="27" t="str">
        <f>VLOOKUP(R1564, method!$A$1:$B$15, 2, 0)</f>
        <v>中後</v>
      </c>
      <c r="E1564">
        <v>9</v>
      </c>
      <c r="F1564" t="s">
        <v>994</v>
      </c>
      <c r="G1564" s="31" t="s">
        <v>439</v>
      </c>
      <c r="H1564">
        <v>1200</v>
      </c>
      <c r="I1564" s="35" t="s">
        <v>455</v>
      </c>
      <c r="J1564">
        <v>3</v>
      </c>
      <c r="K1564">
        <v>9</v>
      </c>
      <c r="L1564">
        <v>77</v>
      </c>
      <c r="M1564" s="18" t="s">
        <v>95</v>
      </c>
      <c r="N1564" s="20" t="s">
        <v>56</v>
      </c>
      <c r="O1564" t="s">
        <v>558</v>
      </c>
      <c r="P1564">
        <v>46</v>
      </c>
      <c r="Q1564">
        <v>134</v>
      </c>
      <c r="R1564">
        <v>10</v>
      </c>
      <c r="S1564">
        <v>9</v>
      </c>
      <c r="T1564">
        <v>9</v>
      </c>
      <c r="X1564" t="s">
        <v>1200</v>
      </c>
      <c r="Y1564">
        <v>1115</v>
      </c>
      <c r="Z1564" t="s">
        <v>30</v>
      </c>
    </row>
    <row r="1565" spans="1:26" x14ac:dyDescent="0.25">
      <c r="A1565" s="20" t="s">
        <v>355</v>
      </c>
      <c r="B1565" s="15" t="s">
        <v>362</v>
      </c>
      <c r="C1565" s="15" t="s">
        <v>2618</v>
      </c>
      <c r="D1565" s="27" t="str">
        <f>VLOOKUP(R1565, method!$A$1:$B$15, 2, 0)</f>
        <v>中後</v>
      </c>
      <c r="E1565" s="33">
        <v>1</v>
      </c>
      <c r="F1565" t="s">
        <v>996</v>
      </c>
      <c r="G1565" s="31" t="s">
        <v>451</v>
      </c>
      <c r="H1565">
        <v>1200</v>
      </c>
      <c r="I1565" s="35" t="s">
        <v>455</v>
      </c>
      <c r="J1565">
        <v>3</v>
      </c>
      <c r="K1565">
        <v>3</v>
      </c>
      <c r="L1565">
        <v>71</v>
      </c>
      <c r="M1565" s="18" t="s">
        <v>95</v>
      </c>
      <c r="N1565" s="22" t="s">
        <v>33</v>
      </c>
      <c r="O1565" s="10" t="s">
        <v>539</v>
      </c>
      <c r="P1565">
        <v>5.3</v>
      </c>
      <c r="Q1565">
        <v>131</v>
      </c>
      <c r="R1565">
        <v>8</v>
      </c>
      <c r="S1565">
        <v>8</v>
      </c>
      <c r="T1565">
        <v>1</v>
      </c>
      <c r="X1565" t="s">
        <v>1765</v>
      </c>
      <c r="Y1565">
        <v>1110</v>
      </c>
      <c r="Z1565" t="s">
        <v>30</v>
      </c>
    </row>
    <row r="1566" spans="1:26" x14ac:dyDescent="0.25">
      <c r="A1566" s="20" t="s">
        <v>355</v>
      </c>
      <c r="B1566" s="15" t="s">
        <v>362</v>
      </c>
      <c r="C1566" s="15" t="s">
        <v>2618</v>
      </c>
      <c r="D1566" s="26" t="str">
        <f>VLOOKUP(R1566, method!$A$1:$B$15, 2, 0)</f>
        <v>放頭</v>
      </c>
      <c r="E1566">
        <v>8</v>
      </c>
      <c r="F1566" t="s">
        <v>475</v>
      </c>
      <c r="G1566" s="30" t="s">
        <v>445</v>
      </c>
      <c r="H1566">
        <v>1200</v>
      </c>
      <c r="I1566" s="35" t="s">
        <v>436</v>
      </c>
      <c r="J1566">
        <v>3</v>
      </c>
      <c r="K1566">
        <v>11</v>
      </c>
      <c r="L1566">
        <v>73</v>
      </c>
      <c r="M1566" s="18" t="s">
        <v>95</v>
      </c>
      <c r="N1566" s="15" t="s">
        <v>441</v>
      </c>
      <c r="O1566" s="10" t="s">
        <v>442</v>
      </c>
      <c r="P1566">
        <v>22</v>
      </c>
      <c r="Q1566">
        <v>123</v>
      </c>
      <c r="R1566">
        <v>1</v>
      </c>
      <c r="S1566">
        <v>1</v>
      </c>
      <c r="T1566">
        <v>8</v>
      </c>
      <c r="X1566" t="s">
        <v>670</v>
      </c>
      <c r="Y1566">
        <v>1097</v>
      </c>
      <c r="Z1566" t="s">
        <v>30</v>
      </c>
    </row>
    <row r="1567" spans="1:26" x14ac:dyDescent="0.25">
      <c r="A1567" s="20" t="s">
        <v>355</v>
      </c>
      <c r="B1567" s="15" t="s">
        <v>362</v>
      </c>
      <c r="C1567" s="15" t="s">
        <v>2618</v>
      </c>
      <c r="D1567" s="28" t="str">
        <f>VLOOKUP(R1567, method!$A$1:$B$15, 2, 0)</f>
        <v>中前</v>
      </c>
      <c r="E1567" s="34">
        <v>4</v>
      </c>
      <c r="F1567" t="s">
        <v>478</v>
      </c>
      <c r="G1567" t="s">
        <v>469</v>
      </c>
      <c r="H1567">
        <v>1200</v>
      </c>
      <c r="I1567" s="36" t="s">
        <v>479</v>
      </c>
      <c r="J1567">
        <v>3</v>
      </c>
      <c r="K1567">
        <v>1</v>
      </c>
      <c r="L1567">
        <v>73</v>
      </c>
      <c r="M1567" s="18" t="s">
        <v>95</v>
      </c>
      <c r="N1567" s="22" t="s">
        <v>33</v>
      </c>
      <c r="O1567" s="10">
        <v>1</v>
      </c>
      <c r="P1567">
        <v>27</v>
      </c>
      <c r="Q1567">
        <v>127</v>
      </c>
      <c r="R1567">
        <v>5</v>
      </c>
      <c r="S1567">
        <v>5</v>
      </c>
      <c r="T1567">
        <v>4</v>
      </c>
      <c r="X1567" t="s">
        <v>868</v>
      </c>
      <c r="Y1567">
        <v>1090</v>
      </c>
      <c r="Z1567" t="s">
        <v>30</v>
      </c>
    </row>
    <row r="1568" spans="1:26" x14ac:dyDescent="0.25">
      <c r="A1568" s="20" t="s">
        <v>355</v>
      </c>
      <c r="B1568" s="15" t="s">
        <v>362</v>
      </c>
      <c r="C1568" s="15" t="s">
        <v>2618</v>
      </c>
      <c r="D1568" s="27" t="str">
        <f>VLOOKUP(R1568, method!$A$1:$B$15, 2, 0)</f>
        <v>中後</v>
      </c>
      <c r="E1568">
        <v>8</v>
      </c>
      <c r="F1568" t="s">
        <v>482</v>
      </c>
      <c r="G1568" s="31" t="s">
        <v>439</v>
      </c>
      <c r="H1568">
        <v>1200</v>
      </c>
      <c r="I1568" s="35" t="s">
        <v>455</v>
      </c>
      <c r="J1568">
        <v>3</v>
      </c>
      <c r="K1568">
        <v>3</v>
      </c>
      <c r="L1568">
        <v>74</v>
      </c>
      <c r="M1568" s="18" t="s">
        <v>95</v>
      </c>
      <c r="N1568" s="15" t="s">
        <v>441</v>
      </c>
      <c r="O1568" t="s">
        <v>558</v>
      </c>
      <c r="P1568">
        <v>10</v>
      </c>
      <c r="Q1568">
        <v>125</v>
      </c>
      <c r="R1568">
        <v>10</v>
      </c>
      <c r="S1568">
        <v>10</v>
      </c>
      <c r="T1568">
        <v>8</v>
      </c>
      <c r="X1568" t="s">
        <v>1823</v>
      </c>
      <c r="Y1568">
        <v>1098</v>
      </c>
      <c r="Z1568" t="s">
        <v>30</v>
      </c>
    </row>
    <row r="1569" spans="1:26" x14ac:dyDescent="0.25">
      <c r="A1569" s="20" t="s">
        <v>355</v>
      </c>
      <c r="B1569" s="15" t="s">
        <v>362</v>
      </c>
      <c r="C1569" s="15" t="s">
        <v>2618</v>
      </c>
      <c r="D1569" s="27" t="str">
        <f>VLOOKUP(R1569, method!$A$1:$B$15, 2, 0)</f>
        <v>中後</v>
      </c>
      <c r="E1569" s="34">
        <v>5</v>
      </c>
      <c r="F1569" t="s">
        <v>621</v>
      </c>
      <c r="G1569" s="30" t="s">
        <v>445</v>
      </c>
      <c r="H1569">
        <v>1000</v>
      </c>
      <c r="I1569" s="35" t="s">
        <v>436</v>
      </c>
      <c r="J1569">
        <v>3</v>
      </c>
      <c r="K1569">
        <v>5</v>
      </c>
      <c r="L1569">
        <v>75</v>
      </c>
      <c r="M1569" s="18" t="s">
        <v>95</v>
      </c>
      <c r="N1569" s="14" t="s">
        <v>398</v>
      </c>
      <c r="O1569" s="10" t="s">
        <v>498</v>
      </c>
      <c r="P1569">
        <v>24</v>
      </c>
      <c r="Q1569">
        <v>127</v>
      </c>
      <c r="R1569">
        <v>8</v>
      </c>
      <c r="S1569">
        <v>7</v>
      </c>
      <c r="T1569">
        <v>5</v>
      </c>
      <c r="X1569" t="s">
        <v>1824</v>
      </c>
      <c r="Y1569">
        <v>1105</v>
      </c>
      <c r="Z1569" t="s">
        <v>863</v>
      </c>
    </row>
    <row r="1570" spans="1:26" x14ac:dyDescent="0.25">
      <c r="A1570" s="20" t="s">
        <v>355</v>
      </c>
      <c r="B1570" s="15" t="s">
        <v>362</v>
      </c>
      <c r="C1570" s="15" t="s">
        <v>2618</v>
      </c>
      <c r="D1570" s="27" t="str">
        <f>VLOOKUP(R1570, method!$A$1:$B$15, 2, 0)</f>
        <v>中後</v>
      </c>
      <c r="E1570">
        <v>6</v>
      </c>
      <c r="F1570" t="s">
        <v>484</v>
      </c>
      <c r="G1570" s="31" t="s">
        <v>439</v>
      </c>
      <c r="H1570">
        <v>1200</v>
      </c>
      <c r="I1570" s="36" t="s">
        <v>440</v>
      </c>
      <c r="J1570">
        <v>3</v>
      </c>
      <c r="K1570">
        <v>11</v>
      </c>
      <c r="L1570">
        <v>76</v>
      </c>
      <c r="M1570" s="18" t="s">
        <v>95</v>
      </c>
      <c r="N1570" s="14" t="s">
        <v>398</v>
      </c>
      <c r="O1570">
        <v>3</v>
      </c>
      <c r="P1570">
        <v>20</v>
      </c>
      <c r="Q1570">
        <v>130</v>
      </c>
      <c r="R1570">
        <v>8</v>
      </c>
      <c r="S1570">
        <v>8</v>
      </c>
      <c r="T1570">
        <v>6</v>
      </c>
      <c r="X1570" t="s">
        <v>1825</v>
      </c>
      <c r="Y1570">
        <v>1104</v>
      </c>
      <c r="Z1570" t="s">
        <v>16</v>
      </c>
    </row>
    <row r="1571" spans="1:26" x14ac:dyDescent="0.25">
      <c r="A1571" s="20" t="s">
        <v>355</v>
      </c>
      <c r="B1571" s="15" t="s">
        <v>362</v>
      </c>
      <c r="C1571" s="15" t="s">
        <v>2618</v>
      </c>
      <c r="D1571" s="27" t="str">
        <f>VLOOKUP(R1571, method!$A$1:$B$15, 2, 0)</f>
        <v>中後</v>
      </c>
      <c r="E1571">
        <v>6</v>
      </c>
      <c r="F1571" t="s">
        <v>918</v>
      </c>
      <c r="G1571" s="31" t="s">
        <v>451</v>
      </c>
      <c r="H1571">
        <v>1000</v>
      </c>
      <c r="I1571" s="35" t="s">
        <v>455</v>
      </c>
      <c r="J1571">
        <v>3</v>
      </c>
      <c r="K1571">
        <v>6</v>
      </c>
      <c r="L1571">
        <v>76</v>
      </c>
      <c r="M1571" s="18" t="s">
        <v>95</v>
      </c>
      <c r="N1571" s="14" t="s">
        <v>398</v>
      </c>
      <c r="O1571" s="10" t="s">
        <v>452</v>
      </c>
      <c r="P1571">
        <v>17</v>
      </c>
      <c r="Q1571">
        <v>127</v>
      </c>
      <c r="R1571">
        <v>10</v>
      </c>
      <c r="S1571">
        <v>9</v>
      </c>
      <c r="T1571">
        <v>6</v>
      </c>
      <c r="X1571" t="s">
        <v>1101</v>
      </c>
      <c r="Y1571">
        <v>1096</v>
      </c>
      <c r="Z1571" t="s">
        <v>16</v>
      </c>
    </row>
    <row r="1572" spans="1:26" x14ac:dyDescent="0.25">
      <c r="A1572" s="20" t="s">
        <v>355</v>
      </c>
      <c r="B1572" s="15" t="s">
        <v>362</v>
      </c>
      <c r="C1572" s="15" t="s">
        <v>2618</v>
      </c>
      <c r="D1572" s="26" t="str">
        <f>VLOOKUP(R1572, method!$A$1:$B$15, 2, 0)</f>
        <v>放頭</v>
      </c>
      <c r="E1572" s="34">
        <v>4</v>
      </c>
      <c r="F1572" t="s">
        <v>1284</v>
      </c>
      <c r="G1572" s="31" t="s">
        <v>451</v>
      </c>
      <c r="H1572">
        <v>1200</v>
      </c>
      <c r="I1572" s="35" t="s">
        <v>455</v>
      </c>
      <c r="J1572">
        <v>3</v>
      </c>
      <c r="K1572">
        <v>1</v>
      </c>
      <c r="L1572">
        <v>76</v>
      </c>
      <c r="M1572" s="18" t="s">
        <v>95</v>
      </c>
      <c r="N1572" s="14" t="s">
        <v>398</v>
      </c>
      <c r="O1572" s="10" t="s">
        <v>597</v>
      </c>
      <c r="P1572">
        <v>5.2</v>
      </c>
      <c r="Q1572">
        <v>128</v>
      </c>
      <c r="R1572">
        <v>3</v>
      </c>
      <c r="S1572">
        <v>4</v>
      </c>
      <c r="T1572">
        <v>4</v>
      </c>
      <c r="X1572" t="s">
        <v>534</v>
      </c>
      <c r="Y1572">
        <v>1107</v>
      </c>
      <c r="Z1572" t="s">
        <v>16</v>
      </c>
    </row>
    <row r="1573" spans="1:26" x14ac:dyDescent="0.25">
      <c r="A1573" s="20" t="s">
        <v>355</v>
      </c>
      <c r="B1573" s="15" t="s">
        <v>362</v>
      </c>
      <c r="C1573" s="15" t="s">
        <v>2618</v>
      </c>
      <c r="D1573" s="28" t="str">
        <f>VLOOKUP(R1573, method!$A$1:$B$15, 2, 0)</f>
        <v>中前</v>
      </c>
      <c r="E1573" s="33">
        <v>3</v>
      </c>
      <c r="F1573" t="s">
        <v>947</v>
      </c>
      <c r="G1573" s="31" t="s">
        <v>435</v>
      </c>
      <c r="H1573">
        <v>1200</v>
      </c>
      <c r="I1573" s="35" t="s">
        <v>455</v>
      </c>
      <c r="J1573">
        <v>3</v>
      </c>
      <c r="K1573">
        <v>9</v>
      </c>
      <c r="L1573">
        <v>76</v>
      </c>
      <c r="M1573" s="18" t="s">
        <v>95</v>
      </c>
      <c r="N1573" s="14" t="s">
        <v>398</v>
      </c>
      <c r="O1573" s="10" t="s">
        <v>498</v>
      </c>
      <c r="P1573">
        <v>10</v>
      </c>
      <c r="Q1573">
        <v>127</v>
      </c>
      <c r="R1573">
        <v>5</v>
      </c>
      <c r="S1573">
        <v>5</v>
      </c>
      <c r="T1573">
        <v>3</v>
      </c>
      <c r="X1573" t="s">
        <v>688</v>
      </c>
      <c r="Y1573">
        <v>1116</v>
      </c>
      <c r="Z1573" t="s">
        <v>16</v>
      </c>
    </row>
    <row r="1574" spans="1:26" x14ac:dyDescent="0.25">
      <c r="A1574" s="20" t="s">
        <v>355</v>
      </c>
      <c r="B1574" s="15" t="s">
        <v>362</v>
      </c>
      <c r="C1574" s="15" t="s">
        <v>2618</v>
      </c>
      <c r="D1574" s="28" t="str">
        <f>VLOOKUP(R1574, method!$A$1:$B$15, 2, 0)</f>
        <v>中前</v>
      </c>
      <c r="E1574" s="33">
        <v>1</v>
      </c>
      <c r="F1574" t="s">
        <v>642</v>
      </c>
      <c r="G1574" s="31" t="s">
        <v>439</v>
      </c>
      <c r="H1574">
        <v>1200</v>
      </c>
      <c r="I1574" s="35" t="s">
        <v>455</v>
      </c>
      <c r="J1574">
        <v>3</v>
      </c>
      <c r="K1574">
        <v>10</v>
      </c>
      <c r="L1574">
        <v>70</v>
      </c>
      <c r="M1574" s="18" t="s">
        <v>95</v>
      </c>
      <c r="N1574" s="14" t="s">
        <v>398</v>
      </c>
      <c r="O1574" s="10" t="s">
        <v>376</v>
      </c>
      <c r="P1574">
        <v>8.9</v>
      </c>
      <c r="Q1574">
        <v>121</v>
      </c>
      <c r="R1574">
        <v>4</v>
      </c>
      <c r="S1574">
        <v>4</v>
      </c>
      <c r="T1574">
        <v>1</v>
      </c>
      <c r="X1574" t="s">
        <v>1826</v>
      </c>
      <c r="Y1574">
        <v>1122</v>
      </c>
      <c r="Z1574" t="s">
        <v>16</v>
      </c>
    </row>
    <row r="1575" spans="1:26" x14ac:dyDescent="0.25">
      <c r="A1575" s="20" t="s">
        <v>355</v>
      </c>
      <c r="B1575" s="15" t="s">
        <v>362</v>
      </c>
      <c r="C1575" s="15" t="s">
        <v>2618</v>
      </c>
      <c r="D1575" s="27" t="str">
        <f>VLOOKUP(R1575, method!$A$1:$B$15, 2, 0)</f>
        <v>中後</v>
      </c>
      <c r="E1575" s="33">
        <v>1</v>
      </c>
      <c r="F1575" t="s">
        <v>899</v>
      </c>
      <c r="G1575" s="30" t="s">
        <v>445</v>
      </c>
      <c r="H1575">
        <v>1200</v>
      </c>
      <c r="I1575" s="35" t="s">
        <v>455</v>
      </c>
      <c r="J1575">
        <v>3</v>
      </c>
      <c r="K1575">
        <v>8</v>
      </c>
      <c r="L1575">
        <v>64</v>
      </c>
      <c r="M1575" s="18" t="s">
        <v>95</v>
      </c>
      <c r="N1575" s="14" t="s">
        <v>398</v>
      </c>
      <c r="O1575" s="10" t="s">
        <v>597</v>
      </c>
      <c r="P1575">
        <v>10</v>
      </c>
      <c r="Q1575">
        <v>116</v>
      </c>
      <c r="R1575">
        <v>8</v>
      </c>
      <c r="S1575">
        <v>9</v>
      </c>
      <c r="T1575">
        <v>1</v>
      </c>
      <c r="X1575" t="s">
        <v>35</v>
      </c>
      <c r="Y1575">
        <v>1109</v>
      </c>
      <c r="Z1575" t="s">
        <v>16</v>
      </c>
    </row>
    <row r="1576" spans="1:26" x14ac:dyDescent="0.25">
      <c r="A1576" s="20" t="s">
        <v>355</v>
      </c>
      <c r="B1576" s="15" t="s">
        <v>362</v>
      </c>
      <c r="C1576" s="15" t="s">
        <v>2618</v>
      </c>
      <c r="D1576" s="26" t="str">
        <f>VLOOKUP(R1576, method!$A$1:$B$15, 2, 0)</f>
        <v>放頭</v>
      </c>
      <c r="E1576" s="33">
        <v>3</v>
      </c>
      <c r="F1576" t="s">
        <v>952</v>
      </c>
      <c r="G1576" s="31" t="s">
        <v>435</v>
      </c>
      <c r="H1576">
        <v>1200</v>
      </c>
      <c r="I1576" s="35" t="s">
        <v>455</v>
      </c>
      <c r="J1576">
        <v>3</v>
      </c>
      <c r="K1576">
        <v>1</v>
      </c>
      <c r="L1576">
        <v>65</v>
      </c>
      <c r="M1576" s="18" t="s">
        <v>95</v>
      </c>
      <c r="N1576" s="16" t="s">
        <v>71</v>
      </c>
      <c r="O1576" s="10" t="s">
        <v>552</v>
      </c>
      <c r="P1576">
        <v>8.1</v>
      </c>
      <c r="Q1576">
        <v>122</v>
      </c>
      <c r="R1576">
        <v>2</v>
      </c>
      <c r="S1576">
        <v>3</v>
      </c>
      <c r="T1576">
        <v>3</v>
      </c>
      <c r="X1576" t="s">
        <v>104</v>
      </c>
      <c r="Y1576">
        <v>1103</v>
      </c>
      <c r="Z1576" t="s">
        <v>867</v>
      </c>
    </row>
    <row r="1577" spans="1:26" x14ac:dyDescent="0.25">
      <c r="A1577" s="20" t="s">
        <v>355</v>
      </c>
      <c r="B1577" s="15" t="s">
        <v>362</v>
      </c>
      <c r="C1577" s="15" t="s">
        <v>2618</v>
      </c>
      <c r="D1577" s="29" t="str">
        <f>VLOOKUP(R1577, method!$A$1:$B$15, 2, 0)</f>
        <v>留後</v>
      </c>
      <c r="E1577">
        <v>8</v>
      </c>
      <c r="F1577" t="s">
        <v>1012</v>
      </c>
      <c r="G1577" t="s">
        <v>545</v>
      </c>
      <c r="H1577">
        <v>1200</v>
      </c>
      <c r="I1577" s="35" t="s">
        <v>455</v>
      </c>
      <c r="J1577">
        <v>3</v>
      </c>
      <c r="K1577">
        <v>13</v>
      </c>
      <c r="L1577">
        <v>67</v>
      </c>
      <c r="M1577" s="18" t="s">
        <v>95</v>
      </c>
      <c r="N1577" s="24" t="s">
        <v>389</v>
      </c>
      <c r="O1577" t="s">
        <v>480</v>
      </c>
      <c r="P1577">
        <v>70</v>
      </c>
      <c r="Q1577">
        <v>122</v>
      </c>
      <c r="R1577">
        <v>14</v>
      </c>
      <c r="S1577">
        <v>11</v>
      </c>
      <c r="T1577">
        <v>8</v>
      </c>
      <c r="X1577" t="s">
        <v>1450</v>
      </c>
      <c r="Y1577">
        <v>1112</v>
      </c>
      <c r="Z1577" t="s">
        <v>30</v>
      </c>
    </row>
    <row r="1578" spans="1:26" x14ac:dyDescent="0.25">
      <c r="A1578" s="20" t="s">
        <v>355</v>
      </c>
      <c r="B1578" s="15" t="s">
        <v>362</v>
      </c>
      <c r="C1578" s="15" t="s">
        <v>2618</v>
      </c>
      <c r="D1578" s="26" t="str">
        <f>VLOOKUP(R1578, method!$A$1:$B$15, 2, 0)</f>
        <v>放頭</v>
      </c>
      <c r="E1578">
        <v>6</v>
      </c>
      <c r="F1578" t="s">
        <v>1167</v>
      </c>
      <c r="G1578" s="31" t="s">
        <v>439</v>
      </c>
      <c r="H1578">
        <v>1200</v>
      </c>
      <c r="I1578" s="35" t="s">
        <v>455</v>
      </c>
      <c r="J1578">
        <v>3</v>
      </c>
      <c r="K1578">
        <v>12</v>
      </c>
      <c r="L1578">
        <v>69</v>
      </c>
      <c r="M1578" s="18" t="s">
        <v>95</v>
      </c>
      <c r="N1578" s="23" t="s">
        <v>403</v>
      </c>
      <c r="O1578" t="s">
        <v>536</v>
      </c>
      <c r="P1578">
        <v>14</v>
      </c>
      <c r="Q1578">
        <v>128</v>
      </c>
      <c r="R1578">
        <v>3</v>
      </c>
      <c r="S1578">
        <v>2</v>
      </c>
      <c r="T1578">
        <v>6</v>
      </c>
      <c r="X1578" t="s">
        <v>1234</v>
      </c>
      <c r="Y1578">
        <v>1089</v>
      </c>
      <c r="Z1578" t="s">
        <v>30</v>
      </c>
    </row>
    <row r="1579" spans="1:26" x14ac:dyDescent="0.25">
      <c r="A1579" s="20" t="s">
        <v>355</v>
      </c>
      <c r="B1579" s="15" t="s">
        <v>362</v>
      </c>
      <c r="C1579" s="15" t="s">
        <v>2618</v>
      </c>
      <c r="D1579" s="28" t="str">
        <f>VLOOKUP(R1579, method!$A$1:$B$15, 2, 0)</f>
        <v>中前</v>
      </c>
      <c r="E1579">
        <v>8</v>
      </c>
      <c r="F1579" t="s">
        <v>1019</v>
      </c>
      <c r="G1579" s="31" t="s">
        <v>435</v>
      </c>
      <c r="H1579">
        <v>1200</v>
      </c>
      <c r="I1579" s="35" t="s">
        <v>455</v>
      </c>
      <c r="J1579">
        <v>3</v>
      </c>
      <c r="K1579">
        <v>4</v>
      </c>
      <c r="L1579">
        <v>70</v>
      </c>
      <c r="M1579" s="18" t="s">
        <v>95</v>
      </c>
      <c r="N1579" s="14" t="s">
        <v>398</v>
      </c>
      <c r="O1579" s="10" t="s">
        <v>552</v>
      </c>
      <c r="P1579">
        <v>5.6</v>
      </c>
      <c r="Q1579">
        <v>121</v>
      </c>
      <c r="R1579">
        <v>6</v>
      </c>
      <c r="S1579">
        <v>8</v>
      </c>
      <c r="T1579">
        <v>8</v>
      </c>
      <c r="X1579" t="s">
        <v>560</v>
      </c>
      <c r="Y1579">
        <v>1107</v>
      </c>
      <c r="Z1579" t="s">
        <v>30</v>
      </c>
    </row>
    <row r="1580" spans="1:26" x14ac:dyDescent="0.25">
      <c r="A1580" s="20" t="s">
        <v>355</v>
      </c>
      <c r="B1580" s="15" t="s">
        <v>362</v>
      </c>
      <c r="C1580" s="15" t="s">
        <v>2618</v>
      </c>
      <c r="D1580" s="27" t="str">
        <f>VLOOKUP(R1580, method!$A$1:$B$15, 2, 0)</f>
        <v>中後</v>
      </c>
      <c r="E1580" s="34">
        <v>5</v>
      </c>
      <c r="F1580" t="s">
        <v>959</v>
      </c>
      <c r="G1580" s="31" t="s">
        <v>451</v>
      </c>
      <c r="H1580">
        <v>1200</v>
      </c>
      <c r="I1580" s="35" t="s">
        <v>455</v>
      </c>
      <c r="J1580">
        <v>3</v>
      </c>
      <c r="K1580">
        <v>7</v>
      </c>
      <c r="L1580">
        <v>70</v>
      </c>
      <c r="M1580" s="18" t="s">
        <v>95</v>
      </c>
      <c r="N1580" s="14" t="s">
        <v>398</v>
      </c>
      <c r="O1580" s="10">
        <v>2</v>
      </c>
      <c r="P1580">
        <v>5.2</v>
      </c>
      <c r="Q1580">
        <v>124</v>
      </c>
      <c r="R1580">
        <v>9</v>
      </c>
      <c r="S1580">
        <v>9</v>
      </c>
      <c r="T1580">
        <v>5</v>
      </c>
      <c r="X1580" t="s">
        <v>1055</v>
      </c>
      <c r="Y1580">
        <v>1099</v>
      </c>
      <c r="Z1580" t="s">
        <v>30</v>
      </c>
    </row>
    <row r="1581" spans="1:26" x14ac:dyDescent="0.25">
      <c r="A1581" s="20" t="s">
        <v>355</v>
      </c>
      <c r="B1581" s="15" t="s">
        <v>362</v>
      </c>
      <c r="C1581" s="15" t="s">
        <v>2618</v>
      </c>
      <c r="D1581" s="28" t="str">
        <f>VLOOKUP(R1581, method!$A$1:$B$15, 2, 0)</f>
        <v>中前</v>
      </c>
      <c r="E1581" s="33">
        <v>2</v>
      </c>
      <c r="F1581" t="s">
        <v>810</v>
      </c>
      <c r="G1581" s="31" t="s">
        <v>439</v>
      </c>
      <c r="H1581">
        <v>1200</v>
      </c>
      <c r="I1581" s="35" t="s">
        <v>455</v>
      </c>
      <c r="J1581">
        <v>3</v>
      </c>
      <c r="K1581">
        <v>9</v>
      </c>
      <c r="L1581">
        <v>68</v>
      </c>
      <c r="M1581" s="18" t="s">
        <v>95</v>
      </c>
      <c r="N1581" s="22" t="s">
        <v>33</v>
      </c>
      <c r="O1581" s="10" t="s">
        <v>488</v>
      </c>
      <c r="P1581">
        <v>5</v>
      </c>
      <c r="Q1581">
        <v>125</v>
      </c>
      <c r="R1581">
        <v>5</v>
      </c>
      <c r="S1581">
        <v>3</v>
      </c>
      <c r="T1581">
        <v>2</v>
      </c>
      <c r="X1581" t="s">
        <v>1108</v>
      </c>
      <c r="Y1581">
        <v>1095</v>
      </c>
      <c r="Z1581" t="s">
        <v>30</v>
      </c>
    </row>
    <row r="1582" spans="1:26" x14ac:dyDescent="0.25">
      <c r="A1582" s="20" t="s">
        <v>355</v>
      </c>
      <c r="B1582" s="15" t="s">
        <v>362</v>
      </c>
      <c r="C1582" s="15" t="s">
        <v>2618</v>
      </c>
      <c r="D1582" s="28" t="str">
        <f>VLOOKUP(R1582, method!$A$1:$B$15, 2, 0)</f>
        <v>中前</v>
      </c>
      <c r="E1582" s="33">
        <v>2</v>
      </c>
      <c r="F1582" t="s">
        <v>516</v>
      </c>
      <c r="G1582" s="31" t="s">
        <v>439</v>
      </c>
      <c r="H1582">
        <v>1200</v>
      </c>
      <c r="I1582" s="35" t="s">
        <v>455</v>
      </c>
      <c r="J1582">
        <v>3</v>
      </c>
      <c r="K1582">
        <v>11</v>
      </c>
      <c r="L1582">
        <v>66</v>
      </c>
      <c r="M1582" s="18" t="s">
        <v>95</v>
      </c>
      <c r="N1582" s="14" t="s">
        <v>398</v>
      </c>
      <c r="O1582" s="10" t="s">
        <v>613</v>
      </c>
      <c r="P1582">
        <v>13</v>
      </c>
      <c r="Q1582">
        <v>116</v>
      </c>
      <c r="R1582">
        <v>7</v>
      </c>
      <c r="S1582">
        <v>7</v>
      </c>
      <c r="T1582">
        <v>2</v>
      </c>
      <c r="X1582" t="s">
        <v>112</v>
      </c>
      <c r="Y1582">
        <v>1095</v>
      </c>
      <c r="Z1582" t="s">
        <v>30</v>
      </c>
    </row>
    <row r="1583" spans="1:26" x14ac:dyDescent="0.25">
      <c r="A1583" s="20" t="s">
        <v>355</v>
      </c>
      <c r="B1583" s="15" t="s">
        <v>362</v>
      </c>
      <c r="C1583" s="15" t="s">
        <v>2618</v>
      </c>
      <c r="D1583" s="29" t="str">
        <f>VLOOKUP(R1583, method!$A$1:$B$15, 2, 0)</f>
        <v>留後</v>
      </c>
      <c r="E1583">
        <v>9</v>
      </c>
      <c r="F1583" t="s">
        <v>1346</v>
      </c>
      <c r="G1583" t="s">
        <v>551</v>
      </c>
      <c r="H1583">
        <v>1000</v>
      </c>
      <c r="I1583" s="35" t="s">
        <v>455</v>
      </c>
      <c r="J1583">
        <v>3</v>
      </c>
      <c r="K1583">
        <v>1</v>
      </c>
      <c r="L1583">
        <v>67</v>
      </c>
      <c r="M1583" s="18" t="s">
        <v>95</v>
      </c>
      <c r="N1583" s="14" t="s">
        <v>398</v>
      </c>
      <c r="O1583" t="s">
        <v>558</v>
      </c>
      <c r="P1583">
        <v>65</v>
      </c>
      <c r="Q1583">
        <v>118</v>
      </c>
      <c r="R1583">
        <v>12</v>
      </c>
      <c r="S1583">
        <v>9</v>
      </c>
      <c r="T1583">
        <v>9</v>
      </c>
      <c r="X1583" t="s">
        <v>1827</v>
      </c>
      <c r="Y1583">
        <v>1076</v>
      </c>
      <c r="Z1583" t="s">
        <v>30</v>
      </c>
    </row>
    <row r="1584" spans="1:26" x14ac:dyDescent="0.25">
      <c r="A1584" s="20" t="s">
        <v>355</v>
      </c>
      <c r="B1584" s="15" t="s">
        <v>362</v>
      </c>
      <c r="C1584" s="15" t="s">
        <v>2618</v>
      </c>
      <c r="D1584" s="27" t="str">
        <f>VLOOKUP(R1584, method!$A$1:$B$15, 2, 0)</f>
        <v>中後</v>
      </c>
      <c r="E1584">
        <v>10</v>
      </c>
      <c r="F1584" t="s">
        <v>1310</v>
      </c>
      <c r="G1584" t="s">
        <v>511</v>
      </c>
      <c r="H1584">
        <v>1200</v>
      </c>
      <c r="I1584" s="36" t="s">
        <v>603</v>
      </c>
      <c r="J1584">
        <v>3</v>
      </c>
      <c r="K1584">
        <v>11</v>
      </c>
      <c r="L1584">
        <v>67</v>
      </c>
      <c r="M1584" s="18" t="s">
        <v>95</v>
      </c>
      <c r="N1584" s="14" t="s">
        <v>398</v>
      </c>
      <c r="O1584" t="s">
        <v>679</v>
      </c>
      <c r="P1584">
        <v>24</v>
      </c>
      <c r="Q1584">
        <v>119</v>
      </c>
      <c r="R1584">
        <v>9</v>
      </c>
      <c r="S1584">
        <v>9</v>
      </c>
      <c r="T1584">
        <v>10</v>
      </c>
      <c r="X1584" t="s">
        <v>1075</v>
      </c>
      <c r="Y1584">
        <v>1086</v>
      </c>
      <c r="Z1584" t="s">
        <v>30</v>
      </c>
    </row>
    <row r="1585" spans="1:26" x14ac:dyDescent="0.25">
      <c r="A1585" s="20" t="s">
        <v>355</v>
      </c>
      <c r="B1585" s="15" t="s">
        <v>362</v>
      </c>
      <c r="C1585" s="15" t="s">
        <v>2618</v>
      </c>
      <c r="D1585" s="27" t="str">
        <f>VLOOKUP(R1585, method!$A$1:$B$15, 2, 0)</f>
        <v>中後</v>
      </c>
      <c r="E1585" s="33">
        <v>2</v>
      </c>
      <c r="F1585" t="s">
        <v>528</v>
      </c>
      <c r="G1585" s="31" t="s">
        <v>451</v>
      </c>
      <c r="H1585">
        <v>1200</v>
      </c>
      <c r="I1585" s="35" t="s">
        <v>436</v>
      </c>
      <c r="J1585">
        <v>3</v>
      </c>
      <c r="K1585">
        <v>8</v>
      </c>
      <c r="L1585">
        <v>65</v>
      </c>
      <c r="M1585" s="18" t="s">
        <v>95</v>
      </c>
      <c r="N1585" s="14" t="s">
        <v>398</v>
      </c>
      <c r="O1585" s="10" t="s">
        <v>526</v>
      </c>
      <c r="P1585">
        <v>11</v>
      </c>
      <c r="Q1585">
        <v>115</v>
      </c>
      <c r="R1585">
        <v>9</v>
      </c>
      <c r="S1585">
        <v>8</v>
      </c>
      <c r="T1585">
        <v>2</v>
      </c>
      <c r="X1585" t="s">
        <v>63</v>
      </c>
      <c r="Y1585">
        <v>1078</v>
      </c>
      <c r="Z1585" t="s">
        <v>30</v>
      </c>
    </row>
    <row r="1586" spans="1:26" x14ac:dyDescent="0.25">
      <c r="A1586" s="20" t="s">
        <v>355</v>
      </c>
      <c r="B1586" s="15" t="s">
        <v>362</v>
      </c>
      <c r="C1586" s="15" t="s">
        <v>2618</v>
      </c>
      <c r="D1586" s="28" t="str">
        <f>VLOOKUP(R1586, method!$A$1:$B$15, 2, 0)</f>
        <v>中前</v>
      </c>
      <c r="E1586" s="34">
        <v>5</v>
      </c>
      <c r="F1586" t="s">
        <v>530</v>
      </c>
      <c r="G1586" s="31" t="s">
        <v>439</v>
      </c>
      <c r="H1586">
        <v>1200</v>
      </c>
      <c r="I1586" s="35" t="s">
        <v>455</v>
      </c>
      <c r="J1586">
        <v>3</v>
      </c>
      <c r="K1586">
        <v>2</v>
      </c>
      <c r="L1586">
        <v>65</v>
      </c>
      <c r="M1586" s="18" t="s">
        <v>95</v>
      </c>
      <c r="N1586" s="14" t="s">
        <v>398</v>
      </c>
      <c r="O1586" s="10">
        <v>1</v>
      </c>
      <c r="P1586">
        <v>5</v>
      </c>
      <c r="Q1586">
        <v>116</v>
      </c>
      <c r="R1586">
        <v>5</v>
      </c>
      <c r="S1586">
        <v>5</v>
      </c>
      <c r="T1586">
        <v>5</v>
      </c>
      <c r="X1586" t="s">
        <v>1828</v>
      </c>
      <c r="Y1586">
        <v>1068</v>
      </c>
      <c r="Z1586" t="s">
        <v>30</v>
      </c>
    </row>
    <row r="1587" spans="1:26" x14ac:dyDescent="0.25">
      <c r="A1587" s="20" t="s">
        <v>355</v>
      </c>
      <c r="B1587" s="15" t="s">
        <v>362</v>
      </c>
      <c r="C1587" s="15" t="s">
        <v>2618</v>
      </c>
      <c r="D1587" s="28" t="str">
        <f>VLOOKUP(R1587, method!$A$1:$B$15, 2, 0)</f>
        <v>中前</v>
      </c>
      <c r="E1587" s="33">
        <v>1</v>
      </c>
      <c r="F1587" t="s">
        <v>1631</v>
      </c>
      <c r="G1587" s="31" t="s">
        <v>435</v>
      </c>
      <c r="H1587">
        <v>1200</v>
      </c>
      <c r="I1587" s="35" t="s">
        <v>455</v>
      </c>
      <c r="J1587">
        <v>4</v>
      </c>
      <c r="K1587">
        <v>4</v>
      </c>
      <c r="L1587">
        <v>60</v>
      </c>
      <c r="M1587" s="18" t="s">
        <v>95</v>
      </c>
      <c r="N1587" s="14" t="s">
        <v>398</v>
      </c>
      <c r="O1587" s="10" t="s">
        <v>488</v>
      </c>
      <c r="P1587">
        <v>4.5999999999999996</v>
      </c>
      <c r="Q1587">
        <v>130</v>
      </c>
      <c r="R1587">
        <v>4</v>
      </c>
      <c r="S1587">
        <v>4</v>
      </c>
      <c r="T1587">
        <v>1</v>
      </c>
      <c r="X1587" t="s">
        <v>921</v>
      </c>
      <c r="Y1587">
        <v>1073</v>
      </c>
      <c r="Z1587" t="s">
        <v>30</v>
      </c>
    </row>
    <row r="1588" spans="1:26" x14ac:dyDescent="0.25">
      <c r="A1588" s="20" t="s">
        <v>355</v>
      </c>
      <c r="B1588" s="15" t="s">
        <v>362</v>
      </c>
      <c r="C1588" s="15" t="s">
        <v>2618</v>
      </c>
      <c r="D1588" s="29" t="str">
        <f>VLOOKUP(R1588, method!$A$1:$B$15, 2, 0)</f>
        <v>留後</v>
      </c>
      <c r="E1588" s="34">
        <v>5</v>
      </c>
      <c r="F1588" t="s">
        <v>1320</v>
      </c>
      <c r="G1588" t="s">
        <v>631</v>
      </c>
      <c r="H1588">
        <v>1200</v>
      </c>
      <c r="I1588" s="35" t="s">
        <v>436</v>
      </c>
      <c r="J1588">
        <v>4</v>
      </c>
      <c r="K1588">
        <v>2</v>
      </c>
      <c r="L1588">
        <v>60</v>
      </c>
      <c r="M1588" s="18" t="s">
        <v>95</v>
      </c>
      <c r="N1588" s="14" t="s">
        <v>398</v>
      </c>
      <c r="O1588">
        <v>3</v>
      </c>
      <c r="P1588">
        <v>6.1</v>
      </c>
      <c r="Q1588">
        <v>129</v>
      </c>
      <c r="R1588">
        <v>11</v>
      </c>
      <c r="S1588">
        <v>8</v>
      </c>
      <c r="T1588">
        <v>5</v>
      </c>
      <c r="X1588" t="s">
        <v>96</v>
      </c>
      <c r="Y1588">
        <v>1078</v>
      </c>
      <c r="Z1588" t="s">
        <v>30</v>
      </c>
    </row>
    <row r="1589" spans="1:26" x14ac:dyDescent="0.25">
      <c r="A1589" s="20" t="s">
        <v>355</v>
      </c>
      <c r="B1589" s="15" t="s">
        <v>362</v>
      </c>
      <c r="C1589" s="15" t="s">
        <v>2618</v>
      </c>
      <c r="D1589" s="28" t="str">
        <f>VLOOKUP(R1589, method!$A$1:$B$15, 2, 0)</f>
        <v>中前</v>
      </c>
      <c r="E1589" s="33">
        <v>1</v>
      </c>
      <c r="F1589" t="s">
        <v>1829</v>
      </c>
      <c r="G1589" s="31" t="s">
        <v>439</v>
      </c>
      <c r="H1589">
        <v>1200</v>
      </c>
      <c r="I1589" s="35" t="s">
        <v>436</v>
      </c>
      <c r="J1589">
        <v>4</v>
      </c>
      <c r="K1589">
        <v>9</v>
      </c>
      <c r="L1589">
        <v>55</v>
      </c>
      <c r="M1589" s="18" t="s">
        <v>95</v>
      </c>
      <c r="N1589" s="14" t="s">
        <v>398</v>
      </c>
      <c r="O1589" s="10" t="s">
        <v>613</v>
      </c>
      <c r="P1589">
        <v>4.0999999999999996</v>
      </c>
      <c r="Q1589">
        <v>126</v>
      </c>
      <c r="R1589">
        <v>7</v>
      </c>
      <c r="S1589">
        <v>7</v>
      </c>
      <c r="T1589">
        <v>1</v>
      </c>
      <c r="X1589" t="s">
        <v>90</v>
      </c>
      <c r="Y1589">
        <v>1049</v>
      </c>
      <c r="Z1589" t="s">
        <v>30</v>
      </c>
    </row>
    <row r="1590" spans="1:26" x14ac:dyDescent="0.25">
      <c r="A1590" s="20" t="s">
        <v>355</v>
      </c>
      <c r="B1590" s="16" t="s">
        <v>363</v>
      </c>
      <c r="C1590" s="16" t="s">
        <v>2619</v>
      </c>
      <c r="D1590" s="26" t="str">
        <f>VLOOKUP(R1590, method!$A$1:$B$15, 2, 0)</f>
        <v>放頭</v>
      </c>
      <c r="E1590">
        <v>12</v>
      </c>
      <c r="F1590" t="s">
        <v>1052</v>
      </c>
      <c r="G1590" t="s">
        <v>532</v>
      </c>
      <c r="H1590">
        <v>1200</v>
      </c>
      <c r="I1590" s="35" t="s">
        <v>436</v>
      </c>
      <c r="J1590">
        <v>3</v>
      </c>
      <c r="K1590">
        <v>11</v>
      </c>
      <c r="L1590">
        <v>71</v>
      </c>
      <c r="M1590" s="25" t="s">
        <v>89</v>
      </c>
      <c r="N1590" s="18" t="s">
        <v>12</v>
      </c>
      <c r="O1590" t="s">
        <v>562</v>
      </c>
      <c r="P1590">
        <v>16</v>
      </c>
      <c r="Q1590">
        <v>128</v>
      </c>
      <c r="R1590">
        <v>3</v>
      </c>
      <c r="S1590">
        <v>2</v>
      </c>
      <c r="T1590">
        <v>12</v>
      </c>
      <c r="X1590" t="s">
        <v>1830</v>
      </c>
      <c r="Y1590">
        <v>1176</v>
      </c>
      <c r="Z1590" t="s">
        <v>823</v>
      </c>
    </row>
    <row r="1591" spans="1:26" x14ac:dyDescent="0.25">
      <c r="A1591" s="20" t="s">
        <v>355</v>
      </c>
      <c r="B1591" s="16" t="s">
        <v>363</v>
      </c>
      <c r="C1591" s="16" t="s">
        <v>2619</v>
      </c>
      <c r="D1591" s="28" t="str">
        <f>VLOOKUP(R1591, method!$A$1:$B$15, 2, 0)</f>
        <v>中前</v>
      </c>
      <c r="E1591" s="34">
        <v>4</v>
      </c>
      <c r="F1591" t="s">
        <v>561</v>
      </c>
      <c r="G1591" s="31" t="s">
        <v>435</v>
      </c>
      <c r="H1591">
        <v>1200</v>
      </c>
      <c r="I1591" s="35" t="s">
        <v>436</v>
      </c>
      <c r="J1591">
        <v>3</v>
      </c>
      <c r="K1591">
        <v>3</v>
      </c>
      <c r="L1591">
        <v>71</v>
      </c>
      <c r="M1591" s="25" t="s">
        <v>89</v>
      </c>
      <c r="N1591" s="16" t="s">
        <v>71</v>
      </c>
      <c r="O1591" s="10">
        <v>1</v>
      </c>
      <c r="P1591">
        <v>8.4</v>
      </c>
      <c r="Q1591">
        <v>128</v>
      </c>
      <c r="R1591">
        <v>5</v>
      </c>
      <c r="S1591">
        <v>5</v>
      </c>
      <c r="T1591">
        <v>4</v>
      </c>
      <c r="X1591" t="s">
        <v>334</v>
      </c>
      <c r="Y1591">
        <v>1153</v>
      </c>
      <c r="Z1591" t="s">
        <v>463</v>
      </c>
    </row>
    <row r="1592" spans="1:26" x14ac:dyDescent="0.25">
      <c r="A1592" s="20" t="s">
        <v>355</v>
      </c>
      <c r="B1592" s="16" t="s">
        <v>363</v>
      </c>
      <c r="C1592" s="16" t="s">
        <v>2619</v>
      </c>
      <c r="D1592" s="28" t="str">
        <f>VLOOKUP(R1592, method!$A$1:$B$15, 2, 0)</f>
        <v>中前</v>
      </c>
      <c r="E1592">
        <v>6</v>
      </c>
      <c r="F1592" t="s">
        <v>447</v>
      </c>
      <c r="G1592" s="30" t="s">
        <v>445</v>
      </c>
      <c r="H1592">
        <v>1200</v>
      </c>
      <c r="I1592" s="35" t="s">
        <v>436</v>
      </c>
      <c r="J1592">
        <v>3</v>
      </c>
      <c r="K1592">
        <v>5</v>
      </c>
      <c r="L1592">
        <v>71</v>
      </c>
      <c r="M1592" s="25" t="s">
        <v>89</v>
      </c>
      <c r="N1592" s="18" t="s">
        <v>201</v>
      </c>
      <c r="O1592" t="s">
        <v>558</v>
      </c>
      <c r="P1592">
        <v>13</v>
      </c>
      <c r="Q1592">
        <v>127</v>
      </c>
      <c r="R1592">
        <v>4</v>
      </c>
      <c r="S1592">
        <v>4</v>
      </c>
      <c r="T1592">
        <v>6</v>
      </c>
      <c r="X1592" t="s">
        <v>1421</v>
      </c>
      <c r="Y1592">
        <v>1158</v>
      </c>
      <c r="Z1592" t="s">
        <v>463</v>
      </c>
    </row>
    <row r="1593" spans="1:26" x14ac:dyDescent="0.25">
      <c r="A1593" s="20" t="s">
        <v>355</v>
      </c>
      <c r="B1593" s="16" t="s">
        <v>363</v>
      </c>
      <c r="C1593" s="16" t="s">
        <v>2619</v>
      </c>
      <c r="D1593" s="27" t="str">
        <f>VLOOKUP(R1593, method!$A$1:$B$15, 2, 0)</f>
        <v>中後</v>
      </c>
      <c r="E1593">
        <v>11</v>
      </c>
      <c r="F1593" t="s">
        <v>450</v>
      </c>
      <c r="G1593" s="31" t="s">
        <v>451</v>
      </c>
      <c r="H1593">
        <v>1200</v>
      </c>
      <c r="I1593" s="35" t="s">
        <v>436</v>
      </c>
      <c r="J1593">
        <v>3</v>
      </c>
      <c r="K1593">
        <v>10</v>
      </c>
      <c r="L1593">
        <v>71</v>
      </c>
      <c r="M1593" s="25" t="s">
        <v>89</v>
      </c>
      <c r="N1593" s="18" t="s">
        <v>201</v>
      </c>
      <c r="O1593" t="s">
        <v>637</v>
      </c>
      <c r="P1593">
        <v>35</v>
      </c>
      <c r="Q1593">
        <v>131</v>
      </c>
      <c r="R1593">
        <v>10</v>
      </c>
      <c r="S1593">
        <v>10</v>
      </c>
      <c r="T1593">
        <v>11</v>
      </c>
      <c r="X1593" t="s">
        <v>1227</v>
      </c>
      <c r="Y1593">
        <v>1145</v>
      </c>
      <c r="Z1593" t="s">
        <v>463</v>
      </c>
    </row>
    <row r="1594" spans="1:26" x14ac:dyDescent="0.25">
      <c r="A1594" s="20" t="s">
        <v>355</v>
      </c>
      <c r="B1594" s="16" t="s">
        <v>363</v>
      </c>
      <c r="C1594" s="16" t="s">
        <v>2619</v>
      </c>
      <c r="D1594" s="26" t="str">
        <f>VLOOKUP(R1594, method!$A$1:$B$15, 2, 0)</f>
        <v>放頭</v>
      </c>
      <c r="E1594" s="33">
        <v>1</v>
      </c>
      <c r="F1594" t="s">
        <v>454</v>
      </c>
      <c r="G1594" s="31" t="s">
        <v>451</v>
      </c>
      <c r="H1594">
        <v>1200</v>
      </c>
      <c r="I1594" s="35" t="s">
        <v>455</v>
      </c>
      <c r="J1594">
        <v>3</v>
      </c>
      <c r="K1594">
        <v>5</v>
      </c>
      <c r="L1594">
        <v>66</v>
      </c>
      <c r="M1594" s="25" t="s">
        <v>89</v>
      </c>
      <c r="N1594" s="18" t="s">
        <v>201</v>
      </c>
      <c r="O1594" s="10" t="s">
        <v>762</v>
      </c>
      <c r="P1594">
        <v>6.4</v>
      </c>
      <c r="Q1594">
        <v>125</v>
      </c>
      <c r="R1594">
        <v>3</v>
      </c>
      <c r="S1594">
        <v>3</v>
      </c>
      <c r="T1594">
        <v>1</v>
      </c>
      <c r="X1594" t="s">
        <v>1143</v>
      </c>
      <c r="Y1594">
        <v>1156</v>
      </c>
      <c r="Z1594" t="s">
        <v>463</v>
      </c>
    </row>
    <row r="1595" spans="1:26" x14ac:dyDescent="0.25">
      <c r="A1595" s="20" t="s">
        <v>355</v>
      </c>
      <c r="B1595" s="16" t="s">
        <v>363</v>
      </c>
      <c r="C1595" s="16" t="s">
        <v>2619</v>
      </c>
      <c r="D1595" s="28" t="str">
        <f>VLOOKUP(R1595, method!$A$1:$B$15, 2, 0)</f>
        <v>中前</v>
      </c>
      <c r="E1595">
        <v>6</v>
      </c>
      <c r="F1595" t="s">
        <v>579</v>
      </c>
      <c r="G1595" t="s">
        <v>545</v>
      </c>
      <c r="H1595">
        <v>1400</v>
      </c>
      <c r="I1595" s="35" t="s">
        <v>436</v>
      </c>
      <c r="J1595">
        <v>3</v>
      </c>
      <c r="K1595">
        <v>7</v>
      </c>
      <c r="L1595">
        <v>66</v>
      </c>
      <c r="M1595" s="25" t="s">
        <v>89</v>
      </c>
      <c r="N1595" s="18" t="s">
        <v>12</v>
      </c>
      <c r="O1595" t="s">
        <v>519</v>
      </c>
      <c r="P1595">
        <v>6.4</v>
      </c>
      <c r="Q1595">
        <v>121</v>
      </c>
      <c r="R1595">
        <v>7</v>
      </c>
      <c r="S1595">
        <v>7</v>
      </c>
      <c r="T1595">
        <v>7</v>
      </c>
      <c r="U1595">
        <v>6</v>
      </c>
      <c r="X1595" t="s">
        <v>1785</v>
      </c>
      <c r="Y1595">
        <v>1185</v>
      </c>
      <c r="Z1595" t="s">
        <v>463</v>
      </c>
    </row>
    <row r="1596" spans="1:26" x14ac:dyDescent="0.25">
      <c r="A1596" s="20" t="s">
        <v>355</v>
      </c>
      <c r="B1596" s="16" t="s">
        <v>363</v>
      </c>
      <c r="C1596" s="16" t="s">
        <v>2619</v>
      </c>
      <c r="D1596" s="28" t="str">
        <f>VLOOKUP(R1596, method!$A$1:$B$15, 2, 0)</f>
        <v>中前</v>
      </c>
      <c r="E1596" s="33">
        <v>2</v>
      </c>
      <c r="F1596" t="s">
        <v>652</v>
      </c>
      <c r="G1596" t="s">
        <v>532</v>
      </c>
      <c r="H1596">
        <v>1200</v>
      </c>
      <c r="I1596" s="35" t="s">
        <v>455</v>
      </c>
      <c r="J1596">
        <v>3</v>
      </c>
      <c r="K1596">
        <v>10</v>
      </c>
      <c r="L1596">
        <v>66</v>
      </c>
      <c r="M1596" s="25" t="s">
        <v>89</v>
      </c>
      <c r="N1596" s="18" t="s">
        <v>12</v>
      </c>
      <c r="O1596" s="10" t="s">
        <v>442</v>
      </c>
      <c r="P1596">
        <v>6.9</v>
      </c>
      <c r="Q1596">
        <v>123</v>
      </c>
      <c r="R1596">
        <v>6</v>
      </c>
      <c r="S1596">
        <v>6</v>
      </c>
      <c r="T1596">
        <v>2</v>
      </c>
      <c r="X1596" t="s">
        <v>1391</v>
      </c>
      <c r="Y1596">
        <v>1180</v>
      </c>
      <c r="Z1596" t="s">
        <v>463</v>
      </c>
    </row>
    <row r="1597" spans="1:26" x14ac:dyDescent="0.25">
      <c r="A1597" s="20" t="s">
        <v>355</v>
      </c>
      <c r="B1597" s="16" t="s">
        <v>363</v>
      </c>
      <c r="C1597" s="16" t="s">
        <v>2619</v>
      </c>
      <c r="D1597" s="28" t="str">
        <f>VLOOKUP(R1597, method!$A$1:$B$15, 2, 0)</f>
        <v>中前</v>
      </c>
      <c r="E1597" s="34">
        <v>4</v>
      </c>
      <c r="F1597" t="s">
        <v>885</v>
      </c>
      <c r="G1597" t="s">
        <v>491</v>
      </c>
      <c r="H1597">
        <v>1200</v>
      </c>
      <c r="I1597" s="35" t="s">
        <v>455</v>
      </c>
      <c r="J1597">
        <v>3</v>
      </c>
      <c r="K1597">
        <v>5</v>
      </c>
      <c r="L1597">
        <v>66</v>
      </c>
      <c r="M1597" s="25" t="s">
        <v>89</v>
      </c>
      <c r="N1597" s="18" t="s">
        <v>12</v>
      </c>
      <c r="O1597" s="10" t="s">
        <v>526</v>
      </c>
      <c r="P1597">
        <v>8.6999999999999993</v>
      </c>
      <c r="Q1597">
        <v>121</v>
      </c>
      <c r="R1597">
        <v>4</v>
      </c>
      <c r="S1597">
        <v>5</v>
      </c>
      <c r="T1597">
        <v>4</v>
      </c>
      <c r="X1597" t="s">
        <v>1791</v>
      </c>
      <c r="Y1597">
        <v>1168</v>
      </c>
      <c r="Z1597" t="s">
        <v>639</v>
      </c>
    </row>
    <row r="1598" spans="1:26" x14ac:dyDescent="0.25">
      <c r="A1598" s="20" t="s">
        <v>355</v>
      </c>
      <c r="B1598" s="16" t="s">
        <v>363</v>
      </c>
      <c r="C1598" s="16" t="s">
        <v>2619</v>
      </c>
      <c r="D1598" s="26" t="str">
        <f>VLOOKUP(R1598, method!$A$1:$B$15, 2, 0)</f>
        <v>放頭</v>
      </c>
      <c r="E1598">
        <v>12</v>
      </c>
      <c r="F1598" t="s">
        <v>995</v>
      </c>
      <c r="G1598" s="31" t="s">
        <v>435</v>
      </c>
      <c r="H1598">
        <v>1200</v>
      </c>
      <c r="I1598" s="36" t="s">
        <v>440</v>
      </c>
      <c r="J1598">
        <v>3</v>
      </c>
      <c r="K1598">
        <v>9</v>
      </c>
      <c r="L1598">
        <v>66</v>
      </c>
      <c r="M1598" s="25" t="s">
        <v>89</v>
      </c>
      <c r="N1598" s="18" t="s">
        <v>12</v>
      </c>
      <c r="O1598" t="s">
        <v>508</v>
      </c>
      <c r="P1598">
        <v>7.7</v>
      </c>
      <c r="Q1598">
        <v>126</v>
      </c>
      <c r="R1598">
        <v>3</v>
      </c>
      <c r="S1598">
        <v>3</v>
      </c>
      <c r="T1598">
        <v>12</v>
      </c>
      <c r="X1598" t="s">
        <v>1183</v>
      </c>
      <c r="Y1598">
        <v>1185</v>
      </c>
      <c r="Z1598" t="s">
        <v>64</v>
      </c>
    </row>
    <row r="1599" spans="1:26" x14ac:dyDescent="0.25">
      <c r="A1599" s="20" t="s">
        <v>355</v>
      </c>
      <c r="B1599" s="16" t="s">
        <v>363</v>
      </c>
      <c r="C1599" s="16" t="s">
        <v>2619</v>
      </c>
      <c r="D1599" s="28" t="str">
        <f>VLOOKUP(R1599, method!$A$1:$B$15, 2, 0)</f>
        <v>中前</v>
      </c>
      <c r="E1599" s="33">
        <v>2</v>
      </c>
      <c r="F1599" t="s">
        <v>472</v>
      </c>
      <c r="G1599" s="31" t="s">
        <v>435</v>
      </c>
      <c r="H1599">
        <v>1200</v>
      </c>
      <c r="I1599" s="35" t="s">
        <v>455</v>
      </c>
      <c r="J1599">
        <v>3</v>
      </c>
      <c r="K1599">
        <v>1</v>
      </c>
      <c r="L1599">
        <v>65</v>
      </c>
      <c r="M1599" s="25" t="s">
        <v>89</v>
      </c>
      <c r="N1599" s="18" t="s">
        <v>12</v>
      </c>
      <c r="O1599" s="10" t="s">
        <v>376</v>
      </c>
      <c r="P1599">
        <v>2.5</v>
      </c>
      <c r="Q1599">
        <v>120</v>
      </c>
      <c r="R1599">
        <v>4</v>
      </c>
      <c r="S1599">
        <v>4</v>
      </c>
      <c r="T1599">
        <v>2</v>
      </c>
      <c r="X1599" t="s">
        <v>96</v>
      </c>
      <c r="Y1599">
        <v>1175</v>
      </c>
      <c r="Z1599" t="s">
        <v>227</v>
      </c>
    </row>
    <row r="1600" spans="1:26" x14ac:dyDescent="0.25">
      <c r="A1600" s="20" t="s">
        <v>355</v>
      </c>
      <c r="B1600" s="17" t="s">
        <v>367</v>
      </c>
      <c r="C1600" s="17" t="s">
        <v>2620</v>
      </c>
      <c r="D1600" s="27" t="str">
        <f>VLOOKUP(R1600, method!$A$1:$B$15, 2, 0)</f>
        <v>中後</v>
      </c>
      <c r="E1600" s="33">
        <v>3</v>
      </c>
      <c r="F1600" t="s">
        <v>434</v>
      </c>
      <c r="G1600" s="31" t="s">
        <v>435</v>
      </c>
      <c r="H1600">
        <v>1200</v>
      </c>
      <c r="I1600" s="35" t="s">
        <v>436</v>
      </c>
      <c r="J1600">
        <v>3</v>
      </c>
      <c r="K1600">
        <v>7</v>
      </c>
      <c r="L1600">
        <v>64</v>
      </c>
      <c r="M1600" s="15" t="s">
        <v>34</v>
      </c>
      <c r="N1600" s="24" t="s">
        <v>146</v>
      </c>
      <c r="O1600" s="10" t="s">
        <v>597</v>
      </c>
      <c r="P1600">
        <v>10</v>
      </c>
      <c r="Q1600">
        <v>119</v>
      </c>
      <c r="R1600">
        <v>9</v>
      </c>
      <c r="S1600">
        <v>9</v>
      </c>
      <c r="T1600">
        <v>3</v>
      </c>
      <c r="X1600" t="s">
        <v>1383</v>
      </c>
      <c r="Y1600">
        <v>1117</v>
      </c>
      <c r="Z1600" t="s">
        <v>64</v>
      </c>
    </row>
    <row r="1601" spans="1:26" x14ac:dyDescent="0.25">
      <c r="A1601" s="20" t="s">
        <v>355</v>
      </c>
      <c r="B1601" s="17" t="s">
        <v>367</v>
      </c>
      <c r="C1601" s="17" t="s">
        <v>2620</v>
      </c>
      <c r="D1601" s="28" t="str">
        <f>VLOOKUP(R1601, method!$A$1:$B$15, 2, 0)</f>
        <v>中前</v>
      </c>
      <c r="E1601" s="33">
        <v>1</v>
      </c>
      <c r="F1601" t="s">
        <v>645</v>
      </c>
      <c r="G1601" s="31" t="s">
        <v>451</v>
      </c>
      <c r="H1601">
        <v>1200</v>
      </c>
      <c r="I1601" s="35" t="s">
        <v>436</v>
      </c>
      <c r="J1601">
        <v>4</v>
      </c>
      <c r="K1601">
        <v>6</v>
      </c>
      <c r="L1601">
        <v>58</v>
      </c>
      <c r="M1601" s="15" t="s">
        <v>34</v>
      </c>
      <c r="N1601" s="22" t="s">
        <v>33</v>
      </c>
      <c r="O1601" s="10" t="s">
        <v>613</v>
      </c>
      <c r="P1601">
        <v>2.6</v>
      </c>
      <c r="Q1601">
        <v>134</v>
      </c>
      <c r="R1601">
        <v>4</v>
      </c>
      <c r="S1601">
        <v>3</v>
      </c>
      <c r="T1601">
        <v>1</v>
      </c>
      <c r="X1601" t="s">
        <v>1831</v>
      </c>
      <c r="Y1601">
        <v>1109</v>
      </c>
      <c r="Z1601" t="s">
        <v>64</v>
      </c>
    </row>
    <row r="1602" spans="1:26" x14ac:dyDescent="0.25">
      <c r="A1602" s="20" t="s">
        <v>355</v>
      </c>
      <c r="B1602" s="17" t="s">
        <v>367</v>
      </c>
      <c r="C1602" s="17" t="s">
        <v>2620</v>
      </c>
      <c r="D1602" s="27" t="str">
        <f>VLOOKUP(R1602, method!$A$1:$B$15, 2, 0)</f>
        <v>中後</v>
      </c>
      <c r="E1602">
        <v>7</v>
      </c>
      <c r="F1602" t="s">
        <v>712</v>
      </c>
      <c r="G1602" s="31" t="s">
        <v>439</v>
      </c>
      <c r="H1602">
        <v>1200</v>
      </c>
      <c r="I1602" s="35" t="s">
        <v>436</v>
      </c>
      <c r="J1602">
        <v>3</v>
      </c>
      <c r="K1602">
        <v>9</v>
      </c>
      <c r="L1602">
        <v>60</v>
      </c>
      <c r="M1602" s="15" t="s">
        <v>34</v>
      </c>
      <c r="N1602" s="18" t="s">
        <v>201</v>
      </c>
      <c r="O1602" t="s">
        <v>536</v>
      </c>
      <c r="P1602">
        <v>7.9</v>
      </c>
      <c r="Q1602">
        <v>116</v>
      </c>
      <c r="R1602">
        <v>9</v>
      </c>
      <c r="S1602">
        <v>8</v>
      </c>
      <c r="T1602">
        <v>7</v>
      </c>
      <c r="X1602" t="s">
        <v>383</v>
      </c>
      <c r="Y1602">
        <v>1118</v>
      </c>
      <c r="Z1602" t="s">
        <v>64</v>
      </c>
    </row>
    <row r="1603" spans="1:26" x14ac:dyDescent="0.25">
      <c r="A1603" s="20" t="s">
        <v>355</v>
      </c>
      <c r="B1603" s="17" t="s">
        <v>367</v>
      </c>
      <c r="C1603" s="17" t="s">
        <v>2620</v>
      </c>
      <c r="D1603" s="27" t="str">
        <f>VLOOKUP(R1603, method!$A$1:$B$15, 2, 0)</f>
        <v>中後</v>
      </c>
      <c r="E1603" s="34">
        <v>4</v>
      </c>
      <c r="F1603" t="s">
        <v>685</v>
      </c>
      <c r="G1603" s="31" t="s">
        <v>439</v>
      </c>
      <c r="H1603">
        <v>1200</v>
      </c>
      <c r="I1603" s="35" t="s">
        <v>436</v>
      </c>
      <c r="J1603">
        <v>3</v>
      </c>
      <c r="K1603">
        <v>7</v>
      </c>
      <c r="L1603">
        <v>60</v>
      </c>
      <c r="M1603" s="15" t="s">
        <v>34</v>
      </c>
      <c r="N1603" s="18" t="s">
        <v>201</v>
      </c>
      <c r="O1603" s="10" t="s">
        <v>452</v>
      </c>
      <c r="P1603">
        <v>8</v>
      </c>
      <c r="Q1603">
        <v>121</v>
      </c>
      <c r="R1603">
        <v>8</v>
      </c>
      <c r="S1603">
        <v>9</v>
      </c>
      <c r="T1603">
        <v>4</v>
      </c>
      <c r="X1603" t="s">
        <v>63</v>
      </c>
      <c r="Y1603">
        <v>1110</v>
      </c>
      <c r="Z1603" t="s">
        <v>1832</v>
      </c>
    </row>
    <row r="1604" spans="1:26" x14ac:dyDescent="0.25">
      <c r="A1604" s="20" t="s">
        <v>355</v>
      </c>
      <c r="B1604" s="17" t="s">
        <v>367</v>
      </c>
      <c r="C1604" s="17" t="s">
        <v>2620</v>
      </c>
      <c r="D1604" s="28" t="str">
        <f>VLOOKUP(R1604, method!$A$1:$B$15, 2, 0)</f>
        <v>中前</v>
      </c>
      <c r="E1604">
        <v>6</v>
      </c>
      <c r="F1604" t="s">
        <v>457</v>
      </c>
      <c r="G1604" s="30" t="s">
        <v>445</v>
      </c>
      <c r="H1604">
        <v>1200</v>
      </c>
      <c r="I1604" s="35" t="s">
        <v>455</v>
      </c>
      <c r="J1604">
        <v>3</v>
      </c>
      <c r="K1604">
        <v>2</v>
      </c>
      <c r="L1604">
        <v>62</v>
      </c>
      <c r="M1604" s="15" t="s">
        <v>34</v>
      </c>
      <c r="N1604" s="18" t="s">
        <v>201</v>
      </c>
      <c r="O1604" t="s">
        <v>495</v>
      </c>
      <c r="P1604">
        <v>3.5</v>
      </c>
      <c r="Q1604">
        <v>120</v>
      </c>
      <c r="R1604">
        <v>6</v>
      </c>
      <c r="S1604">
        <v>6</v>
      </c>
      <c r="T1604">
        <v>6</v>
      </c>
      <c r="X1604" t="s">
        <v>1217</v>
      </c>
      <c r="Y1604">
        <v>1117</v>
      </c>
      <c r="Z1604" t="s">
        <v>155</v>
      </c>
    </row>
    <row r="1605" spans="1:26" x14ac:dyDescent="0.25">
      <c r="A1605" s="20" t="s">
        <v>355</v>
      </c>
      <c r="B1605" s="17" t="s">
        <v>367</v>
      </c>
      <c r="C1605" s="17" t="s">
        <v>2620</v>
      </c>
      <c r="D1605" s="29" t="str">
        <f>VLOOKUP(R1605, method!$A$1:$B$15, 2, 0)</f>
        <v>留後</v>
      </c>
      <c r="E1605" s="33">
        <v>3</v>
      </c>
      <c r="F1605" t="s">
        <v>859</v>
      </c>
      <c r="G1605" s="31" t="s">
        <v>435</v>
      </c>
      <c r="H1605">
        <v>1200</v>
      </c>
      <c r="I1605" s="35" t="s">
        <v>455</v>
      </c>
      <c r="J1605">
        <v>3</v>
      </c>
      <c r="K1605">
        <v>12</v>
      </c>
      <c r="L1605">
        <v>62</v>
      </c>
      <c r="M1605" s="15" t="s">
        <v>34</v>
      </c>
      <c r="N1605" s="18" t="s">
        <v>201</v>
      </c>
      <c r="O1605" s="10" t="s">
        <v>597</v>
      </c>
      <c r="P1605">
        <v>10</v>
      </c>
      <c r="Q1605">
        <v>120</v>
      </c>
      <c r="R1605">
        <v>11</v>
      </c>
      <c r="S1605">
        <v>9</v>
      </c>
      <c r="T1605">
        <v>3</v>
      </c>
      <c r="X1605" t="s">
        <v>1831</v>
      </c>
      <c r="Y1605">
        <v>1109</v>
      </c>
      <c r="Z1605" t="s">
        <v>155</v>
      </c>
    </row>
    <row r="1606" spans="1:26" x14ac:dyDescent="0.25">
      <c r="A1606" s="20" t="s">
        <v>355</v>
      </c>
      <c r="B1606" s="17" t="s">
        <v>367</v>
      </c>
      <c r="C1606" s="17" t="s">
        <v>2620</v>
      </c>
      <c r="D1606" s="27" t="str">
        <f>VLOOKUP(R1606, method!$A$1:$B$15, 2, 0)</f>
        <v>中後</v>
      </c>
      <c r="E1606" s="33">
        <v>3</v>
      </c>
      <c r="F1606" t="s">
        <v>464</v>
      </c>
      <c r="G1606" s="31" t="s">
        <v>439</v>
      </c>
      <c r="H1606">
        <v>1200</v>
      </c>
      <c r="I1606" s="35" t="s">
        <v>455</v>
      </c>
      <c r="J1606">
        <v>3</v>
      </c>
      <c r="K1606">
        <v>10</v>
      </c>
      <c r="L1606">
        <v>62</v>
      </c>
      <c r="M1606" s="15" t="s">
        <v>34</v>
      </c>
      <c r="N1606" s="18" t="s">
        <v>201</v>
      </c>
      <c r="O1606" s="10" t="s">
        <v>597</v>
      </c>
      <c r="P1606">
        <v>17</v>
      </c>
      <c r="Q1606">
        <v>120</v>
      </c>
      <c r="R1606">
        <v>10</v>
      </c>
      <c r="S1606">
        <v>10</v>
      </c>
      <c r="T1606">
        <v>3</v>
      </c>
      <c r="X1606" t="s">
        <v>122</v>
      </c>
      <c r="Y1606">
        <v>1116</v>
      </c>
      <c r="Z1606" t="s">
        <v>155</v>
      </c>
    </row>
    <row r="1607" spans="1:26" x14ac:dyDescent="0.25">
      <c r="A1607" s="20" t="s">
        <v>355</v>
      </c>
      <c r="B1607" s="17" t="s">
        <v>367</v>
      </c>
      <c r="C1607" s="17" t="s">
        <v>2620</v>
      </c>
      <c r="D1607" s="28" t="str">
        <f>VLOOKUP(R1607, method!$A$1:$B$15, 2, 0)</f>
        <v>中前</v>
      </c>
      <c r="E1607" s="34">
        <v>5</v>
      </c>
      <c r="F1607" t="s">
        <v>1058</v>
      </c>
      <c r="G1607" s="31" t="s">
        <v>451</v>
      </c>
      <c r="H1607">
        <v>1200</v>
      </c>
      <c r="I1607" s="35" t="s">
        <v>455</v>
      </c>
      <c r="J1607">
        <v>3</v>
      </c>
      <c r="K1607">
        <v>7</v>
      </c>
      <c r="L1607">
        <v>64</v>
      </c>
      <c r="M1607" s="15" t="s">
        <v>34</v>
      </c>
      <c r="N1607" s="18" t="s">
        <v>201</v>
      </c>
      <c r="O1607" t="s">
        <v>529</v>
      </c>
      <c r="P1607">
        <v>20</v>
      </c>
      <c r="Q1607">
        <v>121</v>
      </c>
      <c r="R1607">
        <v>7</v>
      </c>
      <c r="S1607">
        <v>7</v>
      </c>
      <c r="T1607">
        <v>5</v>
      </c>
      <c r="X1607" t="s">
        <v>132</v>
      </c>
      <c r="Y1607">
        <v>1117</v>
      </c>
      <c r="Z1607" t="s">
        <v>589</v>
      </c>
    </row>
    <row r="1608" spans="1:26" x14ac:dyDescent="0.25">
      <c r="A1608" s="20" t="s">
        <v>355</v>
      </c>
      <c r="B1608" s="17" t="s">
        <v>367</v>
      </c>
      <c r="C1608" s="17" t="s">
        <v>2620</v>
      </c>
      <c r="D1608" s="28" t="str">
        <f>VLOOKUP(R1608, method!$A$1:$B$15, 2, 0)</f>
        <v>中前</v>
      </c>
      <c r="E1608">
        <v>11</v>
      </c>
      <c r="F1608" t="s">
        <v>866</v>
      </c>
      <c r="G1608" t="s">
        <v>631</v>
      </c>
      <c r="H1608">
        <v>1200</v>
      </c>
      <c r="I1608" s="35" t="s">
        <v>436</v>
      </c>
      <c r="J1608">
        <v>3</v>
      </c>
      <c r="K1608">
        <v>5</v>
      </c>
      <c r="L1608">
        <v>66</v>
      </c>
      <c r="M1608" s="15" t="s">
        <v>34</v>
      </c>
      <c r="N1608" s="16" t="s">
        <v>71</v>
      </c>
      <c r="O1608" t="s">
        <v>679</v>
      </c>
      <c r="P1608">
        <v>40</v>
      </c>
      <c r="Q1608">
        <v>124</v>
      </c>
      <c r="R1608">
        <v>6</v>
      </c>
      <c r="S1608">
        <v>7</v>
      </c>
      <c r="T1608">
        <v>11</v>
      </c>
      <c r="X1608" t="s">
        <v>617</v>
      </c>
      <c r="Y1608">
        <v>1104</v>
      </c>
      <c r="Z1608" t="s">
        <v>346</v>
      </c>
    </row>
    <row r="1609" spans="1:26" x14ac:dyDescent="0.25">
      <c r="A1609" s="20" t="s">
        <v>355</v>
      </c>
      <c r="B1609" s="17" t="s">
        <v>367</v>
      </c>
      <c r="C1609" s="17" t="s">
        <v>2620</v>
      </c>
      <c r="D1609" s="28" t="str">
        <f>VLOOKUP(R1609, method!$A$1:$B$15, 2, 0)</f>
        <v>中前</v>
      </c>
      <c r="E1609">
        <v>7</v>
      </c>
      <c r="F1609" t="s">
        <v>475</v>
      </c>
      <c r="G1609" s="30" t="s">
        <v>445</v>
      </c>
      <c r="H1609">
        <v>1200</v>
      </c>
      <c r="I1609" s="35" t="s">
        <v>436</v>
      </c>
      <c r="J1609">
        <v>3</v>
      </c>
      <c r="K1609">
        <v>6</v>
      </c>
      <c r="L1609">
        <v>66</v>
      </c>
      <c r="M1609" s="15" t="s">
        <v>34</v>
      </c>
      <c r="N1609" s="20" t="s">
        <v>56</v>
      </c>
      <c r="O1609" s="10" t="s">
        <v>526</v>
      </c>
      <c r="P1609">
        <v>6.3</v>
      </c>
      <c r="Q1609">
        <v>123</v>
      </c>
      <c r="R1609">
        <v>6</v>
      </c>
      <c r="S1609">
        <v>7</v>
      </c>
      <c r="T1609">
        <v>7</v>
      </c>
      <c r="X1609" t="s">
        <v>1103</v>
      </c>
      <c r="Y1609">
        <v>1104</v>
      </c>
      <c r="Z1609" t="s">
        <v>346</v>
      </c>
    </row>
    <row r="1610" spans="1:26" x14ac:dyDescent="0.25">
      <c r="A1610" s="20" t="s">
        <v>355</v>
      </c>
      <c r="B1610" s="17" t="s">
        <v>367</v>
      </c>
      <c r="C1610" s="17" t="s">
        <v>2620</v>
      </c>
      <c r="D1610" s="27" t="str">
        <f>VLOOKUP(R1610, method!$A$1:$B$15, 2, 0)</f>
        <v>中後</v>
      </c>
      <c r="E1610" s="33">
        <v>3</v>
      </c>
      <c r="F1610" t="s">
        <v>846</v>
      </c>
      <c r="G1610" s="30" t="s">
        <v>445</v>
      </c>
      <c r="H1610">
        <v>1200</v>
      </c>
      <c r="I1610" s="35" t="s">
        <v>455</v>
      </c>
      <c r="J1610">
        <v>3</v>
      </c>
      <c r="K1610">
        <v>5</v>
      </c>
      <c r="L1610">
        <v>65</v>
      </c>
      <c r="M1610" s="15" t="s">
        <v>34</v>
      </c>
      <c r="N1610" s="20" t="s">
        <v>56</v>
      </c>
      <c r="O1610" s="10" t="s">
        <v>526</v>
      </c>
      <c r="P1610">
        <v>9.9</v>
      </c>
      <c r="Q1610">
        <v>124</v>
      </c>
      <c r="R1610">
        <v>9</v>
      </c>
      <c r="S1610">
        <v>9</v>
      </c>
      <c r="T1610">
        <v>3</v>
      </c>
      <c r="X1610" t="s">
        <v>1400</v>
      </c>
      <c r="Y1610">
        <v>1113</v>
      </c>
      <c r="Z1610" t="s">
        <v>346</v>
      </c>
    </row>
    <row r="1611" spans="1:26" x14ac:dyDescent="0.25">
      <c r="A1611" s="20" t="s">
        <v>355</v>
      </c>
      <c r="B1611" s="17" t="s">
        <v>367</v>
      </c>
      <c r="C1611" s="17" t="s">
        <v>2620</v>
      </c>
      <c r="D1611" s="28" t="str">
        <f>VLOOKUP(R1611, method!$A$1:$B$15, 2, 0)</f>
        <v>中前</v>
      </c>
      <c r="E1611" s="33">
        <v>3</v>
      </c>
      <c r="F1611" t="s">
        <v>623</v>
      </c>
      <c r="G1611" s="31" t="s">
        <v>439</v>
      </c>
      <c r="H1611">
        <v>1200</v>
      </c>
      <c r="I1611" s="35" t="s">
        <v>455</v>
      </c>
      <c r="J1611">
        <v>3</v>
      </c>
      <c r="K1611">
        <v>3</v>
      </c>
      <c r="L1611">
        <v>63</v>
      </c>
      <c r="M1611" s="15" t="s">
        <v>34</v>
      </c>
      <c r="N1611" s="18" t="s">
        <v>201</v>
      </c>
      <c r="O1611" s="10" t="s">
        <v>613</v>
      </c>
      <c r="P1611">
        <v>58</v>
      </c>
      <c r="Q1611">
        <v>119</v>
      </c>
      <c r="R1611">
        <v>6</v>
      </c>
      <c r="S1611">
        <v>3</v>
      </c>
      <c r="T1611">
        <v>3</v>
      </c>
      <c r="X1611" t="s">
        <v>496</v>
      </c>
      <c r="Y1611">
        <v>1118</v>
      </c>
      <c r="Z1611" t="s">
        <v>346</v>
      </c>
    </row>
    <row r="1612" spans="1:26" x14ac:dyDescent="0.25">
      <c r="A1612" s="20" t="s">
        <v>355</v>
      </c>
      <c r="B1612" s="17" t="s">
        <v>367</v>
      </c>
      <c r="C1612" s="17" t="s">
        <v>2620</v>
      </c>
      <c r="D1612" s="27" t="str">
        <f>VLOOKUP(R1612, method!$A$1:$B$15, 2, 0)</f>
        <v>中後</v>
      </c>
      <c r="E1612">
        <v>9</v>
      </c>
      <c r="F1612" t="s">
        <v>626</v>
      </c>
      <c r="G1612" s="30" t="s">
        <v>445</v>
      </c>
      <c r="H1612">
        <v>1200</v>
      </c>
      <c r="I1612" s="35" t="s">
        <v>455</v>
      </c>
      <c r="J1612">
        <v>3</v>
      </c>
      <c r="K1612">
        <v>4</v>
      </c>
      <c r="L1612">
        <v>63</v>
      </c>
      <c r="M1612" s="15" t="s">
        <v>34</v>
      </c>
      <c r="N1612" s="16" t="s">
        <v>140</v>
      </c>
      <c r="O1612">
        <v>5</v>
      </c>
      <c r="P1612">
        <v>30</v>
      </c>
      <c r="Q1612">
        <v>119</v>
      </c>
      <c r="R1612">
        <v>9</v>
      </c>
      <c r="S1612">
        <v>9</v>
      </c>
      <c r="T1612">
        <v>9</v>
      </c>
      <c r="X1612" t="s">
        <v>1833</v>
      </c>
      <c r="Y1612">
        <v>1121</v>
      </c>
      <c r="Z1612" t="s">
        <v>596</v>
      </c>
    </row>
    <row r="1613" spans="1:26" x14ac:dyDescent="0.25">
      <c r="A1613" s="20" t="s">
        <v>355</v>
      </c>
      <c r="B1613" s="18" t="s">
        <v>369</v>
      </c>
      <c r="C1613" s="18" t="s">
        <v>2621</v>
      </c>
      <c r="D1613" s="29" t="str">
        <f>VLOOKUP(R1613, method!$A$1:$B$15, 2, 0)</f>
        <v>留後</v>
      </c>
      <c r="E1613" s="34">
        <v>4</v>
      </c>
      <c r="F1613" t="s">
        <v>434</v>
      </c>
      <c r="G1613" s="31" t="s">
        <v>435</v>
      </c>
      <c r="H1613">
        <v>1200</v>
      </c>
      <c r="I1613" s="35" t="s">
        <v>436</v>
      </c>
      <c r="J1613">
        <v>3</v>
      </c>
      <c r="K1613">
        <v>12</v>
      </c>
      <c r="L1613">
        <v>64</v>
      </c>
      <c r="M1613" s="18" t="s">
        <v>188</v>
      </c>
      <c r="N1613" s="14" t="s">
        <v>45</v>
      </c>
      <c r="O1613" s="10" t="s">
        <v>552</v>
      </c>
      <c r="P1613">
        <v>19</v>
      </c>
      <c r="Q1613">
        <v>119</v>
      </c>
      <c r="R1613">
        <v>11</v>
      </c>
      <c r="S1613">
        <v>11</v>
      </c>
      <c r="T1613">
        <v>4</v>
      </c>
      <c r="X1613" t="s">
        <v>884</v>
      </c>
      <c r="Y1613">
        <v>1223</v>
      </c>
      <c r="Z1613" t="s">
        <v>23</v>
      </c>
    </row>
    <row r="1614" spans="1:26" x14ac:dyDescent="0.25">
      <c r="A1614" s="20" t="s">
        <v>355</v>
      </c>
      <c r="B1614" s="18" t="s">
        <v>369</v>
      </c>
      <c r="C1614" s="18" t="s">
        <v>2621</v>
      </c>
      <c r="D1614" s="27" t="str">
        <f>VLOOKUP(R1614, method!$A$1:$B$15, 2, 0)</f>
        <v>中後</v>
      </c>
      <c r="E1614" s="33">
        <v>2</v>
      </c>
      <c r="F1614" t="s">
        <v>438</v>
      </c>
      <c r="G1614" s="31" t="s">
        <v>439</v>
      </c>
      <c r="H1614">
        <v>1200</v>
      </c>
      <c r="I1614" s="36" t="s">
        <v>440</v>
      </c>
      <c r="J1614">
        <v>3</v>
      </c>
      <c r="K1614">
        <v>8</v>
      </c>
      <c r="L1614">
        <v>64</v>
      </c>
      <c r="M1614" s="18" t="s">
        <v>188</v>
      </c>
      <c r="N1614" s="16" t="s">
        <v>71</v>
      </c>
      <c r="O1614" t="s">
        <v>536</v>
      </c>
      <c r="P1614">
        <v>9.8000000000000007</v>
      </c>
      <c r="Q1614">
        <v>123</v>
      </c>
      <c r="R1614">
        <v>10</v>
      </c>
      <c r="S1614">
        <v>11</v>
      </c>
      <c r="T1614">
        <v>2</v>
      </c>
      <c r="X1614" t="s">
        <v>1084</v>
      </c>
      <c r="Y1614">
        <v>1225</v>
      </c>
      <c r="Z1614" t="s">
        <v>23</v>
      </c>
    </row>
    <row r="1615" spans="1:26" x14ac:dyDescent="0.25">
      <c r="A1615" s="20" t="s">
        <v>355</v>
      </c>
      <c r="B1615" s="18" t="s">
        <v>369</v>
      </c>
      <c r="C1615" s="18" t="s">
        <v>2621</v>
      </c>
      <c r="D1615" s="29" t="str">
        <f>VLOOKUP(R1615, method!$A$1:$B$15, 2, 0)</f>
        <v>留後</v>
      </c>
      <c r="E1615" s="33">
        <v>3</v>
      </c>
      <c r="F1615" t="s">
        <v>444</v>
      </c>
      <c r="G1615" s="30" t="s">
        <v>445</v>
      </c>
      <c r="H1615">
        <v>1200</v>
      </c>
      <c r="I1615" s="35" t="s">
        <v>436</v>
      </c>
      <c r="J1615">
        <v>3</v>
      </c>
      <c r="K1615">
        <v>8</v>
      </c>
      <c r="L1615">
        <v>64</v>
      </c>
      <c r="M1615" s="18" t="s">
        <v>188</v>
      </c>
      <c r="N1615" s="16" t="s">
        <v>71</v>
      </c>
      <c r="O1615" s="10">
        <v>2</v>
      </c>
      <c r="P1615">
        <v>23</v>
      </c>
      <c r="Q1615">
        <v>124</v>
      </c>
      <c r="R1615">
        <v>11</v>
      </c>
      <c r="S1615">
        <v>9</v>
      </c>
      <c r="T1615">
        <v>3</v>
      </c>
      <c r="X1615" t="s">
        <v>609</v>
      </c>
      <c r="Y1615">
        <v>1232</v>
      </c>
      <c r="Z1615" t="s">
        <v>23</v>
      </c>
    </row>
    <row r="1616" spans="1:26" x14ac:dyDescent="0.25">
      <c r="A1616" s="20" t="s">
        <v>355</v>
      </c>
      <c r="B1616" s="18" t="s">
        <v>369</v>
      </c>
      <c r="C1616" s="18" t="s">
        <v>2621</v>
      </c>
      <c r="D1616" s="27" t="str">
        <f>VLOOKUP(R1616, method!$A$1:$B$15, 2, 0)</f>
        <v>中後</v>
      </c>
      <c r="E1616">
        <v>7</v>
      </c>
      <c r="F1616" t="s">
        <v>684</v>
      </c>
      <c r="G1616" s="31" t="s">
        <v>451</v>
      </c>
      <c r="H1616">
        <v>1200</v>
      </c>
      <c r="I1616" s="35" t="s">
        <v>436</v>
      </c>
      <c r="J1616">
        <v>3</v>
      </c>
      <c r="K1616">
        <v>8</v>
      </c>
      <c r="L1616">
        <v>65</v>
      </c>
      <c r="M1616" s="18" t="s">
        <v>188</v>
      </c>
      <c r="N1616" s="19" t="s">
        <v>388</v>
      </c>
      <c r="O1616" s="10" t="s">
        <v>452</v>
      </c>
      <c r="P1616">
        <v>11</v>
      </c>
      <c r="Q1616">
        <v>121</v>
      </c>
      <c r="R1616">
        <v>10</v>
      </c>
      <c r="S1616">
        <v>10</v>
      </c>
      <c r="T1616">
        <v>7</v>
      </c>
      <c r="X1616" t="s">
        <v>214</v>
      </c>
      <c r="Y1616">
        <v>1225</v>
      </c>
      <c r="Z1616" t="s">
        <v>23</v>
      </c>
    </row>
    <row r="1617" spans="1:26" x14ac:dyDescent="0.25">
      <c r="A1617" s="20" t="s">
        <v>355</v>
      </c>
      <c r="B1617" s="18" t="s">
        <v>369</v>
      </c>
      <c r="C1617" s="18" t="s">
        <v>2621</v>
      </c>
      <c r="D1617" s="28" t="str">
        <f>VLOOKUP(R1617, method!$A$1:$B$15, 2, 0)</f>
        <v>中前</v>
      </c>
      <c r="E1617" s="34">
        <v>4</v>
      </c>
      <c r="F1617" t="s">
        <v>447</v>
      </c>
      <c r="G1617" s="30" t="s">
        <v>445</v>
      </c>
      <c r="H1617">
        <v>1200</v>
      </c>
      <c r="I1617" s="35" t="s">
        <v>436</v>
      </c>
      <c r="J1617">
        <v>3</v>
      </c>
      <c r="K1617">
        <v>1</v>
      </c>
      <c r="L1617">
        <v>67</v>
      </c>
      <c r="M1617" s="18" t="s">
        <v>188</v>
      </c>
      <c r="N1617" s="20" t="s">
        <v>56</v>
      </c>
      <c r="O1617" s="10" t="s">
        <v>442</v>
      </c>
      <c r="P1617">
        <v>3.1</v>
      </c>
      <c r="Q1617">
        <v>122</v>
      </c>
      <c r="R1617">
        <v>6</v>
      </c>
      <c r="S1617">
        <v>6</v>
      </c>
      <c r="T1617">
        <v>4</v>
      </c>
      <c r="X1617" t="s">
        <v>370</v>
      </c>
      <c r="Y1617">
        <v>1226</v>
      </c>
      <c r="Z1617" t="s">
        <v>23</v>
      </c>
    </row>
    <row r="1618" spans="1:26" x14ac:dyDescent="0.25">
      <c r="A1618" s="20" t="s">
        <v>355</v>
      </c>
      <c r="B1618" s="18" t="s">
        <v>369</v>
      </c>
      <c r="C1618" s="18" t="s">
        <v>2621</v>
      </c>
      <c r="D1618" s="28" t="str">
        <f>VLOOKUP(R1618, method!$A$1:$B$15, 2, 0)</f>
        <v>中前</v>
      </c>
      <c r="E1618" s="34">
        <v>4</v>
      </c>
      <c r="F1618" t="s">
        <v>574</v>
      </c>
      <c r="G1618" t="s">
        <v>491</v>
      </c>
      <c r="H1618">
        <v>1400</v>
      </c>
      <c r="I1618" s="35" t="s">
        <v>455</v>
      </c>
      <c r="J1618">
        <v>3</v>
      </c>
      <c r="K1618">
        <v>1</v>
      </c>
      <c r="L1618">
        <v>68</v>
      </c>
      <c r="M1618" s="18" t="s">
        <v>188</v>
      </c>
      <c r="N1618" s="20" t="s">
        <v>56</v>
      </c>
      <c r="O1618" t="s">
        <v>536</v>
      </c>
      <c r="P1618">
        <v>15</v>
      </c>
      <c r="Q1618">
        <v>124</v>
      </c>
      <c r="R1618">
        <v>6</v>
      </c>
      <c r="S1618">
        <v>5</v>
      </c>
      <c r="T1618">
        <v>5</v>
      </c>
      <c r="U1618">
        <v>4</v>
      </c>
      <c r="X1618" t="s">
        <v>1652</v>
      </c>
      <c r="Y1618">
        <v>1226</v>
      </c>
      <c r="Z1618" t="s">
        <v>1516</v>
      </c>
    </row>
    <row r="1619" spans="1:26" x14ac:dyDescent="0.25">
      <c r="A1619" s="20" t="s">
        <v>355</v>
      </c>
      <c r="B1619" s="18" t="s">
        <v>369</v>
      </c>
      <c r="C1619" s="18" t="s">
        <v>2621</v>
      </c>
      <c r="D1619" s="27" t="str">
        <f>VLOOKUP(R1619, method!$A$1:$B$15, 2, 0)</f>
        <v>中後</v>
      </c>
      <c r="E1619">
        <v>6</v>
      </c>
      <c r="F1619" t="s">
        <v>978</v>
      </c>
      <c r="G1619" t="s">
        <v>631</v>
      </c>
      <c r="H1619">
        <v>1400</v>
      </c>
      <c r="I1619" s="36" t="s">
        <v>440</v>
      </c>
      <c r="J1619">
        <v>3</v>
      </c>
      <c r="K1619">
        <v>8</v>
      </c>
      <c r="L1619">
        <v>69</v>
      </c>
      <c r="M1619" s="18" t="s">
        <v>188</v>
      </c>
      <c r="N1619" s="20" t="s">
        <v>56</v>
      </c>
      <c r="O1619" s="10" t="s">
        <v>498</v>
      </c>
      <c r="P1619">
        <v>16</v>
      </c>
      <c r="Q1619">
        <v>127</v>
      </c>
      <c r="R1619">
        <v>10</v>
      </c>
      <c r="S1619">
        <v>11</v>
      </c>
      <c r="T1619">
        <v>11</v>
      </c>
      <c r="U1619">
        <v>6</v>
      </c>
      <c r="X1619" t="s">
        <v>1822</v>
      </c>
      <c r="Y1619">
        <v>1217</v>
      </c>
      <c r="Z1619" t="s">
        <v>1018</v>
      </c>
    </row>
    <row r="1620" spans="1:26" x14ac:dyDescent="0.25">
      <c r="A1620" s="20" t="s">
        <v>355</v>
      </c>
      <c r="B1620" s="18" t="s">
        <v>369</v>
      </c>
      <c r="C1620" s="18" t="s">
        <v>2621</v>
      </c>
      <c r="D1620" s="28" t="str">
        <f>VLOOKUP(R1620, method!$A$1:$B$15, 2, 0)</f>
        <v>中前</v>
      </c>
      <c r="E1620">
        <v>6</v>
      </c>
      <c r="F1620" t="s">
        <v>594</v>
      </c>
      <c r="G1620" t="s">
        <v>532</v>
      </c>
      <c r="H1620">
        <v>1400</v>
      </c>
      <c r="I1620" s="35" t="s">
        <v>455</v>
      </c>
      <c r="J1620">
        <v>3</v>
      </c>
      <c r="K1620">
        <v>6</v>
      </c>
      <c r="L1620">
        <v>69</v>
      </c>
      <c r="M1620" s="18" t="s">
        <v>188</v>
      </c>
      <c r="N1620" s="19" t="s">
        <v>388</v>
      </c>
      <c r="O1620" t="s">
        <v>495</v>
      </c>
      <c r="P1620">
        <v>11</v>
      </c>
      <c r="Q1620">
        <v>128</v>
      </c>
      <c r="R1620">
        <v>4</v>
      </c>
      <c r="S1620">
        <v>4</v>
      </c>
      <c r="T1620">
        <v>4</v>
      </c>
      <c r="U1620">
        <v>6</v>
      </c>
      <c r="X1620" t="s">
        <v>1834</v>
      </c>
      <c r="Y1620">
        <v>1228</v>
      </c>
      <c r="Z1620" t="s">
        <v>23</v>
      </c>
    </row>
    <row r="1621" spans="1:26" x14ac:dyDescent="0.25">
      <c r="A1621" s="20" t="s">
        <v>355</v>
      </c>
      <c r="B1621" s="18" t="s">
        <v>369</v>
      </c>
      <c r="C1621" s="18" t="s">
        <v>2621</v>
      </c>
      <c r="D1621" s="29" t="str">
        <f>VLOOKUP(R1621, method!$A$1:$B$15, 2, 0)</f>
        <v>留後</v>
      </c>
      <c r="E1621" s="34">
        <v>5</v>
      </c>
      <c r="F1621" t="s">
        <v>579</v>
      </c>
      <c r="G1621" t="s">
        <v>545</v>
      </c>
      <c r="H1621">
        <v>1200</v>
      </c>
      <c r="I1621" s="35" t="s">
        <v>436</v>
      </c>
      <c r="J1621">
        <v>3</v>
      </c>
      <c r="K1621">
        <v>12</v>
      </c>
      <c r="L1621">
        <v>69</v>
      </c>
      <c r="M1621" s="18" t="s">
        <v>188</v>
      </c>
      <c r="N1621" s="16" t="s">
        <v>406</v>
      </c>
      <c r="O1621" s="10" t="s">
        <v>498</v>
      </c>
      <c r="P1621">
        <v>13</v>
      </c>
      <c r="Q1621">
        <v>126</v>
      </c>
      <c r="R1621">
        <v>12</v>
      </c>
      <c r="S1621">
        <v>10</v>
      </c>
      <c r="T1621">
        <v>5</v>
      </c>
      <c r="X1621" t="s">
        <v>1186</v>
      </c>
      <c r="Y1621">
        <v>1222</v>
      </c>
      <c r="Z1621" t="s">
        <v>23</v>
      </c>
    </row>
    <row r="1622" spans="1:26" x14ac:dyDescent="0.25">
      <c r="A1622" s="20" t="s">
        <v>355</v>
      </c>
      <c r="B1622" s="18" t="s">
        <v>369</v>
      </c>
      <c r="C1622" s="18" t="s">
        <v>2621</v>
      </c>
      <c r="D1622" s="28" t="str">
        <f>VLOOKUP(R1622, method!$A$1:$B$15, 2, 0)</f>
        <v>中前</v>
      </c>
      <c r="E1622" s="33">
        <v>1</v>
      </c>
      <c r="F1622" t="s">
        <v>652</v>
      </c>
      <c r="G1622" t="s">
        <v>532</v>
      </c>
      <c r="H1622">
        <v>1200</v>
      </c>
      <c r="I1622" s="35" t="s">
        <v>455</v>
      </c>
      <c r="J1622">
        <v>3</v>
      </c>
      <c r="K1622">
        <v>1</v>
      </c>
      <c r="L1622">
        <v>63</v>
      </c>
      <c r="M1622" s="18" t="s">
        <v>188</v>
      </c>
      <c r="N1622" s="18" t="s">
        <v>12</v>
      </c>
      <c r="O1622" s="10" t="s">
        <v>488</v>
      </c>
      <c r="P1622">
        <v>2.1</v>
      </c>
      <c r="Q1622">
        <v>122</v>
      </c>
      <c r="R1622">
        <v>6</v>
      </c>
      <c r="S1622">
        <v>6</v>
      </c>
      <c r="T1622">
        <v>1</v>
      </c>
      <c r="X1622" t="s">
        <v>1835</v>
      </c>
      <c r="Y1622">
        <v>1223</v>
      </c>
      <c r="Z1622" t="s">
        <v>23</v>
      </c>
    </row>
    <row r="1623" spans="1:26" x14ac:dyDescent="0.25">
      <c r="A1623" s="20" t="s">
        <v>355</v>
      </c>
      <c r="B1623" s="18" t="s">
        <v>369</v>
      </c>
      <c r="C1623" s="18" t="s">
        <v>2621</v>
      </c>
      <c r="D1623" s="28" t="str">
        <f>VLOOKUP(R1623, method!$A$1:$B$15, 2, 0)</f>
        <v>中前</v>
      </c>
      <c r="E1623" s="34">
        <v>4</v>
      </c>
      <c r="F1623" t="s">
        <v>994</v>
      </c>
      <c r="G1623" s="31" t="s">
        <v>439</v>
      </c>
      <c r="H1623">
        <v>1200</v>
      </c>
      <c r="I1623" s="35" t="s">
        <v>455</v>
      </c>
      <c r="J1623">
        <v>3</v>
      </c>
      <c r="K1623">
        <v>8</v>
      </c>
      <c r="L1623">
        <v>63</v>
      </c>
      <c r="M1623" s="18" t="s">
        <v>188</v>
      </c>
      <c r="N1623" s="15" t="s">
        <v>417</v>
      </c>
      <c r="O1623" t="s">
        <v>529</v>
      </c>
      <c r="P1623">
        <v>10</v>
      </c>
      <c r="Q1623">
        <v>120</v>
      </c>
      <c r="R1623">
        <v>7</v>
      </c>
      <c r="S1623">
        <v>6</v>
      </c>
      <c r="T1623">
        <v>4</v>
      </c>
      <c r="X1623" t="s">
        <v>383</v>
      </c>
      <c r="Y1623">
        <v>1218</v>
      </c>
      <c r="Z1623" t="s">
        <v>23</v>
      </c>
    </row>
    <row r="1624" spans="1:26" x14ac:dyDescent="0.25">
      <c r="A1624" s="20" t="s">
        <v>355</v>
      </c>
      <c r="B1624" s="18" t="s">
        <v>369</v>
      </c>
      <c r="C1624" s="18" t="s">
        <v>2621</v>
      </c>
      <c r="D1624" s="28" t="str">
        <f>VLOOKUP(R1624, method!$A$1:$B$15, 2, 0)</f>
        <v>中前</v>
      </c>
      <c r="E1624" s="33">
        <v>1</v>
      </c>
      <c r="F1624" t="s">
        <v>995</v>
      </c>
      <c r="G1624" s="31" t="s">
        <v>435</v>
      </c>
      <c r="H1624">
        <v>1200</v>
      </c>
      <c r="I1624" s="36" t="s">
        <v>440</v>
      </c>
      <c r="J1624">
        <v>4</v>
      </c>
      <c r="K1624">
        <v>5</v>
      </c>
      <c r="L1624">
        <v>57</v>
      </c>
      <c r="M1624" s="18" t="s">
        <v>188</v>
      </c>
      <c r="N1624" s="17" t="s">
        <v>399</v>
      </c>
      <c r="O1624" s="10" t="s">
        <v>376</v>
      </c>
      <c r="P1624">
        <v>2.1</v>
      </c>
      <c r="Q1624">
        <v>134</v>
      </c>
      <c r="R1624">
        <v>5</v>
      </c>
      <c r="S1624">
        <v>5</v>
      </c>
      <c r="T1624">
        <v>1</v>
      </c>
      <c r="X1624" t="s">
        <v>1085</v>
      </c>
      <c r="Y1624">
        <v>1198</v>
      </c>
      <c r="Z1624" t="s">
        <v>675</v>
      </c>
    </row>
    <row r="1625" spans="1:26" x14ac:dyDescent="0.25">
      <c r="A1625" s="20" t="s">
        <v>355</v>
      </c>
      <c r="B1625" s="18" t="s">
        <v>369</v>
      </c>
      <c r="C1625" s="18" t="s">
        <v>2621</v>
      </c>
      <c r="D1625" s="28" t="str">
        <f>VLOOKUP(R1625, method!$A$1:$B$15, 2, 0)</f>
        <v>中前</v>
      </c>
      <c r="E1625" s="33">
        <v>2</v>
      </c>
      <c r="F1625" t="s">
        <v>612</v>
      </c>
      <c r="G1625" s="31" t="s">
        <v>439</v>
      </c>
      <c r="H1625">
        <v>1200</v>
      </c>
      <c r="I1625" s="35" t="s">
        <v>455</v>
      </c>
      <c r="J1625">
        <v>4</v>
      </c>
      <c r="K1625">
        <v>2</v>
      </c>
      <c r="L1625">
        <v>55</v>
      </c>
      <c r="M1625" s="18" t="s">
        <v>188</v>
      </c>
      <c r="N1625" s="18" t="s">
        <v>12</v>
      </c>
      <c r="O1625" s="10" t="s">
        <v>613</v>
      </c>
      <c r="P1625">
        <v>1.8</v>
      </c>
      <c r="Q1625">
        <v>130</v>
      </c>
      <c r="R1625">
        <v>6</v>
      </c>
      <c r="S1625">
        <v>5</v>
      </c>
      <c r="T1625">
        <v>2</v>
      </c>
      <c r="X1625" t="s">
        <v>668</v>
      </c>
      <c r="Y1625">
        <v>1211</v>
      </c>
      <c r="Z1625" t="s">
        <v>30</v>
      </c>
    </row>
    <row r="1626" spans="1:26" x14ac:dyDescent="0.25">
      <c r="A1626" s="20" t="s">
        <v>355</v>
      </c>
      <c r="B1626" s="18" t="s">
        <v>369</v>
      </c>
      <c r="C1626" s="18" t="s">
        <v>2621</v>
      </c>
      <c r="D1626" s="27" t="str">
        <f>VLOOKUP(R1626, method!$A$1:$B$15, 2, 0)</f>
        <v>中後</v>
      </c>
      <c r="E1626" s="33">
        <v>2</v>
      </c>
      <c r="F1626" t="s">
        <v>475</v>
      </c>
      <c r="G1626" s="30" t="s">
        <v>445</v>
      </c>
      <c r="H1626">
        <v>1200</v>
      </c>
      <c r="I1626" s="35" t="s">
        <v>436</v>
      </c>
      <c r="J1626">
        <v>4</v>
      </c>
      <c r="K1626">
        <v>9</v>
      </c>
      <c r="L1626">
        <v>54</v>
      </c>
      <c r="M1626" s="18" t="s">
        <v>188</v>
      </c>
      <c r="N1626" s="18" t="s">
        <v>12</v>
      </c>
      <c r="O1626" s="10">
        <v>1</v>
      </c>
      <c r="P1626">
        <v>7.1</v>
      </c>
      <c r="Q1626">
        <v>129</v>
      </c>
      <c r="R1626">
        <v>9</v>
      </c>
      <c r="S1626">
        <v>8</v>
      </c>
      <c r="T1626">
        <v>2</v>
      </c>
      <c r="X1626" t="s">
        <v>21</v>
      </c>
      <c r="Y1626">
        <v>1217</v>
      </c>
      <c r="Z1626" t="s">
        <v>30</v>
      </c>
    </row>
    <row r="1627" spans="1:26" x14ac:dyDescent="0.25">
      <c r="A1627" s="20" t="s">
        <v>355</v>
      </c>
      <c r="B1627" s="18" t="s">
        <v>369</v>
      </c>
      <c r="C1627" s="18" t="s">
        <v>2621</v>
      </c>
      <c r="D1627" s="26" t="str">
        <f>VLOOKUP(R1627, method!$A$1:$B$15, 2, 0)</f>
        <v>放頭</v>
      </c>
      <c r="E1627" s="33">
        <v>3</v>
      </c>
      <c r="F1627" t="s">
        <v>478</v>
      </c>
      <c r="G1627" t="s">
        <v>469</v>
      </c>
      <c r="H1627">
        <v>1200</v>
      </c>
      <c r="I1627" s="35" t="s">
        <v>455</v>
      </c>
      <c r="J1627">
        <v>4</v>
      </c>
      <c r="K1627">
        <v>8</v>
      </c>
      <c r="L1627">
        <v>54</v>
      </c>
      <c r="M1627" s="18" t="s">
        <v>188</v>
      </c>
      <c r="N1627" s="18" t="s">
        <v>12</v>
      </c>
      <c r="O1627" s="10" t="s">
        <v>442</v>
      </c>
      <c r="P1627">
        <v>1.6</v>
      </c>
      <c r="Q1627">
        <v>130</v>
      </c>
      <c r="R1627">
        <v>2</v>
      </c>
      <c r="S1627">
        <v>2</v>
      </c>
      <c r="T1627">
        <v>3</v>
      </c>
      <c r="X1627" t="s">
        <v>571</v>
      </c>
      <c r="Y1627">
        <v>1214</v>
      </c>
      <c r="Z1627" t="s">
        <v>30</v>
      </c>
    </row>
    <row r="1628" spans="1:26" x14ac:dyDescent="0.25">
      <c r="A1628" s="20" t="s">
        <v>355</v>
      </c>
      <c r="B1628" s="18" t="s">
        <v>369</v>
      </c>
      <c r="C1628" s="18" t="s">
        <v>2621</v>
      </c>
      <c r="D1628" s="26" t="str">
        <f>VLOOKUP(R1628, method!$A$1:$B$15, 2, 0)</f>
        <v>放頭</v>
      </c>
      <c r="E1628" s="33">
        <v>2</v>
      </c>
      <c r="F1628" t="s">
        <v>566</v>
      </c>
      <c r="G1628" t="s">
        <v>545</v>
      </c>
      <c r="H1628">
        <v>1400</v>
      </c>
      <c r="I1628" s="35" t="s">
        <v>436</v>
      </c>
      <c r="J1628">
        <v>4</v>
      </c>
      <c r="K1628">
        <v>8</v>
      </c>
      <c r="L1628">
        <v>53</v>
      </c>
      <c r="M1628" s="18" t="s">
        <v>188</v>
      </c>
      <c r="N1628" s="18" t="s">
        <v>12</v>
      </c>
      <c r="O1628" s="10">
        <v>1</v>
      </c>
      <c r="P1628">
        <v>4</v>
      </c>
      <c r="Q1628">
        <v>128</v>
      </c>
      <c r="R1628">
        <v>1</v>
      </c>
      <c r="S1628">
        <v>1</v>
      </c>
      <c r="T1628">
        <v>1</v>
      </c>
      <c r="U1628">
        <v>2</v>
      </c>
      <c r="X1628" t="s">
        <v>1836</v>
      </c>
      <c r="Y1628">
        <v>1198</v>
      </c>
      <c r="Z1628" t="s">
        <v>92</v>
      </c>
    </row>
    <row r="1629" spans="1:26" x14ac:dyDescent="0.25">
      <c r="A1629" s="20" t="s">
        <v>355</v>
      </c>
      <c r="B1629" s="18" t="s">
        <v>369</v>
      </c>
      <c r="C1629" s="18" t="s">
        <v>2621</v>
      </c>
      <c r="D1629" s="28" t="str">
        <f>VLOOKUP(R1629, method!$A$1:$B$15, 2, 0)</f>
        <v>中前</v>
      </c>
      <c r="E1629" s="34">
        <v>4</v>
      </c>
      <c r="F1629" t="s">
        <v>700</v>
      </c>
      <c r="G1629" t="s">
        <v>545</v>
      </c>
      <c r="H1629">
        <v>1400</v>
      </c>
      <c r="I1629" s="35" t="s">
        <v>455</v>
      </c>
      <c r="J1629">
        <v>4</v>
      </c>
      <c r="K1629">
        <v>14</v>
      </c>
      <c r="L1629">
        <v>53</v>
      </c>
      <c r="M1629" s="18" t="s">
        <v>188</v>
      </c>
      <c r="N1629" s="18" t="s">
        <v>12</v>
      </c>
      <c r="O1629" t="s">
        <v>456</v>
      </c>
      <c r="P1629">
        <v>2.6</v>
      </c>
      <c r="Q1629">
        <v>129</v>
      </c>
      <c r="R1629">
        <v>4</v>
      </c>
      <c r="S1629">
        <v>2</v>
      </c>
      <c r="T1629">
        <v>2</v>
      </c>
      <c r="U1629">
        <v>4</v>
      </c>
      <c r="X1629" t="s">
        <v>1397</v>
      </c>
      <c r="Y1629">
        <v>1189</v>
      </c>
      <c r="Z1629" t="s">
        <v>321</v>
      </c>
    </row>
    <row r="1630" spans="1:26" x14ac:dyDescent="0.25">
      <c r="A1630" s="20" t="s">
        <v>355</v>
      </c>
      <c r="B1630" s="18" t="s">
        <v>369</v>
      </c>
      <c r="C1630" s="18" t="s">
        <v>2621</v>
      </c>
      <c r="D1630" s="28" t="str">
        <f>VLOOKUP(R1630, method!$A$1:$B$15, 2, 0)</f>
        <v>中前</v>
      </c>
      <c r="E1630" s="33">
        <v>2</v>
      </c>
      <c r="F1630" t="s">
        <v>701</v>
      </c>
      <c r="G1630" t="s">
        <v>551</v>
      </c>
      <c r="H1630">
        <v>1400</v>
      </c>
      <c r="I1630" s="35" t="s">
        <v>455</v>
      </c>
      <c r="J1630">
        <v>4</v>
      </c>
      <c r="K1630">
        <v>4</v>
      </c>
      <c r="L1630">
        <v>52</v>
      </c>
      <c r="M1630" s="18" t="s">
        <v>188</v>
      </c>
      <c r="N1630" s="18" t="s">
        <v>12</v>
      </c>
      <c r="O1630" s="10">
        <v>1</v>
      </c>
      <c r="P1630">
        <v>2.7</v>
      </c>
      <c r="Q1630">
        <v>126</v>
      </c>
      <c r="R1630">
        <v>5</v>
      </c>
      <c r="S1630">
        <v>6</v>
      </c>
      <c r="T1630">
        <v>5</v>
      </c>
      <c r="U1630">
        <v>2</v>
      </c>
      <c r="X1630" t="s">
        <v>1250</v>
      </c>
      <c r="Y1630">
        <v>1196</v>
      </c>
      <c r="Z1630" t="s">
        <v>16</v>
      </c>
    </row>
    <row r="1631" spans="1:26" x14ac:dyDescent="0.25">
      <c r="A1631" s="20" t="s">
        <v>355</v>
      </c>
      <c r="B1631" s="18" t="s">
        <v>369</v>
      </c>
      <c r="C1631" s="18" t="s">
        <v>2621</v>
      </c>
      <c r="D1631" s="27" t="str">
        <f>VLOOKUP(R1631, method!$A$1:$B$15, 2, 0)</f>
        <v>中後</v>
      </c>
      <c r="E1631" s="33">
        <v>3</v>
      </c>
      <c r="F1631" t="s">
        <v>490</v>
      </c>
      <c r="G1631" t="s">
        <v>491</v>
      </c>
      <c r="H1631">
        <v>1200</v>
      </c>
      <c r="I1631" s="35" t="s">
        <v>455</v>
      </c>
      <c r="J1631">
        <v>4</v>
      </c>
      <c r="K1631">
        <v>3</v>
      </c>
      <c r="L1631">
        <v>52</v>
      </c>
      <c r="M1631" s="18" t="s">
        <v>188</v>
      </c>
      <c r="N1631" s="18" t="s">
        <v>12</v>
      </c>
      <c r="O1631" s="10" t="s">
        <v>597</v>
      </c>
      <c r="P1631">
        <v>5.3</v>
      </c>
      <c r="Q1631">
        <v>127</v>
      </c>
      <c r="R1631">
        <v>10</v>
      </c>
      <c r="S1631">
        <v>9</v>
      </c>
      <c r="T1631">
        <v>3</v>
      </c>
      <c r="X1631" t="s">
        <v>537</v>
      </c>
      <c r="Y1631">
        <v>1201</v>
      </c>
      <c r="Z1631" t="s">
        <v>100</v>
      </c>
    </row>
    <row r="1632" spans="1:26" x14ac:dyDescent="0.25">
      <c r="A1632" s="20" t="s">
        <v>355</v>
      </c>
      <c r="B1632" s="19" t="s">
        <v>372</v>
      </c>
      <c r="C1632" s="19" t="s">
        <v>2622</v>
      </c>
      <c r="D1632" s="26" t="str">
        <f>VLOOKUP(R1632, method!$A$1:$B$15, 2, 0)</f>
        <v>放頭</v>
      </c>
      <c r="E1632" s="33">
        <v>1</v>
      </c>
      <c r="F1632" t="s">
        <v>561</v>
      </c>
      <c r="G1632" s="31" t="s">
        <v>435</v>
      </c>
      <c r="H1632">
        <v>1200</v>
      </c>
      <c r="I1632" s="35" t="s">
        <v>436</v>
      </c>
      <c r="J1632">
        <v>4</v>
      </c>
      <c r="K1632">
        <v>3</v>
      </c>
      <c r="L1632">
        <v>58</v>
      </c>
      <c r="M1632" s="16" t="s">
        <v>77</v>
      </c>
      <c r="N1632" s="25" t="s">
        <v>26</v>
      </c>
      <c r="O1632" s="10" t="s">
        <v>613</v>
      </c>
      <c r="P1632">
        <v>4.2</v>
      </c>
      <c r="Q1632">
        <v>135</v>
      </c>
      <c r="R1632">
        <v>3</v>
      </c>
      <c r="S1632">
        <v>3</v>
      </c>
      <c r="T1632">
        <v>1</v>
      </c>
      <c r="X1632" t="s">
        <v>373</v>
      </c>
      <c r="Y1632">
        <v>1087</v>
      </c>
      <c r="Z1632" t="s">
        <v>16</v>
      </c>
    </row>
    <row r="1633" spans="1:26" x14ac:dyDescent="0.25">
      <c r="A1633" s="20" t="s">
        <v>355</v>
      </c>
      <c r="B1633" s="19" t="s">
        <v>372</v>
      </c>
      <c r="C1633" s="19" t="s">
        <v>2622</v>
      </c>
      <c r="D1633" s="28" t="str">
        <f>VLOOKUP(R1633, method!$A$1:$B$15, 2, 0)</f>
        <v>中前</v>
      </c>
      <c r="E1633">
        <v>6</v>
      </c>
      <c r="F1633" t="s">
        <v>572</v>
      </c>
      <c r="G1633" t="s">
        <v>532</v>
      </c>
      <c r="H1633">
        <v>1000</v>
      </c>
      <c r="I1633" s="35" t="s">
        <v>455</v>
      </c>
      <c r="J1633">
        <v>4</v>
      </c>
      <c r="K1633">
        <v>9</v>
      </c>
      <c r="L1633">
        <v>58</v>
      </c>
      <c r="M1633" s="16" t="s">
        <v>77</v>
      </c>
      <c r="N1633" s="18" t="s">
        <v>12</v>
      </c>
      <c r="O1633" s="10" t="s">
        <v>376</v>
      </c>
      <c r="P1633">
        <v>2.9</v>
      </c>
      <c r="Q1633">
        <v>133</v>
      </c>
      <c r="R1633">
        <v>7</v>
      </c>
      <c r="S1633">
        <v>5</v>
      </c>
      <c r="T1633">
        <v>6</v>
      </c>
      <c r="X1633" t="s">
        <v>1837</v>
      </c>
      <c r="Y1633">
        <v>1095</v>
      </c>
      <c r="Z1633" t="s">
        <v>1838</v>
      </c>
    </row>
    <row r="1634" spans="1:26" x14ac:dyDescent="0.25">
      <c r="A1634" s="20" t="s">
        <v>355</v>
      </c>
      <c r="B1634" s="19" t="s">
        <v>372</v>
      </c>
      <c r="C1634" s="19" t="s">
        <v>2622</v>
      </c>
      <c r="D1634" s="28" t="str">
        <f>VLOOKUP(R1634, method!$A$1:$B$15, 2, 0)</f>
        <v>中前</v>
      </c>
      <c r="E1634">
        <v>12</v>
      </c>
      <c r="F1634" t="s">
        <v>652</v>
      </c>
      <c r="G1634" t="s">
        <v>532</v>
      </c>
      <c r="H1634">
        <v>1200</v>
      </c>
      <c r="I1634" s="35" t="s">
        <v>455</v>
      </c>
      <c r="J1634">
        <v>4</v>
      </c>
      <c r="K1634">
        <v>4</v>
      </c>
      <c r="L1634">
        <v>58</v>
      </c>
      <c r="M1634" s="15" t="s">
        <v>34</v>
      </c>
      <c r="N1634" s="23" t="s">
        <v>405</v>
      </c>
      <c r="O1634" t="s">
        <v>501</v>
      </c>
      <c r="P1634">
        <v>6.2</v>
      </c>
      <c r="Q1634">
        <v>131</v>
      </c>
      <c r="R1634">
        <v>5</v>
      </c>
      <c r="S1634">
        <v>3</v>
      </c>
      <c r="T1634">
        <v>12</v>
      </c>
      <c r="X1634" t="s">
        <v>1839</v>
      </c>
      <c r="Y1634">
        <v>1118</v>
      </c>
      <c r="Z1634" t="s">
        <v>175</v>
      </c>
    </row>
    <row r="1635" spans="1:26" x14ac:dyDescent="0.25">
      <c r="A1635" s="20" t="s">
        <v>355</v>
      </c>
      <c r="B1635" s="19" t="s">
        <v>372</v>
      </c>
      <c r="C1635" s="19" t="s">
        <v>2622</v>
      </c>
      <c r="D1635" s="28" t="str">
        <f>VLOOKUP(R1635, method!$A$1:$B$15, 2, 0)</f>
        <v>中前</v>
      </c>
      <c r="E1635" s="33">
        <v>3</v>
      </c>
      <c r="F1635" t="s">
        <v>673</v>
      </c>
      <c r="G1635" s="30" t="s">
        <v>445</v>
      </c>
      <c r="H1635">
        <v>1200</v>
      </c>
      <c r="I1635" s="35" t="s">
        <v>455</v>
      </c>
      <c r="J1635">
        <v>4</v>
      </c>
      <c r="K1635">
        <v>11</v>
      </c>
      <c r="L1635">
        <v>57</v>
      </c>
      <c r="M1635" s="15" t="s">
        <v>34</v>
      </c>
      <c r="N1635" s="23" t="s">
        <v>405</v>
      </c>
      <c r="O1635" s="10">
        <v>1</v>
      </c>
      <c r="P1635">
        <v>12</v>
      </c>
      <c r="Q1635">
        <v>132</v>
      </c>
      <c r="R1635">
        <v>6</v>
      </c>
      <c r="S1635">
        <v>3</v>
      </c>
      <c r="T1635">
        <v>3</v>
      </c>
      <c r="X1635" t="s">
        <v>443</v>
      </c>
      <c r="Y1635">
        <v>1110</v>
      </c>
      <c r="Z1635" t="s">
        <v>1840</v>
      </c>
    </row>
    <row r="1636" spans="1:26" x14ac:dyDescent="0.25">
      <c r="A1636" s="20" t="s">
        <v>355</v>
      </c>
      <c r="B1636" s="19" t="s">
        <v>372</v>
      </c>
      <c r="C1636" s="19" t="s">
        <v>2622</v>
      </c>
      <c r="D1636" s="28" t="str">
        <f>VLOOKUP(R1636, method!$A$1:$B$15, 2, 0)</f>
        <v>中前</v>
      </c>
      <c r="E1636">
        <v>11</v>
      </c>
      <c r="F1636" t="s">
        <v>866</v>
      </c>
      <c r="G1636" t="s">
        <v>631</v>
      </c>
      <c r="H1636">
        <v>1400</v>
      </c>
      <c r="I1636" s="35" t="s">
        <v>436</v>
      </c>
      <c r="J1636">
        <v>4</v>
      </c>
      <c r="K1636">
        <v>4</v>
      </c>
      <c r="L1636">
        <v>59</v>
      </c>
      <c r="M1636" s="15" t="s">
        <v>34</v>
      </c>
      <c r="N1636" s="15" t="s">
        <v>390</v>
      </c>
      <c r="O1636" t="s">
        <v>546</v>
      </c>
      <c r="P1636">
        <v>18</v>
      </c>
      <c r="Q1636">
        <v>135</v>
      </c>
      <c r="R1636">
        <v>6</v>
      </c>
      <c r="S1636">
        <v>3</v>
      </c>
      <c r="T1636">
        <v>4</v>
      </c>
      <c r="U1636">
        <v>11</v>
      </c>
      <c r="X1636" t="s">
        <v>1559</v>
      </c>
      <c r="Y1636">
        <v>1121</v>
      </c>
      <c r="Z1636" t="s">
        <v>346</v>
      </c>
    </row>
    <row r="1637" spans="1:26" x14ac:dyDescent="0.25">
      <c r="A1637" s="20" t="s">
        <v>355</v>
      </c>
      <c r="B1637" s="19" t="s">
        <v>372</v>
      </c>
      <c r="C1637" s="19" t="s">
        <v>2622</v>
      </c>
      <c r="D1637" s="28" t="str">
        <f>VLOOKUP(R1637, method!$A$1:$B$15, 2, 0)</f>
        <v>中前</v>
      </c>
      <c r="E1637" s="33">
        <v>3</v>
      </c>
      <c r="F1637" t="s">
        <v>844</v>
      </c>
      <c r="G1637" t="s">
        <v>491</v>
      </c>
      <c r="H1637">
        <v>1200</v>
      </c>
      <c r="I1637" s="35" t="s">
        <v>436</v>
      </c>
      <c r="J1637">
        <v>4</v>
      </c>
      <c r="K1637">
        <v>7</v>
      </c>
      <c r="L1637">
        <v>60</v>
      </c>
      <c r="M1637" s="15" t="s">
        <v>34</v>
      </c>
      <c r="N1637" s="18" t="s">
        <v>12</v>
      </c>
      <c r="O1637" t="s">
        <v>536</v>
      </c>
      <c r="P1637">
        <v>3.3</v>
      </c>
      <c r="Q1637">
        <v>135</v>
      </c>
      <c r="R1637">
        <v>5</v>
      </c>
      <c r="S1637">
        <v>3</v>
      </c>
      <c r="T1637">
        <v>3</v>
      </c>
      <c r="X1637" t="s">
        <v>81</v>
      </c>
      <c r="Y1637">
        <v>1107</v>
      </c>
      <c r="Z1637" t="s">
        <v>346</v>
      </c>
    </row>
    <row r="1638" spans="1:26" x14ac:dyDescent="0.25">
      <c r="A1638" s="20" t="s">
        <v>355</v>
      </c>
      <c r="B1638" s="19" t="s">
        <v>372</v>
      </c>
      <c r="C1638" s="19" t="s">
        <v>2622</v>
      </c>
      <c r="D1638" s="26" t="str">
        <f>VLOOKUP(R1638, method!$A$1:$B$15, 2, 0)</f>
        <v>放頭</v>
      </c>
      <c r="E1638">
        <v>6</v>
      </c>
      <c r="F1638" t="s">
        <v>616</v>
      </c>
      <c r="G1638" t="s">
        <v>532</v>
      </c>
      <c r="H1638">
        <v>1400</v>
      </c>
      <c r="I1638" s="35" t="s">
        <v>455</v>
      </c>
      <c r="J1638">
        <v>3</v>
      </c>
      <c r="K1638">
        <v>8</v>
      </c>
      <c r="L1638">
        <v>60</v>
      </c>
      <c r="M1638" s="15" t="s">
        <v>34</v>
      </c>
      <c r="N1638" s="15" t="s">
        <v>390</v>
      </c>
      <c r="O1638" s="10" t="s">
        <v>597</v>
      </c>
      <c r="P1638">
        <v>8.5</v>
      </c>
      <c r="Q1638">
        <v>119</v>
      </c>
      <c r="R1638">
        <v>1</v>
      </c>
      <c r="S1638">
        <v>4</v>
      </c>
      <c r="T1638">
        <v>3</v>
      </c>
      <c r="U1638">
        <v>6</v>
      </c>
      <c r="X1638" t="s">
        <v>813</v>
      </c>
      <c r="Y1638">
        <v>1103</v>
      </c>
      <c r="Z1638" t="s">
        <v>596</v>
      </c>
    </row>
    <row r="1639" spans="1:26" x14ac:dyDescent="0.25">
      <c r="A1639" s="20" t="s">
        <v>355</v>
      </c>
      <c r="B1639" s="19" t="s">
        <v>372</v>
      </c>
      <c r="C1639" s="19" t="s">
        <v>2622</v>
      </c>
      <c r="D1639" s="29" t="str">
        <f>VLOOKUP(R1639, method!$A$1:$B$15, 2, 0)</f>
        <v>留後</v>
      </c>
      <c r="E1639" s="34">
        <v>5</v>
      </c>
      <c r="F1639" t="s">
        <v>1141</v>
      </c>
      <c r="G1639" t="s">
        <v>545</v>
      </c>
      <c r="H1639">
        <v>1400</v>
      </c>
      <c r="I1639" s="35" t="s">
        <v>455</v>
      </c>
      <c r="J1639">
        <v>3</v>
      </c>
      <c r="K1639">
        <v>11</v>
      </c>
      <c r="L1639">
        <v>62</v>
      </c>
      <c r="M1639" s="15" t="s">
        <v>34</v>
      </c>
      <c r="N1639" s="15" t="s">
        <v>390</v>
      </c>
      <c r="O1639" t="s">
        <v>495</v>
      </c>
      <c r="P1639">
        <v>31</v>
      </c>
      <c r="Q1639">
        <v>119</v>
      </c>
      <c r="R1639">
        <v>13</v>
      </c>
      <c r="S1639">
        <v>13</v>
      </c>
      <c r="T1639">
        <v>11</v>
      </c>
      <c r="U1639">
        <v>5</v>
      </c>
      <c r="X1639" t="s">
        <v>1415</v>
      </c>
      <c r="Y1639">
        <v>1088</v>
      </c>
      <c r="Z1639" t="s">
        <v>463</v>
      </c>
    </row>
    <row r="1640" spans="1:26" x14ac:dyDescent="0.25">
      <c r="A1640" s="20" t="s">
        <v>355</v>
      </c>
      <c r="B1640" s="19" t="s">
        <v>372</v>
      </c>
      <c r="C1640" s="19" t="s">
        <v>2622</v>
      </c>
      <c r="D1640" s="26" t="str">
        <f>VLOOKUP(R1640, method!$A$1:$B$15, 2, 0)</f>
        <v>放頭</v>
      </c>
      <c r="E1640">
        <v>10</v>
      </c>
      <c r="F1640" t="s">
        <v>566</v>
      </c>
      <c r="G1640" t="s">
        <v>545</v>
      </c>
      <c r="H1640">
        <v>1400</v>
      </c>
      <c r="I1640" s="35" t="s">
        <v>455</v>
      </c>
      <c r="J1640">
        <v>3</v>
      </c>
      <c r="K1640">
        <v>5</v>
      </c>
      <c r="L1640">
        <v>63</v>
      </c>
      <c r="M1640" s="15" t="s">
        <v>34</v>
      </c>
      <c r="N1640" s="15" t="s">
        <v>391</v>
      </c>
      <c r="O1640">
        <v>10</v>
      </c>
      <c r="P1640">
        <v>10</v>
      </c>
      <c r="Q1640">
        <v>119</v>
      </c>
      <c r="R1640">
        <v>2</v>
      </c>
      <c r="S1640">
        <v>3</v>
      </c>
      <c r="T1640">
        <v>3</v>
      </c>
      <c r="U1640">
        <v>10</v>
      </c>
      <c r="X1640" t="s">
        <v>1841</v>
      </c>
      <c r="Y1640">
        <v>1086</v>
      </c>
      <c r="Z1640" t="s">
        <v>463</v>
      </c>
    </row>
    <row r="1641" spans="1:26" x14ac:dyDescent="0.25">
      <c r="A1641" s="20" t="s">
        <v>355</v>
      </c>
      <c r="B1641" s="19" t="s">
        <v>372</v>
      </c>
      <c r="C1641" s="19" t="s">
        <v>2622</v>
      </c>
      <c r="D1641" s="28" t="str">
        <f>VLOOKUP(R1641, method!$A$1:$B$15, 2, 0)</f>
        <v>中前</v>
      </c>
      <c r="E1641" s="34">
        <v>5</v>
      </c>
      <c r="F1641" t="s">
        <v>628</v>
      </c>
      <c r="G1641" t="s">
        <v>551</v>
      </c>
      <c r="H1641">
        <v>1200</v>
      </c>
      <c r="I1641" s="35" t="s">
        <v>455</v>
      </c>
      <c r="J1641">
        <v>3</v>
      </c>
      <c r="K1641">
        <v>2</v>
      </c>
      <c r="L1641">
        <v>63</v>
      </c>
      <c r="M1641" s="15" t="s">
        <v>34</v>
      </c>
      <c r="N1641" s="15" t="s">
        <v>391</v>
      </c>
      <c r="O1641" t="s">
        <v>456</v>
      </c>
      <c r="P1641">
        <v>11</v>
      </c>
      <c r="Q1641">
        <v>122</v>
      </c>
      <c r="R1641">
        <v>6</v>
      </c>
      <c r="S1641">
        <v>7</v>
      </c>
      <c r="T1641">
        <v>5</v>
      </c>
      <c r="X1641" t="s">
        <v>1681</v>
      </c>
      <c r="Y1641">
        <v>1049</v>
      </c>
      <c r="Z1641" t="s">
        <v>463</v>
      </c>
    </row>
    <row r="1642" spans="1:26" x14ac:dyDescent="0.25">
      <c r="A1642" s="20" t="s">
        <v>355</v>
      </c>
      <c r="B1642" s="20" t="s">
        <v>375</v>
      </c>
      <c r="C1642" s="20" t="s">
        <v>2623</v>
      </c>
      <c r="D1642" s="26" t="str">
        <f>VLOOKUP(R1642, method!$A$1:$B$15, 2, 0)</f>
        <v>放頭</v>
      </c>
      <c r="E1642" s="33">
        <v>1</v>
      </c>
      <c r="F1642" t="s">
        <v>550</v>
      </c>
      <c r="G1642" t="s">
        <v>551</v>
      </c>
      <c r="H1642">
        <v>1200</v>
      </c>
      <c r="I1642" s="35" t="s">
        <v>455</v>
      </c>
      <c r="J1642">
        <v>4</v>
      </c>
      <c r="K1642">
        <v>3</v>
      </c>
      <c r="L1642">
        <v>54</v>
      </c>
      <c r="M1642" s="20" t="s">
        <v>121</v>
      </c>
      <c r="N1642" s="18" t="s">
        <v>12</v>
      </c>
      <c r="O1642" s="10" t="s">
        <v>597</v>
      </c>
      <c r="P1642">
        <v>1.8</v>
      </c>
      <c r="Q1642">
        <v>129</v>
      </c>
      <c r="R1642">
        <v>1</v>
      </c>
      <c r="S1642">
        <v>1</v>
      </c>
      <c r="T1642">
        <v>1</v>
      </c>
      <c r="X1642" t="s">
        <v>1197</v>
      </c>
      <c r="Y1642">
        <v>1078</v>
      </c>
      <c r="Z1642" t="s">
        <v>463</v>
      </c>
    </row>
    <row r="1643" spans="1:26" x14ac:dyDescent="0.25">
      <c r="A1643" s="20" t="s">
        <v>355</v>
      </c>
      <c r="B1643" s="20" t="s">
        <v>375</v>
      </c>
      <c r="C1643" s="20" t="s">
        <v>2623</v>
      </c>
      <c r="D1643" s="26" t="str">
        <f>VLOOKUP(R1643, method!$A$1:$B$15, 2, 0)</f>
        <v>放頭</v>
      </c>
      <c r="E1643" s="33">
        <v>2</v>
      </c>
      <c r="F1643" t="s">
        <v>790</v>
      </c>
      <c r="G1643" t="s">
        <v>545</v>
      </c>
      <c r="H1643">
        <v>1200</v>
      </c>
      <c r="I1643" s="35" t="s">
        <v>455</v>
      </c>
      <c r="J1643">
        <v>4</v>
      </c>
      <c r="K1643">
        <v>12</v>
      </c>
      <c r="L1643">
        <v>52</v>
      </c>
      <c r="M1643" s="20" t="s">
        <v>121</v>
      </c>
      <c r="N1643" s="18" t="s">
        <v>12</v>
      </c>
      <c r="O1643" s="10" t="s">
        <v>597</v>
      </c>
      <c r="P1643">
        <v>3.8</v>
      </c>
      <c r="Q1643">
        <v>127</v>
      </c>
      <c r="R1643">
        <v>1</v>
      </c>
      <c r="S1643">
        <v>1</v>
      </c>
      <c r="T1643">
        <v>2</v>
      </c>
      <c r="X1643" t="s">
        <v>1103</v>
      </c>
      <c r="Y1643">
        <v>1076</v>
      </c>
      <c r="Z1643" t="s">
        <v>463</v>
      </c>
    </row>
    <row r="1644" spans="1:26" x14ac:dyDescent="0.25">
      <c r="A1644" s="20" t="s">
        <v>355</v>
      </c>
      <c r="B1644" s="21" t="s">
        <v>378</v>
      </c>
      <c r="C1644" s="21" t="s">
        <v>2624</v>
      </c>
      <c r="D1644" s="26" t="str">
        <f>VLOOKUP(R1644, method!$A$1:$B$15, 2, 0)</f>
        <v>放頭</v>
      </c>
      <c r="E1644">
        <v>12</v>
      </c>
      <c r="F1644" t="s">
        <v>547</v>
      </c>
      <c r="G1644" t="s">
        <v>532</v>
      </c>
      <c r="H1644">
        <v>1200</v>
      </c>
      <c r="I1644" s="35" t="s">
        <v>455</v>
      </c>
      <c r="J1644">
        <v>3</v>
      </c>
      <c r="K1644">
        <v>7</v>
      </c>
      <c r="L1644">
        <v>64</v>
      </c>
      <c r="M1644" s="23" t="s">
        <v>279</v>
      </c>
      <c r="N1644" s="23" t="s">
        <v>39</v>
      </c>
      <c r="O1644" t="s">
        <v>480</v>
      </c>
      <c r="P1644">
        <v>10</v>
      </c>
      <c r="Q1644">
        <v>122</v>
      </c>
      <c r="R1644">
        <v>2</v>
      </c>
      <c r="S1644">
        <v>3</v>
      </c>
      <c r="T1644">
        <v>12</v>
      </c>
      <c r="X1644" t="s">
        <v>380</v>
      </c>
      <c r="Y1644">
        <v>1103</v>
      </c>
      <c r="Z1644" t="s">
        <v>16</v>
      </c>
    </row>
    <row r="1645" spans="1:26" x14ac:dyDescent="0.25">
      <c r="A1645" s="20" t="s">
        <v>355</v>
      </c>
      <c r="B1645" s="21" t="s">
        <v>378</v>
      </c>
      <c r="C1645" s="21" t="s">
        <v>2624</v>
      </c>
      <c r="D1645" s="28" t="str">
        <f>VLOOKUP(R1645, method!$A$1:$B$15, 2, 0)</f>
        <v>中前</v>
      </c>
      <c r="E1645">
        <v>10</v>
      </c>
      <c r="F1645" t="s">
        <v>590</v>
      </c>
      <c r="G1645" t="s">
        <v>545</v>
      </c>
      <c r="H1645">
        <v>1200</v>
      </c>
      <c r="I1645" s="35" t="s">
        <v>436</v>
      </c>
      <c r="J1645">
        <v>3</v>
      </c>
      <c r="K1645">
        <v>3</v>
      </c>
      <c r="L1645">
        <v>66</v>
      </c>
      <c r="M1645" s="19" t="s">
        <v>57</v>
      </c>
      <c r="N1645" s="18" t="s">
        <v>201</v>
      </c>
      <c r="O1645" t="s">
        <v>533</v>
      </c>
      <c r="P1645">
        <v>35</v>
      </c>
      <c r="Q1645">
        <v>121</v>
      </c>
      <c r="R1645">
        <v>6</v>
      </c>
      <c r="S1645">
        <v>6</v>
      </c>
      <c r="T1645">
        <v>10</v>
      </c>
      <c r="X1645" t="s">
        <v>1842</v>
      </c>
      <c r="Y1645">
        <v>1094</v>
      </c>
      <c r="Z1645" t="s">
        <v>16</v>
      </c>
    </row>
    <row r="1646" spans="1:26" x14ac:dyDescent="0.25">
      <c r="A1646" s="20" t="s">
        <v>355</v>
      </c>
      <c r="B1646" s="21" t="s">
        <v>378</v>
      </c>
      <c r="C1646" s="21" t="s">
        <v>2624</v>
      </c>
      <c r="D1646" s="26" t="str">
        <f>VLOOKUP(R1646, method!$A$1:$B$15, 2, 0)</f>
        <v>放頭</v>
      </c>
      <c r="E1646">
        <v>10</v>
      </c>
      <c r="F1646" t="s">
        <v>454</v>
      </c>
      <c r="G1646" s="31" t="s">
        <v>451</v>
      </c>
      <c r="H1646">
        <v>1200</v>
      </c>
      <c r="I1646" s="35" t="s">
        <v>455</v>
      </c>
      <c r="J1646">
        <v>3</v>
      </c>
      <c r="K1646">
        <v>6</v>
      </c>
      <c r="L1646">
        <v>68</v>
      </c>
      <c r="M1646" s="19" t="s">
        <v>57</v>
      </c>
      <c r="N1646" s="25" t="s">
        <v>26</v>
      </c>
      <c r="O1646" t="s">
        <v>637</v>
      </c>
      <c r="P1646">
        <v>16</v>
      </c>
      <c r="Q1646">
        <v>127</v>
      </c>
      <c r="R1646">
        <v>1</v>
      </c>
      <c r="S1646">
        <v>1</v>
      </c>
      <c r="T1646">
        <v>10</v>
      </c>
      <c r="X1646" t="s">
        <v>380</v>
      </c>
      <c r="Y1646">
        <v>1099</v>
      </c>
      <c r="Z1646" t="s">
        <v>16</v>
      </c>
    </row>
    <row r="1647" spans="1:26" x14ac:dyDescent="0.25">
      <c r="A1647" s="20" t="s">
        <v>355</v>
      </c>
      <c r="B1647" s="21" t="s">
        <v>378</v>
      </c>
      <c r="C1647" s="21" t="s">
        <v>2624</v>
      </c>
      <c r="D1647" s="26" t="str">
        <f>VLOOKUP(R1647, method!$A$1:$B$15, 2, 0)</f>
        <v>放頭</v>
      </c>
      <c r="E1647">
        <v>8</v>
      </c>
      <c r="F1647" t="s">
        <v>649</v>
      </c>
      <c r="G1647" t="s">
        <v>631</v>
      </c>
      <c r="H1647">
        <v>1200</v>
      </c>
      <c r="I1647" s="35" t="s">
        <v>436</v>
      </c>
      <c r="J1647">
        <v>3</v>
      </c>
      <c r="K1647">
        <v>12</v>
      </c>
      <c r="L1647">
        <v>68</v>
      </c>
      <c r="M1647" s="19" t="s">
        <v>57</v>
      </c>
      <c r="N1647" s="25" t="s">
        <v>26</v>
      </c>
      <c r="O1647">
        <v>6</v>
      </c>
      <c r="P1647">
        <v>18</v>
      </c>
      <c r="Q1647">
        <v>118</v>
      </c>
      <c r="R1647">
        <v>2</v>
      </c>
      <c r="S1647">
        <v>5</v>
      </c>
      <c r="T1647">
        <v>8</v>
      </c>
      <c r="X1647" t="s">
        <v>571</v>
      </c>
      <c r="Y1647">
        <v>1118</v>
      </c>
      <c r="Z1647" t="s">
        <v>16</v>
      </c>
    </row>
    <row r="1648" spans="1:26" x14ac:dyDescent="0.25">
      <c r="A1648" s="20" t="s">
        <v>355</v>
      </c>
      <c r="B1648" s="21" t="s">
        <v>378</v>
      </c>
      <c r="C1648" s="21" t="s">
        <v>2624</v>
      </c>
      <c r="D1648" s="26" t="str">
        <f>VLOOKUP(R1648, method!$A$1:$B$15, 2, 0)</f>
        <v>放頭</v>
      </c>
      <c r="E1648" s="33">
        <v>2</v>
      </c>
      <c r="F1648" t="s">
        <v>583</v>
      </c>
      <c r="G1648" t="s">
        <v>491</v>
      </c>
      <c r="H1648">
        <v>1200</v>
      </c>
      <c r="I1648" s="35" t="s">
        <v>455</v>
      </c>
      <c r="J1648">
        <v>3</v>
      </c>
      <c r="K1648">
        <v>14</v>
      </c>
      <c r="L1648">
        <v>66</v>
      </c>
      <c r="M1648" s="19" t="s">
        <v>57</v>
      </c>
      <c r="N1648" s="25" t="s">
        <v>26</v>
      </c>
      <c r="O1648" s="10" t="s">
        <v>376</v>
      </c>
      <c r="P1648">
        <v>105</v>
      </c>
      <c r="Q1648">
        <v>126</v>
      </c>
      <c r="R1648">
        <v>3</v>
      </c>
      <c r="S1648">
        <v>3</v>
      </c>
      <c r="T1648">
        <v>2</v>
      </c>
      <c r="X1648" t="s">
        <v>555</v>
      </c>
      <c r="Y1648">
        <v>1107</v>
      </c>
      <c r="Z1648" t="s">
        <v>16</v>
      </c>
    </row>
    <row r="1649" spans="1:27" x14ac:dyDescent="0.25">
      <c r="A1649" s="20" t="s">
        <v>355</v>
      </c>
      <c r="B1649" s="21" t="s">
        <v>378</v>
      </c>
      <c r="C1649" s="21" t="s">
        <v>2624</v>
      </c>
      <c r="D1649" s="26" t="str">
        <f>VLOOKUP(R1649, method!$A$1:$B$15, 2, 0)</f>
        <v>放頭</v>
      </c>
      <c r="E1649" s="34">
        <v>4</v>
      </c>
      <c r="F1649" t="s">
        <v>991</v>
      </c>
      <c r="G1649" t="s">
        <v>631</v>
      </c>
      <c r="H1649">
        <v>1200</v>
      </c>
      <c r="I1649" s="35" t="s">
        <v>455</v>
      </c>
      <c r="J1649">
        <v>3</v>
      </c>
      <c r="K1649">
        <v>12</v>
      </c>
      <c r="L1649">
        <v>66</v>
      </c>
      <c r="M1649" s="19" t="s">
        <v>57</v>
      </c>
      <c r="N1649" s="25" t="s">
        <v>26</v>
      </c>
      <c r="O1649" s="10">
        <v>2</v>
      </c>
      <c r="P1649">
        <v>192</v>
      </c>
      <c r="Q1649">
        <v>125</v>
      </c>
      <c r="R1649">
        <v>1</v>
      </c>
      <c r="S1649">
        <v>1</v>
      </c>
      <c r="T1649">
        <v>4</v>
      </c>
      <c r="X1649" t="s">
        <v>884</v>
      </c>
      <c r="Y1649">
        <v>1116</v>
      </c>
      <c r="Z1649" t="s">
        <v>1746</v>
      </c>
    </row>
    <row r="1650" spans="1:27" x14ac:dyDescent="0.25">
      <c r="A1650" s="20" t="s">
        <v>355</v>
      </c>
      <c r="B1650" s="21" t="s">
        <v>378</v>
      </c>
      <c r="C1650" s="21" t="s">
        <v>2624</v>
      </c>
      <c r="D1650" s="29" t="str">
        <f>VLOOKUP(R1650, method!$A$1:$B$15, 2, 0)</f>
        <v>留後</v>
      </c>
      <c r="E1650">
        <v>13</v>
      </c>
      <c r="F1650" t="s">
        <v>721</v>
      </c>
      <c r="G1650" t="s">
        <v>631</v>
      </c>
      <c r="H1650">
        <v>1400</v>
      </c>
      <c r="I1650" s="35" t="s">
        <v>455</v>
      </c>
      <c r="J1650">
        <v>3</v>
      </c>
      <c r="K1650">
        <v>9</v>
      </c>
      <c r="L1650">
        <v>66</v>
      </c>
      <c r="M1650" s="19" t="s">
        <v>57</v>
      </c>
      <c r="N1650" s="25" t="s">
        <v>26</v>
      </c>
      <c r="O1650" t="s">
        <v>1648</v>
      </c>
      <c r="P1650">
        <v>76</v>
      </c>
      <c r="Q1650">
        <v>121</v>
      </c>
      <c r="R1650">
        <v>11</v>
      </c>
      <c r="S1650">
        <v>11</v>
      </c>
      <c r="T1650">
        <v>14</v>
      </c>
      <c r="U1650">
        <v>13</v>
      </c>
      <c r="X1650" t="s">
        <v>1843</v>
      </c>
      <c r="Y1650">
        <v>1119</v>
      </c>
      <c r="Z1650" t="s">
        <v>586</v>
      </c>
    </row>
    <row r="1651" spans="1:27" x14ac:dyDescent="0.25">
      <c r="A1651" s="20" t="s">
        <v>355</v>
      </c>
      <c r="B1651" s="22" t="s">
        <v>382</v>
      </c>
      <c r="C1651" s="22" t="s">
        <v>2625</v>
      </c>
      <c r="D1651" s="28" t="str">
        <f>VLOOKUP(R1651, method!$A$1:$B$15, 2, 0)</f>
        <v>中前</v>
      </c>
      <c r="E1651">
        <v>10</v>
      </c>
      <c r="F1651" t="s">
        <v>554</v>
      </c>
      <c r="G1651" t="s">
        <v>551</v>
      </c>
      <c r="H1651">
        <v>1200</v>
      </c>
      <c r="I1651" s="35" t="s">
        <v>455</v>
      </c>
      <c r="J1651">
        <v>3</v>
      </c>
      <c r="K1651">
        <v>4</v>
      </c>
      <c r="L1651">
        <v>64</v>
      </c>
      <c r="M1651" s="17" t="s">
        <v>68</v>
      </c>
      <c r="N1651" s="15" t="s">
        <v>391</v>
      </c>
      <c r="O1651" t="s">
        <v>637</v>
      </c>
      <c r="P1651">
        <v>13</v>
      </c>
      <c r="Q1651">
        <v>119</v>
      </c>
      <c r="R1651">
        <v>6</v>
      </c>
      <c r="S1651">
        <v>7</v>
      </c>
      <c r="T1651">
        <v>10</v>
      </c>
      <c r="X1651" t="s">
        <v>373</v>
      </c>
      <c r="Y1651">
        <v>1116</v>
      </c>
      <c r="Z1651" t="s">
        <v>463</v>
      </c>
    </row>
    <row r="1652" spans="1:27" x14ac:dyDescent="0.25">
      <c r="A1652" s="20" t="s">
        <v>355</v>
      </c>
      <c r="B1652" s="22" t="s">
        <v>382</v>
      </c>
      <c r="C1652" s="22" t="s">
        <v>2625</v>
      </c>
      <c r="D1652" s="26" t="str">
        <f>VLOOKUP(R1652, method!$A$1:$B$15, 2, 0)</f>
        <v>放頭</v>
      </c>
      <c r="E1652">
        <v>11</v>
      </c>
      <c r="F1652" t="s">
        <v>908</v>
      </c>
      <c r="G1652" t="s">
        <v>532</v>
      </c>
      <c r="H1652">
        <v>1200</v>
      </c>
      <c r="I1652" s="35" t="s">
        <v>455</v>
      </c>
      <c r="J1652">
        <v>3</v>
      </c>
      <c r="K1652">
        <v>8</v>
      </c>
      <c r="L1652">
        <v>66</v>
      </c>
      <c r="M1652" s="17" t="s">
        <v>68</v>
      </c>
      <c r="N1652" s="15" t="s">
        <v>391</v>
      </c>
      <c r="O1652" t="s">
        <v>465</v>
      </c>
      <c r="P1652">
        <v>9.6</v>
      </c>
      <c r="Q1652">
        <v>122</v>
      </c>
      <c r="R1652">
        <v>2</v>
      </c>
      <c r="S1652">
        <v>2</v>
      </c>
      <c r="T1652">
        <v>11</v>
      </c>
      <c r="X1652" t="s">
        <v>223</v>
      </c>
      <c r="Y1652">
        <v>1105</v>
      </c>
      <c r="Z1652" t="s">
        <v>463</v>
      </c>
    </row>
    <row r="1653" spans="1:27" x14ac:dyDescent="0.25">
      <c r="A1653" s="20" t="s">
        <v>355</v>
      </c>
      <c r="B1653" s="22" t="s">
        <v>382</v>
      </c>
      <c r="C1653" s="22" t="s">
        <v>2625</v>
      </c>
      <c r="D1653" s="28" t="str">
        <f>VLOOKUP(R1653, method!$A$1:$B$15, 2, 0)</f>
        <v>中前</v>
      </c>
      <c r="E1653">
        <v>6</v>
      </c>
      <c r="F1653" t="s">
        <v>572</v>
      </c>
      <c r="G1653" t="s">
        <v>532</v>
      </c>
      <c r="H1653">
        <v>1400</v>
      </c>
      <c r="I1653" s="35" t="s">
        <v>455</v>
      </c>
      <c r="J1653">
        <v>3</v>
      </c>
      <c r="K1653">
        <v>8</v>
      </c>
      <c r="L1653">
        <v>68</v>
      </c>
      <c r="M1653" s="17" t="s">
        <v>68</v>
      </c>
      <c r="N1653" s="21" t="s">
        <v>61</v>
      </c>
      <c r="O1653">
        <v>3</v>
      </c>
      <c r="P1653">
        <v>27</v>
      </c>
      <c r="Q1653">
        <v>125</v>
      </c>
      <c r="R1653">
        <v>7</v>
      </c>
      <c r="S1653">
        <v>5</v>
      </c>
      <c r="T1653">
        <v>5</v>
      </c>
      <c r="U1653">
        <v>6</v>
      </c>
      <c r="X1653" t="s">
        <v>1312</v>
      </c>
      <c r="Y1653">
        <v>1096</v>
      </c>
      <c r="Z1653" t="s">
        <v>463</v>
      </c>
    </row>
    <row r="1654" spans="1:27" x14ac:dyDescent="0.25">
      <c r="A1654" s="20" t="s">
        <v>355</v>
      </c>
      <c r="B1654" s="22" t="s">
        <v>382</v>
      </c>
      <c r="C1654" s="22" t="s">
        <v>2625</v>
      </c>
      <c r="D1654" s="28" t="str">
        <f>VLOOKUP(R1654, method!$A$1:$B$15, 2, 0)</f>
        <v>中前</v>
      </c>
      <c r="E1654">
        <v>7</v>
      </c>
      <c r="F1654" t="s">
        <v>661</v>
      </c>
      <c r="G1654" s="30" t="s">
        <v>445</v>
      </c>
      <c r="H1654">
        <v>1200</v>
      </c>
      <c r="I1654" s="35" t="s">
        <v>436</v>
      </c>
      <c r="J1654">
        <v>3</v>
      </c>
      <c r="K1654">
        <v>7</v>
      </c>
      <c r="L1654">
        <v>68</v>
      </c>
      <c r="M1654" s="17" t="s">
        <v>68</v>
      </c>
      <c r="N1654" s="21" t="s">
        <v>61</v>
      </c>
      <c r="O1654" s="10" t="s">
        <v>442</v>
      </c>
      <c r="P1654">
        <v>11</v>
      </c>
      <c r="Q1654">
        <v>123</v>
      </c>
      <c r="R1654">
        <v>5</v>
      </c>
      <c r="S1654">
        <v>5</v>
      </c>
      <c r="T1654">
        <v>7</v>
      </c>
      <c r="X1654" t="s">
        <v>383</v>
      </c>
      <c r="Y1654">
        <v>1086</v>
      </c>
      <c r="Z1654" t="s">
        <v>463</v>
      </c>
    </row>
    <row r="1655" spans="1:27" x14ac:dyDescent="0.25">
      <c r="A1655" s="20" t="s">
        <v>355</v>
      </c>
      <c r="B1655" s="23" t="s">
        <v>385</v>
      </c>
      <c r="C1655" s="23" t="s">
        <v>2626</v>
      </c>
      <c r="D1655" s="27" t="str">
        <f>VLOOKUP(R1655, method!$A$1:$B$15, 2, 0)</f>
        <v>中後</v>
      </c>
      <c r="E1655" s="33">
        <v>1</v>
      </c>
      <c r="F1655" t="s">
        <v>681</v>
      </c>
      <c r="G1655" s="31" t="s">
        <v>439</v>
      </c>
      <c r="H1655">
        <v>1200</v>
      </c>
      <c r="I1655" s="35" t="s">
        <v>436</v>
      </c>
      <c r="J1655">
        <v>4</v>
      </c>
      <c r="K1655">
        <v>8</v>
      </c>
      <c r="L1655">
        <v>52</v>
      </c>
      <c r="M1655" s="17" t="s">
        <v>116</v>
      </c>
      <c r="N1655" s="17" t="s">
        <v>448</v>
      </c>
      <c r="O1655">
        <v>3</v>
      </c>
      <c r="P1655">
        <v>13</v>
      </c>
      <c r="Q1655">
        <v>125</v>
      </c>
      <c r="R1655">
        <v>9</v>
      </c>
      <c r="S1655">
        <v>9</v>
      </c>
      <c r="T1655">
        <v>1</v>
      </c>
      <c r="X1655" t="s">
        <v>386</v>
      </c>
      <c r="Y1655">
        <v>1032</v>
      </c>
      <c r="Z1655" t="s">
        <v>16</v>
      </c>
    </row>
    <row r="1656" spans="1:27" x14ac:dyDescent="0.25">
      <c r="A1656" s="20" t="s">
        <v>355</v>
      </c>
      <c r="B1656" s="23" t="s">
        <v>385</v>
      </c>
      <c r="C1656" s="23" t="s">
        <v>2626</v>
      </c>
      <c r="D1656" s="29" t="str">
        <f>VLOOKUP(R1656, method!$A$1:$B$15, 2, 0)</f>
        <v>留後</v>
      </c>
      <c r="E1656">
        <v>7</v>
      </c>
      <c r="F1656" t="s">
        <v>434</v>
      </c>
      <c r="G1656" s="31" t="s">
        <v>435</v>
      </c>
      <c r="H1656">
        <v>1200</v>
      </c>
      <c r="I1656" s="35" t="s">
        <v>436</v>
      </c>
      <c r="J1656">
        <v>4</v>
      </c>
      <c r="K1656">
        <v>11</v>
      </c>
      <c r="L1656">
        <v>52</v>
      </c>
      <c r="M1656" s="17" t="s">
        <v>116</v>
      </c>
      <c r="N1656" s="16" t="s">
        <v>71</v>
      </c>
      <c r="O1656" s="10" t="s">
        <v>442</v>
      </c>
      <c r="P1656">
        <v>14</v>
      </c>
      <c r="Q1656">
        <v>127</v>
      </c>
      <c r="R1656">
        <v>12</v>
      </c>
      <c r="S1656">
        <v>10</v>
      </c>
      <c r="T1656">
        <v>7</v>
      </c>
      <c r="X1656" t="s">
        <v>1783</v>
      </c>
      <c r="Y1656">
        <v>1044</v>
      </c>
      <c r="Z1656" t="s">
        <v>16</v>
      </c>
    </row>
    <row r="1657" spans="1:27" x14ac:dyDescent="0.25">
      <c r="A1657" s="20" t="s">
        <v>355</v>
      </c>
      <c r="B1657" s="23" t="s">
        <v>385</v>
      </c>
      <c r="C1657" s="23" t="s">
        <v>2626</v>
      </c>
      <c r="D1657" s="27" t="str">
        <f>VLOOKUP(R1657, method!$A$1:$B$15, 2, 0)</f>
        <v>中後</v>
      </c>
      <c r="E1657" s="33">
        <v>2</v>
      </c>
      <c r="F1657" t="s">
        <v>559</v>
      </c>
      <c r="G1657" s="30" t="s">
        <v>445</v>
      </c>
      <c r="H1657">
        <v>1200</v>
      </c>
      <c r="I1657" s="35" t="s">
        <v>436</v>
      </c>
      <c r="J1657">
        <v>4</v>
      </c>
      <c r="K1657">
        <v>6</v>
      </c>
      <c r="L1657">
        <v>50</v>
      </c>
      <c r="M1657" s="17" t="s">
        <v>116</v>
      </c>
      <c r="N1657" s="15" t="s">
        <v>441</v>
      </c>
      <c r="O1657" s="10" t="s">
        <v>376</v>
      </c>
      <c r="P1657">
        <v>16</v>
      </c>
      <c r="Q1657">
        <v>122</v>
      </c>
      <c r="R1657">
        <v>8</v>
      </c>
      <c r="S1657">
        <v>9</v>
      </c>
      <c r="T1657">
        <v>2</v>
      </c>
      <c r="X1657" t="s">
        <v>1065</v>
      </c>
      <c r="Y1657">
        <v>1053</v>
      </c>
      <c r="Z1657" t="s">
        <v>1844</v>
      </c>
    </row>
    <row r="1658" spans="1:27" x14ac:dyDescent="0.25">
      <c r="A1658" s="20" t="s">
        <v>355</v>
      </c>
      <c r="B1658" s="23" t="s">
        <v>385</v>
      </c>
      <c r="C1658" s="23" t="s">
        <v>2626</v>
      </c>
      <c r="D1658" s="29" t="str">
        <f>VLOOKUP(R1658, method!$A$1:$B$15, 2, 0)</f>
        <v>留後</v>
      </c>
      <c r="E1658">
        <v>7</v>
      </c>
      <c r="F1658" t="s">
        <v>444</v>
      </c>
      <c r="G1658" s="30" t="s">
        <v>445</v>
      </c>
      <c r="H1658">
        <v>1200</v>
      </c>
      <c r="I1658" s="35" t="s">
        <v>436</v>
      </c>
      <c r="J1658">
        <v>4</v>
      </c>
      <c r="K1658">
        <v>10</v>
      </c>
      <c r="L1658">
        <v>52</v>
      </c>
      <c r="M1658" s="15" t="s">
        <v>34</v>
      </c>
      <c r="N1658" s="18" t="s">
        <v>201</v>
      </c>
      <c r="O1658" t="s">
        <v>480</v>
      </c>
      <c r="P1658">
        <v>36</v>
      </c>
      <c r="Q1658">
        <v>127</v>
      </c>
      <c r="R1658">
        <v>12</v>
      </c>
      <c r="S1658">
        <v>11</v>
      </c>
      <c r="T1658">
        <v>7</v>
      </c>
      <c r="X1658" t="s">
        <v>1109</v>
      </c>
      <c r="Y1658">
        <v>1057</v>
      </c>
      <c r="Z1658" t="s">
        <v>208</v>
      </c>
    </row>
    <row r="1659" spans="1:27" x14ac:dyDescent="0.25">
      <c r="A1659" s="20" t="s">
        <v>355</v>
      </c>
      <c r="B1659" s="23" t="s">
        <v>385</v>
      </c>
      <c r="C1659" s="23" t="s">
        <v>2626</v>
      </c>
      <c r="D1659" s="28" t="str">
        <f>VLOOKUP(R1659, method!$A$1:$B$15, 2, 0)</f>
        <v>中前</v>
      </c>
      <c r="E1659">
        <v>8</v>
      </c>
      <c r="F1659" t="s">
        <v>794</v>
      </c>
      <c r="G1659" s="31" t="s">
        <v>435</v>
      </c>
      <c r="H1659">
        <v>1200</v>
      </c>
      <c r="I1659" s="35" t="s">
        <v>455</v>
      </c>
      <c r="J1659">
        <v>4</v>
      </c>
      <c r="K1659">
        <v>12</v>
      </c>
      <c r="L1659">
        <v>54</v>
      </c>
      <c r="M1659" s="15" t="s">
        <v>34</v>
      </c>
      <c r="N1659" s="15" t="s">
        <v>391</v>
      </c>
      <c r="O1659" t="s">
        <v>495</v>
      </c>
      <c r="P1659">
        <v>105</v>
      </c>
      <c r="Q1659">
        <v>130</v>
      </c>
      <c r="R1659">
        <v>7</v>
      </c>
      <c r="S1659">
        <v>5</v>
      </c>
      <c r="T1659">
        <v>8</v>
      </c>
      <c r="X1659" t="s">
        <v>1210</v>
      </c>
      <c r="Y1659">
        <v>1060</v>
      </c>
      <c r="Z1659" t="s">
        <v>1845</v>
      </c>
    </row>
    <row r="1660" spans="1:27" x14ac:dyDescent="0.25">
      <c r="A1660" s="20" t="s">
        <v>355</v>
      </c>
      <c r="B1660" s="23" t="s">
        <v>385</v>
      </c>
      <c r="C1660" s="23" t="s">
        <v>2626</v>
      </c>
      <c r="D1660" s="28" t="str">
        <f>VLOOKUP(R1660, method!$A$1:$B$15, 2, 0)</f>
        <v>中前</v>
      </c>
      <c r="E1660">
        <v>9</v>
      </c>
      <c r="F1660" t="s">
        <v>574</v>
      </c>
      <c r="G1660" t="s">
        <v>491</v>
      </c>
      <c r="H1660">
        <v>1200</v>
      </c>
      <c r="I1660" s="35" t="s">
        <v>455</v>
      </c>
      <c r="J1660">
        <v>4</v>
      </c>
      <c r="K1660">
        <v>8</v>
      </c>
      <c r="L1660">
        <v>56</v>
      </c>
      <c r="M1660" s="15" t="s">
        <v>34</v>
      </c>
      <c r="N1660" s="17" t="s">
        <v>448</v>
      </c>
      <c r="O1660" t="s">
        <v>473</v>
      </c>
      <c r="P1660">
        <v>120</v>
      </c>
      <c r="Q1660">
        <v>129</v>
      </c>
      <c r="R1660">
        <v>6</v>
      </c>
      <c r="S1660">
        <v>9</v>
      </c>
      <c r="T1660">
        <v>9</v>
      </c>
      <c r="X1660" t="s">
        <v>658</v>
      </c>
      <c r="Y1660">
        <v>1061</v>
      </c>
      <c r="Z1660" t="s">
        <v>346</v>
      </c>
    </row>
    <row r="1661" spans="1:27" x14ac:dyDescent="0.25">
      <c r="A1661" s="20" t="s">
        <v>355</v>
      </c>
      <c r="B1661" s="23" t="s">
        <v>385</v>
      </c>
      <c r="C1661" s="23" t="s">
        <v>2626</v>
      </c>
      <c r="D1661" s="28" t="str">
        <f>VLOOKUP(R1661, method!$A$1:$B$15, 2, 0)</f>
        <v>中前</v>
      </c>
      <c r="E1661">
        <v>12</v>
      </c>
      <c r="F1661" t="s">
        <v>649</v>
      </c>
      <c r="G1661" t="s">
        <v>631</v>
      </c>
      <c r="H1661">
        <v>1200</v>
      </c>
      <c r="I1661" s="35" t="s">
        <v>436</v>
      </c>
      <c r="J1661">
        <v>4</v>
      </c>
      <c r="K1661">
        <v>7</v>
      </c>
      <c r="L1661">
        <v>59</v>
      </c>
      <c r="M1661" s="15" t="s">
        <v>34</v>
      </c>
      <c r="N1661" s="22" t="s">
        <v>33</v>
      </c>
      <c r="O1661">
        <v>10</v>
      </c>
      <c r="P1661">
        <v>37</v>
      </c>
      <c r="Q1661">
        <v>134</v>
      </c>
      <c r="R1661">
        <v>5</v>
      </c>
      <c r="S1661">
        <v>6</v>
      </c>
      <c r="T1661">
        <v>12</v>
      </c>
      <c r="X1661" t="s">
        <v>1210</v>
      </c>
      <c r="Y1661">
        <v>1060</v>
      </c>
      <c r="Z1661" t="s">
        <v>346</v>
      </c>
    </row>
    <row r="1662" spans="1:27" x14ac:dyDescent="0.25">
      <c r="A1662" s="20" t="s">
        <v>355</v>
      </c>
      <c r="B1662" s="23" t="s">
        <v>385</v>
      </c>
      <c r="C1662" s="23" t="s">
        <v>2626</v>
      </c>
      <c r="E1662" t="s">
        <v>724</v>
      </c>
      <c r="F1662" t="s">
        <v>866</v>
      </c>
      <c r="G1662" t="s">
        <v>631</v>
      </c>
      <c r="H1662">
        <v>1200</v>
      </c>
      <c r="I1662" s="35" t="s">
        <v>436</v>
      </c>
      <c r="J1662">
        <v>4</v>
      </c>
      <c r="K1662" t="s">
        <v>463</v>
      </c>
      <c r="L1662">
        <v>59</v>
      </c>
      <c r="M1662" s="15" t="s">
        <v>34</v>
      </c>
      <c r="N1662" s="17" t="s">
        <v>448</v>
      </c>
      <c r="O1662" t="s">
        <v>463</v>
      </c>
      <c r="P1662" t="s">
        <v>463</v>
      </c>
      <c r="Q1662">
        <v>133</v>
      </c>
      <c r="R1662" t="s">
        <v>463</v>
      </c>
      <c r="X1662" t="s">
        <v>463</v>
      </c>
      <c r="Y1662" t="s">
        <v>463</v>
      </c>
      <c r="Z1662" t="s">
        <v>463</v>
      </c>
      <c r="AA1662" t="s">
        <v>463</v>
      </c>
    </row>
    <row r="1663" spans="1:27" x14ac:dyDescent="0.25">
      <c r="A1663" s="20" t="s">
        <v>355</v>
      </c>
      <c r="B1663" s="23" t="s">
        <v>385</v>
      </c>
      <c r="C1663" s="23" t="s">
        <v>2626</v>
      </c>
      <c r="D1663" s="29" t="str">
        <f>VLOOKUP(R1663, method!$A$1:$B$15, 2, 0)</f>
        <v>留後</v>
      </c>
      <c r="E1663">
        <v>7</v>
      </c>
      <c r="F1663" t="s">
        <v>475</v>
      </c>
      <c r="G1663" s="30" t="s">
        <v>445</v>
      </c>
      <c r="H1663">
        <v>1200</v>
      </c>
      <c r="I1663" s="35" t="s">
        <v>436</v>
      </c>
      <c r="J1663">
        <v>3</v>
      </c>
      <c r="K1663">
        <v>3</v>
      </c>
      <c r="L1663">
        <v>61</v>
      </c>
      <c r="M1663" s="15" t="s">
        <v>34</v>
      </c>
      <c r="N1663" s="20" t="s">
        <v>56</v>
      </c>
      <c r="O1663" t="s">
        <v>465</v>
      </c>
      <c r="P1663">
        <v>8.4</v>
      </c>
      <c r="Q1663">
        <v>121</v>
      </c>
      <c r="R1663">
        <v>12</v>
      </c>
      <c r="S1663">
        <v>12</v>
      </c>
      <c r="T1663">
        <v>7</v>
      </c>
      <c r="X1663" t="s">
        <v>1217</v>
      </c>
      <c r="Y1663">
        <v>1073</v>
      </c>
      <c r="Z1663" t="s">
        <v>346</v>
      </c>
    </row>
    <row r="1664" spans="1:27" x14ac:dyDescent="0.25">
      <c r="A1664" s="20" t="s">
        <v>355</v>
      </c>
      <c r="B1664" s="23" t="s">
        <v>385</v>
      </c>
      <c r="C1664" s="23" t="s">
        <v>2626</v>
      </c>
      <c r="D1664" s="29" t="str">
        <f>VLOOKUP(R1664, method!$A$1:$B$15, 2, 0)</f>
        <v>留後</v>
      </c>
      <c r="E1664">
        <v>12</v>
      </c>
      <c r="F1664" t="s">
        <v>656</v>
      </c>
      <c r="G1664" t="s">
        <v>532</v>
      </c>
      <c r="H1664">
        <v>1200</v>
      </c>
      <c r="I1664" s="35" t="s">
        <v>436</v>
      </c>
      <c r="J1664">
        <v>3</v>
      </c>
      <c r="K1664">
        <v>10</v>
      </c>
      <c r="L1664">
        <v>63</v>
      </c>
      <c r="M1664" s="15" t="s">
        <v>34</v>
      </c>
      <c r="N1664" s="24" t="s">
        <v>146</v>
      </c>
      <c r="O1664" t="s">
        <v>562</v>
      </c>
      <c r="P1664">
        <v>37</v>
      </c>
      <c r="Q1664">
        <v>120</v>
      </c>
      <c r="R1664">
        <v>11</v>
      </c>
      <c r="S1664">
        <v>12</v>
      </c>
      <c r="T1664">
        <v>12</v>
      </c>
      <c r="X1664" t="s">
        <v>373</v>
      </c>
      <c r="Y1664">
        <v>1083</v>
      </c>
      <c r="Z1664" t="s">
        <v>346</v>
      </c>
    </row>
    <row r="1665" spans="1:26" x14ac:dyDescent="0.25">
      <c r="A1665" s="20" t="s">
        <v>355</v>
      </c>
      <c r="B1665" s="23" t="s">
        <v>385</v>
      </c>
      <c r="C1665" s="23" t="s">
        <v>2626</v>
      </c>
      <c r="D1665" s="26" t="str">
        <f>VLOOKUP(R1665, method!$A$1:$B$15, 2, 0)</f>
        <v>放頭</v>
      </c>
      <c r="E1665" s="33">
        <v>3</v>
      </c>
      <c r="F1665" t="s">
        <v>678</v>
      </c>
      <c r="G1665" t="s">
        <v>631</v>
      </c>
      <c r="H1665">
        <v>1200</v>
      </c>
      <c r="I1665" s="36" t="s">
        <v>698</v>
      </c>
      <c r="J1665">
        <v>3</v>
      </c>
      <c r="K1665">
        <v>1</v>
      </c>
      <c r="L1665">
        <v>63</v>
      </c>
      <c r="M1665" s="15" t="s">
        <v>34</v>
      </c>
      <c r="N1665" s="17" t="s">
        <v>448</v>
      </c>
      <c r="O1665">
        <v>7</v>
      </c>
      <c r="P1665">
        <v>20</v>
      </c>
      <c r="Q1665">
        <v>120</v>
      </c>
      <c r="R1665">
        <v>3</v>
      </c>
      <c r="S1665">
        <v>4</v>
      </c>
      <c r="T1665">
        <v>3</v>
      </c>
      <c r="X1665" t="s">
        <v>1846</v>
      </c>
      <c r="Y1665">
        <v>1076</v>
      </c>
      <c r="Z1665" t="s">
        <v>596</v>
      </c>
    </row>
    <row r="1666" spans="1:26" x14ac:dyDescent="0.25">
      <c r="A1666" s="20" t="s">
        <v>355</v>
      </c>
      <c r="B1666" s="24" t="s">
        <v>2627</v>
      </c>
      <c r="C1666" s="24" t="s">
        <v>2628</v>
      </c>
      <c r="D1666" s="28" t="str">
        <f>VLOOKUP(R1666, method!$A$1:$B$15, 2, 0)</f>
        <v>中前</v>
      </c>
      <c r="E1666">
        <v>7</v>
      </c>
      <c r="F1666" t="s">
        <v>434</v>
      </c>
      <c r="G1666" s="31" t="s">
        <v>435</v>
      </c>
      <c r="H1666">
        <v>1000</v>
      </c>
      <c r="I1666" s="35" t="s">
        <v>436</v>
      </c>
      <c r="J1666">
        <v>3</v>
      </c>
      <c r="K1666">
        <v>2</v>
      </c>
      <c r="L1666">
        <v>70</v>
      </c>
      <c r="M1666" s="19" t="s">
        <v>13</v>
      </c>
      <c r="N1666" s="23" t="s">
        <v>39</v>
      </c>
      <c r="O1666">
        <v>6</v>
      </c>
      <c r="P1666">
        <v>8.3000000000000007</v>
      </c>
      <c r="Q1666">
        <v>126</v>
      </c>
      <c r="R1666">
        <v>4</v>
      </c>
      <c r="S1666">
        <v>4</v>
      </c>
      <c r="T1666">
        <v>7</v>
      </c>
      <c r="X1666" t="s">
        <v>1788</v>
      </c>
      <c r="Y1666">
        <v>1155</v>
      </c>
      <c r="Z1666" t="s">
        <v>30</v>
      </c>
    </row>
    <row r="1667" spans="1:26" x14ac:dyDescent="0.25">
      <c r="A1667" s="20" t="s">
        <v>355</v>
      </c>
      <c r="B1667" s="24" t="s">
        <v>2627</v>
      </c>
      <c r="C1667" s="24" t="s">
        <v>2628</v>
      </c>
      <c r="D1667" s="26" t="str">
        <f>VLOOKUP(R1667, method!$A$1:$B$15, 2, 0)</f>
        <v>放頭</v>
      </c>
      <c r="E1667" s="34">
        <v>5</v>
      </c>
      <c r="F1667" t="s">
        <v>645</v>
      </c>
      <c r="G1667" s="31" t="s">
        <v>451</v>
      </c>
      <c r="H1667">
        <v>1200</v>
      </c>
      <c r="I1667" s="35" t="s">
        <v>436</v>
      </c>
      <c r="J1667">
        <v>3</v>
      </c>
      <c r="K1667">
        <v>4</v>
      </c>
      <c r="L1667">
        <v>71</v>
      </c>
      <c r="M1667" s="19" t="s">
        <v>13</v>
      </c>
      <c r="N1667" s="15" t="s">
        <v>441</v>
      </c>
      <c r="O1667" s="10" t="s">
        <v>552</v>
      </c>
      <c r="P1667">
        <v>3.8</v>
      </c>
      <c r="Q1667">
        <v>121</v>
      </c>
      <c r="R1667">
        <v>2</v>
      </c>
      <c r="S1667">
        <v>1</v>
      </c>
      <c r="T1667">
        <v>5</v>
      </c>
      <c r="X1667" t="s">
        <v>670</v>
      </c>
      <c r="Y1667">
        <v>1170</v>
      </c>
      <c r="Z1667" t="s">
        <v>30</v>
      </c>
    </row>
    <row r="1668" spans="1:26" x14ac:dyDescent="0.25">
      <c r="A1668" s="20" t="s">
        <v>355</v>
      </c>
      <c r="B1668" s="24" t="s">
        <v>2627</v>
      </c>
      <c r="C1668" s="24" t="s">
        <v>2628</v>
      </c>
      <c r="D1668" s="26" t="str">
        <f>VLOOKUP(R1668, method!$A$1:$B$15, 2, 0)</f>
        <v>放頭</v>
      </c>
      <c r="E1668">
        <v>6</v>
      </c>
      <c r="F1668" t="s">
        <v>794</v>
      </c>
      <c r="G1668" s="31" t="s">
        <v>435</v>
      </c>
      <c r="H1668">
        <v>1000</v>
      </c>
      <c r="I1668" s="35" t="s">
        <v>455</v>
      </c>
      <c r="J1668">
        <v>3</v>
      </c>
      <c r="K1668">
        <v>7</v>
      </c>
      <c r="L1668">
        <v>73</v>
      </c>
      <c r="M1668" s="19" t="s">
        <v>13</v>
      </c>
      <c r="N1668" s="15" t="s">
        <v>441</v>
      </c>
      <c r="O1668" t="s">
        <v>495</v>
      </c>
      <c r="P1668">
        <v>6.7</v>
      </c>
      <c r="Q1668">
        <v>122</v>
      </c>
      <c r="R1668">
        <v>2</v>
      </c>
      <c r="S1668">
        <v>2</v>
      </c>
      <c r="T1668">
        <v>6</v>
      </c>
      <c r="X1668" t="s">
        <v>1204</v>
      </c>
      <c r="Y1668">
        <v>1166</v>
      </c>
      <c r="Z1668" t="s">
        <v>30</v>
      </c>
    </row>
    <row r="1669" spans="1:26" x14ac:dyDescent="0.25">
      <c r="A1669" s="20" t="s">
        <v>355</v>
      </c>
      <c r="B1669" s="24" t="s">
        <v>2627</v>
      </c>
      <c r="C1669" s="24" t="s">
        <v>2628</v>
      </c>
      <c r="D1669" s="26" t="str">
        <f>VLOOKUP(R1669, method!$A$1:$B$15, 2, 0)</f>
        <v>放頭</v>
      </c>
      <c r="E1669">
        <v>12</v>
      </c>
      <c r="F1669" t="s">
        <v>601</v>
      </c>
      <c r="G1669" t="s">
        <v>511</v>
      </c>
      <c r="H1669">
        <v>1200</v>
      </c>
      <c r="I1669" s="35" t="s">
        <v>455</v>
      </c>
      <c r="J1669">
        <v>3</v>
      </c>
      <c r="K1669">
        <v>1</v>
      </c>
      <c r="L1669">
        <v>74</v>
      </c>
      <c r="M1669" s="19" t="s">
        <v>13</v>
      </c>
      <c r="N1669" s="17" t="s">
        <v>448</v>
      </c>
      <c r="O1669" t="s">
        <v>715</v>
      </c>
      <c r="P1669">
        <v>11</v>
      </c>
      <c r="Q1669">
        <v>122</v>
      </c>
      <c r="R1669">
        <v>3</v>
      </c>
      <c r="S1669">
        <v>2</v>
      </c>
      <c r="T1669">
        <v>12</v>
      </c>
      <c r="X1669" t="s">
        <v>695</v>
      </c>
      <c r="Y1669">
        <v>1186</v>
      </c>
      <c r="Z1669" t="s">
        <v>30</v>
      </c>
    </row>
    <row r="1670" spans="1:26" x14ac:dyDescent="0.25">
      <c r="A1670" s="20" t="s">
        <v>355</v>
      </c>
      <c r="B1670" s="24" t="s">
        <v>2627</v>
      </c>
      <c r="C1670" s="24" t="s">
        <v>2628</v>
      </c>
      <c r="D1670" s="26" t="str">
        <f>VLOOKUP(R1670, method!$A$1:$B$15, 2, 0)</f>
        <v>放頭</v>
      </c>
      <c r="E1670" s="33">
        <v>3</v>
      </c>
      <c r="F1670" t="s">
        <v>685</v>
      </c>
      <c r="G1670" s="31" t="s">
        <v>439</v>
      </c>
      <c r="H1670">
        <v>1200</v>
      </c>
      <c r="I1670" s="35" t="s">
        <v>436</v>
      </c>
      <c r="J1670">
        <v>3</v>
      </c>
      <c r="K1670">
        <v>6</v>
      </c>
      <c r="L1670">
        <v>74</v>
      </c>
      <c r="M1670" s="19" t="s">
        <v>13</v>
      </c>
      <c r="N1670" s="22" t="s">
        <v>470</v>
      </c>
      <c r="O1670" s="10">
        <v>1</v>
      </c>
      <c r="P1670">
        <v>7.8</v>
      </c>
      <c r="Q1670">
        <v>133</v>
      </c>
      <c r="R1670">
        <v>2</v>
      </c>
      <c r="S1670">
        <v>2</v>
      </c>
      <c r="T1670">
        <v>3</v>
      </c>
      <c r="X1670" t="s">
        <v>1842</v>
      </c>
      <c r="Y1670">
        <v>1188</v>
      </c>
      <c r="Z1670" t="s">
        <v>30</v>
      </c>
    </row>
    <row r="1671" spans="1:26" x14ac:dyDescent="0.25">
      <c r="A1671" s="20" t="s">
        <v>355</v>
      </c>
      <c r="B1671" s="24" t="s">
        <v>2627</v>
      </c>
      <c r="C1671" s="24" t="s">
        <v>2628</v>
      </c>
      <c r="D1671" s="26" t="str">
        <f>VLOOKUP(R1671, method!$A$1:$B$15, 2, 0)</f>
        <v>放頭</v>
      </c>
      <c r="E1671" s="33">
        <v>2</v>
      </c>
      <c r="F1671" t="s">
        <v>454</v>
      </c>
      <c r="G1671" s="31" t="s">
        <v>451</v>
      </c>
      <c r="H1671">
        <v>1200</v>
      </c>
      <c r="I1671" s="35" t="s">
        <v>455</v>
      </c>
      <c r="J1671">
        <v>3</v>
      </c>
      <c r="K1671">
        <v>1</v>
      </c>
      <c r="L1671">
        <v>72</v>
      </c>
      <c r="M1671" s="19" t="s">
        <v>13</v>
      </c>
      <c r="N1671" s="22" t="s">
        <v>470</v>
      </c>
      <c r="O1671" s="10" t="s">
        <v>488</v>
      </c>
      <c r="P1671">
        <v>4.2</v>
      </c>
      <c r="Q1671">
        <v>127</v>
      </c>
      <c r="R1671">
        <v>1</v>
      </c>
      <c r="S1671">
        <v>1</v>
      </c>
      <c r="T1671">
        <v>2</v>
      </c>
      <c r="X1671" t="s">
        <v>1085</v>
      </c>
      <c r="Y1671">
        <v>1190</v>
      </c>
      <c r="Z1671" t="s">
        <v>30</v>
      </c>
    </row>
    <row r="1672" spans="1:26" x14ac:dyDescent="0.25">
      <c r="A1672" s="20" t="s">
        <v>355</v>
      </c>
      <c r="B1672" s="24" t="s">
        <v>2627</v>
      </c>
      <c r="C1672" s="24" t="s">
        <v>2628</v>
      </c>
      <c r="D1672" s="26" t="str">
        <f>VLOOKUP(R1672, method!$A$1:$B$15, 2, 0)</f>
        <v>放頭</v>
      </c>
      <c r="E1672" s="34">
        <v>5</v>
      </c>
      <c r="F1672" t="s">
        <v>457</v>
      </c>
      <c r="G1672" s="30" t="s">
        <v>445</v>
      </c>
      <c r="H1672">
        <v>1200</v>
      </c>
      <c r="I1672" s="35" t="s">
        <v>455</v>
      </c>
      <c r="J1672">
        <v>3</v>
      </c>
      <c r="K1672">
        <v>8</v>
      </c>
      <c r="L1672">
        <v>74</v>
      </c>
      <c r="M1672" s="19" t="s">
        <v>13</v>
      </c>
      <c r="N1672" s="22" t="s">
        <v>470</v>
      </c>
      <c r="O1672" t="s">
        <v>529</v>
      </c>
      <c r="P1672">
        <v>12</v>
      </c>
      <c r="Q1672">
        <v>130</v>
      </c>
      <c r="R1672">
        <v>2</v>
      </c>
      <c r="S1672">
        <v>2</v>
      </c>
      <c r="T1672">
        <v>5</v>
      </c>
      <c r="X1672" t="s">
        <v>651</v>
      </c>
      <c r="Y1672">
        <v>1194</v>
      </c>
      <c r="Z1672" t="s">
        <v>30</v>
      </c>
    </row>
    <row r="1673" spans="1:26" x14ac:dyDescent="0.25">
      <c r="A1673" s="20" t="s">
        <v>355</v>
      </c>
      <c r="B1673" s="24" t="s">
        <v>2627</v>
      </c>
      <c r="C1673" s="24" t="s">
        <v>2628</v>
      </c>
      <c r="D1673" s="28" t="str">
        <f>VLOOKUP(R1673, method!$A$1:$B$15, 2, 0)</f>
        <v>中前</v>
      </c>
      <c r="E1673">
        <v>6</v>
      </c>
      <c r="F1673" t="s">
        <v>673</v>
      </c>
      <c r="G1673" s="30" t="s">
        <v>445</v>
      </c>
      <c r="H1673">
        <v>1000</v>
      </c>
      <c r="I1673" s="35" t="s">
        <v>455</v>
      </c>
      <c r="J1673">
        <v>3</v>
      </c>
      <c r="K1673">
        <v>9</v>
      </c>
      <c r="L1673">
        <v>75</v>
      </c>
      <c r="M1673" s="19" t="s">
        <v>13</v>
      </c>
      <c r="N1673" s="17" t="s">
        <v>399</v>
      </c>
      <c r="O1673" s="10" t="s">
        <v>552</v>
      </c>
      <c r="P1673">
        <v>6</v>
      </c>
      <c r="Q1673">
        <v>135</v>
      </c>
      <c r="R1673">
        <v>4</v>
      </c>
      <c r="S1673">
        <v>5</v>
      </c>
      <c r="T1673">
        <v>6</v>
      </c>
      <c r="X1673" t="s">
        <v>1847</v>
      </c>
      <c r="Y1673">
        <v>1194</v>
      </c>
      <c r="Z1673" t="s">
        <v>30</v>
      </c>
    </row>
    <row r="1674" spans="1:26" x14ac:dyDescent="0.25">
      <c r="A1674" s="20" t="s">
        <v>355</v>
      </c>
      <c r="B1674" s="24" t="s">
        <v>2627</v>
      </c>
      <c r="C1674" s="24" t="s">
        <v>2628</v>
      </c>
      <c r="D1674" s="26" t="str">
        <f>VLOOKUP(R1674, method!$A$1:$B$15, 2, 0)</f>
        <v>放頭</v>
      </c>
      <c r="E1674" s="34">
        <v>5</v>
      </c>
      <c r="F1674" t="s">
        <v>918</v>
      </c>
      <c r="G1674" s="31" t="s">
        <v>451</v>
      </c>
      <c r="H1674">
        <v>1000</v>
      </c>
      <c r="I1674" s="35" t="s">
        <v>455</v>
      </c>
      <c r="J1674">
        <v>3</v>
      </c>
      <c r="K1674">
        <v>11</v>
      </c>
      <c r="L1674">
        <v>75</v>
      </c>
      <c r="M1674" s="19" t="s">
        <v>13</v>
      </c>
      <c r="N1674" s="17" t="s">
        <v>512</v>
      </c>
      <c r="O1674" s="10">
        <v>1</v>
      </c>
      <c r="P1674">
        <v>19</v>
      </c>
      <c r="Q1674">
        <v>128</v>
      </c>
      <c r="R1674">
        <v>3</v>
      </c>
      <c r="S1674">
        <v>3</v>
      </c>
      <c r="T1674">
        <v>5</v>
      </c>
      <c r="X1674" t="s">
        <v>1848</v>
      </c>
      <c r="Y1674">
        <v>1175</v>
      </c>
      <c r="Z1674" t="s">
        <v>30</v>
      </c>
    </row>
    <row r="1675" spans="1:26" x14ac:dyDescent="0.25">
      <c r="A1675" s="20" t="s">
        <v>355</v>
      </c>
      <c r="B1675" s="24" t="s">
        <v>2627</v>
      </c>
      <c r="C1675" s="24" t="s">
        <v>2628</v>
      </c>
      <c r="D1675" s="26" t="str">
        <f>VLOOKUP(R1675, method!$A$1:$B$15, 2, 0)</f>
        <v>放頭</v>
      </c>
      <c r="E1675">
        <v>6</v>
      </c>
      <c r="F1675" t="s">
        <v>633</v>
      </c>
      <c r="G1675" s="30" t="s">
        <v>445</v>
      </c>
      <c r="H1675">
        <v>1200</v>
      </c>
      <c r="I1675" s="35" t="s">
        <v>455</v>
      </c>
      <c r="J1675">
        <v>3</v>
      </c>
      <c r="K1675">
        <v>3</v>
      </c>
      <c r="L1675">
        <v>75</v>
      </c>
      <c r="M1675" s="19" t="s">
        <v>13</v>
      </c>
      <c r="N1675" s="17" t="s">
        <v>512</v>
      </c>
      <c r="O1675" t="s">
        <v>558</v>
      </c>
      <c r="P1675">
        <v>2.5</v>
      </c>
      <c r="Q1675">
        <v>127</v>
      </c>
      <c r="R1675">
        <v>2</v>
      </c>
      <c r="S1675">
        <v>1</v>
      </c>
      <c r="T1675">
        <v>6</v>
      </c>
      <c r="X1675" t="s">
        <v>674</v>
      </c>
      <c r="Y1675">
        <v>1163</v>
      </c>
      <c r="Z1675" t="s">
        <v>30</v>
      </c>
    </row>
    <row r="1676" spans="1:26" x14ac:dyDescent="0.25">
      <c r="A1676" s="20" t="s">
        <v>355</v>
      </c>
      <c r="B1676" s="24" t="s">
        <v>2627</v>
      </c>
      <c r="C1676" s="24" t="s">
        <v>2628</v>
      </c>
      <c r="D1676" s="26" t="str">
        <f>VLOOKUP(R1676, method!$A$1:$B$15, 2, 0)</f>
        <v>放頭</v>
      </c>
      <c r="E1676" s="33">
        <v>1</v>
      </c>
      <c r="F1676" t="s">
        <v>703</v>
      </c>
      <c r="G1676" s="30" t="s">
        <v>445</v>
      </c>
      <c r="H1676">
        <v>1200</v>
      </c>
      <c r="I1676" s="35" t="s">
        <v>455</v>
      </c>
      <c r="J1676">
        <v>3</v>
      </c>
      <c r="K1676">
        <v>11</v>
      </c>
      <c r="L1676">
        <v>68</v>
      </c>
      <c r="M1676" s="19" t="s">
        <v>13</v>
      </c>
      <c r="N1676" s="18" t="s">
        <v>12</v>
      </c>
      <c r="O1676" s="10" t="s">
        <v>597</v>
      </c>
      <c r="P1676">
        <v>4.2</v>
      </c>
      <c r="Q1676">
        <v>123</v>
      </c>
      <c r="R1676">
        <v>1</v>
      </c>
      <c r="S1676">
        <v>1</v>
      </c>
      <c r="T1676">
        <v>1</v>
      </c>
      <c r="X1676" t="s">
        <v>668</v>
      </c>
      <c r="Y1676">
        <v>1167</v>
      </c>
      <c r="Z1676" t="s">
        <v>30</v>
      </c>
    </row>
    <row r="1677" spans="1:26" x14ac:dyDescent="0.25">
      <c r="A1677" s="20" t="s">
        <v>355</v>
      </c>
      <c r="B1677" s="24" t="s">
        <v>2627</v>
      </c>
      <c r="C1677" s="24" t="s">
        <v>2628</v>
      </c>
      <c r="D1677" s="26" t="str">
        <f>VLOOKUP(R1677, method!$A$1:$B$15, 2, 0)</f>
        <v>放頭</v>
      </c>
      <c r="E1677" s="33">
        <v>1</v>
      </c>
      <c r="F1677" t="s">
        <v>1284</v>
      </c>
      <c r="G1677" s="31" t="s">
        <v>451</v>
      </c>
      <c r="H1677">
        <v>1200</v>
      </c>
      <c r="I1677" s="35" t="s">
        <v>455</v>
      </c>
      <c r="J1677">
        <v>4</v>
      </c>
      <c r="K1677">
        <v>3</v>
      </c>
      <c r="L1677">
        <v>58</v>
      </c>
      <c r="M1677" s="19" t="s">
        <v>13</v>
      </c>
      <c r="N1677" s="17" t="s">
        <v>512</v>
      </c>
      <c r="O1677" t="s">
        <v>519</v>
      </c>
      <c r="P1677">
        <v>4.5</v>
      </c>
      <c r="Q1677">
        <v>130</v>
      </c>
      <c r="R1677">
        <v>2</v>
      </c>
      <c r="S1677">
        <v>2</v>
      </c>
      <c r="T1677">
        <v>1</v>
      </c>
      <c r="X1677" t="s">
        <v>1383</v>
      </c>
      <c r="Y1677">
        <v>1151</v>
      </c>
      <c r="Z1677" t="s">
        <v>237</v>
      </c>
    </row>
    <row r="1678" spans="1:26" x14ac:dyDescent="0.25">
      <c r="A1678" s="20" t="s">
        <v>355</v>
      </c>
      <c r="B1678" s="24" t="s">
        <v>2627</v>
      </c>
      <c r="C1678" s="24" t="s">
        <v>2628</v>
      </c>
      <c r="D1678" s="26" t="str">
        <f>VLOOKUP(R1678, method!$A$1:$B$15, 2, 0)</f>
        <v>放頭</v>
      </c>
      <c r="E1678">
        <v>7</v>
      </c>
      <c r="F1678" t="s">
        <v>1402</v>
      </c>
      <c r="G1678" t="s">
        <v>511</v>
      </c>
      <c r="H1678">
        <v>1200</v>
      </c>
      <c r="I1678" s="35" t="s">
        <v>455</v>
      </c>
      <c r="J1678">
        <v>3</v>
      </c>
      <c r="K1678">
        <v>4</v>
      </c>
      <c r="L1678">
        <v>60</v>
      </c>
      <c r="M1678" s="19" t="s">
        <v>13</v>
      </c>
      <c r="N1678" s="23" t="s">
        <v>394</v>
      </c>
      <c r="O1678">
        <v>4</v>
      </c>
      <c r="P1678">
        <v>12</v>
      </c>
      <c r="Q1678">
        <v>120</v>
      </c>
      <c r="R1678">
        <v>1</v>
      </c>
      <c r="S1678">
        <v>1</v>
      </c>
      <c r="T1678">
        <v>7</v>
      </c>
      <c r="X1678" t="s">
        <v>1791</v>
      </c>
      <c r="Y1678">
        <v>1173</v>
      </c>
      <c r="Z1678" t="s">
        <v>16</v>
      </c>
    </row>
    <row r="1679" spans="1:26" x14ac:dyDescent="0.25">
      <c r="A1679" s="20" t="s">
        <v>355</v>
      </c>
      <c r="B1679" s="24" t="s">
        <v>2627</v>
      </c>
      <c r="C1679" s="24" t="s">
        <v>2628</v>
      </c>
      <c r="D1679" s="26" t="str">
        <f>VLOOKUP(R1679, method!$A$1:$B$15, 2, 0)</f>
        <v>放頭</v>
      </c>
      <c r="E1679" s="34">
        <v>4</v>
      </c>
      <c r="F1679" t="s">
        <v>1620</v>
      </c>
      <c r="G1679" t="s">
        <v>511</v>
      </c>
      <c r="H1679">
        <v>1200</v>
      </c>
      <c r="I1679" s="35" t="s">
        <v>455</v>
      </c>
      <c r="J1679">
        <v>3</v>
      </c>
      <c r="K1679">
        <v>9</v>
      </c>
      <c r="L1679">
        <v>62</v>
      </c>
      <c r="M1679" s="19" t="s">
        <v>13</v>
      </c>
      <c r="N1679" s="23" t="s">
        <v>394</v>
      </c>
      <c r="O1679" t="s">
        <v>456</v>
      </c>
      <c r="P1679">
        <v>23</v>
      </c>
      <c r="Q1679">
        <v>117</v>
      </c>
      <c r="R1679">
        <v>3</v>
      </c>
      <c r="S1679">
        <v>2</v>
      </c>
      <c r="T1679">
        <v>4</v>
      </c>
      <c r="X1679" t="s">
        <v>1849</v>
      </c>
      <c r="Y1679">
        <v>1152</v>
      </c>
      <c r="Z1679" t="s">
        <v>915</v>
      </c>
    </row>
    <row r="1680" spans="1:26" x14ac:dyDescent="0.25">
      <c r="A1680" s="20" t="s">
        <v>355</v>
      </c>
      <c r="B1680" s="24" t="s">
        <v>2627</v>
      </c>
      <c r="C1680" s="24" t="s">
        <v>2628</v>
      </c>
      <c r="D1680" s="26" t="str">
        <f>VLOOKUP(R1680, method!$A$1:$B$15, 2, 0)</f>
        <v>放頭</v>
      </c>
      <c r="E1680">
        <v>10</v>
      </c>
      <c r="F1680" t="s">
        <v>955</v>
      </c>
      <c r="G1680" t="s">
        <v>511</v>
      </c>
      <c r="H1680">
        <v>1200</v>
      </c>
      <c r="I1680" s="35" t="s">
        <v>455</v>
      </c>
      <c r="J1680">
        <v>3</v>
      </c>
      <c r="K1680">
        <v>8</v>
      </c>
      <c r="L1680">
        <v>64</v>
      </c>
      <c r="M1680" s="18" t="s">
        <v>188</v>
      </c>
      <c r="N1680" s="20" t="s">
        <v>56</v>
      </c>
      <c r="O1680" t="s">
        <v>501</v>
      </c>
      <c r="P1680">
        <v>15</v>
      </c>
      <c r="Q1680">
        <v>122</v>
      </c>
      <c r="R1680">
        <v>1</v>
      </c>
      <c r="S1680">
        <v>1</v>
      </c>
      <c r="T1680">
        <v>10</v>
      </c>
      <c r="X1680" t="s">
        <v>1850</v>
      </c>
      <c r="Y1680">
        <v>1147</v>
      </c>
      <c r="Z1680" t="s">
        <v>113</v>
      </c>
    </row>
    <row r="1681" spans="1:27" x14ac:dyDescent="0.25">
      <c r="A1681" s="20" t="s">
        <v>355</v>
      </c>
      <c r="B1681" s="24" t="s">
        <v>2627</v>
      </c>
      <c r="C1681" s="24" t="s">
        <v>2628</v>
      </c>
      <c r="D1681" s="26" t="str">
        <f>VLOOKUP(R1681, method!$A$1:$B$15, 2, 0)</f>
        <v>放頭</v>
      </c>
      <c r="E1681">
        <v>9</v>
      </c>
      <c r="F1681" t="s">
        <v>1022</v>
      </c>
      <c r="G1681" t="s">
        <v>491</v>
      </c>
      <c r="H1681">
        <v>1000</v>
      </c>
      <c r="I1681" s="35" t="s">
        <v>455</v>
      </c>
      <c r="J1681">
        <v>3</v>
      </c>
      <c r="K1681">
        <v>1</v>
      </c>
      <c r="L1681">
        <v>66</v>
      </c>
      <c r="M1681" s="18" t="s">
        <v>188</v>
      </c>
      <c r="N1681" s="24" t="s">
        <v>146</v>
      </c>
      <c r="O1681" t="s">
        <v>648</v>
      </c>
      <c r="P1681">
        <v>38</v>
      </c>
      <c r="Q1681">
        <v>121</v>
      </c>
      <c r="R1681">
        <v>3</v>
      </c>
      <c r="S1681">
        <v>2</v>
      </c>
      <c r="T1681">
        <v>9</v>
      </c>
      <c r="X1681" t="s">
        <v>1851</v>
      </c>
      <c r="Y1681">
        <v>1125</v>
      </c>
      <c r="Z1681" t="s">
        <v>113</v>
      </c>
    </row>
    <row r="1682" spans="1:27" x14ac:dyDescent="0.25">
      <c r="A1682" s="20" t="s">
        <v>355</v>
      </c>
      <c r="B1682" s="24" t="s">
        <v>2627</v>
      </c>
      <c r="C1682" s="24" t="s">
        <v>2628</v>
      </c>
      <c r="D1682" s="28" t="str">
        <f>VLOOKUP(R1682, method!$A$1:$B$15, 2, 0)</f>
        <v>中前</v>
      </c>
      <c r="E1682">
        <v>9</v>
      </c>
      <c r="F1682" t="s">
        <v>1127</v>
      </c>
      <c r="G1682" s="31" t="s">
        <v>451</v>
      </c>
      <c r="H1682">
        <v>1000</v>
      </c>
      <c r="I1682" s="35" t="s">
        <v>436</v>
      </c>
      <c r="J1682">
        <v>3</v>
      </c>
      <c r="K1682">
        <v>8</v>
      </c>
      <c r="L1682">
        <v>66</v>
      </c>
      <c r="M1682" s="18" t="s">
        <v>188</v>
      </c>
      <c r="N1682" s="24" t="s">
        <v>389</v>
      </c>
      <c r="O1682">
        <v>9</v>
      </c>
      <c r="P1682">
        <v>10</v>
      </c>
      <c r="Q1682">
        <v>121</v>
      </c>
      <c r="R1682">
        <v>6</v>
      </c>
      <c r="S1682">
        <v>5</v>
      </c>
      <c r="T1682">
        <v>9</v>
      </c>
      <c r="X1682" t="s">
        <v>655</v>
      </c>
      <c r="Y1682">
        <v>1149</v>
      </c>
      <c r="Z1682" t="s">
        <v>1463</v>
      </c>
    </row>
    <row r="1683" spans="1:27" x14ac:dyDescent="0.25">
      <c r="A1683" s="20" t="s">
        <v>355</v>
      </c>
      <c r="B1683" s="25" t="s">
        <v>2629</v>
      </c>
      <c r="C1683" s="25" t="s">
        <v>2630</v>
      </c>
      <c r="D1683" s="27" t="str">
        <f>VLOOKUP(R1683, method!$A$1:$B$15, 2, 0)</f>
        <v>中後</v>
      </c>
      <c r="E1683">
        <v>7</v>
      </c>
      <c r="F1683" t="s">
        <v>681</v>
      </c>
      <c r="G1683" s="31" t="s">
        <v>439</v>
      </c>
      <c r="H1683">
        <v>1200</v>
      </c>
      <c r="I1683" s="35" t="s">
        <v>436</v>
      </c>
      <c r="J1683">
        <v>3</v>
      </c>
      <c r="K1683">
        <v>10</v>
      </c>
      <c r="L1683">
        <v>68</v>
      </c>
      <c r="M1683" s="15" t="s">
        <v>103</v>
      </c>
      <c r="N1683" s="23" t="s">
        <v>394</v>
      </c>
      <c r="O1683" s="10" t="s">
        <v>498</v>
      </c>
      <c r="P1683">
        <v>25</v>
      </c>
      <c r="Q1683">
        <v>125</v>
      </c>
      <c r="R1683">
        <v>8</v>
      </c>
      <c r="S1683">
        <v>9</v>
      </c>
      <c r="T1683">
        <v>7</v>
      </c>
      <c r="X1683" t="s">
        <v>1103</v>
      </c>
      <c r="Y1683">
        <v>1164</v>
      </c>
      <c r="Z1683" t="s">
        <v>463</v>
      </c>
    </row>
    <row r="1684" spans="1:27" x14ac:dyDescent="0.25">
      <c r="A1684" s="20" t="s">
        <v>355</v>
      </c>
      <c r="B1684" s="25" t="s">
        <v>2629</v>
      </c>
      <c r="C1684" s="25" t="s">
        <v>2630</v>
      </c>
      <c r="D1684" s="28" t="str">
        <f>VLOOKUP(R1684, method!$A$1:$B$15, 2, 0)</f>
        <v>中前</v>
      </c>
      <c r="E1684">
        <v>8</v>
      </c>
      <c r="F1684" t="s">
        <v>438</v>
      </c>
      <c r="G1684" s="31" t="s">
        <v>439</v>
      </c>
      <c r="H1684">
        <v>1200</v>
      </c>
      <c r="I1684" s="36" t="s">
        <v>440</v>
      </c>
      <c r="J1684">
        <v>3</v>
      </c>
      <c r="K1684">
        <v>5</v>
      </c>
      <c r="L1684">
        <v>70</v>
      </c>
      <c r="M1684" s="15" t="s">
        <v>103</v>
      </c>
      <c r="N1684" s="19" t="s">
        <v>388</v>
      </c>
      <c r="O1684" t="s">
        <v>508</v>
      </c>
      <c r="P1684">
        <v>10</v>
      </c>
      <c r="Q1684">
        <v>129</v>
      </c>
      <c r="R1684">
        <v>6</v>
      </c>
      <c r="S1684">
        <v>6</v>
      </c>
      <c r="T1684">
        <v>8</v>
      </c>
      <c r="X1684" t="s">
        <v>1852</v>
      </c>
      <c r="Y1684">
        <v>1149</v>
      </c>
      <c r="Z1684" t="s">
        <v>463</v>
      </c>
    </row>
    <row r="1685" spans="1:27" x14ac:dyDescent="0.25">
      <c r="A1685" s="20" t="s">
        <v>355</v>
      </c>
      <c r="B1685" s="25" t="s">
        <v>2629</v>
      </c>
      <c r="C1685" s="25" t="s">
        <v>2630</v>
      </c>
      <c r="D1685" s="28" t="str">
        <f>VLOOKUP(R1685, method!$A$1:$B$15, 2, 0)</f>
        <v>中前</v>
      </c>
      <c r="E1685" s="34">
        <v>4</v>
      </c>
      <c r="F1685" t="s">
        <v>561</v>
      </c>
      <c r="G1685" s="31" t="s">
        <v>435</v>
      </c>
      <c r="H1685">
        <v>1200</v>
      </c>
      <c r="I1685" s="35" t="s">
        <v>436</v>
      </c>
      <c r="J1685">
        <v>3</v>
      </c>
      <c r="K1685">
        <v>9</v>
      </c>
      <c r="L1685">
        <v>71</v>
      </c>
      <c r="M1685" s="15" t="s">
        <v>103</v>
      </c>
      <c r="N1685" s="22" t="s">
        <v>33</v>
      </c>
      <c r="O1685" s="10" t="s">
        <v>552</v>
      </c>
      <c r="P1685">
        <v>24</v>
      </c>
      <c r="Q1685">
        <v>128</v>
      </c>
      <c r="R1685">
        <v>5</v>
      </c>
      <c r="S1685">
        <v>5</v>
      </c>
      <c r="T1685">
        <v>4</v>
      </c>
      <c r="X1685" t="s">
        <v>565</v>
      </c>
      <c r="Y1685">
        <v>1140</v>
      </c>
      <c r="Z1685" t="s">
        <v>463</v>
      </c>
    </row>
    <row r="1686" spans="1:27" x14ac:dyDescent="0.25">
      <c r="A1686" s="20" t="s">
        <v>355</v>
      </c>
      <c r="B1686" s="25" t="s">
        <v>2629</v>
      </c>
      <c r="C1686" s="25" t="s">
        <v>2630</v>
      </c>
      <c r="D1686" s="28" t="str">
        <f>VLOOKUP(R1686, method!$A$1:$B$15, 2, 0)</f>
        <v>中前</v>
      </c>
      <c r="E1686" s="33">
        <v>3</v>
      </c>
      <c r="F1686" t="s">
        <v>598</v>
      </c>
      <c r="G1686" s="31" t="s">
        <v>439</v>
      </c>
      <c r="H1686">
        <v>1200</v>
      </c>
      <c r="I1686" s="35" t="s">
        <v>455</v>
      </c>
      <c r="J1686">
        <v>3</v>
      </c>
      <c r="K1686">
        <v>3</v>
      </c>
      <c r="L1686">
        <v>71</v>
      </c>
      <c r="M1686" s="15" t="s">
        <v>103</v>
      </c>
      <c r="N1686" s="19" t="s">
        <v>388</v>
      </c>
      <c r="O1686" t="s">
        <v>529</v>
      </c>
      <c r="P1686">
        <v>11</v>
      </c>
      <c r="Q1686">
        <v>126</v>
      </c>
      <c r="R1686">
        <v>5</v>
      </c>
      <c r="S1686">
        <v>5</v>
      </c>
      <c r="T1686">
        <v>3</v>
      </c>
      <c r="X1686" t="s">
        <v>1783</v>
      </c>
      <c r="Y1686">
        <v>1148</v>
      </c>
      <c r="Z1686" t="s">
        <v>463</v>
      </c>
    </row>
    <row r="1687" spans="1:27" x14ac:dyDescent="0.25">
      <c r="A1687" s="20" t="s">
        <v>355</v>
      </c>
      <c r="B1687" s="25" t="s">
        <v>2629</v>
      </c>
      <c r="C1687" s="25" t="s">
        <v>2630</v>
      </c>
      <c r="D1687" s="28" t="str">
        <f>VLOOKUP(R1687, method!$A$1:$B$15, 2, 0)</f>
        <v>中前</v>
      </c>
      <c r="E1687" s="34">
        <v>5</v>
      </c>
      <c r="F1687" t="s">
        <v>794</v>
      </c>
      <c r="G1687" s="31" t="s">
        <v>435</v>
      </c>
      <c r="H1687">
        <v>1200</v>
      </c>
      <c r="I1687" s="35" t="s">
        <v>455</v>
      </c>
      <c r="J1687">
        <v>3</v>
      </c>
      <c r="K1687">
        <v>4</v>
      </c>
      <c r="L1687">
        <v>71</v>
      </c>
      <c r="M1687" s="15" t="s">
        <v>103</v>
      </c>
      <c r="N1687" s="19" t="s">
        <v>388</v>
      </c>
      <c r="O1687" s="10" t="s">
        <v>452</v>
      </c>
      <c r="P1687">
        <v>10</v>
      </c>
      <c r="Q1687">
        <v>127</v>
      </c>
      <c r="R1687">
        <v>4</v>
      </c>
      <c r="S1687">
        <v>4</v>
      </c>
      <c r="T1687">
        <v>5</v>
      </c>
      <c r="X1687" t="s">
        <v>147</v>
      </c>
      <c r="Y1687">
        <v>1149</v>
      </c>
      <c r="Z1687" t="s">
        <v>463</v>
      </c>
    </row>
    <row r="1688" spans="1:27" x14ac:dyDescent="0.25">
      <c r="A1688" s="20" t="s">
        <v>355</v>
      </c>
      <c r="B1688" s="25" t="s">
        <v>2629</v>
      </c>
      <c r="C1688" s="25" t="s">
        <v>2630</v>
      </c>
      <c r="D1688" s="28" t="str">
        <f>VLOOKUP(R1688, method!$A$1:$B$15, 2, 0)</f>
        <v>中前</v>
      </c>
      <c r="E1688">
        <v>7</v>
      </c>
      <c r="F1688" t="s">
        <v>450</v>
      </c>
      <c r="G1688" s="31" t="s">
        <v>451</v>
      </c>
      <c r="H1688">
        <v>1200</v>
      </c>
      <c r="I1688" s="35" t="s">
        <v>436</v>
      </c>
      <c r="J1688">
        <v>3</v>
      </c>
      <c r="K1688">
        <v>3</v>
      </c>
      <c r="L1688">
        <v>71</v>
      </c>
      <c r="M1688" s="15" t="s">
        <v>103</v>
      </c>
      <c r="N1688" s="18" t="s">
        <v>401</v>
      </c>
      <c r="O1688" t="s">
        <v>495</v>
      </c>
      <c r="P1688">
        <v>8.3000000000000007</v>
      </c>
      <c r="Q1688">
        <v>131</v>
      </c>
      <c r="R1688">
        <v>4</v>
      </c>
      <c r="S1688">
        <v>4</v>
      </c>
      <c r="T1688">
        <v>7</v>
      </c>
      <c r="X1688" t="s">
        <v>453</v>
      </c>
      <c r="Y1688">
        <v>1149</v>
      </c>
      <c r="Z1688" t="s">
        <v>463</v>
      </c>
    </row>
    <row r="1689" spans="1:27" x14ac:dyDescent="0.25">
      <c r="A1689" s="20" t="s">
        <v>355</v>
      </c>
      <c r="B1689" s="25" t="s">
        <v>2629</v>
      </c>
      <c r="C1689" s="25" t="s">
        <v>2630</v>
      </c>
      <c r="D1689" s="28" t="str">
        <f>VLOOKUP(R1689, method!$A$1:$B$15, 2, 0)</f>
        <v>中前</v>
      </c>
      <c r="E1689" s="33">
        <v>1</v>
      </c>
      <c r="F1689" t="s">
        <v>685</v>
      </c>
      <c r="G1689" s="31" t="s">
        <v>439</v>
      </c>
      <c r="H1689">
        <v>1200</v>
      </c>
      <c r="I1689" s="35" t="s">
        <v>436</v>
      </c>
      <c r="J1689">
        <v>3</v>
      </c>
      <c r="K1689">
        <v>5</v>
      </c>
      <c r="L1689">
        <v>65</v>
      </c>
      <c r="M1689" s="15" t="s">
        <v>103</v>
      </c>
      <c r="N1689" s="19" t="s">
        <v>388</v>
      </c>
      <c r="O1689" s="10" t="s">
        <v>376</v>
      </c>
      <c r="P1689">
        <v>3.2</v>
      </c>
      <c r="Q1689">
        <v>126</v>
      </c>
      <c r="R1689">
        <v>4</v>
      </c>
      <c r="S1689">
        <v>3</v>
      </c>
      <c r="T1689">
        <v>1</v>
      </c>
      <c r="X1689" t="s">
        <v>1853</v>
      </c>
      <c r="Y1689">
        <v>1148</v>
      </c>
      <c r="Z1689" t="s">
        <v>463</v>
      </c>
    </row>
    <row r="1690" spans="1:27" x14ac:dyDescent="0.25">
      <c r="A1690" s="20" t="s">
        <v>355</v>
      </c>
      <c r="B1690" s="25" t="s">
        <v>2629</v>
      </c>
      <c r="C1690" s="25" t="s">
        <v>2630</v>
      </c>
      <c r="D1690" s="28" t="str">
        <f>VLOOKUP(R1690, method!$A$1:$B$15, 2, 0)</f>
        <v>中前</v>
      </c>
      <c r="E1690" s="33">
        <v>2</v>
      </c>
      <c r="F1690" t="s">
        <v>454</v>
      </c>
      <c r="G1690" s="31" t="s">
        <v>451</v>
      </c>
      <c r="H1690">
        <v>1200</v>
      </c>
      <c r="I1690" s="35" t="s">
        <v>455</v>
      </c>
      <c r="J1690">
        <v>3</v>
      </c>
      <c r="K1690">
        <v>2</v>
      </c>
      <c r="L1690">
        <v>63</v>
      </c>
      <c r="M1690" s="15" t="s">
        <v>103</v>
      </c>
      <c r="N1690" s="15" t="s">
        <v>390</v>
      </c>
      <c r="O1690" s="10" t="s">
        <v>762</v>
      </c>
      <c r="P1690">
        <v>3.6</v>
      </c>
      <c r="Q1690">
        <v>122</v>
      </c>
      <c r="R1690">
        <v>4</v>
      </c>
      <c r="S1690">
        <v>4</v>
      </c>
      <c r="T1690">
        <v>2</v>
      </c>
      <c r="X1690" t="s">
        <v>1383</v>
      </c>
      <c r="Y1690">
        <v>1148</v>
      </c>
      <c r="Z1690" t="s">
        <v>463</v>
      </c>
    </row>
    <row r="1691" spans="1:27" x14ac:dyDescent="0.25">
      <c r="A1691" s="20" t="s">
        <v>355</v>
      </c>
      <c r="B1691" s="25" t="s">
        <v>2629</v>
      </c>
      <c r="C1691" s="25" t="s">
        <v>2630</v>
      </c>
      <c r="D1691" s="29" t="str">
        <f>VLOOKUP(R1691, method!$A$1:$B$15, 2, 0)</f>
        <v>留後</v>
      </c>
      <c r="E1691" s="34">
        <v>4</v>
      </c>
      <c r="F1691" t="s">
        <v>457</v>
      </c>
      <c r="G1691" s="30" t="s">
        <v>445</v>
      </c>
      <c r="H1691">
        <v>1200</v>
      </c>
      <c r="I1691" s="35" t="s">
        <v>455</v>
      </c>
      <c r="J1691">
        <v>3</v>
      </c>
      <c r="K1691">
        <v>11</v>
      </c>
      <c r="L1691">
        <v>64</v>
      </c>
      <c r="M1691" s="15" t="s">
        <v>103</v>
      </c>
      <c r="N1691" s="20" t="s">
        <v>56</v>
      </c>
      <c r="O1691" s="10">
        <v>2</v>
      </c>
      <c r="P1691">
        <v>20</v>
      </c>
      <c r="Q1691">
        <v>122</v>
      </c>
      <c r="R1691">
        <v>12</v>
      </c>
      <c r="S1691">
        <v>12</v>
      </c>
      <c r="T1691">
        <v>4</v>
      </c>
      <c r="X1691" t="s">
        <v>1227</v>
      </c>
      <c r="Y1691">
        <v>1141</v>
      </c>
      <c r="Z1691" t="s">
        <v>463</v>
      </c>
    </row>
    <row r="1692" spans="1:27" x14ac:dyDescent="0.25">
      <c r="A1692" s="20" t="s">
        <v>355</v>
      </c>
      <c r="B1692" s="25" t="s">
        <v>2629</v>
      </c>
      <c r="C1692" s="25" t="s">
        <v>2630</v>
      </c>
      <c r="D1692" s="27" t="str">
        <f>VLOOKUP(R1692, method!$A$1:$B$15, 2, 0)</f>
        <v>中後</v>
      </c>
      <c r="E1692" s="34">
        <v>5</v>
      </c>
      <c r="F1692" t="s">
        <v>995</v>
      </c>
      <c r="G1692" s="31" t="s">
        <v>435</v>
      </c>
      <c r="H1692">
        <v>1200</v>
      </c>
      <c r="I1692" s="36" t="s">
        <v>440</v>
      </c>
      <c r="J1692">
        <v>3</v>
      </c>
      <c r="K1692">
        <v>4</v>
      </c>
      <c r="L1692">
        <v>65</v>
      </c>
      <c r="M1692" s="15" t="s">
        <v>103</v>
      </c>
      <c r="N1692" s="22" t="s">
        <v>33</v>
      </c>
      <c r="O1692" s="10" t="s">
        <v>552</v>
      </c>
      <c r="P1692">
        <v>8.6</v>
      </c>
      <c r="Q1692">
        <v>125</v>
      </c>
      <c r="R1692">
        <v>9</v>
      </c>
      <c r="S1692">
        <v>9</v>
      </c>
      <c r="T1692">
        <v>5</v>
      </c>
      <c r="X1692" t="s">
        <v>549</v>
      </c>
      <c r="Y1692">
        <v>1153</v>
      </c>
      <c r="Z1692" t="s">
        <v>463</v>
      </c>
    </row>
    <row r="1693" spans="1:27" x14ac:dyDescent="0.25">
      <c r="A1693" s="20" t="s">
        <v>355</v>
      </c>
      <c r="B1693" s="25" t="s">
        <v>2629</v>
      </c>
      <c r="C1693" s="25" t="s">
        <v>2630</v>
      </c>
      <c r="D1693" s="27" t="str">
        <f>VLOOKUP(R1693, method!$A$1:$B$15, 2, 0)</f>
        <v>中後</v>
      </c>
      <c r="E1693" s="34">
        <v>5</v>
      </c>
      <c r="F1693" t="s">
        <v>996</v>
      </c>
      <c r="G1693" s="31" t="s">
        <v>451</v>
      </c>
      <c r="H1693">
        <v>1200</v>
      </c>
      <c r="I1693" s="35" t="s">
        <v>455</v>
      </c>
      <c r="J1693">
        <v>3</v>
      </c>
      <c r="K1693">
        <v>7</v>
      </c>
      <c r="L1693">
        <v>66</v>
      </c>
      <c r="M1693" s="15" t="s">
        <v>103</v>
      </c>
      <c r="N1693" s="19" t="s">
        <v>388</v>
      </c>
      <c r="O1693" s="10" t="s">
        <v>552</v>
      </c>
      <c r="P1693">
        <v>13</v>
      </c>
      <c r="Q1693">
        <v>126</v>
      </c>
      <c r="R1693">
        <v>9</v>
      </c>
      <c r="S1693">
        <v>9</v>
      </c>
      <c r="T1693">
        <v>5</v>
      </c>
      <c r="X1693" t="s">
        <v>1265</v>
      </c>
      <c r="Y1693">
        <v>1144</v>
      </c>
      <c r="Z1693" t="s">
        <v>463</v>
      </c>
    </row>
    <row r="1694" spans="1:27" x14ac:dyDescent="0.25">
      <c r="A1694" s="20" t="s">
        <v>355</v>
      </c>
      <c r="B1694" s="25" t="s">
        <v>2629</v>
      </c>
      <c r="C1694" s="25" t="s">
        <v>2630</v>
      </c>
      <c r="D1694" s="28" t="str">
        <f>VLOOKUP(R1694, method!$A$1:$B$15, 2, 0)</f>
        <v>中前</v>
      </c>
      <c r="E1694">
        <v>8</v>
      </c>
      <c r="F1694" t="s">
        <v>475</v>
      </c>
      <c r="G1694" s="30" t="s">
        <v>445</v>
      </c>
      <c r="H1694">
        <v>1200</v>
      </c>
      <c r="I1694" s="35" t="s">
        <v>436</v>
      </c>
      <c r="J1694">
        <v>3</v>
      </c>
      <c r="K1694">
        <v>4</v>
      </c>
      <c r="L1694">
        <v>67</v>
      </c>
      <c r="M1694" s="15" t="s">
        <v>103</v>
      </c>
      <c r="N1694" s="19" t="s">
        <v>388</v>
      </c>
      <c r="O1694">
        <v>7</v>
      </c>
      <c r="P1694">
        <v>8.5</v>
      </c>
      <c r="Q1694">
        <v>127</v>
      </c>
      <c r="R1694">
        <v>7</v>
      </c>
      <c r="S1694">
        <v>7</v>
      </c>
      <c r="T1694">
        <v>8</v>
      </c>
      <c r="X1694" t="s">
        <v>1084</v>
      </c>
      <c r="Y1694">
        <v>1135</v>
      </c>
      <c r="Z1694" t="s">
        <v>463</v>
      </c>
    </row>
    <row r="1695" spans="1:27" x14ac:dyDescent="0.25">
      <c r="A1695" s="20" t="s">
        <v>355</v>
      </c>
      <c r="B1695" s="25" t="s">
        <v>2629</v>
      </c>
      <c r="C1695" s="25" t="s">
        <v>2630</v>
      </c>
      <c r="E1695" t="s">
        <v>578</v>
      </c>
      <c r="F1695" t="s">
        <v>849</v>
      </c>
      <c r="G1695" s="31" t="s">
        <v>435</v>
      </c>
      <c r="H1695">
        <v>1650</v>
      </c>
      <c r="I1695" s="35" t="s">
        <v>455</v>
      </c>
      <c r="J1695">
        <v>3</v>
      </c>
      <c r="K1695" t="s">
        <v>463</v>
      </c>
      <c r="L1695">
        <v>67</v>
      </c>
      <c r="M1695" s="15" t="s">
        <v>103</v>
      </c>
      <c r="N1695" s="18" t="s">
        <v>12</v>
      </c>
      <c r="O1695" t="s">
        <v>463</v>
      </c>
      <c r="P1695" t="s">
        <v>463</v>
      </c>
      <c r="Q1695">
        <v>121</v>
      </c>
      <c r="R1695" t="s">
        <v>463</v>
      </c>
      <c r="X1695" t="s">
        <v>463</v>
      </c>
      <c r="Y1695" t="s">
        <v>463</v>
      </c>
      <c r="Z1695" t="s">
        <v>463</v>
      </c>
      <c r="AA1695" t="s">
        <v>463</v>
      </c>
    </row>
    <row r="1696" spans="1:27" x14ac:dyDescent="0.25">
      <c r="A1696" s="20" t="s">
        <v>355</v>
      </c>
      <c r="B1696" s="25" t="s">
        <v>2629</v>
      </c>
      <c r="C1696" s="25" t="s">
        <v>2630</v>
      </c>
      <c r="D1696" s="29" t="str">
        <f>VLOOKUP(R1696, method!$A$1:$B$15, 2, 0)</f>
        <v>留後</v>
      </c>
      <c r="E1696">
        <v>12</v>
      </c>
      <c r="F1696" t="s">
        <v>626</v>
      </c>
      <c r="G1696" s="30" t="s">
        <v>445</v>
      </c>
      <c r="H1696">
        <v>1650</v>
      </c>
      <c r="I1696" s="35" t="s">
        <v>455</v>
      </c>
      <c r="J1696">
        <v>3</v>
      </c>
      <c r="K1696">
        <v>10</v>
      </c>
      <c r="L1696">
        <v>69</v>
      </c>
      <c r="M1696" s="15" t="s">
        <v>103</v>
      </c>
      <c r="N1696" s="18" t="s">
        <v>12</v>
      </c>
      <c r="O1696" t="s">
        <v>546</v>
      </c>
      <c r="P1696">
        <v>10</v>
      </c>
      <c r="Q1696">
        <v>129</v>
      </c>
      <c r="R1696">
        <v>12</v>
      </c>
      <c r="S1696">
        <v>12</v>
      </c>
      <c r="T1696">
        <v>12</v>
      </c>
      <c r="U1696">
        <v>12</v>
      </c>
      <c r="X1696" t="s">
        <v>1854</v>
      </c>
      <c r="Y1696">
        <v>1137</v>
      </c>
      <c r="Z1696" t="s">
        <v>1855</v>
      </c>
    </row>
    <row r="1697" spans="1:26" x14ac:dyDescent="0.25">
      <c r="A1697" s="20" t="s">
        <v>355</v>
      </c>
      <c r="B1697" s="25" t="s">
        <v>2629</v>
      </c>
      <c r="C1697" s="25" t="s">
        <v>2630</v>
      </c>
      <c r="D1697" s="28" t="str">
        <f>VLOOKUP(R1697, method!$A$1:$B$15, 2, 0)</f>
        <v>中前</v>
      </c>
      <c r="E1697">
        <v>6</v>
      </c>
      <c r="F1697" t="s">
        <v>1237</v>
      </c>
      <c r="G1697" t="s">
        <v>511</v>
      </c>
      <c r="H1697">
        <v>1200</v>
      </c>
      <c r="I1697" s="35" t="s">
        <v>455</v>
      </c>
      <c r="J1697">
        <v>3</v>
      </c>
      <c r="K1697">
        <v>7</v>
      </c>
      <c r="L1697">
        <v>70</v>
      </c>
      <c r="M1697" s="15" t="s">
        <v>103</v>
      </c>
      <c r="N1697" s="19" t="s">
        <v>388</v>
      </c>
      <c r="O1697" t="s">
        <v>536</v>
      </c>
      <c r="P1697">
        <v>14</v>
      </c>
      <c r="Q1697">
        <v>122</v>
      </c>
      <c r="R1697">
        <v>7</v>
      </c>
      <c r="S1697">
        <v>7</v>
      </c>
      <c r="T1697">
        <v>6</v>
      </c>
      <c r="X1697" t="s">
        <v>1735</v>
      </c>
      <c r="Y1697">
        <v>1138</v>
      </c>
      <c r="Z1697" t="s">
        <v>1686</v>
      </c>
    </row>
    <row r="1698" spans="1:26" x14ac:dyDescent="0.25">
      <c r="A1698" s="20" t="s">
        <v>355</v>
      </c>
      <c r="B1698" s="25" t="s">
        <v>2629</v>
      </c>
      <c r="C1698" s="25" t="s">
        <v>2630</v>
      </c>
      <c r="D1698" s="28" t="str">
        <f>VLOOKUP(R1698, method!$A$1:$B$15, 2, 0)</f>
        <v>中前</v>
      </c>
      <c r="E1698" s="34">
        <v>4</v>
      </c>
      <c r="F1698" t="s">
        <v>487</v>
      </c>
      <c r="G1698" s="31" t="s">
        <v>439</v>
      </c>
      <c r="H1698">
        <v>1200</v>
      </c>
      <c r="I1698" s="36" t="s">
        <v>440</v>
      </c>
      <c r="J1698">
        <v>3</v>
      </c>
      <c r="K1698">
        <v>1</v>
      </c>
      <c r="L1698">
        <v>70</v>
      </c>
      <c r="M1698" s="15" t="s">
        <v>103</v>
      </c>
      <c r="N1698" s="19" t="s">
        <v>388</v>
      </c>
      <c r="O1698" t="s">
        <v>536</v>
      </c>
      <c r="P1698">
        <v>3.6</v>
      </c>
      <c r="Q1698">
        <v>125</v>
      </c>
      <c r="R1698">
        <v>4</v>
      </c>
      <c r="S1698">
        <v>4</v>
      </c>
      <c r="T1698">
        <v>4</v>
      </c>
      <c r="X1698" t="s">
        <v>1110</v>
      </c>
      <c r="Y1698">
        <v>1133</v>
      </c>
      <c r="Z1698" t="s">
        <v>463</v>
      </c>
    </row>
    <row r="1699" spans="1:26" x14ac:dyDescent="0.25">
      <c r="A1699" s="20" t="s">
        <v>355</v>
      </c>
      <c r="B1699" s="25" t="s">
        <v>2629</v>
      </c>
      <c r="C1699" s="25" t="s">
        <v>2630</v>
      </c>
      <c r="D1699" s="26" t="str">
        <f>VLOOKUP(R1699, method!$A$1:$B$15, 2, 0)</f>
        <v>放頭</v>
      </c>
      <c r="E1699" s="33">
        <v>2</v>
      </c>
      <c r="F1699" t="s">
        <v>1160</v>
      </c>
      <c r="G1699" s="31" t="s">
        <v>435</v>
      </c>
      <c r="H1699">
        <v>1200</v>
      </c>
      <c r="I1699" s="35" t="s">
        <v>455</v>
      </c>
      <c r="J1699">
        <v>3</v>
      </c>
      <c r="K1699">
        <v>7</v>
      </c>
      <c r="L1699">
        <v>70</v>
      </c>
      <c r="M1699" s="15" t="s">
        <v>103</v>
      </c>
      <c r="N1699" s="18" t="s">
        <v>12</v>
      </c>
      <c r="O1699" t="s">
        <v>519</v>
      </c>
      <c r="P1699">
        <v>2.2999999999999998</v>
      </c>
      <c r="Q1699">
        <v>130</v>
      </c>
      <c r="R1699">
        <v>2</v>
      </c>
      <c r="S1699">
        <v>2</v>
      </c>
      <c r="T1699">
        <v>2</v>
      </c>
      <c r="X1699" t="s">
        <v>1217</v>
      </c>
      <c r="Y1699">
        <v>1133</v>
      </c>
      <c r="Z1699" t="s">
        <v>463</v>
      </c>
    </row>
    <row r="1700" spans="1:26" x14ac:dyDescent="0.25">
      <c r="A1700" s="20" t="s">
        <v>355</v>
      </c>
      <c r="B1700" s="25" t="s">
        <v>2629</v>
      </c>
      <c r="C1700" s="25" t="s">
        <v>2630</v>
      </c>
      <c r="D1700" s="28" t="str">
        <f>VLOOKUP(R1700, method!$A$1:$B$15, 2, 0)</f>
        <v>中前</v>
      </c>
      <c r="E1700" s="33">
        <v>2</v>
      </c>
      <c r="F1700" t="s">
        <v>895</v>
      </c>
      <c r="G1700" s="31" t="s">
        <v>439</v>
      </c>
      <c r="H1700">
        <v>1200</v>
      </c>
      <c r="I1700" s="35" t="s">
        <v>455</v>
      </c>
      <c r="J1700">
        <v>3</v>
      </c>
      <c r="K1700">
        <v>6</v>
      </c>
      <c r="L1700">
        <v>70</v>
      </c>
      <c r="M1700" s="15" t="s">
        <v>103</v>
      </c>
      <c r="N1700" s="18" t="s">
        <v>12</v>
      </c>
      <c r="O1700" s="10" t="s">
        <v>442</v>
      </c>
      <c r="P1700">
        <v>2.2000000000000002</v>
      </c>
      <c r="Q1700">
        <v>128</v>
      </c>
      <c r="R1700">
        <v>6</v>
      </c>
      <c r="S1700">
        <v>6</v>
      </c>
      <c r="T1700">
        <v>2</v>
      </c>
      <c r="X1700" t="s">
        <v>1265</v>
      </c>
      <c r="Y1700">
        <v>1137</v>
      </c>
      <c r="Z1700" t="s">
        <v>463</v>
      </c>
    </row>
    <row r="1701" spans="1:26" x14ac:dyDescent="0.25">
      <c r="A1701" s="20" t="s">
        <v>355</v>
      </c>
      <c r="B1701" s="25" t="s">
        <v>2629</v>
      </c>
      <c r="C1701" s="25" t="s">
        <v>2630</v>
      </c>
      <c r="D1701" s="28" t="str">
        <f>VLOOKUP(R1701, method!$A$1:$B$15, 2, 0)</f>
        <v>中前</v>
      </c>
      <c r="E1701" s="33">
        <v>3</v>
      </c>
      <c r="F1701" t="s">
        <v>947</v>
      </c>
      <c r="G1701" s="31" t="s">
        <v>435</v>
      </c>
      <c r="H1701">
        <v>1200</v>
      </c>
      <c r="I1701" s="35" t="s">
        <v>455</v>
      </c>
      <c r="J1701">
        <v>3</v>
      </c>
      <c r="K1701">
        <v>7</v>
      </c>
      <c r="L1701">
        <v>69</v>
      </c>
      <c r="M1701" s="15" t="s">
        <v>103</v>
      </c>
      <c r="N1701" s="18" t="s">
        <v>12</v>
      </c>
      <c r="O1701" s="10">
        <v>1</v>
      </c>
      <c r="P1701">
        <v>1.6</v>
      </c>
      <c r="Q1701">
        <v>124</v>
      </c>
      <c r="R1701">
        <v>4</v>
      </c>
      <c r="S1701">
        <v>5</v>
      </c>
      <c r="T1701">
        <v>3</v>
      </c>
      <c r="X1701" t="s">
        <v>112</v>
      </c>
      <c r="Y1701">
        <v>1144</v>
      </c>
      <c r="Z1701" t="s">
        <v>463</v>
      </c>
    </row>
    <row r="1702" spans="1:26" x14ac:dyDescent="0.25">
      <c r="A1702" s="20" t="s">
        <v>355</v>
      </c>
      <c r="B1702" s="25" t="s">
        <v>2629</v>
      </c>
      <c r="C1702" s="25" t="s">
        <v>2630</v>
      </c>
      <c r="D1702" s="28" t="str">
        <f>VLOOKUP(R1702, method!$A$1:$B$15, 2, 0)</f>
        <v>中前</v>
      </c>
      <c r="E1702" s="33">
        <v>1</v>
      </c>
      <c r="F1702" t="s">
        <v>642</v>
      </c>
      <c r="G1702" s="31" t="s">
        <v>439</v>
      </c>
      <c r="H1702">
        <v>1200</v>
      </c>
      <c r="I1702" s="35" t="s">
        <v>455</v>
      </c>
      <c r="J1702">
        <v>4</v>
      </c>
      <c r="K1702">
        <v>7</v>
      </c>
      <c r="L1702">
        <v>60</v>
      </c>
      <c r="M1702" s="15" t="s">
        <v>103</v>
      </c>
      <c r="N1702" s="18" t="s">
        <v>12</v>
      </c>
      <c r="O1702" s="10" t="s">
        <v>442</v>
      </c>
      <c r="P1702">
        <v>1.7</v>
      </c>
      <c r="Q1702">
        <v>135</v>
      </c>
      <c r="R1702">
        <v>4</v>
      </c>
      <c r="S1702">
        <v>4</v>
      </c>
      <c r="T1702">
        <v>1</v>
      </c>
      <c r="X1702" t="s">
        <v>570</v>
      </c>
      <c r="Y1702">
        <v>1137</v>
      </c>
      <c r="Z1702" t="s">
        <v>463</v>
      </c>
    </row>
    <row r="1703" spans="1:26" x14ac:dyDescent="0.25">
      <c r="A1703" s="20" t="s">
        <v>355</v>
      </c>
      <c r="B1703" s="25" t="s">
        <v>2629</v>
      </c>
      <c r="C1703" s="25" t="s">
        <v>2630</v>
      </c>
      <c r="D1703" s="28" t="str">
        <f>VLOOKUP(R1703, method!$A$1:$B$15, 2, 0)</f>
        <v>中前</v>
      </c>
      <c r="E1703" s="33">
        <v>2</v>
      </c>
      <c r="F1703" t="s">
        <v>899</v>
      </c>
      <c r="G1703" s="30" t="s">
        <v>445</v>
      </c>
      <c r="H1703">
        <v>1200</v>
      </c>
      <c r="I1703" s="35" t="s">
        <v>455</v>
      </c>
      <c r="J1703">
        <v>4</v>
      </c>
      <c r="K1703">
        <v>6</v>
      </c>
      <c r="L1703">
        <v>58</v>
      </c>
      <c r="M1703" s="15" t="s">
        <v>103</v>
      </c>
      <c r="N1703" s="18" t="s">
        <v>12</v>
      </c>
      <c r="O1703" s="10" t="s">
        <v>539</v>
      </c>
      <c r="P1703">
        <v>2.2000000000000002</v>
      </c>
      <c r="Q1703">
        <v>135</v>
      </c>
      <c r="R1703">
        <v>7</v>
      </c>
      <c r="S1703">
        <v>7</v>
      </c>
      <c r="T1703">
        <v>2</v>
      </c>
      <c r="X1703" t="s">
        <v>505</v>
      </c>
      <c r="Y1703">
        <v>1152</v>
      </c>
      <c r="Z1703" t="s">
        <v>463</v>
      </c>
    </row>
    <row r="1704" spans="1:26" x14ac:dyDescent="0.25">
      <c r="A1704" s="20" t="s">
        <v>355</v>
      </c>
      <c r="B1704" s="25" t="s">
        <v>2629</v>
      </c>
      <c r="C1704" s="25" t="s">
        <v>2630</v>
      </c>
      <c r="D1704" s="27" t="str">
        <f>VLOOKUP(R1704, method!$A$1:$B$15, 2, 0)</f>
        <v>中後</v>
      </c>
      <c r="E1704">
        <v>6</v>
      </c>
      <c r="F1704" t="s">
        <v>952</v>
      </c>
      <c r="G1704" s="31" t="s">
        <v>435</v>
      </c>
      <c r="H1704">
        <v>1200</v>
      </c>
      <c r="I1704" s="35" t="s">
        <v>455</v>
      </c>
      <c r="J1704">
        <v>4</v>
      </c>
      <c r="K1704">
        <v>8</v>
      </c>
      <c r="L1704">
        <v>58</v>
      </c>
      <c r="M1704" s="15" t="s">
        <v>103</v>
      </c>
      <c r="N1704" s="24" t="s">
        <v>146</v>
      </c>
      <c r="O1704" t="s">
        <v>456</v>
      </c>
      <c r="P1704">
        <v>2.4</v>
      </c>
      <c r="Q1704">
        <v>133</v>
      </c>
      <c r="R1704">
        <v>8</v>
      </c>
      <c r="S1704">
        <v>9</v>
      </c>
      <c r="T1704">
        <v>6</v>
      </c>
      <c r="X1704" t="s">
        <v>1264</v>
      </c>
      <c r="Y1704">
        <v>1144</v>
      </c>
      <c r="Z1704" t="s">
        <v>463</v>
      </c>
    </row>
    <row r="1705" spans="1:26" x14ac:dyDescent="0.25">
      <c r="A1705" s="20" t="s">
        <v>355</v>
      </c>
      <c r="B1705" s="25" t="s">
        <v>2629</v>
      </c>
      <c r="C1705" s="25" t="s">
        <v>2630</v>
      </c>
      <c r="D1705" s="28" t="str">
        <f>VLOOKUP(R1705, method!$A$1:$B$15, 2, 0)</f>
        <v>中前</v>
      </c>
      <c r="E1705" s="33">
        <v>1</v>
      </c>
      <c r="F1705" t="s">
        <v>1068</v>
      </c>
      <c r="G1705" s="31" t="s">
        <v>439</v>
      </c>
      <c r="H1705">
        <v>1200</v>
      </c>
      <c r="I1705" s="35" t="s">
        <v>455</v>
      </c>
      <c r="J1705">
        <v>4</v>
      </c>
      <c r="K1705">
        <v>2</v>
      </c>
      <c r="L1705">
        <v>52</v>
      </c>
      <c r="M1705" s="15" t="s">
        <v>103</v>
      </c>
      <c r="N1705" s="24" t="s">
        <v>146</v>
      </c>
      <c r="O1705" s="10" t="s">
        <v>597</v>
      </c>
      <c r="P1705">
        <v>2.5</v>
      </c>
      <c r="Q1705">
        <v>127</v>
      </c>
      <c r="R1705">
        <v>4</v>
      </c>
      <c r="S1705">
        <v>3</v>
      </c>
      <c r="T1705">
        <v>1</v>
      </c>
      <c r="X1705" t="s">
        <v>328</v>
      </c>
      <c r="Y1705">
        <v>1149</v>
      </c>
      <c r="Z1705" t="s">
        <v>463</v>
      </c>
    </row>
    <row r="1706" spans="1:26" x14ac:dyDescent="0.25">
      <c r="A1706" s="20" t="s">
        <v>355</v>
      </c>
      <c r="B1706" s="25" t="s">
        <v>2629</v>
      </c>
      <c r="C1706" s="25" t="s">
        <v>2630</v>
      </c>
      <c r="D1706" s="28" t="str">
        <f>VLOOKUP(R1706, method!$A$1:$B$15, 2, 0)</f>
        <v>中前</v>
      </c>
      <c r="E1706" s="33">
        <v>3</v>
      </c>
      <c r="F1706" t="s">
        <v>1122</v>
      </c>
      <c r="G1706" s="31" t="s">
        <v>435</v>
      </c>
      <c r="H1706">
        <v>1200</v>
      </c>
      <c r="I1706" s="35" t="s">
        <v>455</v>
      </c>
      <c r="J1706">
        <v>4</v>
      </c>
      <c r="K1706">
        <v>7</v>
      </c>
      <c r="L1706">
        <v>52</v>
      </c>
      <c r="M1706" s="15" t="s">
        <v>103</v>
      </c>
      <c r="N1706" s="24" t="s">
        <v>146</v>
      </c>
      <c r="O1706" s="10" t="s">
        <v>442</v>
      </c>
      <c r="P1706">
        <v>9.6999999999999993</v>
      </c>
      <c r="Q1706">
        <v>129</v>
      </c>
      <c r="R1706">
        <v>7</v>
      </c>
      <c r="S1706">
        <v>7</v>
      </c>
      <c r="T1706">
        <v>3</v>
      </c>
      <c r="X1706" t="s">
        <v>165</v>
      </c>
      <c r="Y1706">
        <v>1140</v>
      </c>
      <c r="Z1706" t="s">
        <v>463</v>
      </c>
    </row>
    <row r="1707" spans="1:26" x14ac:dyDescent="0.25">
      <c r="A1707" s="21" t="s">
        <v>1</v>
      </c>
      <c r="B1707" s="14" t="s">
        <v>11</v>
      </c>
      <c r="C1707" s="14" t="s">
        <v>2631</v>
      </c>
      <c r="D1707" s="26" t="str">
        <f>VLOOKUP(R1707, method!$A$1:$B$15, 2, 0)</f>
        <v>放頭</v>
      </c>
      <c r="E1707" s="33">
        <v>3</v>
      </c>
      <c r="F1707" t="s">
        <v>434</v>
      </c>
      <c r="G1707" s="31" t="s">
        <v>435</v>
      </c>
      <c r="H1707">
        <v>1200</v>
      </c>
      <c r="I1707" s="35" t="s">
        <v>436</v>
      </c>
      <c r="J1707">
        <v>5</v>
      </c>
      <c r="K1707">
        <v>9</v>
      </c>
      <c r="L1707">
        <v>40</v>
      </c>
      <c r="M1707" s="19" t="s">
        <v>13</v>
      </c>
      <c r="N1707" s="18" t="s">
        <v>12</v>
      </c>
      <c r="O1707" s="10">
        <v>1</v>
      </c>
      <c r="P1707">
        <v>10</v>
      </c>
      <c r="Q1707">
        <v>135</v>
      </c>
      <c r="R1707">
        <v>2</v>
      </c>
      <c r="S1707">
        <v>2</v>
      </c>
      <c r="T1707">
        <v>3</v>
      </c>
      <c r="X1707" t="s">
        <v>214</v>
      </c>
      <c r="Y1707">
        <v>1073</v>
      </c>
      <c r="Z1707" t="s">
        <v>16</v>
      </c>
    </row>
    <row r="1708" spans="1:26" x14ac:dyDescent="0.25">
      <c r="A1708" s="21" t="s">
        <v>1</v>
      </c>
      <c r="B1708" s="14" t="s">
        <v>11</v>
      </c>
      <c r="C1708" s="14" t="s">
        <v>2631</v>
      </c>
      <c r="D1708" s="29" t="str">
        <f>VLOOKUP(R1708, method!$A$1:$B$15, 2, 0)</f>
        <v>留後</v>
      </c>
      <c r="E1708">
        <v>9</v>
      </c>
      <c r="F1708" t="s">
        <v>559</v>
      </c>
      <c r="G1708" s="30" t="s">
        <v>445</v>
      </c>
      <c r="H1708">
        <v>1200</v>
      </c>
      <c r="I1708" s="35" t="s">
        <v>436</v>
      </c>
      <c r="J1708">
        <v>4</v>
      </c>
      <c r="K1708">
        <v>11</v>
      </c>
      <c r="L1708">
        <v>42</v>
      </c>
      <c r="M1708" s="19" t="s">
        <v>13</v>
      </c>
      <c r="N1708" s="24" t="s">
        <v>146</v>
      </c>
      <c r="O1708">
        <v>6</v>
      </c>
      <c r="P1708">
        <v>28</v>
      </c>
      <c r="Q1708">
        <v>117</v>
      </c>
      <c r="R1708">
        <v>12</v>
      </c>
      <c r="S1708">
        <v>12</v>
      </c>
      <c r="T1708">
        <v>9</v>
      </c>
      <c r="X1708" t="s">
        <v>1055</v>
      </c>
      <c r="Y1708">
        <v>1082</v>
      </c>
      <c r="Z1708" t="s">
        <v>16</v>
      </c>
    </row>
    <row r="1709" spans="1:26" x14ac:dyDescent="0.25">
      <c r="A1709" s="21" t="s">
        <v>1</v>
      </c>
      <c r="B1709" s="14" t="s">
        <v>11</v>
      </c>
      <c r="C1709" s="14" t="s">
        <v>2631</v>
      </c>
      <c r="D1709" s="27" t="str">
        <f>VLOOKUP(R1709, method!$A$1:$B$15, 2, 0)</f>
        <v>中後</v>
      </c>
      <c r="E1709">
        <v>9</v>
      </c>
      <c r="F1709" t="s">
        <v>712</v>
      </c>
      <c r="G1709" s="31" t="s">
        <v>439</v>
      </c>
      <c r="H1709">
        <v>1200</v>
      </c>
      <c r="I1709" s="35" t="s">
        <v>436</v>
      </c>
      <c r="J1709">
        <v>4</v>
      </c>
      <c r="K1709">
        <v>9</v>
      </c>
      <c r="L1709">
        <v>44</v>
      </c>
      <c r="M1709" s="19" t="s">
        <v>13</v>
      </c>
      <c r="N1709" s="20" t="s">
        <v>56</v>
      </c>
      <c r="O1709" t="s">
        <v>546</v>
      </c>
      <c r="P1709">
        <v>2.6</v>
      </c>
      <c r="Q1709">
        <v>121</v>
      </c>
      <c r="R1709">
        <v>9</v>
      </c>
      <c r="S1709">
        <v>11</v>
      </c>
      <c r="T1709">
        <v>9</v>
      </c>
      <c r="X1709" t="s">
        <v>1758</v>
      </c>
      <c r="Y1709">
        <v>1078</v>
      </c>
      <c r="Z1709" t="s">
        <v>16</v>
      </c>
    </row>
    <row r="1710" spans="1:26" x14ac:dyDescent="0.25">
      <c r="A1710" s="21" t="s">
        <v>1</v>
      </c>
      <c r="B1710" s="14" t="s">
        <v>11</v>
      </c>
      <c r="C1710" s="14" t="s">
        <v>2631</v>
      </c>
      <c r="D1710" s="29" t="str">
        <f>VLOOKUP(R1710, method!$A$1:$B$15, 2, 0)</f>
        <v>留後</v>
      </c>
      <c r="E1710" s="33">
        <v>3</v>
      </c>
      <c r="F1710" t="s">
        <v>685</v>
      </c>
      <c r="G1710" s="31" t="s">
        <v>439</v>
      </c>
      <c r="H1710">
        <v>1200</v>
      </c>
      <c r="I1710" s="35" t="s">
        <v>436</v>
      </c>
      <c r="J1710">
        <v>4</v>
      </c>
      <c r="K1710">
        <v>11</v>
      </c>
      <c r="L1710">
        <v>44</v>
      </c>
      <c r="M1710" s="19" t="s">
        <v>13</v>
      </c>
      <c r="N1710" s="20" t="s">
        <v>56</v>
      </c>
      <c r="O1710" s="10" t="s">
        <v>452</v>
      </c>
      <c r="P1710">
        <v>7.1</v>
      </c>
      <c r="Q1710">
        <v>120</v>
      </c>
      <c r="R1710">
        <v>12</v>
      </c>
      <c r="S1710">
        <v>10</v>
      </c>
      <c r="T1710">
        <v>3</v>
      </c>
      <c r="X1710" t="s">
        <v>14</v>
      </c>
      <c r="Y1710">
        <v>1072</v>
      </c>
      <c r="Z1710" t="s">
        <v>16</v>
      </c>
    </row>
    <row r="1711" spans="1:26" x14ac:dyDescent="0.25">
      <c r="A1711" s="21" t="s">
        <v>1</v>
      </c>
      <c r="B1711" s="14" t="s">
        <v>11</v>
      </c>
      <c r="C1711" s="14" t="s">
        <v>2631</v>
      </c>
      <c r="D1711" s="27" t="str">
        <f>VLOOKUP(R1711, method!$A$1:$B$15, 2, 0)</f>
        <v>中後</v>
      </c>
      <c r="E1711" s="33">
        <v>2</v>
      </c>
      <c r="F1711" t="s">
        <v>457</v>
      </c>
      <c r="G1711" s="30" t="s">
        <v>445</v>
      </c>
      <c r="H1711">
        <v>1200</v>
      </c>
      <c r="I1711" s="35" t="s">
        <v>455</v>
      </c>
      <c r="J1711">
        <v>4</v>
      </c>
      <c r="K1711">
        <v>11</v>
      </c>
      <c r="L1711">
        <v>44</v>
      </c>
      <c r="M1711" s="19" t="s">
        <v>13</v>
      </c>
      <c r="N1711" s="18" t="s">
        <v>407</v>
      </c>
      <c r="O1711" s="10" t="s">
        <v>526</v>
      </c>
      <c r="P1711">
        <v>10</v>
      </c>
      <c r="Q1711">
        <v>119</v>
      </c>
      <c r="R1711">
        <v>10</v>
      </c>
      <c r="S1711">
        <v>10</v>
      </c>
      <c r="T1711">
        <v>2</v>
      </c>
      <c r="X1711" t="s">
        <v>1371</v>
      </c>
      <c r="Y1711">
        <v>1077</v>
      </c>
      <c r="Z1711" t="s">
        <v>16</v>
      </c>
    </row>
    <row r="1712" spans="1:26" x14ac:dyDescent="0.25">
      <c r="A1712" s="21" t="s">
        <v>1</v>
      </c>
      <c r="B1712" s="14" t="s">
        <v>11</v>
      </c>
      <c r="C1712" s="14" t="s">
        <v>2631</v>
      </c>
      <c r="D1712" s="27" t="str">
        <f>VLOOKUP(R1712, method!$A$1:$B$15, 2, 0)</f>
        <v>中後</v>
      </c>
      <c r="E1712">
        <v>10</v>
      </c>
      <c r="F1712" t="s">
        <v>650</v>
      </c>
      <c r="G1712" t="s">
        <v>469</v>
      </c>
      <c r="H1712">
        <v>1200</v>
      </c>
      <c r="I1712" s="35" t="s">
        <v>455</v>
      </c>
      <c r="J1712">
        <v>4</v>
      </c>
      <c r="K1712">
        <v>6</v>
      </c>
      <c r="L1712">
        <v>46</v>
      </c>
      <c r="M1712" s="19" t="s">
        <v>13</v>
      </c>
      <c r="N1712" s="24" t="s">
        <v>389</v>
      </c>
      <c r="O1712">
        <v>6</v>
      </c>
      <c r="P1712">
        <v>10</v>
      </c>
      <c r="Q1712">
        <v>124</v>
      </c>
      <c r="R1712">
        <v>8</v>
      </c>
      <c r="S1712">
        <v>9</v>
      </c>
      <c r="T1712">
        <v>10</v>
      </c>
      <c r="X1712" t="s">
        <v>695</v>
      </c>
      <c r="Y1712">
        <v>1082</v>
      </c>
      <c r="Z1712" t="s">
        <v>16</v>
      </c>
    </row>
    <row r="1713" spans="1:26" x14ac:dyDescent="0.25">
      <c r="A1713" s="21" t="s">
        <v>1</v>
      </c>
      <c r="B1713" s="14" t="s">
        <v>11</v>
      </c>
      <c r="C1713" s="14" t="s">
        <v>2631</v>
      </c>
      <c r="D1713" s="28" t="str">
        <f>VLOOKUP(R1713, method!$A$1:$B$15, 2, 0)</f>
        <v>中前</v>
      </c>
      <c r="E1713">
        <v>6</v>
      </c>
      <c r="F1713" t="s">
        <v>605</v>
      </c>
      <c r="G1713" t="s">
        <v>631</v>
      </c>
      <c r="H1713">
        <v>1200</v>
      </c>
      <c r="I1713" s="35" t="s">
        <v>455</v>
      </c>
      <c r="J1713">
        <v>4</v>
      </c>
      <c r="K1713">
        <v>6</v>
      </c>
      <c r="L1713">
        <v>47</v>
      </c>
      <c r="M1713" s="19" t="s">
        <v>13</v>
      </c>
      <c r="N1713" s="17" t="s">
        <v>448</v>
      </c>
      <c r="O1713" s="10">
        <v>2</v>
      </c>
      <c r="P1713">
        <v>7.9</v>
      </c>
      <c r="Q1713">
        <v>120</v>
      </c>
      <c r="R1713">
        <v>6</v>
      </c>
      <c r="S1713">
        <v>7</v>
      </c>
      <c r="T1713">
        <v>6</v>
      </c>
      <c r="X1713" t="s">
        <v>1685</v>
      </c>
      <c r="Y1713">
        <v>1076</v>
      </c>
      <c r="Z1713" t="s">
        <v>16</v>
      </c>
    </row>
    <row r="1714" spans="1:26" x14ac:dyDescent="0.25">
      <c r="A1714" s="21" t="s">
        <v>1</v>
      </c>
      <c r="B1714" s="14" t="s">
        <v>11</v>
      </c>
      <c r="C1714" s="14" t="s">
        <v>2631</v>
      </c>
      <c r="D1714" s="26" t="str">
        <f>VLOOKUP(R1714, method!$A$1:$B$15, 2, 0)</f>
        <v>放頭</v>
      </c>
      <c r="E1714">
        <v>7</v>
      </c>
      <c r="F1714" t="s">
        <v>885</v>
      </c>
      <c r="G1714" t="s">
        <v>491</v>
      </c>
      <c r="H1714">
        <v>1400</v>
      </c>
      <c r="I1714" s="35" t="s">
        <v>455</v>
      </c>
      <c r="J1714">
        <v>4</v>
      </c>
      <c r="K1714">
        <v>4</v>
      </c>
      <c r="L1714">
        <v>47</v>
      </c>
      <c r="M1714" s="19" t="s">
        <v>13</v>
      </c>
      <c r="N1714" s="25" t="s">
        <v>26</v>
      </c>
      <c r="O1714" t="s">
        <v>519</v>
      </c>
      <c r="P1714">
        <v>7</v>
      </c>
      <c r="Q1714">
        <v>124</v>
      </c>
      <c r="R1714">
        <v>3</v>
      </c>
      <c r="S1714">
        <v>4</v>
      </c>
      <c r="T1714">
        <v>3</v>
      </c>
      <c r="U1714">
        <v>7</v>
      </c>
      <c r="X1714" t="s">
        <v>1394</v>
      </c>
      <c r="Y1714">
        <v>1077</v>
      </c>
      <c r="Z1714" t="s">
        <v>16</v>
      </c>
    </row>
    <row r="1715" spans="1:26" x14ac:dyDescent="0.25">
      <c r="A1715" s="21" t="s">
        <v>1</v>
      </c>
      <c r="B1715" s="14" t="s">
        <v>11</v>
      </c>
      <c r="C1715" s="14" t="s">
        <v>2631</v>
      </c>
      <c r="D1715" s="26" t="str">
        <f>VLOOKUP(R1715, method!$A$1:$B$15, 2, 0)</f>
        <v>放頭</v>
      </c>
      <c r="E1715" s="33">
        <v>2</v>
      </c>
      <c r="F1715" t="s">
        <v>608</v>
      </c>
      <c r="G1715" t="s">
        <v>631</v>
      </c>
      <c r="H1715">
        <v>1400</v>
      </c>
      <c r="I1715" s="35" t="s">
        <v>455</v>
      </c>
      <c r="J1715">
        <v>4</v>
      </c>
      <c r="K1715">
        <v>3</v>
      </c>
      <c r="L1715">
        <v>46</v>
      </c>
      <c r="M1715" s="19" t="s">
        <v>13</v>
      </c>
      <c r="N1715" s="24" t="s">
        <v>389</v>
      </c>
      <c r="O1715" s="10">
        <v>1</v>
      </c>
      <c r="P1715">
        <v>13</v>
      </c>
      <c r="Q1715">
        <v>121</v>
      </c>
      <c r="R1715">
        <v>2</v>
      </c>
      <c r="S1715">
        <v>3</v>
      </c>
      <c r="T1715">
        <v>3</v>
      </c>
      <c r="U1715">
        <v>2</v>
      </c>
      <c r="X1715" t="s">
        <v>638</v>
      </c>
      <c r="Y1715">
        <v>1066</v>
      </c>
      <c r="Z1715" t="s">
        <v>16</v>
      </c>
    </row>
    <row r="1716" spans="1:26" x14ac:dyDescent="0.25">
      <c r="A1716" s="21" t="s">
        <v>1</v>
      </c>
      <c r="B1716" s="14" t="s">
        <v>11</v>
      </c>
      <c r="C1716" s="14" t="s">
        <v>2631</v>
      </c>
      <c r="D1716" s="26" t="str">
        <f>VLOOKUP(R1716, method!$A$1:$B$15, 2, 0)</f>
        <v>放頭</v>
      </c>
      <c r="E1716">
        <v>6</v>
      </c>
      <c r="F1716" t="s">
        <v>866</v>
      </c>
      <c r="G1716" t="s">
        <v>631</v>
      </c>
      <c r="H1716">
        <v>1200</v>
      </c>
      <c r="I1716" s="35" t="s">
        <v>436</v>
      </c>
      <c r="J1716">
        <v>4</v>
      </c>
      <c r="K1716">
        <v>6</v>
      </c>
      <c r="L1716">
        <v>47</v>
      </c>
      <c r="M1716" s="19" t="s">
        <v>13</v>
      </c>
      <c r="N1716" s="24" t="s">
        <v>389</v>
      </c>
      <c r="O1716" t="s">
        <v>456</v>
      </c>
      <c r="P1716">
        <v>7.2</v>
      </c>
      <c r="Q1716">
        <v>123</v>
      </c>
      <c r="R1716">
        <v>2</v>
      </c>
      <c r="S1716">
        <v>1</v>
      </c>
      <c r="T1716">
        <v>6</v>
      </c>
      <c r="X1716" t="s">
        <v>236</v>
      </c>
      <c r="Y1716">
        <v>1078</v>
      </c>
      <c r="Z1716" t="s">
        <v>16</v>
      </c>
    </row>
    <row r="1717" spans="1:26" x14ac:dyDescent="0.25">
      <c r="A1717" s="21" t="s">
        <v>1</v>
      </c>
      <c r="B1717" s="14" t="s">
        <v>11</v>
      </c>
      <c r="C1717" s="14" t="s">
        <v>2631</v>
      </c>
      <c r="D1717" s="26" t="str">
        <f>VLOOKUP(R1717, method!$A$1:$B$15, 2, 0)</f>
        <v>放頭</v>
      </c>
      <c r="E1717" s="33">
        <v>3</v>
      </c>
      <c r="F1717" t="s">
        <v>665</v>
      </c>
      <c r="G1717" t="s">
        <v>631</v>
      </c>
      <c r="H1717">
        <v>1200</v>
      </c>
      <c r="I1717" s="35" t="s">
        <v>436</v>
      </c>
      <c r="J1717">
        <v>4</v>
      </c>
      <c r="K1717">
        <v>1</v>
      </c>
      <c r="L1717">
        <v>45</v>
      </c>
      <c r="M1717" s="19" t="s">
        <v>13</v>
      </c>
      <c r="N1717" s="21" t="s">
        <v>61</v>
      </c>
      <c r="O1717" s="10" t="s">
        <v>376</v>
      </c>
      <c r="P1717">
        <v>9.3000000000000007</v>
      </c>
      <c r="Q1717">
        <v>123</v>
      </c>
      <c r="R1717">
        <v>3</v>
      </c>
      <c r="S1717">
        <v>5</v>
      </c>
      <c r="T1717">
        <v>3</v>
      </c>
      <c r="X1717" t="s">
        <v>1728</v>
      </c>
      <c r="Y1717">
        <v>1057</v>
      </c>
      <c r="Z1717" t="s">
        <v>16</v>
      </c>
    </row>
    <row r="1718" spans="1:26" x14ac:dyDescent="0.25">
      <c r="A1718" s="21" t="s">
        <v>1</v>
      </c>
      <c r="B1718" s="14" t="s">
        <v>11</v>
      </c>
      <c r="C1718" s="14" t="s">
        <v>2631</v>
      </c>
      <c r="D1718" s="28" t="str">
        <f>VLOOKUP(R1718, method!$A$1:$B$15, 2, 0)</f>
        <v>中前</v>
      </c>
      <c r="E1718">
        <v>8</v>
      </c>
      <c r="F1718" t="s">
        <v>678</v>
      </c>
      <c r="G1718" t="s">
        <v>511</v>
      </c>
      <c r="H1718">
        <v>1200</v>
      </c>
      <c r="I1718" s="36" t="s">
        <v>603</v>
      </c>
      <c r="J1718">
        <v>4</v>
      </c>
      <c r="K1718">
        <v>3</v>
      </c>
      <c r="L1718">
        <v>48</v>
      </c>
      <c r="M1718" s="19" t="s">
        <v>13</v>
      </c>
      <c r="N1718" s="18" t="s">
        <v>12</v>
      </c>
      <c r="O1718" t="s">
        <v>664</v>
      </c>
      <c r="P1718">
        <v>7.9</v>
      </c>
      <c r="Q1718">
        <v>124</v>
      </c>
      <c r="R1718">
        <v>5</v>
      </c>
      <c r="S1718">
        <v>4</v>
      </c>
      <c r="T1718">
        <v>8</v>
      </c>
      <c r="X1718" t="s">
        <v>1856</v>
      </c>
      <c r="Y1718">
        <v>1044</v>
      </c>
      <c r="Z1718" t="s">
        <v>16</v>
      </c>
    </row>
    <row r="1719" spans="1:26" x14ac:dyDescent="0.25">
      <c r="A1719" s="21" t="s">
        <v>1</v>
      </c>
      <c r="B1719" s="14" t="s">
        <v>11</v>
      </c>
      <c r="C1719" s="14" t="s">
        <v>2631</v>
      </c>
      <c r="D1719" s="29" t="str">
        <f>VLOOKUP(R1719, method!$A$1:$B$15, 2, 0)</f>
        <v>留後</v>
      </c>
      <c r="E1719" s="33">
        <v>3</v>
      </c>
      <c r="F1719" t="s">
        <v>1237</v>
      </c>
      <c r="G1719" t="s">
        <v>511</v>
      </c>
      <c r="H1719">
        <v>1200</v>
      </c>
      <c r="I1719" s="35" t="s">
        <v>455</v>
      </c>
      <c r="J1719">
        <v>4</v>
      </c>
      <c r="K1719">
        <v>3</v>
      </c>
      <c r="L1719">
        <v>48</v>
      </c>
      <c r="M1719" s="19" t="s">
        <v>13</v>
      </c>
      <c r="N1719" s="18" t="s">
        <v>12</v>
      </c>
      <c r="O1719" s="10" t="s">
        <v>452</v>
      </c>
      <c r="P1719">
        <v>4.3</v>
      </c>
      <c r="Q1719">
        <v>123</v>
      </c>
      <c r="R1719">
        <v>11</v>
      </c>
      <c r="S1719">
        <v>11</v>
      </c>
      <c r="T1719">
        <v>3</v>
      </c>
      <c r="X1719" t="s">
        <v>122</v>
      </c>
      <c r="Y1719">
        <v>1042</v>
      </c>
      <c r="Z1719" t="s">
        <v>1746</v>
      </c>
    </row>
    <row r="1720" spans="1:26" x14ac:dyDescent="0.25">
      <c r="A1720" s="21" t="s">
        <v>1</v>
      </c>
      <c r="B1720" s="14" t="s">
        <v>11</v>
      </c>
      <c r="C1720" s="14" t="s">
        <v>2631</v>
      </c>
      <c r="D1720" s="26" t="str">
        <f>VLOOKUP(R1720, method!$A$1:$B$15, 2, 0)</f>
        <v>放頭</v>
      </c>
      <c r="E1720">
        <v>7</v>
      </c>
      <c r="F1720" t="s">
        <v>1189</v>
      </c>
      <c r="G1720" t="s">
        <v>511</v>
      </c>
      <c r="H1720">
        <v>1650</v>
      </c>
      <c r="I1720" s="35" t="s">
        <v>455</v>
      </c>
      <c r="J1720">
        <v>4</v>
      </c>
      <c r="K1720">
        <v>7</v>
      </c>
      <c r="L1720">
        <v>50</v>
      </c>
      <c r="M1720" s="19" t="s">
        <v>13</v>
      </c>
      <c r="N1720" s="18" t="s">
        <v>12</v>
      </c>
      <c r="O1720" s="10" t="s">
        <v>552</v>
      </c>
      <c r="P1720">
        <v>5.8</v>
      </c>
      <c r="Q1720">
        <v>129</v>
      </c>
      <c r="R1720">
        <v>3</v>
      </c>
      <c r="S1720">
        <v>3</v>
      </c>
      <c r="T1720">
        <v>3</v>
      </c>
      <c r="U1720">
        <v>7</v>
      </c>
      <c r="X1720" t="s">
        <v>1047</v>
      </c>
      <c r="Y1720">
        <v>1044</v>
      </c>
      <c r="Z1720" t="s">
        <v>906</v>
      </c>
    </row>
    <row r="1721" spans="1:26" x14ac:dyDescent="0.25">
      <c r="A1721" s="21" t="s">
        <v>1</v>
      </c>
      <c r="B1721" s="14" t="s">
        <v>11</v>
      </c>
      <c r="C1721" s="14" t="s">
        <v>2631</v>
      </c>
      <c r="D1721" s="28" t="str">
        <f>VLOOKUP(R1721, method!$A$1:$B$15, 2, 0)</f>
        <v>中前</v>
      </c>
      <c r="E1721" s="33">
        <v>3</v>
      </c>
      <c r="F1721" t="s">
        <v>1240</v>
      </c>
      <c r="G1721" t="s">
        <v>511</v>
      </c>
      <c r="H1721">
        <v>1650</v>
      </c>
      <c r="I1721" s="35" t="s">
        <v>455</v>
      </c>
      <c r="J1721">
        <v>4</v>
      </c>
      <c r="K1721">
        <v>10</v>
      </c>
      <c r="L1721">
        <v>50</v>
      </c>
      <c r="M1721" s="19" t="s">
        <v>13</v>
      </c>
      <c r="N1721" s="18" t="s">
        <v>12</v>
      </c>
      <c r="O1721" s="10" t="s">
        <v>526</v>
      </c>
      <c r="P1721">
        <v>12</v>
      </c>
      <c r="Q1721">
        <v>126</v>
      </c>
      <c r="R1721">
        <v>7</v>
      </c>
      <c r="S1721">
        <v>7</v>
      </c>
      <c r="T1721">
        <v>3</v>
      </c>
      <c r="U1721">
        <v>3</v>
      </c>
      <c r="X1721" t="s">
        <v>1465</v>
      </c>
      <c r="Y1721">
        <v>1046</v>
      </c>
      <c r="Z1721" t="s">
        <v>16</v>
      </c>
    </row>
    <row r="1722" spans="1:26" x14ac:dyDescent="0.25">
      <c r="A1722" s="21" t="s">
        <v>1</v>
      </c>
      <c r="B1722" s="14" t="s">
        <v>11</v>
      </c>
      <c r="C1722" s="14" t="s">
        <v>2631</v>
      </c>
      <c r="D1722" s="27" t="str">
        <f>VLOOKUP(R1722, method!$A$1:$B$15, 2, 0)</f>
        <v>中後</v>
      </c>
      <c r="E1722">
        <v>6</v>
      </c>
      <c r="F1722" t="s">
        <v>1370</v>
      </c>
      <c r="G1722" t="s">
        <v>511</v>
      </c>
      <c r="H1722">
        <v>1200</v>
      </c>
      <c r="I1722" s="35" t="s">
        <v>455</v>
      </c>
      <c r="J1722">
        <v>4</v>
      </c>
      <c r="K1722">
        <v>5</v>
      </c>
      <c r="L1722">
        <v>51</v>
      </c>
      <c r="M1722" s="19" t="s">
        <v>13</v>
      </c>
      <c r="N1722" s="18" t="s">
        <v>12</v>
      </c>
      <c r="O1722" s="10" t="s">
        <v>442</v>
      </c>
      <c r="P1722">
        <v>7.7</v>
      </c>
      <c r="Q1722">
        <v>128</v>
      </c>
      <c r="R1722">
        <v>10</v>
      </c>
      <c r="S1722">
        <v>8</v>
      </c>
      <c r="T1722">
        <v>6</v>
      </c>
      <c r="X1722" t="s">
        <v>1572</v>
      </c>
      <c r="Y1722">
        <v>1037</v>
      </c>
      <c r="Z1722" t="s">
        <v>16</v>
      </c>
    </row>
    <row r="1723" spans="1:26" x14ac:dyDescent="0.25">
      <c r="A1723" s="21" t="s">
        <v>1</v>
      </c>
      <c r="B1723" s="14" t="s">
        <v>11</v>
      </c>
      <c r="C1723" s="14" t="s">
        <v>2631</v>
      </c>
      <c r="D1723" s="27" t="str">
        <f>VLOOKUP(R1723, method!$A$1:$B$15, 2, 0)</f>
        <v>中後</v>
      </c>
      <c r="E1723" s="33">
        <v>3</v>
      </c>
      <c r="F1723" t="s">
        <v>1402</v>
      </c>
      <c r="G1723" t="s">
        <v>511</v>
      </c>
      <c r="H1723">
        <v>1200</v>
      </c>
      <c r="I1723" s="35" t="s">
        <v>455</v>
      </c>
      <c r="J1723">
        <v>4</v>
      </c>
      <c r="K1723">
        <v>9</v>
      </c>
      <c r="L1723">
        <v>51</v>
      </c>
      <c r="M1723" s="19" t="s">
        <v>13</v>
      </c>
      <c r="N1723" s="17" t="s">
        <v>448</v>
      </c>
      <c r="O1723" s="10" t="s">
        <v>442</v>
      </c>
      <c r="P1723">
        <v>22</v>
      </c>
      <c r="Q1723">
        <v>124</v>
      </c>
      <c r="R1723">
        <v>8</v>
      </c>
      <c r="S1723">
        <v>8</v>
      </c>
      <c r="T1723">
        <v>3</v>
      </c>
      <c r="X1723" t="s">
        <v>1572</v>
      </c>
      <c r="Y1723">
        <v>1052</v>
      </c>
      <c r="Z1723" t="s">
        <v>16</v>
      </c>
    </row>
    <row r="1724" spans="1:26" x14ac:dyDescent="0.25">
      <c r="A1724" s="21" t="s">
        <v>1</v>
      </c>
      <c r="B1724" s="14" t="s">
        <v>11</v>
      </c>
      <c r="C1724" s="14" t="s">
        <v>2631</v>
      </c>
      <c r="D1724" s="26" t="str">
        <f>VLOOKUP(R1724, method!$A$1:$B$15, 2, 0)</f>
        <v>放頭</v>
      </c>
      <c r="E1724">
        <v>8</v>
      </c>
      <c r="F1724" t="s">
        <v>1373</v>
      </c>
      <c r="G1724" t="s">
        <v>545</v>
      </c>
      <c r="H1724">
        <v>1200</v>
      </c>
      <c r="I1724" s="35" t="s">
        <v>455</v>
      </c>
      <c r="J1724">
        <v>4</v>
      </c>
      <c r="K1724">
        <v>5</v>
      </c>
      <c r="L1724">
        <v>53</v>
      </c>
      <c r="M1724" s="19" t="s">
        <v>13</v>
      </c>
      <c r="N1724" s="16" t="s">
        <v>71</v>
      </c>
      <c r="O1724">
        <v>5</v>
      </c>
      <c r="P1724">
        <v>37</v>
      </c>
      <c r="Q1724">
        <v>128</v>
      </c>
      <c r="R1724">
        <v>3</v>
      </c>
      <c r="S1724">
        <v>3</v>
      </c>
      <c r="T1724">
        <v>8</v>
      </c>
      <c r="X1724" t="s">
        <v>1857</v>
      </c>
      <c r="Y1724">
        <v>1058</v>
      </c>
      <c r="Z1724" t="s">
        <v>16</v>
      </c>
    </row>
    <row r="1725" spans="1:26" x14ac:dyDescent="0.25">
      <c r="A1725" s="21" t="s">
        <v>1</v>
      </c>
      <c r="B1725" s="14" t="s">
        <v>11</v>
      </c>
      <c r="C1725" s="14" t="s">
        <v>2631</v>
      </c>
      <c r="D1725" s="28" t="str">
        <f>VLOOKUP(R1725, method!$A$1:$B$15, 2, 0)</f>
        <v>中前</v>
      </c>
      <c r="E1725" s="34">
        <v>5</v>
      </c>
      <c r="F1725" t="s">
        <v>1068</v>
      </c>
      <c r="G1725" s="31" t="s">
        <v>439</v>
      </c>
      <c r="H1725">
        <v>1200</v>
      </c>
      <c r="I1725" s="35" t="s">
        <v>455</v>
      </c>
      <c r="J1725">
        <v>4</v>
      </c>
      <c r="K1725">
        <v>6</v>
      </c>
      <c r="L1725">
        <v>53</v>
      </c>
      <c r="M1725" s="19" t="s">
        <v>13</v>
      </c>
      <c r="N1725" s="17" t="s">
        <v>448</v>
      </c>
      <c r="O1725" t="s">
        <v>573</v>
      </c>
      <c r="P1725">
        <v>10</v>
      </c>
      <c r="Q1725">
        <v>126</v>
      </c>
      <c r="R1725">
        <v>7</v>
      </c>
      <c r="S1725">
        <v>7</v>
      </c>
      <c r="T1725">
        <v>5</v>
      </c>
      <c r="X1725" t="s">
        <v>230</v>
      </c>
      <c r="Y1725">
        <v>1063</v>
      </c>
      <c r="Z1725" t="s">
        <v>16</v>
      </c>
    </row>
    <row r="1726" spans="1:26" x14ac:dyDescent="0.25">
      <c r="A1726" s="21" t="s">
        <v>1</v>
      </c>
      <c r="B1726" s="14" t="s">
        <v>11</v>
      </c>
      <c r="C1726" s="14" t="s">
        <v>2631</v>
      </c>
      <c r="D1726" s="28" t="str">
        <f>VLOOKUP(R1726, method!$A$1:$B$15, 2, 0)</f>
        <v>中前</v>
      </c>
      <c r="E1726" s="33">
        <v>2</v>
      </c>
      <c r="F1726" t="s">
        <v>1019</v>
      </c>
      <c r="G1726" s="31" t="s">
        <v>435</v>
      </c>
      <c r="H1726">
        <v>1200</v>
      </c>
      <c r="I1726" s="35" t="s">
        <v>455</v>
      </c>
      <c r="J1726">
        <v>4</v>
      </c>
      <c r="K1726">
        <v>2</v>
      </c>
      <c r="L1726">
        <v>52</v>
      </c>
      <c r="M1726" s="19" t="s">
        <v>13</v>
      </c>
      <c r="N1726" s="17" t="s">
        <v>448</v>
      </c>
      <c r="O1726" s="10" t="s">
        <v>597</v>
      </c>
      <c r="P1726">
        <v>30</v>
      </c>
      <c r="Q1726">
        <v>125</v>
      </c>
      <c r="R1726">
        <v>5</v>
      </c>
      <c r="S1726">
        <v>5</v>
      </c>
      <c r="T1726">
        <v>2</v>
      </c>
      <c r="X1726" t="s">
        <v>581</v>
      </c>
      <c r="Y1726">
        <v>1059</v>
      </c>
      <c r="Z1726" t="s">
        <v>100</v>
      </c>
    </row>
    <row r="1727" spans="1:26" x14ac:dyDescent="0.25">
      <c r="A1727" s="21" t="s">
        <v>1</v>
      </c>
      <c r="B1727" s="15" t="s">
        <v>18</v>
      </c>
      <c r="C1727" s="15" t="s">
        <v>2632</v>
      </c>
      <c r="D1727" s="28" t="str">
        <f>VLOOKUP(R1727, method!$A$1:$B$15, 2, 0)</f>
        <v>中前</v>
      </c>
      <c r="E1727">
        <v>11</v>
      </c>
      <c r="F1727" t="s">
        <v>561</v>
      </c>
      <c r="G1727" s="31" t="s">
        <v>435</v>
      </c>
      <c r="H1727">
        <v>1200</v>
      </c>
      <c r="I1727" s="35" t="s">
        <v>436</v>
      </c>
      <c r="J1727">
        <v>4</v>
      </c>
      <c r="K1727">
        <v>7</v>
      </c>
      <c r="L1727">
        <v>40</v>
      </c>
      <c r="M1727" s="24" t="s">
        <v>20</v>
      </c>
      <c r="N1727" s="23" t="s">
        <v>394</v>
      </c>
      <c r="O1727">
        <v>6</v>
      </c>
      <c r="P1727">
        <v>31</v>
      </c>
      <c r="Q1727">
        <v>117</v>
      </c>
      <c r="R1727">
        <v>7</v>
      </c>
      <c r="S1727">
        <v>9</v>
      </c>
      <c r="T1727">
        <v>11</v>
      </c>
      <c r="X1727" t="s">
        <v>1264</v>
      </c>
      <c r="Y1727">
        <v>1125</v>
      </c>
      <c r="Z1727" t="s">
        <v>23</v>
      </c>
    </row>
    <row r="1728" spans="1:26" x14ac:dyDescent="0.25">
      <c r="A1728" s="21" t="s">
        <v>1</v>
      </c>
      <c r="B1728" s="15" t="s">
        <v>18</v>
      </c>
      <c r="C1728" s="15" t="s">
        <v>2632</v>
      </c>
      <c r="D1728" s="28" t="str">
        <f>VLOOKUP(R1728, method!$A$1:$B$15, 2, 0)</f>
        <v>中前</v>
      </c>
      <c r="E1728" s="34">
        <v>4</v>
      </c>
      <c r="F1728" t="s">
        <v>684</v>
      </c>
      <c r="G1728" s="31" t="s">
        <v>451</v>
      </c>
      <c r="H1728">
        <v>1200</v>
      </c>
      <c r="I1728" s="35" t="s">
        <v>436</v>
      </c>
      <c r="J1728">
        <v>4</v>
      </c>
      <c r="K1728">
        <v>4</v>
      </c>
      <c r="L1728">
        <v>40</v>
      </c>
      <c r="M1728" s="24" t="s">
        <v>20</v>
      </c>
      <c r="N1728" s="23" t="s">
        <v>394</v>
      </c>
      <c r="O1728" s="10" t="s">
        <v>526</v>
      </c>
      <c r="P1728">
        <v>22</v>
      </c>
      <c r="Q1728">
        <v>115</v>
      </c>
      <c r="R1728">
        <v>4</v>
      </c>
      <c r="S1728">
        <v>3</v>
      </c>
      <c r="T1728">
        <v>4</v>
      </c>
      <c r="X1728" t="s">
        <v>1808</v>
      </c>
      <c r="Y1728">
        <v>1109</v>
      </c>
      <c r="Z1728" t="s">
        <v>23</v>
      </c>
    </row>
    <row r="1729" spans="1:26" x14ac:dyDescent="0.25">
      <c r="A1729" s="21" t="s">
        <v>1</v>
      </c>
      <c r="B1729" s="15" t="s">
        <v>18</v>
      </c>
      <c r="C1729" s="15" t="s">
        <v>2632</v>
      </c>
      <c r="D1729" s="26" t="str">
        <f>VLOOKUP(R1729, method!$A$1:$B$15, 2, 0)</f>
        <v>放頭</v>
      </c>
      <c r="E1729" s="33">
        <v>3</v>
      </c>
      <c r="F1729" t="s">
        <v>661</v>
      </c>
      <c r="G1729" s="30" t="s">
        <v>445</v>
      </c>
      <c r="H1729">
        <v>1200</v>
      </c>
      <c r="I1729" s="35" t="s">
        <v>436</v>
      </c>
      <c r="J1729">
        <v>4</v>
      </c>
      <c r="K1729">
        <v>1</v>
      </c>
      <c r="L1729">
        <v>40</v>
      </c>
      <c r="M1729" s="24" t="s">
        <v>20</v>
      </c>
      <c r="N1729" s="23" t="s">
        <v>394</v>
      </c>
      <c r="O1729">
        <v>3</v>
      </c>
      <c r="P1729">
        <v>17</v>
      </c>
      <c r="Q1729">
        <v>116</v>
      </c>
      <c r="R1729">
        <v>3</v>
      </c>
      <c r="S1729">
        <v>3</v>
      </c>
      <c r="T1729">
        <v>3</v>
      </c>
      <c r="X1729" t="s">
        <v>236</v>
      </c>
      <c r="Y1729">
        <v>1104</v>
      </c>
      <c r="Z1729" t="s">
        <v>23</v>
      </c>
    </row>
    <row r="1730" spans="1:26" x14ac:dyDescent="0.25">
      <c r="A1730" s="21" t="s">
        <v>1</v>
      </c>
      <c r="B1730" s="15" t="s">
        <v>18</v>
      </c>
      <c r="C1730" s="15" t="s">
        <v>2632</v>
      </c>
      <c r="D1730" s="28" t="str">
        <f>VLOOKUP(R1730, method!$A$1:$B$15, 2, 0)</f>
        <v>中前</v>
      </c>
      <c r="E1730" s="34">
        <v>5</v>
      </c>
      <c r="F1730" t="s">
        <v>669</v>
      </c>
      <c r="G1730" s="31" t="s">
        <v>435</v>
      </c>
      <c r="H1730">
        <v>1200</v>
      </c>
      <c r="I1730" s="35" t="s">
        <v>455</v>
      </c>
      <c r="J1730">
        <v>4</v>
      </c>
      <c r="K1730">
        <v>5</v>
      </c>
      <c r="L1730">
        <v>42</v>
      </c>
      <c r="M1730" s="24" t="s">
        <v>20</v>
      </c>
      <c r="N1730" s="23" t="s">
        <v>394</v>
      </c>
      <c r="O1730">
        <v>3</v>
      </c>
      <c r="P1730">
        <v>31</v>
      </c>
      <c r="Q1730">
        <v>121</v>
      </c>
      <c r="R1730">
        <v>4</v>
      </c>
      <c r="S1730">
        <v>5</v>
      </c>
      <c r="T1730">
        <v>5</v>
      </c>
      <c r="X1730" t="s">
        <v>223</v>
      </c>
      <c r="Y1730">
        <v>1115</v>
      </c>
      <c r="Z1730" t="s">
        <v>23</v>
      </c>
    </row>
    <row r="1731" spans="1:26" x14ac:dyDescent="0.25">
      <c r="A1731" s="21" t="s">
        <v>1</v>
      </c>
      <c r="B1731" s="15" t="s">
        <v>18</v>
      </c>
      <c r="C1731" s="15" t="s">
        <v>2632</v>
      </c>
      <c r="D1731" s="28" t="str">
        <f>VLOOKUP(R1731, method!$A$1:$B$15, 2, 0)</f>
        <v>中前</v>
      </c>
      <c r="E1731">
        <v>7</v>
      </c>
      <c r="F1731" t="s">
        <v>623</v>
      </c>
      <c r="G1731" s="31" t="s">
        <v>439</v>
      </c>
      <c r="H1731">
        <v>1200</v>
      </c>
      <c r="I1731" s="35" t="s">
        <v>455</v>
      </c>
      <c r="J1731">
        <v>4</v>
      </c>
      <c r="K1731">
        <v>3</v>
      </c>
      <c r="L1731">
        <v>42</v>
      </c>
      <c r="M1731" s="24" t="s">
        <v>20</v>
      </c>
      <c r="N1731" s="23" t="s">
        <v>394</v>
      </c>
      <c r="O1731">
        <v>5</v>
      </c>
      <c r="P1731">
        <v>5.7</v>
      </c>
      <c r="Q1731">
        <v>119</v>
      </c>
      <c r="R1731">
        <v>5</v>
      </c>
      <c r="S1731">
        <v>6</v>
      </c>
      <c r="T1731">
        <v>7</v>
      </c>
      <c r="X1731" t="s">
        <v>523</v>
      </c>
      <c r="Y1731">
        <v>1088</v>
      </c>
      <c r="Z1731" t="s">
        <v>23</v>
      </c>
    </row>
    <row r="1732" spans="1:26" x14ac:dyDescent="0.25">
      <c r="A1732" s="21" t="s">
        <v>1</v>
      </c>
      <c r="B1732" s="15" t="s">
        <v>18</v>
      </c>
      <c r="C1732" s="15" t="s">
        <v>2632</v>
      </c>
      <c r="D1732" s="28" t="str">
        <f>VLOOKUP(R1732, method!$A$1:$B$15, 2, 0)</f>
        <v>中前</v>
      </c>
      <c r="E1732" s="33">
        <v>2</v>
      </c>
      <c r="F1732" t="s">
        <v>851</v>
      </c>
      <c r="G1732" t="s">
        <v>532</v>
      </c>
      <c r="H1732">
        <v>1400</v>
      </c>
      <c r="I1732" s="35" t="s">
        <v>455</v>
      </c>
      <c r="J1732">
        <v>5</v>
      </c>
      <c r="K1732">
        <v>11</v>
      </c>
      <c r="L1732">
        <v>40</v>
      </c>
      <c r="M1732" s="24" t="s">
        <v>20</v>
      </c>
      <c r="N1732" s="18" t="s">
        <v>12</v>
      </c>
      <c r="O1732" s="10" t="s">
        <v>488</v>
      </c>
      <c r="P1732">
        <v>4.4000000000000004</v>
      </c>
      <c r="Q1732">
        <v>134</v>
      </c>
      <c r="R1732">
        <v>6</v>
      </c>
      <c r="S1732">
        <v>6</v>
      </c>
      <c r="T1732">
        <v>4</v>
      </c>
      <c r="U1732">
        <v>2</v>
      </c>
      <c r="X1732" t="s">
        <v>1262</v>
      </c>
      <c r="Y1732">
        <v>1088</v>
      </c>
      <c r="Z1732" t="s">
        <v>23</v>
      </c>
    </row>
    <row r="1733" spans="1:26" x14ac:dyDescent="0.25">
      <c r="A1733" s="21" t="s">
        <v>1</v>
      </c>
      <c r="B1733" s="15" t="s">
        <v>18</v>
      </c>
      <c r="C1733" s="15" t="s">
        <v>2632</v>
      </c>
      <c r="D1733" s="26" t="str">
        <f>VLOOKUP(R1733, method!$A$1:$B$15, 2, 0)</f>
        <v>放頭</v>
      </c>
      <c r="E1733" s="33">
        <v>2</v>
      </c>
      <c r="F1733" t="s">
        <v>633</v>
      </c>
      <c r="G1733" s="30" t="s">
        <v>445</v>
      </c>
      <c r="H1733">
        <v>1200</v>
      </c>
      <c r="I1733" s="35" t="s">
        <v>455</v>
      </c>
      <c r="J1733">
        <v>5</v>
      </c>
      <c r="K1733">
        <v>9</v>
      </c>
      <c r="L1733">
        <v>40</v>
      </c>
      <c r="M1733" s="24" t="s">
        <v>20</v>
      </c>
      <c r="N1733" s="18" t="s">
        <v>12</v>
      </c>
      <c r="O1733" s="10" t="s">
        <v>526</v>
      </c>
      <c r="P1733">
        <v>4.2</v>
      </c>
      <c r="Q1733">
        <v>135</v>
      </c>
      <c r="R1733">
        <v>3</v>
      </c>
      <c r="S1733">
        <v>3</v>
      </c>
      <c r="T1733">
        <v>2</v>
      </c>
      <c r="X1733" t="s">
        <v>671</v>
      </c>
      <c r="Y1733">
        <v>1107</v>
      </c>
      <c r="Z1733" t="s">
        <v>23</v>
      </c>
    </row>
    <row r="1734" spans="1:26" x14ac:dyDescent="0.25">
      <c r="A1734" s="21" t="s">
        <v>1</v>
      </c>
      <c r="B1734" s="15" t="s">
        <v>18</v>
      </c>
      <c r="C1734" s="15" t="s">
        <v>2632</v>
      </c>
      <c r="D1734" s="28" t="str">
        <f>VLOOKUP(R1734, method!$A$1:$B$15, 2, 0)</f>
        <v>中前</v>
      </c>
      <c r="E1734" s="33">
        <v>3</v>
      </c>
      <c r="F1734" t="s">
        <v>1160</v>
      </c>
      <c r="G1734" s="31" t="s">
        <v>435</v>
      </c>
      <c r="H1734">
        <v>1200</v>
      </c>
      <c r="I1734" s="35" t="s">
        <v>455</v>
      </c>
      <c r="J1734">
        <v>4</v>
      </c>
      <c r="K1734">
        <v>10</v>
      </c>
      <c r="L1734">
        <v>40</v>
      </c>
      <c r="M1734" s="24" t="s">
        <v>20</v>
      </c>
      <c r="N1734" s="23" t="s">
        <v>394</v>
      </c>
      <c r="O1734" t="s">
        <v>637</v>
      </c>
      <c r="P1734">
        <v>12</v>
      </c>
      <c r="Q1734">
        <v>116</v>
      </c>
      <c r="R1734">
        <v>6</v>
      </c>
      <c r="S1734">
        <v>5</v>
      </c>
      <c r="T1734">
        <v>3</v>
      </c>
      <c r="X1734" t="s">
        <v>1858</v>
      </c>
      <c r="Y1734">
        <v>1105</v>
      </c>
      <c r="Z1734" t="s">
        <v>23</v>
      </c>
    </row>
    <row r="1735" spans="1:26" x14ac:dyDescent="0.25">
      <c r="A1735" s="21" t="s">
        <v>1</v>
      </c>
      <c r="B1735" s="15" t="s">
        <v>18</v>
      </c>
      <c r="C1735" s="15" t="s">
        <v>2632</v>
      </c>
      <c r="D1735" s="28" t="str">
        <f>VLOOKUP(R1735, method!$A$1:$B$15, 2, 0)</f>
        <v>中前</v>
      </c>
      <c r="E1735" s="33">
        <v>2</v>
      </c>
      <c r="F1735" t="s">
        <v>703</v>
      </c>
      <c r="G1735" s="30" t="s">
        <v>445</v>
      </c>
      <c r="H1735">
        <v>1200</v>
      </c>
      <c r="I1735" s="35" t="s">
        <v>455</v>
      </c>
      <c r="J1735">
        <v>4</v>
      </c>
      <c r="K1735">
        <v>3</v>
      </c>
      <c r="L1735">
        <v>40</v>
      </c>
      <c r="M1735" s="24" t="s">
        <v>20</v>
      </c>
      <c r="N1735" s="25" t="s">
        <v>26</v>
      </c>
      <c r="O1735" s="10" t="s">
        <v>526</v>
      </c>
      <c r="P1735">
        <v>7</v>
      </c>
      <c r="Q1735">
        <v>115</v>
      </c>
      <c r="R1735">
        <v>5</v>
      </c>
      <c r="S1735">
        <v>3</v>
      </c>
      <c r="T1735">
        <v>2</v>
      </c>
      <c r="X1735" t="s">
        <v>1217</v>
      </c>
      <c r="Y1735">
        <v>1101</v>
      </c>
      <c r="Z1735" t="s">
        <v>23</v>
      </c>
    </row>
    <row r="1736" spans="1:26" x14ac:dyDescent="0.25">
      <c r="A1736" s="21" t="s">
        <v>1</v>
      </c>
      <c r="B1736" s="15" t="s">
        <v>18</v>
      </c>
      <c r="C1736" s="15" t="s">
        <v>2632</v>
      </c>
      <c r="D1736" s="26" t="str">
        <f>VLOOKUP(R1736, method!$A$1:$B$15, 2, 0)</f>
        <v>放頭</v>
      </c>
      <c r="E1736" s="34">
        <v>4</v>
      </c>
      <c r="F1736" t="s">
        <v>1284</v>
      </c>
      <c r="G1736" s="31" t="s">
        <v>451</v>
      </c>
      <c r="H1736">
        <v>1200</v>
      </c>
      <c r="I1736" s="35" t="s">
        <v>455</v>
      </c>
      <c r="J1736">
        <v>4</v>
      </c>
      <c r="K1736">
        <v>6</v>
      </c>
      <c r="L1736">
        <v>40</v>
      </c>
      <c r="M1736" s="24" t="s">
        <v>20</v>
      </c>
      <c r="N1736" s="25" t="s">
        <v>26</v>
      </c>
      <c r="O1736" t="s">
        <v>637</v>
      </c>
      <c r="P1736">
        <v>8.1999999999999993</v>
      </c>
      <c r="Q1736">
        <v>117</v>
      </c>
      <c r="R1736">
        <v>3</v>
      </c>
      <c r="S1736">
        <v>3</v>
      </c>
      <c r="T1736">
        <v>4</v>
      </c>
      <c r="X1736" t="s">
        <v>663</v>
      </c>
      <c r="Y1736">
        <v>1102</v>
      </c>
      <c r="Z1736" t="s">
        <v>23</v>
      </c>
    </row>
    <row r="1737" spans="1:26" x14ac:dyDescent="0.25">
      <c r="A1737" s="21" t="s">
        <v>1</v>
      </c>
      <c r="B1737" s="15" t="s">
        <v>18</v>
      </c>
      <c r="C1737" s="15" t="s">
        <v>2632</v>
      </c>
      <c r="D1737" s="26" t="str">
        <f>VLOOKUP(R1737, method!$A$1:$B$15, 2, 0)</f>
        <v>放頭</v>
      </c>
      <c r="E1737" s="33">
        <v>2</v>
      </c>
      <c r="F1737" t="s">
        <v>642</v>
      </c>
      <c r="G1737" s="31" t="s">
        <v>439</v>
      </c>
      <c r="H1737">
        <v>1200</v>
      </c>
      <c r="I1737" s="35" t="s">
        <v>455</v>
      </c>
      <c r="J1737">
        <v>5</v>
      </c>
      <c r="K1737">
        <v>10</v>
      </c>
      <c r="L1737">
        <v>38</v>
      </c>
      <c r="M1737" s="24" t="s">
        <v>20</v>
      </c>
      <c r="N1737" s="22" t="s">
        <v>33</v>
      </c>
      <c r="O1737" s="10" t="s">
        <v>488</v>
      </c>
      <c r="P1737">
        <v>9.4</v>
      </c>
      <c r="Q1737">
        <v>135</v>
      </c>
      <c r="R1737">
        <v>2</v>
      </c>
      <c r="S1737">
        <v>2</v>
      </c>
      <c r="T1737">
        <v>2</v>
      </c>
      <c r="X1737" t="s">
        <v>1859</v>
      </c>
      <c r="Y1737">
        <v>1107</v>
      </c>
      <c r="Z1737" t="s">
        <v>23</v>
      </c>
    </row>
    <row r="1738" spans="1:26" x14ac:dyDescent="0.25">
      <c r="A1738" s="21" t="s">
        <v>1</v>
      </c>
      <c r="B1738" s="15" t="s">
        <v>18</v>
      </c>
      <c r="C1738" s="15" t="s">
        <v>2632</v>
      </c>
      <c r="D1738" s="26" t="str">
        <f>VLOOKUP(R1738, method!$A$1:$B$15, 2, 0)</f>
        <v>放頭</v>
      </c>
      <c r="E1738" s="34">
        <v>5</v>
      </c>
      <c r="F1738" t="s">
        <v>1009</v>
      </c>
      <c r="G1738" t="s">
        <v>511</v>
      </c>
      <c r="H1738">
        <v>1200</v>
      </c>
      <c r="I1738" s="35" t="s">
        <v>455</v>
      </c>
      <c r="J1738">
        <v>5</v>
      </c>
      <c r="K1738">
        <v>6</v>
      </c>
      <c r="L1738">
        <v>40</v>
      </c>
      <c r="M1738" s="24" t="s">
        <v>20</v>
      </c>
      <c r="N1738" s="15" t="s">
        <v>441</v>
      </c>
      <c r="O1738" t="s">
        <v>529</v>
      </c>
      <c r="P1738">
        <v>8.3000000000000007</v>
      </c>
      <c r="Q1738">
        <v>125</v>
      </c>
      <c r="R1738">
        <v>2</v>
      </c>
      <c r="S1738">
        <v>2</v>
      </c>
      <c r="T1738">
        <v>5</v>
      </c>
      <c r="X1738" t="s">
        <v>1427</v>
      </c>
      <c r="Y1738">
        <v>1120</v>
      </c>
      <c r="Z1738" t="s">
        <v>23</v>
      </c>
    </row>
    <row r="1739" spans="1:26" x14ac:dyDescent="0.25">
      <c r="A1739" s="21" t="s">
        <v>1</v>
      </c>
      <c r="B1739" s="15" t="s">
        <v>18</v>
      </c>
      <c r="C1739" s="15" t="s">
        <v>2632</v>
      </c>
      <c r="D1739" s="26" t="str">
        <f>VLOOKUP(R1739, method!$A$1:$B$15, 2, 0)</f>
        <v>放頭</v>
      </c>
      <c r="E1739">
        <v>6</v>
      </c>
      <c r="F1739" t="s">
        <v>1068</v>
      </c>
      <c r="G1739" s="31" t="s">
        <v>439</v>
      </c>
      <c r="H1739">
        <v>1200</v>
      </c>
      <c r="I1739" s="35" t="s">
        <v>455</v>
      </c>
      <c r="J1739">
        <v>4</v>
      </c>
      <c r="K1739">
        <v>1</v>
      </c>
      <c r="L1739">
        <v>42</v>
      </c>
      <c r="M1739" s="24" t="s">
        <v>20</v>
      </c>
      <c r="N1739" s="15" t="s">
        <v>391</v>
      </c>
      <c r="O1739" t="s">
        <v>529</v>
      </c>
      <c r="P1739">
        <v>4.0999999999999996</v>
      </c>
      <c r="Q1739">
        <v>117</v>
      </c>
      <c r="R1739">
        <v>3</v>
      </c>
      <c r="S1739">
        <v>3</v>
      </c>
      <c r="T1739">
        <v>6</v>
      </c>
      <c r="X1739" t="s">
        <v>1135</v>
      </c>
      <c r="Y1739">
        <v>1116</v>
      </c>
      <c r="Z1739" t="s">
        <v>23</v>
      </c>
    </row>
    <row r="1740" spans="1:26" x14ac:dyDescent="0.25">
      <c r="A1740" s="21" t="s">
        <v>1</v>
      </c>
      <c r="B1740" s="15" t="s">
        <v>18</v>
      </c>
      <c r="C1740" s="15" t="s">
        <v>2632</v>
      </c>
      <c r="D1740" s="26" t="str">
        <f>VLOOKUP(R1740, method!$A$1:$B$15, 2, 0)</f>
        <v>放頭</v>
      </c>
      <c r="E1740">
        <v>6</v>
      </c>
      <c r="F1740" t="s">
        <v>1014</v>
      </c>
      <c r="G1740" t="s">
        <v>532</v>
      </c>
      <c r="H1740">
        <v>1200</v>
      </c>
      <c r="I1740" s="35" t="s">
        <v>455</v>
      </c>
      <c r="J1740">
        <v>4</v>
      </c>
      <c r="K1740">
        <v>8</v>
      </c>
      <c r="L1740">
        <v>43</v>
      </c>
      <c r="M1740" s="24" t="s">
        <v>20</v>
      </c>
      <c r="N1740" s="16" t="s">
        <v>140</v>
      </c>
      <c r="O1740" t="s">
        <v>456</v>
      </c>
      <c r="P1740">
        <v>8.6</v>
      </c>
      <c r="Q1740">
        <v>118</v>
      </c>
      <c r="R1740">
        <v>3</v>
      </c>
      <c r="S1740">
        <v>2</v>
      </c>
      <c r="T1740">
        <v>6</v>
      </c>
      <c r="X1740" t="s">
        <v>477</v>
      </c>
      <c r="Y1740">
        <v>1120</v>
      </c>
      <c r="Z1740" t="s">
        <v>23</v>
      </c>
    </row>
    <row r="1741" spans="1:26" x14ac:dyDescent="0.25">
      <c r="A1741" s="21" t="s">
        <v>1</v>
      </c>
      <c r="B1741" s="15" t="s">
        <v>18</v>
      </c>
      <c r="C1741" s="15" t="s">
        <v>2632</v>
      </c>
      <c r="D1741" s="26" t="str">
        <f>VLOOKUP(R1741, method!$A$1:$B$15, 2, 0)</f>
        <v>放頭</v>
      </c>
      <c r="E1741">
        <v>10</v>
      </c>
      <c r="F1741" t="s">
        <v>957</v>
      </c>
      <c r="G1741" t="s">
        <v>469</v>
      </c>
      <c r="H1741">
        <v>1400</v>
      </c>
      <c r="I1741" s="35" t="s">
        <v>436</v>
      </c>
      <c r="J1741">
        <v>4</v>
      </c>
      <c r="K1741">
        <v>10</v>
      </c>
      <c r="L1741">
        <v>43</v>
      </c>
      <c r="M1741" s="24" t="s">
        <v>20</v>
      </c>
      <c r="N1741" s="23" t="s">
        <v>394</v>
      </c>
      <c r="O1741" t="s">
        <v>480</v>
      </c>
      <c r="P1741">
        <v>44</v>
      </c>
      <c r="Q1741">
        <v>120</v>
      </c>
      <c r="R1741">
        <v>1</v>
      </c>
      <c r="S1741">
        <v>2</v>
      </c>
      <c r="T1741">
        <v>1</v>
      </c>
      <c r="U1741">
        <v>10</v>
      </c>
      <c r="X1741" t="s">
        <v>926</v>
      </c>
      <c r="Y1741">
        <v>1112</v>
      </c>
      <c r="Z1741" t="s">
        <v>23</v>
      </c>
    </row>
    <row r="1742" spans="1:26" x14ac:dyDescent="0.25">
      <c r="A1742" s="21" t="s">
        <v>1</v>
      </c>
      <c r="B1742" s="15" t="s">
        <v>18</v>
      </c>
      <c r="C1742" s="15" t="s">
        <v>2632</v>
      </c>
      <c r="D1742" s="26" t="str">
        <f>VLOOKUP(R1742, method!$A$1:$B$15, 2, 0)</f>
        <v>放頭</v>
      </c>
      <c r="E1742" s="34">
        <v>5</v>
      </c>
      <c r="F1742" t="s">
        <v>1023</v>
      </c>
      <c r="G1742" t="s">
        <v>469</v>
      </c>
      <c r="H1742">
        <v>1200</v>
      </c>
      <c r="I1742" s="35" t="s">
        <v>455</v>
      </c>
      <c r="J1742">
        <v>4</v>
      </c>
      <c r="K1742">
        <v>3</v>
      </c>
      <c r="L1742">
        <v>43</v>
      </c>
      <c r="M1742" s="24" t="s">
        <v>20</v>
      </c>
      <c r="N1742" s="23" t="s">
        <v>394</v>
      </c>
      <c r="O1742" s="10" t="s">
        <v>442</v>
      </c>
      <c r="P1742">
        <v>4.2</v>
      </c>
      <c r="Q1742">
        <v>118</v>
      </c>
      <c r="R1742">
        <v>3</v>
      </c>
      <c r="S1742">
        <v>4</v>
      </c>
      <c r="T1742">
        <v>5</v>
      </c>
      <c r="X1742" t="s">
        <v>651</v>
      </c>
      <c r="Y1742">
        <v>1112</v>
      </c>
      <c r="Z1742" t="s">
        <v>23</v>
      </c>
    </row>
    <row r="1743" spans="1:26" x14ac:dyDescent="0.25">
      <c r="A1743" s="21" t="s">
        <v>1</v>
      </c>
      <c r="B1743" s="15" t="s">
        <v>18</v>
      </c>
      <c r="C1743" s="15" t="s">
        <v>2632</v>
      </c>
      <c r="D1743" s="28" t="str">
        <f>VLOOKUP(R1743, method!$A$1:$B$15, 2, 0)</f>
        <v>中前</v>
      </c>
      <c r="E1743" s="33">
        <v>1</v>
      </c>
      <c r="F1743" t="s">
        <v>1127</v>
      </c>
      <c r="G1743" s="31" t="s">
        <v>451</v>
      </c>
      <c r="H1743">
        <v>1200</v>
      </c>
      <c r="I1743" s="35" t="s">
        <v>436</v>
      </c>
      <c r="J1743">
        <v>5</v>
      </c>
      <c r="K1743">
        <v>2</v>
      </c>
      <c r="L1743">
        <v>38</v>
      </c>
      <c r="M1743" s="24" t="s">
        <v>20</v>
      </c>
      <c r="N1743" s="25" t="s">
        <v>26</v>
      </c>
      <c r="O1743" s="10" t="s">
        <v>376</v>
      </c>
      <c r="P1743">
        <v>9.9</v>
      </c>
      <c r="Q1743">
        <v>133</v>
      </c>
      <c r="R1743">
        <v>4</v>
      </c>
      <c r="S1743">
        <v>3</v>
      </c>
      <c r="T1743">
        <v>1</v>
      </c>
      <c r="X1743" t="s">
        <v>21</v>
      </c>
      <c r="Y1743">
        <v>1107</v>
      </c>
      <c r="Z1743" t="s">
        <v>23</v>
      </c>
    </row>
    <row r="1744" spans="1:26" x14ac:dyDescent="0.25">
      <c r="A1744" s="21" t="s">
        <v>1</v>
      </c>
      <c r="B1744" s="15" t="s">
        <v>18</v>
      </c>
      <c r="C1744" s="15" t="s">
        <v>2632</v>
      </c>
      <c r="D1744" s="27" t="str">
        <f>VLOOKUP(R1744, method!$A$1:$B$15, 2, 0)</f>
        <v>中後</v>
      </c>
      <c r="E1744">
        <v>14</v>
      </c>
      <c r="F1744" t="s">
        <v>1595</v>
      </c>
      <c r="G1744" t="s">
        <v>545</v>
      </c>
      <c r="H1744">
        <v>1400</v>
      </c>
      <c r="I1744" s="35" t="s">
        <v>455</v>
      </c>
      <c r="J1744">
        <v>4</v>
      </c>
      <c r="K1744">
        <v>1</v>
      </c>
      <c r="L1744">
        <v>41</v>
      </c>
      <c r="M1744" s="25" t="s">
        <v>1860</v>
      </c>
      <c r="N1744" s="22" t="s">
        <v>470</v>
      </c>
      <c r="O1744" t="s">
        <v>1861</v>
      </c>
      <c r="P1744">
        <v>16</v>
      </c>
      <c r="Q1744">
        <v>114</v>
      </c>
      <c r="R1744">
        <v>8</v>
      </c>
      <c r="S1744">
        <v>7</v>
      </c>
      <c r="T1744">
        <v>4</v>
      </c>
      <c r="U1744">
        <v>14</v>
      </c>
      <c r="X1744" t="s">
        <v>1862</v>
      </c>
      <c r="Y1744">
        <v>1107</v>
      </c>
      <c r="Z1744" t="s">
        <v>23</v>
      </c>
    </row>
    <row r="1745" spans="1:26" x14ac:dyDescent="0.25">
      <c r="A1745" s="21" t="s">
        <v>1</v>
      </c>
      <c r="B1745" s="15" t="s">
        <v>18</v>
      </c>
      <c r="C1745" s="15" t="s">
        <v>2632</v>
      </c>
      <c r="D1745" s="28" t="str">
        <f>VLOOKUP(R1745, method!$A$1:$B$15, 2, 0)</f>
        <v>中前</v>
      </c>
      <c r="E1745">
        <v>7</v>
      </c>
      <c r="F1745" t="s">
        <v>1169</v>
      </c>
      <c r="G1745" s="31" t="s">
        <v>439</v>
      </c>
      <c r="H1745">
        <v>1200</v>
      </c>
      <c r="I1745" s="35" t="s">
        <v>455</v>
      </c>
      <c r="J1745">
        <v>4</v>
      </c>
      <c r="K1745">
        <v>12</v>
      </c>
      <c r="L1745">
        <v>43</v>
      </c>
      <c r="M1745" s="25" t="s">
        <v>1860</v>
      </c>
      <c r="N1745" s="22" t="s">
        <v>470</v>
      </c>
      <c r="O1745" t="s">
        <v>536</v>
      </c>
      <c r="P1745">
        <v>33</v>
      </c>
      <c r="Q1745">
        <v>116</v>
      </c>
      <c r="R1745">
        <v>7</v>
      </c>
      <c r="S1745">
        <v>5</v>
      </c>
      <c r="T1745">
        <v>7</v>
      </c>
      <c r="X1745" t="s">
        <v>1863</v>
      </c>
      <c r="Y1745">
        <v>1117</v>
      </c>
      <c r="Z1745" t="s">
        <v>1516</v>
      </c>
    </row>
    <row r="1746" spans="1:26" x14ac:dyDescent="0.25">
      <c r="A1746" s="21" t="s">
        <v>1</v>
      </c>
      <c r="B1746" s="15" t="s">
        <v>18</v>
      </c>
      <c r="C1746" s="15" t="s">
        <v>2632</v>
      </c>
      <c r="D1746" s="28" t="str">
        <f>VLOOKUP(R1746, method!$A$1:$B$15, 2, 0)</f>
        <v>中前</v>
      </c>
      <c r="E1746">
        <v>13</v>
      </c>
      <c r="F1746" t="s">
        <v>965</v>
      </c>
      <c r="G1746" t="s">
        <v>545</v>
      </c>
      <c r="H1746">
        <v>1400</v>
      </c>
      <c r="I1746" s="35" t="s">
        <v>455</v>
      </c>
      <c r="J1746">
        <v>4</v>
      </c>
      <c r="K1746">
        <v>8</v>
      </c>
      <c r="L1746">
        <v>45</v>
      </c>
      <c r="M1746" s="25" t="s">
        <v>1860</v>
      </c>
      <c r="N1746" s="25" t="s">
        <v>120</v>
      </c>
      <c r="O1746" t="s">
        <v>548</v>
      </c>
      <c r="P1746">
        <v>21</v>
      </c>
      <c r="Q1746">
        <v>121</v>
      </c>
      <c r="R1746">
        <v>4</v>
      </c>
      <c r="S1746">
        <v>3</v>
      </c>
      <c r="T1746">
        <v>4</v>
      </c>
      <c r="U1746">
        <v>13</v>
      </c>
      <c r="X1746" t="s">
        <v>1624</v>
      </c>
      <c r="Y1746">
        <v>1125</v>
      </c>
      <c r="Z1746" t="s">
        <v>1018</v>
      </c>
    </row>
    <row r="1747" spans="1:26" x14ac:dyDescent="0.25">
      <c r="A1747" s="21" t="s">
        <v>1</v>
      </c>
      <c r="B1747" s="15" t="s">
        <v>18</v>
      </c>
      <c r="C1747" s="15" t="s">
        <v>2632</v>
      </c>
      <c r="D1747" s="26" t="str">
        <f>VLOOKUP(R1747, method!$A$1:$B$15, 2, 0)</f>
        <v>放頭</v>
      </c>
      <c r="E1747">
        <v>10</v>
      </c>
      <c r="F1747" t="s">
        <v>739</v>
      </c>
      <c r="G1747" s="31" t="s">
        <v>439</v>
      </c>
      <c r="H1747">
        <v>1200</v>
      </c>
      <c r="I1747" s="35" t="s">
        <v>455</v>
      </c>
      <c r="J1747">
        <v>4</v>
      </c>
      <c r="K1747">
        <v>2</v>
      </c>
      <c r="L1747">
        <v>46</v>
      </c>
      <c r="M1747" s="25" t="s">
        <v>1860</v>
      </c>
      <c r="N1747" s="22" t="s">
        <v>470</v>
      </c>
      <c r="O1747" t="s">
        <v>461</v>
      </c>
      <c r="P1747">
        <v>11</v>
      </c>
      <c r="Q1747">
        <v>119</v>
      </c>
      <c r="R1747">
        <v>1</v>
      </c>
      <c r="S1747">
        <v>1</v>
      </c>
      <c r="T1747">
        <v>10</v>
      </c>
      <c r="X1747" t="s">
        <v>1864</v>
      </c>
      <c r="Y1747">
        <v>1126</v>
      </c>
      <c r="Z1747" t="s">
        <v>23</v>
      </c>
    </row>
    <row r="1748" spans="1:26" x14ac:dyDescent="0.25">
      <c r="A1748" s="21" t="s">
        <v>1</v>
      </c>
      <c r="B1748" s="15" t="s">
        <v>18</v>
      </c>
      <c r="C1748" s="15" t="s">
        <v>2632</v>
      </c>
      <c r="D1748" s="26" t="str">
        <f>VLOOKUP(R1748, method!$A$1:$B$15, 2, 0)</f>
        <v>放頭</v>
      </c>
      <c r="E1748">
        <v>9</v>
      </c>
      <c r="F1748" t="s">
        <v>1349</v>
      </c>
      <c r="G1748" t="s">
        <v>532</v>
      </c>
      <c r="H1748">
        <v>1200</v>
      </c>
      <c r="I1748" s="36" t="s">
        <v>440</v>
      </c>
      <c r="J1748">
        <v>4</v>
      </c>
      <c r="K1748">
        <v>12</v>
      </c>
      <c r="L1748">
        <v>46</v>
      </c>
      <c r="M1748" s="25" t="s">
        <v>1860</v>
      </c>
      <c r="N1748" s="18" t="s">
        <v>201</v>
      </c>
      <c r="O1748" t="s">
        <v>548</v>
      </c>
      <c r="P1748">
        <v>24</v>
      </c>
      <c r="Q1748">
        <v>122</v>
      </c>
      <c r="R1748">
        <v>3</v>
      </c>
      <c r="S1748">
        <v>3</v>
      </c>
      <c r="T1748">
        <v>9</v>
      </c>
      <c r="X1748" t="s">
        <v>1865</v>
      </c>
      <c r="Y1748">
        <v>1113</v>
      </c>
      <c r="Z1748" t="s">
        <v>23</v>
      </c>
    </row>
    <row r="1749" spans="1:26" x14ac:dyDescent="0.25">
      <c r="A1749" s="21" t="s">
        <v>1</v>
      </c>
      <c r="B1749" s="15" t="s">
        <v>18</v>
      </c>
      <c r="C1749" s="15" t="s">
        <v>2632</v>
      </c>
      <c r="D1749" s="26" t="str">
        <f>VLOOKUP(R1749, method!$A$1:$B$15, 2, 0)</f>
        <v>放頭</v>
      </c>
      <c r="E1749">
        <v>9</v>
      </c>
      <c r="F1749" t="s">
        <v>1759</v>
      </c>
      <c r="G1749" s="31" t="s">
        <v>435</v>
      </c>
      <c r="H1749">
        <v>1200</v>
      </c>
      <c r="I1749" s="35" t="s">
        <v>455</v>
      </c>
      <c r="J1749">
        <v>4</v>
      </c>
      <c r="K1749">
        <v>6</v>
      </c>
      <c r="L1749">
        <v>46</v>
      </c>
      <c r="M1749" s="25" t="s">
        <v>1860</v>
      </c>
      <c r="N1749" s="22" t="s">
        <v>470</v>
      </c>
      <c r="O1749" t="s">
        <v>546</v>
      </c>
      <c r="P1749">
        <v>16</v>
      </c>
      <c r="Q1749">
        <v>120</v>
      </c>
      <c r="R1749">
        <v>2</v>
      </c>
      <c r="S1749">
        <v>2</v>
      </c>
      <c r="T1749">
        <v>9</v>
      </c>
      <c r="X1749" t="s">
        <v>1217</v>
      </c>
      <c r="Y1749">
        <v>1107</v>
      </c>
      <c r="Z1749" t="s">
        <v>23</v>
      </c>
    </row>
    <row r="1750" spans="1:26" x14ac:dyDescent="0.25">
      <c r="A1750" s="21" t="s">
        <v>1</v>
      </c>
      <c r="B1750" s="15" t="s">
        <v>18</v>
      </c>
      <c r="C1750" s="15" t="s">
        <v>2632</v>
      </c>
      <c r="D1750" s="26" t="str">
        <f>VLOOKUP(R1750, method!$A$1:$B$15, 2, 0)</f>
        <v>放頭</v>
      </c>
      <c r="E1750" s="33">
        <v>1</v>
      </c>
      <c r="F1750" t="s">
        <v>1174</v>
      </c>
      <c r="G1750" s="31" t="s">
        <v>451</v>
      </c>
      <c r="H1750">
        <v>1200</v>
      </c>
      <c r="I1750" s="35" t="s">
        <v>455</v>
      </c>
      <c r="J1750">
        <v>4</v>
      </c>
      <c r="K1750">
        <v>3</v>
      </c>
      <c r="L1750">
        <v>41</v>
      </c>
      <c r="M1750" s="25" t="s">
        <v>1860</v>
      </c>
      <c r="N1750" s="22" t="s">
        <v>470</v>
      </c>
      <c r="O1750" s="10" t="s">
        <v>488</v>
      </c>
      <c r="P1750">
        <v>13</v>
      </c>
      <c r="Q1750">
        <v>115</v>
      </c>
      <c r="R1750">
        <v>1</v>
      </c>
      <c r="S1750">
        <v>1</v>
      </c>
      <c r="T1750">
        <v>1</v>
      </c>
      <c r="X1750" t="s">
        <v>1783</v>
      </c>
      <c r="Y1750">
        <v>1106</v>
      </c>
      <c r="Z1750" t="s">
        <v>1516</v>
      </c>
    </row>
    <row r="1751" spans="1:26" x14ac:dyDescent="0.25">
      <c r="A1751" s="21" t="s">
        <v>1</v>
      </c>
      <c r="B1751" s="15" t="s">
        <v>18</v>
      </c>
      <c r="C1751" s="15" t="s">
        <v>2632</v>
      </c>
      <c r="D1751" s="28" t="str">
        <f>VLOOKUP(R1751, method!$A$1:$B$15, 2, 0)</f>
        <v>中前</v>
      </c>
      <c r="E1751">
        <v>10</v>
      </c>
      <c r="F1751" t="s">
        <v>1866</v>
      </c>
      <c r="G1751" s="30" t="s">
        <v>445</v>
      </c>
      <c r="H1751">
        <v>1200</v>
      </c>
      <c r="I1751" s="35" t="s">
        <v>455</v>
      </c>
      <c r="J1751">
        <v>4</v>
      </c>
      <c r="K1751">
        <v>12</v>
      </c>
      <c r="L1751">
        <v>43</v>
      </c>
      <c r="M1751" s="25" t="s">
        <v>1860</v>
      </c>
      <c r="N1751" s="23" t="s">
        <v>39</v>
      </c>
      <c r="O1751" t="s">
        <v>562</v>
      </c>
      <c r="P1751">
        <v>43</v>
      </c>
      <c r="Q1751">
        <v>116</v>
      </c>
      <c r="R1751">
        <v>5</v>
      </c>
      <c r="S1751">
        <v>7</v>
      </c>
      <c r="T1751">
        <v>10</v>
      </c>
      <c r="X1751" t="s">
        <v>1082</v>
      </c>
      <c r="Y1751">
        <v>1115</v>
      </c>
      <c r="Z1751" t="s">
        <v>16</v>
      </c>
    </row>
    <row r="1752" spans="1:26" x14ac:dyDescent="0.25">
      <c r="A1752" s="21" t="s">
        <v>1</v>
      </c>
      <c r="B1752" s="15" t="s">
        <v>18</v>
      </c>
      <c r="C1752" s="15" t="s">
        <v>2632</v>
      </c>
      <c r="D1752" s="26" t="str">
        <f>VLOOKUP(R1752, method!$A$1:$B$15, 2, 0)</f>
        <v>放頭</v>
      </c>
      <c r="E1752">
        <v>11</v>
      </c>
      <c r="F1752" t="s">
        <v>1038</v>
      </c>
      <c r="G1752" t="s">
        <v>545</v>
      </c>
      <c r="H1752">
        <v>1400</v>
      </c>
      <c r="I1752" s="35" t="s">
        <v>455</v>
      </c>
      <c r="J1752">
        <v>4</v>
      </c>
      <c r="K1752">
        <v>5</v>
      </c>
      <c r="L1752">
        <v>45</v>
      </c>
      <c r="M1752" s="25" t="s">
        <v>1860</v>
      </c>
      <c r="N1752" s="20" t="s">
        <v>56</v>
      </c>
      <c r="O1752" t="s">
        <v>501</v>
      </c>
      <c r="P1752">
        <v>10</v>
      </c>
      <c r="Q1752">
        <v>120</v>
      </c>
      <c r="R1752">
        <v>1</v>
      </c>
      <c r="S1752">
        <v>2</v>
      </c>
      <c r="T1752">
        <v>1</v>
      </c>
      <c r="U1752">
        <v>11</v>
      </c>
      <c r="X1752" t="s">
        <v>1867</v>
      </c>
      <c r="Y1752">
        <v>1114</v>
      </c>
      <c r="Z1752" t="s">
        <v>1018</v>
      </c>
    </row>
    <row r="1753" spans="1:26" x14ac:dyDescent="0.25">
      <c r="A1753" s="21" t="s">
        <v>1</v>
      </c>
      <c r="B1753" s="15" t="s">
        <v>18</v>
      </c>
      <c r="C1753" s="15" t="s">
        <v>2632</v>
      </c>
      <c r="D1753" s="26" t="str">
        <f>VLOOKUP(R1753, method!$A$1:$B$15, 2, 0)</f>
        <v>放頭</v>
      </c>
      <c r="E1753" s="34">
        <v>4</v>
      </c>
      <c r="F1753" t="s">
        <v>821</v>
      </c>
      <c r="G1753" s="31" t="s">
        <v>451</v>
      </c>
      <c r="H1753">
        <v>1200</v>
      </c>
      <c r="I1753" s="35" t="s">
        <v>455</v>
      </c>
      <c r="J1753">
        <v>4</v>
      </c>
      <c r="K1753">
        <v>1</v>
      </c>
      <c r="L1753">
        <v>45</v>
      </c>
      <c r="M1753" s="25" t="s">
        <v>1860</v>
      </c>
      <c r="N1753" s="22" t="s">
        <v>470</v>
      </c>
      <c r="O1753" s="10">
        <v>1</v>
      </c>
      <c r="P1753">
        <v>5.4</v>
      </c>
      <c r="Q1753">
        <v>119</v>
      </c>
      <c r="R1753">
        <v>1</v>
      </c>
      <c r="S1753">
        <v>1</v>
      </c>
      <c r="T1753">
        <v>4</v>
      </c>
      <c r="X1753" t="s">
        <v>1059</v>
      </c>
      <c r="Y1753">
        <v>1119</v>
      </c>
      <c r="Z1753" t="s">
        <v>1516</v>
      </c>
    </row>
    <row r="1754" spans="1:26" x14ac:dyDescent="0.25">
      <c r="A1754" s="21" t="s">
        <v>1</v>
      </c>
      <c r="B1754" s="15" t="s">
        <v>18</v>
      </c>
      <c r="C1754" s="15" t="s">
        <v>2632</v>
      </c>
      <c r="D1754" s="26" t="str">
        <f>VLOOKUP(R1754, method!$A$1:$B$15, 2, 0)</f>
        <v>放頭</v>
      </c>
      <c r="E1754">
        <v>10</v>
      </c>
      <c r="F1754" t="s">
        <v>535</v>
      </c>
      <c r="G1754" s="31" t="s">
        <v>439</v>
      </c>
      <c r="H1754">
        <v>1650</v>
      </c>
      <c r="I1754" s="35" t="s">
        <v>455</v>
      </c>
      <c r="J1754">
        <v>4</v>
      </c>
      <c r="K1754">
        <v>12</v>
      </c>
      <c r="L1754">
        <v>47</v>
      </c>
      <c r="M1754" s="25" t="s">
        <v>1860</v>
      </c>
      <c r="N1754" s="25" t="s">
        <v>26</v>
      </c>
      <c r="O1754" t="s">
        <v>536</v>
      </c>
      <c r="P1754">
        <v>24</v>
      </c>
      <c r="Q1754">
        <v>123</v>
      </c>
      <c r="R1754">
        <v>1</v>
      </c>
      <c r="S1754">
        <v>1</v>
      </c>
      <c r="T1754">
        <v>1</v>
      </c>
      <c r="U1754">
        <v>10</v>
      </c>
      <c r="X1754" t="s">
        <v>1868</v>
      </c>
      <c r="Y1754">
        <v>1107</v>
      </c>
      <c r="Z1754" t="s">
        <v>1018</v>
      </c>
    </row>
    <row r="1755" spans="1:26" x14ac:dyDescent="0.25">
      <c r="A1755" s="21" t="s">
        <v>1</v>
      </c>
      <c r="B1755" s="15" t="s">
        <v>18</v>
      </c>
      <c r="C1755" s="15" t="s">
        <v>2632</v>
      </c>
      <c r="D1755" s="26" t="str">
        <f>VLOOKUP(R1755, method!$A$1:$B$15, 2, 0)</f>
        <v>放頭</v>
      </c>
      <c r="E1755">
        <v>13</v>
      </c>
      <c r="F1755" t="s">
        <v>1322</v>
      </c>
      <c r="G1755" t="s">
        <v>631</v>
      </c>
      <c r="H1755">
        <v>1400</v>
      </c>
      <c r="I1755" s="35" t="s">
        <v>455</v>
      </c>
      <c r="J1755">
        <v>4</v>
      </c>
      <c r="K1755">
        <v>11</v>
      </c>
      <c r="L1755">
        <v>47</v>
      </c>
      <c r="M1755" s="25" t="s">
        <v>1860</v>
      </c>
      <c r="N1755" s="15" t="s">
        <v>391</v>
      </c>
      <c r="O1755" t="s">
        <v>476</v>
      </c>
      <c r="P1755">
        <v>12</v>
      </c>
      <c r="Q1755">
        <v>122</v>
      </c>
      <c r="R1755">
        <v>1</v>
      </c>
      <c r="S1755">
        <v>1</v>
      </c>
      <c r="T1755">
        <v>1</v>
      </c>
      <c r="U1755">
        <v>13</v>
      </c>
      <c r="X1755" t="s">
        <v>1180</v>
      </c>
      <c r="Y1755">
        <v>1106</v>
      </c>
      <c r="Z1755" t="s">
        <v>1516</v>
      </c>
    </row>
    <row r="1756" spans="1:26" x14ac:dyDescent="0.25">
      <c r="A1756" s="21" t="s">
        <v>1</v>
      </c>
      <c r="B1756" s="15" t="s">
        <v>18</v>
      </c>
      <c r="C1756" s="15" t="s">
        <v>2632</v>
      </c>
      <c r="D1756" s="26" t="str">
        <f>VLOOKUP(R1756, method!$A$1:$B$15, 2, 0)</f>
        <v>放頭</v>
      </c>
      <c r="E1756" s="33">
        <v>2</v>
      </c>
      <c r="F1756" t="s">
        <v>1224</v>
      </c>
      <c r="G1756" s="30" t="s">
        <v>445</v>
      </c>
      <c r="H1756">
        <v>1650</v>
      </c>
      <c r="I1756" s="35" t="s">
        <v>436</v>
      </c>
      <c r="J1756">
        <v>4</v>
      </c>
      <c r="K1756">
        <v>4</v>
      </c>
      <c r="L1756">
        <v>47</v>
      </c>
      <c r="M1756" s="25" t="s">
        <v>1860</v>
      </c>
      <c r="N1756" s="22" t="s">
        <v>470</v>
      </c>
      <c r="O1756" s="10" t="s">
        <v>452</v>
      </c>
      <c r="P1756">
        <v>13</v>
      </c>
      <c r="Q1756">
        <v>120</v>
      </c>
      <c r="R1756">
        <v>1</v>
      </c>
      <c r="S1756">
        <v>1</v>
      </c>
      <c r="T1756">
        <v>1</v>
      </c>
      <c r="U1756">
        <v>2</v>
      </c>
      <c r="X1756" t="s">
        <v>1869</v>
      </c>
      <c r="Y1756">
        <v>1099</v>
      </c>
      <c r="Z1756" t="s">
        <v>1018</v>
      </c>
    </row>
    <row r="1757" spans="1:26" x14ac:dyDescent="0.25">
      <c r="A1757" s="21" t="s">
        <v>1</v>
      </c>
      <c r="B1757" s="15" t="s">
        <v>18</v>
      </c>
      <c r="C1757" s="15" t="s">
        <v>2632</v>
      </c>
      <c r="D1757" s="26" t="str">
        <f>VLOOKUP(R1757, method!$A$1:$B$15, 2, 0)</f>
        <v>放頭</v>
      </c>
      <c r="E1757">
        <v>7</v>
      </c>
      <c r="F1757" t="s">
        <v>540</v>
      </c>
      <c r="G1757" s="31" t="s">
        <v>451</v>
      </c>
      <c r="H1757">
        <v>1200</v>
      </c>
      <c r="I1757" s="35" t="s">
        <v>436</v>
      </c>
      <c r="J1757">
        <v>4</v>
      </c>
      <c r="K1757">
        <v>3</v>
      </c>
      <c r="L1757">
        <v>47</v>
      </c>
      <c r="M1757" s="25" t="s">
        <v>1860</v>
      </c>
      <c r="N1757" s="25" t="s">
        <v>26</v>
      </c>
      <c r="O1757" s="10">
        <v>2</v>
      </c>
      <c r="P1757">
        <v>3</v>
      </c>
      <c r="Q1757">
        <v>124</v>
      </c>
      <c r="R1757">
        <v>3</v>
      </c>
      <c r="S1757">
        <v>3</v>
      </c>
      <c r="T1757">
        <v>7</v>
      </c>
      <c r="X1757" t="s">
        <v>449</v>
      </c>
      <c r="Y1757">
        <v>1104</v>
      </c>
      <c r="Z1757" t="s">
        <v>1870</v>
      </c>
    </row>
    <row r="1758" spans="1:26" x14ac:dyDescent="0.25">
      <c r="A1758" s="21" t="s">
        <v>1</v>
      </c>
      <c r="B1758" s="16" t="s">
        <v>25</v>
      </c>
      <c r="C1758" s="16" t="s">
        <v>2633</v>
      </c>
      <c r="D1758" s="29" t="str">
        <f>VLOOKUP(R1758, method!$A$1:$B$15, 2, 0)</f>
        <v>留後</v>
      </c>
      <c r="E1758">
        <v>8</v>
      </c>
      <c r="F1758" t="s">
        <v>434</v>
      </c>
      <c r="G1758" s="31" t="s">
        <v>435</v>
      </c>
      <c r="H1758">
        <v>1200</v>
      </c>
      <c r="I1758" s="35" t="s">
        <v>436</v>
      </c>
      <c r="J1758">
        <v>5</v>
      </c>
      <c r="K1758">
        <v>4</v>
      </c>
      <c r="L1758">
        <v>38</v>
      </c>
      <c r="M1758" s="20" t="s">
        <v>27</v>
      </c>
      <c r="N1758" s="15" t="s">
        <v>390</v>
      </c>
      <c r="O1758" t="s">
        <v>637</v>
      </c>
      <c r="P1758">
        <v>4.0999999999999996</v>
      </c>
      <c r="Q1758">
        <v>133</v>
      </c>
      <c r="R1758">
        <v>11</v>
      </c>
      <c r="S1758">
        <v>11</v>
      </c>
      <c r="T1758">
        <v>8</v>
      </c>
      <c r="X1758" t="s">
        <v>35</v>
      </c>
      <c r="Y1758">
        <v>1143</v>
      </c>
      <c r="Z1758" t="s">
        <v>30</v>
      </c>
    </row>
    <row r="1759" spans="1:26" x14ac:dyDescent="0.25">
      <c r="A1759" s="21" t="s">
        <v>1</v>
      </c>
      <c r="B1759" s="16" t="s">
        <v>25</v>
      </c>
      <c r="C1759" s="16" t="s">
        <v>2633</v>
      </c>
      <c r="D1759" s="29" t="str">
        <f>VLOOKUP(R1759, method!$A$1:$B$15, 2, 0)</f>
        <v>留後</v>
      </c>
      <c r="E1759">
        <v>7</v>
      </c>
      <c r="F1759" t="s">
        <v>645</v>
      </c>
      <c r="G1759" s="31" t="s">
        <v>451</v>
      </c>
      <c r="H1759">
        <v>1200</v>
      </c>
      <c r="I1759" s="35" t="s">
        <v>436</v>
      </c>
      <c r="J1759">
        <v>5</v>
      </c>
      <c r="K1759">
        <v>12</v>
      </c>
      <c r="L1759">
        <v>38</v>
      </c>
      <c r="M1759" s="20" t="s">
        <v>27</v>
      </c>
      <c r="N1759" s="15" t="s">
        <v>390</v>
      </c>
      <c r="O1759" t="s">
        <v>536</v>
      </c>
      <c r="P1759">
        <v>10</v>
      </c>
      <c r="Q1759">
        <v>132</v>
      </c>
      <c r="R1759">
        <v>11</v>
      </c>
      <c r="S1759">
        <v>11</v>
      </c>
      <c r="T1759">
        <v>7</v>
      </c>
      <c r="X1759" t="s">
        <v>96</v>
      </c>
      <c r="Y1759">
        <v>1140</v>
      </c>
      <c r="Z1759" t="s">
        <v>30</v>
      </c>
    </row>
    <row r="1760" spans="1:26" x14ac:dyDescent="0.25">
      <c r="A1760" s="21" t="s">
        <v>1</v>
      </c>
      <c r="B1760" s="16" t="s">
        <v>25</v>
      </c>
      <c r="C1760" s="16" t="s">
        <v>2633</v>
      </c>
      <c r="D1760" s="28" t="str">
        <f>VLOOKUP(R1760, method!$A$1:$B$15, 2, 0)</f>
        <v>中前</v>
      </c>
      <c r="E1760" s="33">
        <v>1</v>
      </c>
      <c r="F1760" t="s">
        <v>794</v>
      </c>
      <c r="G1760" s="31" t="s">
        <v>435</v>
      </c>
      <c r="H1760">
        <v>1200</v>
      </c>
      <c r="I1760" s="35" t="s">
        <v>455</v>
      </c>
      <c r="J1760">
        <v>5</v>
      </c>
      <c r="K1760">
        <v>12</v>
      </c>
      <c r="L1760">
        <v>32</v>
      </c>
      <c r="M1760" s="20" t="s">
        <v>27</v>
      </c>
      <c r="N1760" s="15" t="s">
        <v>390</v>
      </c>
      <c r="O1760" s="10" t="s">
        <v>376</v>
      </c>
      <c r="P1760">
        <v>11</v>
      </c>
      <c r="Q1760">
        <v>127</v>
      </c>
      <c r="R1760">
        <v>7</v>
      </c>
      <c r="S1760">
        <v>7</v>
      </c>
      <c r="T1760">
        <v>1</v>
      </c>
      <c r="X1760" t="s">
        <v>28</v>
      </c>
      <c r="Y1760">
        <v>1140</v>
      </c>
      <c r="Z1760" t="s">
        <v>30</v>
      </c>
    </row>
    <row r="1761" spans="1:26" x14ac:dyDescent="0.25">
      <c r="A1761" s="21" t="s">
        <v>1</v>
      </c>
      <c r="B1761" s="16" t="s">
        <v>25</v>
      </c>
      <c r="C1761" s="16" t="s">
        <v>2633</v>
      </c>
      <c r="D1761" s="28" t="str">
        <f>VLOOKUP(R1761, method!$A$1:$B$15, 2, 0)</f>
        <v>中前</v>
      </c>
      <c r="E1761">
        <v>6</v>
      </c>
      <c r="F1761" t="s">
        <v>450</v>
      </c>
      <c r="G1761" s="31" t="s">
        <v>451</v>
      </c>
      <c r="H1761">
        <v>1200</v>
      </c>
      <c r="I1761" s="35" t="s">
        <v>436</v>
      </c>
      <c r="J1761">
        <v>5</v>
      </c>
      <c r="K1761">
        <v>6</v>
      </c>
      <c r="L1761">
        <v>34</v>
      </c>
      <c r="M1761" s="20" t="s">
        <v>27</v>
      </c>
      <c r="N1761" s="15" t="s">
        <v>390</v>
      </c>
      <c r="O1761" t="s">
        <v>536</v>
      </c>
      <c r="P1761">
        <v>9.1</v>
      </c>
      <c r="Q1761">
        <v>129</v>
      </c>
      <c r="R1761">
        <v>6</v>
      </c>
      <c r="S1761">
        <v>7</v>
      </c>
      <c r="T1761">
        <v>6</v>
      </c>
      <c r="X1761" t="s">
        <v>1871</v>
      </c>
      <c r="Y1761">
        <v>1146</v>
      </c>
      <c r="Z1761" t="s">
        <v>30</v>
      </c>
    </row>
    <row r="1762" spans="1:26" x14ac:dyDescent="0.25">
      <c r="A1762" s="21" t="s">
        <v>1</v>
      </c>
      <c r="B1762" s="16" t="s">
        <v>25</v>
      </c>
      <c r="C1762" s="16" t="s">
        <v>2633</v>
      </c>
      <c r="D1762" s="26" t="str">
        <f>VLOOKUP(R1762, method!$A$1:$B$15, 2, 0)</f>
        <v>放頭</v>
      </c>
      <c r="E1762">
        <v>11</v>
      </c>
      <c r="F1762" t="s">
        <v>978</v>
      </c>
      <c r="G1762" t="s">
        <v>631</v>
      </c>
      <c r="H1762">
        <v>1200</v>
      </c>
      <c r="I1762" s="35" t="s">
        <v>436</v>
      </c>
      <c r="J1762">
        <v>5</v>
      </c>
      <c r="K1762">
        <v>10</v>
      </c>
      <c r="L1762">
        <v>36</v>
      </c>
      <c r="M1762" s="20" t="s">
        <v>27</v>
      </c>
      <c r="N1762" s="15" t="s">
        <v>390</v>
      </c>
      <c r="O1762" t="s">
        <v>508</v>
      </c>
      <c r="P1762">
        <v>16</v>
      </c>
      <c r="Q1762">
        <v>131</v>
      </c>
      <c r="R1762">
        <v>3</v>
      </c>
      <c r="S1762">
        <v>4</v>
      </c>
      <c r="T1762">
        <v>11</v>
      </c>
      <c r="X1762" t="s">
        <v>520</v>
      </c>
      <c r="Y1762">
        <v>1149</v>
      </c>
      <c r="Z1762" t="s">
        <v>30</v>
      </c>
    </row>
    <row r="1763" spans="1:26" x14ac:dyDescent="0.25">
      <c r="A1763" s="21" t="s">
        <v>1</v>
      </c>
      <c r="B1763" s="16" t="s">
        <v>25</v>
      </c>
      <c r="C1763" s="16" t="s">
        <v>2633</v>
      </c>
      <c r="D1763" s="26" t="str">
        <f>VLOOKUP(R1763, method!$A$1:$B$15, 2, 0)</f>
        <v>放頭</v>
      </c>
      <c r="E1763" s="34">
        <v>5</v>
      </c>
      <c r="F1763" t="s">
        <v>457</v>
      </c>
      <c r="G1763" s="30" t="s">
        <v>445</v>
      </c>
      <c r="H1763">
        <v>1200</v>
      </c>
      <c r="I1763" s="35" t="s">
        <v>455</v>
      </c>
      <c r="J1763">
        <v>5</v>
      </c>
      <c r="K1763">
        <v>9</v>
      </c>
      <c r="L1763">
        <v>38</v>
      </c>
      <c r="M1763" s="20" t="s">
        <v>27</v>
      </c>
      <c r="N1763" s="15" t="s">
        <v>390</v>
      </c>
      <c r="O1763" s="10" t="s">
        <v>552</v>
      </c>
      <c r="P1763">
        <v>7.1</v>
      </c>
      <c r="Q1763">
        <v>134</v>
      </c>
      <c r="R1763">
        <v>3</v>
      </c>
      <c r="S1763">
        <v>4</v>
      </c>
      <c r="T1763">
        <v>5</v>
      </c>
      <c r="X1763" t="s">
        <v>443</v>
      </c>
      <c r="Y1763">
        <v>1151</v>
      </c>
      <c r="Z1763" t="s">
        <v>30</v>
      </c>
    </row>
    <row r="1764" spans="1:26" x14ac:dyDescent="0.25">
      <c r="A1764" s="21" t="s">
        <v>1</v>
      </c>
      <c r="B1764" s="16" t="s">
        <v>25</v>
      </c>
      <c r="C1764" s="16" t="s">
        <v>2633</v>
      </c>
      <c r="D1764" s="28" t="str">
        <f>VLOOKUP(R1764, method!$A$1:$B$15, 2, 0)</f>
        <v>中前</v>
      </c>
      <c r="E1764">
        <v>7</v>
      </c>
      <c r="F1764" t="s">
        <v>650</v>
      </c>
      <c r="G1764" t="s">
        <v>469</v>
      </c>
      <c r="H1764">
        <v>1200</v>
      </c>
      <c r="I1764" s="35" t="s">
        <v>455</v>
      </c>
      <c r="J1764">
        <v>5</v>
      </c>
      <c r="K1764">
        <v>6</v>
      </c>
      <c r="L1764">
        <v>40</v>
      </c>
      <c r="M1764" s="20" t="s">
        <v>27</v>
      </c>
      <c r="N1764" s="18" t="s">
        <v>201</v>
      </c>
      <c r="O1764" s="10" t="s">
        <v>442</v>
      </c>
      <c r="P1764">
        <v>11</v>
      </c>
      <c r="Q1764">
        <v>135</v>
      </c>
      <c r="R1764">
        <v>4</v>
      </c>
      <c r="S1764">
        <v>4</v>
      </c>
      <c r="T1764">
        <v>7</v>
      </c>
      <c r="X1764" t="s">
        <v>1134</v>
      </c>
      <c r="Y1764">
        <v>1136</v>
      </c>
      <c r="Z1764" t="s">
        <v>30</v>
      </c>
    </row>
    <row r="1765" spans="1:26" x14ac:dyDescent="0.25">
      <c r="A1765" s="21" t="s">
        <v>1</v>
      </c>
      <c r="B1765" s="16" t="s">
        <v>25</v>
      </c>
      <c r="C1765" s="16" t="s">
        <v>2633</v>
      </c>
      <c r="D1765" s="27" t="str">
        <f>VLOOKUP(R1765, method!$A$1:$B$15, 2, 0)</f>
        <v>中後</v>
      </c>
      <c r="E1765" s="33">
        <v>3</v>
      </c>
      <c r="F1765" t="s">
        <v>989</v>
      </c>
      <c r="G1765" s="30" t="s">
        <v>445</v>
      </c>
      <c r="H1765">
        <v>1200</v>
      </c>
      <c r="I1765" s="35" t="s">
        <v>455</v>
      </c>
      <c r="J1765">
        <v>4</v>
      </c>
      <c r="K1765">
        <v>12</v>
      </c>
      <c r="L1765">
        <v>40</v>
      </c>
      <c r="M1765" s="20" t="s">
        <v>27</v>
      </c>
      <c r="N1765" s="15" t="s">
        <v>390</v>
      </c>
      <c r="O1765" s="10" t="s">
        <v>526</v>
      </c>
      <c r="P1765">
        <v>11</v>
      </c>
      <c r="Q1765">
        <v>116</v>
      </c>
      <c r="R1765">
        <v>8</v>
      </c>
      <c r="S1765">
        <v>7</v>
      </c>
      <c r="T1765">
        <v>3</v>
      </c>
      <c r="X1765" t="s">
        <v>1187</v>
      </c>
      <c r="Y1765">
        <v>1135</v>
      </c>
      <c r="Z1765" t="s">
        <v>30</v>
      </c>
    </row>
    <row r="1766" spans="1:26" x14ac:dyDescent="0.25">
      <c r="A1766" s="21" t="s">
        <v>1</v>
      </c>
      <c r="B1766" s="16" t="s">
        <v>25</v>
      </c>
      <c r="C1766" s="16" t="s">
        <v>2633</v>
      </c>
      <c r="D1766" s="28" t="str">
        <f>VLOOKUP(R1766, method!$A$1:$B$15, 2, 0)</f>
        <v>中前</v>
      </c>
      <c r="E1766" s="33">
        <v>2</v>
      </c>
      <c r="F1766" t="s">
        <v>1058</v>
      </c>
      <c r="G1766" s="31" t="s">
        <v>451</v>
      </c>
      <c r="H1766">
        <v>1200</v>
      </c>
      <c r="I1766" s="35" t="s">
        <v>455</v>
      </c>
      <c r="J1766">
        <v>5</v>
      </c>
      <c r="K1766">
        <v>12</v>
      </c>
      <c r="L1766">
        <v>40</v>
      </c>
      <c r="M1766" s="20" t="s">
        <v>27</v>
      </c>
      <c r="N1766" s="18" t="s">
        <v>201</v>
      </c>
      <c r="O1766" s="10">
        <v>2</v>
      </c>
      <c r="P1766">
        <v>12</v>
      </c>
      <c r="Q1766">
        <v>135</v>
      </c>
      <c r="R1766">
        <v>5</v>
      </c>
      <c r="S1766">
        <v>5</v>
      </c>
      <c r="T1766">
        <v>2</v>
      </c>
      <c r="X1766" t="s">
        <v>520</v>
      </c>
      <c r="Y1766">
        <v>1136</v>
      </c>
      <c r="Z1766" t="s">
        <v>30</v>
      </c>
    </row>
    <row r="1767" spans="1:26" x14ac:dyDescent="0.25">
      <c r="A1767" s="21" t="s">
        <v>1</v>
      </c>
      <c r="B1767" s="16" t="s">
        <v>25</v>
      </c>
      <c r="C1767" s="16" t="s">
        <v>2633</v>
      </c>
      <c r="D1767" s="28" t="str">
        <f>VLOOKUP(R1767, method!$A$1:$B$15, 2, 0)</f>
        <v>中前</v>
      </c>
      <c r="E1767" s="33">
        <v>2</v>
      </c>
      <c r="F1767" t="s">
        <v>994</v>
      </c>
      <c r="G1767" s="31" t="s">
        <v>439</v>
      </c>
      <c r="H1767">
        <v>1200</v>
      </c>
      <c r="I1767" s="35" t="s">
        <v>455</v>
      </c>
      <c r="J1767">
        <v>5</v>
      </c>
      <c r="K1767">
        <v>7</v>
      </c>
      <c r="L1767">
        <v>39</v>
      </c>
      <c r="M1767" s="20" t="s">
        <v>27</v>
      </c>
      <c r="N1767" s="18" t="s">
        <v>12</v>
      </c>
      <c r="O1767" s="10" t="s">
        <v>539</v>
      </c>
      <c r="P1767">
        <v>4.5999999999999996</v>
      </c>
      <c r="Q1767">
        <v>134</v>
      </c>
      <c r="R1767">
        <v>6</v>
      </c>
      <c r="S1767">
        <v>5</v>
      </c>
      <c r="T1767">
        <v>2</v>
      </c>
      <c r="X1767" t="s">
        <v>1135</v>
      </c>
      <c r="Y1767">
        <v>1142</v>
      </c>
      <c r="Z1767" t="s">
        <v>30</v>
      </c>
    </row>
    <row r="1768" spans="1:26" x14ac:dyDescent="0.25">
      <c r="A1768" s="21" t="s">
        <v>1</v>
      </c>
      <c r="B1768" s="16" t="s">
        <v>25</v>
      </c>
      <c r="C1768" s="16" t="s">
        <v>2633</v>
      </c>
      <c r="D1768" s="28" t="str">
        <f>VLOOKUP(R1768, method!$A$1:$B$15, 2, 0)</f>
        <v>中前</v>
      </c>
      <c r="E1768" s="33">
        <v>2</v>
      </c>
      <c r="F1768" t="s">
        <v>995</v>
      </c>
      <c r="G1768" s="31" t="s">
        <v>435</v>
      </c>
      <c r="H1768">
        <v>1200</v>
      </c>
      <c r="I1768" s="36" t="s">
        <v>440</v>
      </c>
      <c r="J1768">
        <v>5</v>
      </c>
      <c r="K1768">
        <v>2</v>
      </c>
      <c r="L1768">
        <v>38</v>
      </c>
      <c r="M1768" s="20" t="s">
        <v>27</v>
      </c>
      <c r="N1768" s="18" t="s">
        <v>201</v>
      </c>
      <c r="O1768" s="10" t="s">
        <v>376</v>
      </c>
      <c r="P1768">
        <v>11</v>
      </c>
      <c r="Q1768">
        <v>133</v>
      </c>
      <c r="R1768">
        <v>6</v>
      </c>
      <c r="S1768">
        <v>5</v>
      </c>
      <c r="T1768">
        <v>2</v>
      </c>
      <c r="X1768" t="s">
        <v>560</v>
      </c>
      <c r="Y1768">
        <v>1141</v>
      </c>
      <c r="Z1768" t="s">
        <v>30</v>
      </c>
    </row>
    <row r="1769" spans="1:26" x14ac:dyDescent="0.25">
      <c r="A1769" s="21" t="s">
        <v>1</v>
      </c>
      <c r="B1769" s="16" t="s">
        <v>25</v>
      </c>
      <c r="C1769" s="16" t="s">
        <v>2633</v>
      </c>
      <c r="D1769" s="27" t="str">
        <f>VLOOKUP(R1769, method!$A$1:$B$15, 2, 0)</f>
        <v>中後</v>
      </c>
      <c r="E1769" s="33">
        <v>3</v>
      </c>
      <c r="F1769" t="s">
        <v>612</v>
      </c>
      <c r="G1769" s="31" t="s">
        <v>439</v>
      </c>
      <c r="H1769">
        <v>1200</v>
      </c>
      <c r="I1769" s="35" t="s">
        <v>455</v>
      </c>
      <c r="J1769">
        <v>5</v>
      </c>
      <c r="K1769">
        <v>2</v>
      </c>
      <c r="L1769">
        <v>38</v>
      </c>
      <c r="M1769" s="20" t="s">
        <v>27</v>
      </c>
      <c r="N1769" s="18" t="s">
        <v>201</v>
      </c>
      <c r="O1769" s="10" t="s">
        <v>452</v>
      </c>
      <c r="P1769">
        <v>7.6</v>
      </c>
      <c r="Q1769">
        <v>133</v>
      </c>
      <c r="R1769">
        <v>8</v>
      </c>
      <c r="S1769">
        <v>9</v>
      </c>
      <c r="T1769">
        <v>3</v>
      </c>
      <c r="X1769" t="s">
        <v>1450</v>
      </c>
      <c r="Y1769">
        <v>1152</v>
      </c>
      <c r="Z1769" t="s">
        <v>30</v>
      </c>
    </row>
    <row r="1770" spans="1:26" x14ac:dyDescent="0.25">
      <c r="A1770" s="21" t="s">
        <v>1</v>
      </c>
      <c r="B1770" s="16" t="s">
        <v>25</v>
      </c>
      <c r="C1770" s="16" t="s">
        <v>2633</v>
      </c>
      <c r="D1770" s="28" t="str">
        <f>VLOOKUP(R1770, method!$A$1:$B$15, 2, 0)</f>
        <v>中前</v>
      </c>
      <c r="E1770">
        <v>9</v>
      </c>
      <c r="F1770" t="s">
        <v>472</v>
      </c>
      <c r="G1770" s="31" t="s">
        <v>435</v>
      </c>
      <c r="H1770">
        <v>1200</v>
      </c>
      <c r="I1770" s="35" t="s">
        <v>455</v>
      </c>
      <c r="J1770">
        <v>5</v>
      </c>
      <c r="K1770">
        <v>9</v>
      </c>
      <c r="L1770">
        <v>40</v>
      </c>
      <c r="M1770" s="20" t="s">
        <v>27</v>
      </c>
      <c r="N1770" s="18" t="s">
        <v>201</v>
      </c>
      <c r="O1770">
        <v>4</v>
      </c>
      <c r="P1770">
        <v>30</v>
      </c>
      <c r="Q1770">
        <v>135</v>
      </c>
      <c r="R1770">
        <v>4</v>
      </c>
      <c r="S1770">
        <v>6</v>
      </c>
      <c r="T1770">
        <v>9</v>
      </c>
      <c r="X1770" t="s">
        <v>671</v>
      </c>
      <c r="Y1770">
        <v>1149</v>
      </c>
      <c r="Z1770" t="s">
        <v>1531</v>
      </c>
    </row>
    <row r="1771" spans="1:26" x14ac:dyDescent="0.25">
      <c r="A1771" s="21" t="s">
        <v>1</v>
      </c>
      <c r="B1771" s="16" t="s">
        <v>25</v>
      </c>
      <c r="C1771" s="16" t="s">
        <v>2633</v>
      </c>
      <c r="D1771" s="29" t="str">
        <f>VLOOKUP(R1771, method!$A$1:$B$15, 2, 0)</f>
        <v>留後</v>
      </c>
      <c r="E1771">
        <v>10</v>
      </c>
      <c r="F1771" t="s">
        <v>692</v>
      </c>
      <c r="G1771" s="31" t="s">
        <v>439</v>
      </c>
      <c r="H1771">
        <v>1200</v>
      </c>
      <c r="I1771" s="35" t="s">
        <v>455</v>
      </c>
      <c r="J1771">
        <v>4</v>
      </c>
      <c r="K1771">
        <v>4</v>
      </c>
      <c r="L1771">
        <v>42</v>
      </c>
      <c r="M1771" s="20" t="s">
        <v>27</v>
      </c>
      <c r="N1771" s="25" t="s">
        <v>26</v>
      </c>
      <c r="O1771" t="s">
        <v>465</v>
      </c>
      <c r="P1771">
        <v>27</v>
      </c>
      <c r="Q1771">
        <v>118</v>
      </c>
      <c r="R1771">
        <v>11</v>
      </c>
      <c r="S1771">
        <v>11</v>
      </c>
      <c r="T1771">
        <v>10</v>
      </c>
      <c r="X1771" t="s">
        <v>1341</v>
      </c>
      <c r="Y1771">
        <v>1126</v>
      </c>
      <c r="Z1771" t="s">
        <v>23</v>
      </c>
    </row>
    <row r="1772" spans="1:26" x14ac:dyDescent="0.25">
      <c r="A1772" s="21" t="s">
        <v>1</v>
      </c>
      <c r="B1772" s="16" t="s">
        <v>25</v>
      </c>
      <c r="C1772" s="16" t="s">
        <v>2633</v>
      </c>
      <c r="D1772" s="28" t="str">
        <f>VLOOKUP(R1772, method!$A$1:$B$15, 2, 0)</f>
        <v>中前</v>
      </c>
      <c r="E1772">
        <v>9</v>
      </c>
      <c r="F1772" t="s">
        <v>616</v>
      </c>
      <c r="G1772" t="s">
        <v>532</v>
      </c>
      <c r="H1772">
        <v>1200</v>
      </c>
      <c r="I1772" s="35" t="s">
        <v>455</v>
      </c>
      <c r="J1772">
        <v>4</v>
      </c>
      <c r="K1772">
        <v>4</v>
      </c>
      <c r="L1772">
        <v>44</v>
      </c>
      <c r="M1772" s="20" t="s">
        <v>27</v>
      </c>
      <c r="N1772" s="19" t="s">
        <v>388</v>
      </c>
      <c r="O1772" t="s">
        <v>473</v>
      </c>
      <c r="P1772">
        <v>20</v>
      </c>
      <c r="Q1772">
        <v>123</v>
      </c>
      <c r="R1772">
        <v>7</v>
      </c>
      <c r="S1772">
        <v>7</v>
      </c>
      <c r="T1772">
        <v>9</v>
      </c>
      <c r="X1772" t="s">
        <v>1264</v>
      </c>
      <c r="Y1772">
        <v>1131</v>
      </c>
      <c r="Z1772" t="s">
        <v>23</v>
      </c>
    </row>
    <row r="1773" spans="1:26" x14ac:dyDescent="0.25">
      <c r="A1773" s="21" t="s">
        <v>1</v>
      </c>
      <c r="B1773" s="16" t="s">
        <v>25</v>
      </c>
      <c r="C1773" s="16" t="s">
        <v>2633</v>
      </c>
      <c r="D1773" s="27" t="str">
        <f>VLOOKUP(R1773, method!$A$1:$B$15, 2, 0)</f>
        <v>中後</v>
      </c>
      <c r="E1773">
        <v>8</v>
      </c>
      <c r="F1773" t="s">
        <v>696</v>
      </c>
      <c r="G1773" t="s">
        <v>551</v>
      </c>
      <c r="H1773">
        <v>1200</v>
      </c>
      <c r="I1773" s="35" t="s">
        <v>455</v>
      </c>
      <c r="J1773">
        <v>4</v>
      </c>
      <c r="K1773">
        <v>8</v>
      </c>
      <c r="L1773">
        <v>46</v>
      </c>
      <c r="M1773" s="20" t="s">
        <v>27</v>
      </c>
      <c r="N1773" s="19" t="s">
        <v>388</v>
      </c>
      <c r="O1773">
        <v>5</v>
      </c>
      <c r="P1773">
        <v>63</v>
      </c>
      <c r="Q1773">
        <v>121</v>
      </c>
      <c r="R1773">
        <v>10</v>
      </c>
      <c r="S1773">
        <v>9</v>
      </c>
      <c r="T1773">
        <v>8</v>
      </c>
      <c r="X1773" t="s">
        <v>226</v>
      </c>
      <c r="Y1773">
        <v>1134</v>
      </c>
      <c r="Z1773" t="s">
        <v>23</v>
      </c>
    </row>
    <row r="1774" spans="1:26" x14ac:dyDescent="0.25">
      <c r="A1774" s="21" t="s">
        <v>1</v>
      </c>
      <c r="B1774" s="16" t="s">
        <v>25</v>
      </c>
      <c r="C1774" s="16" t="s">
        <v>2633</v>
      </c>
      <c r="D1774" s="29" t="str">
        <f>VLOOKUP(R1774, method!$A$1:$B$15, 2, 0)</f>
        <v>留後</v>
      </c>
      <c r="E1774">
        <v>9</v>
      </c>
      <c r="F1774" t="s">
        <v>851</v>
      </c>
      <c r="G1774" t="s">
        <v>532</v>
      </c>
      <c r="H1774">
        <v>1200</v>
      </c>
      <c r="I1774" s="35" t="s">
        <v>455</v>
      </c>
      <c r="J1774">
        <v>4</v>
      </c>
      <c r="K1774">
        <v>7</v>
      </c>
      <c r="L1774">
        <v>48</v>
      </c>
      <c r="M1774" s="20" t="s">
        <v>27</v>
      </c>
      <c r="N1774" s="19" t="s">
        <v>388</v>
      </c>
      <c r="O1774" t="s">
        <v>548</v>
      </c>
      <c r="P1774">
        <v>22</v>
      </c>
      <c r="Q1774">
        <v>124</v>
      </c>
      <c r="R1774">
        <v>11</v>
      </c>
      <c r="S1774">
        <v>10</v>
      </c>
      <c r="T1774">
        <v>9</v>
      </c>
      <c r="X1774" t="s">
        <v>1186</v>
      </c>
      <c r="Y1774">
        <v>1129</v>
      </c>
      <c r="Z1774" t="s">
        <v>23</v>
      </c>
    </row>
    <row r="1775" spans="1:26" x14ac:dyDescent="0.25">
      <c r="A1775" s="21" t="s">
        <v>1</v>
      </c>
      <c r="B1775" s="16" t="s">
        <v>25</v>
      </c>
      <c r="C1775" s="16" t="s">
        <v>2633</v>
      </c>
      <c r="D1775" s="28" t="str">
        <f>VLOOKUP(R1775, method!$A$1:$B$15, 2, 0)</f>
        <v>中前</v>
      </c>
      <c r="E1775">
        <v>8</v>
      </c>
      <c r="F1775" t="s">
        <v>1158</v>
      </c>
      <c r="G1775" s="31" t="s">
        <v>435</v>
      </c>
      <c r="H1775">
        <v>1200</v>
      </c>
      <c r="I1775" s="35" t="s">
        <v>455</v>
      </c>
      <c r="J1775">
        <v>4</v>
      </c>
      <c r="K1775">
        <v>3</v>
      </c>
      <c r="L1775">
        <v>49</v>
      </c>
      <c r="M1775" s="20" t="s">
        <v>27</v>
      </c>
      <c r="N1775" s="18" t="s">
        <v>201</v>
      </c>
      <c r="O1775" t="s">
        <v>533</v>
      </c>
      <c r="P1775">
        <v>6.5</v>
      </c>
      <c r="Q1775">
        <v>125</v>
      </c>
      <c r="R1775">
        <v>7</v>
      </c>
      <c r="S1775">
        <v>7</v>
      </c>
      <c r="T1775">
        <v>8</v>
      </c>
      <c r="X1775" t="s">
        <v>1872</v>
      </c>
      <c r="Y1775">
        <v>1137</v>
      </c>
      <c r="Z1775" t="s">
        <v>23</v>
      </c>
    </row>
    <row r="1776" spans="1:26" x14ac:dyDescent="0.25">
      <c r="A1776" s="21" t="s">
        <v>1</v>
      </c>
      <c r="B1776" s="16" t="s">
        <v>25</v>
      </c>
      <c r="C1776" s="16" t="s">
        <v>2633</v>
      </c>
      <c r="D1776" s="29" t="str">
        <f>VLOOKUP(R1776, method!$A$1:$B$15, 2, 0)</f>
        <v>留後</v>
      </c>
      <c r="E1776">
        <v>7</v>
      </c>
      <c r="F1776" t="s">
        <v>869</v>
      </c>
      <c r="G1776" s="31" t="s">
        <v>451</v>
      </c>
      <c r="H1776">
        <v>1200</v>
      </c>
      <c r="I1776" s="35" t="s">
        <v>455</v>
      </c>
      <c r="J1776">
        <v>4</v>
      </c>
      <c r="K1776">
        <v>8</v>
      </c>
      <c r="L1776">
        <v>49</v>
      </c>
      <c r="M1776" s="20" t="s">
        <v>27</v>
      </c>
      <c r="N1776" s="19" t="s">
        <v>388</v>
      </c>
      <c r="O1776" t="s">
        <v>529</v>
      </c>
      <c r="P1776">
        <v>11</v>
      </c>
      <c r="Q1776">
        <v>124</v>
      </c>
      <c r="R1776">
        <v>12</v>
      </c>
      <c r="S1776">
        <v>12</v>
      </c>
      <c r="T1776">
        <v>7</v>
      </c>
      <c r="X1776" t="s">
        <v>1071</v>
      </c>
      <c r="Y1776">
        <v>1132</v>
      </c>
      <c r="Z1776" t="s">
        <v>23</v>
      </c>
    </row>
    <row r="1777" spans="1:26" x14ac:dyDescent="0.25">
      <c r="A1777" s="21" t="s">
        <v>1</v>
      </c>
      <c r="B1777" s="16" t="s">
        <v>25</v>
      </c>
      <c r="C1777" s="16" t="s">
        <v>2633</v>
      </c>
      <c r="D1777" s="27" t="str">
        <f>VLOOKUP(R1777, method!$A$1:$B$15, 2, 0)</f>
        <v>中後</v>
      </c>
      <c r="E1777" s="34">
        <v>4</v>
      </c>
      <c r="F1777" t="s">
        <v>703</v>
      </c>
      <c r="G1777" s="30" t="s">
        <v>445</v>
      </c>
      <c r="H1777">
        <v>1200</v>
      </c>
      <c r="I1777" s="35" t="s">
        <v>455</v>
      </c>
      <c r="J1777">
        <v>4</v>
      </c>
      <c r="K1777">
        <v>4</v>
      </c>
      <c r="L1777">
        <v>49</v>
      </c>
      <c r="M1777" s="20" t="s">
        <v>27</v>
      </c>
      <c r="N1777" s="18" t="s">
        <v>201</v>
      </c>
      <c r="O1777" s="10" t="s">
        <v>442</v>
      </c>
      <c r="P1777">
        <v>2.5</v>
      </c>
      <c r="Q1777">
        <v>124</v>
      </c>
      <c r="R1777">
        <v>8</v>
      </c>
      <c r="S1777">
        <v>7</v>
      </c>
      <c r="T1777">
        <v>4</v>
      </c>
      <c r="X1777" t="s">
        <v>1873</v>
      </c>
      <c r="Y1777">
        <v>1137</v>
      </c>
      <c r="Z1777" t="s">
        <v>23</v>
      </c>
    </row>
    <row r="1778" spans="1:26" x14ac:dyDescent="0.25">
      <c r="A1778" s="21" t="s">
        <v>1</v>
      </c>
      <c r="B1778" s="16" t="s">
        <v>25</v>
      </c>
      <c r="C1778" s="16" t="s">
        <v>2633</v>
      </c>
      <c r="D1778" s="28" t="str">
        <f>VLOOKUP(R1778, method!$A$1:$B$15, 2, 0)</f>
        <v>中前</v>
      </c>
      <c r="E1778" s="33">
        <v>1</v>
      </c>
      <c r="F1778" t="s">
        <v>895</v>
      </c>
      <c r="G1778" s="31" t="s">
        <v>439</v>
      </c>
      <c r="H1778">
        <v>1200</v>
      </c>
      <c r="I1778" s="35" t="s">
        <v>455</v>
      </c>
      <c r="J1778">
        <v>4</v>
      </c>
      <c r="K1778">
        <v>1</v>
      </c>
      <c r="L1778">
        <v>42</v>
      </c>
      <c r="M1778" s="20" t="s">
        <v>27</v>
      </c>
      <c r="N1778" s="18" t="s">
        <v>201</v>
      </c>
      <c r="O1778" s="10" t="s">
        <v>552</v>
      </c>
      <c r="P1778">
        <v>3</v>
      </c>
      <c r="Q1778">
        <v>117</v>
      </c>
      <c r="R1778">
        <v>4</v>
      </c>
      <c r="S1778">
        <v>4</v>
      </c>
      <c r="T1778">
        <v>1</v>
      </c>
      <c r="X1778" t="s">
        <v>481</v>
      </c>
      <c r="Y1778">
        <v>1131</v>
      </c>
      <c r="Z1778" t="s">
        <v>675</v>
      </c>
    </row>
    <row r="1779" spans="1:26" x14ac:dyDescent="0.25">
      <c r="A1779" s="21" t="s">
        <v>1</v>
      </c>
      <c r="B1779" s="16" t="s">
        <v>25</v>
      </c>
      <c r="C1779" s="16" t="s">
        <v>2633</v>
      </c>
      <c r="D1779" s="27" t="str">
        <f>VLOOKUP(R1779, method!$A$1:$B$15, 2, 0)</f>
        <v>中後</v>
      </c>
      <c r="E1779" s="34">
        <v>4</v>
      </c>
      <c r="F1779" t="s">
        <v>947</v>
      </c>
      <c r="G1779" s="31" t="s">
        <v>435</v>
      </c>
      <c r="H1779">
        <v>1200</v>
      </c>
      <c r="I1779" s="35" t="s">
        <v>455</v>
      </c>
      <c r="J1779">
        <v>4</v>
      </c>
      <c r="K1779">
        <v>5</v>
      </c>
      <c r="L1779">
        <v>44</v>
      </c>
      <c r="M1779" s="20" t="s">
        <v>27</v>
      </c>
      <c r="N1779" s="15" t="s">
        <v>390</v>
      </c>
      <c r="O1779">
        <v>3</v>
      </c>
      <c r="P1779">
        <v>8.8000000000000007</v>
      </c>
      <c r="Q1779">
        <v>120</v>
      </c>
      <c r="R1779">
        <v>9</v>
      </c>
      <c r="S1779">
        <v>9</v>
      </c>
      <c r="T1779">
        <v>4</v>
      </c>
      <c r="X1779" t="s">
        <v>1874</v>
      </c>
      <c r="Y1779">
        <v>1142</v>
      </c>
      <c r="Z1779" t="s">
        <v>30</v>
      </c>
    </row>
    <row r="1780" spans="1:26" x14ac:dyDescent="0.25">
      <c r="A1780" s="21" t="s">
        <v>1</v>
      </c>
      <c r="B1780" s="16" t="s">
        <v>25</v>
      </c>
      <c r="C1780" s="16" t="s">
        <v>2633</v>
      </c>
      <c r="D1780" s="26" t="str">
        <f>VLOOKUP(R1780, method!$A$1:$B$15, 2, 0)</f>
        <v>放頭</v>
      </c>
      <c r="E1780">
        <v>7</v>
      </c>
      <c r="F1780" t="s">
        <v>897</v>
      </c>
      <c r="G1780" t="s">
        <v>491</v>
      </c>
      <c r="H1780">
        <v>1200</v>
      </c>
      <c r="I1780" s="35" t="s">
        <v>455</v>
      </c>
      <c r="J1780">
        <v>4</v>
      </c>
      <c r="K1780">
        <v>11</v>
      </c>
      <c r="L1780">
        <v>46</v>
      </c>
      <c r="M1780" s="20" t="s">
        <v>27</v>
      </c>
      <c r="N1780" s="18" t="s">
        <v>12</v>
      </c>
      <c r="O1780" t="s">
        <v>495</v>
      </c>
      <c r="P1780">
        <v>9.8000000000000007</v>
      </c>
      <c r="Q1780">
        <v>122</v>
      </c>
      <c r="R1780">
        <v>1</v>
      </c>
      <c r="S1780">
        <v>1</v>
      </c>
      <c r="T1780">
        <v>7</v>
      </c>
      <c r="X1780" t="s">
        <v>1111</v>
      </c>
      <c r="Y1780">
        <v>1143</v>
      </c>
      <c r="Z1780" t="s">
        <v>30</v>
      </c>
    </row>
    <row r="1781" spans="1:26" x14ac:dyDescent="0.25">
      <c r="A1781" s="21" t="s">
        <v>1</v>
      </c>
      <c r="B1781" s="16" t="s">
        <v>25</v>
      </c>
      <c r="C1781" s="16" t="s">
        <v>2633</v>
      </c>
      <c r="D1781" s="27" t="str">
        <f>VLOOKUP(R1781, method!$A$1:$B$15, 2, 0)</f>
        <v>中後</v>
      </c>
      <c r="E1781">
        <v>9</v>
      </c>
      <c r="F1781" t="s">
        <v>569</v>
      </c>
      <c r="G1781" t="s">
        <v>545</v>
      </c>
      <c r="H1781">
        <v>1400</v>
      </c>
      <c r="I1781" s="35" t="s">
        <v>455</v>
      </c>
      <c r="J1781">
        <v>4</v>
      </c>
      <c r="K1781">
        <v>2</v>
      </c>
      <c r="L1781">
        <v>48</v>
      </c>
      <c r="M1781" s="20" t="s">
        <v>27</v>
      </c>
      <c r="N1781" s="23" t="s">
        <v>394</v>
      </c>
      <c r="O1781" t="s">
        <v>637</v>
      </c>
      <c r="P1781">
        <v>16</v>
      </c>
      <c r="Q1781">
        <v>124</v>
      </c>
      <c r="R1781">
        <v>8</v>
      </c>
      <c r="S1781">
        <v>6</v>
      </c>
      <c r="T1781">
        <v>10</v>
      </c>
      <c r="U1781">
        <v>9</v>
      </c>
      <c r="X1781" t="s">
        <v>1875</v>
      </c>
      <c r="Y1781">
        <v>1135</v>
      </c>
      <c r="Z1781" t="s">
        <v>30</v>
      </c>
    </row>
    <row r="1782" spans="1:26" x14ac:dyDescent="0.25">
      <c r="A1782" s="21" t="s">
        <v>1</v>
      </c>
      <c r="B1782" s="16" t="s">
        <v>25</v>
      </c>
      <c r="C1782" s="16" t="s">
        <v>2633</v>
      </c>
      <c r="D1782" s="29" t="str">
        <f>VLOOKUP(R1782, method!$A$1:$B$15, 2, 0)</f>
        <v>留後</v>
      </c>
      <c r="E1782" s="34">
        <v>4</v>
      </c>
      <c r="F1782" t="s">
        <v>901</v>
      </c>
      <c r="G1782" t="s">
        <v>491</v>
      </c>
      <c r="H1782">
        <v>1200</v>
      </c>
      <c r="I1782" s="35" t="s">
        <v>455</v>
      </c>
      <c r="J1782">
        <v>4</v>
      </c>
      <c r="K1782">
        <v>4</v>
      </c>
      <c r="L1782">
        <v>50</v>
      </c>
      <c r="M1782" s="20" t="s">
        <v>27</v>
      </c>
      <c r="N1782" s="23" t="s">
        <v>394</v>
      </c>
      <c r="O1782" t="s">
        <v>456</v>
      </c>
      <c r="P1782">
        <v>37</v>
      </c>
      <c r="Q1782">
        <v>125</v>
      </c>
      <c r="R1782">
        <v>11</v>
      </c>
      <c r="S1782">
        <v>10</v>
      </c>
      <c r="T1782">
        <v>4</v>
      </c>
      <c r="X1782" t="s">
        <v>581</v>
      </c>
      <c r="Y1782">
        <v>1139</v>
      </c>
      <c r="Z1782" t="s">
        <v>30</v>
      </c>
    </row>
    <row r="1783" spans="1:26" x14ac:dyDescent="0.25">
      <c r="A1783" s="21" t="s">
        <v>1</v>
      </c>
      <c r="B1783" s="16" t="s">
        <v>25</v>
      </c>
      <c r="C1783" s="16" t="s">
        <v>2633</v>
      </c>
      <c r="D1783" s="28" t="str">
        <f>VLOOKUP(R1783, method!$A$1:$B$15, 2, 0)</f>
        <v>中前</v>
      </c>
      <c r="E1783">
        <v>11</v>
      </c>
      <c r="F1783" t="s">
        <v>1118</v>
      </c>
      <c r="G1783" t="s">
        <v>631</v>
      </c>
      <c r="H1783">
        <v>1400</v>
      </c>
      <c r="I1783" s="35" t="s">
        <v>455</v>
      </c>
      <c r="J1783">
        <v>4</v>
      </c>
      <c r="K1783">
        <v>4</v>
      </c>
      <c r="L1783">
        <v>52</v>
      </c>
      <c r="M1783" s="20" t="s">
        <v>27</v>
      </c>
      <c r="N1783" s="17" t="s">
        <v>512</v>
      </c>
      <c r="O1783" t="s">
        <v>465</v>
      </c>
      <c r="P1783">
        <v>31</v>
      </c>
      <c r="Q1783">
        <v>123</v>
      </c>
      <c r="R1783">
        <v>4</v>
      </c>
      <c r="S1783">
        <v>5</v>
      </c>
      <c r="T1783">
        <v>5</v>
      </c>
      <c r="U1783">
        <v>11</v>
      </c>
      <c r="X1783" t="s">
        <v>1124</v>
      </c>
      <c r="Y1783">
        <v>1142</v>
      </c>
      <c r="Z1783" t="s">
        <v>30</v>
      </c>
    </row>
    <row r="1784" spans="1:26" x14ac:dyDescent="0.25">
      <c r="A1784" s="21" t="s">
        <v>1</v>
      </c>
      <c r="B1784" s="16" t="s">
        <v>25</v>
      </c>
      <c r="C1784" s="16" t="s">
        <v>2633</v>
      </c>
      <c r="D1784" s="27" t="str">
        <f>VLOOKUP(R1784, method!$A$1:$B$15, 2, 0)</f>
        <v>中後</v>
      </c>
      <c r="E1784">
        <v>8</v>
      </c>
      <c r="F1784" t="s">
        <v>954</v>
      </c>
      <c r="G1784" s="31" t="s">
        <v>451</v>
      </c>
      <c r="H1784">
        <v>1200</v>
      </c>
      <c r="I1784" s="35" t="s">
        <v>455</v>
      </c>
      <c r="J1784">
        <v>4</v>
      </c>
      <c r="K1784">
        <v>5</v>
      </c>
      <c r="L1784">
        <v>54</v>
      </c>
      <c r="M1784" s="20" t="s">
        <v>27</v>
      </c>
      <c r="N1784" s="15" t="s">
        <v>391</v>
      </c>
      <c r="O1784" t="s">
        <v>480</v>
      </c>
      <c r="P1784">
        <v>13</v>
      </c>
      <c r="Q1784">
        <v>129</v>
      </c>
      <c r="R1784">
        <v>9</v>
      </c>
      <c r="S1784">
        <v>8</v>
      </c>
      <c r="T1784">
        <v>8</v>
      </c>
      <c r="X1784" t="s">
        <v>644</v>
      </c>
      <c r="Y1784">
        <v>1141</v>
      </c>
      <c r="Z1784" t="s">
        <v>30</v>
      </c>
    </row>
    <row r="1785" spans="1:26" x14ac:dyDescent="0.25">
      <c r="A1785" s="21" t="s">
        <v>1</v>
      </c>
      <c r="B1785" s="16" t="s">
        <v>25</v>
      </c>
      <c r="C1785" s="16" t="s">
        <v>2633</v>
      </c>
      <c r="D1785" s="28" t="str">
        <f>VLOOKUP(R1785, method!$A$1:$B$15, 2, 0)</f>
        <v>中前</v>
      </c>
      <c r="E1785">
        <v>7</v>
      </c>
      <c r="F1785" t="s">
        <v>1122</v>
      </c>
      <c r="G1785" s="31" t="s">
        <v>435</v>
      </c>
      <c r="H1785">
        <v>1200</v>
      </c>
      <c r="I1785" s="35" t="s">
        <v>455</v>
      </c>
      <c r="J1785">
        <v>4</v>
      </c>
      <c r="K1785">
        <v>2</v>
      </c>
      <c r="L1785">
        <v>56</v>
      </c>
      <c r="M1785" s="20" t="s">
        <v>27</v>
      </c>
      <c r="N1785" s="17" t="s">
        <v>512</v>
      </c>
      <c r="O1785" t="s">
        <v>536</v>
      </c>
      <c r="P1785">
        <v>16</v>
      </c>
      <c r="Q1785">
        <v>128</v>
      </c>
      <c r="R1785">
        <v>6</v>
      </c>
      <c r="S1785">
        <v>6</v>
      </c>
      <c r="T1785">
        <v>7</v>
      </c>
      <c r="X1785" t="s">
        <v>1876</v>
      </c>
      <c r="Y1785">
        <v>1147</v>
      </c>
      <c r="Z1785" t="s">
        <v>30</v>
      </c>
    </row>
    <row r="1786" spans="1:26" x14ac:dyDescent="0.25">
      <c r="A1786" s="21" t="s">
        <v>1</v>
      </c>
      <c r="B1786" s="16" t="s">
        <v>25</v>
      </c>
      <c r="C1786" s="16" t="s">
        <v>2633</v>
      </c>
      <c r="D1786" s="29" t="str">
        <f>VLOOKUP(R1786, method!$A$1:$B$15, 2, 0)</f>
        <v>留後</v>
      </c>
      <c r="E1786">
        <v>6</v>
      </c>
      <c r="F1786" t="s">
        <v>728</v>
      </c>
      <c r="G1786" s="31" t="s">
        <v>451</v>
      </c>
      <c r="H1786">
        <v>1200</v>
      </c>
      <c r="I1786" s="35" t="s">
        <v>455</v>
      </c>
      <c r="J1786">
        <v>4</v>
      </c>
      <c r="K1786">
        <v>8</v>
      </c>
      <c r="L1786">
        <v>57</v>
      </c>
      <c r="M1786" s="20" t="s">
        <v>27</v>
      </c>
      <c r="N1786" s="17" t="s">
        <v>512</v>
      </c>
      <c r="O1786" s="10">
        <v>2</v>
      </c>
      <c r="P1786">
        <v>33</v>
      </c>
      <c r="Q1786">
        <v>127</v>
      </c>
      <c r="R1786">
        <v>11</v>
      </c>
      <c r="S1786">
        <v>11</v>
      </c>
      <c r="T1786">
        <v>6</v>
      </c>
      <c r="X1786" t="s">
        <v>104</v>
      </c>
      <c r="Y1786">
        <v>1142</v>
      </c>
      <c r="Z1786" t="s">
        <v>30</v>
      </c>
    </row>
    <row r="1787" spans="1:26" x14ac:dyDescent="0.25">
      <c r="A1787" s="21" t="s">
        <v>1</v>
      </c>
      <c r="B1787" s="16" t="s">
        <v>25</v>
      </c>
      <c r="C1787" s="16" t="s">
        <v>2633</v>
      </c>
      <c r="D1787" s="29" t="str">
        <f>VLOOKUP(R1787, method!$A$1:$B$15, 2, 0)</f>
        <v>留後</v>
      </c>
      <c r="E1787" s="34">
        <v>5</v>
      </c>
      <c r="F1787" t="s">
        <v>507</v>
      </c>
      <c r="G1787" s="30" t="s">
        <v>445</v>
      </c>
      <c r="H1787">
        <v>1200</v>
      </c>
      <c r="I1787" s="35" t="s">
        <v>455</v>
      </c>
      <c r="J1787">
        <v>4</v>
      </c>
      <c r="K1787">
        <v>5</v>
      </c>
      <c r="L1787">
        <v>59</v>
      </c>
      <c r="M1787" s="20" t="s">
        <v>27</v>
      </c>
      <c r="N1787" s="17" t="s">
        <v>512</v>
      </c>
      <c r="O1787" t="s">
        <v>519</v>
      </c>
      <c r="P1787">
        <v>80</v>
      </c>
      <c r="Q1787">
        <v>129</v>
      </c>
      <c r="R1787">
        <v>11</v>
      </c>
      <c r="S1787">
        <v>9</v>
      </c>
      <c r="T1787">
        <v>5</v>
      </c>
      <c r="X1787" t="s">
        <v>437</v>
      </c>
      <c r="Y1787">
        <v>1139</v>
      </c>
      <c r="Z1787" t="s">
        <v>30</v>
      </c>
    </row>
    <row r="1788" spans="1:26" x14ac:dyDescent="0.25">
      <c r="A1788" s="21" t="s">
        <v>1</v>
      </c>
      <c r="B1788" s="16" t="s">
        <v>25</v>
      </c>
      <c r="C1788" s="16" t="s">
        <v>2633</v>
      </c>
      <c r="D1788" s="29" t="str">
        <f>VLOOKUP(R1788, method!$A$1:$B$15, 2, 0)</f>
        <v>留後</v>
      </c>
      <c r="E1788">
        <v>12</v>
      </c>
      <c r="F1788" t="s">
        <v>738</v>
      </c>
      <c r="G1788" s="30" t="s">
        <v>445</v>
      </c>
      <c r="H1788">
        <v>1000</v>
      </c>
      <c r="I1788" s="35" t="s">
        <v>436</v>
      </c>
      <c r="J1788">
        <v>3</v>
      </c>
      <c r="K1788">
        <v>1</v>
      </c>
      <c r="L1788">
        <v>63</v>
      </c>
      <c r="M1788" s="20" t="s">
        <v>27</v>
      </c>
      <c r="N1788" s="23" t="s">
        <v>39</v>
      </c>
      <c r="O1788">
        <v>40</v>
      </c>
      <c r="P1788">
        <v>117</v>
      </c>
      <c r="Q1788">
        <v>116</v>
      </c>
      <c r="R1788">
        <v>12</v>
      </c>
      <c r="S1788">
        <v>12</v>
      </c>
      <c r="T1788">
        <v>12</v>
      </c>
      <c r="X1788" t="s">
        <v>1877</v>
      </c>
      <c r="Y1788">
        <v>1109</v>
      </c>
      <c r="Z1788" t="s">
        <v>30</v>
      </c>
    </row>
    <row r="1789" spans="1:26" x14ac:dyDescent="0.25">
      <c r="A1789" s="21" t="s">
        <v>1</v>
      </c>
      <c r="B1789" s="16" t="s">
        <v>25</v>
      </c>
      <c r="C1789" s="16" t="s">
        <v>2633</v>
      </c>
      <c r="D1789" s="27" t="str">
        <f>VLOOKUP(R1789, method!$A$1:$B$15, 2, 0)</f>
        <v>中後</v>
      </c>
      <c r="E1789">
        <v>13</v>
      </c>
      <c r="F1789" t="s">
        <v>531</v>
      </c>
      <c r="G1789" t="s">
        <v>532</v>
      </c>
      <c r="H1789">
        <v>1000</v>
      </c>
      <c r="I1789" s="35" t="s">
        <v>455</v>
      </c>
      <c r="J1789">
        <v>3</v>
      </c>
      <c r="K1789">
        <v>3</v>
      </c>
      <c r="L1789">
        <v>65</v>
      </c>
      <c r="M1789" s="20" t="s">
        <v>27</v>
      </c>
      <c r="N1789" s="16" t="s">
        <v>71</v>
      </c>
      <c r="O1789">
        <v>13</v>
      </c>
      <c r="P1789">
        <v>190</v>
      </c>
      <c r="Q1789">
        <v>121</v>
      </c>
      <c r="R1789">
        <v>8</v>
      </c>
      <c r="S1789">
        <v>12</v>
      </c>
      <c r="T1789">
        <v>13</v>
      </c>
      <c r="X1789" t="s">
        <v>1878</v>
      </c>
      <c r="Y1789">
        <v>1132</v>
      </c>
      <c r="Z1789" t="s">
        <v>30</v>
      </c>
    </row>
    <row r="1790" spans="1:26" x14ac:dyDescent="0.25">
      <c r="A1790" s="21" t="s">
        <v>1</v>
      </c>
      <c r="B1790" s="16" t="s">
        <v>25</v>
      </c>
      <c r="C1790" s="16" t="s">
        <v>2633</v>
      </c>
      <c r="D1790" s="28" t="str">
        <f>VLOOKUP(R1790, method!$A$1:$B$15, 2, 0)</f>
        <v>中前</v>
      </c>
      <c r="E1790">
        <v>11</v>
      </c>
      <c r="F1790" t="s">
        <v>1320</v>
      </c>
      <c r="G1790" t="s">
        <v>631</v>
      </c>
      <c r="H1790">
        <v>1000</v>
      </c>
      <c r="I1790" s="35" t="s">
        <v>436</v>
      </c>
      <c r="J1790">
        <v>3</v>
      </c>
      <c r="K1790">
        <v>3</v>
      </c>
      <c r="L1790">
        <v>65</v>
      </c>
      <c r="M1790" s="20" t="s">
        <v>27</v>
      </c>
      <c r="N1790" s="16" t="s">
        <v>71</v>
      </c>
      <c r="O1790" t="s">
        <v>508</v>
      </c>
      <c r="P1790">
        <v>47</v>
      </c>
      <c r="Q1790">
        <v>121</v>
      </c>
      <c r="R1790">
        <v>6</v>
      </c>
      <c r="S1790">
        <v>8</v>
      </c>
      <c r="T1790">
        <v>11</v>
      </c>
      <c r="X1790" t="s">
        <v>1879</v>
      </c>
      <c r="Y1790">
        <v>1128</v>
      </c>
      <c r="Z1790" t="s">
        <v>875</v>
      </c>
    </row>
    <row r="1791" spans="1:26" x14ac:dyDescent="0.25">
      <c r="A1791" s="21" t="s">
        <v>1</v>
      </c>
      <c r="B1791" s="17" t="s">
        <v>32</v>
      </c>
      <c r="C1791" s="17" t="s">
        <v>2634</v>
      </c>
      <c r="D1791" s="28" t="str">
        <f>VLOOKUP(R1791, method!$A$1:$B$15, 2, 0)</f>
        <v>中前</v>
      </c>
      <c r="E1791">
        <v>8</v>
      </c>
      <c r="F1791" t="s">
        <v>859</v>
      </c>
      <c r="G1791" s="31" t="s">
        <v>435</v>
      </c>
      <c r="H1791">
        <v>1000</v>
      </c>
      <c r="I1791" s="35" t="s">
        <v>455</v>
      </c>
      <c r="J1791">
        <v>5</v>
      </c>
      <c r="K1791">
        <v>11</v>
      </c>
      <c r="L1791">
        <v>38</v>
      </c>
      <c r="M1791" s="18" t="s">
        <v>188</v>
      </c>
      <c r="N1791" s="22" t="s">
        <v>33</v>
      </c>
      <c r="O1791" t="s">
        <v>664</v>
      </c>
      <c r="P1791">
        <v>12</v>
      </c>
      <c r="Q1791">
        <v>134</v>
      </c>
      <c r="R1791">
        <v>4</v>
      </c>
      <c r="S1791">
        <v>2</v>
      </c>
      <c r="T1791">
        <v>8</v>
      </c>
      <c r="X1791" t="s">
        <v>1880</v>
      </c>
      <c r="Y1791">
        <v>1188</v>
      </c>
      <c r="Z1791" t="s">
        <v>30</v>
      </c>
    </row>
    <row r="1792" spans="1:26" x14ac:dyDescent="0.25">
      <c r="A1792" s="21" t="s">
        <v>1</v>
      </c>
      <c r="B1792" s="17" t="s">
        <v>32</v>
      </c>
      <c r="C1792" s="17" t="s">
        <v>2634</v>
      </c>
      <c r="D1792" s="28" t="str">
        <f>VLOOKUP(R1792, method!$A$1:$B$15, 2, 0)</f>
        <v>中前</v>
      </c>
      <c r="E1792">
        <v>12</v>
      </c>
      <c r="F1792" t="s">
        <v>580</v>
      </c>
      <c r="G1792" t="s">
        <v>469</v>
      </c>
      <c r="H1792">
        <v>1200</v>
      </c>
      <c r="I1792" s="35" t="s">
        <v>455</v>
      </c>
      <c r="J1792">
        <v>4</v>
      </c>
      <c r="K1792">
        <v>8</v>
      </c>
      <c r="L1792">
        <v>40</v>
      </c>
      <c r="M1792" s="18" t="s">
        <v>188</v>
      </c>
      <c r="N1792" s="15" t="s">
        <v>390</v>
      </c>
      <c r="O1792" t="s">
        <v>533</v>
      </c>
      <c r="P1792">
        <v>25</v>
      </c>
      <c r="Q1792">
        <v>115</v>
      </c>
      <c r="R1792">
        <v>6</v>
      </c>
      <c r="S1792">
        <v>6</v>
      </c>
      <c r="T1792">
        <v>12</v>
      </c>
      <c r="X1792" t="s">
        <v>667</v>
      </c>
      <c r="Y1792">
        <v>1165</v>
      </c>
      <c r="Z1792" t="s">
        <v>30</v>
      </c>
    </row>
    <row r="1793" spans="1:26" x14ac:dyDescent="0.25">
      <c r="A1793" s="21" t="s">
        <v>1</v>
      </c>
      <c r="B1793" s="17" t="s">
        <v>32</v>
      </c>
      <c r="C1793" s="17" t="s">
        <v>2634</v>
      </c>
      <c r="D1793" s="27" t="str">
        <f>VLOOKUP(R1793, method!$A$1:$B$15, 2, 0)</f>
        <v>中後</v>
      </c>
      <c r="E1793" s="34">
        <v>5</v>
      </c>
      <c r="F1793" t="s">
        <v>673</v>
      </c>
      <c r="G1793" s="30" t="s">
        <v>445</v>
      </c>
      <c r="H1793">
        <v>1000</v>
      </c>
      <c r="I1793" s="35" t="s">
        <v>455</v>
      </c>
      <c r="J1793">
        <v>5</v>
      </c>
      <c r="K1793">
        <v>8</v>
      </c>
      <c r="L1793">
        <v>40</v>
      </c>
      <c r="M1793" s="18" t="s">
        <v>188</v>
      </c>
      <c r="N1793" s="17" t="s">
        <v>399</v>
      </c>
      <c r="O1793" s="10" t="s">
        <v>597</v>
      </c>
      <c r="P1793">
        <v>9</v>
      </c>
      <c r="Q1793">
        <v>135</v>
      </c>
      <c r="R1793">
        <v>8</v>
      </c>
      <c r="S1793">
        <v>6</v>
      </c>
      <c r="T1793">
        <v>5</v>
      </c>
      <c r="X1793" t="s">
        <v>1133</v>
      </c>
      <c r="Y1793">
        <v>1176</v>
      </c>
      <c r="Z1793" t="s">
        <v>30</v>
      </c>
    </row>
    <row r="1794" spans="1:26" x14ac:dyDescent="0.25">
      <c r="A1794" s="21" t="s">
        <v>1</v>
      </c>
      <c r="B1794" s="17" t="s">
        <v>32</v>
      </c>
      <c r="C1794" s="17" t="s">
        <v>2634</v>
      </c>
      <c r="D1794" s="28" t="str">
        <f>VLOOKUP(R1794, method!$A$1:$B$15, 2, 0)</f>
        <v>中前</v>
      </c>
      <c r="E1794">
        <v>7</v>
      </c>
      <c r="F1794" t="s">
        <v>676</v>
      </c>
      <c r="G1794" t="s">
        <v>532</v>
      </c>
      <c r="H1794">
        <v>1000</v>
      </c>
      <c r="I1794" s="35" t="s">
        <v>455</v>
      </c>
      <c r="J1794">
        <v>4</v>
      </c>
      <c r="K1794">
        <v>10</v>
      </c>
      <c r="L1794">
        <v>40</v>
      </c>
      <c r="M1794" s="18" t="s">
        <v>188</v>
      </c>
      <c r="N1794" s="22" t="s">
        <v>833</v>
      </c>
      <c r="O1794" t="s">
        <v>536</v>
      </c>
      <c r="P1794">
        <v>8.6999999999999993</v>
      </c>
      <c r="Q1794">
        <v>106</v>
      </c>
      <c r="R1794">
        <v>7</v>
      </c>
      <c r="S1794">
        <v>4</v>
      </c>
      <c r="T1794">
        <v>7</v>
      </c>
      <c r="X1794" t="s">
        <v>1881</v>
      </c>
      <c r="Y1794">
        <v>1185</v>
      </c>
      <c r="Z1794" t="s">
        <v>30</v>
      </c>
    </row>
    <row r="1795" spans="1:26" x14ac:dyDescent="0.25">
      <c r="A1795" s="21" t="s">
        <v>1</v>
      </c>
      <c r="B1795" s="17" t="s">
        <v>32</v>
      </c>
      <c r="C1795" s="17" t="s">
        <v>2634</v>
      </c>
      <c r="D1795" s="28" t="str">
        <f>VLOOKUP(R1795, method!$A$1:$B$15, 2, 0)</f>
        <v>中前</v>
      </c>
      <c r="E1795" s="33">
        <v>2</v>
      </c>
      <c r="F1795" t="s">
        <v>996</v>
      </c>
      <c r="G1795" s="31" t="s">
        <v>451</v>
      </c>
      <c r="H1795">
        <v>1000</v>
      </c>
      <c r="I1795" s="35" t="s">
        <v>455</v>
      </c>
      <c r="J1795">
        <v>5</v>
      </c>
      <c r="K1795">
        <v>7</v>
      </c>
      <c r="L1795">
        <v>39</v>
      </c>
      <c r="M1795" s="18" t="s">
        <v>188</v>
      </c>
      <c r="N1795" s="22" t="s">
        <v>33</v>
      </c>
      <c r="O1795" s="10" t="s">
        <v>597</v>
      </c>
      <c r="P1795">
        <v>8.6</v>
      </c>
      <c r="Q1795">
        <v>134</v>
      </c>
      <c r="R1795">
        <v>6</v>
      </c>
      <c r="S1795">
        <v>5</v>
      </c>
      <c r="T1795">
        <v>2</v>
      </c>
      <c r="X1795" t="s">
        <v>1801</v>
      </c>
      <c r="Y1795">
        <v>1183</v>
      </c>
      <c r="Z1795" t="s">
        <v>237</v>
      </c>
    </row>
    <row r="1796" spans="1:26" x14ac:dyDescent="0.25">
      <c r="A1796" s="21" t="s">
        <v>1</v>
      </c>
      <c r="B1796" s="17" t="s">
        <v>32</v>
      </c>
      <c r="C1796" s="17" t="s">
        <v>2634</v>
      </c>
      <c r="D1796" s="26" t="str">
        <f>VLOOKUP(R1796, method!$A$1:$B$15, 2, 0)</f>
        <v>放頭</v>
      </c>
      <c r="E1796" s="34">
        <v>4</v>
      </c>
      <c r="F1796" t="s">
        <v>694</v>
      </c>
      <c r="G1796" s="31" t="s">
        <v>435</v>
      </c>
      <c r="H1796">
        <v>1200</v>
      </c>
      <c r="I1796" s="35" t="s">
        <v>455</v>
      </c>
      <c r="J1796">
        <v>5</v>
      </c>
      <c r="K1796">
        <v>7</v>
      </c>
      <c r="L1796">
        <v>39</v>
      </c>
      <c r="M1796" s="18" t="s">
        <v>188</v>
      </c>
      <c r="N1796" s="18" t="s">
        <v>12</v>
      </c>
      <c r="O1796" s="10">
        <v>2</v>
      </c>
      <c r="P1796">
        <v>5.0999999999999996</v>
      </c>
      <c r="Q1796">
        <v>133</v>
      </c>
      <c r="R1796">
        <v>2</v>
      </c>
      <c r="S1796">
        <v>2</v>
      </c>
      <c r="T1796">
        <v>4</v>
      </c>
      <c r="X1796" t="s">
        <v>659</v>
      </c>
      <c r="Y1796">
        <v>1182</v>
      </c>
      <c r="Z1796" t="s">
        <v>16</v>
      </c>
    </row>
    <row r="1797" spans="1:26" x14ac:dyDescent="0.25">
      <c r="A1797" s="21" t="s">
        <v>1</v>
      </c>
      <c r="B1797" s="17" t="s">
        <v>32</v>
      </c>
      <c r="C1797" s="17" t="s">
        <v>2634</v>
      </c>
      <c r="D1797" s="28" t="str">
        <f>VLOOKUP(R1797, method!$A$1:$B$15, 2, 0)</f>
        <v>中前</v>
      </c>
      <c r="E1797">
        <v>8</v>
      </c>
      <c r="F1797" t="s">
        <v>849</v>
      </c>
      <c r="G1797" s="31" t="s">
        <v>435</v>
      </c>
      <c r="H1797">
        <v>1200</v>
      </c>
      <c r="I1797" s="35" t="s">
        <v>455</v>
      </c>
      <c r="J1797">
        <v>4</v>
      </c>
      <c r="K1797">
        <v>3</v>
      </c>
      <c r="L1797">
        <v>41</v>
      </c>
      <c r="M1797" s="18" t="s">
        <v>188</v>
      </c>
      <c r="N1797" s="25" t="s">
        <v>120</v>
      </c>
      <c r="O1797" t="s">
        <v>637</v>
      </c>
      <c r="P1797">
        <v>18</v>
      </c>
      <c r="Q1797">
        <v>118</v>
      </c>
      <c r="R1797">
        <v>5</v>
      </c>
      <c r="S1797">
        <v>4</v>
      </c>
      <c r="T1797">
        <v>8</v>
      </c>
      <c r="X1797" t="s">
        <v>437</v>
      </c>
      <c r="Y1797">
        <v>1177</v>
      </c>
      <c r="Z1797" t="s">
        <v>16</v>
      </c>
    </row>
    <row r="1798" spans="1:26" x14ac:dyDescent="0.25">
      <c r="A1798" s="21" t="s">
        <v>1</v>
      </c>
      <c r="B1798" s="17" t="s">
        <v>32</v>
      </c>
      <c r="C1798" s="17" t="s">
        <v>2634</v>
      </c>
      <c r="D1798" s="28" t="str">
        <f>VLOOKUP(R1798, method!$A$1:$B$15, 2, 0)</f>
        <v>中前</v>
      </c>
      <c r="E1798">
        <v>6</v>
      </c>
      <c r="F1798" t="s">
        <v>484</v>
      </c>
      <c r="G1798" s="31" t="s">
        <v>439</v>
      </c>
      <c r="H1798">
        <v>1200</v>
      </c>
      <c r="I1798" s="36" t="s">
        <v>440</v>
      </c>
      <c r="J1798">
        <v>4</v>
      </c>
      <c r="K1798">
        <v>1</v>
      </c>
      <c r="L1798">
        <v>43</v>
      </c>
      <c r="M1798" s="18" t="s">
        <v>188</v>
      </c>
      <c r="N1798" s="25" t="s">
        <v>120</v>
      </c>
      <c r="O1798">
        <v>4</v>
      </c>
      <c r="P1798">
        <v>12</v>
      </c>
      <c r="Q1798">
        <v>121</v>
      </c>
      <c r="R1798">
        <v>5</v>
      </c>
      <c r="S1798">
        <v>6</v>
      </c>
      <c r="T1798">
        <v>6</v>
      </c>
      <c r="X1798" t="s">
        <v>1865</v>
      </c>
      <c r="Y1798">
        <v>1167</v>
      </c>
      <c r="Z1798" t="s">
        <v>915</v>
      </c>
    </row>
    <row r="1799" spans="1:26" x14ac:dyDescent="0.25">
      <c r="A1799" s="21" t="s">
        <v>1</v>
      </c>
      <c r="B1799" s="17" t="s">
        <v>32</v>
      </c>
      <c r="C1799" s="17" t="s">
        <v>2634</v>
      </c>
      <c r="D1799" s="27" t="str">
        <f>VLOOKUP(R1799, method!$A$1:$B$15, 2, 0)</f>
        <v>中後</v>
      </c>
      <c r="E1799">
        <v>10</v>
      </c>
      <c r="F1799" t="s">
        <v>633</v>
      </c>
      <c r="G1799" s="30" t="s">
        <v>445</v>
      </c>
      <c r="H1799">
        <v>1200</v>
      </c>
      <c r="I1799" s="35" t="s">
        <v>455</v>
      </c>
      <c r="J1799">
        <v>4</v>
      </c>
      <c r="K1799">
        <v>7</v>
      </c>
      <c r="L1799">
        <v>45</v>
      </c>
      <c r="M1799" s="18" t="s">
        <v>188</v>
      </c>
      <c r="N1799" s="25" t="s">
        <v>120</v>
      </c>
      <c r="O1799" t="s">
        <v>562</v>
      </c>
      <c r="P1799">
        <v>8.4</v>
      </c>
      <c r="Q1799">
        <v>120</v>
      </c>
      <c r="R1799">
        <v>10</v>
      </c>
      <c r="S1799">
        <v>9</v>
      </c>
      <c r="T1799">
        <v>10</v>
      </c>
      <c r="X1799" t="s">
        <v>1882</v>
      </c>
      <c r="Y1799">
        <v>1145</v>
      </c>
      <c r="Z1799" t="s">
        <v>113</v>
      </c>
    </row>
    <row r="1800" spans="1:26" x14ac:dyDescent="0.25">
      <c r="A1800" s="21" t="s">
        <v>1</v>
      </c>
      <c r="B1800" s="17" t="s">
        <v>32</v>
      </c>
      <c r="C1800" s="17" t="s">
        <v>2634</v>
      </c>
      <c r="D1800" s="28" t="str">
        <f>VLOOKUP(R1800, method!$A$1:$B$15, 2, 0)</f>
        <v>中前</v>
      </c>
      <c r="E1800" s="34">
        <v>4</v>
      </c>
      <c r="F1800" t="s">
        <v>1160</v>
      </c>
      <c r="G1800" s="31" t="s">
        <v>435</v>
      </c>
      <c r="H1800">
        <v>1200</v>
      </c>
      <c r="I1800" s="35" t="s">
        <v>455</v>
      </c>
      <c r="J1800">
        <v>4</v>
      </c>
      <c r="K1800">
        <v>8</v>
      </c>
      <c r="L1800">
        <v>46</v>
      </c>
      <c r="M1800" s="18" t="s">
        <v>188</v>
      </c>
      <c r="N1800" s="25" t="s">
        <v>120</v>
      </c>
      <c r="O1800">
        <v>3</v>
      </c>
      <c r="P1800">
        <v>6.9</v>
      </c>
      <c r="Q1800">
        <v>121</v>
      </c>
      <c r="R1800">
        <v>4</v>
      </c>
      <c r="S1800">
        <v>3</v>
      </c>
      <c r="T1800">
        <v>4</v>
      </c>
      <c r="X1800" t="s">
        <v>1852</v>
      </c>
      <c r="Y1800">
        <v>1172</v>
      </c>
      <c r="Z1800" t="s">
        <v>321</v>
      </c>
    </row>
    <row r="1801" spans="1:26" x14ac:dyDescent="0.25">
      <c r="A1801" s="21" t="s">
        <v>1</v>
      </c>
      <c r="B1801" s="17" t="s">
        <v>32</v>
      </c>
      <c r="C1801" s="17" t="s">
        <v>2634</v>
      </c>
      <c r="D1801" s="28" t="str">
        <f>VLOOKUP(R1801, method!$A$1:$B$15, 2, 0)</f>
        <v>中前</v>
      </c>
      <c r="E1801" s="33">
        <v>3</v>
      </c>
      <c r="F1801" t="s">
        <v>1284</v>
      </c>
      <c r="G1801" s="31" t="s">
        <v>451</v>
      </c>
      <c r="H1801">
        <v>1200</v>
      </c>
      <c r="I1801" s="35" t="s">
        <v>455</v>
      </c>
      <c r="J1801">
        <v>4</v>
      </c>
      <c r="K1801">
        <v>4</v>
      </c>
      <c r="L1801">
        <v>46</v>
      </c>
      <c r="M1801" s="18" t="s">
        <v>188</v>
      </c>
      <c r="N1801" s="25" t="s">
        <v>120</v>
      </c>
      <c r="O1801" t="s">
        <v>519</v>
      </c>
      <c r="P1801">
        <v>4</v>
      </c>
      <c r="Q1801">
        <v>123</v>
      </c>
      <c r="R1801">
        <v>4</v>
      </c>
      <c r="S1801">
        <v>4</v>
      </c>
      <c r="T1801">
        <v>3</v>
      </c>
      <c r="X1801" t="s">
        <v>35</v>
      </c>
      <c r="Y1801">
        <v>1173</v>
      </c>
      <c r="Z1801" t="s">
        <v>16</v>
      </c>
    </row>
    <row r="1802" spans="1:26" x14ac:dyDescent="0.25">
      <c r="A1802" s="21" t="s">
        <v>1</v>
      </c>
      <c r="B1802" s="17" t="s">
        <v>32</v>
      </c>
      <c r="C1802" s="17" t="s">
        <v>2634</v>
      </c>
      <c r="D1802" s="29" t="str">
        <f>VLOOKUP(R1802, method!$A$1:$B$15, 2, 0)</f>
        <v>留後</v>
      </c>
      <c r="E1802" s="33">
        <v>3</v>
      </c>
      <c r="F1802" t="s">
        <v>642</v>
      </c>
      <c r="G1802" s="31" t="s">
        <v>439</v>
      </c>
      <c r="H1802">
        <v>1200</v>
      </c>
      <c r="I1802" s="35" t="s">
        <v>455</v>
      </c>
      <c r="J1802">
        <v>4</v>
      </c>
      <c r="K1802">
        <v>10</v>
      </c>
      <c r="L1802">
        <v>46</v>
      </c>
      <c r="M1802" s="18" t="s">
        <v>188</v>
      </c>
      <c r="N1802" s="25" t="s">
        <v>120</v>
      </c>
      <c r="O1802" t="s">
        <v>495</v>
      </c>
      <c r="P1802">
        <v>12</v>
      </c>
      <c r="Q1802">
        <v>121</v>
      </c>
      <c r="R1802">
        <v>11</v>
      </c>
      <c r="S1802">
        <v>11</v>
      </c>
      <c r="T1802">
        <v>3</v>
      </c>
      <c r="X1802" t="s">
        <v>1080</v>
      </c>
      <c r="Y1802">
        <v>1177</v>
      </c>
      <c r="Z1802" t="s">
        <v>16</v>
      </c>
    </row>
    <row r="1803" spans="1:26" x14ac:dyDescent="0.25">
      <c r="A1803" s="21" t="s">
        <v>1</v>
      </c>
      <c r="B1803" s="17" t="s">
        <v>32</v>
      </c>
      <c r="C1803" s="17" t="s">
        <v>2634</v>
      </c>
      <c r="D1803" s="28" t="str">
        <f>VLOOKUP(R1803, method!$A$1:$B$15, 2, 0)</f>
        <v>中前</v>
      </c>
      <c r="E1803" s="33">
        <v>1</v>
      </c>
      <c r="F1803" t="s">
        <v>899</v>
      </c>
      <c r="G1803" s="30" t="s">
        <v>445</v>
      </c>
      <c r="H1803">
        <v>1200</v>
      </c>
      <c r="I1803" s="35" t="s">
        <v>455</v>
      </c>
      <c r="J1803">
        <v>4</v>
      </c>
      <c r="K1803">
        <v>3</v>
      </c>
      <c r="L1803">
        <v>41</v>
      </c>
      <c r="M1803" s="18" t="s">
        <v>188</v>
      </c>
      <c r="N1803" s="25" t="s">
        <v>120</v>
      </c>
      <c r="O1803" s="10" t="s">
        <v>597</v>
      </c>
      <c r="P1803">
        <v>10</v>
      </c>
      <c r="Q1803">
        <v>119</v>
      </c>
      <c r="R1803">
        <v>4</v>
      </c>
      <c r="S1803">
        <v>4</v>
      </c>
      <c r="T1803">
        <v>1</v>
      </c>
      <c r="X1803" t="s">
        <v>570</v>
      </c>
      <c r="Y1803">
        <v>1179</v>
      </c>
      <c r="Z1803" t="s">
        <v>16</v>
      </c>
    </row>
    <row r="1804" spans="1:26" x14ac:dyDescent="0.25">
      <c r="A1804" s="21" t="s">
        <v>1</v>
      </c>
      <c r="B1804" s="17" t="s">
        <v>32</v>
      </c>
      <c r="C1804" s="17" t="s">
        <v>2634</v>
      </c>
      <c r="D1804" s="29" t="str">
        <f>VLOOKUP(R1804, method!$A$1:$B$15, 2, 0)</f>
        <v>留後</v>
      </c>
      <c r="E1804">
        <v>6</v>
      </c>
      <c r="F1804" t="s">
        <v>952</v>
      </c>
      <c r="G1804" s="31" t="s">
        <v>435</v>
      </c>
      <c r="H1804">
        <v>1200</v>
      </c>
      <c r="I1804" s="35" t="s">
        <v>455</v>
      </c>
      <c r="J1804">
        <v>4</v>
      </c>
      <c r="K1804">
        <v>11</v>
      </c>
      <c r="L1804">
        <v>43</v>
      </c>
      <c r="M1804" s="18" t="s">
        <v>188</v>
      </c>
      <c r="N1804" s="25" t="s">
        <v>120</v>
      </c>
      <c r="O1804">
        <v>3</v>
      </c>
      <c r="P1804">
        <v>41</v>
      </c>
      <c r="Q1804">
        <v>120</v>
      </c>
      <c r="R1804">
        <v>11</v>
      </c>
      <c r="S1804">
        <v>11</v>
      </c>
      <c r="T1804">
        <v>6</v>
      </c>
      <c r="X1804" t="s">
        <v>1883</v>
      </c>
      <c r="Y1804">
        <v>1165</v>
      </c>
      <c r="Z1804" t="s">
        <v>1884</v>
      </c>
    </row>
    <row r="1805" spans="1:26" x14ac:dyDescent="0.25">
      <c r="A1805" s="21" t="s">
        <v>1</v>
      </c>
      <c r="B1805" s="17" t="s">
        <v>32</v>
      </c>
      <c r="C1805" s="17" t="s">
        <v>2634</v>
      </c>
      <c r="D1805" s="29" t="str">
        <f>VLOOKUP(R1805, method!$A$1:$B$15, 2, 0)</f>
        <v>留後</v>
      </c>
      <c r="E1805">
        <v>11</v>
      </c>
      <c r="F1805" t="s">
        <v>1016</v>
      </c>
      <c r="G1805" t="s">
        <v>511</v>
      </c>
      <c r="H1805">
        <v>1200</v>
      </c>
      <c r="I1805" s="35" t="s">
        <v>455</v>
      </c>
      <c r="J1805">
        <v>4</v>
      </c>
      <c r="K1805">
        <v>7</v>
      </c>
      <c r="L1805">
        <v>46</v>
      </c>
      <c r="M1805" s="18" t="s">
        <v>188</v>
      </c>
      <c r="N1805" s="24" t="s">
        <v>146</v>
      </c>
      <c r="O1805">
        <v>10</v>
      </c>
      <c r="P1805">
        <v>28</v>
      </c>
      <c r="Q1805">
        <v>121</v>
      </c>
      <c r="R1805">
        <v>11</v>
      </c>
      <c r="S1805">
        <v>10</v>
      </c>
      <c r="T1805">
        <v>11</v>
      </c>
      <c r="X1805" t="s">
        <v>1885</v>
      </c>
      <c r="Y1805">
        <v>1205</v>
      </c>
      <c r="Z1805" t="s">
        <v>1886</v>
      </c>
    </row>
    <row r="1806" spans="1:26" x14ac:dyDescent="0.25">
      <c r="A1806" s="21" t="s">
        <v>1</v>
      </c>
      <c r="B1806" s="17" t="s">
        <v>32</v>
      </c>
      <c r="C1806" s="17" t="s">
        <v>2634</v>
      </c>
      <c r="D1806" s="27" t="str">
        <f>VLOOKUP(R1806, method!$A$1:$B$15, 2, 0)</f>
        <v>中後</v>
      </c>
      <c r="E1806">
        <v>13</v>
      </c>
      <c r="F1806" t="s">
        <v>1023</v>
      </c>
      <c r="G1806" t="s">
        <v>469</v>
      </c>
      <c r="H1806">
        <v>1200</v>
      </c>
      <c r="I1806" s="35" t="s">
        <v>455</v>
      </c>
      <c r="J1806">
        <v>4</v>
      </c>
      <c r="K1806">
        <v>7</v>
      </c>
      <c r="L1806">
        <v>48</v>
      </c>
      <c r="M1806" s="18" t="s">
        <v>188</v>
      </c>
      <c r="N1806" s="15" t="s">
        <v>390</v>
      </c>
      <c r="O1806">
        <v>6</v>
      </c>
      <c r="P1806">
        <v>22</v>
      </c>
      <c r="Q1806">
        <v>124</v>
      </c>
      <c r="R1806">
        <v>9</v>
      </c>
      <c r="S1806">
        <v>10</v>
      </c>
      <c r="T1806">
        <v>13</v>
      </c>
      <c r="X1806" t="s">
        <v>35</v>
      </c>
      <c r="Y1806">
        <v>1191</v>
      </c>
      <c r="Z1806" t="s">
        <v>1887</v>
      </c>
    </row>
    <row r="1807" spans="1:26" x14ac:dyDescent="0.25">
      <c r="A1807" s="21" t="s">
        <v>1</v>
      </c>
      <c r="B1807" s="17" t="s">
        <v>32</v>
      </c>
      <c r="C1807" s="17" t="s">
        <v>2634</v>
      </c>
      <c r="D1807" s="28" t="str">
        <f>VLOOKUP(R1807, method!$A$1:$B$15, 2, 0)</f>
        <v>中前</v>
      </c>
      <c r="E1807">
        <v>12</v>
      </c>
      <c r="F1807" t="s">
        <v>1310</v>
      </c>
      <c r="G1807" t="s">
        <v>631</v>
      </c>
      <c r="H1807">
        <v>1200</v>
      </c>
      <c r="I1807" s="35" t="s">
        <v>455</v>
      </c>
      <c r="J1807">
        <v>4</v>
      </c>
      <c r="K1807">
        <v>8</v>
      </c>
      <c r="L1807">
        <v>50</v>
      </c>
      <c r="M1807" s="18" t="s">
        <v>188</v>
      </c>
      <c r="N1807" s="16" t="s">
        <v>71</v>
      </c>
      <c r="O1807" t="s">
        <v>1888</v>
      </c>
      <c r="P1807">
        <v>29</v>
      </c>
      <c r="Q1807">
        <v>127</v>
      </c>
      <c r="R1807">
        <v>4</v>
      </c>
      <c r="S1807">
        <v>3</v>
      </c>
      <c r="T1807">
        <v>12</v>
      </c>
      <c r="X1807" t="s">
        <v>1889</v>
      </c>
      <c r="Y1807">
        <v>1213</v>
      </c>
      <c r="Z1807" t="s">
        <v>152</v>
      </c>
    </row>
    <row r="1808" spans="1:26" x14ac:dyDescent="0.25">
      <c r="A1808" s="21" t="s">
        <v>1</v>
      </c>
      <c r="B1808" s="17" t="s">
        <v>32</v>
      </c>
      <c r="C1808" s="17" t="s">
        <v>2634</v>
      </c>
      <c r="D1808" s="26" t="str">
        <f>VLOOKUP(R1808, method!$A$1:$B$15, 2, 0)</f>
        <v>放頭</v>
      </c>
      <c r="E1808">
        <v>7</v>
      </c>
      <c r="F1808" t="s">
        <v>741</v>
      </c>
      <c r="G1808" t="s">
        <v>545</v>
      </c>
      <c r="H1808">
        <v>1200</v>
      </c>
      <c r="I1808" s="35" t="s">
        <v>455</v>
      </c>
      <c r="J1808">
        <v>4</v>
      </c>
      <c r="K1808">
        <v>3</v>
      </c>
      <c r="L1808">
        <v>52</v>
      </c>
      <c r="M1808" s="18" t="s">
        <v>188</v>
      </c>
      <c r="N1808" s="16" t="s">
        <v>71</v>
      </c>
      <c r="O1808" t="s">
        <v>558</v>
      </c>
      <c r="P1808">
        <v>4.9000000000000004</v>
      </c>
      <c r="Q1808">
        <v>129</v>
      </c>
      <c r="R1808">
        <v>3</v>
      </c>
      <c r="S1808">
        <v>5</v>
      </c>
      <c r="T1808">
        <v>7</v>
      </c>
      <c r="X1808" t="s">
        <v>1190</v>
      </c>
      <c r="Y1808">
        <v>1203</v>
      </c>
      <c r="Z1808" t="s">
        <v>906</v>
      </c>
    </row>
    <row r="1809" spans="1:26" x14ac:dyDescent="0.25">
      <c r="A1809" s="21" t="s">
        <v>1</v>
      </c>
      <c r="B1809" s="17" t="s">
        <v>32</v>
      </c>
      <c r="C1809" s="17" t="s">
        <v>2634</v>
      </c>
      <c r="D1809" s="28" t="str">
        <f>VLOOKUP(R1809, method!$A$1:$B$15, 2, 0)</f>
        <v>中前</v>
      </c>
      <c r="E1809">
        <v>13</v>
      </c>
      <c r="F1809" t="s">
        <v>1378</v>
      </c>
      <c r="G1809" t="s">
        <v>631</v>
      </c>
      <c r="H1809">
        <v>1000</v>
      </c>
      <c r="I1809" s="35" t="s">
        <v>455</v>
      </c>
      <c r="J1809">
        <v>4</v>
      </c>
      <c r="K1809">
        <v>10</v>
      </c>
      <c r="L1809">
        <v>52</v>
      </c>
      <c r="M1809" s="18" t="s">
        <v>188</v>
      </c>
      <c r="N1809" s="18" t="s">
        <v>12</v>
      </c>
      <c r="O1809" t="s">
        <v>480</v>
      </c>
      <c r="P1809">
        <v>1.7</v>
      </c>
      <c r="Q1809">
        <v>127</v>
      </c>
      <c r="R1809">
        <v>6</v>
      </c>
      <c r="S1809">
        <v>5</v>
      </c>
      <c r="T1809">
        <v>13</v>
      </c>
      <c r="X1809" t="s">
        <v>1890</v>
      </c>
      <c r="Y1809">
        <v>1195</v>
      </c>
      <c r="Z1809" t="s">
        <v>100</v>
      </c>
    </row>
    <row r="1810" spans="1:26" x14ac:dyDescent="0.25">
      <c r="A1810" s="21" t="s">
        <v>1</v>
      </c>
      <c r="B1810" s="18" t="s">
        <v>38</v>
      </c>
      <c r="C1810" s="18" t="s">
        <v>2635</v>
      </c>
      <c r="D1810" s="28" t="str">
        <f>VLOOKUP(R1810, method!$A$1:$B$15, 2, 0)</f>
        <v>中前</v>
      </c>
      <c r="E1810" s="33">
        <v>2</v>
      </c>
      <c r="F1810" t="s">
        <v>434</v>
      </c>
      <c r="G1810" s="31" t="s">
        <v>435</v>
      </c>
      <c r="H1810">
        <v>1200</v>
      </c>
      <c r="I1810" s="35" t="s">
        <v>436</v>
      </c>
      <c r="J1810">
        <v>5</v>
      </c>
      <c r="K1810">
        <v>1</v>
      </c>
      <c r="L1810">
        <v>34</v>
      </c>
      <c r="M1810" s="16" t="s">
        <v>40</v>
      </c>
      <c r="N1810" s="14" t="s">
        <v>50</v>
      </c>
      <c r="O1810" s="10" t="s">
        <v>613</v>
      </c>
      <c r="P1810">
        <v>7.1</v>
      </c>
      <c r="Q1810">
        <v>129</v>
      </c>
      <c r="R1810">
        <v>5</v>
      </c>
      <c r="S1810">
        <v>4</v>
      </c>
      <c r="T1810">
        <v>2</v>
      </c>
      <c r="X1810" t="s">
        <v>41</v>
      </c>
      <c r="Y1810">
        <v>1048</v>
      </c>
      <c r="Z1810" t="s">
        <v>42</v>
      </c>
    </row>
    <row r="1811" spans="1:26" x14ac:dyDescent="0.25">
      <c r="A1811" s="21" t="s">
        <v>1</v>
      </c>
      <c r="B1811" s="18" t="s">
        <v>38</v>
      </c>
      <c r="C1811" s="18" t="s">
        <v>2635</v>
      </c>
      <c r="D1811" s="28" t="str">
        <f>VLOOKUP(R1811, method!$A$1:$B$15, 2, 0)</f>
        <v>中前</v>
      </c>
      <c r="E1811">
        <v>6</v>
      </c>
      <c r="F1811" t="s">
        <v>645</v>
      </c>
      <c r="G1811" s="31" t="s">
        <v>451</v>
      </c>
      <c r="H1811">
        <v>1200</v>
      </c>
      <c r="I1811" s="35" t="s">
        <v>436</v>
      </c>
      <c r="J1811">
        <v>5</v>
      </c>
      <c r="K1811">
        <v>7</v>
      </c>
      <c r="L1811">
        <v>36</v>
      </c>
      <c r="M1811" s="16" t="s">
        <v>40</v>
      </c>
      <c r="N1811" s="14" t="s">
        <v>50</v>
      </c>
      <c r="O1811" s="10">
        <v>2</v>
      </c>
      <c r="P1811">
        <v>8.1</v>
      </c>
      <c r="Q1811">
        <v>131</v>
      </c>
      <c r="R1811">
        <v>7</v>
      </c>
      <c r="S1811">
        <v>7</v>
      </c>
      <c r="T1811">
        <v>6</v>
      </c>
      <c r="X1811" t="s">
        <v>1467</v>
      </c>
      <c r="Y1811">
        <v>1058</v>
      </c>
      <c r="Z1811" t="s">
        <v>42</v>
      </c>
    </row>
    <row r="1812" spans="1:26" x14ac:dyDescent="0.25">
      <c r="A1812" s="21" t="s">
        <v>1</v>
      </c>
      <c r="B1812" s="18" t="s">
        <v>38</v>
      </c>
      <c r="C1812" s="18" t="s">
        <v>2635</v>
      </c>
      <c r="D1812" s="29" t="str">
        <f>VLOOKUP(R1812, method!$A$1:$B$15, 2, 0)</f>
        <v>留後</v>
      </c>
      <c r="E1812">
        <v>6</v>
      </c>
      <c r="F1812" t="s">
        <v>598</v>
      </c>
      <c r="G1812" s="31" t="s">
        <v>439</v>
      </c>
      <c r="H1812">
        <v>1000</v>
      </c>
      <c r="I1812" s="35" t="s">
        <v>455</v>
      </c>
      <c r="J1812">
        <v>5</v>
      </c>
      <c r="K1812">
        <v>12</v>
      </c>
      <c r="L1812">
        <v>36</v>
      </c>
      <c r="M1812" s="16" t="s">
        <v>40</v>
      </c>
      <c r="N1812" s="22" t="s">
        <v>33</v>
      </c>
      <c r="O1812" t="s">
        <v>529</v>
      </c>
      <c r="P1812">
        <v>8</v>
      </c>
      <c r="Q1812">
        <v>127</v>
      </c>
      <c r="R1812">
        <v>11</v>
      </c>
      <c r="S1812">
        <v>11</v>
      </c>
      <c r="T1812">
        <v>6</v>
      </c>
      <c r="X1812" t="s">
        <v>1891</v>
      </c>
      <c r="Y1812">
        <v>1061</v>
      </c>
      <c r="Z1812" t="s">
        <v>42</v>
      </c>
    </row>
    <row r="1813" spans="1:26" x14ac:dyDescent="0.25">
      <c r="A1813" s="21" t="s">
        <v>1</v>
      </c>
      <c r="B1813" s="18" t="s">
        <v>38</v>
      </c>
      <c r="C1813" s="18" t="s">
        <v>2635</v>
      </c>
      <c r="D1813" s="27" t="str">
        <f>VLOOKUP(R1813, method!$A$1:$B$15, 2, 0)</f>
        <v>中後</v>
      </c>
      <c r="E1813" s="33">
        <v>2</v>
      </c>
      <c r="F1813" t="s">
        <v>447</v>
      </c>
      <c r="G1813" s="30" t="s">
        <v>445</v>
      </c>
      <c r="H1813">
        <v>1000</v>
      </c>
      <c r="I1813" s="35" t="s">
        <v>436</v>
      </c>
      <c r="J1813">
        <v>5</v>
      </c>
      <c r="K1813">
        <v>8</v>
      </c>
      <c r="L1813">
        <v>35</v>
      </c>
      <c r="M1813" s="16" t="s">
        <v>40</v>
      </c>
      <c r="N1813" s="22" t="s">
        <v>33</v>
      </c>
      <c r="O1813" s="10" t="s">
        <v>376</v>
      </c>
      <c r="P1813">
        <v>8.6</v>
      </c>
      <c r="Q1813">
        <v>129</v>
      </c>
      <c r="R1813">
        <v>8</v>
      </c>
      <c r="S1813">
        <v>9</v>
      </c>
      <c r="T1813">
        <v>2</v>
      </c>
      <c r="X1813" t="s">
        <v>1892</v>
      </c>
      <c r="Y1813">
        <v>1061</v>
      </c>
      <c r="Z1813" t="s">
        <v>42</v>
      </c>
    </row>
    <row r="1814" spans="1:26" x14ac:dyDescent="0.25">
      <c r="A1814" s="21" t="s">
        <v>1</v>
      </c>
      <c r="B1814" s="18" t="s">
        <v>38</v>
      </c>
      <c r="C1814" s="18" t="s">
        <v>2635</v>
      </c>
      <c r="D1814" s="26" t="str">
        <f>VLOOKUP(R1814, method!$A$1:$B$15, 2, 0)</f>
        <v>放頭</v>
      </c>
      <c r="E1814" s="33">
        <v>3</v>
      </c>
      <c r="F1814" t="s">
        <v>450</v>
      </c>
      <c r="G1814" s="31" t="s">
        <v>451</v>
      </c>
      <c r="H1814">
        <v>1200</v>
      </c>
      <c r="I1814" s="35" t="s">
        <v>436</v>
      </c>
      <c r="J1814">
        <v>5</v>
      </c>
      <c r="K1814">
        <v>5</v>
      </c>
      <c r="L1814">
        <v>36</v>
      </c>
      <c r="M1814" s="16" t="s">
        <v>40</v>
      </c>
      <c r="N1814" s="22" t="s">
        <v>33</v>
      </c>
      <c r="O1814" s="10" t="s">
        <v>526</v>
      </c>
      <c r="P1814">
        <v>8.8000000000000007</v>
      </c>
      <c r="Q1814">
        <v>131</v>
      </c>
      <c r="R1814">
        <v>1</v>
      </c>
      <c r="S1814">
        <v>1</v>
      </c>
      <c r="T1814">
        <v>3</v>
      </c>
      <c r="X1814" t="s">
        <v>651</v>
      </c>
      <c r="Y1814">
        <v>1061</v>
      </c>
      <c r="Z1814" t="s">
        <v>42</v>
      </c>
    </row>
    <row r="1815" spans="1:26" x14ac:dyDescent="0.25">
      <c r="A1815" s="21" t="s">
        <v>1</v>
      </c>
      <c r="B1815" s="18" t="s">
        <v>38</v>
      </c>
      <c r="C1815" s="18" t="s">
        <v>2635</v>
      </c>
      <c r="D1815" s="26" t="str">
        <f>VLOOKUP(R1815, method!$A$1:$B$15, 2, 0)</f>
        <v>放頭</v>
      </c>
      <c r="E1815" s="34">
        <v>4</v>
      </c>
      <c r="F1815" t="s">
        <v>882</v>
      </c>
      <c r="G1815" t="s">
        <v>551</v>
      </c>
      <c r="H1815">
        <v>1200</v>
      </c>
      <c r="I1815" s="35" t="s">
        <v>455</v>
      </c>
      <c r="J1815">
        <v>5</v>
      </c>
      <c r="K1815">
        <v>7</v>
      </c>
      <c r="L1815">
        <v>38</v>
      </c>
      <c r="M1815" s="16" t="s">
        <v>40</v>
      </c>
      <c r="N1815" s="22" t="s">
        <v>33</v>
      </c>
      <c r="O1815" s="10" t="s">
        <v>552</v>
      </c>
      <c r="P1815">
        <v>17</v>
      </c>
      <c r="Q1815">
        <v>135</v>
      </c>
      <c r="R1815">
        <v>1</v>
      </c>
      <c r="S1815">
        <v>1</v>
      </c>
      <c r="T1815">
        <v>4</v>
      </c>
      <c r="X1815" t="s">
        <v>453</v>
      </c>
      <c r="Y1815">
        <v>1066</v>
      </c>
      <c r="Z1815" t="s">
        <v>42</v>
      </c>
    </row>
    <row r="1816" spans="1:26" x14ac:dyDescent="0.25">
      <c r="A1816" s="21" t="s">
        <v>1</v>
      </c>
      <c r="B1816" s="18" t="s">
        <v>38</v>
      </c>
      <c r="C1816" s="18" t="s">
        <v>2635</v>
      </c>
      <c r="D1816" s="29" t="str">
        <f>VLOOKUP(R1816, method!$A$1:$B$15, 2, 0)</f>
        <v>留後</v>
      </c>
      <c r="E1816">
        <v>7</v>
      </c>
      <c r="F1816" t="s">
        <v>859</v>
      </c>
      <c r="G1816" s="31" t="s">
        <v>435</v>
      </c>
      <c r="H1816">
        <v>1650</v>
      </c>
      <c r="I1816" s="35" t="s">
        <v>455</v>
      </c>
      <c r="J1816">
        <v>4</v>
      </c>
      <c r="K1816">
        <v>8</v>
      </c>
      <c r="L1816">
        <v>40</v>
      </c>
      <c r="M1816" s="16" t="s">
        <v>40</v>
      </c>
      <c r="N1816" s="20" t="s">
        <v>56</v>
      </c>
      <c r="O1816" t="s">
        <v>519</v>
      </c>
      <c r="P1816">
        <v>11</v>
      </c>
      <c r="Q1816">
        <v>117</v>
      </c>
      <c r="R1816">
        <v>12</v>
      </c>
      <c r="S1816">
        <v>12</v>
      </c>
      <c r="T1816">
        <v>11</v>
      </c>
      <c r="U1816">
        <v>7</v>
      </c>
      <c r="X1816" t="s">
        <v>1015</v>
      </c>
      <c r="Y1816">
        <v>1067</v>
      </c>
      <c r="Z1816" t="s">
        <v>1893</v>
      </c>
    </row>
    <row r="1817" spans="1:26" x14ac:dyDescent="0.25">
      <c r="A1817" s="21" t="s">
        <v>1</v>
      </c>
      <c r="B1817" s="18" t="s">
        <v>38</v>
      </c>
      <c r="C1817" s="18" t="s">
        <v>2635</v>
      </c>
      <c r="D1817" s="28" t="str">
        <f>VLOOKUP(R1817, method!$A$1:$B$15, 2, 0)</f>
        <v>中前</v>
      </c>
      <c r="E1817">
        <v>8</v>
      </c>
      <c r="F1817" t="s">
        <v>989</v>
      </c>
      <c r="G1817" s="30" t="s">
        <v>445</v>
      </c>
      <c r="H1817">
        <v>1200</v>
      </c>
      <c r="I1817" s="35" t="s">
        <v>455</v>
      </c>
      <c r="J1817">
        <v>4</v>
      </c>
      <c r="K1817">
        <v>2</v>
      </c>
      <c r="L1817">
        <v>42</v>
      </c>
      <c r="M1817" s="16" t="s">
        <v>40</v>
      </c>
      <c r="N1817" s="23" t="s">
        <v>39</v>
      </c>
      <c r="O1817" t="s">
        <v>456</v>
      </c>
      <c r="P1817">
        <v>11</v>
      </c>
      <c r="Q1817">
        <v>118</v>
      </c>
      <c r="R1817">
        <v>6</v>
      </c>
      <c r="S1817">
        <v>8</v>
      </c>
      <c r="T1817">
        <v>8</v>
      </c>
      <c r="X1817" t="s">
        <v>1082</v>
      </c>
      <c r="Y1817">
        <v>1076</v>
      </c>
      <c r="Z1817" t="s">
        <v>1894</v>
      </c>
    </row>
    <row r="1818" spans="1:26" x14ac:dyDescent="0.25">
      <c r="A1818" s="21" t="s">
        <v>1</v>
      </c>
      <c r="B1818" s="18" t="s">
        <v>38</v>
      </c>
      <c r="C1818" s="18" t="s">
        <v>2635</v>
      </c>
      <c r="D1818" s="28" t="str">
        <f>VLOOKUP(R1818, method!$A$1:$B$15, 2, 0)</f>
        <v>中前</v>
      </c>
      <c r="E1818">
        <v>9</v>
      </c>
      <c r="F1818" t="s">
        <v>580</v>
      </c>
      <c r="G1818" t="s">
        <v>469</v>
      </c>
      <c r="H1818">
        <v>1400</v>
      </c>
      <c r="I1818" s="35" t="s">
        <v>455</v>
      </c>
      <c r="J1818">
        <v>4</v>
      </c>
      <c r="K1818">
        <v>7</v>
      </c>
      <c r="L1818">
        <v>44</v>
      </c>
      <c r="M1818" s="16" t="s">
        <v>40</v>
      </c>
      <c r="N1818" s="20" t="s">
        <v>56</v>
      </c>
      <c r="O1818">
        <v>6</v>
      </c>
      <c r="P1818">
        <v>20</v>
      </c>
      <c r="Q1818">
        <v>119</v>
      </c>
      <c r="R1818">
        <v>6</v>
      </c>
      <c r="S1818">
        <v>6</v>
      </c>
      <c r="T1818">
        <v>6</v>
      </c>
      <c r="U1818">
        <v>9</v>
      </c>
      <c r="X1818" t="s">
        <v>1895</v>
      </c>
      <c r="Y1818">
        <v>1063</v>
      </c>
      <c r="Z1818" t="s">
        <v>1894</v>
      </c>
    </row>
    <row r="1819" spans="1:26" x14ac:dyDescent="0.25">
      <c r="A1819" s="21" t="s">
        <v>1</v>
      </c>
      <c r="B1819" s="18" t="s">
        <v>38</v>
      </c>
      <c r="C1819" s="18" t="s">
        <v>2635</v>
      </c>
      <c r="D1819" s="29" t="str">
        <f>VLOOKUP(R1819, method!$A$1:$B$15, 2, 0)</f>
        <v>留後</v>
      </c>
      <c r="E1819" s="34">
        <v>5</v>
      </c>
      <c r="F1819" t="s">
        <v>673</v>
      </c>
      <c r="G1819" s="30" t="s">
        <v>445</v>
      </c>
      <c r="H1819">
        <v>1200</v>
      </c>
      <c r="I1819" s="35" t="s">
        <v>455</v>
      </c>
      <c r="J1819">
        <v>4</v>
      </c>
      <c r="K1819">
        <v>12</v>
      </c>
      <c r="L1819">
        <v>45</v>
      </c>
      <c r="M1819" s="16" t="s">
        <v>40</v>
      </c>
      <c r="N1819" s="20" t="s">
        <v>56</v>
      </c>
      <c r="O1819" s="10" t="s">
        <v>452</v>
      </c>
      <c r="P1819">
        <v>31</v>
      </c>
      <c r="Q1819">
        <v>120</v>
      </c>
      <c r="R1819">
        <v>11</v>
      </c>
      <c r="S1819">
        <v>11</v>
      </c>
      <c r="T1819">
        <v>5</v>
      </c>
      <c r="X1819" t="s">
        <v>663</v>
      </c>
      <c r="Y1819">
        <v>1051</v>
      </c>
      <c r="Z1819" t="s">
        <v>1894</v>
      </c>
    </row>
    <row r="1820" spans="1:26" x14ac:dyDescent="0.25">
      <c r="A1820" s="21" t="s">
        <v>1</v>
      </c>
      <c r="B1820" s="18" t="s">
        <v>38</v>
      </c>
      <c r="C1820" s="18" t="s">
        <v>2635</v>
      </c>
      <c r="D1820" s="28" t="str">
        <f>VLOOKUP(R1820, method!$A$1:$B$15, 2, 0)</f>
        <v>中前</v>
      </c>
      <c r="E1820" s="33">
        <v>3</v>
      </c>
      <c r="F1820" t="s">
        <v>996</v>
      </c>
      <c r="G1820" s="31" t="s">
        <v>451</v>
      </c>
      <c r="H1820">
        <v>1200</v>
      </c>
      <c r="I1820" s="35" t="s">
        <v>455</v>
      </c>
      <c r="J1820">
        <v>4</v>
      </c>
      <c r="K1820">
        <v>4</v>
      </c>
      <c r="L1820">
        <v>45</v>
      </c>
      <c r="M1820" s="16" t="s">
        <v>40</v>
      </c>
      <c r="N1820" s="20" t="s">
        <v>56</v>
      </c>
      <c r="O1820" s="10" t="s">
        <v>526</v>
      </c>
      <c r="P1820">
        <v>17</v>
      </c>
      <c r="Q1820">
        <v>121</v>
      </c>
      <c r="R1820">
        <v>6</v>
      </c>
      <c r="S1820">
        <v>7</v>
      </c>
      <c r="T1820">
        <v>3</v>
      </c>
      <c r="X1820" t="s">
        <v>523</v>
      </c>
      <c r="Y1820">
        <v>1048</v>
      </c>
      <c r="Z1820" t="s">
        <v>1896</v>
      </c>
    </row>
    <row r="1821" spans="1:26" x14ac:dyDescent="0.25">
      <c r="A1821" s="21" t="s">
        <v>1</v>
      </c>
      <c r="B1821" s="18" t="s">
        <v>38</v>
      </c>
      <c r="C1821" s="18" t="s">
        <v>2635</v>
      </c>
      <c r="D1821" s="29" t="str">
        <f>VLOOKUP(R1821, method!$A$1:$B$15, 2, 0)</f>
        <v>留後</v>
      </c>
      <c r="E1821">
        <v>11</v>
      </c>
      <c r="F1821" t="s">
        <v>478</v>
      </c>
      <c r="G1821" t="s">
        <v>469</v>
      </c>
      <c r="H1821">
        <v>1400</v>
      </c>
      <c r="I1821" s="36" t="s">
        <v>479</v>
      </c>
      <c r="J1821">
        <v>4</v>
      </c>
      <c r="K1821">
        <v>4</v>
      </c>
      <c r="L1821">
        <v>47</v>
      </c>
      <c r="M1821" s="16" t="s">
        <v>40</v>
      </c>
      <c r="N1821" s="22" t="s">
        <v>833</v>
      </c>
      <c r="O1821" t="s">
        <v>562</v>
      </c>
      <c r="P1821">
        <v>39</v>
      </c>
      <c r="Q1821">
        <v>112</v>
      </c>
      <c r="R1821">
        <v>14</v>
      </c>
      <c r="S1821">
        <v>14</v>
      </c>
      <c r="T1821">
        <v>13</v>
      </c>
      <c r="U1821">
        <v>11</v>
      </c>
      <c r="X1821" t="s">
        <v>1897</v>
      </c>
      <c r="Y1821">
        <v>1047</v>
      </c>
      <c r="Z1821" t="s">
        <v>1820</v>
      </c>
    </row>
    <row r="1822" spans="1:26" x14ac:dyDescent="0.25">
      <c r="A1822" s="21" t="s">
        <v>1</v>
      </c>
      <c r="B1822" s="18" t="s">
        <v>38</v>
      </c>
      <c r="C1822" s="18" t="s">
        <v>2635</v>
      </c>
      <c r="D1822" s="28" t="str">
        <f>VLOOKUP(R1822, method!$A$1:$B$15, 2, 0)</f>
        <v>中前</v>
      </c>
      <c r="E1822">
        <v>7</v>
      </c>
      <c r="F1822" t="s">
        <v>482</v>
      </c>
      <c r="G1822" s="31" t="s">
        <v>439</v>
      </c>
      <c r="H1822">
        <v>1200</v>
      </c>
      <c r="I1822" s="35" t="s">
        <v>455</v>
      </c>
      <c r="J1822">
        <v>4</v>
      </c>
      <c r="K1822">
        <v>2</v>
      </c>
      <c r="L1822">
        <v>49</v>
      </c>
      <c r="M1822" s="16" t="s">
        <v>40</v>
      </c>
      <c r="N1822" s="18" t="s">
        <v>201</v>
      </c>
      <c r="O1822" t="s">
        <v>548</v>
      </c>
      <c r="P1822">
        <v>17</v>
      </c>
      <c r="Q1822">
        <v>124</v>
      </c>
      <c r="R1822">
        <v>7</v>
      </c>
      <c r="S1822">
        <v>7</v>
      </c>
      <c r="T1822">
        <v>7</v>
      </c>
      <c r="X1822" t="s">
        <v>1898</v>
      </c>
      <c r="Y1822">
        <v>1050</v>
      </c>
      <c r="Z1822" t="s">
        <v>346</v>
      </c>
    </row>
    <row r="1823" spans="1:26" x14ac:dyDescent="0.25">
      <c r="A1823" s="21" t="s">
        <v>1</v>
      </c>
      <c r="B1823" s="18" t="s">
        <v>38</v>
      </c>
      <c r="C1823" s="18" t="s">
        <v>2635</v>
      </c>
      <c r="D1823" s="28" t="str">
        <f>VLOOKUP(R1823, method!$A$1:$B$15, 2, 0)</f>
        <v>中前</v>
      </c>
      <c r="E1823" s="34">
        <v>4</v>
      </c>
      <c r="F1823" t="s">
        <v>623</v>
      </c>
      <c r="G1823" s="31" t="s">
        <v>439</v>
      </c>
      <c r="H1823">
        <v>1200</v>
      </c>
      <c r="I1823" s="35" t="s">
        <v>455</v>
      </c>
      <c r="J1823">
        <v>4</v>
      </c>
      <c r="K1823">
        <v>1</v>
      </c>
      <c r="L1823">
        <v>50</v>
      </c>
      <c r="M1823" s="16" t="s">
        <v>40</v>
      </c>
      <c r="N1823" s="18" t="s">
        <v>201</v>
      </c>
      <c r="O1823" s="10">
        <v>1</v>
      </c>
      <c r="P1823">
        <v>7.5</v>
      </c>
      <c r="Q1823">
        <v>128</v>
      </c>
      <c r="R1823">
        <v>5</v>
      </c>
      <c r="S1823">
        <v>6</v>
      </c>
      <c r="T1823">
        <v>4</v>
      </c>
      <c r="X1823" t="s">
        <v>1758</v>
      </c>
      <c r="Y1823">
        <v>1046</v>
      </c>
      <c r="Z1823" t="s">
        <v>346</v>
      </c>
    </row>
    <row r="1824" spans="1:26" x14ac:dyDescent="0.25">
      <c r="A1824" s="21" t="s">
        <v>1</v>
      </c>
      <c r="B1824" s="18" t="s">
        <v>38</v>
      </c>
      <c r="C1824" s="18" t="s">
        <v>2635</v>
      </c>
      <c r="D1824" s="29" t="str">
        <f>VLOOKUP(R1824, method!$A$1:$B$15, 2, 0)</f>
        <v>留後</v>
      </c>
      <c r="E1824">
        <v>8</v>
      </c>
      <c r="F1824" t="s">
        <v>700</v>
      </c>
      <c r="G1824" t="s">
        <v>545</v>
      </c>
      <c r="H1824">
        <v>1000</v>
      </c>
      <c r="I1824" s="35" t="s">
        <v>455</v>
      </c>
      <c r="J1824">
        <v>4</v>
      </c>
      <c r="K1824">
        <v>6</v>
      </c>
      <c r="L1824">
        <v>52</v>
      </c>
      <c r="M1824" s="16" t="s">
        <v>40</v>
      </c>
      <c r="N1824" s="22" t="s">
        <v>33</v>
      </c>
      <c r="O1824" t="s">
        <v>546</v>
      </c>
      <c r="P1824">
        <v>22</v>
      </c>
      <c r="Q1824">
        <v>127</v>
      </c>
      <c r="R1824">
        <v>13</v>
      </c>
      <c r="S1824">
        <v>14</v>
      </c>
      <c r="T1824">
        <v>8</v>
      </c>
      <c r="X1824" t="s">
        <v>1899</v>
      </c>
      <c r="Y1824">
        <v>1058</v>
      </c>
      <c r="Z1824" t="s">
        <v>1900</v>
      </c>
    </row>
    <row r="1825" spans="1:27" x14ac:dyDescent="0.25">
      <c r="A1825" s="21" t="s">
        <v>1</v>
      </c>
      <c r="B1825" s="18" t="s">
        <v>38</v>
      </c>
      <c r="C1825" s="18" t="s">
        <v>2635</v>
      </c>
      <c r="D1825" s="28" t="str">
        <f>VLOOKUP(R1825, method!$A$1:$B$15, 2, 0)</f>
        <v>中前</v>
      </c>
      <c r="E1825">
        <v>6</v>
      </c>
      <c r="F1825" t="s">
        <v>895</v>
      </c>
      <c r="G1825" s="31" t="s">
        <v>439</v>
      </c>
      <c r="H1825">
        <v>1200</v>
      </c>
      <c r="I1825" s="35" t="s">
        <v>455</v>
      </c>
      <c r="J1825">
        <v>4</v>
      </c>
      <c r="K1825">
        <v>3</v>
      </c>
      <c r="L1825">
        <v>54</v>
      </c>
      <c r="M1825" s="23" t="s">
        <v>72</v>
      </c>
      <c r="N1825" s="17" t="s">
        <v>448</v>
      </c>
      <c r="O1825" t="s">
        <v>529</v>
      </c>
      <c r="P1825">
        <v>10</v>
      </c>
      <c r="Q1825">
        <v>127</v>
      </c>
      <c r="R1825">
        <v>5</v>
      </c>
      <c r="S1825">
        <v>5</v>
      </c>
      <c r="T1825">
        <v>6</v>
      </c>
      <c r="X1825" t="s">
        <v>515</v>
      </c>
      <c r="Y1825">
        <v>1064</v>
      </c>
      <c r="Z1825" t="s">
        <v>16</v>
      </c>
    </row>
    <row r="1826" spans="1:27" x14ac:dyDescent="0.25">
      <c r="A1826" s="21" t="s">
        <v>1</v>
      </c>
      <c r="B1826" s="18" t="s">
        <v>38</v>
      </c>
      <c r="C1826" s="18" t="s">
        <v>2635</v>
      </c>
      <c r="D1826" s="28" t="str">
        <f>VLOOKUP(R1826, method!$A$1:$B$15, 2, 0)</f>
        <v>中前</v>
      </c>
      <c r="E1826">
        <v>8</v>
      </c>
      <c r="F1826" t="s">
        <v>494</v>
      </c>
      <c r="G1826" s="30" t="s">
        <v>445</v>
      </c>
      <c r="H1826">
        <v>1200</v>
      </c>
      <c r="I1826" s="35" t="s">
        <v>455</v>
      </c>
      <c r="J1826">
        <v>4</v>
      </c>
      <c r="K1826">
        <v>8</v>
      </c>
      <c r="L1826">
        <v>56</v>
      </c>
      <c r="M1826" s="23" t="s">
        <v>72</v>
      </c>
      <c r="N1826" s="16" t="s">
        <v>71</v>
      </c>
      <c r="O1826" t="s">
        <v>558</v>
      </c>
      <c r="P1826">
        <v>23</v>
      </c>
      <c r="Q1826">
        <v>131</v>
      </c>
      <c r="R1826">
        <v>6</v>
      </c>
      <c r="S1826">
        <v>8</v>
      </c>
      <c r="T1826">
        <v>8</v>
      </c>
      <c r="X1826" t="s">
        <v>1064</v>
      </c>
      <c r="Y1826">
        <v>1070</v>
      </c>
      <c r="Z1826" t="s">
        <v>16</v>
      </c>
    </row>
    <row r="1827" spans="1:27" x14ac:dyDescent="0.25">
      <c r="A1827" s="21" t="s">
        <v>1</v>
      </c>
      <c r="B1827" s="18" t="s">
        <v>38</v>
      </c>
      <c r="C1827" s="18" t="s">
        <v>2635</v>
      </c>
      <c r="D1827" s="26" t="str">
        <f>VLOOKUP(R1827, method!$A$1:$B$15, 2, 0)</f>
        <v>放頭</v>
      </c>
      <c r="E1827" s="34">
        <v>4</v>
      </c>
      <c r="F1827" t="s">
        <v>497</v>
      </c>
      <c r="G1827" s="31" t="s">
        <v>435</v>
      </c>
      <c r="H1827">
        <v>1200</v>
      </c>
      <c r="I1827" s="35" t="s">
        <v>455</v>
      </c>
      <c r="J1827">
        <v>4</v>
      </c>
      <c r="K1827">
        <v>2</v>
      </c>
      <c r="L1827">
        <v>57</v>
      </c>
      <c r="M1827" s="23" t="s">
        <v>72</v>
      </c>
      <c r="N1827" s="16" t="s">
        <v>71</v>
      </c>
      <c r="O1827" s="10" t="s">
        <v>552</v>
      </c>
      <c r="P1827">
        <v>23</v>
      </c>
      <c r="Q1827">
        <v>132</v>
      </c>
      <c r="R1827">
        <v>3</v>
      </c>
      <c r="S1827">
        <v>3</v>
      </c>
      <c r="T1827">
        <v>4</v>
      </c>
      <c r="X1827" t="s">
        <v>52</v>
      </c>
      <c r="Y1827">
        <v>1062</v>
      </c>
      <c r="Z1827" t="s">
        <v>719</v>
      </c>
    </row>
    <row r="1828" spans="1:27" x14ac:dyDescent="0.25">
      <c r="A1828" s="21" t="s">
        <v>1</v>
      </c>
      <c r="B1828" s="18" t="s">
        <v>38</v>
      </c>
      <c r="C1828" s="18" t="s">
        <v>2635</v>
      </c>
      <c r="D1828" s="26" t="str">
        <f>VLOOKUP(R1828, method!$A$1:$B$15, 2, 0)</f>
        <v>放頭</v>
      </c>
      <c r="E1828">
        <v>13</v>
      </c>
      <c r="F1828" t="s">
        <v>1373</v>
      </c>
      <c r="G1828" t="s">
        <v>545</v>
      </c>
      <c r="H1828">
        <v>1400</v>
      </c>
      <c r="I1828" s="35" t="s">
        <v>455</v>
      </c>
      <c r="J1828">
        <v>3</v>
      </c>
      <c r="K1828">
        <v>6</v>
      </c>
      <c r="L1828">
        <v>60</v>
      </c>
      <c r="M1828" s="23" t="s">
        <v>72</v>
      </c>
      <c r="N1828" s="17" t="s">
        <v>512</v>
      </c>
      <c r="O1828" t="s">
        <v>461</v>
      </c>
      <c r="P1828">
        <v>110</v>
      </c>
      <c r="Q1828">
        <v>115</v>
      </c>
      <c r="R1828">
        <v>3</v>
      </c>
      <c r="S1828">
        <v>4</v>
      </c>
      <c r="T1828">
        <v>4</v>
      </c>
      <c r="U1828">
        <v>13</v>
      </c>
      <c r="X1828" t="s">
        <v>1901</v>
      </c>
      <c r="Y1828">
        <v>1076</v>
      </c>
      <c r="Z1828" t="s">
        <v>463</v>
      </c>
    </row>
    <row r="1829" spans="1:27" x14ac:dyDescent="0.25">
      <c r="A1829" s="21" t="s">
        <v>1</v>
      </c>
      <c r="B1829" s="18" t="s">
        <v>38</v>
      </c>
      <c r="C1829" s="18" t="s">
        <v>2635</v>
      </c>
      <c r="D1829" s="26" t="str">
        <f>VLOOKUP(R1829, method!$A$1:$B$15, 2, 0)</f>
        <v>放頭</v>
      </c>
      <c r="E1829">
        <v>8</v>
      </c>
      <c r="F1829" t="s">
        <v>1012</v>
      </c>
      <c r="G1829" t="s">
        <v>545</v>
      </c>
      <c r="H1829">
        <v>1400</v>
      </c>
      <c r="I1829" s="35" t="s">
        <v>455</v>
      </c>
      <c r="J1829">
        <v>3</v>
      </c>
      <c r="K1829">
        <v>10</v>
      </c>
      <c r="L1829">
        <v>62</v>
      </c>
      <c r="M1829" s="23" t="s">
        <v>72</v>
      </c>
      <c r="N1829" s="15" t="s">
        <v>391</v>
      </c>
      <c r="O1829" t="s">
        <v>548</v>
      </c>
      <c r="P1829">
        <v>89</v>
      </c>
      <c r="Q1829">
        <v>119</v>
      </c>
      <c r="R1829">
        <v>1</v>
      </c>
      <c r="S1829">
        <v>1</v>
      </c>
      <c r="T1829">
        <v>1</v>
      </c>
      <c r="U1829">
        <v>8</v>
      </c>
      <c r="X1829" t="s">
        <v>1902</v>
      </c>
      <c r="Y1829">
        <v>1073</v>
      </c>
      <c r="Z1829" t="s">
        <v>1903</v>
      </c>
    </row>
    <row r="1830" spans="1:27" x14ac:dyDescent="0.25">
      <c r="A1830" s="21" t="s">
        <v>1</v>
      </c>
      <c r="B1830" s="18" t="s">
        <v>38</v>
      </c>
      <c r="C1830" s="18" t="s">
        <v>2635</v>
      </c>
      <c r="E1830" t="s">
        <v>724</v>
      </c>
      <c r="F1830" t="s">
        <v>955</v>
      </c>
      <c r="G1830" t="s">
        <v>551</v>
      </c>
      <c r="H1830">
        <v>1200</v>
      </c>
      <c r="I1830" s="35" t="s">
        <v>455</v>
      </c>
      <c r="J1830">
        <v>3</v>
      </c>
      <c r="K1830" t="s">
        <v>463</v>
      </c>
      <c r="L1830">
        <v>62</v>
      </c>
      <c r="M1830" s="23" t="s">
        <v>72</v>
      </c>
      <c r="N1830" s="23" t="s">
        <v>394</v>
      </c>
      <c r="O1830" t="s">
        <v>463</v>
      </c>
      <c r="P1830" t="s">
        <v>463</v>
      </c>
      <c r="Q1830">
        <v>120</v>
      </c>
      <c r="R1830" t="s">
        <v>463</v>
      </c>
      <c r="X1830" t="s">
        <v>463</v>
      </c>
      <c r="Y1830" t="s">
        <v>463</v>
      </c>
      <c r="Z1830" t="s">
        <v>463</v>
      </c>
      <c r="AA1830" t="s">
        <v>463</v>
      </c>
    </row>
    <row r="1831" spans="1:27" x14ac:dyDescent="0.25">
      <c r="A1831" s="21" t="s">
        <v>1</v>
      </c>
      <c r="B1831" s="18" t="s">
        <v>38</v>
      </c>
      <c r="C1831" s="18" t="s">
        <v>2635</v>
      </c>
      <c r="D1831" s="28" t="str">
        <f>VLOOKUP(R1831, method!$A$1:$B$15, 2, 0)</f>
        <v>中前</v>
      </c>
      <c r="E1831">
        <v>13</v>
      </c>
      <c r="F1831" t="s">
        <v>957</v>
      </c>
      <c r="G1831" t="s">
        <v>469</v>
      </c>
      <c r="H1831">
        <v>1200</v>
      </c>
      <c r="I1831" s="35" t="s">
        <v>436</v>
      </c>
      <c r="J1831">
        <v>3</v>
      </c>
      <c r="K1831">
        <v>5</v>
      </c>
      <c r="L1831">
        <v>64</v>
      </c>
      <c r="M1831" s="23" t="s">
        <v>72</v>
      </c>
      <c r="N1831" s="23" t="s">
        <v>39</v>
      </c>
      <c r="O1831" t="s">
        <v>567</v>
      </c>
      <c r="P1831">
        <v>49</v>
      </c>
      <c r="Q1831">
        <v>118</v>
      </c>
      <c r="R1831">
        <v>6</v>
      </c>
      <c r="S1831">
        <v>8</v>
      </c>
      <c r="T1831">
        <v>13</v>
      </c>
      <c r="X1831" t="s">
        <v>979</v>
      </c>
      <c r="Y1831">
        <v>1068</v>
      </c>
      <c r="Z1831" t="s">
        <v>16</v>
      </c>
    </row>
    <row r="1832" spans="1:27" x14ac:dyDescent="0.25">
      <c r="A1832" s="21" t="s">
        <v>1</v>
      </c>
      <c r="B1832" s="18" t="s">
        <v>38</v>
      </c>
      <c r="C1832" s="18" t="s">
        <v>2635</v>
      </c>
      <c r="D1832" s="28" t="str">
        <f>VLOOKUP(R1832, method!$A$1:$B$15, 2, 0)</f>
        <v>中前</v>
      </c>
      <c r="E1832">
        <v>8</v>
      </c>
      <c r="F1832" t="s">
        <v>963</v>
      </c>
      <c r="G1832" t="s">
        <v>631</v>
      </c>
      <c r="H1832">
        <v>1200</v>
      </c>
      <c r="I1832" s="35" t="s">
        <v>436</v>
      </c>
      <c r="J1832">
        <v>3</v>
      </c>
      <c r="K1832">
        <v>9</v>
      </c>
      <c r="L1832">
        <v>64</v>
      </c>
      <c r="M1832" s="23" t="s">
        <v>72</v>
      </c>
      <c r="N1832" s="18" t="s">
        <v>12</v>
      </c>
      <c r="O1832">
        <v>4</v>
      </c>
      <c r="P1832">
        <v>11</v>
      </c>
      <c r="Q1832">
        <v>122</v>
      </c>
      <c r="R1832">
        <v>5</v>
      </c>
      <c r="S1832">
        <v>4</v>
      </c>
      <c r="T1832">
        <v>8</v>
      </c>
      <c r="X1832" t="s">
        <v>226</v>
      </c>
      <c r="Y1832">
        <v>1049</v>
      </c>
      <c r="Z1832" t="s">
        <v>100</v>
      </c>
    </row>
    <row r="1833" spans="1:27" x14ac:dyDescent="0.25">
      <c r="A1833" s="21" t="s">
        <v>1</v>
      </c>
      <c r="B1833" s="19" t="s">
        <v>44</v>
      </c>
      <c r="C1833" s="19" t="s">
        <v>2636</v>
      </c>
      <c r="D1833" s="29" t="str">
        <f>VLOOKUP(R1833, method!$A$1:$B$15, 2, 0)</f>
        <v>留後</v>
      </c>
      <c r="E1833">
        <v>13</v>
      </c>
      <c r="F1833" t="s">
        <v>550</v>
      </c>
      <c r="G1833" t="s">
        <v>551</v>
      </c>
      <c r="H1833">
        <v>1200</v>
      </c>
      <c r="I1833" s="35" t="s">
        <v>455</v>
      </c>
      <c r="J1833">
        <v>5</v>
      </c>
      <c r="K1833">
        <v>12</v>
      </c>
      <c r="L1833">
        <v>38</v>
      </c>
      <c r="M1833" s="21" t="s">
        <v>46</v>
      </c>
      <c r="N1833" s="16" t="s">
        <v>140</v>
      </c>
      <c r="O1833" t="s">
        <v>508</v>
      </c>
      <c r="P1833">
        <v>188</v>
      </c>
      <c r="Q1833">
        <v>131</v>
      </c>
      <c r="R1833">
        <v>11</v>
      </c>
      <c r="S1833">
        <v>12</v>
      </c>
      <c r="T1833">
        <v>13</v>
      </c>
      <c r="X1833" t="s">
        <v>1185</v>
      </c>
      <c r="Y1833">
        <v>1074</v>
      </c>
      <c r="Z1833" t="s">
        <v>463</v>
      </c>
    </row>
    <row r="1834" spans="1:27" x14ac:dyDescent="0.25">
      <c r="A1834" s="21" t="s">
        <v>1</v>
      </c>
      <c r="B1834" s="19" t="s">
        <v>44</v>
      </c>
      <c r="C1834" s="19" t="s">
        <v>2636</v>
      </c>
      <c r="D1834" s="27" t="str">
        <f>VLOOKUP(R1834, method!$A$1:$B$15, 2, 0)</f>
        <v>中後</v>
      </c>
      <c r="E1834">
        <v>13</v>
      </c>
      <c r="F1834" t="s">
        <v>646</v>
      </c>
      <c r="G1834" t="s">
        <v>469</v>
      </c>
      <c r="H1834">
        <v>1400</v>
      </c>
      <c r="I1834" s="35" t="s">
        <v>455</v>
      </c>
      <c r="J1834">
        <v>4</v>
      </c>
      <c r="K1834">
        <v>5</v>
      </c>
      <c r="L1834">
        <v>41</v>
      </c>
      <c r="M1834" s="21" t="s">
        <v>46</v>
      </c>
      <c r="N1834" s="22" t="s">
        <v>470</v>
      </c>
      <c r="O1834">
        <v>10</v>
      </c>
      <c r="P1834">
        <v>231</v>
      </c>
      <c r="Q1834">
        <v>116</v>
      </c>
      <c r="R1834">
        <v>8</v>
      </c>
      <c r="S1834">
        <v>8</v>
      </c>
      <c r="T1834">
        <v>10</v>
      </c>
      <c r="U1834">
        <v>13</v>
      </c>
      <c r="X1834" t="s">
        <v>1904</v>
      </c>
      <c r="Y1834">
        <v>1072</v>
      </c>
      <c r="Z1834" t="s">
        <v>162</v>
      </c>
    </row>
    <row r="1835" spans="1:27" x14ac:dyDescent="0.25">
      <c r="A1835" s="21" t="s">
        <v>1</v>
      </c>
      <c r="B1835" s="19" t="s">
        <v>44</v>
      </c>
      <c r="C1835" s="19" t="s">
        <v>2636</v>
      </c>
      <c r="D1835" s="27" t="str">
        <f>VLOOKUP(R1835, method!$A$1:$B$15, 2, 0)</f>
        <v>中後</v>
      </c>
      <c r="E1835">
        <v>14</v>
      </c>
      <c r="F1835" t="s">
        <v>579</v>
      </c>
      <c r="G1835" t="s">
        <v>545</v>
      </c>
      <c r="H1835">
        <v>1400</v>
      </c>
      <c r="I1835" s="35" t="s">
        <v>455</v>
      </c>
      <c r="J1835">
        <v>4</v>
      </c>
      <c r="K1835">
        <v>3</v>
      </c>
      <c r="L1835">
        <v>44</v>
      </c>
      <c r="M1835" s="21" t="s">
        <v>46</v>
      </c>
      <c r="N1835" s="24" t="s">
        <v>146</v>
      </c>
      <c r="O1835" t="s">
        <v>1905</v>
      </c>
      <c r="P1835">
        <v>77</v>
      </c>
      <c r="Q1835">
        <v>119</v>
      </c>
      <c r="R1835">
        <v>9</v>
      </c>
      <c r="S1835">
        <v>9</v>
      </c>
      <c r="T1835">
        <v>11</v>
      </c>
      <c r="U1835">
        <v>14</v>
      </c>
      <c r="X1835" t="s">
        <v>1906</v>
      </c>
      <c r="Y1835">
        <v>1093</v>
      </c>
      <c r="Z1835" t="s">
        <v>143</v>
      </c>
    </row>
    <row r="1836" spans="1:27" x14ac:dyDescent="0.25">
      <c r="A1836" s="21" t="s">
        <v>1</v>
      </c>
      <c r="B1836" s="19" t="s">
        <v>44</v>
      </c>
      <c r="C1836" s="19" t="s">
        <v>2636</v>
      </c>
      <c r="D1836" s="29" t="str">
        <f>VLOOKUP(R1836, method!$A$1:$B$15, 2, 0)</f>
        <v>留後</v>
      </c>
      <c r="E1836">
        <v>11</v>
      </c>
      <c r="F1836" t="s">
        <v>652</v>
      </c>
      <c r="G1836" t="s">
        <v>532</v>
      </c>
      <c r="H1836">
        <v>1200</v>
      </c>
      <c r="I1836" s="35" t="s">
        <v>455</v>
      </c>
      <c r="J1836">
        <v>4</v>
      </c>
      <c r="K1836">
        <v>12</v>
      </c>
      <c r="L1836">
        <v>47</v>
      </c>
      <c r="M1836" s="21" t="s">
        <v>46</v>
      </c>
      <c r="N1836" s="23" t="s">
        <v>394</v>
      </c>
      <c r="O1836" t="s">
        <v>573</v>
      </c>
      <c r="P1836">
        <v>120</v>
      </c>
      <c r="Q1836">
        <v>123</v>
      </c>
      <c r="R1836">
        <v>11</v>
      </c>
      <c r="S1836">
        <v>11</v>
      </c>
      <c r="T1836">
        <v>11</v>
      </c>
      <c r="X1836" t="s">
        <v>666</v>
      </c>
      <c r="Y1836">
        <v>1078</v>
      </c>
      <c r="Z1836" t="s">
        <v>143</v>
      </c>
    </row>
    <row r="1837" spans="1:27" x14ac:dyDescent="0.25">
      <c r="A1837" s="21" t="s">
        <v>1</v>
      </c>
      <c r="B1837" s="19" t="s">
        <v>44</v>
      </c>
      <c r="C1837" s="19" t="s">
        <v>2636</v>
      </c>
      <c r="D1837" s="27" t="str">
        <f>VLOOKUP(R1837, method!$A$1:$B$15, 2, 0)</f>
        <v>中後</v>
      </c>
      <c r="E1837">
        <v>9</v>
      </c>
      <c r="F1837" t="s">
        <v>995</v>
      </c>
      <c r="G1837" s="31" t="s">
        <v>435</v>
      </c>
      <c r="H1837">
        <v>1200</v>
      </c>
      <c r="I1837" s="36" t="s">
        <v>440</v>
      </c>
      <c r="J1837">
        <v>4</v>
      </c>
      <c r="K1837">
        <v>7</v>
      </c>
      <c r="L1837">
        <v>49</v>
      </c>
      <c r="M1837" s="21" t="s">
        <v>46</v>
      </c>
      <c r="N1837" s="23" t="s">
        <v>394</v>
      </c>
      <c r="O1837" t="s">
        <v>485</v>
      </c>
      <c r="P1837">
        <v>195</v>
      </c>
      <c r="Q1837">
        <v>126</v>
      </c>
      <c r="R1837">
        <v>10</v>
      </c>
      <c r="S1837">
        <v>10</v>
      </c>
      <c r="T1837">
        <v>9</v>
      </c>
      <c r="X1837" t="s">
        <v>47</v>
      </c>
      <c r="Y1837">
        <v>1059</v>
      </c>
      <c r="Z1837" t="s">
        <v>1907</v>
      </c>
    </row>
    <row r="1838" spans="1:27" x14ac:dyDescent="0.25">
      <c r="A1838" s="21" t="s">
        <v>1</v>
      </c>
      <c r="B1838" s="19" t="s">
        <v>44</v>
      </c>
      <c r="C1838" s="19" t="s">
        <v>2636</v>
      </c>
      <c r="D1838" s="29" t="str">
        <f>VLOOKUP(R1838, method!$A$1:$B$15, 2, 0)</f>
        <v>留後</v>
      </c>
      <c r="E1838">
        <v>10</v>
      </c>
      <c r="F1838" t="s">
        <v>618</v>
      </c>
      <c r="G1838" t="s">
        <v>491</v>
      </c>
      <c r="H1838">
        <v>1200</v>
      </c>
      <c r="I1838" s="35" t="s">
        <v>436</v>
      </c>
      <c r="J1838">
        <v>4</v>
      </c>
      <c r="K1838">
        <v>10</v>
      </c>
      <c r="L1838">
        <v>50</v>
      </c>
      <c r="M1838" s="21" t="s">
        <v>46</v>
      </c>
      <c r="N1838" s="17" t="s">
        <v>448</v>
      </c>
      <c r="O1838">
        <v>9</v>
      </c>
      <c r="P1838">
        <v>178</v>
      </c>
      <c r="Q1838">
        <v>124</v>
      </c>
      <c r="R1838">
        <v>11</v>
      </c>
      <c r="S1838">
        <v>11</v>
      </c>
      <c r="T1838">
        <v>10</v>
      </c>
      <c r="X1838" t="s">
        <v>481</v>
      </c>
      <c r="Y1838">
        <v>1061</v>
      </c>
      <c r="Z1838" t="s">
        <v>16</v>
      </c>
    </row>
    <row r="1839" spans="1:27" x14ac:dyDescent="0.25">
      <c r="A1839" s="21" t="s">
        <v>1</v>
      </c>
      <c r="B1839" s="19" t="s">
        <v>44</v>
      </c>
      <c r="C1839" s="19" t="s">
        <v>2636</v>
      </c>
      <c r="D1839" s="27" t="str">
        <f>VLOOKUP(R1839, method!$A$1:$B$15, 2, 0)</f>
        <v>中後</v>
      </c>
      <c r="E1839">
        <v>14</v>
      </c>
      <c r="F1839" t="s">
        <v>696</v>
      </c>
      <c r="G1839" t="s">
        <v>551</v>
      </c>
      <c r="H1839">
        <v>1200</v>
      </c>
      <c r="I1839" s="35" t="s">
        <v>455</v>
      </c>
      <c r="J1839">
        <v>4</v>
      </c>
      <c r="K1839">
        <v>4</v>
      </c>
      <c r="L1839">
        <v>52</v>
      </c>
      <c r="M1839" s="21" t="s">
        <v>46</v>
      </c>
      <c r="N1839" s="21" t="s">
        <v>61</v>
      </c>
      <c r="O1839" t="s">
        <v>573</v>
      </c>
      <c r="P1839">
        <v>79</v>
      </c>
      <c r="Q1839">
        <v>129</v>
      </c>
      <c r="R1839">
        <v>10</v>
      </c>
      <c r="S1839">
        <v>11</v>
      </c>
      <c r="T1839">
        <v>14</v>
      </c>
      <c r="X1839" t="s">
        <v>1856</v>
      </c>
      <c r="Y1839">
        <v>1041</v>
      </c>
      <c r="Z1839" t="s">
        <v>100</v>
      </c>
    </row>
    <row r="1840" spans="1:27" x14ac:dyDescent="0.25">
      <c r="A1840" s="21" t="s">
        <v>1</v>
      </c>
      <c r="B1840" s="20" t="s">
        <v>49</v>
      </c>
      <c r="C1840" s="20" t="s">
        <v>2637</v>
      </c>
      <c r="D1840" s="29" t="str">
        <f>VLOOKUP(R1840, method!$A$1:$B$15, 2, 0)</f>
        <v>留後</v>
      </c>
      <c r="E1840">
        <v>14</v>
      </c>
      <c r="F1840" t="s">
        <v>708</v>
      </c>
      <c r="G1840" t="s">
        <v>631</v>
      </c>
      <c r="H1840">
        <v>1400</v>
      </c>
      <c r="I1840" s="35" t="s">
        <v>436</v>
      </c>
      <c r="J1840">
        <v>5</v>
      </c>
      <c r="K1840">
        <v>7</v>
      </c>
      <c r="L1840">
        <v>38</v>
      </c>
      <c r="M1840" s="16" t="s">
        <v>77</v>
      </c>
      <c r="N1840" s="14" t="s">
        <v>50</v>
      </c>
      <c r="O1840" t="s">
        <v>1908</v>
      </c>
      <c r="P1840">
        <v>54</v>
      </c>
      <c r="Q1840">
        <v>133</v>
      </c>
      <c r="R1840">
        <v>12</v>
      </c>
      <c r="S1840">
        <v>11</v>
      </c>
      <c r="T1840">
        <v>12</v>
      </c>
      <c r="U1840">
        <v>14</v>
      </c>
      <c r="X1840" t="s">
        <v>1909</v>
      </c>
      <c r="Y1840">
        <v>1054</v>
      </c>
      <c r="Z1840" t="s">
        <v>1910</v>
      </c>
    </row>
    <row r="1841" spans="1:26" x14ac:dyDescent="0.25">
      <c r="A1841" s="21" t="s">
        <v>1</v>
      </c>
      <c r="B1841" s="20" t="s">
        <v>49</v>
      </c>
      <c r="C1841" s="20" t="s">
        <v>2637</v>
      </c>
      <c r="D1841" s="29" t="str">
        <f>VLOOKUP(R1841, method!$A$1:$B$15, 2, 0)</f>
        <v>留後</v>
      </c>
      <c r="E1841">
        <v>12</v>
      </c>
      <c r="F1841" t="s">
        <v>978</v>
      </c>
      <c r="G1841" t="s">
        <v>631</v>
      </c>
      <c r="H1841">
        <v>1000</v>
      </c>
      <c r="I1841" s="35" t="s">
        <v>436</v>
      </c>
      <c r="J1841">
        <v>4</v>
      </c>
      <c r="K1841">
        <v>1</v>
      </c>
      <c r="L1841">
        <v>41</v>
      </c>
      <c r="M1841" s="16" t="s">
        <v>77</v>
      </c>
      <c r="N1841" s="17" t="s">
        <v>512</v>
      </c>
      <c r="O1841" t="s">
        <v>480</v>
      </c>
      <c r="P1841">
        <v>131</v>
      </c>
      <c r="Q1841">
        <v>114</v>
      </c>
      <c r="R1841">
        <v>11</v>
      </c>
      <c r="S1841">
        <v>12</v>
      </c>
      <c r="T1841">
        <v>12</v>
      </c>
      <c r="X1841" t="s">
        <v>1911</v>
      </c>
      <c r="Y1841">
        <v>1041</v>
      </c>
      <c r="Z1841" t="s">
        <v>158</v>
      </c>
    </row>
    <row r="1842" spans="1:26" x14ac:dyDescent="0.25">
      <c r="A1842" s="21" t="s">
        <v>1</v>
      </c>
      <c r="B1842" s="20" t="s">
        <v>49</v>
      </c>
      <c r="C1842" s="20" t="s">
        <v>2637</v>
      </c>
      <c r="D1842" s="28" t="str">
        <f>VLOOKUP(R1842, method!$A$1:$B$15, 2, 0)</f>
        <v>中前</v>
      </c>
      <c r="E1842">
        <v>12</v>
      </c>
      <c r="F1842" t="s">
        <v>454</v>
      </c>
      <c r="G1842" s="31" t="s">
        <v>451</v>
      </c>
      <c r="H1842">
        <v>1200</v>
      </c>
      <c r="I1842" s="35" t="s">
        <v>455</v>
      </c>
      <c r="J1842">
        <v>4</v>
      </c>
      <c r="K1842">
        <v>2</v>
      </c>
      <c r="L1842">
        <v>44</v>
      </c>
      <c r="M1842" s="16" t="s">
        <v>77</v>
      </c>
      <c r="N1842" s="14" t="s">
        <v>45</v>
      </c>
      <c r="O1842" t="s">
        <v>461</v>
      </c>
      <c r="P1842">
        <v>49</v>
      </c>
      <c r="Q1842">
        <v>122</v>
      </c>
      <c r="R1842">
        <v>4</v>
      </c>
      <c r="S1842">
        <v>4</v>
      </c>
      <c r="T1842">
        <v>12</v>
      </c>
      <c r="X1842" t="s">
        <v>52</v>
      </c>
      <c r="Y1842">
        <v>1043</v>
      </c>
      <c r="Z1842" t="s">
        <v>158</v>
      </c>
    </row>
    <row r="1843" spans="1:26" x14ac:dyDescent="0.25">
      <c r="A1843" s="21" t="s">
        <v>1</v>
      </c>
      <c r="B1843" s="20" t="s">
        <v>49</v>
      </c>
      <c r="C1843" s="20" t="s">
        <v>2637</v>
      </c>
      <c r="D1843" s="28" t="str">
        <f>VLOOKUP(R1843, method!$A$1:$B$15, 2, 0)</f>
        <v>中前</v>
      </c>
      <c r="E1843">
        <v>12</v>
      </c>
      <c r="F1843" t="s">
        <v>594</v>
      </c>
      <c r="G1843" t="s">
        <v>532</v>
      </c>
      <c r="H1843">
        <v>1000</v>
      </c>
      <c r="I1843" s="35" t="s">
        <v>455</v>
      </c>
      <c r="J1843">
        <v>4</v>
      </c>
      <c r="K1843">
        <v>4</v>
      </c>
      <c r="L1843">
        <v>47</v>
      </c>
      <c r="M1843" s="16" t="s">
        <v>77</v>
      </c>
      <c r="N1843" s="17" t="s">
        <v>512</v>
      </c>
      <c r="O1843" t="s">
        <v>679</v>
      </c>
      <c r="P1843">
        <v>63</v>
      </c>
      <c r="Q1843">
        <v>118</v>
      </c>
      <c r="R1843">
        <v>7</v>
      </c>
      <c r="S1843">
        <v>5</v>
      </c>
      <c r="T1843">
        <v>12</v>
      </c>
      <c r="X1843" t="s">
        <v>1912</v>
      </c>
      <c r="Y1843">
        <v>1079</v>
      </c>
      <c r="Z1843" t="s">
        <v>158</v>
      </c>
    </row>
    <row r="1844" spans="1:26" x14ac:dyDescent="0.25">
      <c r="A1844" s="21" t="s">
        <v>1</v>
      </c>
      <c r="B1844" s="20" t="s">
        <v>49</v>
      </c>
      <c r="C1844" s="20" t="s">
        <v>2637</v>
      </c>
      <c r="D1844" s="28" t="str">
        <f>VLOOKUP(R1844, method!$A$1:$B$15, 2, 0)</f>
        <v>中前</v>
      </c>
      <c r="E1844" s="34">
        <v>4</v>
      </c>
      <c r="F1844" t="s">
        <v>991</v>
      </c>
      <c r="G1844" t="s">
        <v>631</v>
      </c>
      <c r="H1844">
        <v>1000</v>
      </c>
      <c r="I1844" s="35" t="s">
        <v>455</v>
      </c>
      <c r="J1844">
        <v>4</v>
      </c>
      <c r="K1844">
        <v>5</v>
      </c>
      <c r="L1844">
        <v>49</v>
      </c>
      <c r="M1844" s="16" t="s">
        <v>77</v>
      </c>
      <c r="N1844" s="17" t="s">
        <v>512</v>
      </c>
      <c r="O1844" t="s">
        <v>558</v>
      </c>
      <c r="P1844">
        <v>168</v>
      </c>
      <c r="Q1844">
        <v>118</v>
      </c>
      <c r="R1844">
        <v>4</v>
      </c>
      <c r="S1844">
        <v>5</v>
      </c>
      <c r="T1844">
        <v>4</v>
      </c>
      <c r="X1844" t="s">
        <v>662</v>
      </c>
      <c r="Y1844">
        <v>1061</v>
      </c>
      <c r="Z1844" t="s">
        <v>1913</v>
      </c>
    </row>
    <row r="1845" spans="1:26" x14ac:dyDescent="0.25">
      <c r="A1845" s="21" t="s">
        <v>1</v>
      </c>
      <c r="B1845" s="20" t="s">
        <v>49</v>
      </c>
      <c r="C1845" s="20" t="s">
        <v>2637</v>
      </c>
      <c r="D1845" s="28" t="str">
        <f>VLOOKUP(R1845, method!$A$1:$B$15, 2, 0)</f>
        <v>中前</v>
      </c>
      <c r="E1845">
        <v>11</v>
      </c>
      <c r="F1845" t="s">
        <v>607</v>
      </c>
      <c r="G1845" t="s">
        <v>511</v>
      </c>
      <c r="H1845">
        <v>1200</v>
      </c>
      <c r="I1845" s="35" t="s">
        <v>455</v>
      </c>
      <c r="J1845">
        <v>4</v>
      </c>
      <c r="K1845">
        <v>1</v>
      </c>
      <c r="L1845">
        <v>52</v>
      </c>
      <c r="M1845" s="16" t="s">
        <v>77</v>
      </c>
      <c r="N1845" s="23" t="s">
        <v>405</v>
      </c>
      <c r="O1845" t="s">
        <v>567</v>
      </c>
      <c r="P1845">
        <v>62</v>
      </c>
      <c r="Q1845">
        <v>128</v>
      </c>
      <c r="R1845">
        <v>4</v>
      </c>
      <c r="S1845">
        <v>6</v>
      </c>
      <c r="T1845">
        <v>11</v>
      </c>
      <c r="X1845" t="s">
        <v>1914</v>
      </c>
      <c r="Y1845">
        <v>1063</v>
      </c>
      <c r="Z1845" t="s">
        <v>1686</v>
      </c>
    </row>
    <row r="1846" spans="1:26" x14ac:dyDescent="0.25">
      <c r="A1846" s="21" t="s">
        <v>1</v>
      </c>
      <c r="B1846" s="20" t="s">
        <v>49</v>
      </c>
      <c r="C1846" s="20" t="s">
        <v>2637</v>
      </c>
      <c r="D1846" s="26" t="str">
        <f>VLOOKUP(R1846, method!$A$1:$B$15, 2, 0)</f>
        <v>放頭</v>
      </c>
      <c r="E1846">
        <v>7</v>
      </c>
      <c r="F1846" t="s">
        <v>995</v>
      </c>
      <c r="G1846" s="31" t="s">
        <v>435</v>
      </c>
      <c r="H1846">
        <v>1200</v>
      </c>
      <c r="I1846" s="36" t="s">
        <v>440</v>
      </c>
      <c r="J1846">
        <v>4</v>
      </c>
      <c r="K1846">
        <v>6</v>
      </c>
      <c r="L1846">
        <v>54</v>
      </c>
      <c r="M1846" s="16" t="s">
        <v>77</v>
      </c>
      <c r="N1846" s="17" t="s">
        <v>512</v>
      </c>
      <c r="O1846" t="s">
        <v>679</v>
      </c>
      <c r="P1846">
        <v>137</v>
      </c>
      <c r="Q1846">
        <v>128</v>
      </c>
      <c r="R1846">
        <v>3</v>
      </c>
      <c r="S1846">
        <v>3</v>
      </c>
      <c r="T1846">
        <v>7</v>
      </c>
      <c r="X1846" t="s">
        <v>462</v>
      </c>
      <c r="Y1846">
        <v>1052</v>
      </c>
      <c r="Z1846" t="s">
        <v>463</v>
      </c>
    </row>
    <row r="1847" spans="1:26" x14ac:dyDescent="0.25">
      <c r="A1847" s="21" t="s">
        <v>1</v>
      </c>
      <c r="B1847" s="20" t="s">
        <v>49</v>
      </c>
      <c r="C1847" s="20" t="s">
        <v>2637</v>
      </c>
      <c r="D1847" s="27" t="str">
        <f>VLOOKUP(R1847, method!$A$1:$B$15, 2, 0)</f>
        <v>中後</v>
      </c>
      <c r="E1847">
        <v>11</v>
      </c>
      <c r="F1847" t="s">
        <v>912</v>
      </c>
      <c r="G1847" t="s">
        <v>545</v>
      </c>
      <c r="H1847">
        <v>1200</v>
      </c>
      <c r="I1847" s="35" t="s">
        <v>436</v>
      </c>
      <c r="J1847">
        <v>4</v>
      </c>
      <c r="K1847">
        <v>10</v>
      </c>
      <c r="L1847">
        <v>56</v>
      </c>
      <c r="M1847" s="16" t="s">
        <v>77</v>
      </c>
      <c r="N1847" s="23" t="s">
        <v>39</v>
      </c>
      <c r="O1847">
        <v>13</v>
      </c>
      <c r="P1847">
        <v>118</v>
      </c>
      <c r="Q1847">
        <v>130</v>
      </c>
      <c r="R1847">
        <v>10</v>
      </c>
      <c r="S1847">
        <v>9</v>
      </c>
      <c r="T1847">
        <v>11</v>
      </c>
      <c r="X1847" t="s">
        <v>1850</v>
      </c>
      <c r="Y1847">
        <v>1034</v>
      </c>
      <c r="Z1847" t="s">
        <v>463</v>
      </c>
    </row>
    <row r="1848" spans="1:26" x14ac:dyDescent="0.25">
      <c r="A1848" s="21" t="s">
        <v>1</v>
      </c>
      <c r="B1848" s="20" t="s">
        <v>49</v>
      </c>
      <c r="C1848" s="20" t="s">
        <v>2637</v>
      </c>
      <c r="D1848" s="27" t="str">
        <f>VLOOKUP(R1848, method!$A$1:$B$15, 2, 0)</f>
        <v>中後</v>
      </c>
      <c r="E1848">
        <v>8</v>
      </c>
      <c r="F1848" t="s">
        <v>616</v>
      </c>
      <c r="G1848" t="s">
        <v>532</v>
      </c>
      <c r="H1848">
        <v>1200</v>
      </c>
      <c r="I1848" s="35" t="s">
        <v>455</v>
      </c>
      <c r="J1848">
        <v>4</v>
      </c>
      <c r="K1848">
        <v>5</v>
      </c>
      <c r="L1848">
        <v>56</v>
      </c>
      <c r="M1848" s="16" t="s">
        <v>77</v>
      </c>
      <c r="N1848" s="23" t="s">
        <v>39</v>
      </c>
      <c r="O1848">
        <v>6</v>
      </c>
      <c r="P1848">
        <v>35</v>
      </c>
      <c r="Q1848">
        <v>133</v>
      </c>
      <c r="R1848">
        <v>8</v>
      </c>
      <c r="S1848">
        <v>9</v>
      </c>
      <c r="T1848">
        <v>8</v>
      </c>
      <c r="X1848" t="s">
        <v>1071</v>
      </c>
      <c r="Y1848">
        <v>1036</v>
      </c>
      <c r="Z1848" t="s">
        <v>463</v>
      </c>
    </row>
    <row r="1849" spans="1:26" x14ac:dyDescent="0.25">
      <c r="A1849" s="21" t="s">
        <v>1</v>
      </c>
      <c r="B1849" s="21" t="s">
        <v>55</v>
      </c>
      <c r="C1849" s="21" t="s">
        <v>2638</v>
      </c>
      <c r="D1849" s="29" t="str">
        <f>VLOOKUP(R1849, method!$A$1:$B$15, 2, 0)</f>
        <v>留後</v>
      </c>
      <c r="E1849">
        <v>10</v>
      </c>
      <c r="F1849" t="s">
        <v>708</v>
      </c>
      <c r="G1849" t="s">
        <v>511</v>
      </c>
      <c r="H1849">
        <v>1200</v>
      </c>
      <c r="I1849" s="35" t="s">
        <v>455</v>
      </c>
      <c r="J1849">
        <v>5</v>
      </c>
      <c r="K1849">
        <v>6</v>
      </c>
      <c r="L1849">
        <v>35</v>
      </c>
      <c r="M1849" s="19" t="s">
        <v>57</v>
      </c>
      <c r="N1849" s="14" t="s">
        <v>50</v>
      </c>
      <c r="O1849" t="s">
        <v>508</v>
      </c>
      <c r="P1849">
        <v>50</v>
      </c>
      <c r="Q1849">
        <v>130</v>
      </c>
      <c r="R1849">
        <v>11</v>
      </c>
      <c r="S1849">
        <v>11</v>
      </c>
      <c r="T1849">
        <v>10</v>
      </c>
      <c r="X1849" t="s">
        <v>1111</v>
      </c>
      <c r="Y1849">
        <v>1118</v>
      </c>
      <c r="Z1849" t="s">
        <v>23</v>
      </c>
    </row>
    <row r="1850" spans="1:26" x14ac:dyDescent="0.25">
      <c r="A1850" s="21" t="s">
        <v>1</v>
      </c>
      <c r="B1850" s="21" t="s">
        <v>55</v>
      </c>
      <c r="C1850" s="21" t="s">
        <v>2638</v>
      </c>
      <c r="D1850" s="27" t="str">
        <f>VLOOKUP(R1850, method!$A$1:$B$15, 2, 0)</f>
        <v>中後</v>
      </c>
      <c r="E1850">
        <v>7</v>
      </c>
      <c r="F1850" t="s">
        <v>450</v>
      </c>
      <c r="G1850" s="31" t="s">
        <v>451</v>
      </c>
      <c r="H1850">
        <v>1200</v>
      </c>
      <c r="I1850" s="35" t="s">
        <v>436</v>
      </c>
      <c r="J1850">
        <v>5</v>
      </c>
      <c r="K1850">
        <v>10</v>
      </c>
      <c r="L1850">
        <v>37</v>
      </c>
      <c r="M1850" s="19" t="s">
        <v>57</v>
      </c>
      <c r="N1850" s="18" t="s">
        <v>12</v>
      </c>
      <c r="O1850" t="s">
        <v>519</v>
      </c>
      <c r="P1850">
        <v>10</v>
      </c>
      <c r="Q1850">
        <v>132</v>
      </c>
      <c r="R1850">
        <v>9</v>
      </c>
      <c r="S1850">
        <v>5</v>
      </c>
      <c r="T1850">
        <v>7</v>
      </c>
      <c r="X1850" t="s">
        <v>1112</v>
      </c>
      <c r="Y1850">
        <v>1111</v>
      </c>
      <c r="Z1850" t="s">
        <v>23</v>
      </c>
    </row>
    <row r="1851" spans="1:26" x14ac:dyDescent="0.25">
      <c r="A1851" s="21" t="s">
        <v>1</v>
      </c>
      <c r="B1851" s="21" t="s">
        <v>55</v>
      </c>
      <c r="C1851" s="21" t="s">
        <v>2638</v>
      </c>
      <c r="D1851" s="28" t="str">
        <f>VLOOKUP(R1851, method!$A$1:$B$15, 2, 0)</f>
        <v>中前</v>
      </c>
      <c r="E1851" s="34">
        <v>4</v>
      </c>
      <c r="F1851" t="s">
        <v>457</v>
      </c>
      <c r="G1851" s="30" t="s">
        <v>445</v>
      </c>
      <c r="H1851">
        <v>1200</v>
      </c>
      <c r="I1851" s="35" t="s">
        <v>455</v>
      </c>
      <c r="J1851">
        <v>5</v>
      </c>
      <c r="K1851">
        <v>3</v>
      </c>
      <c r="L1851">
        <v>38</v>
      </c>
      <c r="M1851" s="19" t="s">
        <v>57</v>
      </c>
      <c r="N1851" s="17" t="s">
        <v>448</v>
      </c>
      <c r="O1851" s="10" t="s">
        <v>526</v>
      </c>
      <c r="P1851">
        <v>2.9</v>
      </c>
      <c r="Q1851">
        <v>132</v>
      </c>
      <c r="R1851">
        <v>7</v>
      </c>
      <c r="S1851">
        <v>6</v>
      </c>
      <c r="T1851">
        <v>4</v>
      </c>
      <c r="X1851" t="s">
        <v>667</v>
      </c>
      <c r="Y1851">
        <v>1108</v>
      </c>
      <c r="Z1851" t="s">
        <v>23</v>
      </c>
    </row>
    <row r="1852" spans="1:26" x14ac:dyDescent="0.25">
      <c r="A1852" s="21" t="s">
        <v>1</v>
      </c>
      <c r="B1852" s="21" t="s">
        <v>55</v>
      </c>
      <c r="C1852" s="21" t="s">
        <v>2638</v>
      </c>
      <c r="D1852" s="28" t="str">
        <f>VLOOKUP(R1852, method!$A$1:$B$15, 2, 0)</f>
        <v>中前</v>
      </c>
      <c r="E1852" s="34">
        <v>4</v>
      </c>
      <c r="F1852" t="s">
        <v>579</v>
      </c>
      <c r="G1852" t="s">
        <v>545</v>
      </c>
      <c r="H1852">
        <v>1200</v>
      </c>
      <c r="I1852" s="35" t="s">
        <v>455</v>
      </c>
      <c r="J1852">
        <v>4</v>
      </c>
      <c r="K1852">
        <v>5</v>
      </c>
      <c r="L1852">
        <v>40</v>
      </c>
      <c r="M1852" s="19" t="s">
        <v>57</v>
      </c>
      <c r="N1852" s="19" t="s">
        <v>404</v>
      </c>
      <c r="O1852">
        <v>3</v>
      </c>
      <c r="P1852">
        <v>15</v>
      </c>
      <c r="Q1852">
        <v>117</v>
      </c>
      <c r="R1852">
        <v>6</v>
      </c>
      <c r="S1852">
        <v>5</v>
      </c>
      <c r="T1852">
        <v>4</v>
      </c>
      <c r="X1852" t="s">
        <v>565</v>
      </c>
      <c r="Y1852">
        <v>1132</v>
      </c>
      <c r="Z1852" t="s">
        <v>23</v>
      </c>
    </row>
    <row r="1853" spans="1:26" x14ac:dyDescent="0.25">
      <c r="A1853" s="21" t="s">
        <v>1</v>
      </c>
      <c r="B1853" s="21" t="s">
        <v>55</v>
      </c>
      <c r="C1853" s="21" t="s">
        <v>2638</v>
      </c>
      <c r="D1853" s="27" t="str">
        <f>VLOOKUP(R1853, method!$A$1:$B$15, 2, 0)</f>
        <v>中後</v>
      </c>
      <c r="E1853" s="34">
        <v>4</v>
      </c>
      <c r="F1853" t="s">
        <v>464</v>
      </c>
      <c r="G1853" s="31" t="s">
        <v>439</v>
      </c>
      <c r="H1853">
        <v>1200</v>
      </c>
      <c r="I1853" s="35" t="s">
        <v>455</v>
      </c>
      <c r="J1853">
        <v>4</v>
      </c>
      <c r="K1853">
        <v>9</v>
      </c>
      <c r="L1853">
        <v>41</v>
      </c>
      <c r="M1853" s="19" t="s">
        <v>57</v>
      </c>
      <c r="N1853" s="20" t="s">
        <v>56</v>
      </c>
      <c r="O1853" s="10" t="s">
        <v>552</v>
      </c>
      <c r="P1853">
        <v>16</v>
      </c>
      <c r="Q1853">
        <v>117</v>
      </c>
      <c r="R1853">
        <v>9</v>
      </c>
      <c r="S1853">
        <v>8</v>
      </c>
      <c r="T1853">
        <v>4</v>
      </c>
      <c r="X1853" t="s">
        <v>1135</v>
      </c>
      <c r="Y1853">
        <v>1138</v>
      </c>
      <c r="Z1853" t="s">
        <v>23</v>
      </c>
    </row>
    <row r="1854" spans="1:26" x14ac:dyDescent="0.25">
      <c r="A1854" s="21" t="s">
        <v>1</v>
      </c>
      <c r="B1854" s="21" t="s">
        <v>55</v>
      </c>
      <c r="C1854" s="21" t="s">
        <v>2638</v>
      </c>
      <c r="D1854" s="29" t="str">
        <f>VLOOKUP(R1854, method!$A$1:$B$15, 2, 0)</f>
        <v>留後</v>
      </c>
      <c r="E1854">
        <v>13</v>
      </c>
      <c r="F1854" t="s">
        <v>721</v>
      </c>
      <c r="G1854" t="s">
        <v>631</v>
      </c>
      <c r="H1854">
        <v>1000</v>
      </c>
      <c r="I1854" s="35" t="s">
        <v>455</v>
      </c>
      <c r="J1854">
        <v>4</v>
      </c>
      <c r="K1854">
        <v>1</v>
      </c>
      <c r="L1854">
        <v>43</v>
      </c>
      <c r="M1854" s="19" t="s">
        <v>57</v>
      </c>
      <c r="N1854" s="23" t="s">
        <v>405</v>
      </c>
      <c r="O1854">
        <v>7</v>
      </c>
      <c r="P1854">
        <v>15</v>
      </c>
      <c r="Q1854">
        <v>119</v>
      </c>
      <c r="R1854">
        <v>11</v>
      </c>
      <c r="S1854">
        <v>13</v>
      </c>
      <c r="T1854">
        <v>13</v>
      </c>
      <c r="X1854" t="s">
        <v>1915</v>
      </c>
      <c r="Y1854">
        <v>1132</v>
      </c>
      <c r="Z1854" t="s">
        <v>23</v>
      </c>
    </row>
    <row r="1855" spans="1:26" x14ac:dyDescent="0.25">
      <c r="A1855" s="21" t="s">
        <v>1</v>
      </c>
      <c r="B1855" s="21" t="s">
        <v>55</v>
      </c>
      <c r="C1855" s="21" t="s">
        <v>2638</v>
      </c>
      <c r="D1855" s="27" t="str">
        <f>VLOOKUP(R1855, method!$A$1:$B$15, 2, 0)</f>
        <v>中後</v>
      </c>
      <c r="E1855">
        <v>7</v>
      </c>
      <c r="F1855" t="s">
        <v>996</v>
      </c>
      <c r="G1855" s="31" t="s">
        <v>451</v>
      </c>
      <c r="H1855">
        <v>1200</v>
      </c>
      <c r="I1855" s="35" t="s">
        <v>455</v>
      </c>
      <c r="J1855">
        <v>4</v>
      </c>
      <c r="K1855">
        <v>11</v>
      </c>
      <c r="L1855">
        <v>45</v>
      </c>
      <c r="M1855" s="19" t="s">
        <v>57</v>
      </c>
      <c r="N1855" s="25" t="s">
        <v>26</v>
      </c>
      <c r="O1855" s="10" t="s">
        <v>498</v>
      </c>
      <c r="P1855">
        <v>16</v>
      </c>
      <c r="Q1855">
        <v>121</v>
      </c>
      <c r="R1855">
        <v>10</v>
      </c>
      <c r="S1855">
        <v>10</v>
      </c>
      <c r="T1855">
        <v>7</v>
      </c>
      <c r="X1855" t="s">
        <v>671</v>
      </c>
      <c r="Y1855">
        <v>1116</v>
      </c>
      <c r="Z1855" t="s">
        <v>23</v>
      </c>
    </row>
    <row r="1856" spans="1:26" x14ac:dyDescent="0.25">
      <c r="A1856" s="21" t="s">
        <v>1</v>
      </c>
      <c r="B1856" s="21" t="s">
        <v>55</v>
      </c>
      <c r="C1856" s="21" t="s">
        <v>2638</v>
      </c>
      <c r="D1856" s="27" t="str">
        <f>VLOOKUP(R1856, method!$A$1:$B$15, 2, 0)</f>
        <v>中後</v>
      </c>
      <c r="E1856" s="34">
        <v>4</v>
      </c>
      <c r="F1856" t="s">
        <v>692</v>
      </c>
      <c r="G1856" s="31" t="s">
        <v>439</v>
      </c>
      <c r="H1856">
        <v>1200</v>
      </c>
      <c r="I1856" s="35" t="s">
        <v>455</v>
      </c>
      <c r="J1856">
        <v>4</v>
      </c>
      <c r="K1856">
        <v>1</v>
      </c>
      <c r="L1856">
        <v>45</v>
      </c>
      <c r="M1856" s="19" t="s">
        <v>57</v>
      </c>
      <c r="N1856" s="20" t="s">
        <v>56</v>
      </c>
      <c r="O1856">
        <v>3</v>
      </c>
      <c r="P1856">
        <v>4</v>
      </c>
      <c r="Q1856">
        <v>121</v>
      </c>
      <c r="R1856">
        <v>8</v>
      </c>
      <c r="S1856">
        <v>7</v>
      </c>
      <c r="T1856">
        <v>4</v>
      </c>
      <c r="X1856" t="s">
        <v>437</v>
      </c>
      <c r="Y1856">
        <v>1122</v>
      </c>
      <c r="Z1856" t="s">
        <v>23</v>
      </c>
    </row>
    <row r="1857" spans="1:27" x14ac:dyDescent="0.25">
      <c r="A1857" s="21" t="s">
        <v>1</v>
      </c>
      <c r="B1857" s="21" t="s">
        <v>55</v>
      </c>
      <c r="C1857" s="21" t="s">
        <v>2638</v>
      </c>
      <c r="D1857" s="28" t="str">
        <f>VLOOKUP(R1857, method!$A$1:$B$15, 2, 0)</f>
        <v>中前</v>
      </c>
      <c r="E1857" s="33">
        <v>2</v>
      </c>
      <c r="F1857" t="s">
        <v>694</v>
      </c>
      <c r="G1857" s="31" t="s">
        <v>435</v>
      </c>
      <c r="H1857">
        <v>1200</v>
      </c>
      <c r="I1857" s="35" t="s">
        <v>455</v>
      </c>
      <c r="J1857">
        <v>4</v>
      </c>
      <c r="K1857">
        <v>3</v>
      </c>
      <c r="L1857">
        <v>44</v>
      </c>
      <c r="M1857" s="19" t="s">
        <v>57</v>
      </c>
      <c r="N1857" s="20" t="s">
        <v>56</v>
      </c>
      <c r="O1857" s="10" t="s">
        <v>452</v>
      </c>
      <c r="P1857">
        <v>6</v>
      </c>
      <c r="Q1857">
        <v>119</v>
      </c>
      <c r="R1857">
        <v>7</v>
      </c>
      <c r="S1857">
        <v>8</v>
      </c>
      <c r="T1857">
        <v>2</v>
      </c>
      <c r="X1857" t="s">
        <v>658</v>
      </c>
      <c r="Y1857">
        <v>1120</v>
      </c>
      <c r="Z1857" t="s">
        <v>1916</v>
      </c>
    </row>
    <row r="1858" spans="1:27" x14ac:dyDescent="0.25">
      <c r="A1858" s="21" t="s">
        <v>1</v>
      </c>
      <c r="B1858" s="21" t="s">
        <v>55</v>
      </c>
      <c r="C1858" s="21" t="s">
        <v>2638</v>
      </c>
      <c r="D1858" s="27" t="str">
        <f>VLOOKUP(R1858, method!$A$1:$B$15, 2, 0)</f>
        <v>中後</v>
      </c>
      <c r="E1858" s="34">
        <v>5</v>
      </c>
      <c r="F1858" t="s">
        <v>849</v>
      </c>
      <c r="G1858" s="31" t="s">
        <v>435</v>
      </c>
      <c r="H1858">
        <v>1200</v>
      </c>
      <c r="I1858" s="35" t="s">
        <v>455</v>
      </c>
      <c r="J1858">
        <v>4</v>
      </c>
      <c r="K1858">
        <v>6</v>
      </c>
      <c r="L1858">
        <v>46</v>
      </c>
      <c r="M1858" s="19" t="s">
        <v>57</v>
      </c>
      <c r="N1858" s="20" t="s">
        <v>56</v>
      </c>
      <c r="O1858" t="s">
        <v>536</v>
      </c>
      <c r="P1858">
        <v>10</v>
      </c>
      <c r="Q1858">
        <v>122</v>
      </c>
      <c r="R1858">
        <v>9</v>
      </c>
      <c r="S1858">
        <v>10</v>
      </c>
      <c r="T1858">
        <v>5</v>
      </c>
      <c r="X1858" t="s">
        <v>449</v>
      </c>
      <c r="Y1858">
        <v>1108</v>
      </c>
      <c r="Z1858" t="s">
        <v>113</v>
      </c>
    </row>
    <row r="1859" spans="1:27" x14ac:dyDescent="0.25">
      <c r="A1859" s="21" t="s">
        <v>1</v>
      </c>
      <c r="B1859" s="21" t="s">
        <v>55</v>
      </c>
      <c r="C1859" s="21" t="s">
        <v>2638</v>
      </c>
      <c r="D1859" s="29" t="str">
        <f>VLOOKUP(R1859, method!$A$1:$B$15, 2, 0)</f>
        <v>留後</v>
      </c>
      <c r="E1859" s="33">
        <v>3</v>
      </c>
      <c r="F1859" t="s">
        <v>851</v>
      </c>
      <c r="G1859" t="s">
        <v>532</v>
      </c>
      <c r="H1859">
        <v>1000</v>
      </c>
      <c r="I1859" s="35" t="s">
        <v>455</v>
      </c>
      <c r="J1859">
        <v>4</v>
      </c>
      <c r="K1859">
        <v>10</v>
      </c>
      <c r="L1859">
        <v>46</v>
      </c>
      <c r="M1859" s="19" t="s">
        <v>57</v>
      </c>
      <c r="N1859" s="21" t="s">
        <v>61</v>
      </c>
      <c r="O1859" s="10">
        <v>2</v>
      </c>
      <c r="P1859">
        <v>11</v>
      </c>
      <c r="Q1859">
        <v>121</v>
      </c>
      <c r="R1859">
        <v>12</v>
      </c>
      <c r="S1859">
        <v>11</v>
      </c>
      <c r="T1859">
        <v>3</v>
      </c>
      <c r="X1859" t="s">
        <v>1917</v>
      </c>
      <c r="Y1859">
        <v>1108</v>
      </c>
      <c r="Z1859" t="s">
        <v>113</v>
      </c>
    </row>
    <row r="1860" spans="1:27" x14ac:dyDescent="0.25">
      <c r="A1860" s="21" t="s">
        <v>1</v>
      </c>
      <c r="B1860" s="21" t="s">
        <v>55</v>
      </c>
      <c r="C1860" s="21" t="s">
        <v>2638</v>
      </c>
      <c r="D1860" s="27" t="str">
        <f>VLOOKUP(R1860, method!$A$1:$B$15, 2, 0)</f>
        <v>中後</v>
      </c>
      <c r="E1860" s="34">
        <v>4</v>
      </c>
      <c r="F1860" t="s">
        <v>918</v>
      </c>
      <c r="G1860" s="31" t="s">
        <v>451</v>
      </c>
      <c r="H1860">
        <v>1200</v>
      </c>
      <c r="I1860" s="35" t="s">
        <v>455</v>
      </c>
      <c r="J1860">
        <v>4</v>
      </c>
      <c r="K1860">
        <v>3</v>
      </c>
      <c r="L1860">
        <v>47</v>
      </c>
      <c r="M1860" s="19" t="s">
        <v>57</v>
      </c>
      <c r="N1860" s="20" t="s">
        <v>56</v>
      </c>
      <c r="O1860" s="10" t="s">
        <v>552</v>
      </c>
      <c r="P1860">
        <v>4.5</v>
      </c>
      <c r="Q1860">
        <v>123</v>
      </c>
      <c r="R1860">
        <v>9</v>
      </c>
      <c r="S1860">
        <v>10</v>
      </c>
      <c r="T1860">
        <v>4</v>
      </c>
      <c r="X1860" t="s">
        <v>1109</v>
      </c>
      <c r="Y1860">
        <v>1100</v>
      </c>
      <c r="Z1860" t="s">
        <v>113</v>
      </c>
    </row>
    <row r="1861" spans="1:27" x14ac:dyDescent="0.25">
      <c r="A1861" s="21" t="s">
        <v>1</v>
      </c>
      <c r="B1861" s="21" t="s">
        <v>55</v>
      </c>
      <c r="C1861" s="21" t="s">
        <v>2638</v>
      </c>
      <c r="D1861" s="29" t="str">
        <f>VLOOKUP(R1861, method!$A$1:$B$15, 2, 0)</f>
        <v>留後</v>
      </c>
      <c r="E1861" s="33">
        <v>3</v>
      </c>
      <c r="F1861" t="s">
        <v>701</v>
      </c>
      <c r="G1861" t="s">
        <v>551</v>
      </c>
      <c r="H1861">
        <v>1000</v>
      </c>
      <c r="I1861" s="35" t="s">
        <v>455</v>
      </c>
      <c r="J1861">
        <v>4</v>
      </c>
      <c r="K1861">
        <v>6</v>
      </c>
      <c r="L1861">
        <v>47</v>
      </c>
      <c r="M1861" s="19" t="s">
        <v>57</v>
      </c>
      <c r="N1861" s="20" t="s">
        <v>56</v>
      </c>
      <c r="O1861" t="s">
        <v>456</v>
      </c>
      <c r="P1861">
        <v>14</v>
      </c>
      <c r="Q1861">
        <v>121</v>
      </c>
      <c r="R1861">
        <v>14</v>
      </c>
      <c r="S1861">
        <v>13</v>
      </c>
      <c r="T1861">
        <v>3</v>
      </c>
      <c r="X1861" t="s">
        <v>1918</v>
      </c>
      <c r="Y1861">
        <v>1098</v>
      </c>
      <c r="Z1861" t="s">
        <v>321</v>
      </c>
    </row>
    <row r="1862" spans="1:27" x14ac:dyDescent="0.25">
      <c r="A1862" s="21" t="s">
        <v>1</v>
      </c>
      <c r="B1862" s="21" t="s">
        <v>55</v>
      </c>
      <c r="C1862" s="21" t="s">
        <v>2638</v>
      </c>
      <c r="D1862" s="27" t="str">
        <f>VLOOKUP(R1862, method!$A$1:$B$15, 2, 0)</f>
        <v>中後</v>
      </c>
      <c r="E1862">
        <v>7</v>
      </c>
      <c r="F1862" t="s">
        <v>1193</v>
      </c>
      <c r="G1862" t="s">
        <v>532</v>
      </c>
      <c r="H1862">
        <v>1200</v>
      </c>
      <c r="I1862" s="35" t="s">
        <v>436</v>
      </c>
      <c r="J1862">
        <v>4</v>
      </c>
      <c r="K1862">
        <v>7</v>
      </c>
      <c r="L1862">
        <v>49</v>
      </c>
      <c r="M1862" s="19" t="s">
        <v>57</v>
      </c>
      <c r="N1862" s="23" t="s">
        <v>39</v>
      </c>
      <c r="O1862">
        <v>3</v>
      </c>
      <c r="P1862">
        <v>18</v>
      </c>
      <c r="Q1862">
        <v>122</v>
      </c>
      <c r="R1862">
        <v>8</v>
      </c>
      <c r="S1862">
        <v>9</v>
      </c>
      <c r="T1862">
        <v>7</v>
      </c>
      <c r="X1862" t="s">
        <v>1760</v>
      </c>
      <c r="Y1862">
        <v>1089</v>
      </c>
      <c r="Z1862" t="s">
        <v>16</v>
      </c>
    </row>
    <row r="1863" spans="1:27" x14ac:dyDescent="0.25">
      <c r="A1863" s="21" t="s">
        <v>1</v>
      </c>
      <c r="B1863" s="21" t="s">
        <v>55</v>
      </c>
      <c r="C1863" s="21" t="s">
        <v>2638</v>
      </c>
      <c r="D1863" s="29" t="str">
        <f>VLOOKUP(R1863, method!$A$1:$B$15, 2, 0)</f>
        <v>留後</v>
      </c>
      <c r="E1863" s="34">
        <v>5</v>
      </c>
      <c r="F1863" t="s">
        <v>895</v>
      </c>
      <c r="G1863" s="31" t="s">
        <v>439</v>
      </c>
      <c r="H1863">
        <v>1200</v>
      </c>
      <c r="I1863" s="35" t="s">
        <v>455</v>
      </c>
      <c r="J1863">
        <v>4</v>
      </c>
      <c r="K1863">
        <v>10</v>
      </c>
      <c r="L1863">
        <v>50</v>
      </c>
      <c r="M1863" s="19" t="s">
        <v>57</v>
      </c>
      <c r="N1863" s="19" t="s">
        <v>388</v>
      </c>
      <c r="O1863" s="10" t="s">
        <v>442</v>
      </c>
      <c r="P1863">
        <v>10</v>
      </c>
      <c r="Q1863">
        <v>125</v>
      </c>
      <c r="R1863">
        <v>11</v>
      </c>
      <c r="S1863">
        <v>10</v>
      </c>
      <c r="T1863">
        <v>5</v>
      </c>
      <c r="X1863" t="s">
        <v>496</v>
      </c>
      <c r="Y1863">
        <v>1109</v>
      </c>
      <c r="Z1863" t="s">
        <v>16</v>
      </c>
    </row>
    <row r="1864" spans="1:27" x14ac:dyDescent="0.25">
      <c r="A1864" s="21" t="s">
        <v>1</v>
      </c>
      <c r="B1864" s="21" t="s">
        <v>55</v>
      </c>
      <c r="C1864" s="21" t="s">
        <v>2638</v>
      </c>
      <c r="E1864" t="s">
        <v>724</v>
      </c>
      <c r="F1864" t="s">
        <v>497</v>
      </c>
      <c r="G1864" s="31" t="s">
        <v>435</v>
      </c>
      <c r="H1864">
        <v>1200</v>
      </c>
      <c r="I1864" s="35" t="s">
        <v>455</v>
      </c>
      <c r="J1864">
        <v>4</v>
      </c>
      <c r="K1864" t="s">
        <v>463</v>
      </c>
      <c r="L1864">
        <v>50</v>
      </c>
      <c r="M1864" s="19" t="s">
        <v>57</v>
      </c>
      <c r="N1864" s="24" t="s">
        <v>146</v>
      </c>
      <c r="O1864" t="s">
        <v>463</v>
      </c>
      <c r="P1864" t="s">
        <v>463</v>
      </c>
      <c r="Q1864">
        <v>125</v>
      </c>
      <c r="R1864" t="s">
        <v>463</v>
      </c>
      <c r="X1864" t="s">
        <v>463</v>
      </c>
      <c r="Y1864" t="s">
        <v>463</v>
      </c>
      <c r="Z1864" t="s">
        <v>463</v>
      </c>
      <c r="AA1864" t="s">
        <v>463</v>
      </c>
    </row>
    <row r="1865" spans="1:27" x14ac:dyDescent="0.25">
      <c r="A1865" s="21" t="s">
        <v>1</v>
      </c>
      <c r="B1865" s="21" t="s">
        <v>55</v>
      </c>
      <c r="C1865" s="21" t="s">
        <v>2638</v>
      </c>
      <c r="D1865" s="27" t="str">
        <f>VLOOKUP(R1865, method!$A$1:$B$15, 2, 0)</f>
        <v>中後</v>
      </c>
      <c r="E1865">
        <v>6</v>
      </c>
      <c r="F1865" t="s">
        <v>500</v>
      </c>
      <c r="G1865" s="31" t="s">
        <v>439</v>
      </c>
      <c r="H1865">
        <v>1200</v>
      </c>
      <c r="I1865" s="35" t="s">
        <v>455</v>
      </c>
      <c r="J1865">
        <v>4</v>
      </c>
      <c r="K1865">
        <v>3</v>
      </c>
      <c r="L1865">
        <v>51</v>
      </c>
      <c r="M1865" s="19" t="s">
        <v>57</v>
      </c>
      <c r="N1865" s="19" t="s">
        <v>388</v>
      </c>
      <c r="O1865" s="10" t="s">
        <v>552</v>
      </c>
      <c r="P1865">
        <v>4.7</v>
      </c>
      <c r="Q1865">
        <v>127</v>
      </c>
      <c r="R1865">
        <v>8</v>
      </c>
      <c r="S1865">
        <v>8</v>
      </c>
      <c r="T1865">
        <v>6</v>
      </c>
      <c r="X1865" t="s">
        <v>1106</v>
      </c>
      <c r="Y1865">
        <v>1111</v>
      </c>
      <c r="Z1865" t="s">
        <v>16</v>
      </c>
    </row>
    <row r="1866" spans="1:27" x14ac:dyDescent="0.25">
      <c r="A1866" s="21" t="s">
        <v>1</v>
      </c>
      <c r="B1866" s="21" t="s">
        <v>55</v>
      </c>
      <c r="C1866" s="21" t="s">
        <v>2638</v>
      </c>
      <c r="D1866" s="29" t="str">
        <f>VLOOKUP(R1866, method!$A$1:$B$15, 2, 0)</f>
        <v>留後</v>
      </c>
      <c r="E1866" s="34">
        <v>4</v>
      </c>
      <c r="F1866" t="s">
        <v>503</v>
      </c>
      <c r="G1866" s="30" t="s">
        <v>445</v>
      </c>
      <c r="H1866">
        <v>1200</v>
      </c>
      <c r="I1866" s="35" t="s">
        <v>455</v>
      </c>
      <c r="J1866">
        <v>4</v>
      </c>
      <c r="K1866">
        <v>10</v>
      </c>
      <c r="L1866">
        <v>51</v>
      </c>
      <c r="M1866" s="19" t="s">
        <v>57</v>
      </c>
      <c r="N1866" s="22" t="s">
        <v>33</v>
      </c>
      <c r="O1866" s="10" t="s">
        <v>526</v>
      </c>
      <c r="P1866">
        <v>6.2</v>
      </c>
      <c r="Q1866">
        <v>126</v>
      </c>
      <c r="R1866">
        <v>11</v>
      </c>
      <c r="S1866">
        <v>8</v>
      </c>
      <c r="T1866">
        <v>4</v>
      </c>
      <c r="X1866" t="s">
        <v>671</v>
      </c>
      <c r="Y1866">
        <v>1105</v>
      </c>
      <c r="Z1866" t="s">
        <v>16</v>
      </c>
    </row>
    <row r="1867" spans="1:27" x14ac:dyDescent="0.25">
      <c r="A1867" s="21" t="s">
        <v>1</v>
      </c>
      <c r="B1867" s="21" t="s">
        <v>55</v>
      </c>
      <c r="C1867" s="21" t="s">
        <v>2638</v>
      </c>
      <c r="D1867" s="26" t="str">
        <f>VLOOKUP(R1867, method!$A$1:$B$15, 2, 0)</f>
        <v>放頭</v>
      </c>
      <c r="E1867" s="34">
        <v>4</v>
      </c>
      <c r="F1867" t="s">
        <v>1122</v>
      </c>
      <c r="G1867" s="31" t="s">
        <v>435</v>
      </c>
      <c r="H1867">
        <v>1200</v>
      </c>
      <c r="I1867" s="35" t="s">
        <v>455</v>
      </c>
      <c r="J1867">
        <v>4</v>
      </c>
      <c r="K1867">
        <v>12</v>
      </c>
      <c r="L1867">
        <v>51</v>
      </c>
      <c r="M1867" s="19" t="s">
        <v>57</v>
      </c>
      <c r="N1867" s="18" t="s">
        <v>12</v>
      </c>
      <c r="O1867" s="10" t="s">
        <v>498</v>
      </c>
      <c r="P1867">
        <v>9.1999999999999993</v>
      </c>
      <c r="Q1867">
        <v>128</v>
      </c>
      <c r="R1867">
        <v>2</v>
      </c>
      <c r="S1867">
        <v>2</v>
      </c>
      <c r="T1867">
        <v>4</v>
      </c>
      <c r="X1867" t="s">
        <v>615</v>
      </c>
      <c r="Y1867">
        <v>1095</v>
      </c>
      <c r="Z1867" t="s">
        <v>16</v>
      </c>
    </row>
    <row r="1868" spans="1:27" x14ac:dyDescent="0.25">
      <c r="A1868" s="21" t="s">
        <v>1</v>
      </c>
      <c r="B1868" s="21" t="s">
        <v>55</v>
      </c>
      <c r="C1868" s="21" t="s">
        <v>2638</v>
      </c>
      <c r="D1868" s="28" t="str">
        <f>VLOOKUP(R1868, method!$A$1:$B$15, 2, 0)</f>
        <v>中前</v>
      </c>
      <c r="E1868" s="34">
        <v>5</v>
      </c>
      <c r="F1868" t="s">
        <v>728</v>
      </c>
      <c r="G1868" s="31" t="s">
        <v>451</v>
      </c>
      <c r="H1868">
        <v>1200</v>
      </c>
      <c r="I1868" s="35" t="s">
        <v>455</v>
      </c>
      <c r="J1868">
        <v>4</v>
      </c>
      <c r="K1868">
        <v>1</v>
      </c>
      <c r="L1868">
        <v>51</v>
      </c>
      <c r="M1868" s="19" t="s">
        <v>57</v>
      </c>
      <c r="N1868" s="17" t="s">
        <v>399</v>
      </c>
      <c r="O1868" s="10">
        <v>1</v>
      </c>
      <c r="P1868">
        <v>2.8</v>
      </c>
      <c r="Q1868">
        <v>126</v>
      </c>
      <c r="R1868">
        <v>6</v>
      </c>
      <c r="S1868">
        <v>6</v>
      </c>
      <c r="T1868">
        <v>5</v>
      </c>
      <c r="X1868" t="s">
        <v>549</v>
      </c>
      <c r="Y1868">
        <v>1086</v>
      </c>
      <c r="Z1868" t="s">
        <v>16</v>
      </c>
    </row>
    <row r="1869" spans="1:27" x14ac:dyDescent="0.25">
      <c r="A1869" s="21" t="s">
        <v>1</v>
      </c>
      <c r="B1869" s="21" t="s">
        <v>55</v>
      </c>
      <c r="C1869" s="21" t="s">
        <v>2638</v>
      </c>
      <c r="D1869" s="28" t="str">
        <f>VLOOKUP(R1869, method!$A$1:$B$15, 2, 0)</f>
        <v>中前</v>
      </c>
      <c r="E1869" s="33">
        <v>1</v>
      </c>
      <c r="F1869" t="s">
        <v>507</v>
      </c>
      <c r="G1869" s="30" t="s">
        <v>445</v>
      </c>
      <c r="H1869">
        <v>1200</v>
      </c>
      <c r="I1869" s="35" t="s">
        <v>455</v>
      </c>
      <c r="J1869">
        <v>4</v>
      </c>
      <c r="K1869">
        <v>4</v>
      </c>
      <c r="L1869">
        <v>46</v>
      </c>
      <c r="M1869" s="19" t="s">
        <v>57</v>
      </c>
      <c r="N1869" s="18" t="s">
        <v>12</v>
      </c>
      <c r="O1869" s="10" t="s">
        <v>613</v>
      </c>
      <c r="P1869">
        <v>3.6</v>
      </c>
      <c r="Q1869">
        <v>121</v>
      </c>
      <c r="R1869">
        <v>6</v>
      </c>
      <c r="S1869">
        <v>7</v>
      </c>
      <c r="T1869">
        <v>1</v>
      </c>
      <c r="X1869" t="s">
        <v>58</v>
      </c>
      <c r="Y1869">
        <v>1093</v>
      </c>
      <c r="Z1869" t="s">
        <v>16</v>
      </c>
    </row>
    <row r="1870" spans="1:27" x14ac:dyDescent="0.25">
      <c r="A1870" s="21" t="s">
        <v>1</v>
      </c>
      <c r="B1870" s="21" t="s">
        <v>55</v>
      </c>
      <c r="C1870" s="21" t="s">
        <v>2638</v>
      </c>
      <c r="D1870" s="27" t="str">
        <f>VLOOKUP(R1870, method!$A$1:$B$15, 2, 0)</f>
        <v>中後</v>
      </c>
      <c r="E1870" s="34">
        <v>4</v>
      </c>
      <c r="F1870" t="s">
        <v>1023</v>
      </c>
      <c r="G1870" t="s">
        <v>469</v>
      </c>
      <c r="H1870">
        <v>1200</v>
      </c>
      <c r="I1870" s="35" t="s">
        <v>455</v>
      </c>
      <c r="J1870">
        <v>4</v>
      </c>
      <c r="K1870">
        <v>12</v>
      </c>
      <c r="L1870">
        <v>48</v>
      </c>
      <c r="M1870" s="19" t="s">
        <v>57</v>
      </c>
      <c r="N1870" s="18" t="s">
        <v>12</v>
      </c>
      <c r="O1870">
        <v>3</v>
      </c>
      <c r="P1870">
        <v>9.5</v>
      </c>
      <c r="Q1870">
        <v>124</v>
      </c>
      <c r="R1870">
        <v>10</v>
      </c>
      <c r="S1870">
        <v>9</v>
      </c>
      <c r="T1870">
        <v>4</v>
      </c>
      <c r="X1870" t="s">
        <v>233</v>
      </c>
      <c r="Y1870">
        <v>1090</v>
      </c>
      <c r="Z1870" t="s">
        <v>16</v>
      </c>
    </row>
    <row r="1871" spans="1:27" x14ac:dyDescent="0.25">
      <c r="A1871" s="21" t="s">
        <v>1</v>
      </c>
      <c r="B1871" s="21" t="s">
        <v>55</v>
      </c>
      <c r="C1871" s="21" t="s">
        <v>2638</v>
      </c>
      <c r="D1871" s="28" t="str">
        <f>VLOOKUP(R1871, method!$A$1:$B$15, 2, 0)</f>
        <v>中前</v>
      </c>
      <c r="E1871">
        <v>8</v>
      </c>
      <c r="F1871" t="s">
        <v>1919</v>
      </c>
      <c r="G1871" t="s">
        <v>631</v>
      </c>
      <c r="H1871">
        <v>1400</v>
      </c>
      <c r="I1871" s="35" t="s">
        <v>455</v>
      </c>
      <c r="J1871">
        <v>4</v>
      </c>
      <c r="K1871">
        <v>2</v>
      </c>
      <c r="L1871">
        <v>50</v>
      </c>
      <c r="M1871" s="19" t="s">
        <v>57</v>
      </c>
      <c r="N1871" s="25" t="s">
        <v>120</v>
      </c>
      <c r="O1871" t="s">
        <v>495</v>
      </c>
      <c r="P1871">
        <v>14</v>
      </c>
      <c r="Q1871">
        <v>126</v>
      </c>
      <c r="R1871">
        <v>6</v>
      </c>
      <c r="S1871">
        <v>5</v>
      </c>
      <c r="T1871">
        <v>5</v>
      </c>
      <c r="U1871">
        <v>8</v>
      </c>
      <c r="X1871" t="s">
        <v>595</v>
      </c>
      <c r="Y1871">
        <v>1094</v>
      </c>
      <c r="Z1871" t="s">
        <v>1920</v>
      </c>
    </row>
    <row r="1872" spans="1:27" x14ac:dyDescent="0.25">
      <c r="A1872" s="21" t="s">
        <v>1</v>
      </c>
      <c r="B1872" s="21" t="s">
        <v>55</v>
      </c>
      <c r="C1872" s="21" t="s">
        <v>2638</v>
      </c>
      <c r="D1872" s="28" t="str">
        <f>VLOOKUP(R1872, method!$A$1:$B$15, 2, 0)</f>
        <v>中前</v>
      </c>
      <c r="E1872">
        <v>7</v>
      </c>
      <c r="F1872" t="s">
        <v>1595</v>
      </c>
      <c r="G1872" t="s">
        <v>545</v>
      </c>
      <c r="H1872">
        <v>1200</v>
      </c>
      <c r="I1872" s="35" t="s">
        <v>455</v>
      </c>
      <c r="J1872">
        <v>4</v>
      </c>
      <c r="K1872">
        <v>2</v>
      </c>
      <c r="L1872">
        <v>53</v>
      </c>
      <c r="M1872" s="22" t="s">
        <v>1129</v>
      </c>
      <c r="N1872" s="18" t="s">
        <v>201</v>
      </c>
      <c r="O1872" s="10" t="s">
        <v>498</v>
      </c>
      <c r="P1872">
        <v>30</v>
      </c>
      <c r="Q1872">
        <v>126</v>
      </c>
      <c r="R1872">
        <v>5</v>
      </c>
      <c r="S1872">
        <v>5</v>
      </c>
      <c r="T1872">
        <v>7</v>
      </c>
      <c r="X1872" t="s">
        <v>443</v>
      </c>
      <c r="Y1872">
        <v>1100</v>
      </c>
      <c r="Z1872" t="s">
        <v>346</v>
      </c>
    </row>
    <row r="1873" spans="1:27" x14ac:dyDescent="0.25">
      <c r="A1873" s="21" t="s">
        <v>1</v>
      </c>
      <c r="B1873" s="21" t="s">
        <v>55</v>
      </c>
      <c r="C1873" s="21" t="s">
        <v>2638</v>
      </c>
      <c r="D1873" s="28" t="str">
        <f>VLOOKUP(R1873, method!$A$1:$B$15, 2, 0)</f>
        <v>中前</v>
      </c>
      <c r="E1873">
        <v>6</v>
      </c>
      <c r="F1873" t="s">
        <v>1346</v>
      </c>
      <c r="G1873" t="s">
        <v>551</v>
      </c>
      <c r="H1873">
        <v>1000</v>
      </c>
      <c r="I1873" s="35" t="s">
        <v>455</v>
      </c>
      <c r="J1873">
        <v>4</v>
      </c>
      <c r="K1873">
        <v>14</v>
      </c>
      <c r="L1873">
        <v>55</v>
      </c>
      <c r="M1873" s="22" t="s">
        <v>1129</v>
      </c>
      <c r="N1873" s="15" t="s">
        <v>391</v>
      </c>
      <c r="O1873" t="s">
        <v>546</v>
      </c>
      <c r="P1873">
        <v>12</v>
      </c>
      <c r="Q1873">
        <v>131</v>
      </c>
      <c r="R1873">
        <v>5</v>
      </c>
      <c r="S1873">
        <v>3</v>
      </c>
      <c r="T1873">
        <v>6</v>
      </c>
      <c r="X1873" t="s">
        <v>1701</v>
      </c>
      <c r="Y1873">
        <v>1102</v>
      </c>
      <c r="Z1873" t="s">
        <v>346</v>
      </c>
    </row>
    <row r="1874" spans="1:27" x14ac:dyDescent="0.25">
      <c r="A1874" s="21" t="s">
        <v>1</v>
      </c>
      <c r="B1874" s="21" t="s">
        <v>55</v>
      </c>
      <c r="C1874" s="21" t="s">
        <v>2638</v>
      </c>
      <c r="D1874" s="27" t="str">
        <f>VLOOKUP(R1874, method!$A$1:$B$15, 2, 0)</f>
        <v>中後</v>
      </c>
      <c r="E1874" s="33">
        <v>3</v>
      </c>
      <c r="F1874" t="s">
        <v>1921</v>
      </c>
      <c r="G1874" t="s">
        <v>532</v>
      </c>
      <c r="H1874">
        <v>1000</v>
      </c>
      <c r="I1874" s="35" t="s">
        <v>455</v>
      </c>
      <c r="J1874">
        <v>4</v>
      </c>
      <c r="K1874">
        <v>4</v>
      </c>
      <c r="L1874">
        <v>55</v>
      </c>
      <c r="M1874" s="22" t="s">
        <v>1129</v>
      </c>
      <c r="N1874" s="15" t="s">
        <v>391</v>
      </c>
      <c r="O1874" s="10" t="s">
        <v>452</v>
      </c>
      <c r="P1874">
        <v>30</v>
      </c>
      <c r="Q1874">
        <v>132</v>
      </c>
      <c r="R1874">
        <v>8</v>
      </c>
      <c r="S1874">
        <v>8</v>
      </c>
      <c r="T1874">
        <v>3</v>
      </c>
      <c r="X1874" t="s">
        <v>1702</v>
      </c>
      <c r="Y1874">
        <v>1093</v>
      </c>
      <c r="Z1874" t="s">
        <v>346</v>
      </c>
    </row>
    <row r="1875" spans="1:27" x14ac:dyDescent="0.25">
      <c r="A1875" s="21" t="s">
        <v>1</v>
      </c>
      <c r="B1875" s="21" t="s">
        <v>55</v>
      </c>
      <c r="C1875" s="21" t="s">
        <v>2638</v>
      </c>
      <c r="D1875" s="27" t="str">
        <f>VLOOKUP(R1875, method!$A$1:$B$15, 2, 0)</f>
        <v>中後</v>
      </c>
      <c r="E1875">
        <v>10</v>
      </c>
      <c r="F1875" t="s">
        <v>1079</v>
      </c>
      <c r="G1875" s="31" t="s">
        <v>451</v>
      </c>
      <c r="H1875">
        <v>1000</v>
      </c>
      <c r="I1875" s="35" t="s">
        <v>455</v>
      </c>
      <c r="J1875">
        <v>4</v>
      </c>
      <c r="K1875">
        <v>4</v>
      </c>
      <c r="L1875">
        <v>57</v>
      </c>
      <c r="M1875" s="22" t="s">
        <v>1129</v>
      </c>
      <c r="N1875" s="18" t="s">
        <v>201</v>
      </c>
      <c r="O1875" t="s">
        <v>495</v>
      </c>
      <c r="P1875">
        <v>45</v>
      </c>
      <c r="Q1875">
        <v>132</v>
      </c>
      <c r="R1875">
        <v>10</v>
      </c>
      <c r="S1875">
        <v>11</v>
      </c>
      <c r="T1875">
        <v>10</v>
      </c>
      <c r="X1875" t="s">
        <v>1922</v>
      </c>
      <c r="Y1875">
        <v>1085</v>
      </c>
      <c r="Z1875" t="s">
        <v>346</v>
      </c>
    </row>
    <row r="1876" spans="1:27" x14ac:dyDescent="0.25">
      <c r="A1876" s="21" t="s">
        <v>1</v>
      </c>
      <c r="B1876" s="21" t="s">
        <v>55</v>
      </c>
      <c r="C1876" s="21" t="s">
        <v>2638</v>
      </c>
      <c r="D1876" s="27" t="str">
        <f>VLOOKUP(R1876, method!$A$1:$B$15, 2, 0)</f>
        <v>中後</v>
      </c>
      <c r="E1876">
        <v>8</v>
      </c>
      <c r="F1876" t="s">
        <v>1725</v>
      </c>
      <c r="G1876" t="s">
        <v>469</v>
      </c>
      <c r="H1876">
        <v>1000</v>
      </c>
      <c r="I1876" s="35" t="s">
        <v>455</v>
      </c>
      <c r="J1876">
        <v>4</v>
      </c>
      <c r="K1876">
        <v>5</v>
      </c>
      <c r="L1876">
        <v>59</v>
      </c>
      <c r="M1876" s="22" t="s">
        <v>1129</v>
      </c>
      <c r="N1876" s="15" t="s">
        <v>391</v>
      </c>
      <c r="O1876">
        <v>6</v>
      </c>
      <c r="P1876">
        <v>22</v>
      </c>
      <c r="Q1876">
        <v>135</v>
      </c>
      <c r="R1876">
        <v>9</v>
      </c>
      <c r="S1876">
        <v>9</v>
      </c>
      <c r="T1876">
        <v>8</v>
      </c>
      <c r="X1876" t="s">
        <v>655</v>
      </c>
      <c r="Y1876">
        <v>1084</v>
      </c>
      <c r="Z1876" t="s">
        <v>346</v>
      </c>
    </row>
    <row r="1877" spans="1:27" x14ac:dyDescent="0.25">
      <c r="A1877" s="21" t="s">
        <v>1</v>
      </c>
      <c r="B1877" s="21" t="s">
        <v>55</v>
      </c>
      <c r="C1877" s="21" t="s">
        <v>2638</v>
      </c>
      <c r="D1877" s="29" t="str">
        <f>VLOOKUP(R1877, method!$A$1:$B$15, 2, 0)</f>
        <v>留後</v>
      </c>
      <c r="E1877">
        <v>13</v>
      </c>
      <c r="F1877" t="s">
        <v>967</v>
      </c>
      <c r="G1877" t="s">
        <v>631</v>
      </c>
      <c r="H1877">
        <v>1000</v>
      </c>
      <c r="I1877" s="35" t="s">
        <v>455</v>
      </c>
      <c r="J1877">
        <v>3</v>
      </c>
      <c r="K1877">
        <v>4</v>
      </c>
      <c r="L1877">
        <v>61</v>
      </c>
      <c r="M1877" s="22" t="s">
        <v>1129</v>
      </c>
      <c r="N1877" s="20" t="s">
        <v>56</v>
      </c>
      <c r="O1877" t="s">
        <v>872</v>
      </c>
      <c r="P1877">
        <v>13</v>
      </c>
      <c r="Q1877">
        <v>116</v>
      </c>
      <c r="R1877">
        <v>11</v>
      </c>
      <c r="S1877">
        <v>9</v>
      </c>
      <c r="T1877">
        <v>13</v>
      </c>
      <c r="X1877" t="s">
        <v>1923</v>
      </c>
      <c r="Y1877">
        <v>1078</v>
      </c>
      <c r="Z1877" t="s">
        <v>346</v>
      </c>
    </row>
    <row r="1878" spans="1:27" x14ac:dyDescent="0.25">
      <c r="A1878" s="21" t="s">
        <v>1</v>
      </c>
      <c r="B1878" s="21" t="s">
        <v>55</v>
      </c>
      <c r="C1878" s="21" t="s">
        <v>2638</v>
      </c>
      <c r="D1878" s="27" t="str">
        <f>VLOOKUP(R1878, method!$A$1:$B$15, 2, 0)</f>
        <v>中後</v>
      </c>
      <c r="E1878" s="34">
        <v>5</v>
      </c>
      <c r="F1878" t="s">
        <v>969</v>
      </c>
      <c r="G1878" t="s">
        <v>532</v>
      </c>
      <c r="H1878">
        <v>1000</v>
      </c>
      <c r="I1878" s="35" t="s">
        <v>455</v>
      </c>
      <c r="J1878">
        <v>3</v>
      </c>
      <c r="K1878">
        <v>4</v>
      </c>
      <c r="L1878">
        <v>61</v>
      </c>
      <c r="M1878" s="22" t="s">
        <v>1129</v>
      </c>
      <c r="N1878" s="25" t="s">
        <v>120</v>
      </c>
      <c r="O1878" s="10" t="s">
        <v>552</v>
      </c>
      <c r="P1878">
        <v>29</v>
      </c>
      <c r="Q1878">
        <v>120</v>
      </c>
      <c r="R1878">
        <v>9</v>
      </c>
      <c r="S1878">
        <v>8</v>
      </c>
      <c r="T1878">
        <v>5</v>
      </c>
      <c r="X1878" t="s">
        <v>1892</v>
      </c>
      <c r="Y1878">
        <v>1075</v>
      </c>
      <c r="Z1878" t="s">
        <v>346</v>
      </c>
    </row>
    <row r="1879" spans="1:27" x14ac:dyDescent="0.25">
      <c r="A1879" s="21" t="s">
        <v>1</v>
      </c>
      <c r="B1879" s="21" t="s">
        <v>55</v>
      </c>
      <c r="C1879" s="21" t="s">
        <v>2638</v>
      </c>
      <c r="D1879" s="29" t="str">
        <f>VLOOKUP(R1879, method!$A$1:$B$15, 2, 0)</f>
        <v>留後</v>
      </c>
      <c r="E1879">
        <v>6</v>
      </c>
      <c r="F1879" t="s">
        <v>750</v>
      </c>
      <c r="G1879" t="s">
        <v>491</v>
      </c>
      <c r="H1879">
        <v>1000</v>
      </c>
      <c r="I1879" s="35" t="s">
        <v>436</v>
      </c>
      <c r="J1879">
        <v>3</v>
      </c>
      <c r="K1879">
        <v>8</v>
      </c>
      <c r="L1879">
        <v>63</v>
      </c>
      <c r="M1879" s="22" t="s">
        <v>1129</v>
      </c>
      <c r="N1879" s="17" t="s">
        <v>1179</v>
      </c>
      <c r="O1879" t="s">
        <v>536</v>
      </c>
      <c r="P1879">
        <v>147</v>
      </c>
      <c r="Q1879">
        <v>119</v>
      </c>
      <c r="R1879">
        <v>14</v>
      </c>
      <c r="S1879">
        <v>7</v>
      </c>
      <c r="T1879">
        <v>6</v>
      </c>
      <c r="X1879" t="s">
        <v>1094</v>
      </c>
      <c r="Y1879">
        <v>1088</v>
      </c>
      <c r="Z1879" t="s">
        <v>346</v>
      </c>
    </row>
    <row r="1880" spans="1:27" x14ac:dyDescent="0.25">
      <c r="A1880" s="21" t="s">
        <v>1</v>
      </c>
      <c r="B1880" s="21" t="s">
        <v>55</v>
      </c>
      <c r="C1880" s="21" t="s">
        <v>2638</v>
      </c>
      <c r="D1880" s="27" t="str">
        <f>VLOOKUP(R1880, method!$A$1:$B$15, 2, 0)</f>
        <v>中後</v>
      </c>
      <c r="E1880">
        <v>6</v>
      </c>
      <c r="F1880" t="s">
        <v>1548</v>
      </c>
      <c r="G1880" t="s">
        <v>469</v>
      </c>
      <c r="H1880">
        <v>1000</v>
      </c>
      <c r="I1880" s="35" t="s">
        <v>455</v>
      </c>
      <c r="J1880">
        <v>3</v>
      </c>
      <c r="K1880">
        <v>11</v>
      </c>
      <c r="L1880">
        <v>65</v>
      </c>
      <c r="M1880" s="22" t="s">
        <v>1129</v>
      </c>
      <c r="N1880" s="17" t="s">
        <v>1179</v>
      </c>
      <c r="O1880">
        <v>5</v>
      </c>
      <c r="P1880">
        <v>113</v>
      </c>
      <c r="Q1880">
        <v>120</v>
      </c>
      <c r="R1880">
        <v>9</v>
      </c>
      <c r="S1880">
        <v>4</v>
      </c>
      <c r="T1880">
        <v>6</v>
      </c>
      <c r="X1880" t="s">
        <v>1924</v>
      </c>
      <c r="Y1880">
        <v>1088</v>
      </c>
      <c r="Z1880" t="s">
        <v>346</v>
      </c>
    </row>
    <row r="1881" spans="1:27" x14ac:dyDescent="0.25">
      <c r="A1881" s="21" t="s">
        <v>1</v>
      </c>
      <c r="B1881" s="21" t="s">
        <v>55</v>
      </c>
      <c r="C1881" s="21" t="s">
        <v>2638</v>
      </c>
      <c r="D1881" s="29" t="str">
        <f>VLOOKUP(R1881, method!$A$1:$B$15, 2, 0)</f>
        <v>留後</v>
      </c>
      <c r="E1881">
        <v>11</v>
      </c>
      <c r="F1881" t="s">
        <v>1493</v>
      </c>
      <c r="G1881" s="30" t="s">
        <v>445</v>
      </c>
      <c r="H1881">
        <v>1200</v>
      </c>
      <c r="I1881" s="35" t="s">
        <v>455</v>
      </c>
      <c r="J1881">
        <v>3</v>
      </c>
      <c r="K1881">
        <v>10</v>
      </c>
      <c r="L1881">
        <v>67</v>
      </c>
      <c r="M1881" s="22" t="s">
        <v>1129</v>
      </c>
      <c r="N1881" s="15" t="s">
        <v>390</v>
      </c>
      <c r="O1881" t="s">
        <v>485</v>
      </c>
      <c r="P1881">
        <v>152</v>
      </c>
      <c r="Q1881">
        <v>122</v>
      </c>
      <c r="R1881">
        <v>12</v>
      </c>
      <c r="S1881">
        <v>12</v>
      </c>
      <c r="T1881">
        <v>11</v>
      </c>
      <c r="X1881" t="s">
        <v>1925</v>
      </c>
      <c r="Y1881">
        <v>1090</v>
      </c>
      <c r="Z1881" t="s">
        <v>346</v>
      </c>
    </row>
    <row r="1882" spans="1:27" x14ac:dyDescent="0.25">
      <c r="A1882" s="21" t="s">
        <v>1</v>
      </c>
      <c r="B1882" s="21" t="s">
        <v>55</v>
      </c>
      <c r="C1882" s="21" t="s">
        <v>2638</v>
      </c>
      <c r="D1882" s="27" t="str">
        <f>VLOOKUP(R1882, method!$A$1:$B$15, 2, 0)</f>
        <v>中後</v>
      </c>
      <c r="E1882">
        <v>10</v>
      </c>
      <c r="F1882" t="s">
        <v>1041</v>
      </c>
      <c r="G1882" s="30" t="s">
        <v>445</v>
      </c>
      <c r="H1882">
        <v>1000</v>
      </c>
      <c r="I1882" s="35" t="s">
        <v>455</v>
      </c>
      <c r="J1882">
        <v>3</v>
      </c>
      <c r="K1882">
        <v>6</v>
      </c>
      <c r="L1882">
        <v>67</v>
      </c>
      <c r="M1882" s="22" t="s">
        <v>1129</v>
      </c>
      <c r="N1882" s="15" t="s">
        <v>391</v>
      </c>
      <c r="O1882" t="s">
        <v>679</v>
      </c>
      <c r="P1882">
        <v>69</v>
      </c>
      <c r="Q1882">
        <v>125</v>
      </c>
      <c r="R1882">
        <v>8</v>
      </c>
      <c r="S1882">
        <v>8</v>
      </c>
      <c r="T1882">
        <v>10</v>
      </c>
      <c r="X1882" t="s">
        <v>1926</v>
      </c>
      <c r="Y1882">
        <v>1077</v>
      </c>
      <c r="Z1882" t="s">
        <v>596</v>
      </c>
    </row>
    <row r="1883" spans="1:27" x14ac:dyDescent="0.25">
      <c r="A1883" s="21" t="s">
        <v>1</v>
      </c>
      <c r="B1883" s="22" t="s">
        <v>60</v>
      </c>
      <c r="C1883" s="22" t="s">
        <v>2639</v>
      </c>
      <c r="D1883" s="27" t="str">
        <f>VLOOKUP(R1883, method!$A$1:$B$15, 2, 0)</f>
        <v>中後</v>
      </c>
      <c r="E1883">
        <v>7</v>
      </c>
      <c r="F1883" t="s">
        <v>681</v>
      </c>
      <c r="G1883" s="31" t="s">
        <v>439</v>
      </c>
      <c r="H1883">
        <v>1000</v>
      </c>
      <c r="I1883" s="35" t="s">
        <v>436</v>
      </c>
      <c r="J1883">
        <v>5</v>
      </c>
      <c r="K1883">
        <v>1</v>
      </c>
      <c r="L1883">
        <v>32</v>
      </c>
      <c r="M1883" s="24" t="s">
        <v>62</v>
      </c>
      <c r="N1883" s="21" t="s">
        <v>61</v>
      </c>
      <c r="O1883" s="10" t="s">
        <v>442</v>
      </c>
      <c r="P1883">
        <v>9</v>
      </c>
      <c r="Q1883">
        <v>125</v>
      </c>
      <c r="R1883">
        <v>9</v>
      </c>
      <c r="S1883">
        <v>8</v>
      </c>
      <c r="T1883">
        <v>7</v>
      </c>
      <c r="X1883" t="s">
        <v>1927</v>
      </c>
      <c r="Y1883">
        <v>1000</v>
      </c>
      <c r="Z1883" t="s">
        <v>823</v>
      </c>
    </row>
    <row r="1884" spans="1:27" x14ac:dyDescent="0.25">
      <c r="A1884" s="21" t="s">
        <v>1</v>
      </c>
      <c r="B1884" s="22" t="s">
        <v>60</v>
      </c>
      <c r="C1884" s="22" t="s">
        <v>2639</v>
      </c>
      <c r="D1884" s="27" t="str">
        <f>VLOOKUP(R1884, method!$A$1:$B$15, 2, 0)</f>
        <v>中後</v>
      </c>
      <c r="E1884" s="34">
        <v>4</v>
      </c>
      <c r="F1884" t="s">
        <v>550</v>
      </c>
      <c r="G1884" t="s">
        <v>551</v>
      </c>
      <c r="H1884">
        <v>1200</v>
      </c>
      <c r="I1884" s="35" t="s">
        <v>455</v>
      </c>
      <c r="J1884">
        <v>5</v>
      </c>
      <c r="K1884">
        <v>14</v>
      </c>
      <c r="L1884">
        <v>34</v>
      </c>
      <c r="M1884" s="24" t="s">
        <v>62</v>
      </c>
      <c r="N1884" s="21" t="s">
        <v>61</v>
      </c>
      <c r="O1884" t="s">
        <v>529</v>
      </c>
      <c r="P1884">
        <v>39</v>
      </c>
      <c r="Q1884">
        <v>127</v>
      </c>
      <c r="R1884">
        <v>9</v>
      </c>
      <c r="S1884">
        <v>10</v>
      </c>
      <c r="T1884">
        <v>4</v>
      </c>
      <c r="X1884" t="s">
        <v>668</v>
      </c>
      <c r="Y1884">
        <v>1002</v>
      </c>
      <c r="Z1884" t="s">
        <v>463</v>
      </c>
    </row>
    <row r="1885" spans="1:27" x14ac:dyDescent="0.25">
      <c r="A1885" s="21" t="s">
        <v>1</v>
      </c>
      <c r="B1885" s="22" t="s">
        <v>60</v>
      </c>
      <c r="C1885" s="22" t="s">
        <v>2639</v>
      </c>
      <c r="E1885" t="s">
        <v>724</v>
      </c>
      <c r="F1885" t="s">
        <v>601</v>
      </c>
      <c r="G1885" t="s">
        <v>511</v>
      </c>
      <c r="H1885">
        <v>1800</v>
      </c>
      <c r="I1885" s="35" t="s">
        <v>455</v>
      </c>
      <c r="J1885">
        <v>5</v>
      </c>
      <c r="K1885" t="s">
        <v>463</v>
      </c>
      <c r="L1885">
        <v>34</v>
      </c>
      <c r="M1885" s="24" t="s">
        <v>62</v>
      </c>
      <c r="O1885" t="s">
        <v>463</v>
      </c>
      <c r="P1885" t="s">
        <v>463</v>
      </c>
      <c r="Q1885">
        <v>129</v>
      </c>
      <c r="R1885" t="s">
        <v>463</v>
      </c>
      <c r="X1885" t="s">
        <v>463</v>
      </c>
      <c r="Y1885" t="s">
        <v>463</v>
      </c>
      <c r="Z1885" t="s">
        <v>463</v>
      </c>
      <c r="AA1885" t="s">
        <v>463</v>
      </c>
    </row>
    <row r="1886" spans="1:27" x14ac:dyDescent="0.25">
      <c r="A1886" s="21" t="s">
        <v>1</v>
      </c>
      <c r="B1886" s="22" t="s">
        <v>60</v>
      </c>
      <c r="C1886" s="22" t="s">
        <v>2639</v>
      </c>
      <c r="D1886" s="26" t="str">
        <f>VLOOKUP(R1886, method!$A$1:$B$15, 2, 0)</f>
        <v>放頭</v>
      </c>
      <c r="E1886">
        <v>10</v>
      </c>
      <c r="F1886" t="s">
        <v>460</v>
      </c>
      <c r="G1886" s="31" t="s">
        <v>439</v>
      </c>
      <c r="H1886">
        <v>1650</v>
      </c>
      <c r="I1886" s="35" t="s">
        <v>455</v>
      </c>
      <c r="J1886">
        <v>5</v>
      </c>
      <c r="K1886">
        <v>2</v>
      </c>
      <c r="L1886">
        <v>37</v>
      </c>
      <c r="M1886" s="24" t="s">
        <v>62</v>
      </c>
      <c r="N1886" s="14" t="s">
        <v>398</v>
      </c>
      <c r="O1886">
        <v>6</v>
      </c>
      <c r="P1886">
        <v>11</v>
      </c>
      <c r="Q1886">
        <v>127</v>
      </c>
      <c r="R1886">
        <v>3</v>
      </c>
      <c r="S1886">
        <v>4</v>
      </c>
      <c r="T1886">
        <v>9</v>
      </c>
      <c r="U1886">
        <v>10</v>
      </c>
      <c r="X1886" t="s">
        <v>1928</v>
      </c>
      <c r="Y1886">
        <v>1012</v>
      </c>
      <c r="Z1886" t="s">
        <v>463</v>
      </c>
    </row>
    <row r="1887" spans="1:27" x14ac:dyDescent="0.25">
      <c r="A1887" s="21" t="s">
        <v>1</v>
      </c>
      <c r="B1887" s="22" t="s">
        <v>60</v>
      </c>
      <c r="C1887" s="22" t="s">
        <v>2639</v>
      </c>
      <c r="D1887" s="28" t="str">
        <f>VLOOKUP(R1887, method!$A$1:$B$15, 2, 0)</f>
        <v>中前</v>
      </c>
      <c r="E1887">
        <v>7</v>
      </c>
      <c r="F1887" t="s">
        <v>989</v>
      </c>
      <c r="G1887" s="30" t="s">
        <v>445</v>
      </c>
      <c r="H1887">
        <v>1800</v>
      </c>
      <c r="I1887" s="35" t="s">
        <v>455</v>
      </c>
      <c r="J1887">
        <v>5</v>
      </c>
      <c r="K1887">
        <v>12</v>
      </c>
      <c r="L1887">
        <v>39</v>
      </c>
      <c r="M1887" s="24" t="s">
        <v>62</v>
      </c>
      <c r="N1887" s="14" t="s">
        <v>398</v>
      </c>
      <c r="O1887" t="s">
        <v>664</v>
      </c>
      <c r="P1887">
        <v>23</v>
      </c>
      <c r="Q1887">
        <v>129</v>
      </c>
      <c r="R1887">
        <v>6</v>
      </c>
      <c r="S1887">
        <v>1</v>
      </c>
      <c r="T1887">
        <v>2</v>
      </c>
      <c r="U1887">
        <v>2</v>
      </c>
      <c r="V1887">
        <v>7</v>
      </c>
      <c r="X1887" t="s">
        <v>1929</v>
      </c>
      <c r="Y1887">
        <v>1000</v>
      </c>
      <c r="Z1887" t="s">
        <v>620</v>
      </c>
    </row>
    <row r="1888" spans="1:27" x14ac:dyDescent="0.25">
      <c r="A1888" s="21" t="s">
        <v>1</v>
      </c>
      <c r="B1888" s="22" t="s">
        <v>60</v>
      </c>
      <c r="C1888" s="22" t="s">
        <v>2639</v>
      </c>
      <c r="D1888" s="27" t="str">
        <f>VLOOKUP(R1888, method!$A$1:$B$15, 2, 0)</f>
        <v>中後</v>
      </c>
      <c r="E1888">
        <v>9</v>
      </c>
      <c r="F1888" t="s">
        <v>1058</v>
      </c>
      <c r="G1888" s="31" t="s">
        <v>451</v>
      </c>
      <c r="H1888">
        <v>1650</v>
      </c>
      <c r="I1888" s="35" t="s">
        <v>455</v>
      </c>
      <c r="J1888">
        <v>4</v>
      </c>
      <c r="K1888">
        <v>11</v>
      </c>
      <c r="L1888">
        <v>41</v>
      </c>
      <c r="M1888" s="24" t="s">
        <v>62</v>
      </c>
      <c r="N1888" s="25" t="s">
        <v>26</v>
      </c>
      <c r="O1888" t="s">
        <v>529</v>
      </c>
      <c r="P1888">
        <v>31</v>
      </c>
      <c r="Q1888">
        <v>118</v>
      </c>
      <c r="R1888">
        <v>9</v>
      </c>
      <c r="S1888">
        <v>9</v>
      </c>
      <c r="T1888">
        <v>9</v>
      </c>
      <c r="U1888">
        <v>9</v>
      </c>
      <c r="X1888" t="s">
        <v>796</v>
      </c>
      <c r="Y1888">
        <v>997</v>
      </c>
      <c r="Z1888" t="s">
        <v>158</v>
      </c>
    </row>
    <row r="1889" spans="1:26" x14ac:dyDescent="0.25">
      <c r="A1889" s="21" t="s">
        <v>1</v>
      </c>
      <c r="B1889" s="22" t="s">
        <v>60</v>
      </c>
      <c r="C1889" s="22" t="s">
        <v>2639</v>
      </c>
      <c r="D1889" s="28" t="str">
        <f>VLOOKUP(R1889, method!$A$1:$B$15, 2, 0)</f>
        <v>中前</v>
      </c>
      <c r="E1889">
        <v>6</v>
      </c>
      <c r="F1889" t="s">
        <v>673</v>
      </c>
      <c r="G1889" s="30" t="s">
        <v>445</v>
      </c>
      <c r="H1889">
        <v>1200</v>
      </c>
      <c r="I1889" s="35" t="s">
        <v>455</v>
      </c>
      <c r="J1889">
        <v>4</v>
      </c>
      <c r="K1889">
        <v>5</v>
      </c>
      <c r="L1889">
        <v>43</v>
      </c>
      <c r="M1889" s="24" t="s">
        <v>62</v>
      </c>
      <c r="N1889" s="25" t="s">
        <v>26</v>
      </c>
      <c r="O1889">
        <v>3</v>
      </c>
      <c r="P1889">
        <v>13</v>
      </c>
      <c r="Q1889">
        <v>118</v>
      </c>
      <c r="R1889">
        <v>7</v>
      </c>
      <c r="S1889">
        <v>9</v>
      </c>
      <c r="T1889">
        <v>6</v>
      </c>
      <c r="X1889" t="s">
        <v>1082</v>
      </c>
      <c r="Y1889">
        <v>993</v>
      </c>
      <c r="Z1889" t="s">
        <v>599</v>
      </c>
    </row>
    <row r="1890" spans="1:26" x14ac:dyDescent="0.25">
      <c r="A1890" s="21" t="s">
        <v>1</v>
      </c>
      <c r="B1890" s="22" t="s">
        <v>60</v>
      </c>
      <c r="C1890" s="22" t="s">
        <v>2639</v>
      </c>
      <c r="D1890" s="27" t="str">
        <f>VLOOKUP(R1890, method!$A$1:$B$15, 2, 0)</f>
        <v>中後</v>
      </c>
      <c r="E1890" s="34">
        <v>4</v>
      </c>
      <c r="F1890" t="s">
        <v>610</v>
      </c>
      <c r="G1890" t="s">
        <v>491</v>
      </c>
      <c r="H1890">
        <v>1400</v>
      </c>
      <c r="I1890" s="35" t="s">
        <v>436</v>
      </c>
      <c r="J1890">
        <v>4</v>
      </c>
      <c r="K1890">
        <v>8</v>
      </c>
      <c r="L1890">
        <v>45</v>
      </c>
      <c r="M1890" s="24" t="s">
        <v>62</v>
      </c>
      <c r="N1890" s="20" t="s">
        <v>56</v>
      </c>
      <c r="O1890" s="10" t="s">
        <v>442</v>
      </c>
      <c r="P1890">
        <v>25</v>
      </c>
      <c r="Q1890">
        <v>121</v>
      </c>
      <c r="R1890">
        <v>10</v>
      </c>
      <c r="S1890">
        <v>9</v>
      </c>
      <c r="T1890">
        <v>8</v>
      </c>
      <c r="U1890">
        <v>4</v>
      </c>
      <c r="X1890" t="s">
        <v>1657</v>
      </c>
      <c r="Y1890">
        <v>1000</v>
      </c>
      <c r="Z1890" t="s">
        <v>463</v>
      </c>
    </row>
    <row r="1891" spans="1:26" x14ac:dyDescent="0.25">
      <c r="A1891" s="21" t="s">
        <v>1</v>
      </c>
      <c r="B1891" s="22" t="s">
        <v>60</v>
      </c>
      <c r="C1891" s="22" t="s">
        <v>2639</v>
      </c>
      <c r="D1891" s="28" t="str">
        <f>VLOOKUP(R1891, method!$A$1:$B$15, 2, 0)</f>
        <v>中前</v>
      </c>
      <c r="E1891" s="34">
        <v>5</v>
      </c>
      <c r="F1891" t="s">
        <v>692</v>
      </c>
      <c r="G1891" s="31" t="s">
        <v>439</v>
      </c>
      <c r="H1891">
        <v>1200</v>
      </c>
      <c r="I1891" s="35" t="s">
        <v>455</v>
      </c>
      <c r="J1891">
        <v>4</v>
      </c>
      <c r="K1891">
        <v>5</v>
      </c>
      <c r="L1891">
        <v>47</v>
      </c>
      <c r="M1891" s="24" t="s">
        <v>62</v>
      </c>
      <c r="N1891" s="22" t="s">
        <v>470</v>
      </c>
      <c r="O1891" t="s">
        <v>536</v>
      </c>
      <c r="P1891">
        <v>25</v>
      </c>
      <c r="Q1891">
        <v>121</v>
      </c>
      <c r="R1891">
        <v>6</v>
      </c>
      <c r="S1891">
        <v>8</v>
      </c>
      <c r="T1891">
        <v>5</v>
      </c>
      <c r="X1891" t="s">
        <v>1826</v>
      </c>
      <c r="Y1891">
        <v>999</v>
      </c>
      <c r="Z1891" t="s">
        <v>310</v>
      </c>
    </row>
    <row r="1892" spans="1:26" x14ac:dyDescent="0.25">
      <c r="A1892" s="21" t="s">
        <v>1</v>
      </c>
      <c r="B1892" s="22" t="s">
        <v>60</v>
      </c>
      <c r="C1892" s="22" t="s">
        <v>2639</v>
      </c>
      <c r="D1892" s="29" t="str">
        <f>VLOOKUP(R1892, method!$A$1:$B$15, 2, 0)</f>
        <v>留後</v>
      </c>
      <c r="E1892">
        <v>8</v>
      </c>
      <c r="F1892" t="s">
        <v>1141</v>
      </c>
      <c r="G1892" t="s">
        <v>545</v>
      </c>
      <c r="H1892">
        <v>1200</v>
      </c>
      <c r="I1892" s="35" t="s">
        <v>455</v>
      </c>
      <c r="J1892">
        <v>4</v>
      </c>
      <c r="K1892">
        <v>7</v>
      </c>
      <c r="L1892">
        <v>52</v>
      </c>
      <c r="M1892" s="20" t="s">
        <v>27</v>
      </c>
      <c r="N1892" s="19" t="s">
        <v>388</v>
      </c>
      <c r="O1892" t="s">
        <v>529</v>
      </c>
      <c r="P1892">
        <v>16</v>
      </c>
      <c r="Q1892">
        <v>125</v>
      </c>
      <c r="R1892">
        <v>13</v>
      </c>
      <c r="S1892">
        <v>13</v>
      </c>
      <c r="T1892">
        <v>8</v>
      </c>
      <c r="X1892" t="s">
        <v>449</v>
      </c>
      <c r="Y1892">
        <v>1000</v>
      </c>
      <c r="Z1892" t="s">
        <v>30</v>
      </c>
    </row>
    <row r="1893" spans="1:26" x14ac:dyDescent="0.25">
      <c r="A1893" s="21" t="s">
        <v>1</v>
      </c>
      <c r="B1893" s="22" t="s">
        <v>60</v>
      </c>
      <c r="C1893" s="22" t="s">
        <v>2639</v>
      </c>
      <c r="D1893" s="27" t="str">
        <f>VLOOKUP(R1893, method!$A$1:$B$15, 2, 0)</f>
        <v>中後</v>
      </c>
      <c r="E1893">
        <v>9</v>
      </c>
      <c r="F1893" t="s">
        <v>566</v>
      </c>
      <c r="G1893" t="s">
        <v>545</v>
      </c>
      <c r="H1893">
        <v>1200</v>
      </c>
      <c r="I1893" s="35" t="s">
        <v>436</v>
      </c>
      <c r="J1893">
        <v>4</v>
      </c>
      <c r="K1893">
        <v>9</v>
      </c>
      <c r="L1893">
        <v>54</v>
      </c>
      <c r="M1893" s="20" t="s">
        <v>27</v>
      </c>
      <c r="N1893" s="19" t="s">
        <v>388</v>
      </c>
      <c r="O1893">
        <v>4</v>
      </c>
      <c r="P1893">
        <v>14</v>
      </c>
      <c r="Q1893">
        <v>129</v>
      </c>
      <c r="R1893">
        <v>10</v>
      </c>
      <c r="S1893">
        <v>11</v>
      </c>
      <c r="T1893">
        <v>9</v>
      </c>
      <c r="X1893" t="s">
        <v>147</v>
      </c>
      <c r="Y1893">
        <v>982</v>
      </c>
      <c r="Z1893" t="s">
        <v>30</v>
      </c>
    </row>
    <row r="1894" spans="1:26" x14ac:dyDescent="0.25">
      <c r="A1894" s="21" t="s">
        <v>1</v>
      </c>
      <c r="B1894" s="22" t="s">
        <v>60</v>
      </c>
      <c r="C1894" s="22" t="s">
        <v>2639</v>
      </c>
      <c r="D1894" s="27" t="str">
        <f>VLOOKUP(R1894, method!$A$1:$B$15, 2, 0)</f>
        <v>中後</v>
      </c>
      <c r="E1894">
        <v>9</v>
      </c>
      <c r="F1894" t="s">
        <v>630</v>
      </c>
      <c r="G1894" t="s">
        <v>631</v>
      </c>
      <c r="H1894">
        <v>1200</v>
      </c>
      <c r="I1894" s="35" t="s">
        <v>455</v>
      </c>
      <c r="J1894">
        <v>4</v>
      </c>
      <c r="K1894">
        <v>3</v>
      </c>
      <c r="L1894">
        <v>56</v>
      </c>
      <c r="M1894" s="20" t="s">
        <v>27</v>
      </c>
      <c r="N1894" s="22" t="s">
        <v>33</v>
      </c>
      <c r="O1894" t="s">
        <v>461</v>
      </c>
      <c r="P1894">
        <v>11</v>
      </c>
      <c r="Q1894">
        <v>131</v>
      </c>
      <c r="R1894">
        <v>9</v>
      </c>
      <c r="S1894">
        <v>9</v>
      </c>
      <c r="T1894">
        <v>9</v>
      </c>
      <c r="X1894" t="s">
        <v>161</v>
      </c>
      <c r="Y1894">
        <v>997</v>
      </c>
      <c r="Z1894" t="s">
        <v>30</v>
      </c>
    </row>
    <row r="1895" spans="1:26" x14ac:dyDescent="0.25">
      <c r="A1895" s="21" t="s">
        <v>1</v>
      </c>
      <c r="B1895" s="22" t="s">
        <v>60</v>
      </c>
      <c r="C1895" s="22" t="s">
        <v>2639</v>
      </c>
      <c r="D1895" s="29" t="str">
        <f>VLOOKUP(R1895, method!$A$1:$B$15, 2, 0)</f>
        <v>留後</v>
      </c>
      <c r="E1895">
        <v>11</v>
      </c>
      <c r="F1895" t="s">
        <v>487</v>
      </c>
      <c r="G1895" s="31" t="s">
        <v>439</v>
      </c>
      <c r="H1895">
        <v>1200</v>
      </c>
      <c r="I1895" s="36" t="s">
        <v>440</v>
      </c>
      <c r="J1895">
        <v>4</v>
      </c>
      <c r="K1895">
        <v>12</v>
      </c>
      <c r="L1895">
        <v>58</v>
      </c>
      <c r="M1895" s="20" t="s">
        <v>27</v>
      </c>
      <c r="N1895" s="17" t="s">
        <v>512</v>
      </c>
      <c r="O1895" t="s">
        <v>648</v>
      </c>
      <c r="P1895">
        <v>15</v>
      </c>
      <c r="Q1895">
        <v>130</v>
      </c>
      <c r="R1895">
        <v>12</v>
      </c>
      <c r="S1895">
        <v>11</v>
      </c>
      <c r="T1895">
        <v>11</v>
      </c>
      <c r="X1895" t="s">
        <v>1930</v>
      </c>
      <c r="Y1895">
        <v>994</v>
      </c>
      <c r="Z1895" t="s">
        <v>30</v>
      </c>
    </row>
    <row r="1896" spans="1:26" x14ac:dyDescent="0.25">
      <c r="A1896" s="21" t="s">
        <v>1</v>
      </c>
      <c r="B1896" s="22" t="s">
        <v>60</v>
      </c>
      <c r="C1896" s="22" t="s">
        <v>2639</v>
      </c>
      <c r="D1896" s="27" t="str">
        <f>VLOOKUP(R1896, method!$A$1:$B$15, 2, 0)</f>
        <v>中後</v>
      </c>
      <c r="E1896">
        <v>13</v>
      </c>
      <c r="F1896" t="s">
        <v>490</v>
      </c>
      <c r="G1896" t="s">
        <v>491</v>
      </c>
      <c r="H1896">
        <v>1200</v>
      </c>
      <c r="I1896" s="35" t="s">
        <v>455</v>
      </c>
      <c r="J1896">
        <v>4</v>
      </c>
      <c r="K1896">
        <v>6</v>
      </c>
      <c r="L1896">
        <v>60</v>
      </c>
      <c r="M1896" s="20" t="s">
        <v>27</v>
      </c>
      <c r="N1896" s="17" t="s">
        <v>512</v>
      </c>
      <c r="O1896" t="s">
        <v>664</v>
      </c>
      <c r="P1896">
        <v>11</v>
      </c>
      <c r="Q1896">
        <v>130</v>
      </c>
      <c r="R1896">
        <v>9</v>
      </c>
      <c r="S1896">
        <v>13</v>
      </c>
      <c r="T1896">
        <v>13</v>
      </c>
      <c r="X1896" t="s">
        <v>704</v>
      </c>
      <c r="Y1896">
        <v>1002</v>
      </c>
      <c r="Z1896" t="s">
        <v>30</v>
      </c>
    </row>
    <row r="1897" spans="1:26" x14ac:dyDescent="0.25">
      <c r="A1897" s="21" t="s">
        <v>1</v>
      </c>
      <c r="B1897" s="22" t="s">
        <v>60</v>
      </c>
      <c r="C1897" s="22" t="s">
        <v>2639</v>
      </c>
      <c r="D1897" s="27" t="str">
        <f>VLOOKUP(R1897, method!$A$1:$B$15, 2, 0)</f>
        <v>中後</v>
      </c>
      <c r="E1897" s="33">
        <v>3</v>
      </c>
      <c r="F1897" t="s">
        <v>1370</v>
      </c>
      <c r="G1897" t="s">
        <v>631</v>
      </c>
      <c r="H1897">
        <v>1200</v>
      </c>
      <c r="I1897" s="35" t="s">
        <v>455</v>
      </c>
      <c r="J1897">
        <v>4</v>
      </c>
      <c r="K1897">
        <v>3</v>
      </c>
      <c r="L1897">
        <v>60</v>
      </c>
      <c r="M1897" s="20" t="s">
        <v>27</v>
      </c>
      <c r="N1897" s="20" t="s">
        <v>56</v>
      </c>
      <c r="O1897" s="10">
        <v>1</v>
      </c>
      <c r="P1897">
        <v>6.8</v>
      </c>
      <c r="Q1897">
        <v>135</v>
      </c>
      <c r="R1897">
        <v>8</v>
      </c>
      <c r="S1897">
        <v>8</v>
      </c>
      <c r="T1897">
        <v>3</v>
      </c>
      <c r="X1897" t="s">
        <v>331</v>
      </c>
      <c r="Y1897">
        <v>1000</v>
      </c>
      <c r="Z1897" t="s">
        <v>30</v>
      </c>
    </row>
    <row r="1898" spans="1:26" x14ac:dyDescent="0.25">
      <c r="A1898" s="21" t="s">
        <v>1</v>
      </c>
      <c r="B1898" s="22" t="s">
        <v>60</v>
      </c>
      <c r="C1898" s="22" t="s">
        <v>2639</v>
      </c>
      <c r="D1898" s="27" t="str">
        <f>VLOOKUP(R1898, method!$A$1:$B$15, 2, 0)</f>
        <v>中後</v>
      </c>
      <c r="E1898" s="33">
        <v>2</v>
      </c>
      <c r="F1898" t="s">
        <v>800</v>
      </c>
      <c r="G1898" t="s">
        <v>469</v>
      </c>
      <c r="H1898">
        <v>1200</v>
      </c>
      <c r="I1898" s="35" t="s">
        <v>455</v>
      </c>
      <c r="J1898">
        <v>4</v>
      </c>
      <c r="K1898">
        <v>11</v>
      </c>
      <c r="L1898">
        <v>59</v>
      </c>
      <c r="M1898" s="20" t="s">
        <v>27</v>
      </c>
      <c r="N1898" s="17" t="s">
        <v>512</v>
      </c>
      <c r="O1898" s="10" t="s">
        <v>539</v>
      </c>
      <c r="P1898">
        <v>19</v>
      </c>
      <c r="Q1898">
        <v>129</v>
      </c>
      <c r="R1898">
        <v>9</v>
      </c>
      <c r="S1898">
        <v>12</v>
      </c>
      <c r="T1898">
        <v>2</v>
      </c>
      <c r="X1898" t="s">
        <v>517</v>
      </c>
      <c r="Y1898">
        <v>1008</v>
      </c>
      <c r="Z1898" t="s">
        <v>30</v>
      </c>
    </row>
    <row r="1899" spans="1:26" x14ac:dyDescent="0.25">
      <c r="A1899" s="21" t="s">
        <v>1</v>
      </c>
      <c r="B1899" s="22" t="s">
        <v>60</v>
      </c>
      <c r="C1899" s="22" t="s">
        <v>2639</v>
      </c>
      <c r="D1899" s="29" t="str">
        <f>VLOOKUP(R1899, method!$A$1:$B$15, 2, 0)</f>
        <v>留後</v>
      </c>
      <c r="E1899" s="33">
        <v>2</v>
      </c>
      <c r="F1899" t="s">
        <v>1402</v>
      </c>
      <c r="G1899" t="s">
        <v>631</v>
      </c>
      <c r="H1899">
        <v>1200</v>
      </c>
      <c r="I1899" s="35" t="s">
        <v>455</v>
      </c>
      <c r="J1899">
        <v>4</v>
      </c>
      <c r="K1899">
        <v>11</v>
      </c>
      <c r="L1899">
        <v>58</v>
      </c>
      <c r="M1899" s="20" t="s">
        <v>27</v>
      </c>
      <c r="N1899" s="17" t="s">
        <v>512</v>
      </c>
      <c r="O1899" s="10" t="s">
        <v>597</v>
      </c>
      <c r="P1899">
        <v>37</v>
      </c>
      <c r="Q1899">
        <v>128</v>
      </c>
      <c r="R1899">
        <v>12</v>
      </c>
      <c r="S1899">
        <v>12</v>
      </c>
      <c r="T1899">
        <v>2</v>
      </c>
      <c r="X1899" t="s">
        <v>667</v>
      </c>
      <c r="Y1899">
        <v>1006</v>
      </c>
      <c r="Z1899" t="s">
        <v>30</v>
      </c>
    </row>
    <row r="1900" spans="1:26" x14ac:dyDescent="0.25">
      <c r="A1900" s="21" t="s">
        <v>1</v>
      </c>
      <c r="B1900" s="22" t="s">
        <v>60</v>
      </c>
      <c r="C1900" s="22" t="s">
        <v>2639</v>
      </c>
      <c r="D1900" s="27" t="str">
        <f>VLOOKUP(R1900, method!$A$1:$B$15, 2, 0)</f>
        <v>中後</v>
      </c>
      <c r="E1900">
        <v>10</v>
      </c>
      <c r="F1900" t="s">
        <v>1009</v>
      </c>
      <c r="G1900" t="s">
        <v>469</v>
      </c>
      <c r="H1900">
        <v>1400</v>
      </c>
      <c r="I1900" s="35" t="s">
        <v>455</v>
      </c>
      <c r="J1900">
        <v>4</v>
      </c>
      <c r="K1900">
        <v>3</v>
      </c>
      <c r="L1900">
        <v>60</v>
      </c>
      <c r="M1900" s="20" t="s">
        <v>27</v>
      </c>
      <c r="N1900" s="17" t="s">
        <v>512</v>
      </c>
      <c r="O1900">
        <v>5</v>
      </c>
      <c r="P1900">
        <v>17</v>
      </c>
      <c r="Q1900">
        <v>130</v>
      </c>
      <c r="R1900">
        <v>10</v>
      </c>
      <c r="S1900">
        <v>9</v>
      </c>
      <c r="T1900">
        <v>10</v>
      </c>
      <c r="U1900">
        <v>10</v>
      </c>
      <c r="X1900" t="s">
        <v>1931</v>
      </c>
      <c r="Y1900">
        <v>1015</v>
      </c>
      <c r="Z1900" t="s">
        <v>30</v>
      </c>
    </row>
    <row r="1901" spans="1:26" x14ac:dyDescent="0.25">
      <c r="A1901" s="21" t="s">
        <v>1</v>
      </c>
      <c r="B1901" s="22" t="s">
        <v>60</v>
      </c>
      <c r="C1901" s="22" t="s">
        <v>2639</v>
      </c>
      <c r="D1901" s="27" t="str">
        <f>VLOOKUP(R1901, method!$A$1:$B$15, 2, 0)</f>
        <v>中後</v>
      </c>
      <c r="E1901">
        <v>10</v>
      </c>
      <c r="F1901" t="s">
        <v>503</v>
      </c>
      <c r="G1901" s="30" t="s">
        <v>445</v>
      </c>
      <c r="H1901">
        <v>1200</v>
      </c>
      <c r="I1901" s="35" t="s">
        <v>455</v>
      </c>
      <c r="J1901">
        <v>3</v>
      </c>
      <c r="K1901">
        <v>4</v>
      </c>
      <c r="L1901">
        <v>62</v>
      </c>
      <c r="M1901" s="20" t="s">
        <v>27</v>
      </c>
      <c r="N1901" s="17" t="s">
        <v>512</v>
      </c>
      <c r="O1901">
        <v>5</v>
      </c>
      <c r="P1901">
        <v>13</v>
      </c>
      <c r="Q1901">
        <v>115</v>
      </c>
      <c r="R1901">
        <v>8</v>
      </c>
      <c r="S1901">
        <v>8</v>
      </c>
      <c r="T1901">
        <v>10</v>
      </c>
      <c r="X1901" t="s">
        <v>165</v>
      </c>
      <c r="Y1901">
        <v>998</v>
      </c>
      <c r="Z1901" t="s">
        <v>237</v>
      </c>
    </row>
    <row r="1902" spans="1:26" x14ac:dyDescent="0.25">
      <c r="A1902" s="21" t="s">
        <v>1</v>
      </c>
      <c r="B1902" s="22" t="s">
        <v>60</v>
      </c>
      <c r="C1902" s="22" t="s">
        <v>2639</v>
      </c>
      <c r="D1902" s="28" t="str">
        <f>VLOOKUP(R1902, method!$A$1:$B$15, 2, 0)</f>
        <v>中前</v>
      </c>
      <c r="E1902">
        <v>7</v>
      </c>
      <c r="F1902" t="s">
        <v>1069</v>
      </c>
      <c r="G1902" s="30" t="s">
        <v>445</v>
      </c>
      <c r="H1902">
        <v>1650</v>
      </c>
      <c r="I1902" s="35" t="s">
        <v>455</v>
      </c>
      <c r="J1902">
        <v>3</v>
      </c>
      <c r="K1902">
        <v>3</v>
      </c>
      <c r="L1902">
        <v>64</v>
      </c>
      <c r="M1902" s="20" t="s">
        <v>27</v>
      </c>
      <c r="N1902" s="17" t="s">
        <v>512</v>
      </c>
      <c r="O1902" t="s">
        <v>456</v>
      </c>
      <c r="P1902">
        <v>12</v>
      </c>
      <c r="Q1902">
        <v>114</v>
      </c>
      <c r="R1902">
        <v>5</v>
      </c>
      <c r="S1902">
        <v>6</v>
      </c>
      <c r="T1902">
        <v>5</v>
      </c>
      <c r="U1902">
        <v>7</v>
      </c>
      <c r="X1902" t="s">
        <v>862</v>
      </c>
      <c r="Y1902">
        <v>1008</v>
      </c>
      <c r="Z1902" t="s">
        <v>16</v>
      </c>
    </row>
    <row r="1903" spans="1:26" x14ac:dyDescent="0.25">
      <c r="A1903" s="21" t="s">
        <v>1</v>
      </c>
      <c r="B1903" s="22" t="s">
        <v>60</v>
      </c>
      <c r="C1903" s="22" t="s">
        <v>2639</v>
      </c>
      <c r="D1903" s="28" t="str">
        <f>VLOOKUP(R1903, method!$A$1:$B$15, 2, 0)</f>
        <v>中前</v>
      </c>
      <c r="E1903">
        <v>6</v>
      </c>
      <c r="F1903" t="s">
        <v>1022</v>
      </c>
      <c r="G1903" t="s">
        <v>491</v>
      </c>
      <c r="H1903">
        <v>1600</v>
      </c>
      <c r="I1903" s="35" t="s">
        <v>455</v>
      </c>
      <c r="J1903">
        <v>3</v>
      </c>
      <c r="K1903">
        <v>12</v>
      </c>
      <c r="L1903">
        <v>66</v>
      </c>
      <c r="M1903" s="20" t="s">
        <v>27</v>
      </c>
      <c r="N1903" s="25" t="s">
        <v>26</v>
      </c>
      <c r="O1903" s="10" t="s">
        <v>442</v>
      </c>
      <c r="P1903">
        <v>17</v>
      </c>
      <c r="Q1903">
        <v>125</v>
      </c>
      <c r="R1903">
        <v>6</v>
      </c>
      <c r="S1903">
        <v>6</v>
      </c>
      <c r="T1903">
        <v>6</v>
      </c>
      <c r="U1903">
        <v>6</v>
      </c>
      <c r="X1903" t="s">
        <v>1932</v>
      </c>
      <c r="Y1903">
        <v>1024</v>
      </c>
      <c r="Z1903" t="s">
        <v>16</v>
      </c>
    </row>
    <row r="1904" spans="1:26" x14ac:dyDescent="0.25">
      <c r="A1904" s="21" t="s">
        <v>1</v>
      </c>
      <c r="B1904" s="22" t="s">
        <v>60</v>
      </c>
      <c r="C1904" s="22" t="s">
        <v>2639</v>
      </c>
      <c r="D1904" s="29" t="str">
        <f>VLOOKUP(R1904, method!$A$1:$B$15, 2, 0)</f>
        <v>留後</v>
      </c>
      <c r="E1904">
        <v>9</v>
      </c>
      <c r="F1904" t="s">
        <v>510</v>
      </c>
      <c r="G1904" t="s">
        <v>511</v>
      </c>
      <c r="H1904">
        <v>1650</v>
      </c>
      <c r="I1904" s="35" t="s">
        <v>455</v>
      </c>
      <c r="J1904">
        <v>3</v>
      </c>
      <c r="K1904">
        <v>12</v>
      </c>
      <c r="L1904">
        <v>68</v>
      </c>
      <c r="M1904" s="20" t="s">
        <v>27</v>
      </c>
      <c r="N1904" s="17" t="s">
        <v>512</v>
      </c>
      <c r="O1904">
        <v>9</v>
      </c>
      <c r="P1904">
        <v>40</v>
      </c>
      <c r="Q1904">
        <v>118</v>
      </c>
      <c r="R1904">
        <v>12</v>
      </c>
      <c r="S1904">
        <v>13</v>
      </c>
      <c r="T1904">
        <v>13</v>
      </c>
      <c r="U1904">
        <v>9</v>
      </c>
      <c r="X1904" t="s">
        <v>1175</v>
      </c>
      <c r="Y1904">
        <v>1020</v>
      </c>
      <c r="Z1904" t="s">
        <v>16</v>
      </c>
    </row>
    <row r="1905" spans="1:26" x14ac:dyDescent="0.25">
      <c r="A1905" s="21" t="s">
        <v>1</v>
      </c>
      <c r="B1905" s="22" t="s">
        <v>60</v>
      </c>
      <c r="C1905" s="22" t="s">
        <v>2639</v>
      </c>
      <c r="D1905" s="28" t="str">
        <f>VLOOKUP(R1905, method!$A$1:$B$15, 2, 0)</f>
        <v>中前</v>
      </c>
      <c r="E1905" s="34">
        <v>5</v>
      </c>
      <c r="F1905" t="s">
        <v>812</v>
      </c>
      <c r="G1905" t="s">
        <v>551</v>
      </c>
      <c r="H1905">
        <v>1400</v>
      </c>
      <c r="I1905" s="35" t="s">
        <v>455</v>
      </c>
      <c r="J1905">
        <v>3</v>
      </c>
      <c r="K1905">
        <v>7</v>
      </c>
      <c r="L1905">
        <v>68</v>
      </c>
      <c r="M1905" s="20" t="s">
        <v>27</v>
      </c>
      <c r="N1905" s="25" t="s">
        <v>26</v>
      </c>
      <c r="O1905" s="10">
        <v>2</v>
      </c>
      <c r="P1905">
        <v>32</v>
      </c>
      <c r="Q1905">
        <v>127</v>
      </c>
      <c r="R1905">
        <v>4</v>
      </c>
      <c r="S1905">
        <v>5</v>
      </c>
      <c r="T1905">
        <v>7</v>
      </c>
      <c r="U1905">
        <v>5</v>
      </c>
      <c r="X1905" t="s">
        <v>691</v>
      </c>
      <c r="Y1905">
        <v>1032</v>
      </c>
      <c r="Z1905" t="s">
        <v>16</v>
      </c>
    </row>
    <row r="1906" spans="1:26" x14ac:dyDescent="0.25">
      <c r="A1906" s="21" t="s">
        <v>1</v>
      </c>
      <c r="B1906" s="22" t="s">
        <v>60</v>
      </c>
      <c r="C1906" s="22" t="s">
        <v>2639</v>
      </c>
      <c r="D1906" s="28" t="str">
        <f>VLOOKUP(R1906, method!$A$1:$B$15, 2, 0)</f>
        <v>中前</v>
      </c>
      <c r="E1906">
        <v>9</v>
      </c>
      <c r="F1906" t="s">
        <v>963</v>
      </c>
      <c r="G1906" t="s">
        <v>631</v>
      </c>
      <c r="H1906">
        <v>1200</v>
      </c>
      <c r="I1906" s="35" t="s">
        <v>436</v>
      </c>
      <c r="J1906">
        <v>3</v>
      </c>
      <c r="K1906">
        <v>3</v>
      </c>
      <c r="L1906">
        <v>72</v>
      </c>
      <c r="M1906" s="20" t="s">
        <v>27</v>
      </c>
      <c r="N1906" s="17" t="s">
        <v>512</v>
      </c>
      <c r="O1906" t="s">
        <v>558</v>
      </c>
      <c r="P1906">
        <v>63</v>
      </c>
      <c r="Q1906">
        <v>123</v>
      </c>
      <c r="R1906">
        <v>4</v>
      </c>
      <c r="S1906">
        <v>6</v>
      </c>
      <c r="T1906">
        <v>9</v>
      </c>
      <c r="X1906" t="s">
        <v>1400</v>
      </c>
      <c r="Y1906">
        <v>1031</v>
      </c>
      <c r="Z1906" t="s">
        <v>915</v>
      </c>
    </row>
    <row r="1907" spans="1:26" x14ac:dyDescent="0.25">
      <c r="A1907" s="21" t="s">
        <v>1</v>
      </c>
      <c r="B1907" s="22" t="s">
        <v>60</v>
      </c>
      <c r="C1907" s="22" t="s">
        <v>2639</v>
      </c>
      <c r="D1907" s="29" t="str">
        <f>VLOOKUP(R1907, method!$A$1:$B$15, 2, 0)</f>
        <v>留後</v>
      </c>
      <c r="E1907">
        <v>12</v>
      </c>
      <c r="F1907" t="s">
        <v>1933</v>
      </c>
      <c r="G1907" s="31" t="s">
        <v>451</v>
      </c>
      <c r="H1907">
        <v>1200</v>
      </c>
      <c r="I1907" s="35" t="s">
        <v>436</v>
      </c>
      <c r="J1907">
        <v>3</v>
      </c>
      <c r="K1907">
        <v>12</v>
      </c>
      <c r="L1907">
        <v>74</v>
      </c>
      <c r="M1907" s="20" t="s">
        <v>27</v>
      </c>
      <c r="N1907" s="17" t="s">
        <v>512</v>
      </c>
      <c r="O1907" t="s">
        <v>679</v>
      </c>
      <c r="P1907">
        <v>81</v>
      </c>
      <c r="Q1907">
        <v>122</v>
      </c>
      <c r="R1907">
        <v>12</v>
      </c>
      <c r="S1907">
        <v>12</v>
      </c>
      <c r="T1907">
        <v>12</v>
      </c>
      <c r="X1907" t="s">
        <v>1934</v>
      </c>
      <c r="Y1907">
        <v>1020</v>
      </c>
      <c r="Z1907" t="s">
        <v>321</v>
      </c>
    </row>
    <row r="1908" spans="1:26" x14ac:dyDescent="0.25">
      <c r="A1908" s="21" t="s">
        <v>1</v>
      </c>
      <c r="B1908" s="22" t="s">
        <v>60</v>
      </c>
      <c r="C1908" s="22" t="s">
        <v>2639</v>
      </c>
      <c r="D1908" s="29" t="str">
        <f>VLOOKUP(R1908, method!$A$1:$B$15, 2, 0)</f>
        <v>留後</v>
      </c>
      <c r="E1908">
        <v>10</v>
      </c>
      <c r="F1908" t="s">
        <v>1470</v>
      </c>
      <c r="G1908" s="31" t="s">
        <v>439</v>
      </c>
      <c r="H1908">
        <v>1200</v>
      </c>
      <c r="I1908" s="35" t="s">
        <v>455</v>
      </c>
      <c r="J1908">
        <v>3</v>
      </c>
      <c r="K1908">
        <v>7</v>
      </c>
      <c r="L1908">
        <v>76</v>
      </c>
      <c r="M1908" s="20" t="s">
        <v>27</v>
      </c>
      <c r="N1908" s="17" t="s">
        <v>512</v>
      </c>
      <c r="O1908">
        <v>8</v>
      </c>
      <c r="P1908">
        <v>34</v>
      </c>
      <c r="Q1908">
        <v>126</v>
      </c>
      <c r="R1908">
        <v>11</v>
      </c>
      <c r="S1908">
        <v>10</v>
      </c>
      <c r="T1908">
        <v>10</v>
      </c>
      <c r="X1908" t="s">
        <v>1064</v>
      </c>
      <c r="Y1908">
        <v>1016</v>
      </c>
      <c r="Z1908" t="s">
        <v>16</v>
      </c>
    </row>
    <row r="1909" spans="1:26" x14ac:dyDescent="0.25">
      <c r="A1909" s="21" t="s">
        <v>1</v>
      </c>
      <c r="B1909" s="22" t="s">
        <v>60</v>
      </c>
      <c r="C1909" s="22" t="s">
        <v>2639</v>
      </c>
      <c r="D1909" s="27" t="str">
        <f>VLOOKUP(R1909, method!$A$1:$B$15, 2, 0)</f>
        <v>中後</v>
      </c>
      <c r="E1909">
        <v>11</v>
      </c>
      <c r="F1909" t="s">
        <v>746</v>
      </c>
      <c r="G1909" s="30" t="s">
        <v>445</v>
      </c>
      <c r="H1909">
        <v>1200</v>
      </c>
      <c r="I1909" s="35" t="s">
        <v>455</v>
      </c>
      <c r="J1909">
        <v>3</v>
      </c>
      <c r="K1909">
        <v>6</v>
      </c>
      <c r="L1909">
        <v>78</v>
      </c>
      <c r="M1909" s="20" t="s">
        <v>27</v>
      </c>
      <c r="N1909" s="15" t="s">
        <v>390</v>
      </c>
      <c r="O1909">
        <v>4</v>
      </c>
      <c r="P1909">
        <v>38</v>
      </c>
      <c r="Q1909">
        <v>135</v>
      </c>
      <c r="R1909">
        <v>9</v>
      </c>
      <c r="S1909">
        <v>9</v>
      </c>
      <c r="T1909">
        <v>11</v>
      </c>
      <c r="X1909" t="s">
        <v>549</v>
      </c>
      <c r="Y1909">
        <v>1004</v>
      </c>
      <c r="Z1909" t="s">
        <v>16</v>
      </c>
    </row>
    <row r="1910" spans="1:26" x14ac:dyDescent="0.25">
      <c r="A1910" s="21" t="s">
        <v>1</v>
      </c>
      <c r="B1910" s="22" t="s">
        <v>60</v>
      </c>
      <c r="C1910" s="22" t="s">
        <v>2639</v>
      </c>
      <c r="D1910" s="27" t="str">
        <f>VLOOKUP(R1910, method!$A$1:$B$15, 2, 0)</f>
        <v>中後</v>
      </c>
      <c r="E1910">
        <v>7</v>
      </c>
      <c r="F1910" t="s">
        <v>1471</v>
      </c>
      <c r="G1910" s="31" t="s">
        <v>435</v>
      </c>
      <c r="H1910">
        <v>1200</v>
      </c>
      <c r="I1910" s="35" t="s">
        <v>455</v>
      </c>
      <c r="J1910">
        <v>3</v>
      </c>
      <c r="K1910">
        <v>6</v>
      </c>
      <c r="L1910">
        <v>80</v>
      </c>
      <c r="M1910" s="20" t="s">
        <v>27</v>
      </c>
      <c r="N1910" s="15" t="s">
        <v>390</v>
      </c>
      <c r="O1910" t="s">
        <v>546</v>
      </c>
      <c r="P1910">
        <v>13</v>
      </c>
      <c r="Q1910">
        <v>135</v>
      </c>
      <c r="R1910">
        <v>8</v>
      </c>
      <c r="S1910">
        <v>8</v>
      </c>
      <c r="T1910">
        <v>7</v>
      </c>
      <c r="X1910" t="s">
        <v>1084</v>
      </c>
      <c r="Y1910">
        <v>1006</v>
      </c>
      <c r="Z1910" t="s">
        <v>16</v>
      </c>
    </row>
    <row r="1911" spans="1:26" x14ac:dyDescent="0.25">
      <c r="A1911" s="21" t="s">
        <v>1</v>
      </c>
      <c r="B1911" s="22" t="s">
        <v>60</v>
      </c>
      <c r="C1911" s="22" t="s">
        <v>2639</v>
      </c>
      <c r="D1911" s="28" t="str">
        <f>VLOOKUP(R1911, method!$A$1:$B$15, 2, 0)</f>
        <v>中前</v>
      </c>
      <c r="E1911" s="33">
        <v>3</v>
      </c>
      <c r="F1911" t="s">
        <v>752</v>
      </c>
      <c r="G1911" t="s">
        <v>511</v>
      </c>
      <c r="H1911">
        <v>1200</v>
      </c>
      <c r="I1911" s="35" t="s">
        <v>455</v>
      </c>
      <c r="J1911">
        <v>2</v>
      </c>
      <c r="K1911">
        <v>4</v>
      </c>
      <c r="L1911">
        <v>81</v>
      </c>
      <c r="M1911" s="20" t="s">
        <v>27</v>
      </c>
      <c r="N1911" s="15" t="s">
        <v>390</v>
      </c>
      <c r="O1911" s="10">
        <v>2</v>
      </c>
      <c r="P1911">
        <v>20</v>
      </c>
      <c r="Q1911">
        <v>121</v>
      </c>
      <c r="R1911">
        <v>5</v>
      </c>
      <c r="S1911">
        <v>5</v>
      </c>
      <c r="T1911">
        <v>3</v>
      </c>
      <c r="X1911" t="s">
        <v>331</v>
      </c>
      <c r="Y1911">
        <v>1017</v>
      </c>
      <c r="Z1911" t="s">
        <v>16</v>
      </c>
    </row>
    <row r="1912" spans="1:26" x14ac:dyDescent="0.25">
      <c r="A1912" s="21" t="s">
        <v>1</v>
      </c>
      <c r="B1912" s="22" t="s">
        <v>60</v>
      </c>
      <c r="C1912" s="22" t="s">
        <v>2639</v>
      </c>
      <c r="D1912" s="27" t="str">
        <f>VLOOKUP(R1912, method!$A$1:$B$15, 2, 0)</f>
        <v>中後</v>
      </c>
      <c r="E1912">
        <v>8</v>
      </c>
      <c r="F1912" t="s">
        <v>974</v>
      </c>
      <c r="G1912" t="s">
        <v>631</v>
      </c>
      <c r="H1912">
        <v>1000</v>
      </c>
      <c r="I1912" s="35" t="s">
        <v>455</v>
      </c>
      <c r="J1912">
        <v>2</v>
      </c>
      <c r="K1912">
        <v>10</v>
      </c>
      <c r="L1912">
        <v>82</v>
      </c>
      <c r="M1912" s="20" t="s">
        <v>27</v>
      </c>
      <c r="N1912" s="23" t="s">
        <v>39</v>
      </c>
      <c r="O1912" t="s">
        <v>546</v>
      </c>
      <c r="P1912">
        <v>21</v>
      </c>
      <c r="Q1912">
        <v>117</v>
      </c>
      <c r="R1912">
        <v>8</v>
      </c>
      <c r="S1912">
        <v>10</v>
      </c>
      <c r="T1912">
        <v>8</v>
      </c>
      <c r="X1912" t="s">
        <v>1848</v>
      </c>
      <c r="Y1912">
        <v>1022</v>
      </c>
      <c r="Z1912" t="s">
        <v>16</v>
      </c>
    </row>
    <row r="1913" spans="1:26" x14ac:dyDescent="0.25">
      <c r="A1913" s="21" t="s">
        <v>1</v>
      </c>
      <c r="B1913" s="22" t="s">
        <v>60</v>
      </c>
      <c r="C1913" s="22" t="s">
        <v>2639</v>
      </c>
      <c r="D1913" s="27" t="str">
        <f>VLOOKUP(R1913, method!$A$1:$B$15, 2, 0)</f>
        <v>中後</v>
      </c>
      <c r="E1913">
        <v>8</v>
      </c>
      <c r="F1913" t="s">
        <v>1182</v>
      </c>
      <c r="G1913" s="30" t="s">
        <v>445</v>
      </c>
      <c r="H1913">
        <v>1650</v>
      </c>
      <c r="I1913" s="35" t="s">
        <v>455</v>
      </c>
      <c r="J1913">
        <v>2</v>
      </c>
      <c r="K1913">
        <v>9</v>
      </c>
      <c r="L1913">
        <v>82</v>
      </c>
      <c r="M1913" s="20" t="s">
        <v>27</v>
      </c>
      <c r="N1913" s="25" t="s">
        <v>26</v>
      </c>
      <c r="O1913" s="10" t="s">
        <v>452</v>
      </c>
      <c r="P1913">
        <v>16</v>
      </c>
      <c r="Q1913">
        <v>119</v>
      </c>
      <c r="R1913">
        <v>10</v>
      </c>
      <c r="S1913">
        <v>11</v>
      </c>
      <c r="T1913">
        <v>12</v>
      </c>
      <c r="U1913">
        <v>8</v>
      </c>
      <c r="X1913" t="s">
        <v>1935</v>
      </c>
      <c r="Y1913">
        <v>1021</v>
      </c>
      <c r="Z1913" t="s">
        <v>16</v>
      </c>
    </row>
    <row r="1914" spans="1:26" x14ac:dyDescent="0.25">
      <c r="A1914" s="21" t="s">
        <v>1</v>
      </c>
      <c r="B1914" s="22" t="s">
        <v>60</v>
      </c>
      <c r="C1914" s="22" t="s">
        <v>2639</v>
      </c>
      <c r="D1914" s="28" t="str">
        <f>VLOOKUP(R1914, method!$A$1:$B$15, 2, 0)</f>
        <v>中前</v>
      </c>
      <c r="E1914">
        <v>7</v>
      </c>
      <c r="F1914" t="s">
        <v>1089</v>
      </c>
      <c r="G1914" t="s">
        <v>469</v>
      </c>
      <c r="H1914">
        <v>1400</v>
      </c>
      <c r="I1914" s="35" t="s">
        <v>436</v>
      </c>
      <c r="J1914">
        <v>2</v>
      </c>
      <c r="K1914">
        <v>8</v>
      </c>
      <c r="L1914">
        <v>82</v>
      </c>
      <c r="M1914" s="20" t="s">
        <v>27</v>
      </c>
      <c r="N1914" s="25" t="s">
        <v>26</v>
      </c>
      <c r="O1914" t="s">
        <v>519</v>
      </c>
      <c r="P1914">
        <v>23</v>
      </c>
      <c r="Q1914">
        <v>117</v>
      </c>
      <c r="R1914">
        <v>5</v>
      </c>
      <c r="S1914">
        <v>4</v>
      </c>
      <c r="T1914">
        <v>5</v>
      </c>
      <c r="U1914">
        <v>7</v>
      </c>
      <c r="X1914" t="s">
        <v>1415</v>
      </c>
      <c r="Y1914">
        <v>1023</v>
      </c>
      <c r="Z1914" t="s">
        <v>16</v>
      </c>
    </row>
    <row r="1915" spans="1:26" x14ac:dyDescent="0.25">
      <c r="A1915" s="21" t="s">
        <v>1</v>
      </c>
      <c r="B1915" s="22" t="s">
        <v>60</v>
      </c>
      <c r="C1915" s="22" t="s">
        <v>2639</v>
      </c>
      <c r="D1915" s="29" t="str">
        <f>VLOOKUP(R1915, method!$A$1:$B$15, 2, 0)</f>
        <v>留後</v>
      </c>
      <c r="E1915">
        <v>8</v>
      </c>
      <c r="F1915" t="s">
        <v>1225</v>
      </c>
      <c r="G1915" t="s">
        <v>532</v>
      </c>
      <c r="H1915">
        <v>1200</v>
      </c>
      <c r="I1915" s="35" t="s">
        <v>436</v>
      </c>
      <c r="J1915">
        <v>2</v>
      </c>
      <c r="K1915">
        <v>4</v>
      </c>
      <c r="L1915">
        <v>82</v>
      </c>
      <c r="M1915" s="20" t="s">
        <v>27</v>
      </c>
      <c r="N1915" s="17" t="s">
        <v>512</v>
      </c>
      <c r="O1915">
        <v>3</v>
      </c>
      <c r="P1915">
        <v>12</v>
      </c>
      <c r="Q1915">
        <v>111</v>
      </c>
      <c r="R1915">
        <v>11</v>
      </c>
      <c r="S1915">
        <v>11</v>
      </c>
      <c r="T1915">
        <v>8</v>
      </c>
      <c r="X1915" t="s">
        <v>324</v>
      </c>
      <c r="Y1915">
        <v>1029</v>
      </c>
      <c r="Z1915" t="s">
        <v>16</v>
      </c>
    </row>
    <row r="1916" spans="1:26" x14ac:dyDescent="0.25">
      <c r="A1916" s="21" t="s">
        <v>1</v>
      </c>
      <c r="B1916" s="23" t="s">
        <v>66</v>
      </c>
      <c r="C1916" s="23" t="s">
        <v>2640</v>
      </c>
      <c r="D1916" s="29" t="str">
        <f>VLOOKUP(R1916, method!$A$1:$B$15, 2, 0)</f>
        <v>留後</v>
      </c>
      <c r="E1916">
        <v>9</v>
      </c>
      <c r="F1916" t="s">
        <v>434</v>
      </c>
      <c r="G1916" s="31" t="s">
        <v>435</v>
      </c>
      <c r="H1916">
        <v>1200</v>
      </c>
      <c r="I1916" s="35" t="s">
        <v>436</v>
      </c>
      <c r="J1916">
        <v>5</v>
      </c>
      <c r="K1916">
        <v>12</v>
      </c>
      <c r="L1916">
        <v>31</v>
      </c>
      <c r="M1916" s="17" t="s">
        <v>68</v>
      </c>
      <c r="N1916" s="16" t="s">
        <v>71</v>
      </c>
      <c r="O1916" t="s">
        <v>637</v>
      </c>
      <c r="P1916">
        <v>11</v>
      </c>
      <c r="Q1916">
        <v>126</v>
      </c>
      <c r="R1916">
        <v>12</v>
      </c>
      <c r="S1916">
        <v>12</v>
      </c>
      <c r="T1916">
        <v>9</v>
      </c>
      <c r="X1916" t="s">
        <v>1185</v>
      </c>
      <c r="Y1916">
        <v>1141</v>
      </c>
      <c r="Z1916" t="s">
        <v>16</v>
      </c>
    </row>
    <row r="1917" spans="1:26" x14ac:dyDescent="0.25">
      <c r="A1917" s="21" t="s">
        <v>1</v>
      </c>
      <c r="B1917" s="23" t="s">
        <v>66</v>
      </c>
      <c r="C1917" s="23" t="s">
        <v>2640</v>
      </c>
      <c r="D1917" s="29" t="str">
        <f>VLOOKUP(R1917, method!$A$1:$B$15, 2, 0)</f>
        <v>留後</v>
      </c>
      <c r="E1917">
        <v>11</v>
      </c>
      <c r="F1917" t="s">
        <v>1052</v>
      </c>
      <c r="G1917" t="s">
        <v>532</v>
      </c>
      <c r="H1917">
        <v>1400</v>
      </c>
      <c r="I1917" s="35" t="s">
        <v>436</v>
      </c>
      <c r="J1917">
        <v>5</v>
      </c>
      <c r="K1917">
        <v>11</v>
      </c>
      <c r="L1917">
        <v>33</v>
      </c>
      <c r="M1917" s="17" t="s">
        <v>68</v>
      </c>
      <c r="N1917" s="15" t="s">
        <v>390</v>
      </c>
      <c r="O1917" t="s">
        <v>558</v>
      </c>
      <c r="P1917">
        <v>13</v>
      </c>
      <c r="Q1917">
        <v>127</v>
      </c>
      <c r="R1917">
        <v>13</v>
      </c>
      <c r="S1917">
        <v>13</v>
      </c>
      <c r="T1917">
        <v>12</v>
      </c>
      <c r="U1917">
        <v>11</v>
      </c>
      <c r="X1917" t="s">
        <v>1936</v>
      </c>
      <c r="Y1917">
        <v>1143</v>
      </c>
      <c r="Z1917" t="s">
        <v>16</v>
      </c>
    </row>
    <row r="1918" spans="1:26" x14ac:dyDescent="0.25">
      <c r="A1918" s="21" t="s">
        <v>1</v>
      </c>
      <c r="B1918" s="23" t="s">
        <v>66</v>
      </c>
      <c r="C1918" s="23" t="s">
        <v>2640</v>
      </c>
      <c r="D1918" s="26" t="str">
        <f>VLOOKUP(R1918, method!$A$1:$B$15, 2, 0)</f>
        <v>放頭</v>
      </c>
      <c r="E1918">
        <v>6</v>
      </c>
      <c r="F1918" t="s">
        <v>645</v>
      </c>
      <c r="G1918" s="31" t="s">
        <v>451</v>
      </c>
      <c r="H1918">
        <v>1200</v>
      </c>
      <c r="I1918" s="35" t="s">
        <v>436</v>
      </c>
      <c r="J1918">
        <v>5</v>
      </c>
      <c r="K1918">
        <v>5</v>
      </c>
      <c r="L1918">
        <v>33</v>
      </c>
      <c r="M1918" s="17" t="s">
        <v>68</v>
      </c>
      <c r="N1918" s="18" t="s">
        <v>201</v>
      </c>
      <c r="O1918" t="s">
        <v>529</v>
      </c>
      <c r="P1918">
        <v>3.9</v>
      </c>
      <c r="Q1918">
        <v>127</v>
      </c>
      <c r="R1918">
        <v>1</v>
      </c>
      <c r="S1918">
        <v>1</v>
      </c>
      <c r="T1918">
        <v>6</v>
      </c>
      <c r="X1918" t="s">
        <v>28</v>
      </c>
      <c r="Y1918">
        <v>1148</v>
      </c>
      <c r="Z1918" t="s">
        <v>16</v>
      </c>
    </row>
    <row r="1919" spans="1:26" x14ac:dyDescent="0.25">
      <c r="A1919" s="21" t="s">
        <v>1</v>
      </c>
      <c r="B1919" s="23" t="s">
        <v>66</v>
      </c>
      <c r="C1919" s="23" t="s">
        <v>2640</v>
      </c>
      <c r="D1919" s="28" t="str">
        <f>VLOOKUP(R1919, method!$A$1:$B$15, 2, 0)</f>
        <v>中前</v>
      </c>
      <c r="E1919" s="33">
        <v>2</v>
      </c>
      <c r="F1919" t="s">
        <v>556</v>
      </c>
      <c r="G1919" t="s">
        <v>551</v>
      </c>
      <c r="H1919">
        <v>1200</v>
      </c>
      <c r="I1919" s="35" t="s">
        <v>436</v>
      </c>
      <c r="J1919">
        <v>5</v>
      </c>
      <c r="K1919">
        <v>1</v>
      </c>
      <c r="L1919">
        <v>33</v>
      </c>
      <c r="M1919" s="17" t="s">
        <v>68</v>
      </c>
      <c r="N1919" s="18" t="s">
        <v>201</v>
      </c>
      <c r="O1919" s="10" t="s">
        <v>526</v>
      </c>
      <c r="P1919">
        <v>3.6</v>
      </c>
      <c r="Q1919">
        <v>128</v>
      </c>
      <c r="R1919">
        <v>5</v>
      </c>
      <c r="S1919">
        <v>3</v>
      </c>
      <c r="T1919">
        <v>2</v>
      </c>
      <c r="X1919" t="s">
        <v>458</v>
      </c>
      <c r="Y1919">
        <v>1144</v>
      </c>
      <c r="Z1919" t="s">
        <v>16</v>
      </c>
    </row>
    <row r="1920" spans="1:26" x14ac:dyDescent="0.25">
      <c r="A1920" s="21" t="s">
        <v>1</v>
      </c>
      <c r="B1920" s="23" t="s">
        <v>66</v>
      </c>
      <c r="C1920" s="23" t="s">
        <v>2640</v>
      </c>
      <c r="D1920" s="27" t="str">
        <f>VLOOKUP(R1920, method!$A$1:$B$15, 2, 0)</f>
        <v>中後</v>
      </c>
      <c r="E1920">
        <v>8</v>
      </c>
      <c r="F1920" t="s">
        <v>450</v>
      </c>
      <c r="G1920" s="31" t="s">
        <v>451</v>
      </c>
      <c r="H1920">
        <v>1200</v>
      </c>
      <c r="I1920" s="35" t="s">
        <v>436</v>
      </c>
      <c r="J1920">
        <v>5</v>
      </c>
      <c r="K1920">
        <v>9</v>
      </c>
      <c r="L1920">
        <v>35</v>
      </c>
      <c r="M1920" s="17" t="s">
        <v>68</v>
      </c>
      <c r="N1920" s="18" t="s">
        <v>201</v>
      </c>
      <c r="O1920" t="s">
        <v>558</v>
      </c>
      <c r="P1920">
        <v>9.8000000000000007</v>
      </c>
      <c r="Q1920">
        <v>130</v>
      </c>
      <c r="R1920">
        <v>8</v>
      </c>
      <c r="S1920">
        <v>10</v>
      </c>
      <c r="T1920">
        <v>8</v>
      </c>
      <c r="X1920" t="s">
        <v>699</v>
      </c>
      <c r="Y1920">
        <v>1149</v>
      </c>
      <c r="Z1920" t="s">
        <v>16</v>
      </c>
    </row>
    <row r="1921" spans="1:26" x14ac:dyDescent="0.25">
      <c r="A1921" s="21" t="s">
        <v>1</v>
      </c>
      <c r="B1921" s="23" t="s">
        <v>66</v>
      </c>
      <c r="C1921" s="23" t="s">
        <v>2640</v>
      </c>
      <c r="D1921" s="27" t="str">
        <f>VLOOKUP(R1921, method!$A$1:$B$15, 2, 0)</f>
        <v>中後</v>
      </c>
      <c r="E1921" s="33">
        <v>3</v>
      </c>
      <c r="F1921" t="s">
        <v>685</v>
      </c>
      <c r="G1921" s="31" t="s">
        <v>439</v>
      </c>
      <c r="H1921">
        <v>1000</v>
      </c>
      <c r="I1921" s="35" t="s">
        <v>436</v>
      </c>
      <c r="J1921">
        <v>5</v>
      </c>
      <c r="K1921">
        <v>4</v>
      </c>
      <c r="L1921">
        <v>35</v>
      </c>
      <c r="M1921" s="17" t="s">
        <v>68</v>
      </c>
      <c r="N1921" s="18" t="s">
        <v>201</v>
      </c>
      <c r="O1921" s="10">
        <v>1</v>
      </c>
      <c r="P1921">
        <v>4.5</v>
      </c>
      <c r="Q1921">
        <v>130</v>
      </c>
      <c r="R1921">
        <v>8</v>
      </c>
      <c r="S1921">
        <v>6</v>
      </c>
      <c r="T1921">
        <v>3</v>
      </c>
      <c r="X1921" t="s">
        <v>1937</v>
      </c>
      <c r="Y1921">
        <v>1133</v>
      </c>
      <c r="Z1921" t="s">
        <v>16</v>
      </c>
    </row>
    <row r="1922" spans="1:26" x14ac:dyDescent="0.25">
      <c r="A1922" s="21" t="s">
        <v>1</v>
      </c>
      <c r="B1922" s="23" t="s">
        <v>66</v>
      </c>
      <c r="C1922" s="23" t="s">
        <v>2640</v>
      </c>
      <c r="D1922" s="28" t="str">
        <f>VLOOKUP(R1922, method!$A$1:$B$15, 2, 0)</f>
        <v>中前</v>
      </c>
      <c r="E1922" s="34">
        <v>5</v>
      </c>
      <c r="F1922" t="s">
        <v>602</v>
      </c>
      <c r="G1922" t="s">
        <v>511</v>
      </c>
      <c r="H1922">
        <v>1200</v>
      </c>
      <c r="I1922" s="36" t="s">
        <v>603</v>
      </c>
      <c r="J1922">
        <v>5</v>
      </c>
      <c r="K1922">
        <v>11</v>
      </c>
      <c r="L1922">
        <v>37</v>
      </c>
      <c r="M1922" s="17" t="s">
        <v>68</v>
      </c>
      <c r="N1922" s="15" t="s">
        <v>390</v>
      </c>
      <c r="O1922" t="s">
        <v>536</v>
      </c>
      <c r="P1922">
        <v>5.5</v>
      </c>
      <c r="Q1922">
        <v>132</v>
      </c>
      <c r="R1922">
        <v>5</v>
      </c>
      <c r="S1922">
        <v>3</v>
      </c>
      <c r="T1922">
        <v>5</v>
      </c>
      <c r="X1922" t="s">
        <v>1864</v>
      </c>
      <c r="Y1922">
        <v>1141</v>
      </c>
      <c r="Z1922" t="s">
        <v>16</v>
      </c>
    </row>
    <row r="1923" spans="1:26" x14ac:dyDescent="0.25">
      <c r="A1923" s="21" t="s">
        <v>1</v>
      </c>
      <c r="B1923" s="23" t="s">
        <v>66</v>
      </c>
      <c r="C1923" s="23" t="s">
        <v>2640</v>
      </c>
      <c r="D1923" s="26" t="str">
        <f>VLOOKUP(R1923, method!$A$1:$B$15, 2, 0)</f>
        <v>放頭</v>
      </c>
      <c r="E1923">
        <v>12</v>
      </c>
      <c r="F1923" t="s">
        <v>583</v>
      </c>
      <c r="G1923" t="s">
        <v>491</v>
      </c>
      <c r="H1923">
        <v>1400</v>
      </c>
      <c r="I1923" s="35" t="s">
        <v>455</v>
      </c>
      <c r="J1923">
        <v>5</v>
      </c>
      <c r="K1923">
        <v>14</v>
      </c>
      <c r="L1923">
        <v>39</v>
      </c>
      <c r="M1923" s="17" t="s">
        <v>68</v>
      </c>
      <c r="N1923" s="18" t="s">
        <v>12</v>
      </c>
      <c r="O1923" t="s">
        <v>485</v>
      </c>
      <c r="P1923">
        <v>6.6</v>
      </c>
      <c r="Q1923">
        <v>134</v>
      </c>
      <c r="R1923">
        <v>1</v>
      </c>
      <c r="S1923">
        <v>1</v>
      </c>
      <c r="T1923">
        <v>1</v>
      </c>
      <c r="U1923">
        <v>12</v>
      </c>
      <c r="X1923" t="s">
        <v>1938</v>
      </c>
      <c r="Y1923">
        <v>1142</v>
      </c>
      <c r="Z1923" t="s">
        <v>16</v>
      </c>
    </row>
    <row r="1924" spans="1:26" x14ac:dyDescent="0.25">
      <c r="A1924" s="21" t="s">
        <v>1</v>
      </c>
      <c r="B1924" s="23" t="s">
        <v>66</v>
      </c>
      <c r="C1924" s="23" t="s">
        <v>2640</v>
      </c>
      <c r="D1924" s="29" t="str">
        <f>VLOOKUP(R1924, method!$A$1:$B$15, 2, 0)</f>
        <v>留後</v>
      </c>
      <c r="E1924" s="33">
        <v>3</v>
      </c>
      <c r="F1924" t="s">
        <v>1058</v>
      </c>
      <c r="G1924" s="31" t="s">
        <v>451</v>
      </c>
      <c r="H1924">
        <v>1200</v>
      </c>
      <c r="I1924" s="35" t="s">
        <v>455</v>
      </c>
      <c r="J1924">
        <v>5</v>
      </c>
      <c r="K1924">
        <v>9</v>
      </c>
      <c r="L1924">
        <v>39</v>
      </c>
      <c r="M1924" s="17" t="s">
        <v>68</v>
      </c>
      <c r="N1924" s="22" t="s">
        <v>33</v>
      </c>
      <c r="O1924" s="10" t="s">
        <v>442</v>
      </c>
      <c r="P1924">
        <v>10</v>
      </c>
      <c r="Q1924">
        <v>134</v>
      </c>
      <c r="R1924">
        <v>11</v>
      </c>
      <c r="S1924">
        <v>11</v>
      </c>
      <c r="T1924">
        <v>3</v>
      </c>
      <c r="X1924" t="s">
        <v>1059</v>
      </c>
      <c r="Y1924">
        <v>1150</v>
      </c>
      <c r="Z1924" t="s">
        <v>16</v>
      </c>
    </row>
    <row r="1925" spans="1:26" x14ac:dyDescent="0.25">
      <c r="A1925" s="21" t="s">
        <v>1</v>
      </c>
      <c r="B1925" s="23" t="s">
        <v>66</v>
      </c>
      <c r="C1925" s="23" t="s">
        <v>2640</v>
      </c>
      <c r="D1925" s="28" t="str">
        <f>VLOOKUP(R1925, method!$A$1:$B$15, 2, 0)</f>
        <v>中前</v>
      </c>
      <c r="E1925" s="33">
        <v>3</v>
      </c>
      <c r="F1925" t="s">
        <v>994</v>
      </c>
      <c r="G1925" s="31" t="s">
        <v>439</v>
      </c>
      <c r="H1925">
        <v>1200</v>
      </c>
      <c r="I1925" s="35" t="s">
        <v>455</v>
      </c>
      <c r="J1925">
        <v>5</v>
      </c>
      <c r="K1925">
        <v>5</v>
      </c>
      <c r="L1925">
        <v>40</v>
      </c>
      <c r="M1925" s="17" t="s">
        <v>68</v>
      </c>
      <c r="N1925" s="17" t="s">
        <v>399</v>
      </c>
      <c r="O1925" s="10" t="s">
        <v>552</v>
      </c>
      <c r="P1925">
        <v>3.9</v>
      </c>
      <c r="Q1925">
        <v>135</v>
      </c>
      <c r="R1925">
        <v>4</v>
      </c>
      <c r="S1925">
        <v>3</v>
      </c>
      <c r="T1925">
        <v>3</v>
      </c>
      <c r="X1925" t="s">
        <v>1178</v>
      </c>
      <c r="Y1925">
        <v>1144</v>
      </c>
      <c r="Z1925" t="s">
        <v>1746</v>
      </c>
    </row>
    <row r="1926" spans="1:26" x14ac:dyDescent="0.25">
      <c r="A1926" s="21" t="s">
        <v>1</v>
      </c>
      <c r="B1926" s="23" t="s">
        <v>66</v>
      </c>
      <c r="C1926" s="23" t="s">
        <v>2640</v>
      </c>
      <c r="D1926" s="28" t="str">
        <f>VLOOKUP(R1926, method!$A$1:$B$15, 2, 0)</f>
        <v>中前</v>
      </c>
      <c r="E1926">
        <v>8</v>
      </c>
      <c r="F1926" t="s">
        <v>866</v>
      </c>
      <c r="G1926" t="s">
        <v>631</v>
      </c>
      <c r="H1926">
        <v>1400</v>
      </c>
      <c r="I1926" s="35" t="s">
        <v>436</v>
      </c>
      <c r="J1926">
        <v>4</v>
      </c>
      <c r="K1926">
        <v>2</v>
      </c>
      <c r="L1926">
        <v>42</v>
      </c>
      <c r="M1926" s="17" t="s">
        <v>68</v>
      </c>
      <c r="N1926" s="25" t="s">
        <v>26</v>
      </c>
      <c r="O1926" t="s">
        <v>456</v>
      </c>
      <c r="P1926">
        <v>63</v>
      </c>
      <c r="Q1926">
        <v>117</v>
      </c>
      <c r="R1926">
        <v>4</v>
      </c>
      <c r="S1926">
        <v>1</v>
      </c>
      <c r="T1926">
        <v>1</v>
      </c>
      <c r="U1926">
        <v>8</v>
      </c>
      <c r="X1926" t="s">
        <v>1939</v>
      </c>
      <c r="Y1926">
        <v>1137</v>
      </c>
      <c r="Z1926" t="s">
        <v>152</v>
      </c>
    </row>
    <row r="1927" spans="1:26" x14ac:dyDescent="0.25">
      <c r="A1927" s="21" t="s">
        <v>1</v>
      </c>
      <c r="B1927" s="23" t="s">
        <v>66</v>
      </c>
      <c r="C1927" s="23" t="s">
        <v>2640</v>
      </c>
      <c r="D1927" s="27" t="str">
        <f>VLOOKUP(R1927, method!$A$1:$B$15, 2, 0)</f>
        <v>中後</v>
      </c>
      <c r="E1927">
        <v>11</v>
      </c>
      <c r="F1927" t="s">
        <v>844</v>
      </c>
      <c r="G1927" t="s">
        <v>491</v>
      </c>
      <c r="H1927">
        <v>1400</v>
      </c>
      <c r="I1927" s="35" t="s">
        <v>436</v>
      </c>
      <c r="J1927">
        <v>4</v>
      </c>
      <c r="K1927">
        <v>14</v>
      </c>
      <c r="L1927">
        <v>44</v>
      </c>
      <c r="M1927" s="17" t="s">
        <v>68</v>
      </c>
      <c r="N1927" s="18" t="s">
        <v>201</v>
      </c>
      <c r="O1927" t="s">
        <v>473</v>
      </c>
      <c r="P1927">
        <v>52</v>
      </c>
      <c r="Q1927">
        <v>119</v>
      </c>
      <c r="R1927">
        <v>10</v>
      </c>
      <c r="S1927">
        <v>13</v>
      </c>
      <c r="T1927">
        <v>13</v>
      </c>
      <c r="U1927">
        <v>11</v>
      </c>
      <c r="X1927" t="s">
        <v>1376</v>
      </c>
      <c r="Y1927">
        <v>1134</v>
      </c>
      <c r="Z1927" t="s">
        <v>906</v>
      </c>
    </row>
    <row r="1928" spans="1:26" x14ac:dyDescent="0.25">
      <c r="A1928" s="21" t="s">
        <v>1</v>
      </c>
      <c r="B1928" s="23" t="s">
        <v>66</v>
      </c>
      <c r="C1928" s="23" t="s">
        <v>2640</v>
      </c>
      <c r="D1928" s="27" t="str">
        <f>VLOOKUP(R1928, method!$A$1:$B$15, 2, 0)</f>
        <v>中後</v>
      </c>
      <c r="E1928" s="34">
        <v>4</v>
      </c>
      <c r="F1928" t="s">
        <v>694</v>
      </c>
      <c r="G1928" s="31" t="s">
        <v>435</v>
      </c>
      <c r="H1928">
        <v>1200</v>
      </c>
      <c r="I1928" s="35" t="s">
        <v>455</v>
      </c>
      <c r="J1928">
        <v>4</v>
      </c>
      <c r="K1928">
        <v>7</v>
      </c>
      <c r="L1928">
        <v>44</v>
      </c>
      <c r="M1928" s="17" t="s">
        <v>68</v>
      </c>
      <c r="N1928" s="18" t="s">
        <v>201</v>
      </c>
      <c r="O1928" s="10" t="s">
        <v>552</v>
      </c>
      <c r="P1928">
        <v>83</v>
      </c>
      <c r="Q1928">
        <v>119</v>
      </c>
      <c r="R1928">
        <v>9</v>
      </c>
      <c r="S1928">
        <v>10</v>
      </c>
      <c r="T1928">
        <v>4</v>
      </c>
      <c r="X1928" t="s">
        <v>695</v>
      </c>
      <c r="Y1928">
        <v>1134</v>
      </c>
      <c r="Z1928" t="s">
        <v>100</v>
      </c>
    </row>
    <row r="1929" spans="1:26" x14ac:dyDescent="0.25">
      <c r="A1929" s="21" t="s">
        <v>1</v>
      </c>
      <c r="B1929" s="23" t="s">
        <v>66</v>
      </c>
      <c r="C1929" s="23" t="s">
        <v>2640</v>
      </c>
      <c r="D1929" s="27" t="str">
        <f>VLOOKUP(R1929, method!$A$1:$B$15, 2, 0)</f>
        <v>中後</v>
      </c>
      <c r="E1929">
        <v>11</v>
      </c>
      <c r="F1929" t="s">
        <v>566</v>
      </c>
      <c r="G1929" t="s">
        <v>545</v>
      </c>
      <c r="H1929">
        <v>1400</v>
      </c>
      <c r="I1929" s="35" t="s">
        <v>436</v>
      </c>
      <c r="J1929">
        <v>4</v>
      </c>
      <c r="K1929">
        <v>14</v>
      </c>
      <c r="L1929">
        <v>48</v>
      </c>
      <c r="M1929" s="17" t="s">
        <v>68</v>
      </c>
      <c r="N1929" s="21" t="s">
        <v>61</v>
      </c>
      <c r="O1929" t="s">
        <v>461</v>
      </c>
      <c r="P1929">
        <v>93</v>
      </c>
      <c r="Q1929">
        <v>124</v>
      </c>
      <c r="R1929">
        <v>9</v>
      </c>
      <c r="S1929">
        <v>8</v>
      </c>
      <c r="T1929">
        <v>10</v>
      </c>
      <c r="U1929">
        <v>11</v>
      </c>
      <c r="X1929" t="s">
        <v>595</v>
      </c>
      <c r="Y1929">
        <v>1131</v>
      </c>
      <c r="Z1929" t="s">
        <v>463</v>
      </c>
    </row>
    <row r="1930" spans="1:26" x14ac:dyDescent="0.25">
      <c r="A1930" s="21" t="s">
        <v>1</v>
      </c>
      <c r="B1930" s="23" t="s">
        <v>66</v>
      </c>
      <c r="C1930" s="23" t="s">
        <v>2640</v>
      </c>
      <c r="D1930" s="26" t="str">
        <f>VLOOKUP(R1930, method!$A$1:$B$15, 2, 0)</f>
        <v>放頭</v>
      </c>
      <c r="E1930">
        <v>9</v>
      </c>
      <c r="F1930" t="s">
        <v>700</v>
      </c>
      <c r="G1930" t="s">
        <v>545</v>
      </c>
      <c r="H1930">
        <v>1400</v>
      </c>
      <c r="I1930" s="35" t="s">
        <v>455</v>
      </c>
      <c r="J1930">
        <v>4</v>
      </c>
      <c r="K1930">
        <v>10</v>
      </c>
      <c r="L1930">
        <v>50</v>
      </c>
      <c r="M1930" s="17" t="s">
        <v>68</v>
      </c>
      <c r="N1930" s="18" t="s">
        <v>201</v>
      </c>
      <c r="O1930" t="s">
        <v>508</v>
      </c>
      <c r="P1930">
        <v>72</v>
      </c>
      <c r="Q1930">
        <v>126</v>
      </c>
      <c r="R1930">
        <v>2</v>
      </c>
      <c r="S1930">
        <v>1</v>
      </c>
      <c r="T1930">
        <v>1</v>
      </c>
      <c r="U1930">
        <v>9</v>
      </c>
      <c r="X1930" t="s">
        <v>964</v>
      </c>
      <c r="Y1930">
        <v>1143</v>
      </c>
      <c r="Z1930" t="s">
        <v>463</v>
      </c>
    </row>
    <row r="1931" spans="1:26" x14ac:dyDescent="0.25">
      <c r="A1931" s="21" t="s">
        <v>1</v>
      </c>
      <c r="B1931" s="23" t="s">
        <v>66</v>
      </c>
      <c r="C1931" s="23" t="s">
        <v>2640</v>
      </c>
      <c r="D1931" s="27" t="str">
        <f>VLOOKUP(R1931, method!$A$1:$B$15, 2, 0)</f>
        <v>中後</v>
      </c>
      <c r="E1931">
        <v>8</v>
      </c>
      <c r="F1931" t="s">
        <v>633</v>
      </c>
      <c r="G1931" s="30" t="s">
        <v>445</v>
      </c>
      <c r="H1931">
        <v>1200</v>
      </c>
      <c r="I1931" s="35" t="s">
        <v>455</v>
      </c>
      <c r="J1931">
        <v>4</v>
      </c>
      <c r="K1931">
        <v>6</v>
      </c>
      <c r="L1931">
        <v>52</v>
      </c>
      <c r="M1931" s="17" t="s">
        <v>68</v>
      </c>
      <c r="N1931" s="18" t="s">
        <v>201</v>
      </c>
      <c r="O1931" t="s">
        <v>508</v>
      </c>
      <c r="P1931">
        <v>11</v>
      </c>
      <c r="Q1931">
        <v>129</v>
      </c>
      <c r="R1931">
        <v>8</v>
      </c>
      <c r="S1931">
        <v>8</v>
      </c>
      <c r="T1931">
        <v>8</v>
      </c>
      <c r="X1931" t="s">
        <v>509</v>
      </c>
      <c r="Y1931">
        <v>1142</v>
      </c>
      <c r="Z1931" t="s">
        <v>463</v>
      </c>
    </row>
    <row r="1932" spans="1:26" x14ac:dyDescent="0.25">
      <c r="A1932" s="21" t="s">
        <v>1</v>
      </c>
      <c r="B1932" s="23" t="s">
        <v>66</v>
      </c>
      <c r="C1932" s="23" t="s">
        <v>2640</v>
      </c>
      <c r="D1932" s="27" t="str">
        <f>VLOOKUP(R1932, method!$A$1:$B$15, 2, 0)</f>
        <v>中後</v>
      </c>
      <c r="E1932">
        <v>6</v>
      </c>
      <c r="F1932" t="s">
        <v>1004</v>
      </c>
      <c r="G1932" t="s">
        <v>469</v>
      </c>
      <c r="H1932">
        <v>1200</v>
      </c>
      <c r="I1932" s="35" t="s">
        <v>455</v>
      </c>
      <c r="J1932">
        <v>4</v>
      </c>
      <c r="K1932">
        <v>13</v>
      </c>
      <c r="L1932">
        <v>52</v>
      </c>
      <c r="M1932" s="17" t="s">
        <v>68</v>
      </c>
      <c r="N1932" s="18" t="s">
        <v>201</v>
      </c>
      <c r="O1932" t="s">
        <v>573</v>
      </c>
      <c r="P1932">
        <v>30</v>
      </c>
      <c r="Q1932">
        <v>123</v>
      </c>
      <c r="R1932">
        <v>8</v>
      </c>
      <c r="S1932">
        <v>8</v>
      </c>
      <c r="T1932">
        <v>6</v>
      </c>
      <c r="X1932" t="s">
        <v>979</v>
      </c>
      <c r="Y1932">
        <v>1135</v>
      </c>
      <c r="Z1932" t="s">
        <v>463</v>
      </c>
    </row>
    <row r="1933" spans="1:26" x14ac:dyDescent="0.25">
      <c r="A1933" s="21" t="s">
        <v>1</v>
      </c>
      <c r="B1933" s="24" t="s">
        <v>70</v>
      </c>
      <c r="C1933" s="24" t="s">
        <v>2641</v>
      </c>
      <c r="D1933" s="26" t="str">
        <f>VLOOKUP(R1933, method!$A$1:$B$15, 2, 0)</f>
        <v>放頭</v>
      </c>
      <c r="E1933" s="33">
        <v>2</v>
      </c>
      <c r="F1933" t="s">
        <v>550</v>
      </c>
      <c r="G1933" t="s">
        <v>551</v>
      </c>
      <c r="H1933">
        <v>1200</v>
      </c>
      <c r="I1933" s="35" t="s">
        <v>455</v>
      </c>
      <c r="J1933">
        <v>5</v>
      </c>
      <c r="K1933">
        <v>3</v>
      </c>
      <c r="L1933">
        <v>27</v>
      </c>
      <c r="M1933" s="23" t="s">
        <v>72</v>
      </c>
      <c r="N1933" s="24" t="s">
        <v>146</v>
      </c>
      <c r="O1933" s="10" t="s">
        <v>526</v>
      </c>
      <c r="P1933">
        <v>4.2</v>
      </c>
      <c r="Q1933">
        <v>120</v>
      </c>
      <c r="R1933">
        <v>1</v>
      </c>
      <c r="S1933">
        <v>2</v>
      </c>
      <c r="T1933">
        <v>2</v>
      </c>
      <c r="X1933" t="s">
        <v>1828</v>
      </c>
      <c r="Y1933">
        <v>1131</v>
      </c>
      <c r="Z1933" t="s">
        <v>117</v>
      </c>
    </row>
    <row r="1934" spans="1:26" x14ac:dyDescent="0.25">
      <c r="A1934" s="21" t="s">
        <v>1</v>
      </c>
      <c r="B1934" s="24" t="s">
        <v>70</v>
      </c>
      <c r="C1934" s="24" t="s">
        <v>2641</v>
      </c>
      <c r="D1934" s="28" t="str">
        <f>VLOOKUP(R1934, method!$A$1:$B$15, 2, 0)</f>
        <v>中前</v>
      </c>
      <c r="E1934" s="34">
        <v>5</v>
      </c>
      <c r="F1934" t="s">
        <v>645</v>
      </c>
      <c r="G1934" s="31" t="s">
        <v>451</v>
      </c>
      <c r="H1934">
        <v>1200</v>
      </c>
      <c r="I1934" s="35" t="s">
        <v>436</v>
      </c>
      <c r="J1934">
        <v>5</v>
      </c>
      <c r="K1934">
        <v>8</v>
      </c>
      <c r="L1934">
        <v>29</v>
      </c>
      <c r="M1934" s="23" t="s">
        <v>72</v>
      </c>
      <c r="N1934" s="19" t="s">
        <v>388</v>
      </c>
      <c r="O1934" t="s">
        <v>529</v>
      </c>
      <c r="P1934">
        <v>7</v>
      </c>
      <c r="Q1934">
        <v>123</v>
      </c>
      <c r="R1934">
        <v>7</v>
      </c>
      <c r="S1934">
        <v>8</v>
      </c>
      <c r="T1934">
        <v>5</v>
      </c>
      <c r="X1934" t="s">
        <v>73</v>
      </c>
      <c r="Y1934">
        <v>1135</v>
      </c>
      <c r="Z1934" t="s">
        <v>113</v>
      </c>
    </row>
    <row r="1935" spans="1:26" x14ac:dyDescent="0.25">
      <c r="A1935" s="21" t="s">
        <v>1</v>
      </c>
      <c r="B1935" s="24" t="s">
        <v>70</v>
      </c>
      <c r="C1935" s="24" t="s">
        <v>2641</v>
      </c>
      <c r="D1935" s="26" t="str">
        <f>VLOOKUP(R1935, method!$A$1:$B$15, 2, 0)</f>
        <v>放頭</v>
      </c>
      <c r="E1935" s="34">
        <v>4</v>
      </c>
      <c r="F1935" t="s">
        <v>556</v>
      </c>
      <c r="G1935" t="s">
        <v>551</v>
      </c>
      <c r="H1935">
        <v>1200</v>
      </c>
      <c r="I1935" s="35" t="s">
        <v>436</v>
      </c>
      <c r="J1935">
        <v>5</v>
      </c>
      <c r="K1935">
        <v>8</v>
      </c>
      <c r="L1935">
        <v>31</v>
      </c>
      <c r="M1935" s="23" t="s">
        <v>72</v>
      </c>
      <c r="N1935" s="17" t="s">
        <v>448</v>
      </c>
      <c r="O1935" s="10" t="s">
        <v>498</v>
      </c>
      <c r="P1935">
        <v>8.3000000000000007</v>
      </c>
      <c r="Q1935">
        <v>124</v>
      </c>
      <c r="R1935">
        <v>3</v>
      </c>
      <c r="S1935">
        <v>4</v>
      </c>
      <c r="T1935">
        <v>4</v>
      </c>
      <c r="X1935" t="s">
        <v>112</v>
      </c>
      <c r="Y1935">
        <v>1126</v>
      </c>
      <c r="Z1935" t="s">
        <v>113</v>
      </c>
    </row>
    <row r="1936" spans="1:26" x14ac:dyDescent="0.25">
      <c r="A1936" s="21" t="s">
        <v>1</v>
      </c>
      <c r="B1936" s="24" t="s">
        <v>70</v>
      </c>
      <c r="C1936" s="24" t="s">
        <v>2641</v>
      </c>
      <c r="D1936" s="26" t="str">
        <f>VLOOKUP(R1936, method!$A$1:$B$15, 2, 0)</f>
        <v>放頭</v>
      </c>
      <c r="E1936">
        <v>11</v>
      </c>
      <c r="F1936" t="s">
        <v>450</v>
      </c>
      <c r="G1936" s="31" t="s">
        <v>451</v>
      </c>
      <c r="H1936">
        <v>1200</v>
      </c>
      <c r="I1936" s="35" t="s">
        <v>436</v>
      </c>
      <c r="J1936">
        <v>5</v>
      </c>
      <c r="K1936">
        <v>8</v>
      </c>
      <c r="L1936">
        <v>33</v>
      </c>
      <c r="M1936" s="23" t="s">
        <v>72</v>
      </c>
      <c r="N1936" s="19" t="s">
        <v>388</v>
      </c>
      <c r="O1936">
        <v>6</v>
      </c>
      <c r="P1936">
        <v>7.4</v>
      </c>
      <c r="Q1936">
        <v>128</v>
      </c>
      <c r="R1936">
        <v>3</v>
      </c>
      <c r="S1936">
        <v>3</v>
      </c>
      <c r="T1936">
        <v>11</v>
      </c>
      <c r="X1936" t="s">
        <v>1825</v>
      </c>
      <c r="Y1936">
        <v>1123</v>
      </c>
      <c r="Z1936" t="s">
        <v>113</v>
      </c>
    </row>
    <row r="1937" spans="1:26" x14ac:dyDescent="0.25">
      <c r="A1937" s="21" t="s">
        <v>1</v>
      </c>
      <c r="B1937" s="24" t="s">
        <v>70</v>
      </c>
      <c r="C1937" s="24" t="s">
        <v>2641</v>
      </c>
      <c r="D1937" s="26" t="str">
        <f>VLOOKUP(R1937, method!$A$1:$B$15, 2, 0)</f>
        <v>放頭</v>
      </c>
      <c r="E1937" s="33">
        <v>3</v>
      </c>
      <c r="F1937" t="s">
        <v>978</v>
      </c>
      <c r="G1937" t="s">
        <v>631</v>
      </c>
      <c r="H1937">
        <v>1200</v>
      </c>
      <c r="I1937" s="35" t="s">
        <v>436</v>
      </c>
      <c r="J1937">
        <v>5</v>
      </c>
      <c r="K1937">
        <v>8</v>
      </c>
      <c r="L1937">
        <v>33</v>
      </c>
      <c r="M1937" s="23" t="s">
        <v>72</v>
      </c>
      <c r="N1937" s="19" t="s">
        <v>388</v>
      </c>
      <c r="O1937" s="10" t="s">
        <v>597</v>
      </c>
      <c r="P1937">
        <v>5.5</v>
      </c>
      <c r="Q1937">
        <v>128</v>
      </c>
      <c r="R1937">
        <v>2</v>
      </c>
      <c r="S1937">
        <v>2</v>
      </c>
      <c r="T1937">
        <v>3</v>
      </c>
      <c r="X1937" t="s">
        <v>386</v>
      </c>
      <c r="Y1937">
        <v>1125</v>
      </c>
      <c r="Z1937" t="s">
        <v>113</v>
      </c>
    </row>
    <row r="1938" spans="1:26" x14ac:dyDescent="0.25">
      <c r="A1938" s="21" t="s">
        <v>1</v>
      </c>
      <c r="B1938" s="24" t="s">
        <v>70</v>
      </c>
      <c r="C1938" s="24" t="s">
        <v>2641</v>
      </c>
      <c r="D1938" s="28" t="str">
        <f>VLOOKUP(R1938, method!$A$1:$B$15, 2, 0)</f>
        <v>中前</v>
      </c>
      <c r="E1938">
        <v>7</v>
      </c>
      <c r="F1938" t="s">
        <v>882</v>
      </c>
      <c r="G1938" t="s">
        <v>551</v>
      </c>
      <c r="H1938">
        <v>1200</v>
      </c>
      <c r="I1938" s="35" t="s">
        <v>455</v>
      </c>
      <c r="J1938">
        <v>5</v>
      </c>
      <c r="K1938">
        <v>14</v>
      </c>
      <c r="L1938">
        <v>35</v>
      </c>
      <c r="M1938" s="23" t="s">
        <v>72</v>
      </c>
      <c r="N1938" s="17" t="s">
        <v>399</v>
      </c>
      <c r="O1938">
        <v>3</v>
      </c>
      <c r="P1938">
        <v>10</v>
      </c>
      <c r="Q1938">
        <v>132</v>
      </c>
      <c r="R1938">
        <v>5</v>
      </c>
      <c r="S1938">
        <v>5</v>
      </c>
      <c r="T1938">
        <v>7</v>
      </c>
      <c r="X1938" t="s">
        <v>1113</v>
      </c>
      <c r="Y1938">
        <v>1124</v>
      </c>
      <c r="Z1938" t="s">
        <v>113</v>
      </c>
    </row>
    <row r="1939" spans="1:26" x14ac:dyDescent="0.25">
      <c r="A1939" s="21" t="s">
        <v>1</v>
      </c>
      <c r="B1939" s="24" t="s">
        <v>70</v>
      </c>
      <c r="C1939" s="24" t="s">
        <v>2641</v>
      </c>
      <c r="D1939" s="28" t="str">
        <f>VLOOKUP(R1939, method!$A$1:$B$15, 2, 0)</f>
        <v>中前</v>
      </c>
      <c r="E1939" s="33">
        <v>3</v>
      </c>
      <c r="F1939" t="s">
        <v>602</v>
      </c>
      <c r="G1939" t="s">
        <v>511</v>
      </c>
      <c r="H1939">
        <v>1200</v>
      </c>
      <c r="I1939" s="36" t="s">
        <v>603</v>
      </c>
      <c r="J1939">
        <v>5</v>
      </c>
      <c r="K1939">
        <v>4</v>
      </c>
      <c r="L1939">
        <v>36</v>
      </c>
      <c r="M1939" s="23" t="s">
        <v>72</v>
      </c>
      <c r="N1939" s="16" t="s">
        <v>71</v>
      </c>
      <c r="O1939">
        <v>6</v>
      </c>
      <c r="P1939">
        <v>4.2</v>
      </c>
      <c r="Q1939">
        <v>131</v>
      </c>
      <c r="R1939">
        <v>5</v>
      </c>
      <c r="S1939">
        <v>4</v>
      </c>
      <c r="T1939">
        <v>3</v>
      </c>
      <c r="X1939" t="s">
        <v>1940</v>
      </c>
      <c r="Y1939">
        <v>1119</v>
      </c>
      <c r="Z1939" t="s">
        <v>321</v>
      </c>
    </row>
    <row r="1940" spans="1:26" x14ac:dyDescent="0.25">
      <c r="A1940" s="21" t="s">
        <v>1</v>
      </c>
      <c r="B1940" s="24" t="s">
        <v>70</v>
      </c>
      <c r="C1940" s="24" t="s">
        <v>2641</v>
      </c>
      <c r="D1940" s="28" t="str">
        <f>VLOOKUP(R1940, method!$A$1:$B$15, 2, 0)</f>
        <v>中前</v>
      </c>
      <c r="E1940">
        <v>6</v>
      </c>
      <c r="F1940" t="s">
        <v>650</v>
      </c>
      <c r="G1940" t="s">
        <v>469</v>
      </c>
      <c r="H1940">
        <v>1200</v>
      </c>
      <c r="I1940" s="35" t="s">
        <v>455</v>
      </c>
      <c r="J1940">
        <v>5</v>
      </c>
      <c r="K1940">
        <v>12</v>
      </c>
      <c r="L1940">
        <v>38</v>
      </c>
      <c r="M1940" s="23" t="s">
        <v>72</v>
      </c>
      <c r="N1940" s="22" t="s">
        <v>33</v>
      </c>
      <c r="O1940" s="10" t="s">
        <v>442</v>
      </c>
      <c r="P1940">
        <v>13</v>
      </c>
      <c r="Q1940">
        <v>133</v>
      </c>
      <c r="R1940">
        <v>5</v>
      </c>
      <c r="S1940">
        <v>5</v>
      </c>
      <c r="T1940">
        <v>6</v>
      </c>
      <c r="X1940" t="s">
        <v>1134</v>
      </c>
      <c r="Y1940">
        <v>1117</v>
      </c>
      <c r="Z1940" t="s">
        <v>16</v>
      </c>
    </row>
    <row r="1941" spans="1:26" x14ac:dyDescent="0.25">
      <c r="A1941" s="21" t="s">
        <v>1</v>
      </c>
      <c r="B1941" s="24" t="s">
        <v>70</v>
      </c>
      <c r="C1941" s="24" t="s">
        <v>2641</v>
      </c>
      <c r="D1941" s="28" t="str">
        <f>VLOOKUP(R1941, method!$A$1:$B$15, 2, 0)</f>
        <v>中前</v>
      </c>
      <c r="E1941" s="34">
        <v>5</v>
      </c>
      <c r="F1941" t="s">
        <v>1058</v>
      </c>
      <c r="G1941" s="31" t="s">
        <v>451</v>
      </c>
      <c r="H1941">
        <v>1200</v>
      </c>
      <c r="I1941" s="35" t="s">
        <v>455</v>
      </c>
      <c r="J1941">
        <v>5</v>
      </c>
      <c r="K1941">
        <v>1</v>
      </c>
      <c r="L1941">
        <v>40</v>
      </c>
      <c r="M1941" s="23" t="s">
        <v>72</v>
      </c>
      <c r="N1941" s="17" t="s">
        <v>448</v>
      </c>
      <c r="O1941">
        <v>3</v>
      </c>
      <c r="P1941">
        <v>2.9</v>
      </c>
      <c r="Q1941">
        <v>133</v>
      </c>
      <c r="R1941">
        <v>4</v>
      </c>
      <c r="S1941">
        <v>4</v>
      </c>
      <c r="T1941">
        <v>5</v>
      </c>
      <c r="X1941" t="s">
        <v>523</v>
      </c>
      <c r="Y1941">
        <v>1129</v>
      </c>
      <c r="Z1941" t="s">
        <v>16</v>
      </c>
    </row>
    <row r="1942" spans="1:26" x14ac:dyDescent="0.25">
      <c r="A1942" s="21" t="s">
        <v>1</v>
      </c>
      <c r="B1942" s="24" t="s">
        <v>70</v>
      </c>
      <c r="C1942" s="24" t="s">
        <v>2641</v>
      </c>
      <c r="D1942" s="29" t="str">
        <f>VLOOKUP(R1942, method!$A$1:$B$15, 2, 0)</f>
        <v>留後</v>
      </c>
      <c r="E1942" s="34">
        <v>4</v>
      </c>
      <c r="F1942" t="s">
        <v>673</v>
      </c>
      <c r="G1942" s="30" t="s">
        <v>445</v>
      </c>
      <c r="H1942">
        <v>1200</v>
      </c>
      <c r="I1942" s="35" t="s">
        <v>455</v>
      </c>
      <c r="J1942">
        <v>4</v>
      </c>
      <c r="K1942">
        <v>12</v>
      </c>
      <c r="L1942">
        <v>40</v>
      </c>
      <c r="M1942" s="23" t="s">
        <v>72</v>
      </c>
      <c r="N1942" s="20" t="s">
        <v>56</v>
      </c>
      <c r="O1942" s="10" t="s">
        <v>442</v>
      </c>
      <c r="P1942">
        <v>16</v>
      </c>
      <c r="Q1942">
        <v>115</v>
      </c>
      <c r="R1942">
        <v>12</v>
      </c>
      <c r="S1942">
        <v>10</v>
      </c>
      <c r="T1942">
        <v>4</v>
      </c>
      <c r="X1942" t="s">
        <v>1134</v>
      </c>
      <c r="Y1942">
        <v>1121</v>
      </c>
      <c r="Z1942" t="s">
        <v>16</v>
      </c>
    </row>
    <row r="1943" spans="1:26" x14ac:dyDescent="0.25">
      <c r="A1943" s="21" t="s">
        <v>1</v>
      </c>
      <c r="B1943" s="24" t="s">
        <v>70</v>
      </c>
      <c r="C1943" s="24" t="s">
        <v>2641</v>
      </c>
      <c r="D1943" s="26" t="str">
        <f>VLOOKUP(R1943, method!$A$1:$B$15, 2, 0)</f>
        <v>放頭</v>
      </c>
      <c r="E1943">
        <v>7</v>
      </c>
      <c r="F1943" t="s">
        <v>937</v>
      </c>
      <c r="G1943" s="31" t="s">
        <v>451</v>
      </c>
      <c r="H1943">
        <v>1200</v>
      </c>
      <c r="I1943" s="35" t="s">
        <v>455</v>
      </c>
      <c r="J1943">
        <v>4</v>
      </c>
      <c r="K1943">
        <v>11</v>
      </c>
      <c r="L1943">
        <v>42</v>
      </c>
      <c r="M1943" s="23" t="s">
        <v>72</v>
      </c>
      <c r="N1943" s="15" t="s">
        <v>391</v>
      </c>
      <c r="O1943">
        <v>4</v>
      </c>
      <c r="P1943">
        <v>17</v>
      </c>
      <c r="Q1943">
        <v>119</v>
      </c>
      <c r="R1943">
        <v>2</v>
      </c>
      <c r="S1943">
        <v>2</v>
      </c>
      <c r="T1943">
        <v>7</v>
      </c>
      <c r="X1943" t="s">
        <v>663</v>
      </c>
      <c r="Y1943">
        <v>1118</v>
      </c>
      <c r="Z1943" t="s">
        <v>16</v>
      </c>
    </row>
    <row r="1944" spans="1:26" x14ac:dyDescent="0.25">
      <c r="A1944" s="21" t="s">
        <v>1</v>
      </c>
      <c r="B1944" s="24" t="s">
        <v>70</v>
      </c>
      <c r="C1944" s="24" t="s">
        <v>2641</v>
      </c>
      <c r="D1944" s="28" t="str">
        <f>VLOOKUP(R1944, method!$A$1:$B$15, 2, 0)</f>
        <v>中前</v>
      </c>
      <c r="E1944" s="34">
        <v>5</v>
      </c>
      <c r="F1944" t="s">
        <v>623</v>
      </c>
      <c r="G1944" s="31" t="s">
        <v>439</v>
      </c>
      <c r="H1944">
        <v>1200</v>
      </c>
      <c r="I1944" s="35" t="s">
        <v>455</v>
      </c>
      <c r="J1944">
        <v>4</v>
      </c>
      <c r="K1944">
        <v>1</v>
      </c>
      <c r="L1944">
        <v>46</v>
      </c>
      <c r="M1944" s="23" t="s">
        <v>72</v>
      </c>
      <c r="N1944" s="17" t="s">
        <v>448</v>
      </c>
      <c r="O1944">
        <v>4</v>
      </c>
      <c r="P1944">
        <v>6.1</v>
      </c>
      <c r="Q1944">
        <v>121</v>
      </c>
      <c r="R1944">
        <v>7</v>
      </c>
      <c r="S1944">
        <v>8</v>
      </c>
      <c r="T1944">
        <v>5</v>
      </c>
      <c r="X1944" t="s">
        <v>520</v>
      </c>
      <c r="Y1944">
        <v>1123</v>
      </c>
      <c r="Z1944" t="s">
        <v>16</v>
      </c>
    </row>
    <row r="1945" spans="1:26" x14ac:dyDescent="0.25">
      <c r="A1945" s="21" t="s">
        <v>1</v>
      </c>
      <c r="B1945" s="24" t="s">
        <v>70</v>
      </c>
      <c r="C1945" s="24" t="s">
        <v>2641</v>
      </c>
      <c r="D1945" s="28" t="str">
        <f>VLOOKUP(R1945, method!$A$1:$B$15, 2, 0)</f>
        <v>中前</v>
      </c>
      <c r="E1945" s="33">
        <v>3</v>
      </c>
      <c r="F1945" t="s">
        <v>484</v>
      </c>
      <c r="G1945" s="31" t="s">
        <v>439</v>
      </c>
      <c r="H1945">
        <v>1200</v>
      </c>
      <c r="I1945" s="36" t="s">
        <v>440</v>
      </c>
      <c r="J1945">
        <v>4</v>
      </c>
      <c r="K1945">
        <v>7</v>
      </c>
      <c r="L1945">
        <v>47</v>
      </c>
      <c r="M1945" s="23" t="s">
        <v>72</v>
      </c>
      <c r="N1945" s="18" t="s">
        <v>201</v>
      </c>
      <c r="O1945" t="s">
        <v>529</v>
      </c>
      <c r="P1945">
        <v>24</v>
      </c>
      <c r="Q1945">
        <v>125</v>
      </c>
      <c r="R1945">
        <v>4</v>
      </c>
      <c r="S1945">
        <v>4</v>
      </c>
      <c r="T1945">
        <v>3</v>
      </c>
      <c r="X1945" t="s">
        <v>509</v>
      </c>
      <c r="Y1945">
        <v>1119</v>
      </c>
      <c r="Z1945" t="s">
        <v>16</v>
      </c>
    </row>
    <row r="1946" spans="1:26" x14ac:dyDescent="0.25">
      <c r="A1946" s="21" t="s">
        <v>1</v>
      </c>
      <c r="B1946" s="24" t="s">
        <v>70</v>
      </c>
      <c r="C1946" s="24" t="s">
        <v>2641</v>
      </c>
      <c r="D1946" s="27" t="str">
        <f>VLOOKUP(R1946, method!$A$1:$B$15, 2, 0)</f>
        <v>中後</v>
      </c>
      <c r="E1946">
        <v>11</v>
      </c>
      <c r="F1946" t="s">
        <v>701</v>
      </c>
      <c r="G1946" t="s">
        <v>511</v>
      </c>
      <c r="H1946">
        <v>1200</v>
      </c>
      <c r="I1946" s="35" t="s">
        <v>455</v>
      </c>
      <c r="J1946">
        <v>4</v>
      </c>
      <c r="K1946">
        <v>8</v>
      </c>
      <c r="L1946">
        <v>47</v>
      </c>
      <c r="M1946" s="23" t="s">
        <v>72</v>
      </c>
      <c r="N1946" s="16" t="s">
        <v>71</v>
      </c>
      <c r="O1946" t="s">
        <v>1941</v>
      </c>
      <c r="P1946">
        <v>8.3000000000000007</v>
      </c>
      <c r="Q1946">
        <v>122</v>
      </c>
      <c r="R1946">
        <v>8</v>
      </c>
      <c r="S1946">
        <v>12</v>
      </c>
      <c r="T1946">
        <v>11</v>
      </c>
      <c r="X1946" t="s">
        <v>1942</v>
      </c>
      <c r="Y1946">
        <v>1111</v>
      </c>
      <c r="Z1946" t="s">
        <v>16</v>
      </c>
    </row>
    <row r="1947" spans="1:26" x14ac:dyDescent="0.25">
      <c r="A1947" s="21" t="s">
        <v>1</v>
      </c>
      <c r="B1947" s="24" t="s">
        <v>70</v>
      </c>
      <c r="C1947" s="24" t="s">
        <v>2641</v>
      </c>
      <c r="D1947" s="27" t="str">
        <f>VLOOKUP(R1947, method!$A$1:$B$15, 2, 0)</f>
        <v>中後</v>
      </c>
      <c r="E1947" s="33">
        <v>3</v>
      </c>
      <c r="F1947" t="s">
        <v>703</v>
      </c>
      <c r="G1947" s="30" t="s">
        <v>445</v>
      </c>
      <c r="H1947">
        <v>1200</v>
      </c>
      <c r="I1947" s="35" t="s">
        <v>455</v>
      </c>
      <c r="J1947">
        <v>4</v>
      </c>
      <c r="K1947">
        <v>7</v>
      </c>
      <c r="L1947">
        <v>48</v>
      </c>
      <c r="M1947" s="23" t="s">
        <v>72</v>
      </c>
      <c r="N1947" s="17" t="s">
        <v>448</v>
      </c>
      <c r="O1947">
        <v>3</v>
      </c>
      <c r="P1947">
        <v>23</v>
      </c>
      <c r="Q1947">
        <v>121</v>
      </c>
      <c r="R1947">
        <v>8</v>
      </c>
      <c r="S1947">
        <v>8</v>
      </c>
      <c r="T1947">
        <v>3</v>
      </c>
      <c r="X1947" t="s">
        <v>1109</v>
      </c>
      <c r="Y1947">
        <v>1117</v>
      </c>
      <c r="Z1947" t="s">
        <v>16</v>
      </c>
    </row>
    <row r="1948" spans="1:26" x14ac:dyDescent="0.25">
      <c r="A1948" s="21" t="s">
        <v>1</v>
      </c>
      <c r="B1948" s="24" t="s">
        <v>70</v>
      </c>
      <c r="C1948" s="24" t="s">
        <v>2641</v>
      </c>
      <c r="D1948" s="26" t="str">
        <f>VLOOKUP(R1948, method!$A$1:$B$15, 2, 0)</f>
        <v>放頭</v>
      </c>
      <c r="E1948">
        <v>7</v>
      </c>
      <c r="F1948" t="s">
        <v>1370</v>
      </c>
      <c r="G1948" t="s">
        <v>511</v>
      </c>
      <c r="H1948">
        <v>1200</v>
      </c>
      <c r="I1948" s="35" t="s">
        <v>455</v>
      </c>
      <c r="J1948">
        <v>4</v>
      </c>
      <c r="K1948">
        <v>9</v>
      </c>
      <c r="L1948">
        <v>50</v>
      </c>
      <c r="M1948" s="23" t="s">
        <v>72</v>
      </c>
      <c r="N1948" s="17" t="s">
        <v>448</v>
      </c>
      <c r="O1948" t="s">
        <v>456</v>
      </c>
      <c r="P1948">
        <v>9.1</v>
      </c>
      <c r="Q1948">
        <v>125</v>
      </c>
      <c r="R1948">
        <v>3</v>
      </c>
      <c r="S1948">
        <v>4</v>
      </c>
      <c r="T1948">
        <v>7</v>
      </c>
      <c r="X1948" t="s">
        <v>1727</v>
      </c>
      <c r="Y1948">
        <v>1117</v>
      </c>
      <c r="Z1948" t="s">
        <v>16</v>
      </c>
    </row>
    <row r="1949" spans="1:26" x14ac:dyDescent="0.25">
      <c r="A1949" s="21" t="s">
        <v>1</v>
      </c>
      <c r="B1949" s="24" t="s">
        <v>70</v>
      </c>
      <c r="C1949" s="24" t="s">
        <v>2641</v>
      </c>
      <c r="D1949" s="26" t="str">
        <f>VLOOKUP(R1949, method!$A$1:$B$15, 2, 0)</f>
        <v>放頭</v>
      </c>
      <c r="E1949" s="34">
        <v>5</v>
      </c>
      <c r="F1949" t="s">
        <v>1402</v>
      </c>
      <c r="G1949" t="s">
        <v>511</v>
      </c>
      <c r="H1949">
        <v>1200</v>
      </c>
      <c r="I1949" s="35" t="s">
        <v>455</v>
      </c>
      <c r="J1949">
        <v>4</v>
      </c>
      <c r="K1949">
        <v>8</v>
      </c>
      <c r="L1949">
        <v>50</v>
      </c>
      <c r="M1949" s="23" t="s">
        <v>72</v>
      </c>
      <c r="N1949" s="18" t="s">
        <v>12</v>
      </c>
      <c r="O1949" t="s">
        <v>536</v>
      </c>
      <c r="P1949">
        <v>3.7</v>
      </c>
      <c r="Q1949">
        <v>125</v>
      </c>
      <c r="R1949">
        <v>3</v>
      </c>
      <c r="S1949">
        <v>4</v>
      </c>
      <c r="T1949">
        <v>5</v>
      </c>
      <c r="X1949" t="s">
        <v>1252</v>
      </c>
      <c r="Y1949">
        <v>1111</v>
      </c>
      <c r="Z1949" t="s">
        <v>16</v>
      </c>
    </row>
    <row r="1950" spans="1:26" x14ac:dyDescent="0.25">
      <c r="A1950" s="21" t="s">
        <v>1</v>
      </c>
      <c r="B1950" s="24" t="s">
        <v>70</v>
      </c>
      <c r="C1950" s="24" t="s">
        <v>2641</v>
      </c>
      <c r="D1950" s="26" t="str">
        <f>VLOOKUP(R1950, method!$A$1:$B$15, 2, 0)</f>
        <v>放頭</v>
      </c>
      <c r="E1950" s="33">
        <v>2</v>
      </c>
      <c r="F1950" t="s">
        <v>1620</v>
      </c>
      <c r="G1950" t="s">
        <v>511</v>
      </c>
      <c r="H1950">
        <v>1200</v>
      </c>
      <c r="I1950" s="35" t="s">
        <v>455</v>
      </c>
      <c r="J1950">
        <v>4</v>
      </c>
      <c r="K1950">
        <v>6</v>
      </c>
      <c r="L1950">
        <v>49</v>
      </c>
      <c r="M1950" s="23" t="s">
        <v>72</v>
      </c>
      <c r="N1950" s="15" t="s">
        <v>391</v>
      </c>
      <c r="O1950" s="10">
        <v>1</v>
      </c>
      <c r="P1950">
        <v>7.7</v>
      </c>
      <c r="Q1950">
        <v>124</v>
      </c>
      <c r="R1950">
        <v>3</v>
      </c>
      <c r="S1950">
        <v>2</v>
      </c>
      <c r="T1950">
        <v>2</v>
      </c>
      <c r="X1950" t="s">
        <v>1681</v>
      </c>
      <c r="Y1950">
        <v>1115</v>
      </c>
      <c r="Z1950" t="s">
        <v>16</v>
      </c>
    </row>
    <row r="1951" spans="1:26" x14ac:dyDescent="0.25">
      <c r="A1951" s="21" t="s">
        <v>1</v>
      </c>
      <c r="B1951" s="24" t="s">
        <v>70</v>
      </c>
      <c r="C1951" s="24" t="s">
        <v>2641</v>
      </c>
      <c r="D1951" s="28" t="str">
        <f>VLOOKUP(R1951, method!$A$1:$B$15, 2, 0)</f>
        <v>中前</v>
      </c>
      <c r="E1951" s="33">
        <v>2</v>
      </c>
      <c r="F1951" t="s">
        <v>1404</v>
      </c>
      <c r="G1951" t="s">
        <v>511</v>
      </c>
      <c r="H1951">
        <v>1200</v>
      </c>
      <c r="I1951" s="35" t="s">
        <v>455</v>
      </c>
      <c r="J1951">
        <v>4</v>
      </c>
      <c r="K1951">
        <v>1</v>
      </c>
      <c r="L1951">
        <v>49</v>
      </c>
      <c r="M1951" s="23" t="s">
        <v>72</v>
      </c>
      <c r="N1951" s="17" t="s">
        <v>448</v>
      </c>
      <c r="O1951">
        <v>3</v>
      </c>
      <c r="P1951">
        <v>9.8000000000000007</v>
      </c>
      <c r="Q1951">
        <v>123</v>
      </c>
      <c r="R1951">
        <v>4</v>
      </c>
      <c r="S1951">
        <v>3</v>
      </c>
      <c r="T1951">
        <v>2</v>
      </c>
      <c r="X1951" t="s">
        <v>1853</v>
      </c>
      <c r="Y1951">
        <v>1116</v>
      </c>
      <c r="Z1951" t="s">
        <v>16</v>
      </c>
    </row>
    <row r="1952" spans="1:26" x14ac:dyDescent="0.25">
      <c r="A1952" s="21" t="s">
        <v>1</v>
      </c>
      <c r="B1952" s="24" t="s">
        <v>70</v>
      </c>
      <c r="C1952" s="24" t="s">
        <v>2641</v>
      </c>
      <c r="D1952" s="28" t="str">
        <f>VLOOKUP(R1952, method!$A$1:$B$15, 2, 0)</f>
        <v>中前</v>
      </c>
      <c r="E1952" s="34">
        <v>5</v>
      </c>
      <c r="F1952" t="s">
        <v>1016</v>
      </c>
      <c r="G1952" t="s">
        <v>511</v>
      </c>
      <c r="H1952">
        <v>1200</v>
      </c>
      <c r="I1952" s="35" t="s">
        <v>455</v>
      </c>
      <c r="J1952">
        <v>4</v>
      </c>
      <c r="K1952">
        <v>4</v>
      </c>
      <c r="L1952">
        <v>49</v>
      </c>
      <c r="M1952" s="23" t="s">
        <v>72</v>
      </c>
      <c r="N1952" s="17" t="s">
        <v>448</v>
      </c>
      <c r="O1952" s="10">
        <v>1</v>
      </c>
      <c r="P1952">
        <v>38</v>
      </c>
      <c r="Q1952">
        <v>122</v>
      </c>
      <c r="R1952">
        <v>5</v>
      </c>
      <c r="S1952">
        <v>7</v>
      </c>
      <c r="T1952">
        <v>5</v>
      </c>
      <c r="X1952" t="s">
        <v>132</v>
      </c>
      <c r="Y1952">
        <v>1116</v>
      </c>
      <c r="Z1952" t="s">
        <v>16</v>
      </c>
    </row>
    <row r="1953" spans="1:27" x14ac:dyDescent="0.25">
      <c r="A1953" s="21" t="s">
        <v>1</v>
      </c>
      <c r="B1953" s="24" t="s">
        <v>70</v>
      </c>
      <c r="C1953" s="24" t="s">
        <v>2641</v>
      </c>
      <c r="D1953" s="26" t="str">
        <f>VLOOKUP(R1953, method!$A$1:$B$15, 2, 0)</f>
        <v>放頭</v>
      </c>
      <c r="E1953">
        <v>10</v>
      </c>
      <c r="F1953" t="s">
        <v>808</v>
      </c>
      <c r="G1953" s="31" t="s">
        <v>439</v>
      </c>
      <c r="H1953">
        <v>1200</v>
      </c>
      <c r="I1953" s="35" t="s">
        <v>455</v>
      </c>
      <c r="J1953">
        <v>4</v>
      </c>
      <c r="K1953">
        <v>8</v>
      </c>
      <c r="L1953">
        <v>51</v>
      </c>
      <c r="M1953" s="23" t="s">
        <v>72</v>
      </c>
      <c r="N1953" s="15" t="s">
        <v>391</v>
      </c>
      <c r="O1953">
        <v>9</v>
      </c>
      <c r="P1953">
        <v>21</v>
      </c>
      <c r="Q1953">
        <v>126</v>
      </c>
      <c r="R1953">
        <v>2</v>
      </c>
      <c r="S1953">
        <v>2</v>
      </c>
      <c r="T1953">
        <v>10</v>
      </c>
      <c r="X1953" t="s">
        <v>1067</v>
      </c>
      <c r="Y1953">
        <v>1114</v>
      </c>
      <c r="Z1953" t="s">
        <v>16</v>
      </c>
    </row>
    <row r="1954" spans="1:27" x14ac:dyDescent="0.25">
      <c r="A1954" s="21" t="s">
        <v>1</v>
      </c>
      <c r="B1954" s="24" t="s">
        <v>70</v>
      </c>
      <c r="C1954" s="24" t="s">
        <v>2641</v>
      </c>
      <c r="D1954" s="28" t="str">
        <f>VLOOKUP(R1954, method!$A$1:$B$15, 2, 0)</f>
        <v>中前</v>
      </c>
      <c r="E1954">
        <v>8</v>
      </c>
      <c r="F1954" t="s">
        <v>734</v>
      </c>
      <c r="G1954" t="s">
        <v>491</v>
      </c>
      <c r="H1954">
        <v>1000</v>
      </c>
      <c r="I1954" s="35" t="s">
        <v>455</v>
      </c>
      <c r="J1954">
        <v>4</v>
      </c>
      <c r="K1954">
        <v>4</v>
      </c>
      <c r="L1954">
        <v>53</v>
      </c>
      <c r="M1954" s="23" t="s">
        <v>72</v>
      </c>
      <c r="N1954" s="17" t="s">
        <v>448</v>
      </c>
      <c r="O1954" t="s">
        <v>558</v>
      </c>
      <c r="P1954">
        <v>50</v>
      </c>
      <c r="Q1954">
        <v>126</v>
      </c>
      <c r="R1954">
        <v>5</v>
      </c>
      <c r="S1954">
        <v>6</v>
      </c>
      <c r="T1954">
        <v>8</v>
      </c>
      <c r="X1954" t="s">
        <v>1137</v>
      </c>
      <c r="Y1954">
        <v>1110</v>
      </c>
      <c r="Z1954" t="s">
        <v>867</v>
      </c>
    </row>
    <row r="1955" spans="1:27" x14ac:dyDescent="0.25">
      <c r="A1955" s="21" t="s">
        <v>1</v>
      </c>
      <c r="B1955" s="24" t="s">
        <v>70</v>
      </c>
      <c r="C1955" s="24" t="s">
        <v>2641</v>
      </c>
      <c r="D1955" s="26" t="str">
        <f>VLOOKUP(R1955, method!$A$1:$B$15, 2, 0)</f>
        <v>放頭</v>
      </c>
      <c r="E1955">
        <v>9</v>
      </c>
      <c r="F1955" t="s">
        <v>1307</v>
      </c>
      <c r="G1955" t="s">
        <v>545</v>
      </c>
      <c r="H1955">
        <v>1200</v>
      </c>
      <c r="I1955" s="36" t="s">
        <v>479</v>
      </c>
      <c r="J1955">
        <v>4</v>
      </c>
      <c r="K1955">
        <v>8</v>
      </c>
      <c r="L1955">
        <v>55</v>
      </c>
      <c r="M1955" s="23" t="s">
        <v>72</v>
      </c>
      <c r="N1955" s="17" t="s">
        <v>448</v>
      </c>
      <c r="O1955" t="s">
        <v>508</v>
      </c>
      <c r="P1955">
        <v>63</v>
      </c>
      <c r="Q1955">
        <v>130</v>
      </c>
      <c r="R1955">
        <v>1</v>
      </c>
      <c r="S1955">
        <v>1</v>
      </c>
      <c r="T1955">
        <v>9</v>
      </c>
      <c r="X1955" t="s">
        <v>1943</v>
      </c>
      <c r="Y1955">
        <v>1091</v>
      </c>
      <c r="Z1955" t="s">
        <v>30</v>
      </c>
    </row>
    <row r="1956" spans="1:27" x14ac:dyDescent="0.25">
      <c r="A1956" s="21" t="s">
        <v>1</v>
      </c>
      <c r="B1956" s="24" t="s">
        <v>70</v>
      </c>
      <c r="C1956" s="24" t="s">
        <v>2641</v>
      </c>
      <c r="D1956" s="28" t="str">
        <f>VLOOKUP(R1956, method!$A$1:$B$15, 2, 0)</f>
        <v>中前</v>
      </c>
      <c r="E1956">
        <v>13</v>
      </c>
      <c r="F1956" t="s">
        <v>1346</v>
      </c>
      <c r="G1956" t="s">
        <v>551</v>
      </c>
      <c r="H1956">
        <v>1200</v>
      </c>
      <c r="I1956" s="35" t="s">
        <v>455</v>
      </c>
      <c r="J1956">
        <v>4</v>
      </c>
      <c r="K1956">
        <v>12</v>
      </c>
      <c r="L1956">
        <v>57</v>
      </c>
      <c r="M1956" s="23" t="s">
        <v>72</v>
      </c>
      <c r="N1956" s="20" t="s">
        <v>817</v>
      </c>
      <c r="O1956" t="s">
        <v>476</v>
      </c>
      <c r="P1956">
        <v>47</v>
      </c>
      <c r="Q1956">
        <v>132</v>
      </c>
      <c r="R1956">
        <v>6</v>
      </c>
      <c r="S1956">
        <v>7</v>
      </c>
      <c r="T1956">
        <v>13</v>
      </c>
      <c r="X1956" t="s">
        <v>489</v>
      </c>
      <c r="Y1956">
        <v>1096</v>
      </c>
      <c r="Z1956" t="s">
        <v>237</v>
      </c>
    </row>
    <row r="1957" spans="1:27" x14ac:dyDescent="0.25">
      <c r="A1957" s="21" t="s">
        <v>1</v>
      </c>
      <c r="B1957" s="24" t="s">
        <v>70</v>
      </c>
      <c r="C1957" s="24" t="s">
        <v>2641</v>
      </c>
      <c r="D1957" s="26" t="str">
        <f>VLOOKUP(R1957, method!$A$1:$B$15, 2, 0)</f>
        <v>放頭</v>
      </c>
      <c r="E1957">
        <v>12</v>
      </c>
      <c r="F1957" t="s">
        <v>1077</v>
      </c>
      <c r="G1957" t="s">
        <v>631</v>
      </c>
      <c r="H1957">
        <v>1200</v>
      </c>
      <c r="I1957" s="35" t="s">
        <v>455</v>
      </c>
      <c r="J1957">
        <v>4</v>
      </c>
      <c r="K1957">
        <v>12</v>
      </c>
      <c r="L1957">
        <v>57</v>
      </c>
      <c r="M1957" s="23" t="s">
        <v>72</v>
      </c>
      <c r="N1957" s="18" t="s">
        <v>12</v>
      </c>
      <c r="O1957" t="s">
        <v>1944</v>
      </c>
      <c r="P1957">
        <v>5.6</v>
      </c>
      <c r="Q1957">
        <v>133</v>
      </c>
      <c r="R1957">
        <v>3</v>
      </c>
      <c r="S1957">
        <v>4</v>
      </c>
      <c r="T1957">
        <v>12</v>
      </c>
      <c r="X1957" t="s">
        <v>1945</v>
      </c>
      <c r="Y1957">
        <v>1091</v>
      </c>
      <c r="Z1957" t="s">
        <v>16</v>
      </c>
    </row>
    <row r="1958" spans="1:27" x14ac:dyDescent="0.25">
      <c r="A1958" s="21" t="s">
        <v>1</v>
      </c>
      <c r="B1958" s="24" t="s">
        <v>70</v>
      </c>
      <c r="C1958" s="24" t="s">
        <v>2641</v>
      </c>
      <c r="D1958" s="28" t="str">
        <f>VLOOKUP(R1958, method!$A$1:$B$15, 2, 0)</f>
        <v>中前</v>
      </c>
      <c r="E1958">
        <v>10</v>
      </c>
      <c r="F1958" t="s">
        <v>1759</v>
      </c>
      <c r="G1958" s="31" t="s">
        <v>435</v>
      </c>
      <c r="H1958">
        <v>1200</v>
      </c>
      <c r="I1958" s="35" t="s">
        <v>455</v>
      </c>
      <c r="J1958">
        <v>4</v>
      </c>
      <c r="K1958">
        <v>3</v>
      </c>
      <c r="L1958">
        <v>57</v>
      </c>
      <c r="M1958" s="23" t="s">
        <v>72</v>
      </c>
      <c r="N1958" s="17" t="s">
        <v>448</v>
      </c>
      <c r="O1958">
        <v>7</v>
      </c>
      <c r="P1958">
        <v>8.9</v>
      </c>
      <c r="Q1958">
        <v>130</v>
      </c>
      <c r="R1958">
        <v>7</v>
      </c>
      <c r="S1958">
        <v>8</v>
      </c>
      <c r="T1958">
        <v>10</v>
      </c>
      <c r="X1958" t="s">
        <v>570</v>
      </c>
      <c r="Y1958">
        <v>1087</v>
      </c>
      <c r="Z1958" t="s">
        <v>16</v>
      </c>
    </row>
    <row r="1959" spans="1:27" x14ac:dyDescent="0.25">
      <c r="A1959" s="21" t="s">
        <v>1</v>
      </c>
      <c r="B1959" s="24" t="s">
        <v>70</v>
      </c>
      <c r="C1959" s="24" t="s">
        <v>2641</v>
      </c>
      <c r="D1959" s="26" t="str">
        <f>VLOOKUP(R1959, method!$A$1:$B$15, 2, 0)</f>
        <v>放頭</v>
      </c>
      <c r="E1959" s="33">
        <v>1</v>
      </c>
      <c r="F1959" t="s">
        <v>967</v>
      </c>
      <c r="G1959" t="s">
        <v>631</v>
      </c>
      <c r="H1959">
        <v>1200</v>
      </c>
      <c r="I1959" s="35" t="s">
        <v>455</v>
      </c>
      <c r="J1959">
        <v>4</v>
      </c>
      <c r="K1959">
        <v>3</v>
      </c>
      <c r="L1959">
        <v>52</v>
      </c>
      <c r="M1959" s="23" t="s">
        <v>72</v>
      </c>
      <c r="N1959" s="18" t="s">
        <v>12</v>
      </c>
      <c r="O1959" s="10" t="s">
        <v>613</v>
      </c>
      <c r="P1959">
        <v>4.4000000000000004</v>
      </c>
      <c r="Q1959">
        <v>127</v>
      </c>
      <c r="R1959">
        <v>1</v>
      </c>
      <c r="S1959">
        <v>1</v>
      </c>
      <c r="T1959">
        <v>1</v>
      </c>
      <c r="X1959" t="s">
        <v>651</v>
      </c>
      <c r="Y1959">
        <v>1092</v>
      </c>
      <c r="Z1959" t="s">
        <v>16</v>
      </c>
    </row>
    <row r="1960" spans="1:27" x14ac:dyDescent="0.25">
      <c r="A1960" s="21" t="s">
        <v>1</v>
      </c>
      <c r="B1960" s="24" t="s">
        <v>70</v>
      </c>
      <c r="C1960" s="24" t="s">
        <v>2641</v>
      </c>
      <c r="D1960" s="27" t="str">
        <f>VLOOKUP(R1960, method!$A$1:$B$15, 2, 0)</f>
        <v>中後</v>
      </c>
      <c r="E1960" s="34">
        <v>4</v>
      </c>
      <c r="F1960" t="s">
        <v>969</v>
      </c>
      <c r="G1960" t="s">
        <v>532</v>
      </c>
      <c r="H1960">
        <v>1000</v>
      </c>
      <c r="I1960" s="35" t="s">
        <v>455</v>
      </c>
      <c r="J1960">
        <v>4</v>
      </c>
      <c r="K1960">
        <v>1</v>
      </c>
      <c r="L1960">
        <v>52</v>
      </c>
      <c r="M1960" s="23" t="s">
        <v>72</v>
      </c>
      <c r="N1960" s="17" t="s">
        <v>448</v>
      </c>
      <c r="O1960" t="s">
        <v>536</v>
      </c>
      <c r="P1960">
        <v>73</v>
      </c>
      <c r="Q1960">
        <v>127</v>
      </c>
      <c r="R1960">
        <v>8</v>
      </c>
      <c r="S1960">
        <v>10</v>
      </c>
      <c r="T1960">
        <v>4</v>
      </c>
      <c r="X1960" t="s">
        <v>1676</v>
      </c>
      <c r="Y1960">
        <v>1092</v>
      </c>
      <c r="Z1960" t="s">
        <v>100</v>
      </c>
    </row>
    <row r="1961" spans="1:27" x14ac:dyDescent="0.25">
      <c r="A1961" s="21" t="s">
        <v>1</v>
      </c>
      <c r="B1961" s="25" t="s">
        <v>75</v>
      </c>
      <c r="C1961" s="25" t="s">
        <v>2642</v>
      </c>
      <c r="D1961" s="28" t="str">
        <f>VLOOKUP(R1961, method!$A$1:$B$15, 2, 0)</f>
        <v>中前</v>
      </c>
      <c r="E1961">
        <v>7</v>
      </c>
      <c r="F1961" t="s">
        <v>550</v>
      </c>
      <c r="G1961" t="s">
        <v>551</v>
      </c>
      <c r="H1961">
        <v>1400</v>
      </c>
      <c r="I1961" s="35" t="s">
        <v>455</v>
      </c>
      <c r="J1961">
        <v>5</v>
      </c>
      <c r="K1961">
        <v>6</v>
      </c>
      <c r="L1961">
        <v>17</v>
      </c>
      <c r="M1961" s="16" t="s">
        <v>77</v>
      </c>
      <c r="N1961" s="15" t="s">
        <v>390</v>
      </c>
      <c r="O1961" t="s">
        <v>473</v>
      </c>
      <c r="P1961">
        <v>20</v>
      </c>
      <c r="Q1961">
        <v>115</v>
      </c>
      <c r="R1961">
        <v>4</v>
      </c>
      <c r="S1961">
        <v>5</v>
      </c>
      <c r="T1961">
        <v>4</v>
      </c>
      <c r="U1961">
        <v>7</v>
      </c>
      <c r="X1961" t="s">
        <v>1946</v>
      </c>
      <c r="Y1961">
        <v>1115</v>
      </c>
      <c r="Z1961" t="s">
        <v>30</v>
      </c>
    </row>
    <row r="1962" spans="1:27" x14ac:dyDescent="0.25">
      <c r="A1962" s="21" t="s">
        <v>1</v>
      </c>
      <c r="B1962" s="25" t="s">
        <v>75</v>
      </c>
      <c r="C1962" s="25" t="s">
        <v>2642</v>
      </c>
      <c r="D1962" s="27" t="str">
        <f>VLOOKUP(R1962, method!$A$1:$B$15, 2, 0)</f>
        <v>中後</v>
      </c>
      <c r="E1962" s="34">
        <v>5</v>
      </c>
      <c r="F1962" t="s">
        <v>708</v>
      </c>
      <c r="G1962" t="s">
        <v>511</v>
      </c>
      <c r="H1962">
        <v>1200</v>
      </c>
      <c r="I1962" s="35" t="s">
        <v>455</v>
      </c>
      <c r="J1962">
        <v>5</v>
      </c>
      <c r="K1962">
        <v>3</v>
      </c>
      <c r="L1962">
        <v>18</v>
      </c>
      <c r="M1962" s="16" t="s">
        <v>77</v>
      </c>
      <c r="N1962" s="15" t="s">
        <v>390</v>
      </c>
      <c r="O1962" t="s">
        <v>495</v>
      </c>
      <c r="P1962">
        <v>55</v>
      </c>
      <c r="Q1962">
        <v>115</v>
      </c>
      <c r="R1962">
        <v>8</v>
      </c>
      <c r="S1962">
        <v>7</v>
      </c>
      <c r="T1962">
        <v>5</v>
      </c>
      <c r="X1962" t="s">
        <v>1265</v>
      </c>
      <c r="Y1962">
        <v>1120</v>
      </c>
      <c r="Z1962" t="s">
        <v>30</v>
      </c>
    </row>
    <row r="1963" spans="1:27" x14ac:dyDescent="0.25">
      <c r="A1963" s="21" t="s">
        <v>1</v>
      </c>
      <c r="B1963" s="25" t="s">
        <v>75</v>
      </c>
      <c r="C1963" s="25" t="s">
        <v>2642</v>
      </c>
      <c r="D1963" s="28" t="str">
        <f>VLOOKUP(R1963, method!$A$1:$B$15, 2, 0)</f>
        <v>中前</v>
      </c>
      <c r="E1963">
        <v>11</v>
      </c>
      <c r="F1963" t="s">
        <v>712</v>
      </c>
      <c r="G1963" s="31" t="s">
        <v>439</v>
      </c>
      <c r="H1963">
        <v>1650</v>
      </c>
      <c r="I1963" s="35" t="s">
        <v>436</v>
      </c>
      <c r="J1963">
        <v>5</v>
      </c>
      <c r="K1963">
        <v>6</v>
      </c>
      <c r="L1963">
        <v>20</v>
      </c>
      <c r="M1963" s="16" t="s">
        <v>77</v>
      </c>
      <c r="N1963" s="25" t="s">
        <v>26</v>
      </c>
      <c r="O1963">
        <v>5</v>
      </c>
      <c r="P1963">
        <v>16</v>
      </c>
      <c r="Q1963">
        <v>116</v>
      </c>
      <c r="R1963">
        <v>5</v>
      </c>
      <c r="S1963">
        <v>5</v>
      </c>
      <c r="T1963">
        <v>6</v>
      </c>
      <c r="U1963">
        <v>11</v>
      </c>
      <c r="X1963" t="s">
        <v>905</v>
      </c>
      <c r="Y1963">
        <v>1119</v>
      </c>
      <c r="Z1963" t="s">
        <v>30</v>
      </c>
    </row>
    <row r="1964" spans="1:27" x14ac:dyDescent="0.25">
      <c r="A1964" s="21" t="s">
        <v>1</v>
      </c>
      <c r="B1964" s="25" t="s">
        <v>75</v>
      </c>
      <c r="C1964" s="25" t="s">
        <v>2642</v>
      </c>
      <c r="E1964" t="s">
        <v>724</v>
      </c>
      <c r="F1964" t="s">
        <v>661</v>
      </c>
      <c r="G1964" s="30" t="s">
        <v>445</v>
      </c>
      <c r="H1964">
        <v>1650</v>
      </c>
      <c r="I1964" s="35" t="s">
        <v>436</v>
      </c>
      <c r="J1964">
        <v>5</v>
      </c>
      <c r="K1964" t="s">
        <v>463</v>
      </c>
      <c r="L1964">
        <v>20</v>
      </c>
      <c r="M1964" s="16" t="s">
        <v>77</v>
      </c>
      <c r="N1964" s="20" t="s">
        <v>56</v>
      </c>
      <c r="O1964" t="s">
        <v>463</v>
      </c>
      <c r="P1964" t="s">
        <v>463</v>
      </c>
      <c r="Q1964">
        <v>115</v>
      </c>
      <c r="R1964" t="s">
        <v>463</v>
      </c>
      <c r="X1964" t="s">
        <v>463</v>
      </c>
      <c r="Y1964" t="s">
        <v>463</v>
      </c>
      <c r="Z1964" t="s">
        <v>463</v>
      </c>
      <c r="AA1964" t="s">
        <v>463</v>
      </c>
    </row>
    <row r="1965" spans="1:27" x14ac:dyDescent="0.25">
      <c r="A1965" s="21" t="s">
        <v>1</v>
      </c>
      <c r="B1965" s="25" t="s">
        <v>75</v>
      </c>
      <c r="C1965" s="25" t="s">
        <v>2642</v>
      </c>
      <c r="D1965" s="26" t="str">
        <f>VLOOKUP(R1965, method!$A$1:$B$15, 2, 0)</f>
        <v>放頭</v>
      </c>
      <c r="E1965" s="34">
        <v>4</v>
      </c>
      <c r="F1965" t="s">
        <v>460</v>
      </c>
      <c r="G1965" s="31" t="s">
        <v>439</v>
      </c>
      <c r="H1965">
        <v>1650</v>
      </c>
      <c r="I1965" s="35" t="s">
        <v>455</v>
      </c>
      <c r="J1965">
        <v>5</v>
      </c>
      <c r="K1965">
        <v>8</v>
      </c>
      <c r="L1965">
        <v>20</v>
      </c>
      <c r="M1965" s="16" t="s">
        <v>77</v>
      </c>
      <c r="N1965" s="20" t="s">
        <v>56</v>
      </c>
      <c r="O1965" s="10" t="s">
        <v>597</v>
      </c>
      <c r="P1965">
        <v>6.5</v>
      </c>
      <c r="Q1965">
        <v>115</v>
      </c>
      <c r="R1965">
        <v>2</v>
      </c>
      <c r="S1965">
        <v>3</v>
      </c>
      <c r="T1965">
        <v>6</v>
      </c>
      <c r="U1965">
        <v>4</v>
      </c>
      <c r="X1965" t="s">
        <v>1947</v>
      </c>
      <c r="Y1965">
        <v>1137</v>
      </c>
      <c r="Z1965" t="s">
        <v>1948</v>
      </c>
    </row>
    <row r="1966" spans="1:27" x14ac:dyDescent="0.25">
      <c r="A1966" s="21" t="s">
        <v>1</v>
      </c>
      <c r="B1966" s="25" t="s">
        <v>75</v>
      </c>
      <c r="C1966" s="25" t="s">
        <v>2642</v>
      </c>
      <c r="D1966" s="27" t="str">
        <f>VLOOKUP(R1966, method!$A$1:$B$15, 2, 0)</f>
        <v>中後</v>
      </c>
      <c r="E1966" s="34">
        <v>5</v>
      </c>
      <c r="F1966" t="s">
        <v>607</v>
      </c>
      <c r="G1966" t="s">
        <v>511</v>
      </c>
      <c r="H1966">
        <v>1800</v>
      </c>
      <c r="I1966" s="35" t="s">
        <v>455</v>
      </c>
      <c r="J1966">
        <v>5</v>
      </c>
      <c r="K1966">
        <v>11</v>
      </c>
      <c r="L1966">
        <v>22</v>
      </c>
      <c r="M1966" s="16" t="s">
        <v>77</v>
      </c>
      <c r="N1966" s="25" t="s">
        <v>120</v>
      </c>
      <c r="O1966" t="s">
        <v>637</v>
      </c>
      <c r="P1966">
        <v>16</v>
      </c>
      <c r="Q1966">
        <v>117</v>
      </c>
      <c r="R1966">
        <v>10</v>
      </c>
      <c r="S1966">
        <v>9</v>
      </c>
      <c r="T1966">
        <v>10</v>
      </c>
      <c r="U1966">
        <v>9</v>
      </c>
      <c r="V1966">
        <v>5</v>
      </c>
      <c r="X1966" t="s">
        <v>1949</v>
      </c>
      <c r="Y1966">
        <v>1132</v>
      </c>
      <c r="Z1966" t="s">
        <v>1950</v>
      </c>
    </row>
    <row r="1967" spans="1:27" x14ac:dyDescent="0.25">
      <c r="A1967" s="21" t="s">
        <v>1</v>
      </c>
      <c r="B1967" s="25" t="s">
        <v>75</v>
      </c>
      <c r="C1967" s="25" t="s">
        <v>2642</v>
      </c>
      <c r="D1967" s="28" t="str">
        <f>VLOOKUP(R1967, method!$A$1:$B$15, 2, 0)</f>
        <v>中前</v>
      </c>
      <c r="E1967">
        <v>7</v>
      </c>
      <c r="F1967" t="s">
        <v>994</v>
      </c>
      <c r="G1967" s="31" t="s">
        <v>439</v>
      </c>
      <c r="H1967">
        <v>1650</v>
      </c>
      <c r="I1967" s="35" t="s">
        <v>455</v>
      </c>
      <c r="J1967">
        <v>5</v>
      </c>
      <c r="K1967">
        <v>3</v>
      </c>
      <c r="L1967">
        <v>24</v>
      </c>
      <c r="M1967" s="16" t="s">
        <v>77</v>
      </c>
      <c r="N1967" s="18" t="s">
        <v>407</v>
      </c>
      <c r="O1967" t="s">
        <v>637</v>
      </c>
      <c r="P1967">
        <v>19</v>
      </c>
      <c r="Q1967">
        <v>119</v>
      </c>
      <c r="R1967">
        <v>5</v>
      </c>
      <c r="S1967">
        <v>5</v>
      </c>
      <c r="T1967">
        <v>5</v>
      </c>
      <c r="U1967">
        <v>7</v>
      </c>
      <c r="X1967" t="s">
        <v>1951</v>
      </c>
      <c r="Y1967">
        <v>1132</v>
      </c>
      <c r="Z1967" t="s">
        <v>30</v>
      </c>
    </row>
    <row r="1968" spans="1:27" x14ac:dyDescent="0.25">
      <c r="A1968" s="21" t="s">
        <v>1</v>
      </c>
      <c r="B1968" s="25" t="s">
        <v>75</v>
      </c>
      <c r="C1968" s="25" t="s">
        <v>2642</v>
      </c>
      <c r="D1968" s="26" t="str">
        <f>VLOOKUP(R1968, method!$A$1:$B$15, 2, 0)</f>
        <v>放頭</v>
      </c>
      <c r="E1968">
        <v>9</v>
      </c>
      <c r="F1968" t="s">
        <v>995</v>
      </c>
      <c r="G1968" s="31" t="s">
        <v>435</v>
      </c>
      <c r="H1968">
        <v>1650</v>
      </c>
      <c r="I1968" s="36" t="s">
        <v>440</v>
      </c>
      <c r="J1968">
        <v>5</v>
      </c>
      <c r="K1968">
        <v>4</v>
      </c>
      <c r="L1968">
        <v>26</v>
      </c>
      <c r="M1968" s="16" t="s">
        <v>77</v>
      </c>
      <c r="N1968" s="16" t="s">
        <v>71</v>
      </c>
      <c r="O1968">
        <v>7</v>
      </c>
      <c r="P1968">
        <v>6.8</v>
      </c>
      <c r="Q1968">
        <v>121</v>
      </c>
      <c r="R1968">
        <v>3</v>
      </c>
      <c r="S1968">
        <v>2</v>
      </c>
      <c r="T1968">
        <v>2</v>
      </c>
      <c r="U1968">
        <v>9</v>
      </c>
      <c r="X1968" t="s">
        <v>1952</v>
      </c>
      <c r="Y1968">
        <v>1122</v>
      </c>
      <c r="Z1968" t="s">
        <v>30</v>
      </c>
    </row>
    <row r="1969" spans="1:26" x14ac:dyDescent="0.25">
      <c r="A1969" s="21" t="s">
        <v>1</v>
      </c>
      <c r="B1969" s="25" t="s">
        <v>75</v>
      </c>
      <c r="C1969" s="25" t="s">
        <v>2642</v>
      </c>
      <c r="D1969" s="27" t="str">
        <f>VLOOKUP(R1969, method!$A$1:$B$15, 2, 0)</f>
        <v>中後</v>
      </c>
      <c r="E1969">
        <v>6</v>
      </c>
      <c r="F1969" t="s">
        <v>610</v>
      </c>
      <c r="G1969" t="s">
        <v>511</v>
      </c>
      <c r="H1969">
        <v>1650</v>
      </c>
      <c r="I1969" s="35" t="s">
        <v>455</v>
      </c>
      <c r="J1969">
        <v>5</v>
      </c>
      <c r="K1969">
        <v>5</v>
      </c>
      <c r="L1969">
        <v>28</v>
      </c>
      <c r="M1969" s="16" t="s">
        <v>77</v>
      </c>
      <c r="N1969" s="17" t="s">
        <v>448</v>
      </c>
      <c r="O1969" t="s">
        <v>508</v>
      </c>
      <c r="P1969">
        <v>8.8000000000000007</v>
      </c>
      <c r="Q1969">
        <v>121</v>
      </c>
      <c r="R1969">
        <v>8</v>
      </c>
      <c r="S1969">
        <v>7</v>
      </c>
      <c r="T1969">
        <v>5</v>
      </c>
      <c r="U1969">
        <v>6</v>
      </c>
      <c r="X1969" t="s">
        <v>300</v>
      </c>
      <c r="Y1969">
        <v>1137</v>
      </c>
      <c r="Z1969" t="s">
        <v>30</v>
      </c>
    </row>
    <row r="1970" spans="1:26" x14ac:dyDescent="0.25">
      <c r="A1970" s="21" t="s">
        <v>1</v>
      </c>
      <c r="B1970" s="25" t="s">
        <v>75</v>
      </c>
      <c r="C1970" s="25" t="s">
        <v>2642</v>
      </c>
      <c r="D1970" s="29" t="str">
        <f>VLOOKUP(R1970, method!$A$1:$B$15, 2, 0)</f>
        <v>留後</v>
      </c>
      <c r="E1970">
        <v>10</v>
      </c>
      <c r="F1970" t="s">
        <v>626</v>
      </c>
      <c r="G1970" s="30" t="s">
        <v>445</v>
      </c>
      <c r="H1970">
        <v>1650</v>
      </c>
      <c r="I1970" s="35" t="s">
        <v>455</v>
      </c>
      <c r="J1970">
        <v>5</v>
      </c>
      <c r="K1970">
        <v>12</v>
      </c>
      <c r="L1970">
        <v>31</v>
      </c>
      <c r="M1970" s="16" t="s">
        <v>77</v>
      </c>
      <c r="N1970" s="24" t="s">
        <v>146</v>
      </c>
      <c r="O1970">
        <v>11</v>
      </c>
      <c r="P1970">
        <v>23</v>
      </c>
      <c r="Q1970">
        <v>126</v>
      </c>
      <c r="R1970">
        <v>11</v>
      </c>
      <c r="S1970">
        <v>11</v>
      </c>
      <c r="T1970">
        <v>11</v>
      </c>
      <c r="U1970">
        <v>10</v>
      </c>
      <c r="X1970" t="s">
        <v>1953</v>
      </c>
      <c r="Y1970">
        <v>1111</v>
      </c>
      <c r="Z1970" t="s">
        <v>30</v>
      </c>
    </row>
    <row r="1971" spans="1:26" x14ac:dyDescent="0.25">
      <c r="A1971" s="21" t="s">
        <v>1</v>
      </c>
      <c r="B1971" s="25" t="s">
        <v>75</v>
      </c>
      <c r="C1971" s="25" t="s">
        <v>2642</v>
      </c>
      <c r="D1971" s="27" t="str">
        <f>VLOOKUP(R1971, method!$A$1:$B$15, 2, 0)</f>
        <v>中後</v>
      </c>
      <c r="E1971">
        <v>7</v>
      </c>
      <c r="F1971" t="s">
        <v>636</v>
      </c>
      <c r="G1971" t="s">
        <v>511</v>
      </c>
      <c r="H1971">
        <v>1650</v>
      </c>
      <c r="I1971" s="35" t="s">
        <v>455</v>
      </c>
      <c r="J1971">
        <v>5</v>
      </c>
      <c r="K1971">
        <v>14</v>
      </c>
      <c r="L1971">
        <v>33</v>
      </c>
      <c r="M1971" s="16" t="s">
        <v>77</v>
      </c>
      <c r="N1971" s="15" t="s">
        <v>441</v>
      </c>
      <c r="O1971">
        <v>8</v>
      </c>
      <c r="P1971">
        <v>9.9</v>
      </c>
      <c r="Q1971">
        <v>118</v>
      </c>
      <c r="R1971">
        <v>8</v>
      </c>
      <c r="S1971">
        <v>9</v>
      </c>
      <c r="T1971">
        <v>9</v>
      </c>
      <c r="U1971">
        <v>7</v>
      </c>
      <c r="X1971" t="s">
        <v>972</v>
      </c>
      <c r="Y1971">
        <v>1101</v>
      </c>
      <c r="Z1971" t="s">
        <v>30</v>
      </c>
    </row>
    <row r="1972" spans="1:26" x14ac:dyDescent="0.25">
      <c r="A1972" s="21" t="s">
        <v>1</v>
      </c>
      <c r="B1972" s="25" t="s">
        <v>75</v>
      </c>
      <c r="C1972" s="25" t="s">
        <v>2642</v>
      </c>
      <c r="D1972" s="28" t="str">
        <f>VLOOKUP(R1972, method!$A$1:$B$15, 2, 0)</f>
        <v>中前</v>
      </c>
      <c r="E1972" s="33">
        <v>3</v>
      </c>
      <c r="F1972" t="s">
        <v>1240</v>
      </c>
      <c r="G1972" t="s">
        <v>511</v>
      </c>
      <c r="H1972">
        <v>1800</v>
      </c>
      <c r="I1972" s="35" t="s">
        <v>455</v>
      </c>
      <c r="J1972">
        <v>5</v>
      </c>
      <c r="K1972">
        <v>3</v>
      </c>
      <c r="L1972">
        <v>34</v>
      </c>
      <c r="M1972" s="16" t="s">
        <v>77</v>
      </c>
      <c r="N1972" s="15" t="s">
        <v>441</v>
      </c>
      <c r="O1972" t="s">
        <v>519</v>
      </c>
      <c r="P1972">
        <v>10</v>
      </c>
      <c r="Q1972">
        <v>119</v>
      </c>
      <c r="R1972">
        <v>5</v>
      </c>
      <c r="S1972">
        <v>4</v>
      </c>
      <c r="T1972">
        <v>4</v>
      </c>
      <c r="U1972">
        <v>7</v>
      </c>
      <c r="V1972">
        <v>3</v>
      </c>
      <c r="X1972" t="s">
        <v>1954</v>
      </c>
      <c r="Y1972">
        <v>1102</v>
      </c>
      <c r="Z1972" t="s">
        <v>30</v>
      </c>
    </row>
    <row r="1973" spans="1:26" x14ac:dyDescent="0.25">
      <c r="A1973" s="21" t="s">
        <v>1</v>
      </c>
      <c r="B1973" s="25" t="s">
        <v>75</v>
      </c>
      <c r="C1973" s="25" t="s">
        <v>2642</v>
      </c>
      <c r="D1973" s="26" t="str">
        <f>VLOOKUP(R1973, method!$A$1:$B$15, 2, 0)</f>
        <v>放頭</v>
      </c>
      <c r="E1973">
        <v>8</v>
      </c>
      <c r="F1973" t="s">
        <v>947</v>
      </c>
      <c r="G1973" s="31" t="s">
        <v>435</v>
      </c>
      <c r="H1973">
        <v>1650</v>
      </c>
      <c r="I1973" s="35" t="s">
        <v>455</v>
      </c>
      <c r="J1973">
        <v>5</v>
      </c>
      <c r="K1973">
        <v>10</v>
      </c>
      <c r="L1973">
        <v>36</v>
      </c>
      <c r="M1973" s="16" t="s">
        <v>77</v>
      </c>
      <c r="N1973" s="17" t="s">
        <v>512</v>
      </c>
      <c r="O1973">
        <v>6</v>
      </c>
      <c r="P1973">
        <v>9.9</v>
      </c>
      <c r="Q1973">
        <v>126</v>
      </c>
      <c r="R1973">
        <v>2</v>
      </c>
      <c r="S1973">
        <v>2</v>
      </c>
      <c r="T1973">
        <v>2</v>
      </c>
      <c r="U1973">
        <v>8</v>
      </c>
      <c r="X1973" t="s">
        <v>1955</v>
      </c>
      <c r="Y1973">
        <v>1132</v>
      </c>
      <c r="Z1973" t="s">
        <v>30</v>
      </c>
    </row>
    <row r="1974" spans="1:26" x14ac:dyDescent="0.25">
      <c r="A1974" s="21" t="s">
        <v>1</v>
      </c>
      <c r="B1974" s="25" t="s">
        <v>75</v>
      </c>
      <c r="C1974" s="25" t="s">
        <v>2642</v>
      </c>
      <c r="D1974" s="27" t="str">
        <f>VLOOKUP(R1974, method!$A$1:$B$15, 2, 0)</f>
        <v>中後</v>
      </c>
      <c r="E1974">
        <v>8</v>
      </c>
      <c r="F1974" t="s">
        <v>897</v>
      </c>
      <c r="G1974" t="s">
        <v>491</v>
      </c>
      <c r="H1974">
        <v>1600</v>
      </c>
      <c r="I1974" s="35" t="s">
        <v>455</v>
      </c>
      <c r="J1974">
        <v>5</v>
      </c>
      <c r="K1974">
        <v>1</v>
      </c>
      <c r="L1974">
        <v>38</v>
      </c>
      <c r="M1974" s="16" t="s">
        <v>77</v>
      </c>
      <c r="N1974" s="22" t="s">
        <v>33</v>
      </c>
      <c r="O1974" t="s">
        <v>529</v>
      </c>
      <c r="P1974">
        <v>5.7</v>
      </c>
      <c r="Q1974">
        <v>133</v>
      </c>
      <c r="R1974">
        <v>10</v>
      </c>
      <c r="S1974">
        <v>9</v>
      </c>
      <c r="T1974">
        <v>9</v>
      </c>
      <c r="U1974">
        <v>8</v>
      </c>
      <c r="X1974" t="s">
        <v>1956</v>
      </c>
      <c r="Y1974">
        <v>1137</v>
      </c>
      <c r="Z1974" t="s">
        <v>30</v>
      </c>
    </row>
    <row r="1975" spans="1:26" x14ac:dyDescent="0.25">
      <c r="A1975" s="21" t="s">
        <v>1</v>
      </c>
      <c r="B1975" s="25" t="s">
        <v>75</v>
      </c>
      <c r="C1975" s="25" t="s">
        <v>2642</v>
      </c>
      <c r="D1975" s="28" t="str">
        <f>VLOOKUP(R1975, method!$A$1:$B$15, 2, 0)</f>
        <v>中前</v>
      </c>
      <c r="E1975" s="33">
        <v>3</v>
      </c>
      <c r="F1975" t="s">
        <v>899</v>
      </c>
      <c r="G1975" s="30" t="s">
        <v>445</v>
      </c>
      <c r="H1975">
        <v>1650</v>
      </c>
      <c r="I1975" s="35" t="s">
        <v>455</v>
      </c>
      <c r="J1975">
        <v>5</v>
      </c>
      <c r="K1975">
        <v>1</v>
      </c>
      <c r="L1975">
        <v>39</v>
      </c>
      <c r="M1975" s="16" t="s">
        <v>77</v>
      </c>
      <c r="N1975" s="20" t="s">
        <v>56</v>
      </c>
      <c r="O1975" t="s">
        <v>456</v>
      </c>
      <c r="P1975">
        <v>2.6</v>
      </c>
      <c r="Q1975">
        <v>135</v>
      </c>
      <c r="R1975">
        <v>4</v>
      </c>
      <c r="S1975">
        <v>4</v>
      </c>
      <c r="T1975">
        <v>3</v>
      </c>
      <c r="U1975">
        <v>3</v>
      </c>
      <c r="X1975" t="s">
        <v>1957</v>
      </c>
      <c r="Y1975">
        <v>1114</v>
      </c>
      <c r="Z1975" t="s">
        <v>30</v>
      </c>
    </row>
    <row r="1976" spans="1:26" x14ac:dyDescent="0.25">
      <c r="A1976" s="21" t="s">
        <v>1</v>
      </c>
      <c r="B1976" s="25" t="s">
        <v>75</v>
      </c>
      <c r="C1976" s="25" t="s">
        <v>2642</v>
      </c>
      <c r="D1976" s="28" t="str">
        <f>VLOOKUP(R1976, method!$A$1:$B$15, 2, 0)</f>
        <v>中前</v>
      </c>
      <c r="E1976">
        <v>6</v>
      </c>
      <c r="F1976" t="s">
        <v>952</v>
      </c>
      <c r="G1976" s="31" t="s">
        <v>435</v>
      </c>
      <c r="H1976">
        <v>1650</v>
      </c>
      <c r="I1976" s="35" t="s">
        <v>455</v>
      </c>
      <c r="J1976">
        <v>4</v>
      </c>
      <c r="K1976">
        <v>11</v>
      </c>
      <c r="L1976">
        <v>41</v>
      </c>
      <c r="M1976" s="16" t="s">
        <v>77</v>
      </c>
      <c r="N1976" s="17" t="s">
        <v>512</v>
      </c>
      <c r="O1976" t="s">
        <v>456</v>
      </c>
      <c r="P1976">
        <v>11</v>
      </c>
      <c r="Q1976">
        <v>114</v>
      </c>
      <c r="R1976">
        <v>5</v>
      </c>
      <c r="S1976">
        <v>5</v>
      </c>
      <c r="T1976">
        <v>5</v>
      </c>
      <c r="U1976">
        <v>6</v>
      </c>
      <c r="X1976" t="s">
        <v>1281</v>
      </c>
      <c r="Y1976">
        <v>1134</v>
      </c>
      <c r="Z1976" t="s">
        <v>30</v>
      </c>
    </row>
    <row r="1977" spans="1:26" x14ac:dyDescent="0.25">
      <c r="A1977" s="21" t="s">
        <v>1</v>
      </c>
      <c r="B1977" s="25" t="s">
        <v>75</v>
      </c>
      <c r="C1977" s="25" t="s">
        <v>2642</v>
      </c>
      <c r="D1977" s="26" t="str">
        <f>VLOOKUP(R1977, method!$A$1:$B$15, 2, 0)</f>
        <v>放頭</v>
      </c>
      <c r="E1977" s="34">
        <v>5</v>
      </c>
      <c r="F1977" t="s">
        <v>1068</v>
      </c>
      <c r="G1977" s="31" t="s">
        <v>439</v>
      </c>
      <c r="H1977">
        <v>1650</v>
      </c>
      <c r="I1977" s="35" t="s">
        <v>455</v>
      </c>
      <c r="J1977">
        <v>4</v>
      </c>
      <c r="K1977">
        <v>11</v>
      </c>
      <c r="L1977">
        <v>41</v>
      </c>
      <c r="M1977" s="16" t="s">
        <v>77</v>
      </c>
      <c r="N1977" s="17" t="s">
        <v>512</v>
      </c>
      <c r="O1977" s="10" t="s">
        <v>526</v>
      </c>
      <c r="P1977">
        <v>21</v>
      </c>
      <c r="Q1977">
        <v>115</v>
      </c>
      <c r="R1977">
        <v>1</v>
      </c>
      <c r="S1977">
        <v>2</v>
      </c>
      <c r="T1977">
        <v>2</v>
      </c>
      <c r="U1977">
        <v>5</v>
      </c>
      <c r="X1977" t="s">
        <v>809</v>
      </c>
      <c r="Y1977">
        <v>1122</v>
      </c>
      <c r="Z1977" t="s">
        <v>30</v>
      </c>
    </row>
    <row r="1978" spans="1:26" x14ac:dyDescent="0.25">
      <c r="A1978" s="21" t="s">
        <v>1</v>
      </c>
      <c r="B1978" s="25" t="s">
        <v>75</v>
      </c>
      <c r="C1978" s="25" t="s">
        <v>2642</v>
      </c>
      <c r="D1978" s="26" t="str">
        <f>VLOOKUP(R1978, method!$A$1:$B$15, 2, 0)</f>
        <v>放頭</v>
      </c>
      <c r="E1978">
        <v>11</v>
      </c>
      <c r="F1978" t="s">
        <v>955</v>
      </c>
      <c r="G1978" t="s">
        <v>551</v>
      </c>
      <c r="H1978">
        <v>1600</v>
      </c>
      <c r="I1978" s="35" t="s">
        <v>455</v>
      </c>
      <c r="J1978">
        <v>4</v>
      </c>
      <c r="K1978">
        <v>14</v>
      </c>
      <c r="L1978">
        <v>43</v>
      </c>
      <c r="M1978" s="16" t="s">
        <v>77</v>
      </c>
      <c r="N1978" s="24" t="s">
        <v>146</v>
      </c>
      <c r="O1978">
        <v>9</v>
      </c>
      <c r="P1978">
        <v>39</v>
      </c>
      <c r="Q1978">
        <v>118</v>
      </c>
      <c r="R1978">
        <v>2</v>
      </c>
      <c r="S1978">
        <v>2</v>
      </c>
      <c r="T1978">
        <v>2</v>
      </c>
      <c r="U1978">
        <v>11</v>
      </c>
      <c r="X1978" t="s">
        <v>1958</v>
      </c>
      <c r="Y1978">
        <v>1130</v>
      </c>
      <c r="Z1978" t="s">
        <v>30</v>
      </c>
    </row>
    <row r="1979" spans="1:26" x14ac:dyDescent="0.25">
      <c r="A1979" s="21" t="s">
        <v>1</v>
      </c>
      <c r="B1979" s="25" t="s">
        <v>75</v>
      </c>
      <c r="C1979" s="25" t="s">
        <v>2642</v>
      </c>
      <c r="D1979" s="27" t="str">
        <f>VLOOKUP(R1979, method!$A$1:$B$15, 2, 0)</f>
        <v>中後</v>
      </c>
      <c r="E1979" s="34">
        <v>4</v>
      </c>
      <c r="F1979" t="s">
        <v>1167</v>
      </c>
      <c r="G1979" s="31" t="s">
        <v>439</v>
      </c>
      <c r="H1979">
        <v>1650</v>
      </c>
      <c r="I1979" s="35" t="s">
        <v>455</v>
      </c>
      <c r="J1979">
        <v>4</v>
      </c>
      <c r="K1979">
        <v>7</v>
      </c>
      <c r="L1979">
        <v>44</v>
      </c>
      <c r="M1979" s="16" t="s">
        <v>77</v>
      </c>
      <c r="N1979" s="18" t="s">
        <v>413</v>
      </c>
      <c r="O1979" s="10" t="s">
        <v>498</v>
      </c>
      <c r="P1979">
        <v>31</v>
      </c>
      <c r="Q1979">
        <v>119</v>
      </c>
      <c r="R1979">
        <v>8</v>
      </c>
      <c r="S1979">
        <v>8</v>
      </c>
      <c r="T1979">
        <v>8</v>
      </c>
      <c r="U1979">
        <v>4</v>
      </c>
      <c r="X1979" t="s">
        <v>1959</v>
      </c>
      <c r="Y1979">
        <v>1122</v>
      </c>
      <c r="Z1979" t="s">
        <v>30</v>
      </c>
    </row>
    <row r="1980" spans="1:26" x14ac:dyDescent="0.25">
      <c r="A1980" s="21" t="s">
        <v>1</v>
      </c>
      <c r="B1980" s="25" t="s">
        <v>75</v>
      </c>
      <c r="C1980" s="25" t="s">
        <v>2642</v>
      </c>
      <c r="D1980" s="28" t="str">
        <f>VLOOKUP(R1980, method!$A$1:$B$15, 2, 0)</f>
        <v>中前</v>
      </c>
      <c r="E1980" s="34">
        <v>4</v>
      </c>
      <c r="F1980" t="s">
        <v>1022</v>
      </c>
      <c r="G1980" t="s">
        <v>491</v>
      </c>
      <c r="H1980">
        <v>1600</v>
      </c>
      <c r="I1980" s="35" t="s">
        <v>455</v>
      </c>
      <c r="J1980">
        <v>4</v>
      </c>
      <c r="K1980">
        <v>13</v>
      </c>
      <c r="L1980">
        <v>44</v>
      </c>
      <c r="M1980" s="16" t="s">
        <v>77</v>
      </c>
      <c r="N1980" s="16" t="s">
        <v>71</v>
      </c>
      <c r="O1980" s="10" t="s">
        <v>498</v>
      </c>
      <c r="P1980">
        <v>23</v>
      </c>
      <c r="Q1980">
        <v>122</v>
      </c>
      <c r="R1980">
        <v>6</v>
      </c>
      <c r="S1980">
        <v>3</v>
      </c>
      <c r="T1980">
        <v>2</v>
      </c>
      <c r="U1980">
        <v>4</v>
      </c>
      <c r="X1980" t="s">
        <v>1960</v>
      </c>
      <c r="Y1980">
        <v>1127</v>
      </c>
      <c r="Z1980" t="s">
        <v>30</v>
      </c>
    </row>
    <row r="1981" spans="1:26" x14ac:dyDescent="0.25">
      <c r="A1981" s="21" t="s">
        <v>1</v>
      </c>
      <c r="B1981" s="25" t="s">
        <v>75</v>
      </c>
      <c r="C1981" s="25" t="s">
        <v>2642</v>
      </c>
      <c r="D1981" s="27" t="str">
        <f>VLOOKUP(R1981, method!$A$1:$B$15, 2, 0)</f>
        <v>中後</v>
      </c>
      <c r="E1981">
        <v>10</v>
      </c>
      <c r="F1981" t="s">
        <v>810</v>
      </c>
      <c r="G1981" s="31" t="s">
        <v>439</v>
      </c>
      <c r="H1981">
        <v>1650</v>
      </c>
      <c r="I1981" s="35" t="s">
        <v>455</v>
      </c>
      <c r="J1981">
        <v>4</v>
      </c>
      <c r="K1981">
        <v>11</v>
      </c>
      <c r="L1981">
        <v>44</v>
      </c>
      <c r="M1981" s="16" t="s">
        <v>77</v>
      </c>
      <c r="N1981" s="15" t="s">
        <v>391</v>
      </c>
      <c r="O1981" t="s">
        <v>548</v>
      </c>
      <c r="P1981">
        <v>23</v>
      </c>
      <c r="Q1981">
        <v>119</v>
      </c>
      <c r="R1981">
        <v>10</v>
      </c>
      <c r="S1981">
        <v>12</v>
      </c>
      <c r="T1981">
        <v>12</v>
      </c>
      <c r="U1981">
        <v>10</v>
      </c>
      <c r="X1981" t="s">
        <v>1961</v>
      </c>
      <c r="Y1981">
        <v>1132</v>
      </c>
      <c r="Z1981" t="s">
        <v>30</v>
      </c>
    </row>
    <row r="1982" spans="1:26" x14ac:dyDescent="0.25">
      <c r="A1982" s="21" t="s">
        <v>1</v>
      </c>
      <c r="B1982" s="25" t="s">
        <v>75</v>
      </c>
      <c r="C1982" s="25" t="s">
        <v>2642</v>
      </c>
      <c r="D1982" s="28" t="str">
        <f>VLOOKUP(R1982, method!$A$1:$B$15, 2, 0)</f>
        <v>中前</v>
      </c>
      <c r="E1982" s="33">
        <v>1</v>
      </c>
      <c r="F1982" t="s">
        <v>514</v>
      </c>
      <c r="G1982" s="31" t="s">
        <v>435</v>
      </c>
      <c r="H1982">
        <v>1650</v>
      </c>
      <c r="I1982" s="35" t="s">
        <v>455</v>
      </c>
      <c r="J1982">
        <v>5</v>
      </c>
      <c r="K1982">
        <v>1</v>
      </c>
      <c r="L1982">
        <v>39</v>
      </c>
      <c r="M1982" s="16" t="s">
        <v>77</v>
      </c>
      <c r="N1982" s="22" t="s">
        <v>33</v>
      </c>
      <c r="O1982" s="10" t="s">
        <v>613</v>
      </c>
      <c r="P1982">
        <v>1.6</v>
      </c>
      <c r="Q1982">
        <v>135</v>
      </c>
      <c r="R1982">
        <v>5</v>
      </c>
      <c r="S1982">
        <v>5</v>
      </c>
      <c r="T1982">
        <v>5</v>
      </c>
      <c r="U1982">
        <v>1</v>
      </c>
      <c r="X1982" t="s">
        <v>1423</v>
      </c>
      <c r="Y1982">
        <v>1132</v>
      </c>
      <c r="Z1982" t="s">
        <v>30</v>
      </c>
    </row>
    <row r="1983" spans="1:26" x14ac:dyDescent="0.25">
      <c r="A1983" s="21" t="s">
        <v>1</v>
      </c>
      <c r="B1983" s="25" t="s">
        <v>75</v>
      </c>
      <c r="C1983" s="25" t="s">
        <v>2642</v>
      </c>
      <c r="D1983" s="28" t="str">
        <f>VLOOKUP(R1983, method!$A$1:$B$15, 2, 0)</f>
        <v>中前</v>
      </c>
      <c r="E1983" s="34">
        <v>4</v>
      </c>
      <c r="F1983" t="s">
        <v>1169</v>
      </c>
      <c r="G1983" s="31" t="s">
        <v>439</v>
      </c>
      <c r="H1983">
        <v>1650</v>
      </c>
      <c r="I1983" s="35" t="s">
        <v>455</v>
      </c>
      <c r="J1983">
        <v>4</v>
      </c>
      <c r="K1983">
        <v>6</v>
      </c>
      <c r="L1983">
        <v>42</v>
      </c>
      <c r="M1983" s="16" t="s">
        <v>77</v>
      </c>
      <c r="N1983" s="20" t="s">
        <v>817</v>
      </c>
      <c r="O1983">
        <v>3</v>
      </c>
      <c r="P1983">
        <v>13</v>
      </c>
      <c r="Q1983">
        <v>117</v>
      </c>
      <c r="R1983">
        <v>7</v>
      </c>
      <c r="S1983">
        <v>6</v>
      </c>
      <c r="T1983">
        <v>7</v>
      </c>
      <c r="U1983">
        <v>4</v>
      </c>
      <c r="X1983" t="s">
        <v>999</v>
      </c>
      <c r="Y1983">
        <v>1103</v>
      </c>
      <c r="Z1983" t="s">
        <v>30</v>
      </c>
    </row>
    <row r="1984" spans="1:26" x14ac:dyDescent="0.25">
      <c r="A1984" s="21" t="s">
        <v>1</v>
      </c>
      <c r="B1984" s="25" t="s">
        <v>75</v>
      </c>
      <c r="C1984" s="25" t="s">
        <v>2642</v>
      </c>
      <c r="D1984" s="28" t="str">
        <f>VLOOKUP(R1984, method!$A$1:$B$15, 2, 0)</f>
        <v>中前</v>
      </c>
      <c r="E1984">
        <v>11</v>
      </c>
      <c r="F1984" t="s">
        <v>1077</v>
      </c>
      <c r="G1984" t="s">
        <v>631</v>
      </c>
      <c r="H1984">
        <v>1600</v>
      </c>
      <c r="I1984" s="35" t="s">
        <v>455</v>
      </c>
      <c r="J1984">
        <v>4</v>
      </c>
      <c r="K1984">
        <v>8</v>
      </c>
      <c r="L1984">
        <v>42</v>
      </c>
      <c r="M1984" s="16" t="s">
        <v>77</v>
      </c>
      <c r="N1984" s="18" t="s">
        <v>201</v>
      </c>
      <c r="O1984" t="s">
        <v>461</v>
      </c>
      <c r="P1984">
        <v>5.8</v>
      </c>
      <c r="Q1984">
        <v>117</v>
      </c>
      <c r="R1984">
        <v>4</v>
      </c>
      <c r="S1984">
        <v>3</v>
      </c>
      <c r="T1984">
        <v>2</v>
      </c>
      <c r="U1984">
        <v>11</v>
      </c>
      <c r="X1984" t="s">
        <v>1962</v>
      </c>
      <c r="Y1984">
        <v>1094</v>
      </c>
      <c r="Z1984" t="s">
        <v>30</v>
      </c>
    </row>
    <row r="1985" spans="1:26" x14ac:dyDescent="0.25">
      <c r="A1985" s="21" t="s">
        <v>1</v>
      </c>
      <c r="B1985" s="25" t="s">
        <v>75</v>
      </c>
      <c r="C1985" s="25" t="s">
        <v>2642</v>
      </c>
      <c r="D1985" s="26" t="str">
        <f>VLOOKUP(R1985, method!$A$1:$B$15, 2, 0)</f>
        <v>放頭</v>
      </c>
      <c r="E1985" s="33">
        <v>2</v>
      </c>
      <c r="F1985" t="s">
        <v>744</v>
      </c>
      <c r="G1985" t="s">
        <v>551</v>
      </c>
      <c r="H1985">
        <v>1600</v>
      </c>
      <c r="I1985" s="36" t="s">
        <v>698</v>
      </c>
      <c r="J1985">
        <v>4</v>
      </c>
      <c r="K1985">
        <v>4</v>
      </c>
      <c r="L1985">
        <v>42</v>
      </c>
      <c r="M1985" s="16" t="s">
        <v>77</v>
      </c>
      <c r="N1985" s="24" t="s">
        <v>1027</v>
      </c>
      <c r="O1985" s="10" t="s">
        <v>452</v>
      </c>
      <c r="P1985">
        <v>6.9</v>
      </c>
      <c r="Q1985">
        <v>118</v>
      </c>
      <c r="R1985">
        <v>1</v>
      </c>
      <c r="S1985">
        <v>2</v>
      </c>
      <c r="T1985">
        <v>2</v>
      </c>
      <c r="U1985">
        <v>2</v>
      </c>
      <c r="X1985" t="s">
        <v>1963</v>
      </c>
      <c r="Y1985">
        <v>1084</v>
      </c>
      <c r="Z1985" t="s">
        <v>30</v>
      </c>
    </row>
    <row r="1986" spans="1:26" x14ac:dyDescent="0.25">
      <c r="A1986" s="21" t="s">
        <v>1</v>
      </c>
      <c r="B1986" s="25" t="s">
        <v>75</v>
      </c>
      <c r="C1986" s="25" t="s">
        <v>2642</v>
      </c>
      <c r="D1986" s="28" t="str">
        <f>VLOOKUP(R1986, method!$A$1:$B$15, 2, 0)</f>
        <v>中前</v>
      </c>
      <c r="E1986" s="33">
        <v>3</v>
      </c>
      <c r="F1986" t="s">
        <v>1725</v>
      </c>
      <c r="G1986" t="s">
        <v>469</v>
      </c>
      <c r="H1986">
        <v>1600</v>
      </c>
      <c r="I1986" s="35" t="s">
        <v>455</v>
      </c>
      <c r="J1986">
        <v>4</v>
      </c>
      <c r="K1986">
        <v>12</v>
      </c>
      <c r="L1986">
        <v>41</v>
      </c>
      <c r="M1986" s="16" t="s">
        <v>77</v>
      </c>
      <c r="N1986" s="24" t="s">
        <v>1027</v>
      </c>
      <c r="O1986" s="10" t="s">
        <v>376</v>
      </c>
      <c r="P1986">
        <v>60</v>
      </c>
      <c r="Q1986">
        <v>119</v>
      </c>
      <c r="R1986">
        <v>7</v>
      </c>
      <c r="S1986">
        <v>7</v>
      </c>
      <c r="T1986">
        <v>6</v>
      </c>
      <c r="U1986">
        <v>3</v>
      </c>
      <c r="X1986" t="s">
        <v>1964</v>
      </c>
      <c r="Y1986">
        <v>1082</v>
      </c>
      <c r="Z1986" t="s">
        <v>30</v>
      </c>
    </row>
    <row r="1987" spans="1:26" x14ac:dyDescent="0.25">
      <c r="A1987" s="21" t="s">
        <v>1</v>
      </c>
      <c r="B1987" s="25" t="s">
        <v>75</v>
      </c>
      <c r="C1987" s="25" t="s">
        <v>2642</v>
      </c>
      <c r="D1987" s="29" t="str">
        <f>VLOOKUP(R1987, method!$A$1:$B$15, 2, 0)</f>
        <v>留後</v>
      </c>
      <c r="E1987">
        <v>7</v>
      </c>
      <c r="F1987" t="s">
        <v>967</v>
      </c>
      <c r="G1987" t="s">
        <v>631</v>
      </c>
      <c r="H1987">
        <v>1400</v>
      </c>
      <c r="I1987" s="35" t="s">
        <v>455</v>
      </c>
      <c r="J1987">
        <v>4</v>
      </c>
      <c r="K1987">
        <v>9</v>
      </c>
      <c r="L1987">
        <v>43</v>
      </c>
      <c r="M1987" s="16" t="s">
        <v>77</v>
      </c>
      <c r="N1987" s="24" t="s">
        <v>1027</v>
      </c>
      <c r="O1987" t="s">
        <v>664</v>
      </c>
      <c r="P1987">
        <v>74</v>
      </c>
      <c r="Q1987">
        <v>118</v>
      </c>
      <c r="R1987">
        <v>11</v>
      </c>
      <c r="S1987">
        <v>10</v>
      </c>
      <c r="T1987">
        <v>10</v>
      </c>
      <c r="U1987">
        <v>7</v>
      </c>
      <c r="X1987" t="s">
        <v>632</v>
      </c>
      <c r="Y1987">
        <v>1059</v>
      </c>
      <c r="Z1987" t="s">
        <v>30</v>
      </c>
    </row>
    <row r="1988" spans="1:26" x14ac:dyDescent="0.25">
      <c r="A1988" s="21" t="s">
        <v>1</v>
      </c>
      <c r="B1988" s="25" t="s">
        <v>75</v>
      </c>
      <c r="C1988" s="25" t="s">
        <v>2642</v>
      </c>
      <c r="D1988" s="28" t="str">
        <f>VLOOKUP(R1988, method!$A$1:$B$15, 2, 0)</f>
        <v>中前</v>
      </c>
      <c r="E1988">
        <v>13</v>
      </c>
      <c r="F1988" t="s">
        <v>758</v>
      </c>
      <c r="G1988" t="s">
        <v>469</v>
      </c>
      <c r="H1988">
        <v>1400</v>
      </c>
      <c r="I1988" s="35" t="s">
        <v>436</v>
      </c>
      <c r="J1988">
        <v>4</v>
      </c>
      <c r="K1988">
        <v>12</v>
      </c>
      <c r="L1988">
        <v>45</v>
      </c>
      <c r="M1988" s="16" t="s">
        <v>77</v>
      </c>
      <c r="N1988" s="18" t="s">
        <v>201</v>
      </c>
      <c r="O1988" t="s">
        <v>1965</v>
      </c>
      <c r="P1988">
        <v>101</v>
      </c>
      <c r="Q1988">
        <v>120</v>
      </c>
      <c r="R1988">
        <v>5</v>
      </c>
      <c r="S1988">
        <v>9</v>
      </c>
      <c r="T1988">
        <v>11</v>
      </c>
      <c r="U1988">
        <v>13</v>
      </c>
      <c r="X1988" t="s">
        <v>1011</v>
      </c>
      <c r="Y1988">
        <v>1113</v>
      </c>
      <c r="Z1988" t="s">
        <v>1407</v>
      </c>
    </row>
    <row r="1989" spans="1:26" x14ac:dyDescent="0.25">
      <c r="A1989" s="21" t="s">
        <v>1</v>
      </c>
      <c r="B1989" s="25" t="s">
        <v>75</v>
      </c>
      <c r="C1989" s="25" t="s">
        <v>2642</v>
      </c>
      <c r="D1989" s="28" t="str">
        <f>VLOOKUP(R1989, method!$A$1:$B$15, 2, 0)</f>
        <v>中前</v>
      </c>
      <c r="E1989" s="33">
        <v>3</v>
      </c>
      <c r="F1989" t="s">
        <v>761</v>
      </c>
      <c r="G1989" t="s">
        <v>491</v>
      </c>
      <c r="H1989">
        <v>1200</v>
      </c>
      <c r="I1989" s="35" t="s">
        <v>436</v>
      </c>
      <c r="J1989" t="s">
        <v>826</v>
      </c>
      <c r="K1989">
        <v>4</v>
      </c>
      <c r="L1989">
        <v>46</v>
      </c>
      <c r="M1989" s="16" t="s">
        <v>77</v>
      </c>
      <c r="N1989" s="19" t="s">
        <v>525</v>
      </c>
      <c r="O1989" t="s">
        <v>637</v>
      </c>
      <c r="P1989">
        <v>23</v>
      </c>
      <c r="Q1989">
        <v>120</v>
      </c>
      <c r="R1989">
        <v>4</v>
      </c>
      <c r="S1989">
        <v>3</v>
      </c>
      <c r="T1989">
        <v>3</v>
      </c>
      <c r="X1989" t="s">
        <v>1187</v>
      </c>
      <c r="Y1989">
        <v>1128</v>
      </c>
      <c r="Z1989" t="s">
        <v>635</v>
      </c>
    </row>
    <row r="1990" spans="1:26" x14ac:dyDescent="0.25">
      <c r="A1990" s="21" t="s">
        <v>1</v>
      </c>
      <c r="B1990" s="25" t="s">
        <v>75</v>
      </c>
      <c r="C1990" s="25" t="s">
        <v>2642</v>
      </c>
      <c r="D1990" s="26" t="str">
        <f>VLOOKUP(R1990, method!$A$1:$B$15, 2, 0)</f>
        <v>放頭</v>
      </c>
      <c r="E1990">
        <v>11</v>
      </c>
      <c r="F1990" t="s">
        <v>765</v>
      </c>
      <c r="G1990" s="31" t="s">
        <v>435</v>
      </c>
      <c r="H1990">
        <v>1650</v>
      </c>
      <c r="I1990" s="35" t="s">
        <v>455</v>
      </c>
      <c r="J1990">
        <v>4</v>
      </c>
      <c r="K1990">
        <v>6</v>
      </c>
      <c r="L1990">
        <v>48</v>
      </c>
      <c r="M1990" s="16" t="s">
        <v>77</v>
      </c>
      <c r="N1990" s="18" t="s">
        <v>201</v>
      </c>
      <c r="O1990">
        <v>7</v>
      </c>
      <c r="P1990">
        <v>23</v>
      </c>
      <c r="Q1990">
        <v>123</v>
      </c>
      <c r="R1990">
        <v>1</v>
      </c>
      <c r="S1990">
        <v>2</v>
      </c>
      <c r="T1990">
        <v>1</v>
      </c>
      <c r="U1990">
        <v>11</v>
      </c>
      <c r="X1990" t="s">
        <v>1959</v>
      </c>
      <c r="Y1990">
        <v>1139</v>
      </c>
      <c r="Z1990" t="s">
        <v>463</v>
      </c>
    </row>
    <row r="1991" spans="1:26" x14ac:dyDescent="0.25">
      <c r="A1991" s="21" t="s">
        <v>1</v>
      </c>
      <c r="B1991" s="14" t="s">
        <v>2643</v>
      </c>
      <c r="C1991" s="14" t="s">
        <v>2644</v>
      </c>
      <c r="D1991" s="27" t="str">
        <f>VLOOKUP(R1991, method!$A$1:$B$15, 2, 0)</f>
        <v>中後</v>
      </c>
      <c r="E1991">
        <v>6</v>
      </c>
      <c r="F1991" t="s">
        <v>1249</v>
      </c>
      <c r="G1991" t="s">
        <v>511</v>
      </c>
      <c r="H1991">
        <v>1200</v>
      </c>
      <c r="I1991" s="35" t="s">
        <v>455</v>
      </c>
      <c r="J1991">
        <v>5</v>
      </c>
      <c r="K1991">
        <v>5</v>
      </c>
      <c r="L1991">
        <v>32</v>
      </c>
      <c r="M1991" s="18" t="s">
        <v>95</v>
      </c>
      <c r="N1991" s="24" t="s">
        <v>146</v>
      </c>
      <c r="O1991" t="s">
        <v>480</v>
      </c>
      <c r="P1991">
        <v>4</v>
      </c>
      <c r="Q1991">
        <v>126</v>
      </c>
      <c r="R1991">
        <v>8</v>
      </c>
      <c r="S1991">
        <v>7</v>
      </c>
      <c r="T1991">
        <v>6</v>
      </c>
      <c r="X1991" t="s">
        <v>1187</v>
      </c>
      <c r="Y1991">
        <v>1061</v>
      </c>
      <c r="Z1991" t="s">
        <v>1966</v>
      </c>
    </row>
    <row r="1992" spans="1:26" x14ac:dyDescent="0.25">
      <c r="A1992" s="21" t="s">
        <v>1</v>
      </c>
      <c r="B1992" s="14" t="s">
        <v>2643</v>
      </c>
      <c r="C1992" s="14" t="s">
        <v>2644</v>
      </c>
      <c r="D1992" s="29" t="str">
        <f>VLOOKUP(R1992, method!$A$1:$B$15, 2, 0)</f>
        <v>留後</v>
      </c>
      <c r="E1992" s="34">
        <v>5</v>
      </c>
      <c r="F1992" t="s">
        <v>554</v>
      </c>
      <c r="G1992" t="s">
        <v>551</v>
      </c>
      <c r="H1992">
        <v>1400</v>
      </c>
      <c r="I1992" s="35" t="s">
        <v>455</v>
      </c>
      <c r="J1992">
        <v>5</v>
      </c>
      <c r="K1992">
        <v>9</v>
      </c>
      <c r="L1992">
        <v>34</v>
      </c>
      <c r="M1992" s="18" t="s">
        <v>95</v>
      </c>
      <c r="N1992" s="19" t="s">
        <v>388</v>
      </c>
      <c r="O1992" t="s">
        <v>664</v>
      </c>
      <c r="P1992">
        <v>15</v>
      </c>
      <c r="Q1992">
        <v>128</v>
      </c>
      <c r="R1992">
        <v>13</v>
      </c>
      <c r="S1992">
        <v>12</v>
      </c>
      <c r="T1992">
        <v>11</v>
      </c>
      <c r="U1992">
        <v>5</v>
      </c>
      <c r="X1992" t="s">
        <v>964</v>
      </c>
      <c r="Y1992">
        <v>1062</v>
      </c>
      <c r="Z1992" t="s">
        <v>1966</v>
      </c>
    </row>
    <row r="1993" spans="1:26" x14ac:dyDescent="0.25">
      <c r="A1993" s="21" t="s">
        <v>1</v>
      </c>
      <c r="B1993" s="14" t="s">
        <v>2643</v>
      </c>
      <c r="C1993" s="14" t="s">
        <v>2644</v>
      </c>
      <c r="D1993" s="29" t="str">
        <f>VLOOKUP(R1993, method!$A$1:$B$15, 2, 0)</f>
        <v>留後</v>
      </c>
      <c r="E1993">
        <v>6</v>
      </c>
      <c r="F1993" t="s">
        <v>708</v>
      </c>
      <c r="G1993" t="s">
        <v>511</v>
      </c>
      <c r="H1993">
        <v>1200</v>
      </c>
      <c r="I1993" s="35" t="s">
        <v>455</v>
      </c>
      <c r="J1993">
        <v>5</v>
      </c>
      <c r="K1993">
        <v>12</v>
      </c>
      <c r="L1993">
        <v>36</v>
      </c>
      <c r="M1993" s="18" t="s">
        <v>95</v>
      </c>
      <c r="N1993" s="15" t="s">
        <v>441</v>
      </c>
      <c r="O1993">
        <v>4</v>
      </c>
      <c r="P1993">
        <v>10</v>
      </c>
      <c r="Q1993">
        <v>124</v>
      </c>
      <c r="R1993">
        <v>12</v>
      </c>
      <c r="S1993">
        <v>12</v>
      </c>
      <c r="T1993">
        <v>6</v>
      </c>
      <c r="X1993" t="s">
        <v>670</v>
      </c>
      <c r="Y1993">
        <v>1064</v>
      </c>
      <c r="Z1993" t="s">
        <v>1967</v>
      </c>
    </row>
    <row r="1994" spans="1:26" x14ac:dyDescent="0.25">
      <c r="A1994" s="21" t="s">
        <v>1</v>
      </c>
      <c r="B1994" s="14" t="s">
        <v>2643</v>
      </c>
      <c r="C1994" s="14" t="s">
        <v>2644</v>
      </c>
      <c r="D1994" s="27" t="str">
        <f>VLOOKUP(R1994, method!$A$1:$B$15, 2, 0)</f>
        <v>中後</v>
      </c>
      <c r="E1994">
        <v>6</v>
      </c>
      <c r="F1994" t="s">
        <v>794</v>
      </c>
      <c r="G1994" s="31" t="s">
        <v>435</v>
      </c>
      <c r="H1994">
        <v>1200</v>
      </c>
      <c r="I1994" s="35" t="s">
        <v>455</v>
      </c>
      <c r="J1994">
        <v>5</v>
      </c>
      <c r="K1994">
        <v>8</v>
      </c>
      <c r="L1994">
        <v>38</v>
      </c>
      <c r="M1994" s="18" t="s">
        <v>95</v>
      </c>
      <c r="N1994" s="19" t="s">
        <v>388</v>
      </c>
      <c r="O1994" s="10" t="s">
        <v>442</v>
      </c>
      <c r="P1994">
        <v>11</v>
      </c>
      <c r="Q1994">
        <v>133</v>
      </c>
      <c r="R1994">
        <v>10</v>
      </c>
      <c r="S1994">
        <v>10</v>
      </c>
      <c r="T1994">
        <v>6</v>
      </c>
      <c r="X1994" t="s">
        <v>161</v>
      </c>
      <c r="Y1994">
        <v>1069</v>
      </c>
      <c r="Z1994" t="s">
        <v>127</v>
      </c>
    </row>
    <row r="1995" spans="1:26" x14ac:dyDescent="0.25">
      <c r="A1995" s="21" t="s">
        <v>1</v>
      </c>
      <c r="B1995" s="14" t="s">
        <v>2643</v>
      </c>
      <c r="C1995" s="14" t="s">
        <v>2644</v>
      </c>
      <c r="D1995" s="28" t="str">
        <f>VLOOKUP(R1995, method!$A$1:$B$15, 2, 0)</f>
        <v>中前</v>
      </c>
      <c r="E1995">
        <v>9</v>
      </c>
      <c r="F1995" t="s">
        <v>450</v>
      </c>
      <c r="G1995" s="31" t="s">
        <v>451</v>
      </c>
      <c r="H1995">
        <v>1200</v>
      </c>
      <c r="I1995" s="35" t="s">
        <v>436</v>
      </c>
      <c r="J1995">
        <v>5</v>
      </c>
      <c r="K1995">
        <v>3</v>
      </c>
      <c r="L1995">
        <v>40</v>
      </c>
      <c r="M1995" s="18" t="s">
        <v>95</v>
      </c>
      <c r="N1995" s="16" t="s">
        <v>71</v>
      </c>
      <c r="O1995" t="s">
        <v>637</v>
      </c>
      <c r="P1995">
        <v>17</v>
      </c>
      <c r="Q1995">
        <v>135</v>
      </c>
      <c r="R1995">
        <v>7</v>
      </c>
      <c r="S1995">
        <v>8</v>
      </c>
      <c r="T1995">
        <v>9</v>
      </c>
      <c r="X1995" t="s">
        <v>474</v>
      </c>
      <c r="Y1995">
        <v>1073</v>
      </c>
      <c r="Z1995" t="s">
        <v>127</v>
      </c>
    </row>
    <row r="1996" spans="1:26" x14ac:dyDescent="0.25">
      <c r="A1996" s="21" t="s">
        <v>1</v>
      </c>
      <c r="B1996" s="14" t="s">
        <v>2643</v>
      </c>
      <c r="C1996" s="14" t="s">
        <v>2644</v>
      </c>
      <c r="D1996" s="27" t="str">
        <f>VLOOKUP(R1996, method!$A$1:$B$15, 2, 0)</f>
        <v>中後</v>
      </c>
      <c r="E1996">
        <v>9</v>
      </c>
      <c r="F1996" t="s">
        <v>685</v>
      </c>
      <c r="G1996" s="31" t="s">
        <v>439</v>
      </c>
      <c r="H1996">
        <v>1200</v>
      </c>
      <c r="I1996" s="35" t="s">
        <v>436</v>
      </c>
      <c r="J1996">
        <v>4</v>
      </c>
      <c r="K1996">
        <v>3</v>
      </c>
      <c r="L1996">
        <v>42</v>
      </c>
      <c r="M1996" s="18" t="s">
        <v>95</v>
      </c>
      <c r="N1996" s="15" t="s">
        <v>390</v>
      </c>
      <c r="O1996" t="s">
        <v>529</v>
      </c>
      <c r="P1996">
        <v>13</v>
      </c>
      <c r="Q1996">
        <v>117</v>
      </c>
      <c r="R1996">
        <v>9</v>
      </c>
      <c r="S1996">
        <v>7</v>
      </c>
      <c r="T1996">
        <v>9</v>
      </c>
      <c r="X1996" t="s">
        <v>1856</v>
      </c>
      <c r="Y1996">
        <v>1059</v>
      </c>
      <c r="Z1996" t="s">
        <v>1968</v>
      </c>
    </row>
    <row r="1997" spans="1:26" x14ac:dyDescent="0.25">
      <c r="A1997" s="21" t="s">
        <v>1</v>
      </c>
      <c r="B1997" s="14" t="s">
        <v>2643</v>
      </c>
      <c r="C1997" s="14" t="s">
        <v>2644</v>
      </c>
      <c r="D1997" s="29" t="str">
        <f>VLOOKUP(R1997, method!$A$1:$B$15, 2, 0)</f>
        <v>留後</v>
      </c>
      <c r="E1997">
        <v>12</v>
      </c>
      <c r="F1997" t="s">
        <v>576</v>
      </c>
      <c r="G1997" t="s">
        <v>545</v>
      </c>
      <c r="H1997">
        <v>1600</v>
      </c>
      <c r="I1997" s="35" t="s">
        <v>455</v>
      </c>
      <c r="J1997">
        <v>4</v>
      </c>
      <c r="K1997">
        <v>13</v>
      </c>
      <c r="L1997">
        <v>44</v>
      </c>
      <c r="M1997" s="18" t="s">
        <v>95</v>
      </c>
      <c r="N1997" s="16" t="s">
        <v>71</v>
      </c>
      <c r="O1997" t="s">
        <v>461</v>
      </c>
      <c r="P1997">
        <v>44</v>
      </c>
      <c r="Q1997">
        <v>121</v>
      </c>
      <c r="R1997">
        <v>11</v>
      </c>
      <c r="S1997">
        <v>11</v>
      </c>
      <c r="T1997">
        <v>12</v>
      </c>
      <c r="U1997">
        <v>12</v>
      </c>
      <c r="X1997" t="s">
        <v>1969</v>
      </c>
      <c r="Y1997">
        <v>1066</v>
      </c>
      <c r="Z1997" t="s">
        <v>1672</v>
      </c>
    </row>
    <row r="1998" spans="1:26" x14ac:dyDescent="0.25">
      <c r="A1998" s="21" t="s">
        <v>1</v>
      </c>
      <c r="B1998" s="14" t="s">
        <v>2643</v>
      </c>
      <c r="C1998" s="14" t="s">
        <v>2644</v>
      </c>
      <c r="D1998" s="29" t="str">
        <f>VLOOKUP(R1998, method!$A$1:$B$15, 2, 0)</f>
        <v>留後</v>
      </c>
      <c r="E1998">
        <v>6</v>
      </c>
      <c r="F1998" t="s">
        <v>594</v>
      </c>
      <c r="G1998" t="s">
        <v>532</v>
      </c>
      <c r="H1998">
        <v>1400</v>
      </c>
      <c r="I1998" s="35" t="s">
        <v>455</v>
      </c>
      <c r="J1998">
        <v>4</v>
      </c>
      <c r="K1998">
        <v>8</v>
      </c>
      <c r="L1998">
        <v>46</v>
      </c>
      <c r="M1998" s="18" t="s">
        <v>95</v>
      </c>
      <c r="N1998" s="18" t="s">
        <v>201</v>
      </c>
      <c r="O1998" t="s">
        <v>529</v>
      </c>
      <c r="P1998">
        <v>20</v>
      </c>
      <c r="Q1998">
        <v>121</v>
      </c>
      <c r="R1998">
        <v>11</v>
      </c>
      <c r="S1998">
        <v>11</v>
      </c>
      <c r="T1998">
        <v>12</v>
      </c>
      <c r="U1998">
        <v>6</v>
      </c>
      <c r="X1998" t="s">
        <v>1050</v>
      </c>
      <c r="Y1998">
        <v>1062</v>
      </c>
      <c r="Z1998" t="s">
        <v>1970</v>
      </c>
    </row>
    <row r="1999" spans="1:26" x14ac:dyDescent="0.25">
      <c r="A1999" s="21" t="s">
        <v>1</v>
      </c>
      <c r="B1999" s="14" t="s">
        <v>2643</v>
      </c>
      <c r="C1999" s="14" t="s">
        <v>2644</v>
      </c>
      <c r="D1999" s="28" t="str">
        <f>VLOOKUP(R1999, method!$A$1:$B$15, 2, 0)</f>
        <v>中前</v>
      </c>
      <c r="E1999">
        <v>9</v>
      </c>
      <c r="F1999" t="s">
        <v>464</v>
      </c>
      <c r="G1999" s="31" t="s">
        <v>439</v>
      </c>
      <c r="H1999">
        <v>1200</v>
      </c>
      <c r="I1999" s="35" t="s">
        <v>455</v>
      </c>
      <c r="J1999">
        <v>4</v>
      </c>
      <c r="K1999">
        <v>5</v>
      </c>
      <c r="L1999">
        <v>48</v>
      </c>
      <c r="M1999" s="18" t="s">
        <v>95</v>
      </c>
      <c r="N1999" s="18" t="s">
        <v>201</v>
      </c>
      <c r="O1999" t="s">
        <v>536</v>
      </c>
      <c r="P1999">
        <v>7.1</v>
      </c>
      <c r="Q1999">
        <v>124</v>
      </c>
      <c r="R1999">
        <v>7</v>
      </c>
      <c r="S1999">
        <v>6</v>
      </c>
      <c r="T1999">
        <v>9</v>
      </c>
      <c r="X1999" t="s">
        <v>509</v>
      </c>
      <c r="Y1999">
        <v>1053</v>
      </c>
      <c r="Z1999" t="s">
        <v>127</v>
      </c>
    </row>
    <row r="2000" spans="1:26" x14ac:dyDescent="0.25">
      <c r="A2000" s="21" t="s">
        <v>1</v>
      </c>
      <c r="B2000" s="14" t="s">
        <v>2643</v>
      </c>
      <c r="C2000" s="14" t="s">
        <v>2644</v>
      </c>
      <c r="D2000" s="27" t="str">
        <f>VLOOKUP(R2000, method!$A$1:$B$15, 2, 0)</f>
        <v>中後</v>
      </c>
      <c r="E2000" s="34">
        <v>4</v>
      </c>
      <c r="F2000" t="s">
        <v>1058</v>
      </c>
      <c r="G2000" s="31" t="s">
        <v>451</v>
      </c>
      <c r="H2000">
        <v>1200</v>
      </c>
      <c r="I2000" s="35" t="s">
        <v>455</v>
      </c>
      <c r="J2000">
        <v>4</v>
      </c>
      <c r="K2000">
        <v>5</v>
      </c>
      <c r="L2000">
        <v>50</v>
      </c>
      <c r="M2000" s="18" t="s">
        <v>95</v>
      </c>
      <c r="N2000" s="18" t="s">
        <v>201</v>
      </c>
      <c r="O2000" t="s">
        <v>495</v>
      </c>
      <c r="P2000">
        <v>16</v>
      </c>
      <c r="Q2000">
        <v>126</v>
      </c>
      <c r="R2000">
        <v>9</v>
      </c>
      <c r="S2000">
        <v>10</v>
      </c>
      <c r="T2000">
        <v>4</v>
      </c>
      <c r="X2000" t="s">
        <v>1115</v>
      </c>
      <c r="Y2000">
        <v>1046</v>
      </c>
      <c r="Z2000" t="s">
        <v>127</v>
      </c>
    </row>
    <row r="2001" spans="1:26" x14ac:dyDescent="0.25">
      <c r="A2001" s="21" t="s">
        <v>1</v>
      </c>
      <c r="B2001" s="14" t="s">
        <v>2643</v>
      </c>
      <c r="C2001" s="14" t="s">
        <v>2644</v>
      </c>
      <c r="D2001" s="27" t="str">
        <f>VLOOKUP(R2001, method!$A$1:$B$15, 2, 0)</f>
        <v>中後</v>
      </c>
      <c r="E2001" s="34">
        <v>4</v>
      </c>
      <c r="F2001" t="s">
        <v>673</v>
      </c>
      <c r="G2001" s="30" t="s">
        <v>445</v>
      </c>
      <c r="H2001">
        <v>1200</v>
      </c>
      <c r="I2001" s="35" t="s">
        <v>455</v>
      </c>
      <c r="J2001">
        <v>4</v>
      </c>
      <c r="K2001">
        <v>8</v>
      </c>
      <c r="L2001">
        <v>50</v>
      </c>
      <c r="M2001" s="18" t="s">
        <v>95</v>
      </c>
      <c r="N2001" s="18" t="s">
        <v>201</v>
      </c>
      <c r="O2001" s="10" t="s">
        <v>552</v>
      </c>
      <c r="P2001">
        <v>78</v>
      </c>
      <c r="Q2001">
        <v>125</v>
      </c>
      <c r="R2001">
        <v>8</v>
      </c>
      <c r="S2001">
        <v>7</v>
      </c>
      <c r="T2001">
        <v>4</v>
      </c>
      <c r="X2001" t="s">
        <v>1758</v>
      </c>
      <c r="Y2001">
        <v>1054</v>
      </c>
      <c r="Z2001" t="s">
        <v>1971</v>
      </c>
    </row>
    <row r="2002" spans="1:26" x14ac:dyDescent="0.25">
      <c r="A2002" s="21" t="s">
        <v>1</v>
      </c>
      <c r="B2002" s="14" t="s">
        <v>2643</v>
      </c>
      <c r="C2002" s="14" t="s">
        <v>2644</v>
      </c>
      <c r="D2002" s="29" t="str">
        <f>VLOOKUP(R2002, method!$A$1:$B$15, 2, 0)</f>
        <v>留後</v>
      </c>
      <c r="E2002">
        <v>13</v>
      </c>
      <c r="F2002" t="s">
        <v>784</v>
      </c>
      <c r="G2002" t="s">
        <v>469</v>
      </c>
      <c r="H2002">
        <v>1200</v>
      </c>
      <c r="I2002" s="35" t="s">
        <v>436</v>
      </c>
      <c r="J2002">
        <v>4</v>
      </c>
      <c r="K2002">
        <v>10</v>
      </c>
      <c r="L2002">
        <v>52</v>
      </c>
      <c r="M2002" s="18" t="s">
        <v>95</v>
      </c>
      <c r="N2002" s="22" t="s">
        <v>33</v>
      </c>
      <c r="O2002" t="s">
        <v>872</v>
      </c>
      <c r="P2002">
        <v>18</v>
      </c>
      <c r="Q2002">
        <v>128</v>
      </c>
      <c r="R2002">
        <v>12</v>
      </c>
      <c r="S2002">
        <v>13</v>
      </c>
      <c r="T2002">
        <v>13</v>
      </c>
      <c r="X2002" t="s">
        <v>644</v>
      </c>
      <c r="Y2002">
        <v>1074</v>
      </c>
      <c r="Z2002" t="s">
        <v>307</v>
      </c>
    </row>
    <row r="2003" spans="1:26" x14ac:dyDescent="0.25">
      <c r="A2003" s="21" t="s">
        <v>1</v>
      </c>
      <c r="B2003" s="14" t="s">
        <v>2643</v>
      </c>
      <c r="C2003" s="14" t="s">
        <v>2644</v>
      </c>
      <c r="D2003" s="27" t="str">
        <f>VLOOKUP(R2003, method!$A$1:$B$15, 2, 0)</f>
        <v>中後</v>
      </c>
      <c r="E2003">
        <v>7</v>
      </c>
      <c r="F2003" t="s">
        <v>1141</v>
      </c>
      <c r="G2003" t="s">
        <v>545</v>
      </c>
      <c r="H2003">
        <v>1200</v>
      </c>
      <c r="I2003" s="35" t="s">
        <v>455</v>
      </c>
      <c r="J2003">
        <v>4</v>
      </c>
      <c r="K2003">
        <v>4</v>
      </c>
      <c r="L2003">
        <v>52</v>
      </c>
      <c r="M2003" s="18" t="s">
        <v>95</v>
      </c>
      <c r="N2003" s="22" t="s">
        <v>33</v>
      </c>
      <c r="O2003" s="10" t="s">
        <v>498</v>
      </c>
      <c r="P2003">
        <v>33</v>
      </c>
      <c r="Q2003">
        <v>125</v>
      </c>
      <c r="R2003">
        <v>10</v>
      </c>
      <c r="S2003">
        <v>8</v>
      </c>
      <c r="T2003">
        <v>7</v>
      </c>
      <c r="X2003" t="s">
        <v>667</v>
      </c>
      <c r="Y2003">
        <v>1059</v>
      </c>
      <c r="Z2003" t="s">
        <v>1609</v>
      </c>
    </row>
    <row r="2004" spans="1:26" x14ac:dyDescent="0.25">
      <c r="A2004" s="21" t="s">
        <v>1</v>
      </c>
      <c r="B2004" s="15" t="s">
        <v>2645</v>
      </c>
      <c r="C2004" s="15" t="s">
        <v>2646</v>
      </c>
      <c r="D2004" s="27" t="str">
        <f>VLOOKUP(R2004, method!$A$1:$B$15, 2, 0)</f>
        <v>中後</v>
      </c>
      <c r="E2004">
        <v>8</v>
      </c>
      <c r="F2004" t="s">
        <v>681</v>
      </c>
      <c r="G2004" s="31" t="s">
        <v>439</v>
      </c>
      <c r="H2004">
        <v>1650</v>
      </c>
      <c r="I2004" s="35" t="s">
        <v>436</v>
      </c>
      <c r="J2004">
        <v>5</v>
      </c>
      <c r="K2004">
        <v>12</v>
      </c>
      <c r="L2004">
        <v>35</v>
      </c>
      <c r="M2004" s="23" t="s">
        <v>279</v>
      </c>
      <c r="N2004" s="16" t="s">
        <v>71</v>
      </c>
      <c r="O2004" t="s">
        <v>536</v>
      </c>
      <c r="P2004">
        <v>40</v>
      </c>
      <c r="Q2004">
        <v>130</v>
      </c>
      <c r="R2004">
        <v>10</v>
      </c>
      <c r="S2004">
        <v>11</v>
      </c>
      <c r="T2004">
        <v>12</v>
      </c>
      <c r="U2004">
        <v>8</v>
      </c>
      <c r="X2004" t="s">
        <v>1972</v>
      </c>
      <c r="Y2004">
        <v>1041</v>
      </c>
      <c r="Z2004" t="s">
        <v>863</v>
      </c>
    </row>
    <row r="2005" spans="1:26" x14ac:dyDescent="0.25">
      <c r="A2005" s="21" t="s">
        <v>1</v>
      </c>
      <c r="B2005" s="15" t="s">
        <v>2645</v>
      </c>
      <c r="C2005" s="15" t="s">
        <v>2646</v>
      </c>
      <c r="D2005" s="27" t="str">
        <f>VLOOKUP(R2005, method!$A$1:$B$15, 2, 0)</f>
        <v>中後</v>
      </c>
      <c r="E2005">
        <v>10</v>
      </c>
      <c r="F2005" t="s">
        <v>559</v>
      </c>
      <c r="G2005" s="30" t="s">
        <v>445</v>
      </c>
      <c r="H2005">
        <v>1650</v>
      </c>
      <c r="I2005" s="35" t="s">
        <v>436</v>
      </c>
      <c r="J2005">
        <v>5</v>
      </c>
      <c r="K2005">
        <v>9</v>
      </c>
      <c r="L2005">
        <v>37</v>
      </c>
      <c r="M2005" s="23" t="s">
        <v>279</v>
      </c>
      <c r="N2005" s="18" t="s">
        <v>12</v>
      </c>
      <c r="O2005" t="s">
        <v>558</v>
      </c>
      <c r="P2005">
        <v>5.9</v>
      </c>
      <c r="Q2005">
        <v>133</v>
      </c>
      <c r="R2005">
        <v>10</v>
      </c>
      <c r="S2005">
        <v>10</v>
      </c>
      <c r="T2005">
        <v>11</v>
      </c>
      <c r="U2005">
        <v>10</v>
      </c>
      <c r="X2005" t="s">
        <v>1385</v>
      </c>
      <c r="Y2005">
        <v>1057</v>
      </c>
      <c r="Z2005" t="s">
        <v>16</v>
      </c>
    </row>
    <row r="2006" spans="1:26" x14ac:dyDescent="0.25">
      <c r="A2006" s="21" t="s">
        <v>1</v>
      </c>
      <c r="B2006" s="15" t="s">
        <v>2645</v>
      </c>
      <c r="C2006" s="15" t="s">
        <v>2646</v>
      </c>
      <c r="D2006" s="27" t="str">
        <f>VLOOKUP(R2006, method!$A$1:$B$15, 2, 0)</f>
        <v>中後</v>
      </c>
      <c r="E2006" s="33">
        <v>3</v>
      </c>
      <c r="F2006" t="s">
        <v>598</v>
      </c>
      <c r="G2006" s="31" t="s">
        <v>439</v>
      </c>
      <c r="H2006">
        <v>1650</v>
      </c>
      <c r="I2006" s="35" t="s">
        <v>455</v>
      </c>
      <c r="J2006">
        <v>5</v>
      </c>
      <c r="K2006">
        <v>9</v>
      </c>
      <c r="L2006">
        <v>37</v>
      </c>
      <c r="M2006" s="23" t="s">
        <v>279</v>
      </c>
      <c r="N2006" s="23" t="s">
        <v>39</v>
      </c>
      <c r="O2006" s="10">
        <v>1</v>
      </c>
      <c r="P2006">
        <v>9.4</v>
      </c>
      <c r="Q2006">
        <v>134</v>
      </c>
      <c r="R2006">
        <v>8</v>
      </c>
      <c r="S2006">
        <v>9</v>
      </c>
      <c r="T2006">
        <v>9</v>
      </c>
      <c r="U2006">
        <v>3</v>
      </c>
      <c r="X2006" t="s">
        <v>1973</v>
      </c>
      <c r="Y2006">
        <v>1053</v>
      </c>
      <c r="Z2006" t="s">
        <v>16</v>
      </c>
    </row>
    <row r="2007" spans="1:26" x14ac:dyDescent="0.25">
      <c r="A2007" s="21" t="s">
        <v>1</v>
      </c>
      <c r="B2007" s="15" t="s">
        <v>2645</v>
      </c>
      <c r="C2007" s="15" t="s">
        <v>2646</v>
      </c>
      <c r="D2007" s="27" t="str">
        <f>VLOOKUP(R2007, method!$A$1:$B$15, 2, 0)</f>
        <v>中後</v>
      </c>
      <c r="E2007">
        <v>9</v>
      </c>
      <c r="F2007" t="s">
        <v>572</v>
      </c>
      <c r="G2007" t="s">
        <v>532</v>
      </c>
      <c r="H2007">
        <v>1200</v>
      </c>
      <c r="I2007" s="35" t="s">
        <v>455</v>
      </c>
      <c r="J2007">
        <v>5</v>
      </c>
      <c r="K2007">
        <v>11</v>
      </c>
      <c r="L2007">
        <v>38</v>
      </c>
      <c r="M2007" s="23" t="s">
        <v>279</v>
      </c>
      <c r="N2007" s="16" t="s">
        <v>71</v>
      </c>
      <c r="O2007" t="s">
        <v>536</v>
      </c>
      <c r="P2007">
        <v>9.6999999999999993</v>
      </c>
      <c r="Q2007">
        <v>133</v>
      </c>
      <c r="R2007">
        <v>8</v>
      </c>
      <c r="S2007">
        <v>7</v>
      </c>
      <c r="T2007">
        <v>9</v>
      </c>
      <c r="X2007" t="s">
        <v>1234</v>
      </c>
      <c r="Y2007">
        <v>1052</v>
      </c>
      <c r="Z2007" t="s">
        <v>16</v>
      </c>
    </row>
    <row r="2008" spans="1:26" x14ac:dyDescent="0.25">
      <c r="A2008" s="21" t="s">
        <v>1</v>
      </c>
      <c r="B2008" s="15" t="s">
        <v>2645</v>
      </c>
      <c r="C2008" s="15" t="s">
        <v>2646</v>
      </c>
      <c r="D2008" s="28" t="str">
        <f>VLOOKUP(R2008, method!$A$1:$B$15, 2, 0)</f>
        <v>中前</v>
      </c>
      <c r="E2008">
        <v>6</v>
      </c>
      <c r="F2008" t="s">
        <v>649</v>
      </c>
      <c r="G2008" t="s">
        <v>631</v>
      </c>
      <c r="H2008">
        <v>1600</v>
      </c>
      <c r="I2008" s="35" t="s">
        <v>436</v>
      </c>
      <c r="J2008">
        <v>5</v>
      </c>
      <c r="K2008">
        <v>7</v>
      </c>
      <c r="L2008">
        <v>38</v>
      </c>
      <c r="M2008" s="23" t="s">
        <v>279</v>
      </c>
      <c r="N2008" s="22" t="s">
        <v>33</v>
      </c>
      <c r="O2008">
        <v>3</v>
      </c>
      <c r="P2008">
        <v>3.1</v>
      </c>
      <c r="Q2008">
        <v>133</v>
      </c>
      <c r="R2008">
        <v>6</v>
      </c>
      <c r="S2008">
        <v>7</v>
      </c>
      <c r="T2008">
        <v>6</v>
      </c>
      <c r="U2008">
        <v>6</v>
      </c>
      <c r="X2008" t="s">
        <v>1583</v>
      </c>
      <c r="Y2008">
        <v>1074</v>
      </c>
      <c r="Z2008" t="s">
        <v>16</v>
      </c>
    </row>
    <row r="2009" spans="1:26" x14ac:dyDescent="0.25">
      <c r="A2009" s="21" t="s">
        <v>1</v>
      </c>
      <c r="B2009" s="15" t="s">
        <v>2645</v>
      </c>
      <c r="C2009" s="15" t="s">
        <v>2646</v>
      </c>
      <c r="D2009" s="27" t="str">
        <f>VLOOKUP(R2009, method!$A$1:$B$15, 2, 0)</f>
        <v>中後</v>
      </c>
      <c r="E2009" s="33">
        <v>2</v>
      </c>
      <c r="F2009" t="s">
        <v>460</v>
      </c>
      <c r="G2009" s="31" t="s">
        <v>439</v>
      </c>
      <c r="H2009">
        <v>1650</v>
      </c>
      <c r="I2009" s="35" t="s">
        <v>455</v>
      </c>
      <c r="J2009">
        <v>5</v>
      </c>
      <c r="K2009">
        <v>6</v>
      </c>
      <c r="L2009">
        <v>36</v>
      </c>
      <c r="M2009" s="23" t="s">
        <v>279</v>
      </c>
      <c r="N2009" s="23" t="s">
        <v>39</v>
      </c>
      <c r="O2009" s="10" t="s">
        <v>613</v>
      </c>
      <c r="P2009">
        <v>3.5</v>
      </c>
      <c r="Q2009">
        <v>131</v>
      </c>
      <c r="R2009">
        <v>8</v>
      </c>
      <c r="S2009">
        <v>8</v>
      </c>
      <c r="T2009">
        <v>10</v>
      </c>
      <c r="U2009">
        <v>2</v>
      </c>
      <c r="X2009" t="s">
        <v>922</v>
      </c>
      <c r="Y2009">
        <v>1075</v>
      </c>
      <c r="Z2009" t="s">
        <v>16</v>
      </c>
    </row>
    <row r="2010" spans="1:26" x14ac:dyDescent="0.25">
      <c r="A2010" s="21" t="s">
        <v>1</v>
      </c>
      <c r="B2010" s="15" t="s">
        <v>2645</v>
      </c>
      <c r="C2010" s="15" t="s">
        <v>2646</v>
      </c>
      <c r="D2010" s="28" t="str">
        <f>VLOOKUP(R2010, method!$A$1:$B$15, 2, 0)</f>
        <v>中前</v>
      </c>
      <c r="E2010" s="33">
        <v>2</v>
      </c>
      <c r="F2010" t="s">
        <v>464</v>
      </c>
      <c r="G2010" s="31" t="s">
        <v>439</v>
      </c>
      <c r="H2010">
        <v>1650</v>
      </c>
      <c r="I2010" s="35" t="s">
        <v>455</v>
      </c>
      <c r="J2010">
        <v>5</v>
      </c>
      <c r="K2010">
        <v>8</v>
      </c>
      <c r="L2010">
        <v>34</v>
      </c>
      <c r="M2010" s="23" t="s">
        <v>279</v>
      </c>
      <c r="N2010" s="23" t="s">
        <v>39</v>
      </c>
      <c r="O2010" s="10" t="s">
        <v>762</v>
      </c>
      <c r="P2010">
        <v>9.9</v>
      </c>
      <c r="Q2010">
        <v>129</v>
      </c>
      <c r="R2010">
        <v>7</v>
      </c>
      <c r="S2010">
        <v>7</v>
      </c>
      <c r="T2010">
        <v>7</v>
      </c>
      <c r="U2010">
        <v>2</v>
      </c>
      <c r="X2010" t="s">
        <v>1974</v>
      </c>
      <c r="Y2010">
        <v>1067</v>
      </c>
      <c r="Z2010" t="s">
        <v>16</v>
      </c>
    </row>
    <row r="2011" spans="1:26" x14ac:dyDescent="0.25">
      <c r="A2011" s="21" t="s">
        <v>1</v>
      </c>
      <c r="B2011" s="15" t="s">
        <v>2645</v>
      </c>
      <c r="C2011" s="15" t="s">
        <v>2646</v>
      </c>
      <c r="D2011" s="29" t="str">
        <f>VLOOKUP(R2011, method!$A$1:$B$15, 2, 0)</f>
        <v>留後</v>
      </c>
      <c r="E2011" s="34">
        <v>4</v>
      </c>
      <c r="F2011" t="s">
        <v>721</v>
      </c>
      <c r="G2011" t="s">
        <v>631</v>
      </c>
      <c r="H2011">
        <v>1400</v>
      </c>
      <c r="I2011" s="35" t="s">
        <v>455</v>
      </c>
      <c r="J2011">
        <v>5</v>
      </c>
      <c r="K2011">
        <v>14</v>
      </c>
      <c r="L2011">
        <v>34</v>
      </c>
      <c r="M2011" s="23" t="s">
        <v>279</v>
      </c>
      <c r="N2011" s="23" t="s">
        <v>39</v>
      </c>
      <c r="O2011" t="s">
        <v>529</v>
      </c>
      <c r="P2011">
        <v>24</v>
      </c>
      <c r="Q2011">
        <v>127</v>
      </c>
      <c r="R2011">
        <v>13</v>
      </c>
      <c r="S2011">
        <v>13</v>
      </c>
      <c r="T2011">
        <v>13</v>
      </c>
      <c r="U2011">
        <v>4</v>
      </c>
      <c r="X2011" t="s">
        <v>1598</v>
      </c>
      <c r="Y2011">
        <v>1060</v>
      </c>
      <c r="Z2011" t="s">
        <v>16</v>
      </c>
    </row>
    <row r="2012" spans="1:26" x14ac:dyDescent="0.25">
      <c r="A2012" s="21" t="s">
        <v>1</v>
      </c>
      <c r="B2012" s="15" t="s">
        <v>2645</v>
      </c>
      <c r="C2012" s="15" t="s">
        <v>2646</v>
      </c>
      <c r="D2012" s="29" t="str">
        <f>VLOOKUP(R2012, method!$A$1:$B$15, 2, 0)</f>
        <v>留後</v>
      </c>
      <c r="E2012">
        <v>10</v>
      </c>
      <c r="F2012" t="s">
        <v>995</v>
      </c>
      <c r="G2012" s="31" t="s">
        <v>435</v>
      </c>
      <c r="H2012">
        <v>1200</v>
      </c>
      <c r="I2012" s="36" t="s">
        <v>440</v>
      </c>
      <c r="J2012">
        <v>5</v>
      </c>
      <c r="K2012">
        <v>11</v>
      </c>
      <c r="L2012">
        <v>34</v>
      </c>
      <c r="M2012" s="23" t="s">
        <v>279</v>
      </c>
      <c r="N2012" s="23" t="s">
        <v>39</v>
      </c>
      <c r="O2012" t="s">
        <v>519</v>
      </c>
      <c r="P2012">
        <v>9</v>
      </c>
      <c r="Q2012">
        <v>127</v>
      </c>
      <c r="R2012">
        <v>11</v>
      </c>
      <c r="S2012">
        <v>11</v>
      </c>
      <c r="T2012">
        <v>10</v>
      </c>
      <c r="X2012" t="s">
        <v>1178</v>
      </c>
      <c r="Y2012">
        <v>1058</v>
      </c>
      <c r="Z2012" t="s">
        <v>16</v>
      </c>
    </row>
    <row r="2013" spans="1:26" x14ac:dyDescent="0.25">
      <c r="A2013" s="21" t="s">
        <v>1</v>
      </c>
      <c r="B2013" s="15" t="s">
        <v>2645</v>
      </c>
      <c r="C2013" s="15" t="s">
        <v>2646</v>
      </c>
      <c r="D2013" s="29" t="str">
        <f>VLOOKUP(R2013, method!$A$1:$B$15, 2, 0)</f>
        <v>留後</v>
      </c>
      <c r="E2013" s="33">
        <v>1</v>
      </c>
      <c r="F2013" t="s">
        <v>612</v>
      </c>
      <c r="G2013" s="31" t="s">
        <v>439</v>
      </c>
      <c r="H2013">
        <v>1200</v>
      </c>
      <c r="I2013" s="35" t="s">
        <v>455</v>
      </c>
      <c r="J2013">
        <v>5</v>
      </c>
      <c r="K2013">
        <v>9</v>
      </c>
      <c r="L2013">
        <v>27</v>
      </c>
      <c r="M2013" s="23" t="s">
        <v>279</v>
      </c>
      <c r="N2013" s="23" t="s">
        <v>39</v>
      </c>
      <c r="O2013" s="10" t="s">
        <v>526</v>
      </c>
      <c r="P2013">
        <v>9.1</v>
      </c>
      <c r="Q2013">
        <v>120</v>
      </c>
      <c r="R2013">
        <v>11</v>
      </c>
      <c r="S2013">
        <v>10</v>
      </c>
      <c r="T2013">
        <v>1</v>
      </c>
      <c r="X2013" t="s">
        <v>1685</v>
      </c>
      <c r="Y2013">
        <v>1061</v>
      </c>
      <c r="Z2013" t="s">
        <v>16</v>
      </c>
    </row>
    <row r="2014" spans="1:26" x14ac:dyDescent="0.25">
      <c r="A2014" s="21" t="s">
        <v>1</v>
      </c>
      <c r="B2014" s="15" t="s">
        <v>2645</v>
      </c>
      <c r="C2014" s="15" t="s">
        <v>2646</v>
      </c>
      <c r="D2014" s="28" t="str">
        <f>VLOOKUP(R2014, method!$A$1:$B$15, 2, 0)</f>
        <v>中前</v>
      </c>
      <c r="E2014" s="34">
        <v>4</v>
      </c>
      <c r="F2014" t="s">
        <v>475</v>
      </c>
      <c r="G2014" s="30" t="s">
        <v>445</v>
      </c>
      <c r="H2014">
        <v>1200</v>
      </c>
      <c r="I2014" s="35" t="s">
        <v>455</v>
      </c>
      <c r="J2014">
        <v>5</v>
      </c>
      <c r="K2014">
        <v>4</v>
      </c>
      <c r="L2014">
        <v>27</v>
      </c>
      <c r="M2014" s="23" t="s">
        <v>279</v>
      </c>
      <c r="N2014" s="23" t="s">
        <v>39</v>
      </c>
      <c r="O2014" s="10">
        <v>1</v>
      </c>
      <c r="P2014">
        <v>10</v>
      </c>
      <c r="Q2014">
        <v>121</v>
      </c>
      <c r="R2014">
        <v>7</v>
      </c>
      <c r="S2014">
        <v>5</v>
      </c>
      <c r="T2014">
        <v>4</v>
      </c>
      <c r="X2014" t="s">
        <v>35</v>
      </c>
      <c r="Y2014">
        <v>1045</v>
      </c>
      <c r="Z2014" t="s">
        <v>1975</v>
      </c>
    </row>
    <row r="2015" spans="1:26" x14ac:dyDescent="0.25">
      <c r="A2015" s="21" t="s">
        <v>1</v>
      </c>
      <c r="B2015" s="15" t="s">
        <v>2645</v>
      </c>
      <c r="C2015" s="15" t="s">
        <v>2646</v>
      </c>
      <c r="D2015" s="26" t="str">
        <f>VLOOKUP(R2015, method!$A$1:$B$15, 2, 0)</f>
        <v>放頭</v>
      </c>
      <c r="E2015">
        <v>7</v>
      </c>
      <c r="F2015" t="s">
        <v>623</v>
      </c>
      <c r="G2015" s="31" t="s">
        <v>439</v>
      </c>
      <c r="H2015">
        <v>1650</v>
      </c>
      <c r="I2015" s="35" t="s">
        <v>455</v>
      </c>
      <c r="J2015">
        <v>5</v>
      </c>
      <c r="K2015">
        <v>6</v>
      </c>
      <c r="L2015">
        <v>32</v>
      </c>
      <c r="M2015" s="24" t="s">
        <v>62</v>
      </c>
      <c r="N2015" s="14" t="s">
        <v>398</v>
      </c>
      <c r="O2015" t="s">
        <v>679</v>
      </c>
      <c r="P2015">
        <v>31</v>
      </c>
      <c r="Q2015">
        <v>122</v>
      </c>
      <c r="R2015">
        <v>3</v>
      </c>
      <c r="S2015">
        <v>2</v>
      </c>
      <c r="T2015">
        <v>2</v>
      </c>
      <c r="U2015">
        <v>7</v>
      </c>
      <c r="X2015" t="s">
        <v>1339</v>
      </c>
      <c r="Y2015">
        <v>1044</v>
      </c>
      <c r="Z2015" t="s">
        <v>1976</v>
      </c>
    </row>
    <row r="2016" spans="1:26" x14ac:dyDescent="0.25">
      <c r="A2016" s="21" t="s">
        <v>1</v>
      </c>
      <c r="B2016" s="15" t="s">
        <v>2645</v>
      </c>
      <c r="C2016" s="15" t="s">
        <v>2646</v>
      </c>
      <c r="D2016" s="27" t="str">
        <f>VLOOKUP(R2016, method!$A$1:$B$15, 2, 0)</f>
        <v>中後</v>
      </c>
      <c r="E2016">
        <v>11</v>
      </c>
      <c r="F2016" t="s">
        <v>1158</v>
      </c>
      <c r="G2016" s="31" t="s">
        <v>435</v>
      </c>
      <c r="H2016">
        <v>1200</v>
      </c>
      <c r="I2016" s="35" t="s">
        <v>455</v>
      </c>
      <c r="J2016">
        <v>5</v>
      </c>
      <c r="K2016">
        <v>7</v>
      </c>
      <c r="L2016">
        <v>35</v>
      </c>
      <c r="M2016" s="24" t="s">
        <v>62</v>
      </c>
      <c r="N2016" s="14" t="s">
        <v>398</v>
      </c>
      <c r="O2016" t="s">
        <v>637</v>
      </c>
      <c r="P2016">
        <v>71</v>
      </c>
      <c r="Q2016">
        <v>125</v>
      </c>
      <c r="R2016">
        <v>8</v>
      </c>
      <c r="S2016">
        <v>8</v>
      </c>
      <c r="T2016">
        <v>11</v>
      </c>
      <c r="X2016" t="s">
        <v>1211</v>
      </c>
      <c r="Y2016">
        <v>1052</v>
      </c>
      <c r="Z2016" t="s">
        <v>30</v>
      </c>
    </row>
    <row r="2017" spans="1:26" x14ac:dyDescent="0.25">
      <c r="A2017" s="21" t="s">
        <v>1</v>
      </c>
      <c r="B2017" s="15" t="s">
        <v>2645</v>
      </c>
      <c r="C2017" s="15" t="s">
        <v>2646</v>
      </c>
      <c r="D2017" s="29" t="str">
        <f>VLOOKUP(R2017, method!$A$1:$B$15, 2, 0)</f>
        <v>留後</v>
      </c>
      <c r="E2017">
        <v>12</v>
      </c>
      <c r="F2017" t="s">
        <v>869</v>
      </c>
      <c r="G2017" s="31" t="s">
        <v>451</v>
      </c>
      <c r="H2017">
        <v>1200</v>
      </c>
      <c r="I2017" s="35" t="s">
        <v>455</v>
      </c>
      <c r="J2017">
        <v>5</v>
      </c>
      <c r="K2017">
        <v>11</v>
      </c>
      <c r="L2017">
        <v>38</v>
      </c>
      <c r="M2017" s="24" t="s">
        <v>62</v>
      </c>
      <c r="N2017" s="15" t="s">
        <v>390</v>
      </c>
      <c r="O2017" t="s">
        <v>648</v>
      </c>
      <c r="P2017">
        <v>44</v>
      </c>
      <c r="Q2017">
        <v>133</v>
      </c>
      <c r="R2017">
        <v>11</v>
      </c>
      <c r="S2017">
        <v>12</v>
      </c>
      <c r="T2017">
        <v>12</v>
      </c>
      <c r="X2017" t="s">
        <v>1977</v>
      </c>
      <c r="Y2017">
        <v>1042</v>
      </c>
      <c r="Z2017" t="s">
        <v>30</v>
      </c>
    </row>
    <row r="2018" spans="1:26" x14ac:dyDescent="0.25">
      <c r="A2018" s="21" t="s">
        <v>1</v>
      </c>
      <c r="B2018" s="15" t="s">
        <v>2645</v>
      </c>
      <c r="C2018" s="15" t="s">
        <v>2646</v>
      </c>
      <c r="D2018" s="27" t="str">
        <f>VLOOKUP(R2018, method!$A$1:$B$15, 2, 0)</f>
        <v>中後</v>
      </c>
      <c r="E2018">
        <v>13</v>
      </c>
      <c r="F2018" t="s">
        <v>640</v>
      </c>
      <c r="G2018" t="s">
        <v>545</v>
      </c>
      <c r="H2018">
        <v>1400</v>
      </c>
      <c r="I2018" s="35" t="s">
        <v>436</v>
      </c>
      <c r="J2018">
        <v>4</v>
      </c>
      <c r="K2018">
        <v>2</v>
      </c>
      <c r="L2018">
        <v>41</v>
      </c>
      <c r="M2018" s="24" t="s">
        <v>62</v>
      </c>
      <c r="N2018" s="16" t="s">
        <v>140</v>
      </c>
      <c r="O2018" t="s">
        <v>548</v>
      </c>
      <c r="P2018">
        <v>97</v>
      </c>
      <c r="Q2018">
        <v>118</v>
      </c>
      <c r="R2018">
        <v>8</v>
      </c>
      <c r="S2018">
        <v>7</v>
      </c>
      <c r="T2018">
        <v>7</v>
      </c>
      <c r="U2018">
        <v>13</v>
      </c>
      <c r="X2018" t="s">
        <v>1978</v>
      </c>
      <c r="Y2018">
        <v>1053</v>
      </c>
      <c r="Z2018" t="s">
        <v>30</v>
      </c>
    </row>
    <row r="2019" spans="1:26" x14ac:dyDescent="0.25">
      <c r="A2019" s="21" t="s">
        <v>1</v>
      </c>
      <c r="B2019" s="15" t="s">
        <v>2645</v>
      </c>
      <c r="C2019" s="15" t="s">
        <v>2646</v>
      </c>
      <c r="D2019" s="29" t="str">
        <f>VLOOKUP(R2019, method!$A$1:$B$15, 2, 0)</f>
        <v>留後</v>
      </c>
      <c r="E2019">
        <v>10</v>
      </c>
      <c r="F2019" t="s">
        <v>800</v>
      </c>
      <c r="G2019" t="s">
        <v>469</v>
      </c>
      <c r="H2019">
        <v>1200</v>
      </c>
      <c r="I2019" s="35" t="s">
        <v>455</v>
      </c>
      <c r="J2019">
        <v>4</v>
      </c>
      <c r="K2019">
        <v>10</v>
      </c>
      <c r="L2019">
        <v>43</v>
      </c>
      <c r="M2019" s="24" t="s">
        <v>62</v>
      </c>
      <c r="N2019" s="23" t="s">
        <v>394</v>
      </c>
      <c r="O2019" t="s">
        <v>519</v>
      </c>
      <c r="P2019">
        <v>73</v>
      </c>
      <c r="Q2019">
        <v>118</v>
      </c>
      <c r="R2019">
        <v>12</v>
      </c>
      <c r="S2019">
        <v>13</v>
      </c>
      <c r="T2019">
        <v>10</v>
      </c>
      <c r="X2019" t="s">
        <v>1215</v>
      </c>
      <c r="Y2019">
        <v>1046</v>
      </c>
      <c r="Z2019" t="s">
        <v>30</v>
      </c>
    </row>
    <row r="2020" spans="1:26" x14ac:dyDescent="0.25">
      <c r="A2020" s="21" t="s">
        <v>1</v>
      </c>
      <c r="B2020" s="15" t="s">
        <v>2645</v>
      </c>
      <c r="C2020" s="15" t="s">
        <v>2646</v>
      </c>
      <c r="D2020" s="29" t="str">
        <f>VLOOKUP(R2020, method!$A$1:$B$15, 2, 0)</f>
        <v>留後</v>
      </c>
      <c r="E2020">
        <v>10</v>
      </c>
      <c r="F2020" t="s">
        <v>1402</v>
      </c>
      <c r="G2020" t="s">
        <v>631</v>
      </c>
      <c r="H2020">
        <v>1400</v>
      </c>
      <c r="I2020" s="35" t="s">
        <v>455</v>
      </c>
      <c r="J2020">
        <v>4</v>
      </c>
      <c r="K2020">
        <v>14</v>
      </c>
      <c r="L2020">
        <v>45</v>
      </c>
      <c r="M2020" s="24" t="s">
        <v>62</v>
      </c>
      <c r="N2020" s="23" t="s">
        <v>394</v>
      </c>
      <c r="O2020" t="s">
        <v>519</v>
      </c>
      <c r="P2020">
        <v>50</v>
      </c>
      <c r="Q2020">
        <v>120</v>
      </c>
      <c r="R2020">
        <v>14</v>
      </c>
      <c r="S2020">
        <v>14</v>
      </c>
      <c r="T2020">
        <v>12</v>
      </c>
      <c r="U2020">
        <v>10</v>
      </c>
      <c r="X2020" t="s">
        <v>1457</v>
      </c>
      <c r="Y2020">
        <v>1056</v>
      </c>
      <c r="Z2020" t="s">
        <v>30</v>
      </c>
    </row>
    <row r="2021" spans="1:26" x14ac:dyDescent="0.25">
      <c r="A2021" s="21" t="s">
        <v>1</v>
      </c>
      <c r="B2021" s="15" t="s">
        <v>2645</v>
      </c>
      <c r="C2021" s="15" t="s">
        <v>2646</v>
      </c>
      <c r="D2021" s="27" t="str">
        <f>VLOOKUP(R2021, method!$A$1:$B$15, 2, 0)</f>
        <v>中後</v>
      </c>
      <c r="E2021">
        <v>8</v>
      </c>
      <c r="F2021" t="s">
        <v>952</v>
      </c>
      <c r="G2021" s="31" t="s">
        <v>435</v>
      </c>
      <c r="H2021">
        <v>1200</v>
      </c>
      <c r="I2021" s="35" t="s">
        <v>455</v>
      </c>
      <c r="J2021">
        <v>4</v>
      </c>
      <c r="K2021">
        <v>7</v>
      </c>
      <c r="L2021">
        <v>47</v>
      </c>
      <c r="M2021" s="24" t="s">
        <v>62</v>
      </c>
      <c r="N2021" s="16" t="s">
        <v>140</v>
      </c>
      <c r="O2021" t="s">
        <v>519</v>
      </c>
      <c r="P2021">
        <v>31</v>
      </c>
      <c r="Q2021">
        <v>122</v>
      </c>
      <c r="R2021">
        <v>10</v>
      </c>
      <c r="S2021">
        <v>8</v>
      </c>
      <c r="T2021">
        <v>8</v>
      </c>
      <c r="X2021" t="s">
        <v>515</v>
      </c>
      <c r="Y2021">
        <v>1046</v>
      </c>
      <c r="Z2021" t="s">
        <v>863</v>
      </c>
    </row>
    <row r="2022" spans="1:26" x14ac:dyDescent="0.25">
      <c r="A2022" s="21" t="s">
        <v>1</v>
      </c>
      <c r="B2022" s="15" t="s">
        <v>2645</v>
      </c>
      <c r="C2022" s="15" t="s">
        <v>2646</v>
      </c>
      <c r="D2022" s="27" t="str">
        <f>VLOOKUP(R2022, method!$A$1:$B$15, 2, 0)</f>
        <v>中後</v>
      </c>
      <c r="E2022">
        <v>8</v>
      </c>
      <c r="F2022" t="s">
        <v>954</v>
      </c>
      <c r="G2022" s="31" t="s">
        <v>451</v>
      </c>
      <c r="H2022">
        <v>1650</v>
      </c>
      <c r="I2022" s="35" t="s">
        <v>455</v>
      </c>
      <c r="J2022">
        <v>4</v>
      </c>
      <c r="K2022">
        <v>4</v>
      </c>
      <c r="L2022">
        <v>49</v>
      </c>
      <c r="M2022" s="24" t="s">
        <v>62</v>
      </c>
      <c r="N2022" s="15" t="s">
        <v>390</v>
      </c>
      <c r="O2022" t="s">
        <v>495</v>
      </c>
      <c r="P2022">
        <v>12</v>
      </c>
      <c r="Q2022">
        <v>128</v>
      </c>
      <c r="R2022">
        <v>9</v>
      </c>
      <c r="S2022">
        <v>10</v>
      </c>
      <c r="T2022">
        <v>12</v>
      </c>
      <c r="U2022">
        <v>8</v>
      </c>
      <c r="X2022" t="s">
        <v>814</v>
      </c>
      <c r="Y2022">
        <v>1053</v>
      </c>
      <c r="Z2022" t="s">
        <v>1844</v>
      </c>
    </row>
    <row r="2023" spans="1:26" x14ac:dyDescent="0.25">
      <c r="A2023" s="21" t="s">
        <v>1</v>
      </c>
      <c r="B2023" s="15" t="s">
        <v>2645</v>
      </c>
      <c r="C2023" s="15" t="s">
        <v>2646</v>
      </c>
      <c r="D2023" s="28" t="str">
        <f>VLOOKUP(R2023, method!$A$1:$B$15, 2, 0)</f>
        <v>中前</v>
      </c>
      <c r="E2023">
        <v>6</v>
      </c>
      <c r="F2023" t="s">
        <v>808</v>
      </c>
      <c r="G2023" s="31" t="s">
        <v>439</v>
      </c>
      <c r="H2023">
        <v>1200</v>
      </c>
      <c r="I2023" s="35" t="s">
        <v>455</v>
      </c>
      <c r="J2023">
        <v>4</v>
      </c>
      <c r="K2023">
        <v>5</v>
      </c>
      <c r="L2023">
        <v>51</v>
      </c>
      <c r="M2023" s="20" t="s">
        <v>121</v>
      </c>
      <c r="N2023" s="15" t="s">
        <v>390</v>
      </c>
      <c r="O2023" t="s">
        <v>456</v>
      </c>
      <c r="P2023">
        <v>10</v>
      </c>
      <c r="Q2023">
        <v>126</v>
      </c>
      <c r="R2023">
        <v>7</v>
      </c>
      <c r="S2023">
        <v>8</v>
      </c>
      <c r="T2023">
        <v>6</v>
      </c>
      <c r="X2023" t="s">
        <v>560</v>
      </c>
      <c r="Y2023">
        <v>1042</v>
      </c>
      <c r="Z2023" t="s">
        <v>208</v>
      </c>
    </row>
    <row r="2024" spans="1:26" x14ac:dyDescent="0.25">
      <c r="A2024" s="21" t="s">
        <v>1</v>
      </c>
      <c r="B2024" s="15" t="s">
        <v>2645</v>
      </c>
      <c r="C2024" s="15" t="s">
        <v>2646</v>
      </c>
      <c r="D2024" s="28" t="str">
        <f>VLOOKUP(R2024, method!$A$1:$B$15, 2, 0)</f>
        <v>中前</v>
      </c>
      <c r="E2024">
        <v>12</v>
      </c>
      <c r="F2024" t="s">
        <v>510</v>
      </c>
      <c r="G2024" t="s">
        <v>511</v>
      </c>
      <c r="H2024">
        <v>1200</v>
      </c>
      <c r="I2024" s="35" t="s">
        <v>455</v>
      </c>
      <c r="J2024">
        <v>4</v>
      </c>
      <c r="K2024">
        <v>3</v>
      </c>
      <c r="L2024">
        <v>53</v>
      </c>
      <c r="M2024" s="20" t="s">
        <v>121</v>
      </c>
      <c r="N2024" s="15" t="s">
        <v>390</v>
      </c>
      <c r="O2024">
        <v>19</v>
      </c>
      <c r="P2024">
        <v>19</v>
      </c>
      <c r="Q2024">
        <v>129</v>
      </c>
      <c r="R2024">
        <v>7</v>
      </c>
      <c r="S2024">
        <v>10</v>
      </c>
      <c r="T2024">
        <v>12</v>
      </c>
      <c r="X2024" t="s">
        <v>1979</v>
      </c>
      <c r="Y2024">
        <v>1048</v>
      </c>
      <c r="Z2024" t="s">
        <v>208</v>
      </c>
    </row>
    <row r="2025" spans="1:26" x14ac:dyDescent="0.25">
      <c r="A2025" s="21" t="s">
        <v>1</v>
      </c>
      <c r="B2025" s="15" t="s">
        <v>2645</v>
      </c>
      <c r="C2025" s="15" t="s">
        <v>2646</v>
      </c>
      <c r="D2025" s="28" t="str">
        <f>VLOOKUP(R2025, method!$A$1:$B$15, 2, 0)</f>
        <v>中前</v>
      </c>
      <c r="E2025">
        <v>6</v>
      </c>
      <c r="F2025" t="s">
        <v>812</v>
      </c>
      <c r="G2025" t="s">
        <v>551</v>
      </c>
      <c r="H2025">
        <v>1200</v>
      </c>
      <c r="I2025" s="35" t="s">
        <v>455</v>
      </c>
      <c r="J2025">
        <v>4</v>
      </c>
      <c r="K2025">
        <v>4</v>
      </c>
      <c r="L2025">
        <v>54</v>
      </c>
      <c r="M2025" s="20" t="s">
        <v>121</v>
      </c>
      <c r="N2025" s="24" t="s">
        <v>389</v>
      </c>
      <c r="O2025" t="s">
        <v>495</v>
      </c>
      <c r="P2025">
        <v>21</v>
      </c>
      <c r="Q2025">
        <v>131</v>
      </c>
      <c r="R2025">
        <v>6</v>
      </c>
      <c r="S2025">
        <v>4</v>
      </c>
      <c r="T2025">
        <v>6</v>
      </c>
      <c r="X2025" t="s">
        <v>565</v>
      </c>
      <c r="Y2025">
        <v>1060</v>
      </c>
      <c r="Z2025" t="s">
        <v>1845</v>
      </c>
    </row>
    <row r="2026" spans="1:26" x14ac:dyDescent="0.25">
      <c r="A2026" s="21" t="s">
        <v>1</v>
      </c>
      <c r="B2026" s="15" t="s">
        <v>2645</v>
      </c>
      <c r="C2026" s="15" t="s">
        <v>2646</v>
      </c>
      <c r="D2026" s="26" t="str">
        <f>VLOOKUP(R2026, method!$A$1:$B$15, 2, 0)</f>
        <v>放頭</v>
      </c>
      <c r="E2026">
        <v>13</v>
      </c>
      <c r="F2026" t="s">
        <v>963</v>
      </c>
      <c r="G2026" t="s">
        <v>631</v>
      </c>
      <c r="H2026">
        <v>1600</v>
      </c>
      <c r="I2026" s="35" t="s">
        <v>436</v>
      </c>
      <c r="J2026">
        <v>4</v>
      </c>
      <c r="K2026">
        <v>2</v>
      </c>
      <c r="L2026">
        <v>59</v>
      </c>
      <c r="M2026" s="20" t="s">
        <v>121</v>
      </c>
      <c r="N2026" s="17" t="s">
        <v>1748</v>
      </c>
      <c r="O2026" t="s">
        <v>774</v>
      </c>
      <c r="P2026">
        <v>69</v>
      </c>
      <c r="Q2026">
        <v>134</v>
      </c>
      <c r="R2026">
        <v>3</v>
      </c>
      <c r="S2026">
        <v>3</v>
      </c>
      <c r="T2026">
        <v>4</v>
      </c>
      <c r="U2026">
        <v>13</v>
      </c>
      <c r="X2026" t="s">
        <v>1980</v>
      </c>
      <c r="Y2026">
        <v>1066</v>
      </c>
      <c r="Z2026" t="s">
        <v>346</v>
      </c>
    </row>
    <row r="2027" spans="1:26" x14ac:dyDescent="0.25">
      <c r="A2027" s="21" t="s">
        <v>1</v>
      </c>
      <c r="B2027" s="15" t="s">
        <v>2645</v>
      </c>
      <c r="C2027" s="15" t="s">
        <v>2646</v>
      </c>
      <c r="D2027" s="27" t="str">
        <f>VLOOKUP(R2027, method!$A$1:$B$15, 2, 0)</f>
        <v>中後</v>
      </c>
      <c r="E2027">
        <v>11</v>
      </c>
      <c r="F2027" t="s">
        <v>1310</v>
      </c>
      <c r="G2027" t="s">
        <v>631</v>
      </c>
      <c r="H2027">
        <v>1400</v>
      </c>
      <c r="I2027" s="35" t="s">
        <v>455</v>
      </c>
      <c r="J2027">
        <v>3</v>
      </c>
      <c r="K2027">
        <v>4</v>
      </c>
      <c r="L2027">
        <v>61</v>
      </c>
      <c r="M2027" s="20" t="s">
        <v>121</v>
      </c>
      <c r="N2027" s="20" t="s">
        <v>817</v>
      </c>
      <c r="O2027">
        <v>11</v>
      </c>
      <c r="P2027">
        <v>64</v>
      </c>
      <c r="Q2027">
        <v>120</v>
      </c>
      <c r="R2027">
        <v>8</v>
      </c>
      <c r="S2027">
        <v>8</v>
      </c>
      <c r="T2027">
        <v>7</v>
      </c>
      <c r="U2027">
        <v>11</v>
      </c>
      <c r="X2027" t="s">
        <v>1981</v>
      </c>
      <c r="Y2027">
        <v>1076</v>
      </c>
      <c r="Z2027" t="s">
        <v>346</v>
      </c>
    </row>
    <row r="2028" spans="1:26" x14ac:dyDescent="0.25">
      <c r="A2028" s="21" t="s">
        <v>1</v>
      </c>
      <c r="B2028" s="15" t="s">
        <v>2645</v>
      </c>
      <c r="C2028" s="15" t="s">
        <v>2646</v>
      </c>
      <c r="D2028" s="28" t="str">
        <f>VLOOKUP(R2028, method!$A$1:$B$15, 2, 0)</f>
        <v>中前</v>
      </c>
      <c r="E2028">
        <v>10</v>
      </c>
      <c r="F2028" t="s">
        <v>741</v>
      </c>
      <c r="G2028" t="s">
        <v>545</v>
      </c>
      <c r="H2028">
        <v>1600</v>
      </c>
      <c r="I2028" s="35" t="s">
        <v>455</v>
      </c>
      <c r="J2028">
        <v>3</v>
      </c>
      <c r="K2028">
        <v>14</v>
      </c>
      <c r="L2028">
        <v>63</v>
      </c>
      <c r="M2028" s="20" t="s">
        <v>121</v>
      </c>
      <c r="N2028" s="24" t="s">
        <v>389</v>
      </c>
      <c r="O2028" t="s">
        <v>508</v>
      </c>
      <c r="P2028">
        <v>30</v>
      </c>
      <c r="Q2028">
        <v>122</v>
      </c>
      <c r="R2028">
        <v>7</v>
      </c>
      <c r="S2028">
        <v>6</v>
      </c>
      <c r="T2028">
        <v>6</v>
      </c>
      <c r="U2028">
        <v>10</v>
      </c>
      <c r="X2028" t="s">
        <v>1982</v>
      </c>
      <c r="Y2028">
        <v>1085</v>
      </c>
      <c r="Z2028" t="s">
        <v>346</v>
      </c>
    </row>
    <row r="2029" spans="1:26" x14ac:dyDescent="0.25">
      <c r="A2029" s="21" t="s">
        <v>1</v>
      </c>
      <c r="B2029" s="15" t="s">
        <v>2645</v>
      </c>
      <c r="C2029" s="15" t="s">
        <v>2646</v>
      </c>
      <c r="D2029" s="29" t="str">
        <f>VLOOKUP(R2029, method!$A$1:$B$15, 2, 0)</f>
        <v>留後</v>
      </c>
      <c r="E2029">
        <v>8</v>
      </c>
      <c r="F2029" t="s">
        <v>1378</v>
      </c>
      <c r="G2029" t="s">
        <v>631</v>
      </c>
      <c r="H2029">
        <v>1400</v>
      </c>
      <c r="I2029" s="35" t="s">
        <v>455</v>
      </c>
      <c r="J2029">
        <v>3</v>
      </c>
      <c r="K2029">
        <v>12</v>
      </c>
      <c r="L2029">
        <v>65</v>
      </c>
      <c r="M2029" s="20" t="s">
        <v>121</v>
      </c>
      <c r="N2029" s="24" t="s">
        <v>389</v>
      </c>
      <c r="O2029" t="s">
        <v>480</v>
      </c>
      <c r="P2029">
        <v>48</v>
      </c>
      <c r="Q2029">
        <v>122</v>
      </c>
      <c r="R2029">
        <v>13</v>
      </c>
      <c r="S2029">
        <v>12</v>
      </c>
      <c r="T2029">
        <v>10</v>
      </c>
      <c r="U2029">
        <v>8</v>
      </c>
      <c r="X2029" t="s">
        <v>1662</v>
      </c>
      <c r="Y2029">
        <v>1081</v>
      </c>
      <c r="Z2029" t="s">
        <v>346</v>
      </c>
    </row>
    <row r="2030" spans="1:26" x14ac:dyDescent="0.25">
      <c r="A2030" s="21" t="s">
        <v>1</v>
      </c>
      <c r="B2030" s="15" t="s">
        <v>2645</v>
      </c>
      <c r="C2030" s="15" t="s">
        <v>2646</v>
      </c>
      <c r="D2030" s="27" t="str">
        <f>VLOOKUP(R2030, method!$A$1:$B$15, 2, 0)</f>
        <v>中後</v>
      </c>
      <c r="E2030">
        <v>9</v>
      </c>
      <c r="F2030" t="s">
        <v>1174</v>
      </c>
      <c r="G2030" s="31" t="s">
        <v>451</v>
      </c>
      <c r="H2030">
        <v>1200</v>
      </c>
      <c r="I2030" s="35" t="s">
        <v>455</v>
      </c>
      <c r="J2030">
        <v>3</v>
      </c>
      <c r="K2030">
        <v>8</v>
      </c>
      <c r="L2030">
        <v>65</v>
      </c>
      <c r="M2030" s="20" t="s">
        <v>121</v>
      </c>
      <c r="N2030" s="25" t="s">
        <v>120</v>
      </c>
      <c r="O2030">
        <v>4</v>
      </c>
      <c r="P2030">
        <v>63</v>
      </c>
      <c r="Q2030">
        <v>121</v>
      </c>
      <c r="R2030">
        <v>9</v>
      </c>
      <c r="S2030">
        <v>9</v>
      </c>
      <c r="T2030">
        <v>9</v>
      </c>
      <c r="X2030" t="s">
        <v>609</v>
      </c>
      <c r="Y2030">
        <v>1091</v>
      </c>
      <c r="Z2030" t="s">
        <v>596</v>
      </c>
    </row>
    <row r="2031" spans="1:26" x14ac:dyDescent="0.25">
      <c r="A2031" s="22" t="s">
        <v>79</v>
      </c>
      <c r="B2031" s="16" t="s">
        <v>80</v>
      </c>
      <c r="C2031" s="16" t="s">
        <v>2647</v>
      </c>
      <c r="D2031" s="28" t="str">
        <f>VLOOKUP(R2031, method!$A$1:$B$15, 2, 0)</f>
        <v>中前</v>
      </c>
      <c r="E2031">
        <v>10</v>
      </c>
      <c r="F2031" t="s">
        <v>550</v>
      </c>
      <c r="G2031" t="s">
        <v>551</v>
      </c>
      <c r="H2031">
        <v>1400</v>
      </c>
      <c r="I2031" s="35" t="s">
        <v>455</v>
      </c>
      <c r="J2031">
        <v>3</v>
      </c>
      <c r="K2031">
        <v>1</v>
      </c>
      <c r="L2031">
        <v>62</v>
      </c>
      <c r="M2031" s="15" t="s">
        <v>34</v>
      </c>
      <c r="N2031" s="16" t="s">
        <v>140</v>
      </c>
      <c r="O2031" t="s">
        <v>480</v>
      </c>
      <c r="P2031">
        <v>20</v>
      </c>
      <c r="Q2031">
        <v>120</v>
      </c>
      <c r="R2031">
        <v>6</v>
      </c>
      <c r="S2031">
        <v>3</v>
      </c>
      <c r="T2031">
        <v>3</v>
      </c>
      <c r="U2031">
        <v>10</v>
      </c>
      <c r="X2031" t="s">
        <v>767</v>
      </c>
      <c r="Y2031">
        <v>1181</v>
      </c>
      <c r="Z2031" t="s">
        <v>1983</v>
      </c>
    </row>
    <row r="2032" spans="1:26" x14ac:dyDescent="0.25">
      <c r="A2032" s="22" t="s">
        <v>79</v>
      </c>
      <c r="B2032" s="16" t="s">
        <v>80</v>
      </c>
      <c r="C2032" s="16" t="s">
        <v>2647</v>
      </c>
      <c r="D2032" s="27" t="str">
        <f>VLOOKUP(R2032, method!$A$1:$B$15, 2, 0)</f>
        <v>中後</v>
      </c>
      <c r="E2032">
        <v>7</v>
      </c>
      <c r="F2032" t="s">
        <v>438</v>
      </c>
      <c r="G2032" s="31" t="s">
        <v>439</v>
      </c>
      <c r="H2032">
        <v>1200</v>
      </c>
      <c r="I2032" s="36" t="s">
        <v>440</v>
      </c>
      <c r="J2032">
        <v>3</v>
      </c>
      <c r="K2032">
        <v>7</v>
      </c>
      <c r="L2032">
        <v>64</v>
      </c>
      <c r="M2032" s="15" t="s">
        <v>34</v>
      </c>
      <c r="N2032" s="16" t="s">
        <v>140</v>
      </c>
      <c r="O2032" t="s">
        <v>546</v>
      </c>
      <c r="P2032">
        <v>13</v>
      </c>
      <c r="Q2032">
        <v>123</v>
      </c>
      <c r="R2032">
        <v>9</v>
      </c>
      <c r="S2032">
        <v>8</v>
      </c>
      <c r="T2032">
        <v>7</v>
      </c>
      <c r="X2032" t="s">
        <v>1071</v>
      </c>
      <c r="Y2032">
        <v>1175</v>
      </c>
      <c r="Z2032" t="s">
        <v>158</v>
      </c>
    </row>
    <row r="2033" spans="1:26" x14ac:dyDescent="0.25">
      <c r="A2033" s="22" t="s">
        <v>79</v>
      </c>
      <c r="B2033" s="16" t="s">
        <v>80</v>
      </c>
      <c r="C2033" s="16" t="s">
        <v>2647</v>
      </c>
      <c r="D2033" s="28" t="str">
        <f>VLOOKUP(R2033, method!$A$1:$B$15, 2, 0)</f>
        <v>中前</v>
      </c>
      <c r="E2033">
        <v>8</v>
      </c>
      <c r="F2033" t="s">
        <v>684</v>
      </c>
      <c r="G2033" s="31" t="s">
        <v>451</v>
      </c>
      <c r="H2033">
        <v>1200</v>
      </c>
      <c r="I2033" s="35" t="s">
        <v>436</v>
      </c>
      <c r="J2033">
        <v>3</v>
      </c>
      <c r="K2033">
        <v>4</v>
      </c>
      <c r="L2033">
        <v>65</v>
      </c>
      <c r="M2033" s="15" t="s">
        <v>34</v>
      </c>
      <c r="N2033" s="25" t="s">
        <v>26</v>
      </c>
      <c r="O2033">
        <v>3</v>
      </c>
      <c r="P2033">
        <v>9.6</v>
      </c>
      <c r="Q2033">
        <v>122</v>
      </c>
      <c r="R2033">
        <v>7</v>
      </c>
      <c r="S2033">
        <v>7</v>
      </c>
      <c r="T2033">
        <v>8</v>
      </c>
      <c r="X2033" t="s">
        <v>1207</v>
      </c>
      <c r="Y2033">
        <v>1163</v>
      </c>
      <c r="Z2033" t="s">
        <v>158</v>
      </c>
    </row>
    <row r="2034" spans="1:26" x14ac:dyDescent="0.25">
      <c r="A2034" s="22" t="s">
        <v>79</v>
      </c>
      <c r="B2034" s="16" t="s">
        <v>80</v>
      </c>
      <c r="C2034" s="16" t="s">
        <v>2647</v>
      </c>
      <c r="D2034" s="28" t="str">
        <f>VLOOKUP(R2034, method!$A$1:$B$15, 2, 0)</f>
        <v>中前</v>
      </c>
      <c r="E2034">
        <v>6</v>
      </c>
      <c r="F2034" t="s">
        <v>794</v>
      </c>
      <c r="G2034" s="31" t="s">
        <v>435</v>
      </c>
      <c r="H2034">
        <v>1200</v>
      </c>
      <c r="I2034" s="35" t="s">
        <v>455</v>
      </c>
      <c r="J2034">
        <v>3</v>
      </c>
      <c r="K2034">
        <v>7</v>
      </c>
      <c r="L2034">
        <v>65</v>
      </c>
      <c r="M2034" s="15" t="s">
        <v>34</v>
      </c>
      <c r="N2034" s="25" t="s">
        <v>26</v>
      </c>
      <c r="O2034" s="10" t="s">
        <v>552</v>
      </c>
      <c r="P2034">
        <v>17</v>
      </c>
      <c r="Q2034">
        <v>121</v>
      </c>
      <c r="R2034">
        <v>7</v>
      </c>
      <c r="S2034">
        <v>7</v>
      </c>
      <c r="T2034">
        <v>6</v>
      </c>
      <c r="X2034" t="s">
        <v>1143</v>
      </c>
      <c r="Y2034">
        <v>1169</v>
      </c>
      <c r="Z2034" t="s">
        <v>158</v>
      </c>
    </row>
    <row r="2035" spans="1:26" x14ac:dyDescent="0.25">
      <c r="A2035" s="22" t="s">
        <v>79</v>
      </c>
      <c r="B2035" s="16" t="s">
        <v>80</v>
      </c>
      <c r="C2035" s="16" t="s">
        <v>2647</v>
      </c>
      <c r="D2035" s="28" t="str">
        <f>VLOOKUP(R2035, method!$A$1:$B$15, 2, 0)</f>
        <v>中前</v>
      </c>
      <c r="E2035">
        <v>6</v>
      </c>
      <c r="F2035" t="s">
        <v>450</v>
      </c>
      <c r="G2035" s="31" t="s">
        <v>451</v>
      </c>
      <c r="H2035">
        <v>1200</v>
      </c>
      <c r="I2035" s="35" t="s">
        <v>436</v>
      </c>
      <c r="J2035">
        <v>3</v>
      </c>
      <c r="K2035">
        <v>11</v>
      </c>
      <c r="L2035">
        <v>65</v>
      </c>
      <c r="M2035" s="15" t="s">
        <v>34</v>
      </c>
      <c r="N2035" s="14" t="s">
        <v>50</v>
      </c>
      <c r="O2035" t="s">
        <v>536</v>
      </c>
      <c r="P2035">
        <v>31</v>
      </c>
      <c r="Q2035">
        <v>125</v>
      </c>
      <c r="R2035">
        <v>6</v>
      </c>
      <c r="S2035">
        <v>5</v>
      </c>
      <c r="T2035">
        <v>6</v>
      </c>
      <c r="X2035" t="s">
        <v>28</v>
      </c>
      <c r="Y2035">
        <v>1170</v>
      </c>
      <c r="Z2035" t="s">
        <v>158</v>
      </c>
    </row>
    <row r="2036" spans="1:26" x14ac:dyDescent="0.25">
      <c r="A2036" s="22" t="s">
        <v>79</v>
      </c>
      <c r="B2036" s="16" t="s">
        <v>80</v>
      </c>
      <c r="C2036" s="16" t="s">
        <v>2647</v>
      </c>
      <c r="D2036" s="28" t="str">
        <f>VLOOKUP(R2036, method!$A$1:$B$15, 2, 0)</f>
        <v>中前</v>
      </c>
      <c r="E2036" s="33">
        <v>1</v>
      </c>
      <c r="F2036" t="s">
        <v>685</v>
      </c>
      <c r="G2036" s="31" t="s">
        <v>439</v>
      </c>
      <c r="H2036">
        <v>1200</v>
      </c>
      <c r="I2036" s="35" t="s">
        <v>436</v>
      </c>
      <c r="J2036">
        <v>4</v>
      </c>
      <c r="K2036">
        <v>2</v>
      </c>
      <c r="L2036">
        <v>59</v>
      </c>
      <c r="M2036" s="15" t="s">
        <v>34</v>
      </c>
      <c r="N2036" s="22" t="s">
        <v>33</v>
      </c>
      <c r="O2036" s="10" t="s">
        <v>376</v>
      </c>
      <c r="P2036">
        <v>4.5999999999999996</v>
      </c>
      <c r="Q2036">
        <v>135</v>
      </c>
      <c r="R2036">
        <v>6</v>
      </c>
      <c r="S2036">
        <v>6</v>
      </c>
      <c r="T2036">
        <v>1</v>
      </c>
      <c r="X2036" t="s">
        <v>81</v>
      </c>
      <c r="Y2036">
        <v>1171</v>
      </c>
      <c r="Z2036" t="s">
        <v>185</v>
      </c>
    </row>
    <row r="2037" spans="1:26" x14ac:dyDescent="0.25">
      <c r="A2037" s="22" t="s">
        <v>79</v>
      </c>
      <c r="B2037" s="16" t="s">
        <v>80</v>
      </c>
      <c r="C2037" s="16" t="s">
        <v>2647</v>
      </c>
      <c r="D2037" s="28" t="str">
        <f>VLOOKUP(R2037, method!$A$1:$B$15, 2, 0)</f>
        <v>中前</v>
      </c>
      <c r="E2037">
        <v>7</v>
      </c>
      <c r="F2037" t="s">
        <v>594</v>
      </c>
      <c r="G2037" t="s">
        <v>532</v>
      </c>
      <c r="H2037">
        <v>1400</v>
      </c>
      <c r="I2037" s="35" t="s">
        <v>455</v>
      </c>
      <c r="J2037">
        <v>3</v>
      </c>
      <c r="K2037">
        <v>7</v>
      </c>
      <c r="L2037">
        <v>61</v>
      </c>
      <c r="M2037" s="15" t="s">
        <v>34</v>
      </c>
      <c r="N2037" s="23" t="s">
        <v>394</v>
      </c>
      <c r="O2037" t="s">
        <v>664</v>
      </c>
      <c r="P2037">
        <v>38</v>
      </c>
      <c r="Q2037">
        <v>120</v>
      </c>
      <c r="R2037">
        <v>5</v>
      </c>
      <c r="S2037">
        <v>4</v>
      </c>
      <c r="T2037">
        <v>3</v>
      </c>
      <c r="U2037">
        <v>7</v>
      </c>
      <c r="X2037" t="s">
        <v>1287</v>
      </c>
      <c r="Y2037">
        <v>1178</v>
      </c>
      <c r="Z2037" t="s">
        <v>30</v>
      </c>
    </row>
    <row r="2038" spans="1:26" x14ac:dyDescent="0.25">
      <c r="A2038" s="22" t="s">
        <v>79</v>
      </c>
      <c r="B2038" s="16" t="s">
        <v>80</v>
      </c>
      <c r="C2038" s="16" t="s">
        <v>2647</v>
      </c>
      <c r="D2038" s="28" t="str">
        <f>VLOOKUP(R2038, method!$A$1:$B$15, 2, 0)</f>
        <v>中前</v>
      </c>
      <c r="E2038">
        <v>6</v>
      </c>
      <c r="F2038" t="s">
        <v>579</v>
      </c>
      <c r="G2038" t="s">
        <v>545</v>
      </c>
      <c r="H2038">
        <v>1400</v>
      </c>
      <c r="I2038" s="35" t="s">
        <v>436</v>
      </c>
      <c r="J2038">
        <v>3</v>
      </c>
      <c r="K2038">
        <v>10</v>
      </c>
      <c r="L2038">
        <v>63</v>
      </c>
      <c r="M2038" s="15" t="s">
        <v>34</v>
      </c>
      <c r="N2038" s="23" t="s">
        <v>405</v>
      </c>
      <c r="O2038">
        <v>3</v>
      </c>
      <c r="P2038">
        <v>42</v>
      </c>
      <c r="Q2038">
        <v>120</v>
      </c>
      <c r="R2038">
        <v>7</v>
      </c>
      <c r="S2038">
        <v>8</v>
      </c>
      <c r="T2038">
        <v>9</v>
      </c>
      <c r="U2038">
        <v>6</v>
      </c>
      <c r="X2038" t="s">
        <v>1984</v>
      </c>
      <c r="Y2038">
        <v>1177</v>
      </c>
      <c r="Z2038" t="s">
        <v>30</v>
      </c>
    </row>
    <row r="2039" spans="1:26" x14ac:dyDescent="0.25">
      <c r="A2039" s="22" t="s">
        <v>79</v>
      </c>
      <c r="B2039" s="16" t="s">
        <v>80</v>
      </c>
      <c r="C2039" s="16" t="s">
        <v>2647</v>
      </c>
      <c r="D2039" s="28" t="str">
        <f>VLOOKUP(R2039, method!$A$1:$B$15, 2, 0)</f>
        <v>中前</v>
      </c>
      <c r="E2039">
        <v>6</v>
      </c>
      <c r="F2039" t="s">
        <v>721</v>
      </c>
      <c r="G2039" t="s">
        <v>631</v>
      </c>
      <c r="H2039">
        <v>1400</v>
      </c>
      <c r="I2039" s="35" t="s">
        <v>455</v>
      </c>
      <c r="J2039">
        <v>3</v>
      </c>
      <c r="K2039">
        <v>5</v>
      </c>
      <c r="L2039">
        <v>65</v>
      </c>
      <c r="M2039" s="15" t="s">
        <v>34</v>
      </c>
      <c r="N2039" s="23" t="s">
        <v>394</v>
      </c>
      <c r="O2039" t="s">
        <v>637</v>
      </c>
      <c r="P2039">
        <v>28</v>
      </c>
      <c r="Q2039">
        <v>120</v>
      </c>
      <c r="R2039">
        <v>4</v>
      </c>
      <c r="S2039">
        <v>5</v>
      </c>
      <c r="T2039">
        <v>6</v>
      </c>
      <c r="U2039">
        <v>6</v>
      </c>
      <c r="X2039" t="s">
        <v>1287</v>
      </c>
      <c r="Y2039">
        <v>1175</v>
      </c>
      <c r="Z2039" t="s">
        <v>92</v>
      </c>
    </row>
    <row r="2040" spans="1:26" x14ac:dyDescent="0.25">
      <c r="A2040" s="22" t="s">
        <v>79</v>
      </c>
      <c r="B2040" s="16" t="s">
        <v>80</v>
      </c>
      <c r="C2040" s="16" t="s">
        <v>2647</v>
      </c>
      <c r="D2040" s="28" t="str">
        <f>VLOOKUP(R2040, method!$A$1:$B$15, 2, 0)</f>
        <v>中前</v>
      </c>
      <c r="E2040">
        <v>14</v>
      </c>
      <c r="F2040" t="s">
        <v>468</v>
      </c>
      <c r="G2040" t="s">
        <v>469</v>
      </c>
      <c r="H2040">
        <v>1400</v>
      </c>
      <c r="I2040" s="35" t="s">
        <v>455</v>
      </c>
      <c r="J2040">
        <v>3</v>
      </c>
      <c r="K2040">
        <v>8</v>
      </c>
      <c r="L2040">
        <v>67</v>
      </c>
      <c r="M2040" s="15" t="s">
        <v>34</v>
      </c>
      <c r="N2040" s="16" t="s">
        <v>71</v>
      </c>
      <c r="O2040" t="s">
        <v>872</v>
      </c>
      <c r="P2040">
        <v>66</v>
      </c>
      <c r="Q2040">
        <v>125</v>
      </c>
      <c r="R2040">
        <v>5</v>
      </c>
      <c r="S2040">
        <v>6</v>
      </c>
      <c r="T2040">
        <v>7</v>
      </c>
      <c r="U2040">
        <v>14</v>
      </c>
      <c r="X2040" t="s">
        <v>1936</v>
      </c>
      <c r="Y2040">
        <v>1182</v>
      </c>
      <c r="Z2040" t="s">
        <v>113</v>
      </c>
    </row>
    <row r="2041" spans="1:26" x14ac:dyDescent="0.25">
      <c r="A2041" s="22" t="s">
        <v>79</v>
      </c>
      <c r="B2041" s="16" t="s">
        <v>80</v>
      </c>
      <c r="C2041" s="16" t="s">
        <v>2647</v>
      </c>
      <c r="D2041" s="28" t="str">
        <f>VLOOKUP(R2041, method!$A$1:$B$15, 2, 0)</f>
        <v>中前</v>
      </c>
      <c r="E2041">
        <v>7</v>
      </c>
      <c r="F2041" t="s">
        <v>472</v>
      </c>
      <c r="G2041" s="31" t="s">
        <v>435</v>
      </c>
      <c r="H2041">
        <v>1200</v>
      </c>
      <c r="I2041" s="35" t="s">
        <v>455</v>
      </c>
      <c r="J2041">
        <v>3</v>
      </c>
      <c r="K2041">
        <v>2</v>
      </c>
      <c r="L2041">
        <v>69</v>
      </c>
      <c r="M2041" s="15" t="s">
        <v>34</v>
      </c>
      <c r="N2041" s="18" t="s">
        <v>201</v>
      </c>
      <c r="O2041">
        <v>4</v>
      </c>
      <c r="P2041">
        <v>7.9</v>
      </c>
      <c r="Q2041">
        <v>124</v>
      </c>
      <c r="R2041">
        <v>5</v>
      </c>
      <c r="S2041">
        <v>6</v>
      </c>
      <c r="T2041">
        <v>7</v>
      </c>
      <c r="X2041" t="s">
        <v>702</v>
      </c>
      <c r="Y2041">
        <v>1181</v>
      </c>
      <c r="Z2041" t="s">
        <v>961</v>
      </c>
    </row>
    <row r="2042" spans="1:26" x14ac:dyDescent="0.25">
      <c r="A2042" s="22" t="s">
        <v>79</v>
      </c>
      <c r="B2042" s="16" t="s">
        <v>80</v>
      </c>
      <c r="C2042" s="16" t="s">
        <v>2647</v>
      </c>
      <c r="D2042" s="28" t="str">
        <f>VLOOKUP(R2042, method!$A$1:$B$15, 2, 0)</f>
        <v>中前</v>
      </c>
      <c r="E2042">
        <v>9</v>
      </c>
      <c r="F2042" t="s">
        <v>665</v>
      </c>
      <c r="G2042" t="s">
        <v>631</v>
      </c>
      <c r="H2042">
        <v>1400</v>
      </c>
      <c r="I2042" s="35" t="s">
        <v>436</v>
      </c>
      <c r="J2042">
        <v>3</v>
      </c>
      <c r="K2042">
        <v>2</v>
      </c>
      <c r="L2042">
        <v>71</v>
      </c>
      <c r="M2042" s="15" t="s">
        <v>34</v>
      </c>
      <c r="N2042" s="23" t="s">
        <v>394</v>
      </c>
      <c r="O2042">
        <v>4</v>
      </c>
      <c r="P2042">
        <v>10</v>
      </c>
      <c r="Q2042">
        <v>127</v>
      </c>
      <c r="R2042">
        <v>5</v>
      </c>
      <c r="S2042">
        <v>5</v>
      </c>
      <c r="T2042">
        <v>4</v>
      </c>
      <c r="U2042">
        <v>9</v>
      </c>
      <c r="X2042" t="s">
        <v>1559</v>
      </c>
      <c r="Y2042">
        <v>1178</v>
      </c>
      <c r="Z2042" t="s">
        <v>16</v>
      </c>
    </row>
    <row r="2043" spans="1:26" x14ac:dyDescent="0.25">
      <c r="A2043" s="22" t="s">
        <v>79</v>
      </c>
      <c r="B2043" s="16" t="s">
        <v>80</v>
      </c>
      <c r="C2043" s="16" t="s">
        <v>2647</v>
      </c>
      <c r="D2043" s="29" t="str">
        <f>VLOOKUP(R2043, method!$A$1:$B$15, 2, 0)</f>
        <v>留後</v>
      </c>
      <c r="E2043">
        <v>6</v>
      </c>
      <c r="F2043" t="s">
        <v>656</v>
      </c>
      <c r="G2043" t="s">
        <v>532</v>
      </c>
      <c r="H2043">
        <v>1400</v>
      </c>
      <c r="I2043" s="35" t="s">
        <v>436</v>
      </c>
      <c r="J2043">
        <v>3</v>
      </c>
      <c r="K2043">
        <v>5</v>
      </c>
      <c r="L2043">
        <v>75</v>
      </c>
      <c r="M2043" s="21" t="s">
        <v>46</v>
      </c>
      <c r="N2043" s="23" t="s">
        <v>394</v>
      </c>
      <c r="O2043">
        <v>4</v>
      </c>
      <c r="P2043">
        <v>37</v>
      </c>
      <c r="Q2043">
        <v>132</v>
      </c>
      <c r="R2043">
        <v>12</v>
      </c>
      <c r="S2043">
        <v>11</v>
      </c>
      <c r="T2043">
        <v>12</v>
      </c>
      <c r="U2043">
        <v>6</v>
      </c>
      <c r="X2043" t="s">
        <v>1364</v>
      </c>
      <c r="Y2043">
        <v>1167</v>
      </c>
      <c r="Z2043" t="s">
        <v>16</v>
      </c>
    </row>
    <row r="2044" spans="1:26" x14ac:dyDescent="0.25">
      <c r="A2044" s="22" t="s">
        <v>79</v>
      </c>
      <c r="B2044" s="16" t="s">
        <v>80</v>
      </c>
      <c r="C2044" s="16" t="s">
        <v>2647</v>
      </c>
      <c r="D2044" s="28" t="str">
        <f>VLOOKUP(R2044, method!$A$1:$B$15, 2, 0)</f>
        <v>中前</v>
      </c>
      <c r="E2044">
        <v>12</v>
      </c>
      <c r="F2044" t="s">
        <v>678</v>
      </c>
      <c r="G2044" t="s">
        <v>631</v>
      </c>
      <c r="H2044">
        <v>1600</v>
      </c>
      <c r="I2044" s="36" t="s">
        <v>698</v>
      </c>
      <c r="J2044">
        <v>3</v>
      </c>
      <c r="K2044">
        <v>1</v>
      </c>
      <c r="L2044">
        <v>77</v>
      </c>
      <c r="M2044" s="21" t="s">
        <v>46</v>
      </c>
      <c r="N2044" s="23" t="s">
        <v>394</v>
      </c>
      <c r="O2044" t="s">
        <v>801</v>
      </c>
      <c r="P2044">
        <v>33</v>
      </c>
      <c r="Q2044">
        <v>135</v>
      </c>
      <c r="R2044">
        <v>6</v>
      </c>
      <c r="S2044">
        <v>5</v>
      </c>
      <c r="T2044">
        <v>3</v>
      </c>
      <c r="U2044">
        <v>12</v>
      </c>
      <c r="X2044" t="s">
        <v>1985</v>
      </c>
      <c r="Y2044">
        <v>1174</v>
      </c>
      <c r="Z2044" t="s">
        <v>16</v>
      </c>
    </row>
    <row r="2045" spans="1:26" x14ac:dyDescent="0.25">
      <c r="A2045" s="22" t="s">
        <v>79</v>
      </c>
      <c r="B2045" s="16" t="s">
        <v>80</v>
      </c>
      <c r="C2045" s="16" t="s">
        <v>2647</v>
      </c>
      <c r="D2045" s="26" t="str">
        <f>VLOOKUP(R2045, method!$A$1:$B$15, 2, 0)</f>
        <v>放頭</v>
      </c>
      <c r="E2045">
        <v>12</v>
      </c>
      <c r="F2045" t="s">
        <v>630</v>
      </c>
      <c r="G2045" t="s">
        <v>631</v>
      </c>
      <c r="H2045">
        <v>1600</v>
      </c>
      <c r="I2045" s="35" t="s">
        <v>455</v>
      </c>
      <c r="J2045">
        <v>3</v>
      </c>
      <c r="K2045">
        <v>10</v>
      </c>
      <c r="L2045">
        <v>79</v>
      </c>
      <c r="M2045" s="21" t="s">
        <v>46</v>
      </c>
      <c r="N2045" s="15" t="s">
        <v>441</v>
      </c>
      <c r="O2045" t="s">
        <v>485</v>
      </c>
      <c r="P2045">
        <v>69</v>
      </c>
      <c r="Q2045">
        <v>127</v>
      </c>
      <c r="R2045">
        <v>3</v>
      </c>
      <c r="S2045">
        <v>2</v>
      </c>
      <c r="T2045">
        <v>2</v>
      </c>
      <c r="U2045">
        <v>12</v>
      </c>
      <c r="X2045" t="s">
        <v>1986</v>
      </c>
      <c r="Y2045">
        <v>1164</v>
      </c>
      <c r="Z2045" t="s">
        <v>16</v>
      </c>
    </row>
    <row r="2046" spans="1:26" x14ac:dyDescent="0.25">
      <c r="A2046" s="22" t="s">
        <v>79</v>
      </c>
      <c r="B2046" s="16" t="s">
        <v>80</v>
      </c>
      <c r="C2046" s="16" t="s">
        <v>2647</v>
      </c>
      <c r="D2046" s="28" t="str">
        <f>VLOOKUP(R2046, method!$A$1:$B$15, 2, 0)</f>
        <v>中前</v>
      </c>
      <c r="E2046">
        <v>8</v>
      </c>
      <c r="F2046" t="s">
        <v>703</v>
      </c>
      <c r="G2046" s="30" t="s">
        <v>445</v>
      </c>
      <c r="H2046">
        <v>1650</v>
      </c>
      <c r="I2046" s="35" t="s">
        <v>455</v>
      </c>
      <c r="J2046">
        <v>2</v>
      </c>
      <c r="K2046">
        <v>6</v>
      </c>
      <c r="L2046">
        <v>81</v>
      </c>
      <c r="M2046" s="21" t="s">
        <v>46</v>
      </c>
      <c r="N2046" s="24" t="s">
        <v>146</v>
      </c>
      <c r="O2046">
        <v>5</v>
      </c>
      <c r="P2046">
        <v>14</v>
      </c>
      <c r="Q2046">
        <v>116</v>
      </c>
      <c r="R2046">
        <v>7</v>
      </c>
      <c r="S2046">
        <v>8</v>
      </c>
      <c r="T2046">
        <v>8</v>
      </c>
      <c r="U2046">
        <v>8</v>
      </c>
      <c r="X2046" t="s">
        <v>1000</v>
      </c>
      <c r="Y2046">
        <v>1168</v>
      </c>
      <c r="Z2046" t="s">
        <v>16</v>
      </c>
    </row>
    <row r="2047" spans="1:26" x14ac:dyDescent="0.25">
      <c r="A2047" s="22" t="s">
        <v>79</v>
      </c>
      <c r="B2047" s="16" t="s">
        <v>80</v>
      </c>
      <c r="C2047" s="16" t="s">
        <v>2647</v>
      </c>
      <c r="D2047" s="28" t="str">
        <f>VLOOKUP(R2047, method!$A$1:$B$15, 2, 0)</f>
        <v>中前</v>
      </c>
      <c r="E2047">
        <v>8</v>
      </c>
      <c r="F2047" t="s">
        <v>1370</v>
      </c>
      <c r="G2047" t="s">
        <v>631</v>
      </c>
      <c r="H2047">
        <v>1400</v>
      </c>
      <c r="I2047" s="35" t="s">
        <v>455</v>
      </c>
      <c r="J2047">
        <v>2</v>
      </c>
      <c r="K2047">
        <v>1</v>
      </c>
      <c r="L2047">
        <v>83</v>
      </c>
      <c r="M2047" s="21" t="s">
        <v>46</v>
      </c>
      <c r="N2047" s="23" t="s">
        <v>394</v>
      </c>
      <c r="O2047" t="s">
        <v>529</v>
      </c>
      <c r="P2047">
        <v>14</v>
      </c>
      <c r="Q2047">
        <v>118</v>
      </c>
      <c r="R2047">
        <v>4</v>
      </c>
      <c r="S2047">
        <v>4</v>
      </c>
      <c r="T2047">
        <v>4</v>
      </c>
      <c r="U2047">
        <v>8</v>
      </c>
      <c r="X2047" t="s">
        <v>1390</v>
      </c>
      <c r="Y2047">
        <v>1178</v>
      </c>
      <c r="Z2047" t="s">
        <v>1746</v>
      </c>
    </row>
    <row r="2048" spans="1:26" x14ac:dyDescent="0.25">
      <c r="A2048" s="22" t="s">
        <v>79</v>
      </c>
      <c r="B2048" s="16" t="s">
        <v>80</v>
      </c>
      <c r="C2048" s="16" t="s">
        <v>2647</v>
      </c>
      <c r="D2048" s="27" t="str">
        <f>VLOOKUP(R2048, method!$A$1:$B$15, 2, 0)</f>
        <v>中後</v>
      </c>
      <c r="E2048">
        <v>7</v>
      </c>
      <c r="F2048" t="s">
        <v>1402</v>
      </c>
      <c r="G2048" t="s">
        <v>631</v>
      </c>
      <c r="H2048">
        <v>1400</v>
      </c>
      <c r="I2048" s="35" t="s">
        <v>455</v>
      </c>
      <c r="J2048">
        <v>2</v>
      </c>
      <c r="K2048">
        <v>10</v>
      </c>
      <c r="L2048">
        <v>85</v>
      </c>
      <c r="M2048" s="21" t="s">
        <v>46</v>
      </c>
      <c r="N2048" s="23" t="s">
        <v>394</v>
      </c>
      <c r="O2048" t="s">
        <v>519</v>
      </c>
      <c r="P2048">
        <v>17</v>
      </c>
      <c r="Q2048">
        <v>125</v>
      </c>
      <c r="R2048">
        <v>10</v>
      </c>
      <c r="S2048">
        <v>10</v>
      </c>
      <c r="T2048">
        <v>10</v>
      </c>
      <c r="U2048">
        <v>7</v>
      </c>
      <c r="X2048" t="s">
        <v>1978</v>
      </c>
      <c r="Y2048">
        <v>1184</v>
      </c>
      <c r="Z2048" t="s">
        <v>152</v>
      </c>
    </row>
    <row r="2049" spans="1:26" x14ac:dyDescent="0.25">
      <c r="A2049" s="22" t="s">
        <v>79</v>
      </c>
      <c r="B2049" s="16" t="s">
        <v>80</v>
      </c>
      <c r="C2049" s="16" t="s">
        <v>2647</v>
      </c>
      <c r="D2049" s="28" t="str">
        <f>VLOOKUP(R2049, method!$A$1:$B$15, 2, 0)</f>
        <v>中前</v>
      </c>
      <c r="E2049" s="34">
        <v>5</v>
      </c>
      <c r="F2049" t="s">
        <v>1620</v>
      </c>
      <c r="G2049" t="s">
        <v>511</v>
      </c>
      <c r="H2049">
        <v>1650</v>
      </c>
      <c r="I2049" s="35" t="s">
        <v>455</v>
      </c>
      <c r="J2049">
        <v>2</v>
      </c>
      <c r="K2049">
        <v>4</v>
      </c>
      <c r="L2049">
        <v>87</v>
      </c>
      <c r="M2049" s="21" t="s">
        <v>46</v>
      </c>
      <c r="N2049" s="23" t="s">
        <v>394</v>
      </c>
      <c r="O2049" t="s">
        <v>495</v>
      </c>
      <c r="P2049">
        <v>13</v>
      </c>
      <c r="Q2049">
        <v>126</v>
      </c>
      <c r="R2049">
        <v>7</v>
      </c>
      <c r="S2049">
        <v>7</v>
      </c>
      <c r="T2049">
        <v>7</v>
      </c>
      <c r="U2049">
        <v>5</v>
      </c>
      <c r="X2049" t="s">
        <v>1367</v>
      </c>
      <c r="Y2049">
        <v>1170</v>
      </c>
      <c r="Z2049" t="s">
        <v>152</v>
      </c>
    </row>
    <row r="2050" spans="1:26" x14ac:dyDescent="0.25">
      <c r="A2050" s="22" t="s">
        <v>79</v>
      </c>
      <c r="B2050" s="16" t="s">
        <v>80</v>
      </c>
      <c r="C2050" s="16" t="s">
        <v>2647</v>
      </c>
      <c r="D2050" s="29" t="str">
        <f>VLOOKUP(R2050, method!$A$1:$B$15, 2, 0)</f>
        <v>留後</v>
      </c>
      <c r="E2050">
        <v>11</v>
      </c>
      <c r="F2050" t="s">
        <v>903</v>
      </c>
      <c r="G2050" t="s">
        <v>469</v>
      </c>
      <c r="H2050">
        <v>1600</v>
      </c>
      <c r="I2050" s="35" t="s">
        <v>455</v>
      </c>
      <c r="J2050">
        <v>2</v>
      </c>
      <c r="K2050">
        <v>10</v>
      </c>
      <c r="L2050">
        <v>88</v>
      </c>
      <c r="M2050" s="21" t="s">
        <v>46</v>
      </c>
      <c r="N2050" s="19" t="s">
        <v>388</v>
      </c>
      <c r="O2050" t="s">
        <v>461</v>
      </c>
      <c r="P2050">
        <v>24</v>
      </c>
      <c r="Q2050">
        <v>123</v>
      </c>
      <c r="R2050">
        <v>11</v>
      </c>
      <c r="S2050">
        <v>10</v>
      </c>
      <c r="T2050">
        <v>10</v>
      </c>
      <c r="U2050">
        <v>11</v>
      </c>
      <c r="X2050" t="s">
        <v>1343</v>
      </c>
      <c r="Y2050">
        <v>1171</v>
      </c>
      <c r="Z2050" t="s">
        <v>152</v>
      </c>
    </row>
    <row r="2051" spans="1:26" x14ac:dyDescent="0.25">
      <c r="A2051" s="22" t="s">
        <v>79</v>
      </c>
      <c r="B2051" s="16" t="s">
        <v>80</v>
      </c>
      <c r="C2051" s="16" t="s">
        <v>2647</v>
      </c>
      <c r="D2051" s="28" t="str">
        <f>VLOOKUP(R2051, method!$A$1:$B$15, 2, 0)</f>
        <v>中前</v>
      </c>
      <c r="E2051">
        <v>6</v>
      </c>
      <c r="F2051" t="s">
        <v>1122</v>
      </c>
      <c r="G2051" s="31" t="s">
        <v>435</v>
      </c>
      <c r="H2051">
        <v>1650</v>
      </c>
      <c r="I2051" s="35" t="s">
        <v>455</v>
      </c>
      <c r="J2051">
        <v>2</v>
      </c>
      <c r="K2051">
        <v>6</v>
      </c>
      <c r="L2051">
        <v>88</v>
      </c>
      <c r="M2051" s="21" t="s">
        <v>46</v>
      </c>
      <c r="N2051" s="23" t="s">
        <v>394</v>
      </c>
      <c r="O2051" t="s">
        <v>529</v>
      </c>
      <c r="P2051">
        <v>22</v>
      </c>
      <c r="Q2051">
        <v>125</v>
      </c>
      <c r="R2051">
        <v>7</v>
      </c>
      <c r="S2051">
        <v>8</v>
      </c>
      <c r="T2051">
        <v>8</v>
      </c>
      <c r="U2051">
        <v>6</v>
      </c>
      <c r="X2051" t="s">
        <v>1987</v>
      </c>
      <c r="Y2051">
        <v>1154</v>
      </c>
      <c r="Z2051" t="s">
        <v>152</v>
      </c>
    </row>
    <row r="2052" spans="1:26" x14ac:dyDescent="0.25">
      <c r="A2052" s="22" t="s">
        <v>79</v>
      </c>
      <c r="B2052" s="16" t="s">
        <v>80</v>
      </c>
      <c r="C2052" s="16" t="s">
        <v>2647</v>
      </c>
      <c r="D2052" s="29" t="str">
        <f>VLOOKUP(R2052, method!$A$1:$B$15, 2, 0)</f>
        <v>留後</v>
      </c>
      <c r="E2052" s="33">
        <v>2</v>
      </c>
      <c r="F2052" t="s">
        <v>1434</v>
      </c>
      <c r="G2052" t="s">
        <v>532</v>
      </c>
      <c r="H2052">
        <v>1400</v>
      </c>
      <c r="I2052" s="35" t="s">
        <v>455</v>
      </c>
      <c r="J2052">
        <v>2</v>
      </c>
      <c r="K2052">
        <v>11</v>
      </c>
      <c r="L2052">
        <v>87</v>
      </c>
      <c r="M2052" s="21" t="s">
        <v>46</v>
      </c>
      <c r="N2052" s="23" t="s">
        <v>394</v>
      </c>
      <c r="O2052" s="10" t="s">
        <v>452</v>
      </c>
      <c r="P2052">
        <v>43</v>
      </c>
      <c r="Q2052">
        <v>128</v>
      </c>
      <c r="R2052">
        <v>11</v>
      </c>
      <c r="S2052">
        <v>11</v>
      </c>
      <c r="T2052">
        <v>9</v>
      </c>
      <c r="U2052">
        <v>2</v>
      </c>
      <c r="X2052" t="s">
        <v>1988</v>
      </c>
      <c r="Y2052">
        <v>1153</v>
      </c>
      <c r="Z2052" t="s">
        <v>152</v>
      </c>
    </row>
    <row r="2053" spans="1:26" x14ac:dyDescent="0.25">
      <c r="A2053" s="22" t="s">
        <v>79</v>
      </c>
      <c r="B2053" s="16" t="s">
        <v>80</v>
      </c>
      <c r="C2053" s="16" t="s">
        <v>2647</v>
      </c>
      <c r="D2053" s="28" t="str">
        <f>VLOOKUP(R2053, method!$A$1:$B$15, 2, 0)</f>
        <v>中前</v>
      </c>
      <c r="E2053" t="s">
        <v>1989</v>
      </c>
      <c r="F2053" t="s">
        <v>1022</v>
      </c>
      <c r="G2053" t="s">
        <v>491</v>
      </c>
      <c r="H2053">
        <v>1400</v>
      </c>
      <c r="I2053" s="35" t="s">
        <v>455</v>
      </c>
      <c r="J2053">
        <v>1</v>
      </c>
      <c r="K2053">
        <v>7</v>
      </c>
      <c r="L2053">
        <v>87</v>
      </c>
      <c r="M2053" s="21" t="s">
        <v>46</v>
      </c>
      <c r="N2053" s="23" t="s">
        <v>394</v>
      </c>
      <c r="O2053" t="s">
        <v>1990</v>
      </c>
      <c r="P2053">
        <v>14</v>
      </c>
      <c r="Q2053">
        <v>116</v>
      </c>
      <c r="R2053">
        <v>6</v>
      </c>
      <c r="S2053">
        <v>7</v>
      </c>
      <c r="T2053">
        <v>8</v>
      </c>
      <c r="X2053" t="s">
        <v>463</v>
      </c>
      <c r="Y2053">
        <v>1198</v>
      </c>
      <c r="Z2053" t="s">
        <v>152</v>
      </c>
    </row>
    <row r="2054" spans="1:26" x14ac:dyDescent="0.25">
      <c r="A2054" s="22" t="s">
        <v>79</v>
      </c>
      <c r="B2054" s="16" t="s">
        <v>80</v>
      </c>
      <c r="C2054" s="16" t="s">
        <v>2647</v>
      </c>
      <c r="D2054" s="29" t="str">
        <f>VLOOKUP(R2054, method!$A$1:$B$15, 2, 0)</f>
        <v>留後</v>
      </c>
      <c r="E2054">
        <v>11</v>
      </c>
      <c r="F2054" t="s">
        <v>1023</v>
      </c>
      <c r="G2054" t="s">
        <v>469</v>
      </c>
      <c r="H2054">
        <v>1400</v>
      </c>
      <c r="I2054" s="35" t="s">
        <v>455</v>
      </c>
      <c r="J2054">
        <v>2</v>
      </c>
      <c r="K2054">
        <v>13</v>
      </c>
      <c r="L2054">
        <v>87</v>
      </c>
      <c r="M2054" s="21" t="s">
        <v>46</v>
      </c>
      <c r="N2054" s="23" t="s">
        <v>394</v>
      </c>
      <c r="O2054">
        <v>5</v>
      </c>
      <c r="P2054">
        <v>7.4</v>
      </c>
      <c r="Q2054">
        <v>124</v>
      </c>
      <c r="R2054">
        <v>14</v>
      </c>
      <c r="S2054">
        <v>14</v>
      </c>
      <c r="T2054">
        <v>14</v>
      </c>
      <c r="U2054">
        <v>11</v>
      </c>
      <c r="X2054" t="s">
        <v>1991</v>
      </c>
      <c r="Y2054">
        <v>1180</v>
      </c>
      <c r="Z2054" t="s">
        <v>152</v>
      </c>
    </row>
    <row r="2055" spans="1:26" x14ac:dyDescent="0.25">
      <c r="A2055" s="22" t="s">
        <v>79</v>
      </c>
      <c r="B2055" s="16" t="s">
        <v>80</v>
      </c>
      <c r="C2055" s="16" t="s">
        <v>2647</v>
      </c>
      <c r="D2055" s="28" t="str">
        <f>VLOOKUP(R2055, method!$A$1:$B$15, 2, 0)</f>
        <v>中前</v>
      </c>
      <c r="E2055" s="33">
        <v>2</v>
      </c>
      <c r="F2055" t="s">
        <v>1307</v>
      </c>
      <c r="G2055" t="s">
        <v>545</v>
      </c>
      <c r="H2055">
        <v>1400</v>
      </c>
      <c r="I2055" s="36" t="s">
        <v>440</v>
      </c>
      <c r="J2055">
        <v>2</v>
      </c>
      <c r="K2055">
        <v>2</v>
      </c>
      <c r="L2055">
        <v>85</v>
      </c>
      <c r="M2055" s="21" t="s">
        <v>46</v>
      </c>
      <c r="N2055" s="23" t="s">
        <v>394</v>
      </c>
      <c r="O2055" s="10" t="s">
        <v>376</v>
      </c>
      <c r="P2055">
        <v>3</v>
      </c>
      <c r="Q2055">
        <v>125</v>
      </c>
      <c r="R2055">
        <v>4</v>
      </c>
      <c r="S2055">
        <v>5</v>
      </c>
      <c r="T2055">
        <v>5</v>
      </c>
      <c r="U2055">
        <v>2</v>
      </c>
      <c r="X2055" t="s">
        <v>1087</v>
      </c>
      <c r="Y2055">
        <v>1165</v>
      </c>
      <c r="Z2055" t="s">
        <v>152</v>
      </c>
    </row>
    <row r="2056" spans="1:26" x14ac:dyDescent="0.25">
      <c r="A2056" s="22" t="s">
        <v>79</v>
      </c>
      <c r="B2056" s="16" t="s">
        <v>80</v>
      </c>
      <c r="C2056" s="16" t="s">
        <v>2647</v>
      </c>
      <c r="D2056" s="28" t="str">
        <f>VLOOKUP(R2056, method!$A$1:$B$15, 2, 0)</f>
        <v>中前</v>
      </c>
      <c r="E2056" s="33">
        <v>2</v>
      </c>
      <c r="F2056" t="s">
        <v>1309</v>
      </c>
      <c r="G2056" t="s">
        <v>532</v>
      </c>
      <c r="H2056">
        <v>1400</v>
      </c>
      <c r="I2056" s="36" t="s">
        <v>440</v>
      </c>
      <c r="J2056">
        <v>2</v>
      </c>
      <c r="K2056">
        <v>1</v>
      </c>
      <c r="L2056">
        <v>83</v>
      </c>
      <c r="M2056" s="21" t="s">
        <v>46</v>
      </c>
      <c r="N2056" s="23" t="s">
        <v>394</v>
      </c>
      <c r="O2056" s="10" t="s">
        <v>526</v>
      </c>
      <c r="P2056">
        <v>7.3</v>
      </c>
      <c r="Q2056">
        <v>122</v>
      </c>
      <c r="R2056">
        <v>6</v>
      </c>
      <c r="S2056">
        <v>3</v>
      </c>
      <c r="T2056">
        <v>3</v>
      </c>
      <c r="U2056">
        <v>2</v>
      </c>
      <c r="X2056" t="s">
        <v>1261</v>
      </c>
      <c r="Y2056">
        <v>1166</v>
      </c>
      <c r="Z2056" t="s">
        <v>152</v>
      </c>
    </row>
    <row r="2057" spans="1:26" x14ac:dyDescent="0.25">
      <c r="A2057" s="22" t="s">
        <v>79</v>
      </c>
      <c r="B2057" s="16" t="s">
        <v>80</v>
      </c>
      <c r="C2057" s="16" t="s">
        <v>2647</v>
      </c>
      <c r="D2057" s="27" t="str">
        <f>VLOOKUP(R2057, method!$A$1:$B$15, 2, 0)</f>
        <v>中後</v>
      </c>
      <c r="E2057" s="33">
        <v>1</v>
      </c>
      <c r="F2057" t="s">
        <v>1310</v>
      </c>
      <c r="G2057" t="s">
        <v>631</v>
      </c>
      <c r="H2057">
        <v>1400</v>
      </c>
      <c r="I2057" s="35" t="s">
        <v>455</v>
      </c>
      <c r="J2057">
        <v>3</v>
      </c>
      <c r="K2057">
        <v>7</v>
      </c>
      <c r="L2057">
        <v>76</v>
      </c>
      <c r="M2057" s="21" t="s">
        <v>46</v>
      </c>
      <c r="N2057" s="23" t="s">
        <v>394</v>
      </c>
      <c r="O2057" s="10" t="s">
        <v>526</v>
      </c>
      <c r="P2057">
        <v>9.6999999999999993</v>
      </c>
      <c r="Q2057">
        <v>135</v>
      </c>
      <c r="R2057">
        <v>10</v>
      </c>
      <c r="S2057">
        <v>9</v>
      </c>
      <c r="T2057">
        <v>9</v>
      </c>
      <c r="U2057">
        <v>1</v>
      </c>
      <c r="X2057" t="s">
        <v>591</v>
      </c>
      <c r="Y2057">
        <v>1159</v>
      </c>
      <c r="Z2057" t="s">
        <v>152</v>
      </c>
    </row>
    <row r="2058" spans="1:26" x14ac:dyDescent="0.25">
      <c r="A2058" s="22" t="s">
        <v>79</v>
      </c>
      <c r="B2058" s="16" t="s">
        <v>80</v>
      </c>
      <c r="C2058" s="16" t="s">
        <v>2647</v>
      </c>
      <c r="D2058" s="29" t="str">
        <f>VLOOKUP(R2058, method!$A$1:$B$15, 2, 0)</f>
        <v>留後</v>
      </c>
      <c r="E2058" s="33">
        <v>1</v>
      </c>
      <c r="F2058" t="s">
        <v>1077</v>
      </c>
      <c r="G2058" t="s">
        <v>631</v>
      </c>
      <c r="H2058">
        <v>1400</v>
      </c>
      <c r="I2058" s="35" t="s">
        <v>455</v>
      </c>
      <c r="J2058">
        <v>3</v>
      </c>
      <c r="K2058">
        <v>10</v>
      </c>
      <c r="L2058">
        <v>71</v>
      </c>
      <c r="M2058" s="21" t="s">
        <v>46</v>
      </c>
      <c r="N2058" s="23" t="s">
        <v>394</v>
      </c>
      <c r="O2058" s="10" t="s">
        <v>488</v>
      </c>
      <c r="P2058">
        <v>69</v>
      </c>
      <c r="Q2058">
        <v>126</v>
      </c>
      <c r="R2058">
        <v>12</v>
      </c>
      <c r="S2058">
        <v>12</v>
      </c>
      <c r="T2058">
        <v>10</v>
      </c>
      <c r="U2058">
        <v>1</v>
      </c>
      <c r="X2058" t="s">
        <v>1387</v>
      </c>
      <c r="Y2058">
        <v>1166</v>
      </c>
      <c r="Z2058" t="s">
        <v>1749</v>
      </c>
    </row>
    <row r="2059" spans="1:26" x14ac:dyDescent="0.25">
      <c r="A2059" s="22" t="s">
        <v>79</v>
      </c>
      <c r="B2059" s="16" t="s">
        <v>80</v>
      </c>
      <c r="C2059" s="16" t="s">
        <v>2647</v>
      </c>
      <c r="D2059" s="26" t="str">
        <f>VLOOKUP(R2059, method!$A$1:$B$15, 2, 0)</f>
        <v>放頭</v>
      </c>
      <c r="E2059">
        <v>12</v>
      </c>
      <c r="F2059" t="s">
        <v>1131</v>
      </c>
      <c r="G2059" t="s">
        <v>545</v>
      </c>
      <c r="H2059">
        <v>1600</v>
      </c>
      <c r="I2059" s="35" t="s">
        <v>455</v>
      </c>
      <c r="J2059">
        <v>3</v>
      </c>
      <c r="K2059">
        <v>8</v>
      </c>
      <c r="L2059">
        <v>73</v>
      </c>
      <c r="M2059" s="21" t="s">
        <v>46</v>
      </c>
      <c r="N2059" s="21" t="s">
        <v>61</v>
      </c>
      <c r="O2059" t="s">
        <v>664</v>
      </c>
      <c r="P2059">
        <v>42</v>
      </c>
      <c r="Q2059">
        <v>131</v>
      </c>
      <c r="R2059">
        <v>2</v>
      </c>
      <c r="S2059">
        <v>4</v>
      </c>
      <c r="T2059">
        <v>2</v>
      </c>
      <c r="U2059">
        <v>12</v>
      </c>
      <c r="X2059" t="s">
        <v>1992</v>
      </c>
      <c r="Y2059">
        <v>1162</v>
      </c>
      <c r="Z2059" t="s">
        <v>113</v>
      </c>
    </row>
    <row r="2060" spans="1:26" x14ac:dyDescent="0.25">
      <c r="A2060" s="22" t="s">
        <v>79</v>
      </c>
      <c r="B2060" s="16" t="s">
        <v>80</v>
      </c>
      <c r="C2060" s="16" t="s">
        <v>2647</v>
      </c>
      <c r="D2060" s="29" t="str">
        <f>VLOOKUP(R2060, method!$A$1:$B$15, 2, 0)</f>
        <v>留後</v>
      </c>
      <c r="E2060">
        <v>10</v>
      </c>
      <c r="F2060" t="s">
        <v>1725</v>
      </c>
      <c r="G2060" t="s">
        <v>469</v>
      </c>
      <c r="H2060">
        <v>1400</v>
      </c>
      <c r="I2060" s="35" t="s">
        <v>455</v>
      </c>
      <c r="J2060">
        <v>3</v>
      </c>
      <c r="K2060">
        <v>13</v>
      </c>
      <c r="L2060">
        <v>75</v>
      </c>
      <c r="M2060" s="21" t="s">
        <v>46</v>
      </c>
      <c r="N2060" s="23" t="s">
        <v>39</v>
      </c>
      <c r="O2060" t="s">
        <v>533</v>
      </c>
      <c r="P2060">
        <v>42</v>
      </c>
      <c r="Q2060">
        <v>129</v>
      </c>
      <c r="R2060">
        <v>14</v>
      </c>
      <c r="S2060">
        <v>13</v>
      </c>
      <c r="T2060">
        <v>12</v>
      </c>
      <c r="U2060">
        <v>10</v>
      </c>
      <c r="X2060" t="s">
        <v>1993</v>
      </c>
      <c r="Y2060">
        <v>1159</v>
      </c>
      <c r="Z2060" t="s">
        <v>113</v>
      </c>
    </row>
    <row r="2061" spans="1:26" x14ac:dyDescent="0.25">
      <c r="A2061" s="22" t="s">
        <v>79</v>
      </c>
      <c r="B2061" s="16" t="s">
        <v>80</v>
      </c>
      <c r="C2061" s="16" t="s">
        <v>2647</v>
      </c>
      <c r="D2061" s="28" t="str">
        <f>VLOOKUP(R2061, method!$A$1:$B$15, 2, 0)</f>
        <v>中前</v>
      </c>
      <c r="E2061" s="34">
        <v>5</v>
      </c>
      <c r="F2061" t="s">
        <v>748</v>
      </c>
      <c r="G2061" t="s">
        <v>545</v>
      </c>
      <c r="H2061">
        <v>1400</v>
      </c>
      <c r="I2061" s="35" t="s">
        <v>455</v>
      </c>
      <c r="J2061">
        <v>3</v>
      </c>
      <c r="K2061">
        <v>2</v>
      </c>
      <c r="L2061">
        <v>76</v>
      </c>
      <c r="M2061" s="21" t="s">
        <v>46</v>
      </c>
      <c r="N2061" s="25" t="s">
        <v>26</v>
      </c>
      <c r="O2061" s="10" t="s">
        <v>498</v>
      </c>
      <c r="P2061">
        <v>24</v>
      </c>
      <c r="Q2061">
        <v>131</v>
      </c>
      <c r="R2061">
        <v>5</v>
      </c>
      <c r="S2061">
        <v>3</v>
      </c>
      <c r="T2061">
        <v>3</v>
      </c>
      <c r="U2061">
        <v>5</v>
      </c>
      <c r="X2061" t="s">
        <v>1559</v>
      </c>
      <c r="Y2061">
        <v>1153</v>
      </c>
      <c r="Z2061" t="s">
        <v>113</v>
      </c>
    </row>
    <row r="2062" spans="1:26" x14ac:dyDescent="0.25">
      <c r="A2062" s="22" t="s">
        <v>79</v>
      </c>
      <c r="B2062" s="16" t="s">
        <v>80</v>
      </c>
      <c r="C2062" s="16" t="s">
        <v>2647</v>
      </c>
      <c r="D2062" s="29" t="str">
        <f>VLOOKUP(R2062, method!$A$1:$B$15, 2, 0)</f>
        <v>留後</v>
      </c>
      <c r="E2062">
        <v>7</v>
      </c>
      <c r="F2062" t="s">
        <v>1036</v>
      </c>
      <c r="G2062" t="s">
        <v>631</v>
      </c>
      <c r="H2062">
        <v>1400</v>
      </c>
      <c r="I2062" s="35" t="s">
        <v>455</v>
      </c>
      <c r="J2062">
        <v>3</v>
      </c>
      <c r="K2062">
        <v>14</v>
      </c>
      <c r="L2062">
        <v>78</v>
      </c>
      <c r="M2062" s="21" t="s">
        <v>46</v>
      </c>
      <c r="N2062" s="25" t="s">
        <v>26</v>
      </c>
      <c r="O2062" t="s">
        <v>519</v>
      </c>
      <c r="P2062">
        <v>117</v>
      </c>
      <c r="Q2062">
        <v>133</v>
      </c>
      <c r="R2062">
        <v>14</v>
      </c>
      <c r="S2062">
        <v>14</v>
      </c>
      <c r="T2062">
        <v>13</v>
      </c>
      <c r="U2062">
        <v>7</v>
      </c>
      <c r="X2062" t="s">
        <v>1652</v>
      </c>
      <c r="Y2062">
        <v>1160</v>
      </c>
      <c r="Z2062" t="s">
        <v>321</v>
      </c>
    </row>
    <row r="2063" spans="1:26" x14ac:dyDescent="0.25">
      <c r="A2063" s="22" t="s">
        <v>79</v>
      </c>
      <c r="B2063" s="16" t="s">
        <v>80</v>
      </c>
      <c r="C2063" s="16" t="s">
        <v>2647</v>
      </c>
      <c r="D2063" s="29" t="str">
        <f>VLOOKUP(R2063, method!$A$1:$B$15, 2, 0)</f>
        <v>留後</v>
      </c>
      <c r="E2063">
        <v>10</v>
      </c>
      <c r="F2063" t="s">
        <v>1317</v>
      </c>
      <c r="G2063" t="s">
        <v>511</v>
      </c>
      <c r="H2063">
        <v>1650</v>
      </c>
      <c r="I2063" s="35" t="s">
        <v>455</v>
      </c>
      <c r="J2063">
        <v>3</v>
      </c>
      <c r="K2063">
        <v>8</v>
      </c>
      <c r="L2063">
        <v>80</v>
      </c>
      <c r="M2063" s="21" t="s">
        <v>46</v>
      </c>
      <c r="N2063" s="15" t="s">
        <v>390</v>
      </c>
      <c r="O2063" t="s">
        <v>774</v>
      </c>
      <c r="P2063">
        <v>18</v>
      </c>
      <c r="Q2063">
        <v>131</v>
      </c>
      <c r="R2063">
        <v>12</v>
      </c>
      <c r="S2063">
        <v>12</v>
      </c>
      <c r="T2063">
        <v>13</v>
      </c>
      <c r="U2063">
        <v>10</v>
      </c>
      <c r="X2063" t="s">
        <v>1501</v>
      </c>
      <c r="Y2063">
        <v>1150</v>
      </c>
      <c r="Z2063" t="s">
        <v>100</v>
      </c>
    </row>
    <row r="2064" spans="1:26" x14ac:dyDescent="0.25">
      <c r="A2064" s="22" t="s">
        <v>79</v>
      </c>
      <c r="B2064" s="16" t="s">
        <v>80</v>
      </c>
      <c r="C2064" s="16" t="s">
        <v>2647</v>
      </c>
      <c r="D2064" s="28" t="str">
        <f>VLOOKUP(R2064, method!$A$1:$B$15, 2, 0)</f>
        <v>中前</v>
      </c>
      <c r="E2064">
        <v>14</v>
      </c>
      <c r="F2064" t="s">
        <v>754</v>
      </c>
      <c r="G2064" t="s">
        <v>631</v>
      </c>
      <c r="H2064">
        <v>1600</v>
      </c>
      <c r="I2064" s="35" t="s">
        <v>455</v>
      </c>
      <c r="J2064" t="s">
        <v>777</v>
      </c>
      <c r="K2064">
        <v>10</v>
      </c>
      <c r="L2064">
        <v>82</v>
      </c>
      <c r="M2064" s="21" t="s">
        <v>46</v>
      </c>
      <c r="N2064" s="23" t="s">
        <v>39</v>
      </c>
      <c r="O2064">
        <v>11</v>
      </c>
      <c r="P2064">
        <v>41</v>
      </c>
      <c r="Q2064">
        <v>131</v>
      </c>
      <c r="R2064">
        <v>4</v>
      </c>
      <c r="S2064">
        <v>2</v>
      </c>
      <c r="T2064">
        <v>6</v>
      </c>
      <c r="U2064">
        <v>14</v>
      </c>
      <c r="X2064" t="s">
        <v>1994</v>
      </c>
      <c r="Y2064">
        <v>1156</v>
      </c>
      <c r="Z2064" t="s">
        <v>463</v>
      </c>
    </row>
    <row r="2065" spans="1:26" x14ac:dyDescent="0.25">
      <c r="A2065" s="22" t="s">
        <v>79</v>
      </c>
      <c r="B2065" s="16" t="s">
        <v>80</v>
      </c>
      <c r="C2065" s="16" t="s">
        <v>2647</v>
      </c>
      <c r="D2065" s="27" t="str">
        <f>VLOOKUP(R2065, method!$A$1:$B$15, 2, 0)</f>
        <v>中後</v>
      </c>
      <c r="E2065">
        <v>6</v>
      </c>
      <c r="F2065" t="s">
        <v>1384</v>
      </c>
      <c r="G2065" t="s">
        <v>551</v>
      </c>
      <c r="H2065">
        <v>1600</v>
      </c>
      <c r="I2065" s="35" t="s">
        <v>436</v>
      </c>
      <c r="J2065">
        <v>2</v>
      </c>
      <c r="K2065">
        <v>11</v>
      </c>
      <c r="L2065">
        <v>83</v>
      </c>
      <c r="M2065" s="21" t="s">
        <v>46</v>
      </c>
      <c r="N2065" s="23" t="s">
        <v>394</v>
      </c>
      <c r="O2065" t="s">
        <v>529</v>
      </c>
      <c r="P2065">
        <v>44</v>
      </c>
      <c r="Q2065">
        <v>118</v>
      </c>
      <c r="R2065">
        <v>10</v>
      </c>
      <c r="S2065">
        <v>10</v>
      </c>
      <c r="T2065">
        <v>9</v>
      </c>
      <c r="U2065">
        <v>6</v>
      </c>
      <c r="X2065" t="s">
        <v>1995</v>
      </c>
      <c r="Y2065">
        <v>1154</v>
      </c>
      <c r="Z2065" t="s">
        <v>463</v>
      </c>
    </row>
    <row r="2066" spans="1:26" x14ac:dyDescent="0.25">
      <c r="A2066" s="22" t="s">
        <v>79</v>
      </c>
      <c r="B2066" s="16" t="s">
        <v>80</v>
      </c>
      <c r="C2066" s="16" t="s">
        <v>2647</v>
      </c>
      <c r="D2066" s="29" t="str">
        <f>VLOOKUP(R2066, method!$A$1:$B$15, 2, 0)</f>
        <v>留後</v>
      </c>
      <c r="E2066">
        <v>13</v>
      </c>
      <c r="F2066" t="s">
        <v>824</v>
      </c>
      <c r="G2066" t="s">
        <v>532</v>
      </c>
      <c r="H2066">
        <v>1400</v>
      </c>
      <c r="I2066" s="35" t="s">
        <v>455</v>
      </c>
      <c r="J2066">
        <v>2</v>
      </c>
      <c r="K2066">
        <v>8</v>
      </c>
      <c r="L2066">
        <v>83</v>
      </c>
      <c r="M2066" s="21" t="s">
        <v>46</v>
      </c>
      <c r="N2066" s="21" t="s">
        <v>61</v>
      </c>
      <c r="O2066" t="s">
        <v>548</v>
      </c>
      <c r="P2066">
        <v>102</v>
      </c>
      <c r="Q2066">
        <v>125</v>
      </c>
      <c r="R2066">
        <v>14</v>
      </c>
      <c r="S2066">
        <v>12</v>
      </c>
      <c r="T2066">
        <v>14</v>
      </c>
      <c r="U2066">
        <v>13</v>
      </c>
      <c r="X2066" t="s">
        <v>629</v>
      </c>
      <c r="Y2066">
        <v>1152</v>
      </c>
      <c r="Z2066" t="s">
        <v>463</v>
      </c>
    </row>
    <row r="2067" spans="1:26" x14ac:dyDescent="0.25">
      <c r="A2067" s="22" t="s">
        <v>79</v>
      </c>
      <c r="B2067" s="17" t="s">
        <v>84</v>
      </c>
      <c r="C2067" s="17" t="s">
        <v>2648</v>
      </c>
      <c r="D2067" s="27" t="str">
        <f>VLOOKUP(R2067, method!$A$1:$B$15, 2, 0)</f>
        <v>中後</v>
      </c>
      <c r="E2067" s="34">
        <v>4</v>
      </c>
      <c r="F2067" t="s">
        <v>434</v>
      </c>
      <c r="G2067" s="31" t="s">
        <v>435</v>
      </c>
      <c r="H2067">
        <v>1200</v>
      </c>
      <c r="I2067" s="35" t="s">
        <v>436</v>
      </c>
      <c r="J2067">
        <v>4</v>
      </c>
      <c r="K2067">
        <v>8</v>
      </c>
      <c r="L2067">
        <v>57</v>
      </c>
      <c r="M2067" s="24" t="s">
        <v>20</v>
      </c>
      <c r="N2067" s="22" t="s">
        <v>33</v>
      </c>
      <c r="O2067" s="10" t="s">
        <v>597</v>
      </c>
      <c r="P2067">
        <v>9.6999999999999993</v>
      </c>
      <c r="Q2067">
        <v>132</v>
      </c>
      <c r="R2067">
        <v>9</v>
      </c>
      <c r="S2067">
        <v>9</v>
      </c>
      <c r="T2067">
        <v>4</v>
      </c>
      <c r="X2067" t="s">
        <v>85</v>
      </c>
      <c r="Y2067">
        <v>1062</v>
      </c>
      <c r="Z2067" t="s">
        <v>86</v>
      </c>
    </row>
    <row r="2068" spans="1:26" x14ac:dyDescent="0.25">
      <c r="A2068" s="22" t="s">
        <v>79</v>
      </c>
      <c r="B2068" s="17" t="s">
        <v>84</v>
      </c>
      <c r="C2068" s="17" t="s">
        <v>2648</v>
      </c>
      <c r="D2068" s="27" t="str">
        <f>VLOOKUP(R2068, method!$A$1:$B$15, 2, 0)</f>
        <v>中後</v>
      </c>
      <c r="E2068" s="33">
        <v>2</v>
      </c>
      <c r="F2068" t="s">
        <v>645</v>
      </c>
      <c r="G2068" s="31" t="s">
        <v>451</v>
      </c>
      <c r="H2068">
        <v>1200</v>
      </c>
      <c r="I2068" s="35" t="s">
        <v>436</v>
      </c>
      <c r="J2068">
        <v>4</v>
      </c>
      <c r="K2068">
        <v>3</v>
      </c>
      <c r="L2068">
        <v>55</v>
      </c>
      <c r="M2068" s="24" t="s">
        <v>20</v>
      </c>
      <c r="N2068" s="22" t="s">
        <v>33</v>
      </c>
      <c r="O2068" s="10" t="s">
        <v>613</v>
      </c>
      <c r="P2068">
        <v>6.4</v>
      </c>
      <c r="Q2068">
        <v>130</v>
      </c>
      <c r="R2068">
        <v>8</v>
      </c>
      <c r="S2068">
        <v>7</v>
      </c>
      <c r="T2068">
        <v>2</v>
      </c>
      <c r="X2068" t="s">
        <v>537</v>
      </c>
      <c r="Y2068">
        <v>1062</v>
      </c>
      <c r="Z2068" t="s">
        <v>86</v>
      </c>
    </row>
    <row r="2069" spans="1:26" x14ac:dyDescent="0.25">
      <c r="A2069" s="22" t="s">
        <v>79</v>
      </c>
      <c r="B2069" s="17" t="s">
        <v>84</v>
      </c>
      <c r="C2069" s="17" t="s">
        <v>2648</v>
      </c>
      <c r="D2069" s="27" t="str">
        <f>VLOOKUP(R2069, method!$A$1:$B$15, 2, 0)</f>
        <v>中後</v>
      </c>
      <c r="E2069">
        <v>11</v>
      </c>
      <c r="F2069" t="s">
        <v>794</v>
      </c>
      <c r="G2069" s="31" t="s">
        <v>435</v>
      </c>
      <c r="H2069">
        <v>1000</v>
      </c>
      <c r="I2069" s="35" t="s">
        <v>455</v>
      </c>
      <c r="J2069">
        <v>4</v>
      </c>
      <c r="K2069">
        <v>9</v>
      </c>
      <c r="L2069">
        <v>57</v>
      </c>
      <c r="M2069" s="24" t="s">
        <v>20</v>
      </c>
      <c r="N2069" s="22" t="s">
        <v>33</v>
      </c>
      <c r="O2069" t="s">
        <v>536</v>
      </c>
      <c r="P2069">
        <v>9</v>
      </c>
      <c r="Q2069">
        <v>135</v>
      </c>
      <c r="R2069">
        <v>8</v>
      </c>
      <c r="S2069">
        <v>7</v>
      </c>
      <c r="T2069">
        <v>11</v>
      </c>
      <c r="X2069" t="s">
        <v>1996</v>
      </c>
      <c r="Y2069">
        <v>1069</v>
      </c>
      <c r="Z2069" t="s">
        <v>86</v>
      </c>
    </row>
    <row r="2070" spans="1:26" x14ac:dyDescent="0.25">
      <c r="A2070" s="22" t="s">
        <v>79</v>
      </c>
      <c r="B2070" s="17" t="s">
        <v>84</v>
      </c>
      <c r="C2070" s="17" t="s">
        <v>2648</v>
      </c>
      <c r="D2070" s="27" t="str">
        <f>VLOOKUP(R2070, method!$A$1:$B$15, 2, 0)</f>
        <v>中後</v>
      </c>
      <c r="E2070" s="34">
        <v>4</v>
      </c>
      <c r="F2070" t="s">
        <v>450</v>
      </c>
      <c r="G2070" s="31" t="s">
        <v>451</v>
      </c>
      <c r="H2070">
        <v>1000</v>
      </c>
      <c r="I2070" s="35" t="s">
        <v>436</v>
      </c>
      <c r="J2070">
        <v>4</v>
      </c>
      <c r="K2070">
        <v>8</v>
      </c>
      <c r="L2070">
        <v>57</v>
      </c>
      <c r="M2070" s="24" t="s">
        <v>20</v>
      </c>
      <c r="N2070" s="22" t="s">
        <v>33</v>
      </c>
      <c r="O2070" s="10">
        <v>1</v>
      </c>
      <c r="P2070">
        <v>11</v>
      </c>
      <c r="Q2070">
        <v>132</v>
      </c>
      <c r="R2070">
        <v>9</v>
      </c>
      <c r="S2070">
        <v>9</v>
      </c>
      <c r="T2070">
        <v>4</v>
      </c>
      <c r="X2070" t="s">
        <v>1997</v>
      </c>
      <c r="Y2070">
        <v>1072</v>
      </c>
      <c r="Z2070" t="s">
        <v>86</v>
      </c>
    </row>
    <row r="2071" spans="1:26" x14ac:dyDescent="0.25">
      <c r="A2071" s="22" t="s">
        <v>79</v>
      </c>
      <c r="B2071" s="17" t="s">
        <v>84</v>
      </c>
      <c r="C2071" s="17" t="s">
        <v>2648</v>
      </c>
      <c r="D2071" s="29" t="str">
        <f>VLOOKUP(R2071, method!$A$1:$B$15, 2, 0)</f>
        <v>留後</v>
      </c>
      <c r="E2071">
        <v>6</v>
      </c>
      <c r="F2071" t="s">
        <v>978</v>
      </c>
      <c r="G2071" t="s">
        <v>631</v>
      </c>
      <c r="H2071">
        <v>1000</v>
      </c>
      <c r="I2071" s="35" t="s">
        <v>436</v>
      </c>
      <c r="J2071">
        <v>4</v>
      </c>
      <c r="K2071">
        <v>7</v>
      </c>
      <c r="L2071">
        <v>59</v>
      </c>
      <c r="M2071" s="24" t="s">
        <v>20</v>
      </c>
      <c r="N2071" s="22" t="s">
        <v>33</v>
      </c>
      <c r="O2071">
        <v>3</v>
      </c>
      <c r="P2071">
        <v>9.9</v>
      </c>
      <c r="Q2071">
        <v>135</v>
      </c>
      <c r="R2071">
        <v>12</v>
      </c>
      <c r="S2071">
        <v>10</v>
      </c>
      <c r="T2071">
        <v>6</v>
      </c>
      <c r="X2071" t="s">
        <v>1998</v>
      </c>
      <c r="Y2071">
        <v>1074</v>
      </c>
      <c r="Z2071" t="s">
        <v>86</v>
      </c>
    </row>
    <row r="2072" spans="1:26" x14ac:dyDescent="0.25">
      <c r="A2072" s="22" t="s">
        <v>79</v>
      </c>
      <c r="B2072" s="17" t="s">
        <v>84</v>
      </c>
      <c r="C2072" s="17" t="s">
        <v>2648</v>
      </c>
      <c r="D2072" s="28" t="str">
        <f>VLOOKUP(R2072, method!$A$1:$B$15, 2, 0)</f>
        <v>中前</v>
      </c>
      <c r="E2072">
        <v>7</v>
      </c>
      <c r="F2072" t="s">
        <v>457</v>
      </c>
      <c r="G2072" s="30" t="s">
        <v>445</v>
      </c>
      <c r="H2072">
        <v>1200</v>
      </c>
      <c r="I2072" s="35" t="s">
        <v>455</v>
      </c>
      <c r="J2072">
        <v>3</v>
      </c>
      <c r="K2072">
        <v>12</v>
      </c>
      <c r="L2072">
        <v>61</v>
      </c>
      <c r="M2072" s="24" t="s">
        <v>20</v>
      </c>
      <c r="N2072" s="15" t="s">
        <v>390</v>
      </c>
      <c r="O2072">
        <v>4</v>
      </c>
      <c r="P2072">
        <v>56</v>
      </c>
      <c r="Q2072">
        <v>119</v>
      </c>
      <c r="R2072">
        <v>5</v>
      </c>
      <c r="S2072">
        <v>4</v>
      </c>
      <c r="T2072">
        <v>7</v>
      </c>
      <c r="X2072" t="s">
        <v>446</v>
      </c>
      <c r="Y2072">
        <v>1074</v>
      </c>
      <c r="Z2072" t="s">
        <v>1699</v>
      </c>
    </row>
    <row r="2073" spans="1:26" x14ac:dyDescent="0.25">
      <c r="A2073" s="22" t="s">
        <v>79</v>
      </c>
      <c r="B2073" s="17" t="s">
        <v>84</v>
      </c>
      <c r="C2073" s="17" t="s">
        <v>2648</v>
      </c>
      <c r="D2073" s="27" t="str">
        <f>VLOOKUP(R2073, method!$A$1:$B$15, 2, 0)</f>
        <v>中後</v>
      </c>
      <c r="E2073">
        <v>10</v>
      </c>
      <c r="F2073" t="s">
        <v>859</v>
      </c>
      <c r="G2073" s="31" t="s">
        <v>435</v>
      </c>
      <c r="H2073">
        <v>1200</v>
      </c>
      <c r="I2073" s="35" t="s">
        <v>455</v>
      </c>
      <c r="J2073">
        <v>3</v>
      </c>
      <c r="K2073">
        <v>5</v>
      </c>
      <c r="L2073">
        <v>63</v>
      </c>
      <c r="M2073" s="24" t="s">
        <v>20</v>
      </c>
      <c r="N2073" s="24" t="s">
        <v>389</v>
      </c>
      <c r="O2073" t="s">
        <v>519</v>
      </c>
      <c r="P2073">
        <v>11</v>
      </c>
      <c r="Q2073">
        <v>121</v>
      </c>
      <c r="R2073">
        <v>10</v>
      </c>
      <c r="S2073">
        <v>12</v>
      </c>
      <c r="T2073">
        <v>10</v>
      </c>
      <c r="X2073" t="s">
        <v>449</v>
      </c>
      <c r="Y2073">
        <v>1075</v>
      </c>
      <c r="Z2073" t="s">
        <v>16</v>
      </c>
    </row>
    <row r="2074" spans="1:26" x14ac:dyDescent="0.25">
      <c r="A2074" s="22" t="s">
        <v>79</v>
      </c>
      <c r="B2074" s="17" t="s">
        <v>84</v>
      </c>
      <c r="C2074" s="17" t="s">
        <v>2648</v>
      </c>
      <c r="D2074" s="29" t="str">
        <f>VLOOKUP(R2074, method!$A$1:$B$15, 2, 0)</f>
        <v>留後</v>
      </c>
      <c r="E2074">
        <v>7</v>
      </c>
      <c r="F2074" t="s">
        <v>885</v>
      </c>
      <c r="G2074" t="s">
        <v>491</v>
      </c>
      <c r="H2074">
        <v>1200</v>
      </c>
      <c r="I2074" s="35" t="s">
        <v>455</v>
      </c>
      <c r="J2074">
        <v>3</v>
      </c>
      <c r="K2074">
        <v>14</v>
      </c>
      <c r="L2074">
        <v>65</v>
      </c>
      <c r="M2074" s="24" t="s">
        <v>20</v>
      </c>
      <c r="N2074" s="19" t="s">
        <v>388</v>
      </c>
      <c r="O2074" t="s">
        <v>495</v>
      </c>
      <c r="P2074">
        <v>19</v>
      </c>
      <c r="Q2074">
        <v>121</v>
      </c>
      <c r="R2074">
        <v>13</v>
      </c>
      <c r="S2074">
        <v>13</v>
      </c>
      <c r="T2074">
        <v>7</v>
      </c>
      <c r="X2074" t="s">
        <v>565</v>
      </c>
      <c r="Y2074">
        <v>1075</v>
      </c>
      <c r="Z2074" t="s">
        <v>16</v>
      </c>
    </row>
    <row r="2075" spans="1:26" x14ac:dyDescent="0.25">
      <c r="A2075" s="22" t="s">
        <v>79</v>
      </c>
      <c r="B2075" s="17" t="s">
        <v>84</v>
      </c>
      <c r="C2075" s="17" t="s">
        <v>2648</v>
      </c>
      <c r="D2075" s="27" t="str">
        <f>VLOOKUP(R2075, method!$A$1:$B$15, 2, 0)</f>
        <v>中後</v>
      </c>
      <c r="E2075" s="34">
        <v>5</v>
      </c>
      <c r="F2075" t="s">
        <v>468</v>
      </c>
      <c r="G2075" t="s">
        <v>469</v>
      </c>
      <c r="H2075">
        <v>1200</v>
      </c>
      <c r="I2075" s="35" t="s">
        <v>455</v>
      </c>
      <c r="J2075">
        <v>3</v>
      </c>
      <c r="K2075">
        <v>11</v>
      </c>
      <c r="L2075">
        <v>66</v>
      </c>
      <c r="M2075" s="24" t="s">
        <v>20</v>
      </c>
      <c r="N2075" s="24" t="s">
        <v>389</v>
      </c>
      <c r="O2075" s="10" t="s">
        <v>442</v>
      </c>
      <c r="P2075">
        <v>111</v>
      </c>
      <c r="Q2075">
        <v>121</v>
      </c>
      <c r="R2075">
        <v>8</v>
      </c>
      <c r="S2075">
        <v>9</v>
      </c>
      <c r="T2075">
        <v>5</v>
      </c>
      <c r="X2075" t="s">
        <v>1999</v>
      </c>
      <c r="Y2075">
        <v>1058</v>
      </c>
      <c r="Z2075" t="s">
        <v>16</v>
      </c>
    </row>
    <row r="2076" spans="1:26" x14ac:dyDescent="0.25">
      <c r="A2076" s="22" t="s">
        <v>79</v>
      </c>
      <c r="B2076" s="17" t="s">
        <v>84</v>
      </c>
      <c r="C2076" s="17" t="s">
        <v>2648</v>
      </c>
      <c r="D2076" s="27" t="str">
        <f>VLOOKUP(R2076, method!$A$1:$B$15, 2, 0)</f>
        <v>中後</v>
      </c>
      <c r="E2076">
        <v>7</v>
      </c>
      <c r="F2076" t="s">
        <v>866</v>
      </c>
      <c r="G2076" t="s">
        <v>631</v>
      </c>
      <c r="H2076">
        <v>1200</v>
      </c>
      <c r="I2076" s="35" t="s">
        <v>436</v>
      </c>
      <c r="J2076">
        <v>3</v>
      </c>
      <c r="K2076">
        <v>9</v>
      </c>
      <c r="L2076">
        <v>66</v>
      </c>
      <c r="M2076" s="24" t="s">
        <v>20</v>
      </c>
      <c r="N2076" s="24" t="s">
        <v>389</v>
      </c>
      <c r="O2076" t="s">
        <v>637</v>
      </c>
      <c r="P2076">
        <v>98</v>
      </c>
      <c r="Q2076">
        <v>124</v>
      </c>
      <c r="R2076">
        <v>8</v>
      </c>
      <c r="S2076">
        <v>9</v>
      </c>
      <c r="T2076">
        <v>7</v>
      </c>
      <c r="X2076" t="s">
        <v>1143</v>
      </c>
      <c r="Y2076">
        <v>1055</v>
      </c>
      <c r="Z2076" t="s">
        <v>100</v>
      </c>
    </row>
    <row r="2077" spans="1:26" x14ac:dyDescent="0.25">
      <c r="A2077" s="22" t="s">
        <v>79</v>
      </c>
      <c r="B2077" s="18" t="s">
        <v>88</v>
      </c>
      <c r="C2077" s="18" t="s">
        <v>2649</v>
      </c>
      <c r="D2077" s="28" t="str">
        <f>VLOOKUP(R2077, method!$A$1:$B$15, 2, 0)</f>
        <v>中前</v>
      </c>
      <c r="E2077">
        <v>9</v>
      </c>
      <c r="F2077" t="s">
        <v>645</v>
      </c>
      <c r="G2077" s="31" t="s">
        <v>451</v>
      </c>
      <c r="H2077">
        <v>1200</v>
      </c>
      <c r="I2077" s="35" t="s">
        <v>436</v>
      </c>
      <c r="J2077">
        <v>4</v>
      </c>
      <c r="K2077">
        <v>1</v>
      </c>
      <c r="L2077">
        <v>58</v>
      </c>
      <c r="M2077" s="25" t="s">
        <v>89</v>
      </c>
      <c r="N2077" s="21" t="s">
        <v>61</v>
      </c>
      <c r="O2077" t="s">
        <v>536</v>
      </c>
      <c r="P2077">
        <v>15</v>
      </c>
      <c r="Q2077">
        <v>133</v>
      </c>
      <c r="R2077">
        <v>4</v>
      </c>
      <c r="S2077">
        <v>3</v>
      </c>
      <c r="T2077">
        <v>9</v>
      </c>
      <c r="X2077" t="s">
        <v>1934</v>
      </c>
      <c r="Y2077">
        <v>1027</v>
      </c>
      <c r="Z2077" t="s">
        <v>1463</v>
      </c>
    </row>
    <row r="2078" spans="1:26" x14ac:dyDescent="0.25">
      <c r="A2078" s="22" t="s">
        <v>79</v>
      </c>
      <c r="B2078" s="18" t="s">
        <v>88</v>
      </c>
      <c r="C2078" s="18" t="s">
        <v>2649</v>
      </c>
      <c r="D2078" s="28" t="str">
        <f>VLOOKUP(R2078, method!$A$1:$B$15, 2, 0)</f>
        <v>中前</v>
      </c>
      <c r="E2078">
        <v>7</v>
      </c>
      <c r="F2078" t="s">
        <v>908</v>
      </c>
      <c r="G2078" t="s">
        <v>532</v>
      </c>
      <c r="H2078">
        <v>1200</v>
      </c>
      <c r="I2078" s="35" t="s">
        <v>455</v>
      </c>
      <c r="J2078">
        <v>3</v>
      </c>
      <c r="K2078">
        <v>3</v>
      </c>
      <c r="L2078">
        <v>60</v>
      </c>
      <c r="M2078" s="25" t="s">
        <v>89</v>
      </c>
      <c r="N2078" s="23" t="s">
        <v>394</v>
      </c>
      <c r="O2078" s="10" t="s">
        <v>498</v>
      </c>
      <c r="P2078">
        <v>167</v>
      </c>
      <c r="Q2078">
        <v>116</v>
      </c>
      <c r="R2078">
        <v>7</v>
      </c>
      <c r="S2078">
        <v>6</v>
      </c>
      <c r="T2078">
        <v>7</v>
      </c>
      <c r="X2078" t="s">
        <v>109</v>
      </c>
      <c r="Y2078">
        <v>1027</v>
      </c>
      <c r="Z2078" t="s">
        <v>463</v>
      </c>
    </row>
    <row r="2079" spans="1:26" x14ac:dyDescent="0.25">
      <c r="A2079" s="22" t="s">
        <v>79</v>
      </c>
      <c r="B2079" s="18" t="s">
        <v>88</v>
      </c>
      <c r="C2079" s="18" t="s">
        <v>2649</v>
      </c>
      <c r="D2079" s="27" t="str">
        <f>VLOOKUP(R2079, method!$A$1:$B$15, 2, 0)</f>
        <v>中後</v>
      </c>
      <c r="E2079">
        <v>8</v>
      </c>
      <c r="F2079" t="s">
        <v>684</v>
      </c>
      <c r="G2079" s="31" t="s">
        <v>451</v>
      </c>
      <c r="H2079">
        <v>1200</v>
      </c>
      <c r="I2079" s="35" t="s">
        <v>436</v>
      </c>
      <c r="J2079">
        <v>3</v>
      </c>
      <c r="K2079">
        <v>3</v>
      </c>
      <c r="L2079">
        <v>62</v>
      </c>
      <c r="M2079" s="25" t="s">
        <v>89</v>
      </c>
      <c r="N2079" s="23" t="s">
        <v>394</v>
      </c>
      <c r="O2079" t="s">
        <v>536</v>
      </c>
      <c r="P2079">
        <v>115</v>
      </c>
      <c r="Q2079">
        <v>118</v>
      </c>
      <c r="R2079">
        <v>8</v>
      </c>
      <c r="S2079">
        <v>9</v>
      </c>
      <c r="T2079">
        <v>8</v>
      </c>
      <c r="X2079" t="s">
        <v>90</v>
      </c>
      <c r="Y2079">
        <v>1036</v>
      </c>
      <c r="Z2079" t="s">
        <v>463</v>
      </c>
    </row>
    <row r="2080" spans="1:26" x14ac:dyDescent="0.25">
      <c r="A2080" s="22" t="s">
        <v>79</v>
      </c>
      <c r="B2080" s="18" t="s">
        <v>88</v>
      </c>
      <c r="C2080" s="18" t="s">
        <v>2649</v>
      </c>
      <c r="D2080" s="27" t="str">
        <f>VLOOKUP(R2080, method!$A$1:$B$15, 2, 0)</f>
        <v>中後</v>
      </c>
      <c r="E2080">
        <v>11</v>
      </c>
      <c r="F2080" t="s">
        <v>564</v>
      </c>
      <c r="G2080" t="s">
        <v>511</v>
      </c>
      <c r="H2080">
        <v>1200</v>
      </c>
      <c r="I2080" s="35" t="s">
        <v>455</v>
      </c>
      <c r="J2080">
        <v>3</v>
      </c>
      <c r="K2080">
        <v>10</v>
      </c>
      <c r="L2080">
        <v>64</v>
      </c>
      <c r="M2080" s="25" t="s">
        <v>89</v>
      </c>
      <c r="N2080" s="21" t="s">
        <v>61</v>
      </c>
      <c r="O2080" t="s">
        <v>648</v>
      </c>
      <c r="P2080">
        <v>125</v>
      </c>
      <c r="Q2080">
        <v>121</v>
      </c>
      <c r="R2080">
        <v>10</v>
      </c>
      <c r="S2080">
        <v>11</v>
      </c>
      <c r="T2080">
        <v>11</v>
      </c>
      <c r="X2080" t="s">
        <v>1450</v>
      </c>
      <c r="Y2080">
        <v>1037</v>
      </c>
      <c r="Z2080" t="s">
        <v>463</v>
      </c>
    </row>
    <row r="2081" spans="1:26" x14ac:dyDescent="0.25">
      <c r="A2081" s="22" t="s">
        <v>79</v>
      </c>
      <c r="B2081" s="18" t="s">
        <v>88</v>
      </c>
      <c r="C2081" s="18" t="s">
        <v>2649</v>
      </c>
      <c r="D2081" s="29" t="str">
        <f>VLOOKUP(R2081, method!$A$1:$B$15, 2, 0)</f>
        <v>留後</v>
      </c>
      <c r="E2081">
        <v>13</v>
      </c>
      <c r="F2081" t="s">
        <v>646</v>
      </c>
      <c r="G2081" t="s">
        <v>469</v>
      </c>
      <c r="H2081">
        <v>1200</v>
      </c>
      <c r="I2081" s="35" t="s">
        <v>455</v>
      </c>
      <c r="J2081">
        <v>3</v>
      </c>
      <c r="K2081">
        <v>9</v>
      </c>
      <c r="L2081">
        <v>64</v>
      </c>
      <c r="M2081" s="25" t="s">
        <v>89</v>
      </c>
      <c r="N2081" s="21" t="s">
        <v>61</v>
      </c>
      <c r="O2081">
        <v>7</v>
      </c>
      <c r="P2081">
        <v>126</v>
      </c>
      <c r="Q2081">
        <v>121</v>
      </c>
      <c r="R2081">
        <v>11</v>
      </c>
      <c r="S2081">
        <v>13</v>
      </c>
      <c r="T2081">
        <v>13</v>
      </c>
      <c r="X2081" t="s">
        <v>1227</v>
      </c>
      <c r="Y2081">
        <v>1036</v>
      </c>
      <c r="Z2081" t="s">
        <v>463</v>
      </c>
    </row>
    <row r="2082" spans="1:26" x14ac:dyDescent="0.25">
      <c r="A2082" s="22" t="s">
        <v>79</v>
      </c>
      <c r="B2082" s="19" t="s">
        <v>94</v>
      </c>
      <c r="C2082" s="19" t="s">
        <v>2650</v>
      </c>
      <c r="D2082" s="29" t="str">
        <f>VLOOKUP(R2082, method!$A$1:$B$15, 2, 0)</f>
        <v>留後</v>
      </c>
      <c r="E2082" s="34">
        <v>5</v>
      </c>
      <c r="F2082" t="s">
        <v>434</v>
      </c>
      <c r="G2082" s="31" t="s">
        <v>435</v>
      </c>
      <c r="H2082">
        <v>1200</v>
      </c>
      <c r="I2082" s="35" t="s">
        <v>436</v>
      </c>
      <c r="J2082">
        <v>4</v>
      </c>
      <c r="K2082">
        <v>12</v>
      </c>
      <c r="L2082">
        <v>56</v>
      </c>
      <c r="M2082" s="18" t="s">
        <v>95</v>
      </c>
      <c r="N2082" s="22" t="s">
        <v>33</v>
      </c>
      <c r="O2082" s="10">
        <v>2</v>
      </c>
      <c r="P2082">
        <v>7.6</v>
      </c>
      <c r="Q2082">
        <v>131</v>
      </c>
      <c r="R2082">
        <v>12</v>
      </c>
      <c r="S2082">
        <v>11</v>
      </c>
      <c r="T2082">
        <v>5</v>
      </c>
      <c r="X2082" t="s">
        <v>96</v>
      </c>
      <c r="Y2082">
        <v>1083</v>
      </c>
      <c r="Z2082" t="s">
        <v>237</v>
      </c>
    </row>
    <row r="2083" spans="1:26" x14ac:dyDescent="0.25">
      <c r="A2083" s="22" t="s">
        <v>79</v>
      </c>
      <c r="B2083" s="19" t="s">
        <v>94</v>
      </c>
      <c r="C2083" s="19" t="s">
        <v>2650</v>
      </c>
      <c r="D2083" s="27" t="str">
        <f>VLOOKUP(R2083, method!$A$1:$B$15, 2, 0)</f>
        <v>中後</v>
      </c>
      <c r="E2083" s="34">
        <v>5</v>
      </c>
      <c r="F2083" t="s">
        <v>790</v>
      </c>
      <c r="G2083" t="s">
        <v>545</v>
      </c>
      <c r="H2083">
        <v>1400</v>
      </c>
      <c r="I2083" s="35" t="s">
        <v>455</v>
      </c>
      <c r="J2083">
        <v>4</v>
      </c>
      <c r="K2083">
        <v>4</v>
      </c>
      <c r="L2083">
        <v>56</v>
      </c>
      <c r="M2083" s="18" t="s">
        <v>95</v>
      </c>
      <c r="N2083" s="15" t="s">
        <v>441</v>
      </c>
      <c r="O2083" t="s">
        <v>473</v>
      </c>
      <c r="P2083">
        <v>4.5999999999999996</v>
      </c>
      <c r="Q2083">
        <v>124</v>
      </c>
      <c r="R2083">
        <v>9</v>
      </c>
      <c r="S2083">
        <v>8</v>
      </c>
      <c r="T2083">
        <v>7</v>
      </c>
      <c r="U2083">
        <v>5</v>
      </c>
      <c r="X2083" t="s">
        <v>2000</v>
      </c>
      <c r="Y2083">
        <v>1072</v>
      </c>
      <c r="Z2083" t="s">
        <v>16</v>
      </c>
    </row>
    <row r="2084" spans="1:26" x14ac:dyDescent="0.25">
      <c r="A2084" s="22" t="s">
        <v>79</v>
      </c>
      <c r="B2084" s="19" t="s">
        <v>94</v>
      </c>
      <c r="C2084" s="19" t="s">
        <v>2650</v>
      </c>
      <c r="D2084" s="29" t="str">
        <f>VLOOKUP(R2084, method!$A$1:$B$15, 2, 0)</f>
        <v>留後</v>
      </c>
      <c r="E2084" s="33">
        <v>3</v>
      </c>
      <c r="F2084" t="s">
        <v>831</v>
      </c>
      <c r="G2084" t="s">
        <v>545</v>
      </c>
      <c r="H2084">
        <v>1400</v>
      </c>
      <c r="I2084" s="35" t="s">
        <v>455</v>
      </c>
      <c r="J2084">
        <v>4</v>
      </c>
      <c r="K2084">
        <v>9</v>
      </c>
      <c r="L2084">
        <v>56</v>
      </c>
      <c r="M2084" s="18" t="s">
        <v>95</v>
      </c>
      <c r="N2084" s="20" t="s">
        <v>402</v>
      </c>
      <c r="O2084" s="10">
        <v>2</v>
      </c>
      <c r="P2084">
        <v>12</v>
      </c>
      <c r="Q2084">
        <v>131</v>
      </c>
      <c r="R2084">
        <v>13</v>
      </c>
      <c r="S2084">
        <v>13</v>
      </c>
      <c r="T2084">
        <v>11</v>
      </c>
      <c r="U2084">
        <v>3</v>
      </c>
      <c r="X2084" t="s">
        <v>2001</v>
      </c>
      <c r="Y2084">
        <v>1077</v>
      </c>
      <c r="Z2084" t="s">
        <v>16</v>
      </c>
    </row>
    <row r="2085" spans="1:26" x14ac:dyDescent="0.25">
      <c r="A2085" s="22" t="s">
        <v>79</v>
      </c>
      <c r="B2085" s="19" t="s">
        <v>94</v>
      </c>
      <c r="C2085" s="19" t="s">
        <v>2650</v>
      </c>
      <c r="D2085" s="27" t="str">
        <f>VLOOKUP(R2085, method!$A$1:$B$15, 2, 0)</f>
        <v>中後</v>
      </c>
      <c r="E2085" s="33">
        <v>1</v>
      </c>
      <c r="F2085" t="s">
        <v>978</v>
      </c>
      <c r="G2085" t="s">
        <v>631</v>
      </c>
      <c r="H2085">
        <v>1400</v>
      </c>
      <c r="I2085" s="36" t="s">
        <v>440</v>
      </c>
      <c r="J2085">
        <v>4</v>
      </c>
      <c r="K2085">
        <v>11</v>
      </c>
      <c r="L2085">
        <v>49</v>
      </c>
      <c r="M2085" s="18" t="s">
        <v>95</v>
      </c>
      <c r="N2085" s="22" t="s">
        <v>33</v>
      </c>
      <c r="O2085" s="10" t="s">
        <v>526</v>
      </c>
      <c r="P2085">
        <v>4.3</v>
      </c>
      <c r="Q2085">
        <v>126</v>
      </c>
      <c r="R2085">
        <v>10</v>
      </c>
      <c r="S2085">
        <v>8</v>
      </c>
      <c r="T2085">
        <v>6</v>
      </c>
      <c r="U2085">
        <v>1</v>
      </c>
      <c r="X2085" t="s">
        <v>2002</v>
      </c>
      <c r="Y2085">
        <v>1085</v>
      </c>
      <c r="Z2085" t="s">
        <v>16</v>
      </c>
    </row>
    <row r="2086" spans="1:26" x14ac:dyDescent="0.25">
      <c r="A2086" s="22" t="s">
        <v>79</v>
      </c>
      <c r="B2086" s="19" t="s">
        <v>94</v>
      </c>
      <c r="C2086" s="19" t="s">
        <v>2650</v>
      </c>
      <c r="D2086" s="27" t="str">
        <f>VLOOKUP(R2086, method!$A$1:$B$15, 2, 0)</f>
        <v>中後</v>
      </c>
      <c r="E2086" s="33">
        <v>3</v>
      </c>
      <c r="F2086" t="s">
        <v>583</v>
      </c>
      <c r="G2086" t="s">
        <v>491</v>
      </c>
      <c r="H2086">
        <v>1400</v>
      </c>
      <c r="I2086" s="35" t="s">
        <v>455</v>
      </c>
      <c r="J2086">
        <v>4</v>
      </c>
      <c r="K2086">
        <v>2</v>
      </c>
      <c r="L2086">
        <v>49</v>
      </c>
      <c r="M2086" s="18" t="s">
        <v>95</v>
      </c>
      <c r="N2086" s="22" t="s">
        <v>33</v>
      </c>
      <c r="O2086">
        <v>3</v>
      </c>
      <c r="P2086">
        <v>4.5</v>
      </c>
      <c r="Q2086">
        <v>126</v>
      </c>
      <c r="R2086">
        <v>10</v>
      </c>
      <c r="S2086">
        <v>9</v>
      </c>
      <c r="T2086">
        <v>7</v>
      </c>
      <c r="U2086">
        <v>3</v>
      </c>
      <c r="X2086" t="s">
        <v>1311</v>
      </c>
      <c r="Y2086">
        <v>1086</v>
      </c>
      <c r="Z2086" t="s">
        <v>16</v>
      </c>
    </row>
    <row r="2087" spans="1:26" x14ac:dyDescent="0.25">
      <c r="A2087" s="22" t="s">
        <v>79</v>
      </c>
      <c r="B2087" s="19" t="s">
        <v>94</v>
      </c>
      <c r="C2087" s="19" t="s">
        <v>2650</v>
      </c>
      <c r="D2087" s="29" t="str">
        <f>VLOOKUP(R2087, method!$A$1:$B$15, 2, 0)</f>
        <v>留後</v>
      </c>
      <c r="E2087" s="34">
        <v>5</v>
      </c>
      <c r="F2087" t="s">
        <v>780</v>
      </c>
      <c r="G2087" t="s">
        <v>545</v>
      </c>
      <c r="H2087">
        <v>1200</v>
      </c>
      <c r="I2087" s="35" t="s">
        <v>455</v>
      </c>
      <c r="J2087">
        <v>4</v>
      </c>
      <c r="K2087">
        <v>2</v>
      </c>
      <c r="L2087">
        <v>50</v>
      </c>
      <c r="M2087" s="18" t="s">
        <v>95</v>
      </c>
      <c r="N2087" s="16" t="s">
        <v>406</v>
      </c>
      <c r="O2087" s="10" t="s">
        <v>552</v>
      </c>
      <c r="P2087">
        <v>29</v>
      </c>
      <c r="Q2087">
        <v>126</v>
      </c>
      <c r="R2087">
        <v>12</v>
      </c>
      <c r="S2087">
        <v>13</v>
      </c>
      <c r="T2087">
        <v>5</v>
      </c>
      <c r="X2087" t="s">
        <v>147</v>
      </c>
      <c r="Y2087">
        <v>1087</v>
      </c>
      <c r="Z2087" t="s">
        <v>16</v>
      </c>
    </row>
    <row r="2088" spans="1:26" x14ac:dyDescent="0.25">
      <c r="A2088" s="22" t="s">
        <v>79</v>
      </c>
      <c r="B2088" s="19" t="s">
        <v>94</v>
      </c>
      <c r="C2088" s="19" t="s">
        <v>2650</v>
      </c>
      <c r="D2088" s="28" t="str">
        <f>VLOOKUP(R2088, method!$A$1:$B$15, 2, 0)</f>
        <v>中前</v>
      </c>
      <c r="E2088">
        <v>14</v>
      </c>
      <c r="F2088" t="s">
        <v>610</v>
      </c>
      <c r="G2088" t="s">
        <v>491</v>
      </c>
      <c r="H2088">
        <v>1200</v>
      </c>
      <c r="I2088" s="35" t="s">
        <v>455</v>
      </c>
      <c r="J2088">
        <v>4</v>
      </c>
      <c r="K2088">
        <v>12</v>
      </c>
      <c r="L2088">
        <v>52</v>
      </c>
      <c r="M2088" s="18" t="s">
        <v>95</v>
      </c>
      <c r="N2088" s="22" t="s">
        <v>33</v>
      </c>
      <c r="O2088" t="s">
        <v>480</v>
      </c>
      <c r="P2088">
        <v>7.1</v>
      </c>
      <c r="Q2088">
        <v>128</v>
      </c>
      <c r="R2088">
        <v>4</v>
      </c>
      <c r="S2088">
        <v>6</v>
      </c>
      <c r="T2088">
        <v>14</v>
      </c>
      <c r="X2088" t="s">
        <v>1065</v>
      </c>
      <c r="Y2088">
        <v>1097</v>
      </c>
      <c r="Z2088" t="s">
        <v>16</v>
      </c>
    </row>
    <row r="2089" spans="1:26" x14ac:dyDescent="0.25">
      <c r="A2089" s="22" t="s">
        <v>79</v>
      </c>
      <c r="B2089" s="19" t="s">
        <v>94</v>
      </c>
      <c r="C2089" s="19" t="s">
        <v>2650</v>
      </c>
      <c r="D2089" s="27" t="str">
        <f>VLOOKUP(R2089, method!$A$1:$B$15, 2, 0)</f>
        <v>中後</v>
      </c>
      <c r="E2089">
        <v>7</v>
      </c>
      <c r="F2089" t="s">
        <v>784</v>
      </c>
      <c r="G2089" t="s">
        <v>469</v>
      </c>
      <c r="H2089">
        <v>1200</v>
      </c>
      <c r="I2089" s="35" t="s">
        <v>436</v>
      </c>
      <c r="J2089">
        <v>4</v>
      </c>
      <c r="K2089">
        <v>9</v>
      </c>
      <c r="L2089">
        <v>52</v>
      </c>
      <c r="M2089" s="18" t="s">
        <v>95</v>
      </c>
      <c r="N2089" s="22" t="s">
        <v>33</v>
      </c>
      <c r="O2089" s="10" t="s">
        <v>498</v>
      </c>
      <c r="P2089">
        <v>17</v>
      </c>
      <c r="Q2089">
        <v>127</v>
      </c>
      <c r="R2089">
        <v>9</v>
      </c>
      <c r="S2089">
        <v>9</v>
      </c>
      <c r="T2089">
        <v>7</v>
      </c>
      <c r="X2089" t="s">
        <v>1143</v>
      </c>
      <c r="Y2089">
        <v>1088</v>
      </c>
      <c r="Z2089" t="s">
        <v>100</v>
      </c>
    </row>
    <row r="2090" spans="1:26" x14ac:dyDescent="0.25">
      <c r="A2090" s="22" t="s">
        <v>79</v>
      </c>
      <c r="B2090" s="20" t="s">
        <v>102</v>
      </c>
      <c r="C2090" s="20" t="s">
        <v>2651</v>
      </c>
      <c r="D2090" s="28" t="str">
        <f>VLOOKUP(R2090, method!$A$1:$B$15, 2, 0)</f>
        <v>中前</v>
      </c>
      <c r="E2090" s="34">
        <v>4</v>
      </c>
      <c r="F2090" t="s">
        <v>434</v>
      </c>
      <c r="G2090" s="31" t="s">
        <v>435</v>
      </c>
      <c r="H2090">
        <v>1200</v>
      </c>
      <c r="I2090" s="35" t="s">
        <v>436</v>
      </c>
      <c r="J2090">
        <v>4</v>
      </c>
      <c r="K2090">
        <v>3</v>
      </c>
      <c r="L2090">
        <v>52</v>
      </c>
      <c r="M2090" s="15" t="s">
        <v>103</v>
      </c>
      <c r="N2090" s="14" t="s">
        <v>45</v>
      </c>
      <c r="O2090" t="s">
        <v>536</v>
      </c>
      <c r="P2090">
        <v>29</v>
      </c>
      <c r="Q2090">
        <v>127</v>
      </c>
      <c r="R2090">
        <v>4</v>
      </c>
      <c r="S2090">
        <v>5</v>
      </c>
      <c r="T2090">
        <v>4</v>
      </c>
      <c r="X2090" t="s">
        <v>104</v>
      </c>
      <c r="Y2090">
        <v>1004</v>
      </c>
      <c r="Z2090" t="s">
        <v>463</v>
      </c>
    </row>
    <row r="2091" spans="1:26" x14ac:dyDescent="0.25">
      <c r="A2091" s="22" t="s">
        <v>79</v>
      </c>
      <c r="B2091" s="20" t="s">
        <v>102</v>
      </c>
      <c r="C2091" s="20" t="s">
        <v>2651</v>
      </c>
      <c r="D2091" s="29" t="str">
        <f>VLOOKUP(R2091, method!$A$1:$B$15, 2, 0)</f>
        <v>留後</v>
      </c>
      <c r="E2091">
        <v>10</v>
      </c>
      <c r="F2091" t="s">
        <v>438</v>
      </c>
      <c r="G2091" s="31" t="s">
        <v>439</v>
      </c>
      <c r="H2091">
        <v>1200</v>
      </c>
      <c r="I2091" s="36" t="s">
        <v>440</v>
      </c>
      <c r="J2091">
        <v>4</v>
      </c>
      <c r="K2091">
        <v>11</v>
      </c>
      <c r="L2091">
        <v>52</v>
      </c>
      <c r="M2091" s="15" t="s">
        <v>103</v>
      </c>
      <c r="N2091" s="14" t="s">
        <v>50</v>
      </c>
      <c r="O2091" t="s">
        <v>637</v>
      </c>
      <c r="P2091">
        <v>28</v>
      </c>
      <c r="Q2091">
        <v>127</v>
      </c>
      <c r="R2091">
        <v>11</v>
      </c>
      <c r="S2091">
        <v>10</v>
      </c>
      <c r="T2091">
        <v>10</v>
      </c>
      <c r="X2091" t="s">
        <v>2003</v>
      </c>
      <c r="Y2091">
        <v>987</v>
      </c>
      <c r="Z2091" t="s">
        <v>463</v>
      </c>
    </row>
    <row r="2092" spans="1:26" x14ac:dyDescent="0.25">
      <c r="A2092" s="22" t="s">
        <v>79</v>
      </c>
      <c r="B2092" s="21" t="s">
        <v>106</v>
      </c>
      <c r="C2092" s="21" t="s">
        <v>2652</v>
      </c>
      <c r="D2092" s="29" t="str">
        <f>VLOOKUP(R2092, method!$A$1:$B$15, 2, 0)</f>
        <v>留後</v>
      </c>
      <c r="E2092">
        <v>8</v>
      </c>
      <c r="F2092" t="s">
        <v>925</v>
      </c>
      <c r="G2092" t="s">
        <v>631</v>
      </c>
      <c r="H2092">
        <v>1200</v>
      </c>
      <c r="I2092" s="35" t="s">
        <v>455</v>
      </c>
      <c r="J2092">
        <v>4</v>
      </c>
      <c r="K2092">
        <v>11</v>
      </c>
      <c r="L2092">
        <v>52</v>
      </c>
      <c r="M2092" s="16" t="s">
        <v>77</v>
      </c>
      <c r="N2092" s="18" t="s">
        <v>12</v>
      </c>
      <c r="O2092" t="s">
        <v>519</v>
      </c>
      <c r="P2092">
        <v>8.6999999999999993</v>
      </c>
      <c r="Q2092">
        <v>127</v>
      </c>
      <c r="R2092">
        <v>12</v>
      </c>
      <c r="S2092">
        <v>11</v>
      </c>
      <c r="T2092">
        <v>8</v>
      </c>
      <c r="X2092" t="s">
        <v>1208</v>
      </c>
      <c r="Y2092">
        <v>1029</v>
      </c>
      <c r="Z2092" t="s">
        <v>463</v>
      </c>
    </row>
    <row r="2093" spans="1:26" x14ac:dyDescent="0.25">
      <c r="A2093" s="22" t="s">
        <v>79</v>
      </c>
      <c r="B2093" s="21" t="s">
        <v>106</v>
      </c>
      <c r="C2093" s="21" t="s">
        <v>2652</v>
      </c>
      <c r="D2093" s="27" t="str">
        <f>VLOOKUP(R2093, method!$A$1:$B$15, 2, 0)</f>
        <v>中後</v>
      </c>
      <c r="E2093" s="34">
        <v>5</v>
      </c>
      <c r="F2093" t="s">
        <v>908</v>
      </c>
      <c r="G2093" t="s">
        <v>532</v>
      </c>
      <c r="H2093">
        <v>1000</v>
      </c>
      <c r="I2093" s="35" t="s">
        <v>455</v>
      </c>
      <c r="J2093">
        <v>4</v>
      </c>
      <c r="K2093">
        <v>12</v>
      </c>
      <c r="L2093">
        <v>52</v>
      </c>
      <c r="M2093" s="16" t="s">
        <v>77</v>
      </c>
      <c r="N2093" s="14" t="s">
        <v>45</v>
      </c>
      <c r="O2093" s="10" t="s">
        <v>552</v>
      </c>
      <c r="P2093">
        <v>5.7</v>
      </c>
      <c r="Q2093">
        <v>127</v>
      </c>
      <c r="R2093">
        <v>9</v>
      </c>
      <c r="S2093">
        <v>7</v>
      </c>
      <c r="T2093">
        <v>5</v>
      </c>
      <c r="X2093" t="s">
        <v>2004</v>
      </c>
      <c r="Y2093">
        <v>1019</v>
      </c>
      <c r="Z2093" t="s">
        <v>463</v>
      </c>
    </row>
    <row r="2094" spans="1:26" x14ac:dyDescent="0.25">
      <c r="A2094" s="22" t="s">
        <v>79</v>
      </c>
      <c r="B2094" s="22" t="s">
        <v>108</v>
      </c>
      <c r="C2094" s="22" t="s">
        <v>2653</v>
      </c>
      <c r="D2094" s="26" t="str">
        <f>VLOOKUP(R2094, method!$A$1:$B$15, 2, 0)</f>
        <v>放頭</v>
      </c>
      <c r="E2094" s="34">
        <v>4</v>
      </c>
      <c r="F2094" t="s">
        <v>434</v>
      </c>
      <c r="G2094" s="31" t="s">
        <v>435</v>
      </c>
      <c r="H2094">
        <v>1200</v>
      </c>
      <c r="I2094" s="35" t="s">
        <v>436</v>
      </c>
      <c r="J2094">
        <v>4</v>
      </c>
      <c r="K2094">
        <v>7</v>
      </c>
      <c r="L2094">
        <v>51</v>
      </c>
      <c r="M2094" s="20" t="s">
        <v>27</v>
      </c>
      <c r="N2094" s="23" t="s">
        <v>39</v>
      </c>
      <c r="O2094" s="10" t="s">
        <v>526</v>
      </c>
      <c r="P2094">
        <v>8.3000000000000007</v>
      </c>
      <c r="Q2094">
        <v>126</v>
      </c>
      <c r="R2094">
        <v>3</v>
      </c>
      <c r="S2094">
        <v>3</v>
      </c>
      <c r="T2094">
        <v>4</v>
      </c>
      <c r="X2094" t="s">
        <v>641</v>
      </c>
      <c r="Y2094">
        <v>1114</v>
      </c>
      <c r="Z2094" t="s">
        <v>16</v>
      </c>
    </row>
    <row r="2095" spans="1:26" x14ac:dyDescent="0.25">
      <c r="A2095" s="22" t="s">
        <v>79</v>
      </c>
      <c r="B2095" s="22" t="s">
        <v>108</v>
      </c>
      <c r="C2095" s="22" t="s">
        <v>2653</v>
      </c>
      <c r="D2095" s="26" t="str">
        <f>VLOOKUP(R2095, method!$A$1:$B$15, 2, 0)</f>
        <v>放頭</v>
      </c>
      <c r="E2095">
        <v>6</v>
      </c>
      <c r="F2095" t="s">
        <v>438</v>
      </c>
      <c r="G2095" s="31" t="s">
        <v>439</v>
      </c>
      <c r="H2095">
        <v>1650</v>
      </c>
      <c r="I2095" s="36" t="s">
        <v>440</v>
      </c>
      <c r="J2095">
        <v>4</v>
      </c>
      <c r="K2095">
        <v>5</v>
      </c>
      <c r="L2095">
        <v>53</v>
      </c>
      <c r="M2095" s="20" t="s">
        <v>27</v>
      </c>
      <c r="N2095" s="17" t="s">
        <v>448</v>
      </c>
      <c r="O2095">
        <v>3</v>
      </c>
      <c r="P2095">
        <v>8</v>
      </c>
      <c r="Q2095">
        <v>129</v>
      </c>
      <c r="R2095">
        <v>2</v>
      </c>
      <c r="S2095">
        <v>2</v>
      </c>
      <c r="T2095">
        <v>2</v>
      </c>
      <c r="U2095">
        <v>6</v>
      </c>
      <c r="X2095" t="s">
        <v>2005</v>
      </c>
      <c r="Y2095">
        <v>1124</v>
      </c>
      <c r="Z2095" t="s">
        <v>1746</v>
      </c>
    </row>
    <row r="2096" spans="1:26" x14ac:dyDescent="0.25">
      <c r="A2096" s="22" t="s">
        <v>79</v>
      </c>
      <c r="B2096" s="22" t="s">
        <v>108</v>
      </c>
      <c r="C2096" s="22" t="s">
        <v>2653</v>
      </c>
      <c r="D2096" s="28" t="str">
        <f>VLOOKUP(R2096, method!$A$1:$B$15, 2, 0)</f>
        <v>中前</v>
      </c>
      <c r="E2096">
        <v>6</v>
      </c>
      <c r="F2096" t="s">
        <v>561</v>
      </c>
      <c r="G2096" s="31" t="s">
        <v>435</v>
      </c>
      <c r="H2096">
        <v>1650</v>
      </c>
      <c r="I2096" s="35" t="s">
        <v>436</v>
      </c>
      <c r="J2096">
        <v>4</v>
      </c>
      <c r="K2096">
        <v>4</v>
      </c>
      <c r="L2096">
        <v>55</v>
      </c>
      <c r="M2096" s="20" t="s">
        <v>27</v>
      </c>
      <c r="N2096" s="22" t="s">
        <v>33</v>
      </c>
      <c r="O2096" t="s">
        <v>548</v>
      </c>
      <c r="P2096">
        <v>4.8</v>
      </c>
      <c r="Q2096">
        <v>130</v>
      </c>
      <c r="R2096">
        <v>7</v>
      </c>
      <c r="S2096">
        <v>7</v>
      </c>
      <c r="T2096">
        <v>7</v>
      </c>
      <c r="U2096">
        <v>6</v>
      </c>
      <c r="X2096" t="s">
        <v>876</v>
      </c>
      <c r="Y2096">
        <v>1117</v>
      </c>
      <c r="Z2096" t="s">
        <v>152</v>
      </c>
    </row>
    <row r="2097" spans="1:27" x14ac:dyDescent="0.25">
      <c r="A2097" s="22" t="s">
        <v>79</v>
      </c>
      <c r="B2097" s="22" t="s">
        <v>108</v>
      </c>
      <c r="C2097" s="22" t="s">
        <v>2653</v>
      </c>
      <c r="D2097" s="28" t="str">
        <f>VLOOKUP(R2097, method!$A$1:$B$15, 2, 0)</f>
        <v>中前</v>
      </c>
      <c r="E2097" s="34">
        <v>4</v>
      </c>
      <c r="F2097" t="s">
        <v>598</v>
      </c>
      <c r="G2097" s="31" t="s">
        <v>439</v>
      </c>
      <c r="H2097">
        <v>1650</v>
      </c>
      <c r="I2097" s="35" t="s">
        <v>455</v>
      </c>
      <c r="J2097">
        <v>4</v>
      </c>
      <c r="K2097">
        <v>3</v>
      </c>
      <c r="L2097">
        <v>55</v>
      </c>
      <c r="M2097" s="20" t="s">
        <v>27</v>
      </c>
      <c r="N2097" s="17" t="s">
        <v>512</v>
      </c>
      <c r="O2097" s="10" t="s">
        <v>552</v>
      </c>
      <c r="P2097">
        <v>8.1</v>
      </c>
      <c r="Q2097">
        <v>127</v>
      </c>
      <c r="R2097">
        <v>5</v>
      </c>
      <c r="S2097">
        <v>6</v>
      </c>
      <c r="T2097">
        <v>6</v>
      </c>
      <c r="U2097">
        <v>4</v>
      </c>
      <c r="X2097" t="s">
        <v>1385</v>
      </c>
      <c r="Y2097">
        <v>1107</v>
      </c>
      <c r="Z2097" t="s">
        <v>152</v>
      </c>
    </row>
    <row r="2098" spans="1:27" x14ac:dyDescent="0.25">
      <c r="A2098" s="22" t="s">
        <v>79</v>
      </c>
      <c r="B2098" s="22" t="s">
        <v>108</v>
      </c>
      <c r="C2098" s="22" t="s">
        <v>2653</v>
      </c>
      <c r="D2098" s="28" t="str">
        <f>VLOOKUP(R2098, method!$A$1:$B$15, 2, 0)</f>
        <v>中前</v>
      </c>
      <c r="E2098" s="34">
        <v>5</v>
      </c>
      <c r="F2098" t="s">
        <v>794</v>
      </c>
      <c r="G2098" s="31" t="s">
        <v>435</v>
      </c>
      <c r="H2098">
        <v>1200</v>
      </c>
      <c r="I2098" s="35" t="s">
        <v>455</v>
      </c>
      <c r="J2098">
        <v>4</v>
      </c>
      <c r="K2098">
        <v>1</v>
      </c>
      <c r="L2098">
        <v>56</v>
      </c>
      <c r="M2098" s="20" t="s">
        <v>27</v>
      </c>
      <c r="N2098" s="23" t="s">
        <v>39</v>
      </c>
      <c r="O2098" s="10" t="s">
        <v>452</v>
      </c>
      <c r="P2098">
        <v>3.6</v>
      </c>
      <c r="Q2098">
        <v>132</v>
      </c>
      <c r="R2098">
        <v>4</v>
      </c>
      <c r="S2098">
        <v>4</v>
      </c>
      <c r="T2098">
        <v>5</v>
      </c>
      <c r="X2098" t="s">
        <v>73</v>
      </c>
      <c r="Y2098">
        <v>1109</v>
      </c>
      <c r="Z2098" t="s">
        <v>152</v>
      </c>
    </row>
    <row r="2099" spans="1:27" x14ac:dyDescent="0.25">
      <c r="A2099" s="22" t="s">
        <v>79</v>
      </c>
      <c r="B2099" s="22" t="s">
        <v>108</v>
      </c>
      <c r="C2099" s="22" t="s">
        <v>2653</v>
      </c>
      <c r="D2099" s="28" t="str">
        <f>VLOOKUP(R2099, method!$A$1:$B$15, 2, 0)</f>
        <v>中前</v>
      </c>
      <c r="E2099">
        <v>6</v>
      </c>
      <c r="F2099" t="s">
        <v>450</v>
      </c>
      <c r="G2099" s="31" t="s">
        <v>451</v>
      </c>
      <c r="H2099">
        <v>1200</v>
      </c>
      <c r="I2099" s="35" t="s">
        <v>436</v>
      </c>
      <c r="J2099">
        <v>4</v>
      </c>
      <c r="K2099">
        <v>12</v>
      </c>
      <c r="L2099">
        <v>56</v>
      </c>
      <c r="M2099" s="20" t="s">
        <v>27</v>
      </c>
      <c r="N2099" s="17" t="s">
        <v>448</v>
      </c>
      <c r="O2099" t="s">
        <v>456</v>
      </c>
      <c r="P2099">
        <v>13</v>
      </c>
      <c r="Q2099">
        <v>131</v>
      </c>
      <c r="R2099">
        <v>5</v>
      </c>
      <c r="S2099">
        <v>5</v>
      </c>
      <c r="T2099">
        <v>6</v>
      </c>
      <c r="X2099" t="s">
        <v>921</v>
      </c>
      <c r="Y2099">
        <v>1102</v>
      </c>
      <c r="Z2099" t="s">
        <v>152</v>
      </c>
    </row>
    <row r="2100" spans="1:27" x14ac:dyDescent="0.25">
      <c r="A2100" s="22" t="s">
        <v>79</v>
      </c>
      <c r="B2100" s="22" t="s">
        <v>108</v>
      </c>
      <c r="C2100" s="22" t="s">
        <v>2653</v>
      </c>
      <c r="D2100" s="28" t="str">
        <f>VLOOKUP(R2100, method!$A$1:$B$15, 2, 0)</f>
        <v>中前</v>
      </c>
      <c r="E2100" s="33">
        <v>2</v>
      </c>
      <c r="F2100" t="s">
        <v>661</v>
      </c>
      <c r="G2100" s="30" t="s">
        <v>445</v>
      </c>
      <c r="H2100">
        <v>1200</v>
      </c>
      <c r="I2100" s="35" t="s">
        <v>436</v>
      </c>
      <c r="J2100">
        <v>4</v>
      </c>
      <c r="K2100">
        <v>1</v>
      </c>
      <c r="L2100">
        <v>54</v>
      </c>
      <c r="M2100" s="20" t="s">
        <v>27</v>
      </c>
      <c r="N2100" s="17" t="s">
        <v>448</v>
      </c>
      <c r="O2100" s="10" t="s">
        <v>613</v>
      </c>
      <c r="P2100">
        <v>4.9000000000000004</v>
      </c>
      <c r="Q2100">
        <v>128</v>
      </c>
      <c r="R2100">
        <v>5</v>
      </c>
      <c r="S2100">
        <v>5</v>
      </c>
      <c r="T2100">
        <v>2</v>
      </c>
      <c r="X2100" t="s">
        <v>109</v>
      </c>
      <c r="Y2100">
        <v>1096</v>
      </c>
      <c r="Z2100" t="s">
        <v>152</v>
      </c>
    </row>
    <row r="2101" spans="1:27" x14ac:dyDescent="0.25">
      <c r="A2101" s="22" t="s">
        <v>79</v>
      </c>
      <c r="B2101" s="22" t="s">
        <v>108</v>
      </c>
      <c r="C2101" s="22" t="s">
        <v>2653</v>
      </c>
      <c r="D2101" s="26" t="str">
        <f>VLOOKUP(R2101, method!$A$1:$B$15, 2, 0)</f>
        <v>放頭</v>
      </c>
      <c r="E2101">
        <v>9</v>
      </c>
      <c r="F2101" t="s">
        <v>576</v>
      </c>
      <c r="G2101" t="s">
        <v>545</v>
      </c>
      <c r="H2101">
        <v>1400</v>
      </c>
      <c r="I2101" s="35" t="s">
        <v>455</v>
      </c>
      <c r="J2101">
        <v>4</v>
      </c>
      <c r="K2101">
        <v>9</v>
      </c>
      <c r="L2101">
        <v>56</v>
      </c>
      <c r="M2101" s="20" t="s">
        <v>27</v>
      </c>
      <c r="N2101" s="22" t="s">
        <v>470</v>
      </c>
      <c r="O2101">
        <v>4</v>
      </c>
      <c r="P2101">
        <v>30</v>
      </c>
      <c r="Q2101">
        <v>129</v>
      </c>
      <c r="R2101">
        <v>2</v>
      </c>
      <c r="S2101">
        <v>1</v>
      </c>
      <c r="T2101">
        <v>1</v>
      </c>
      <c r="U2101">
        <v>9</v>
      </c>
      <c r="X2101" t="s">
        <v>1376</v>
      </c>
      <c r="Y2101">
        <v>1108</v>
      </c>
      <c r="Z2101" t="s">
        <v>152</v>
      </c>
    </row>
    <row r="2102" spans="1:27" x14ac:dyDescent="0.25">
      <c r="A2102" s="22" t="s">
        <v>79</v>
      </c>
      <c r="B2102" s="22" t="s">
        <v>108</v>
      </c>
      <c r="C2102" s="22" t="s">
        <v>2653</v>
      </c>
      <c r="D2102" s="28" t="str">
        <f>VLOOKUP(R2102, method!$A$1:$B$15, 2, 0)</f>
        <v>中前</v>
      </c>
      <c r="E2102">
        <v>9</v>
      </c>
      <c r="F2102" t="s">
        <v>594</v>
      </c>
      <c r="G2102" t="s">
        <v>532</v>
      </c>
      <c r="H2102">
        <v>1400</v>
      </c>
      <c r="I2102" s="35" t="s">
        <v>455</v>
      </c>
      <c r="J2102">
        <v>4</v>
      </c>
      <c r="K2102">
        <v>4</v>
      </c>
      <c r="L2102">
        <v>57</v>
      </c>
      <c r="M2102" s="20" t="s">
        <v>27</v>
      </c>
      <c r="N2102" s="17" t="s">
        <v>512</v>
      </c>
      <c r="O2102" t="s">
        <v>495</v>
      </c>
      <c r="P2102">
        <v>18</v>
      </c>
      <c r="Q2102">
        <v>129</v>
      </c>
      <c r="R2102">
        <v>7</v>
      </c>
      <c r="S2102">
        <v>8</v>
      </c>
      <c r="T2102">
        <v>8</v>
      </c>
      <c r="U2102">
        <v>9</v>
      </c>
      <c r="X2102" t="s">
        <v>2006</v>
      </c>
      <c r="Y2102">
        <v>1104</v>
      </c>
      <c r="Z2102" t="s">
        <v>152</v>
      </c>
    </row>
    <row r="2103" spans="1:27" x14ac:dyDescent="0.25">
      <c r="A2103" s="22" t="s">
        <v>79</v>
      </c>
      <c r="B2103" s="22" t="s">
        <v>108</v>
      </c>
      <c r="C2103" s="22" t="s">
        <v>2653</v>
      </c>
      <c r="E2103" t="s">
        <v>724</v>
      </c>
      <c r="F2103" t="s">
        <v>692</v>
      </c>
      <c r="G2103" s="31" t="s">
        <v>439</v>
      </c>
      <c r="H2103">
        <v>1650</v>
      </c>
      <c r="I2103" s="35" t="s">
        <v>455</v>
      </c>
      <c r="J2103">
        <v>4</v>
      </c>
      <c r="K2103" t="s">
        <v>463</v>
      </c>
      <c r="L2103">
        <v>57</v>
      </c>
      <c r="M2103" s="20" t="s">
        <v>27</v>
      </c>
      <c r="N2103" s="17" t="s">
        <v>512</v>
      </c>
      <c r="O2103" t="s">
        <v>463</v>
      </c>
      <c r="P2103" t="s">
        <v>463</v>
      </c>
      <c r="Q2103">
        <v>131</v>
      </c>
      <c r="R2103" t="s">
        <v>463</v>
      </c>
      <c r="X2103" t="s">
        <v>463</v>
      </c>
      <c r="Y2103" t="s">
        <v>463</v>
      </c>
      <c r="Z2103" t="s">
        <v>463</v>
      </c>
      <c r="AA2103" t="s">
        <v>463</v>
      </c>
    </row>
    <row r="2104" spans="1:27" x14ac:dyDescent="0.25">
      <c r="A2104" s="22" t="s">
        <v>79</v>
      </c>
      <c r="B2104" s="22" t="s">
        <v>108</v>
      </c>
      <c r="C2104" s="22" t="s">
        <v>2653</v>
      </c>
      <c r="D2104" s="28" t="str">
        <f>VLOOKUP(R2104, method!$A$1:$B$15, 2, 0)</f>
        <v>中前</v>
      </c>
      <c r="E2104" s="34">
        <v>4</v>
      </c>
      <c r="F2104" t="s">
        <v>482</v>
      </c>
      <c r="G2104" s="31" t="s">
        <v>439</v>
      </c>
      <c r="H2104">
        <v>1200</v>
      </c>
      <c r="I2104" s="35" t="s">
        <v>455</v>
      </c>
      <c r="J2104">
        <v>4</v>
      </c>
      <c r="K2104">
        <v>6</v>
      </c>
      <c r="L2104">
        <v>57</v>
      </c>
      <c r="M2104" s="20" t="s">
        <v>27</v>
      </c>
      <c r="N2104" s="17" t="s">
        <v>512</v>
      </c>
      <c r="O2104" t="s">
        <v>637</v>
      </c>
      <c r="P2104">
        <v>15</v>
      </c>
      <c r="Q2104">
        <v>129</v>
      </c>
      <c r="R2104">
        <v>5</v>
      </c>
      <c r="S2104">
        <v>5</v>
      </c>
      <c r="T2104">
        <v>4</v>
      </c>
      <c r="X2104" t="s">
        <v>52</v>
      </c>
      <c r="Y2104">
        <v>1082</v>
      </c>
      <c r="Z2104" t="s">
        <v>152</v>
      </c>
    </row>
    <row r="2105" spans="1:27" x14ac:dyDescent="0.25">
      <c r="A2105" s="22" t="s">
        <v>79</v>
      </c>
      <c r="B2105" s="22" t="s">
        <v>108</v>
      </c>
      <c r="C2105" s="22" t="s">
        <v>2653</v>
      </c>
      <c r="D2105" s="27" t="str">
        <f>VLOOKUP(R2105, method!$A$1:$B$15, 2, 0)</f>
        <v>中後</v>
      </c>
      <c r="E2105" s="34">
        <v>5</v>
      </c>
      <c r="F2105" t="s">
        <v>623</v>
      </c>
      <c r="G2105" s="31" t="s">
        <v>439</v>
      </c>
      <c r="H2105">
        <v>1200</v>
      </c>
      <c r="I2105" s="35" t="s">
        <v>455</v>
      </c>
      <c r="J2105">
        <v>4</v>
      </c>
      <c r="K2105">
        <v>2</v>
      </c>
      <c r="L2105">
        <v>57</v>
      </c>
      <c r="M2105" s="20" t="s">
        <v>27</v>
      </c>
      <c r="N2105" s="17" t="s">
        <v>512</v>
      </c>
      <c r="O2105">
        <v>3</v>
      </c>
      <c r="P2105">
        <v>3.9</v>
      </c>
      <c r="Q2105">
        <v>132</v>
      </c>
      <c r="R2105">
        <v>8</v>
      </c>
      <c r="S2105">
        <v>9</v>
      </c>
      <c r="T2105">
        <v>5</v>
      </c>
      <c r="X2105" t="s">
        <v>615</v>
      </c>
      <c r="Y2105">
        <v>1095</v>
      </c>
      <c r="Z2105" t="s">
        <v>152</v>
      </c>
    </row>
    <row r="2106" spans="1:27" x14ac:dyDescent="0.25">
      <c r="A2106" s="22" t="s">
        <v>79</v>
      </c>
      <c r="B2106" s="22" t="s">
        <v>108</v>
      </c>
      <c r="C2106" s="22" t="s">
        <v>2653</v>
      </c>
      <c r="D2106" s="26" t="str">
        <f>VLOOKUP(R2106, method!$A$1:$B$15, 2, 0)</f>
        <v>放頭</v>
      </c>
      <c r="E2106" s="33">
        <v>1</v>
      </c>
      <c r="F2106" t="s">
        <v>626</v>
      </c>
      <c r="G2106" s="30" t="s">
        <v>445</v>
      </c>
      <c r="H2106">
        <v>1200</v>
      </c>
      <c r="I2106" s="35" t="s">
        <v>455</v>
      </c>
      <c r="J2106">
        <v>4</v>
      </c>
      <c r="K2106">
        <v>8</v>
      </c>
      <c r="L2106">
        <v>51</v>
      </c>
      <c r="M2106" s="20" t="s">
        <v>27</v>
      </c>
      <c r="N2106" s="17" t="s">
        <v>512</v>
      </c>
      <c r="O2106" s="10" t="s">
        <v>488</v>
      </c>
      <c r="P2106">
        <v>13</v>
      </c>
      <c r="Q2106">
        <v>125</v>
      </c>
      <c r="R2106">
        <v>1</v>
      </c>
      <c r="S2106">
        <v>1</v>
      </c>
      <c r="T2106">
        <v>1</v>
      </c>
      <c r="X2106" t="s">
        <v>617</v>
      </c>
      <c r="Y2106">
        <v>1106</v>
      </c>
      <c r="Z2106" t="s">
        <v>152</v>
      </c>
    </row>
    <row r="2107" spans="1:27" x14ac:dyDescent="0.25">
      <c r="A2107" s="22" t="s">
        <v>79</v>
      </c>
      <c r="B2107" s="22" t="s">
        <v>108</v>
      </c>
      <c r="C2107" s="22" t="s">
        <v>2653</v>
      </c>
      <c r="D2107" s="26" t="str">
        <f>VLOOKUP(R2107, method!$A$1:$B$15, 2, 0)</f>
        <v>放頭</v>
      </c>
      <c r="E2107" s="34">
        <v>4</v>
      </c>
      <c r="F2107" t="s">
        <v>918</v>
      </c>
      <c r="G2107" s="31" t="s">
        <v>451</v>
      </c>
      <c r="H2107">
        <v>1200</v>
      </c>
      <c r="I2107" s="35" t="s">
        <v>455</v>
      </c>
      <c r="J2107">
        <v>4</v>
      </c>
      <c r="K2107">
        <v>3</v>
      </c>
      <c r="L2107">
        <v>52</v>
      </c>
      <c r="M2107" s="20" t="s">
        <v>27</v>
      </c>
      <c r="N2107" s="17" t="s">
        <v>512</v>
      </c>
      <c r="O2107" t="s">
        <v>456</v>
      </c>
      <c r="P2107">
        <v>9.4</v>
      </c>
      <c r="Q2107">
        <v>124</v>
      </c>
      <c r="R2107">
        <v>2</v>
      </c>
      <c r="S2107">
        <v>3</v>
      </c>
      <c r="T2107">
        <v>4</v>
      </c>
      <c r="X2107" t="s">
        <v>1084</v>
      </c>
      <c r="Y2107">
        <v>1108</v>
      </c>
      <c r="Z2107" t="s">
        <v>152</v>
      </c>
    </row>
    <row r="2108" spans="1:27" x14ac:dyDescent="0.25">
      <c r="A2108" s="22" t="s">
        <v>79</v>
      </c>
      <c r="B2108" s="22" t="s">
        <v>108</v>
      </c>
      <c r="C2108" s="22" t="s">
        <v>2653</v>
      </c>
      <c r="D2108" s="26" t="str">
        <f>VLOOKUP(R2108, method!$A$1:$B$15, 2, 0)</f>
        <v>放頭</v>
      </c>
      <c r="E2108" s="34">
        <v>5</v>
      </c>
      <c r="F2108" t="s">
        <v>487</v>
      </c>
      <c r="G2108" s="31" t="s">
        <v>439</v>
      </c>
      <c r="H2108">
        <v>1200</v>
      </c>
      <c r="I2108" s="36" t="s">
        <v>440</v>
      </c>
      <c r="J2108">
        <v>4</v>
      </c>
      <c r="K2108">
        <v>2</v>
      </c>
      <c r="L2108">
        <v>52</v>
      </c>
      <c r="M2108" s="20" t="s">
        <v>27</v>
      </c>
      <c r="N2108" s="17" t="s">
        <v>512</v>
      </c>
      <c r="O2108" s="10">
        <v>2</v>
      </c>
      <c r="P2108">
        <v>8.3000000000000007</v>
      </c>
      <c r="Q2108">
        <v>122</v>
      </c>
      <c r="R2108">
        <v>3</v>
      </c>
      <c r="S2108">
        <v>4</v>
      </c>
      <c r="T2108">
        <v>5</v>
      </c>
      <c r="X2108" t="s">
        <v>1883</v>
      </c>
      <c r="Y2108">
        <v>1113</v>
      </c>
      <c r="Z2108" t="s">
        <v>586</v>
      </c>
    </row>
    <row r="2109" spans="1:27" x14ac:dyDescent="0.25">
      <c r="A2109" s="22" t="s">
        <v>79</v>
      </c>
      <c r="B2109" s="23" t="s">
        <v>111</v>
      </c>
      <c r="C2109" s="23" t="s">
        <v>2654</v>
      </c>
      <c r="D2109" s="27" t="str">
        <f>VLOOKUP(R2109, method!$A$1:$B$15, 2, 0)</f>
        <v>中後</v>
      </c>
      <c r="E2109">
        <v>9</v>
      </c>
      <c r="F2109" t="s">
        <v>438</v>
      </c>
      <c r="G2109" s="31" t="s">
        <v>439</v>
      </c>
      <c r="H2109">
        <v>1200</v>
      </c>
      <c r="I2109" s="36" t="s">
        <v>440</v>
      </c>
      <c r="J2109">
        <v>4</v>
      </c>
      <c r="K2109">
        <v>10</v>
      </c>
      <c r="L2109">
        <v>50</v>
      </c>
      <c r="M2109" s="21" t="s">
        <v>46</v>
      </c>
      <c r="N2109" s="17" t="s">
        <v>448</v>
      </c>
      <c r="O2109">
        <v>8</v>
      </c>
      <c r="P2109">
        <v>10</v>
      </c>
      <c r="Q2109">
        <v>124</v>
      </c>
      <c r="R2109">
        <v>10</v>
      </c>
      <c r="S2109">
        <v>9</v>
      </c>
      <c r="T2109">
        <v>9</v>
      </c>
      <c r="X2109" t="s">
        <v>2007</v>
      </c>
      <c r="Y2109">
        <v>1177</v>
      </c>
      <c r="Z2109" t="s">
        <v>113</v>
      </c>
    </row>
    <row r="2110" spans="1:27" x14ac:dyDescent="0.25">
      <c r="A2110" s="22" t="s">
        <v>79</v>
      </c>
      <c r="B2110" s="23" t="s">
        <v>111</v>
      </c>
      <c r="C2110" s="23" t="s">
        <v>2654</v>
      </c>
      <c r="D2110" s="26" t="str">
        <f>VLOOKUP(R2110, method!$A$1:$B$15, 2, 0)</f>
        <v>放頭</v>
      </c>
      <c r="E2110">
        <v>10</v>
      </c>
      <c r="F2110" t="s">
        <v>708</v>
      </c>
      <c r="G2110" t="s">
        <v>631</v>
      </c>
      <c r="H2110">
        <v>1200</v>
      </c>
      <c r="I2110" s="35" t="s">
        <v>436</v>
      </c>
      <c r="J2110">
        <v>4</v>
      </c>
      <c r="K2110">
        <v>10</v>
      </c>
      <c r="L2110">
        <v>52</v>
      </c>
      <c r="M2110" s="21" t="s">
        <v>46</v>
      </c>
      <c r="N2110" s="22" t="s">
        <v>833</v>
      </c>
      <c r="O2110" t="s">
        <v>519</v>
      </c>
      <c r="P2110">
        <v>22</v>
      </c>
      <c r="Q2110">
        <v>116</v>
      </c>
      <c r="R2110">
        <v>1</v>
      </c>
      <c r="S2110">
        <v>1</v>
      </c>
      <c r="T2110">
        <v>10</v>
      </c>
      <c r="X2110" t="s">
        <v>214</v>
      </c>
      <c r="Y2110">
        <v>1184</v>
      </c>
      <c r="Z2110" t="s">
        <v>113</v>
      </c>
    </row>
    <row r="2111" spans="1:27" x14ac:dyDescent="0.25">
      <c r="A2111" s="22" t="s">
        <v>79</v>
      </c>
      <c r="B2111" s="23" t="s">
        <v>111</v>
      </c>
      <c r="C2111" s="23" t="s">
        <v>2654</v>
      </c>
      <c r="D2111" s="26" t="str">
        <f>VLOOKUP(R2111, method!$A$1:$B$15, 2, 0)</f>
        <v>放頭</v>
      </c>
      <c r="E2111">
        <v>6</v>
      </c>
      <c r="F2111" t="s">
        <v>564</v>
      </c>
      <c r="G2111" t="s">
        <v>511</v>
      </c>
      <c r="H2111">
        <v>1200</v>
      </c>
      <c r="I2111" s="35" t="s">
        <v>455</v>
      </c>
      <c r="J2111">
        <v>4</v>
      </c>
      <c r="K2111">
        <v>5</v>
      </c>
      <c r="L2111">
        <v>54</v>
      </c>
      <c r="M2111" s="21" t="s">
        <v>46</v>
      </c>
      <c r="N2111" s="23" t="s">
        <v>39</v>
      </c>
      <c r="O2111" t="s">
        <v>536</v>
      </c>
      <c r="P2111">
        <v>24</v>
      </c>
      <c r="Q2111">
        <v>129</v>
      </c>
      <c r="R2111">
        <v>3</v>
      </c>
      <c r="S2111">
        <v>3</v>
      </c>
      <c r="T2111">
        <v>6</v>
      </c>
      <c r="X2111" t="s">
        <v>1186</v>
      </c>
      <c r="Y2111">
        <v>1177</v>
      </c>
      <c r="Z2111" t="s">
        <v>113</v>
      </c>
    </row>
    <row r="2112" spans="1:27" x14ac:dyDescent="0.25">
      <c r="A2112" s="22" t="s">
        <v>79</v>
      </c>
      <c r="B2112" s="23" t="s">
        <v>111</v>
      </c>
      <c r="C2112" s="23" t="s">
        <v>2654</v>
      </c>
      <c r="D2112" s="29" t="str">
        <f>VLOOKUP(R2112, method!$A$1:$B$15, 2, 0)</f>
        <v>留後</v>
      </c>
      <c r="E2112">
        <v>9</v>
      </c>
      <c r="F2112" t="s">
        <v>592</v>
      </c>
      <c r="G2112" t="s">
        <v>511</v>
      </c>
      <c r="H2112">
        <v>1200</v>
      </c>
      <c r="I2112" s="35" t="s">
        <v>455</v>
      </c>
      <c r="J2112">
        <v>4</v>
      </c>
      <c r="K2112">
        <v>7</v>
      </c>
      <c r="L2112">
        <v>55</v>
      </c>
      <c r="M2112" s="21" t="s">
        <v>46</v>
      </c>
      <c r="N2112" s="14" t="s">
        <v>50</v>
      </c>
      <c r="O2112">
        <v>8</v>
      </c>
      <c r="P2112">
        <v>36</v>
      </c>
      <c r="Q2112">
        <v>130</v>
      </c>
      <c r="R2112">
        <v>11</v>
      </c>
      <c r="S2112">
        <v>10</v>
      </c>
      <c r="T2112">
        <v>9</v>
      </c>
      <c r="X2112" t="s">
        <v>688</v>
      </c>
      <c r="Y2112">
        <v>1176</v>
      </c>
      <c r="Z2112" t="s">
        <v>113</v>
      </c>
    </row>
    <row r="2113" spans="1:26" x14ac:dyDescent="0.25">
      <c r="A2113" s="22" t="s">
        <v>79</v>
      </c>
      <c r="B2113" s="23" t="s">
        <v>111</v>
      </c>
      <c r="C2113" s="23" t="s">
        <v>2654</v>
      </c>
      <c r="D2113" s="26" t="str">
        <f>VLOOKUP(R2113, method!$A$1:$B$15, 2, 0)</f>
        <v>放頭</v>
      </c>
      <c r="E2113" s="34">
        <v>5</v>
      </c>
      <c r="F2113" t="s">
        <v>602</v>
      </c>
      <c r="G2113" t="s">
        <v>511</v>
      </c>
      <c r="H2113">
        <v>1200</v>
      </c>
      <c r="I2113" s="36" t="s">
        <v>603</v>
      </c>
      <c r="J2113">
        <v>4</v>
      </c>
      <c r="K2113">
        <v>9</v>
      </c>
      <c r="L2113">
        <v>55</v>
      </c>
      <c r="M2113" s="21" t="s">
        <v>46</v>
      </c>
      <c r="N2113" s="24" t="s">
        <v>146</v>
      </c>
      <c r="O2113">
        <v>5</v>
      </c>
      <c r="P2113">
        <v>13</v>
      </c>
      <c r="Q2113">
        <v>133</v>
      </c>
      <c r="R2113">
        <v>3</v>
      </c>
      <c r="S2113">
        <v>3</v>
      </c>
      <c r="T2113">
        <v>5</v>
      </c>
      <c r="X2113" t="s">
        <v>2008</v>
      </c>
      <c r="Y2113">
        <v>1190</v>
      </c>
      <c r="Z2113" t="s">
        <v>113</v>
      </c>
    </row>
    <row r="2114" spans="1:26" x14ac:dyDescent="0.25">
      <c r="A2114" s="22" t="s">
        <v>79</v>
      </c>
      <c r="B2114" s="23" t="s">
        <v>111</v>
      </c>
      <c r="C2114" s="23" t="s">
        <v>2654</v>
      </c>
      <c r="D2114" s="26" t="str">
        <f>VLOOKUP(R2114, method!$A$1:$B$15, 2, 0)</f>
        <v>放頭</v>
      </c>
      <c r="E2114">
        <v>11</v>
      </c>
      <c r="F2114" t="s">
        <v>605</v>
      </c>
      <c r="G2114" t="s">
        <v>511</v>
      </c>
      <c r="H2114">
        <v>1200</v>
      </c>
      <c r="I2114" s="35" t="s">
        <v>455</v>
      </c>
      <c r="J2114">
        <v>4</v>
      </c>
      <c r="K2114">
        <v>1</v>
      </c>
      <c r="L2114">
        <v>55</v>
      </c>
      <c r="M2114" s="21" t="s">
        <v>46</v>
      </c>
      <c r="N2114" s="15" t="s">
        <v>441</v>
      </c>
      <c r="O2114" t="s">
        <v>476</v>
      </c>
      <c r="P2114">
        <v>12</v>
      </c>
      <c r="Q2114">
        <v>124</v>
      </c>
      <c r="R2114">
        <v>3</v>
      </c>
      <c r="S2114">
        <v>1</v>
      </c>
      <c r="T2114">
        <v>11</v>
      </c>
      <c r="X2114" t="s">
        <v>1234</v>
      </c>
      <c r="Y2114">
        <v>1187</v>
      </c>
      <c r="Z2114" t="s">
        <v>113</v>
      </c>
    </row>
    <row r="2115" spans="1:26" x14ac:dyDescent="0.25">
      <c r="A2115" s="22" t="s">
        <v>79</v>
      </c>
      <c r="B2115" s="23" t="s">
        <v>111</v>
      </c>
      <c r="C2115" s="23" t="s">
        <v>2654</v>
      </c>
      <c r="D2115" s="26" t="str">
        <f>VLOOKUP(R2115, method!$A$1:$B$15, 2, 0)</f>
        <v>放頭</v>
      </c>
      <c r="E2115" s="33">
        <v>1</v>
      </c>
      <c r="F2115" t="s">
        <v>580</v>
      </c>
      <c r="G2115" t="s">
        <v>511</v>
      </c>
      <c r="H2115">
        <v>1200</v>
      </c>
      <c r="I2115" s="35" t="s">
        <v>455</v>
      </c>
      <c r="J2115">
        <v>4</v>
      </c>
      <c r="K2115">
        <v>1</v>
      </c>
      <c r="L2115">
        <v>48</v>
      </c>
      <c r="M2115" s="21" t="s">
        <v>46</v>
      </c>
      <c r="N2115" s="22" t="s">
        <v>833</v>
      </c>
      <c r="O2115" s="10" t="s">
        <v>452</v>
      </c>
      <c r="P2115">
        <v>18</v>
      </c>
      <c r="Q2115">
        <v>114</v>
      </c>
      <c r="R2115">
        <v>1</v>
      </c>
      <c r="S2115">
        <v>1</v>
      </c>
      <c r="T2115">
        <v>1</v>
      </c>
      <c r="X2115" t="s">
        <v>1849</v>
      </c>
      <c r="Y2115">
        <v>1194</v>
      </c>
      <c r="Z2115" t="s">
        <v>113</v>
      </c>
    </row>
    <row r="2116" spans="1:26" x14ac:dyDescent="0.25">
      <c r="A2116" s="22" t="s">
        <v>79</v>
      </c>
      <c r="B2116" s="23" t="s">
        <v>111</v>
      </c>
      <c r="C2116" s="23" t="s">
        <v>2654</v>
      </c>
      <c r="D2116" s="27" t="str">
        <f>VLOOKUP(R2116, method!$A$1:$B$15, 2, 0)</f>
        <v>中後</v>
      </c>
      <c r="E2116">
        <v>12</v>
      </c>
      <c r="F2116" t="s">
        <v>676</v>
      </c>
      <c r="G2116" t="s">
        <v>511</v>
      </c>
      <c r="H2116">
        <v>1200</v>
      </c>
      <c r="I2116" s="35" t="s">
        <v>455</v>
      </c>
      <c r="J2116">
        <v>4</v>
      </c>
      <c r="K2116">
        <v>12</v>
      </c>
      <c r="L2116">
        <v>48</v>
      </c>
      <c r="M2116" s="21" t="s">
        <v>46</v>
      </c>
      <c r="N2116" s="24" t="s">
        <v>389</v>
      </c>
      <c r="O2116" t="s">
        <v>573</v>
      </c>
      <c r="P2116">
        <v>7.6</v>
      </c>
      <c r="Q2116">
        <v>123</v>
      </c>
      <c r="R2116">
        <v>8</v>
      </c>
      <c r="S2116">
        <v>7</v>
      </c>
      <c r="T2116">
        <v>12</v>
      </c>
      <c r="X2116" t="s">
        <v>670</v>
      </c>
      <c r="Y2116">
        <v>1190</v>
      </c>
      <c r="Z2116" t="s">
        <v>113</v>
      </c>
    </row>
    <row r="2117" spans="1:26" x14ac:dyDescent="0.25">
      <c r="A2117" s="22" t="s">
        <v>79</v>
      </c>
      <c r="B2117" s="23" t="s">
        <v>111</v>
      </c>
      <c r="C2117" s="23" t="s">
        <v>2654</v>
      </c>
      <c r="D2117" s="26" t="str">
        <f>VLOOKUP(R2117, method!$A$1:$B$15, 2, 0)</f>
        <v>放頭</v>
      </c>
      <c r="E2117">
        <v>6</v>
      </c>
      <c r="F2117" t="s">
        <v>614</v>
      </c>
      <c r="G2117" t="s">
        <v>511</v>
      </c>
      <c r="H2117">
        <v>1200</v>
      </c>
      <c r="I2117" s="35" t="s">
        <v>455</v>
      </c>
      <c r="J2117">
        <v>4</v>
      </c>
      <c r="K2117">
        <v>2</v>
      </c>
      <c r="L2117">
        <v>48</v>
      </c>
      <c r="M2117" s="21" t="s">
        <v>46</v>
      </c>
      <c r="N2117" s="22" t="s">
        <v>833</v>
      </c>
      <c r="O2117" t="s">
        <v>637</v>
      </c>
      <c r="P2117">
        <v>6</v>
      </c>
      <c r="Q2117">
        <v>113</v>
      </c>
      <c r="R2117">
        <v>1</v>
      </c>
      <c r="S2117">
        <v>1</v>
      </c>
      <c r="T2117">
        <v>6</v>
      </c>
      <c r="X2117" t="s">
        <v>96</v>
      </c>
      <c r="Y2117">
        <v>1191</v>
      </c>
      <c r="Z2117" t="s">
        <v>113</v>
      </c>
    </row>
    <row r="2118" spans="1:26" x14ac:dyDescent="0.25">
      <c r="A2118" s="22" t="s">
        <v>79</v>
      </c>
      <c r="B2118" s="23" t="s">
        <v>111</v>
      </c>
      <c r="C2118" s="23" t="s">
        <v>2654</v>
      </c>
      <c r="D2118" s="26" t="str">
        <f>VLOOKUP(R2118, method!$A$1:$B$15, 2, 0)</f>
        <v>放頭</v>
      </c>
      <c r="E2118" s="33">
        <v>1</v>
      </c>
      <c r="F2118" t="s">
        <v>616</v>
      </c>
      <c r="G2118" t="s">
        <v>511</v>
      </c>
      <c r="H2118">
        <v>1200</v>
      </c>
      <c r="I2118" s="35" t="s">
        <v>455</v>
      </c>
      <c r="J2118">
        <v>4</v>
      </c>
      <c r="K2118">
        <v>4</v>
      </c>
      <c r="L2118">
        <v>41</v>
      </c>
      <c r="M2118" s="21" t="s">
        <v>46</v>
      </c>
      <c r="N2118" s="22" t="s">
        <v>833</v>
      </c>
      <c r="O2118" s="10">
        <v>1</v>
      </c>
      <c r="P2118">
        <v>11</v>
      </c>
      <c r="Q2118">
        <v>109</v>
      </c>
      <c r="R2118">
        <v>2</v>
      </c>
      <c r="S2118">
        <v>1</v>
      </c>
      <c r="T2118">
        <v>1</v>
      </c>
      <c r="X2118" t="s">
        <v>1736</v>
      </c>
      <c r="Y2118">
        <v>1181</v>
      </c>
      <c r="Z2118" t="s">
        <v>113</v>
      </c>
    </row>
    <row r="2119" spans="1:26" x14ac:dyDescent="0.25">
      <c r="A2119" s="22" t="s">
        <v>79</v>
      </c>
      <c r="B2119" s="23" t="s">
        <v>111</v>
      </c>
      <c r="C2119" s="23" t="s">
        <v>2654</v>
      </c>
      <c r="D2119" s="26" t="str">
        <f>VLOOKUP(R2119, method!$A$1:$B$15, 2, 0)</f>
        <v>放頭</v>
      </c>
      <c r="E2119">
        <v>8</v>
      </c>
      <c r="F2119" t="s">
        <v>618</v>
      </c>
      <c r="G2119" t="s">
        <v>491</v>
      </c>
      <c r="H2119">
        <v>1400</v>
      </c>
      <c r="I2119" s="35" t="s">
        <v>436</v>
      </c>
      <c r="J2119">
        <v>4</v>
      </c>
      <c r="K2119">
        <v>8</v>
      </c>
      <c r="L2119">
        <v>42</v>
      </c>
      <c r="M2119" s="21" t="s">
        <v>46</v>
      </c>
      <c r="N2119" s="21" t="s">
        <v>61</v>
      </c>
      <c r="O2119">
        <v>4</v>
      </c>
      <c r="P2119">
        <v>26</v>
      </c>
      <c r="Q2119">
        <v>118</v>
      </c>
      <c r="R2119">
        <v>1</v>
      </c>
      <c r="S2119">
        <v>1</v>
      </c>
      <c r="T2119">
        <v>1</v>
      </c>
      <c r="U2119">
        <v>8</v>
      </c>
      <c r="X2119" t="s">
        <v>1420</v>
      </c>
      <c r="Y2119">
        <v>1180</v>
      </c>
      <c r="Z2119" t="s">
        <v>113</v>
      </c>
    </row>
    <row r="2120" spans="1:26" x14ac:dyDescent="0.25">
      <c r="A2120" s="22" t="s">
        <v>79</v>
      </c>
      <c r="B2120" s="23" t="s">
        <v>111</v>
      </c>
      <c r="C2120" s="23" t="s">
        <v>2654</v>
      </c>
      <c r="D2120" s="28" t="str">
        <f>VLOOKUP(R2120, method!$A$1:$B$15, 2, 0)</f>
        <v>中前</v>
      </c>
      <c r="E2120" s="34">
        <v>5</v>
      </c>
      <c r="F2120" t="s">
        <v>621</v>
      </c>
      <c r="G2120" s="30" t="s">
        <v>445</v>
      </c>
      <c r="H2120">
        <v>1200</v>
      </c>
      <c r="I2120" s="35" t="s">
        <v>436</v>
      </c>
      <c r="J2120">
        <v>4</v>
      </c>
      <c r="K2120">
        <v>8</v>
      </c>
      <c r="L2120">
        <v>46</v>
      </c>
      <c r="M2120" s="21" t="s">
        <v>46</v>
      </c>
      <c r="N2120" s="21" t="s">
        <v>61</v>
      </c>
      <c r="O2120" t="s">
        <v>529</v>
      </c>
      <c r="P2120">
        <v>21</v>
      </c>
      <c r="Q2120">
        <v>122</v>
      </c>
      <c r="R2120">
        <v>5</v>
      </c>
      <c r="S2120">
        <v>5</v>
      </c>
      <c r="T2120">
        <v>5</v>
      </c>
      <c r="X2120" t="s">
        <v>663</v>
      </c>
      <c r="Y2120">
        <v>1184</v>
      </c>
      <c r="Z2120" t="s">
        <v>961</v>
      </c>
    </row>
    <row r="2121" spans="1:26" x14ac:dyDescent="0.25">
      <c r="A2121" s="22" t="s">
        <v>79</v>
      </c>
      <c r="B2121" s="23" t="s">
        <v>111</v>
      </c>
      <c r="C2121" s="23" t="s">
        <v>2654</v>
      </c>
      <c r="D2121" s="26" t="str">
        <f>VLOOKUP(R2121, method!$A$1:$B$15, 2, 0)</f>
        <v>放頭</v>
      </c>
      <c r="E2121" s="34">
        <v>4</v>
      </c>
      <c r="F2121" t="s">
        <v>849</v>
      </c>
      <c r="G2121" s="31" t="s">
        <v>435</v>
      </c>
      <c r="H2121">
        <v>1200</v>
      </c>
      <c r="I2121" s="35" t="s">
        <v>455</v>
      </c>
      <c r="J2121">
        <v>4</v>
      </c>
      <c r="K2121">
        <v>7</v>
      </c>
      <c r="L2121">
        <v>47</v>
      </c>
      <c r="M2121" s="21" t="s">
        <v>46</v>
      </c>
      <c r="N2121" s="20" t="s">
        <v>56</v>
      </c>
      <c r="O2121" s="10">
        <v>2</v>
      </c>
      <c r="P2121">
        <v>20</v>
      </c>
      <c r="Q2121">
        <v>124</v>
      </c>
      <c r="R2121">
        <v>2</v>
      </c>
      <c r="S2121">
        <v>2</v>
      </c>
      <c r="T2121">
        <v>4</v>
      </c>
      <c r="X2121" t="s">
        <v>112</v>
      </c>
      <c r="Y2121">
        <v>1182</v>
      </c>
      <c r="Z2121" t="s">
        <v>915</v>
      </c>
    </row>
    <row r="2122" spans="1:26" x14ac:dyDescent="0.25">
      <c r="A2122" s="22" t="s">
        <v>79</v>
      </c>
      <c r="B2122" s="23" t="s">
        <v>111</v>
      </c>
      <c r="C2122" s="23" t="s">
        <v>2654</v>
      </c>
      <c r="D2122" s="28" t="str">
        <f>VLOOKUP(R2122, method!$A$1:$B$15, 2, 0)</f>
        <v>中前</v>
      </c>
      <c r="E2122" s="34">
        <v>4</v>
      </c>
      <c r="F2122" t="s">
        <v>628</v>
      </c>
      <c r="G2122" t="s">
        <v>551</v>
      </c>
      <c r="H2122">
        <v>1200</v>
      </c>
      <c r="I2122" s="35" t="s">
        <v>455</v>
      </c>
      <c r="J2122">
        <v>4</v>
      </c>
      <c r="K2122">
        <v>3</v>
      </c>
      <c r="L2122">
        <v>48</v>
      </c>
      <c r="M2122" s="21" t="s">
        <v>46</v>
      </c>
      <c r="N2122" s="21" t="s">
        <v>61</v>
      </c>
      <c r="O2122" s="10" t="s">
        <v>442</v>
      </c>
      <c r="P2122">
        <v>36</v>
      </c>
      <c r="Q2122">
        <v>125</v>
      </c>
      <c r="R2122">
        <v>4</v>
      </c>
      <c r="S2122">
        <v>3</v>
      </c>
      <c r="T2122">
        <v>4</v>
      </c>
      <c r="X2122" t="s">
        <v>668</v>
      </c>
      <c r="Y2122">
        <v>1176</v>
      </c>
      <c r="Z2122" t="s">
        <v>113</v>
      </c>
    </row>
    <row r="2123" spans="1:26" x14ac:dyDescent="0.25">
      <c r="A2123" s="22" t="s">
        <v>79</v>
      </c>
      <c r="B2123" s="23" t="s">
        <v>111</v>
      </c>
      <c r="C2123" s="23" t="s">
        <v>2654</v>
      </c>
      <c r="D2123" s="27" t="str">
        <f>VLOOKUP(R2123, method!$A$1:$B$15, 2, 0)</f>
        <v>中後</v>
      </c>
      <c r="E2123">
        <v>11</v>
      </c>
      <c r="F2123" t="s">
        <v>636</v>
      </c>
      <c r="G2123" t="s">
        <v>631</v>
      </c>
      <c r="H2123">
        <v>1000</v>
      </c>
      <c r="I2123" s="35" t="s">
        <v>455</v>
      </c>
      <c r="J2123">
        <v>4</v>
      </c>
      <c r="K2123">
        <v>5</v>
      </c>
      <c r="L2123">
        <v>50</v>
      </c>
      <c r="M2123" s="21" t="s">
        <v>46</v>
      </c>
      <c r="N2123" s="18" t="s">
        <v>201</v>
      </c>
      <c r="O2123" t="s">
        <v>546</v>
      </c>
      <c r="P2123">
        <v>103</v>
      </c>
      <c r="Q2123">
        <v>124</v>
      </c>
      <c r="R2123">
        <v>8</v>
      </c>
      <c r="S2123">
        <v>6</v>
      </c>
      <c r="T2123">
        <v>11</v>
      </c>
      <c r="X2123" t="s">
        <v>1091</v>
      </c>
      <c r="Y2123">
        <v>1166</v>
      </c>
      <c r="Z2123" t="s">
        <v>113</v>
      </c>
    </row>
    <row r="2124" spans="1:26" x14ac:dyDescent="0.25">
      <c r="A2124" s="22" t="s">
        <v>79</v>
      </c>
      <c r="B2124" s="23" t="s">
        <v>111</v>
      </c>
      <c r="C2124" s="23" t="s">
        <v>2654</v>
      </c>
      <c r="D2124" s="28" t="str">
        <f>VLOOKUP(R2124, method!$A$1:$B$15, 2, 0)</f>
        <v>中前</v>
      </c>
      <c r="E2124">
        <v>7</v>
      </c>
      <c r="F2124" t="s">
        <v>1240</v>
      </c>
      <c r="G2124" t="s">
        <v>511</v>
      </c>
      <c r="H2124">
        <v>1200</v>
      </c>
      <c r="I2124" s="35" t="s">
        <v>455</v>
      </c>
      <c r="J2124">
        <v>4</v>
      </c>
      <c r="K2124">
        <v>2</v>
      </c>
      <c r="L2124">
        <v>52</v>
      </c>
      <c r="M2124" s="21" t="s">
        <v>46</v>
      </c>
      <c r="N2124" s="19" t="s">
        <v>388</v>
      </c>
      <c r="O2124" t="s">
        <v>519</v>
      </c>
      <c r="P2124">
        <v>16</v>
      </c>
      <c r="Q2124">
        <v>129</v>
      </c>
      <c r="R2124">
        <v>4</v>
      </c>
      <c r="S2124">
        <v>6</v>
      </c>
      <c r="T2124">
        <v>7</v>
      </c>
      <c r="X2124" t="s">
        <v>112</v>
      </c>
      <c r="Y2124">
        <v>1171</v>
      </c>
      <c r="Z2124" t="s">
        <v>2009</v>
      </c>
    </row>
    <row r="2125" spans="1:26" x14ac:dyDescent="0.25">
      <c r="A2125" s="22" t="s">
        <v>79</v>
      </c>
      <c r="B2125" s="23" t="s">
        <v>111</v>
      </c>
      <c r="C2125" s="23" t="s">
        <v>2654</v>
      </c>
      <c r="D2125" s="28" t="str">
        <f>VLOOKUP(R2125, method!$A$1:$B$15, 2, 0)</f>
        <v>中前</v>
      </c>
      <c r="E2125">
        <v>11</v>
      </c>
      <c r="F2125" t="s">
        <v>1370</v>
      </c>
      <c r="G2125" t="s">
        <v>631</v>
      </c>
      <c r="H2125">
        <v>1200</v>
      </c>
      <c r="I2125" s="35" t="s">
        <v>455</v>
      </c>
      <c r="J2125">
        <v>4</v>
      </c>
      <c r="K2125">
        <v>3</v>
      </c>
      <c r="L2125">
        <v>54</v>
      </c>
      <c r="M2125" s="21" t="s">
        <v>46</v>
      </c>
      <c r="N2125" s="17" t="s">
        <v>448</v>
      </c>
      <c r="O2125" t="s">
        <v>533</v>
      </c>
      <c r="P2125">
        <v>14</v>
      </c>
      <c r="Q2125">
        <v>128</v>
      </c>
      <c r="R2125">
        <v>6</v>
      </c>
      <c r="S2125">
        <v>6</v>
      </c>
      <c r="T2125">
        <v>11</v>
      </c>
      <c r="X2125" t="s">
        <v>520</v>
      </c>
      <c r="Y2125">
        <v>1179</v>
      </c>
      <c r="Z2125" t="s">
        <v>1845</v>
      </c>
    </row>
    <row r="2126" spans="1:26" x14ac:dyDescent="0.25">
      <c r="A2126" s="22" t="s">
        <v>79</v>
      </c>
      <c r="B2126" s="23" t="s">
        <v>111</v>
      </c>
      <c r="C2126" s="23" t="s">
        <v>2654</v>
      </c>
      <c r="D2126" s="29" t="str">
        <f>VLOOKUP(R2126, method!$A$1:$B$15, 2, 0)</f>
        <v>留後</v>
      </c>
      <c r="E2126">
        <v>7</v>
      </c>
      <c r="F2126" t="s">
        <v>1244</v>
      </c>
      <c r="G2126" s="31" t="s">
        <v>451</v>
      </c>
      <c r="H2126">
        <v>1200</v>
      </c>
      <c r="I2126" s="35" t="s">
        <v>455</v>
      </c>
      <c r="J2126">
        <v>4</v>
      </c>
      <c r="K2126">
        <v>7</v>
      </c>
      <c r="L2126">
        <v>56</v>
      </c>
      <c r="M2126" s="21" t="s">
        <v>46</v>
      </c>
      <c r="N2126" s="21" t="s">
        <v>61</v>
      </c>
      <c r="O2126" t="s">
        <v>495</v>
      </c>
      <c r="P2126">
        <v>10</v>
      </c>
      <c r="Q2126">
        <v>131</v>
      </c>
      <c r="R2126">
        <v>11</v>
      </c>
      <c r="S2126">
        <v>11</v>
      </c>
      <c r="T2126">
        <v>7</v>
      </c>
      <c r="X2126" t="s">
        <v>1107</v>
      </c>
      <c r="Y2126">
        <v>1196</v>
      </c>
      <c r="Z2126" t="s">
        <v>346</v>
      </c>
    </row>
    <row r="2127" spans="1:26" x14ac:dyDescent="0.25">
      <c r="A2127" s="22" t="s">
        <v>79</v>
      </c>
      <c r="B2127" s="23" t="s">
        <v>111</v>
      </c>
      <c r="C2127" s="23" t="s">
        <v>2654</v>
      </c>
      <c r="D2127" s="28" t="str">
        <f>VLOOKUP(R2127, method!$A$1:$B$15, 2, 0)</f>
        <v>中前</v>
      </c>
      <c r="E2127">
        <v>9</v>
      </c>
      <c r="F2127" t="s">
        <v>1009</v>
      </c>
      <c r="G2127" t="s">
        <v>469</v>
      </c>
      <c r="H2127">
        <v>1000</v>
      </c>
      <c r="I2127" s="35" t="s">
        <v>455</v>
      </c>
      <c r="J2127">
        <v>4</v>
      </c>
      <c r="K2127">
        <v>5</v>
      </c>
      <c r="L2127">
        <v>58</v>
      </c>
      <c r="M2127" s="21" t="s">
        <v>46</v>
      </c>
      <c r="N2127" s="17" t="s">
        <v>448</v>
      </c>
      <c r="O2127" t="s">
        <v>536</v>
      </c>
      <c r="P2127">
        <v>19</v>
      </c>
      <c r="Q2127">
        <v>131</v>
      </c>
      <c r="R2127">
        <v>7</v>
      </c>
      <c r="S2127">
        <v>9</v>
      </c>
      <c r="T2127">
        <v>9</v>
      </c>
      <c r="X2127" t="s">
        <v>2010</v>
      </c>
      <c r="Y2127">
        <v>1196</v>
      </c>
      <c r="Z2127" t="s">
        <v>346</v>
      </c>
    </row>
    <row r="2128" spans="1:26" x14ac:dyDescent="0.25">
      <c r="A2128" s="22" t="s">
        <v>79</v>
      </c>
      <c r="B2128" s="23" t="s">
        <v>111</v>
      </c>
      <c r="C2128" s="23" t="s">
        <v>2654</v>
      </c>
      <c r="D2128" s="28" t="str">
        <f>VLOOKUP(R2128, method!$A$1:$B$15, 2, 0)</f>
        <v>中前</v>
      </c>
      <c r="E2128">
        <v>6</v>
      </c>
      <c r="F2128" t="s">
        <v>1620</v>
      </c>
      <c r="G2128" t="s">
        <v>511</v>
      </c>
      <c r="H2128">
        <v>1200</v>
      </c>
      <c r="I2128" s="35" t="s">
        <v>455</v>
      </c>
      <c r="J2128">
        <v>4</v>
      </c>
      <c r="K2128">
        <v>1</v>
      </c>
      <c r="L2128">
        <v>60</v>
      </c>
      <c r="M2128" s="21" t="s">
        <v>46</v>
      </c>
      <c r="N2128" s="15" t="s">
        <v>441</v>
      </c>
      <c r="O2128" t="s">
        <v>637</v>
      </c>
      <c r="P2128">
        <v>15</v>
      </c>
      <c r="Q2128">
        <v>125</v>
      </c>
      <c r="R2128">
        <v>5</v>
      </c>
      <c r="S2128">
        <v>3</v>
      </c>
      <c r="T2128">
        <v>6</v>
      </c>
      <c r="X2128" t="s">
        <v>1383</v>
      </c>
      <c r="Y2128">
        <v>1195</v>
      </c>
      <c r="Z2128" t="s">
        <v>346</v>
      </c>
    </row>
    <row r="2129" spans="1:27" x14ac:dyDescent="0.25">
      <c r="A2129" s="22" t="s">
        <v>79</v>
      </c>
      <c r="B2129" s="23" t="s">
        <v>111</v>
      </c>
      <c r="C2129" s="23" t="s">
        <v>2654</v>
      </c>
      <c r="D2129" s="29" t="str">
        <f>VLOOKUP(R2129, method!$A$1:$B$15, 2, 0)</f>
        <v>留後</v>
      </c>
      <c r="E2129">
        <v>6</v>
      </c>
      <c r="F2129" t="s">
        <v>1404</v>
      </c>
      <c r="G2129" t="s">
        <v>631</v>
      </c>
      <c r="H2129">
        <v>1000</v>
      </c>
      <c r="I2129" s="35" t="s">
        <v>455</v>
      </c>
      <c r="J2129">
        <v>3</v>
      </c>
      <c r="K2129">
        <v>2</v>
      </c>
      <c r="L2129">
        <v>62</v>
      </c>
      <c r="M2129" s="21" t="s">
        <v>46</v>
      </c>
      <c r="N2129" s="23" t="s">
        <v>394</v>
      </c>
      <c r="O2129" t="s">
        <v>456</v>
      </c>
      <c r="P2129">
        <v>67</v>
      </c>
      <c r="Q2129">
        <v>121</v>
      </c>
      <c r="R2129">
        <v>11</v>
      </c>
      <c r="S2129">
        <v>11</v>
      </c>
      <c r="T2129">
        <v>6</v>
      </c>
      <c r="X2129" t="s">
        <v>2011</v>
      </c>
      <c r="Y2129">
        <v>1193</v>
      </c>
      <c r="Z2129" t="s">
        <v>346</v>
      </c>
    </row>
    <row r="2130" spans="1:27" x14ac:dyDescent="0.25">
      <c r="A2130" s="22" t="s">
        <v>79</v>
      </c>
      <c r="B2130" s="23" t="s">
        <v>111</v>
      </c>
      <c r="C2130" s="23" t="s">
        <v>2654</v>
      </c>
      <c r="D2130" s="28" t="str">
        <f>VLOOKUP(R2130, method!$A$1:$B$15, 2, 0)</f>
        <v>中前</v>
      </c>
      <c r="E2130">
        <v>9</v>
      </c>
      <c r="F2130" t="s">
        <v>725</v>
      </c>
      <c r="G2130" t="s">
        <v>545</v>
      </c>
      <c r="H2130">
        <v>1200</v>
      </c>
      <c r="I2130" s="35" t="s">
        <v>455</v>
      </c>
      <c r="J2130">
        <v>3</v>
      </c>
      <c r="K2130">
        <v>4</v>
      </c>
      <c r="L2130">
        <v>64</v>
      </c>
      <c r="M2130" s="21" t="s">
        <v>46</v>
      </c>
      <c r="N2130" s="17" t="s">
        <v>448</v>
      </c>
      <c r="O2130" t="s">
        <v>465</v>
      </c>
      <c r="P2130">
        <v>99</v>
      </c>
      <c r="Q2130">
        <v>121</v>
      </c>
      <c r="R2130">
        <v>5</v>
      </c>
      <c r="S2130">
        <v>7</v>
      </c>
      <c r="T2130">
        <v>9</v>
      </c>
      <c r="X2130" t="s">
        <v>688</v>
      </c>
      <c r="Y2130">
        <v>1198</v>
      </c>
      <c r="Z2130" t="s">
        <v>346</v>
      </c>
    </row>
    <row r="2131" spans="1:27" x14ac:dyDescent="0.25">
      <c r="A2131" s="22" t="s">
        <v>79</v>
      </c>
      <c r="B2131" s="23" t="s">
        <v>111</v>
      </c>
      <c r="C2131" s="23" t="s">
        <v>2654</v>
      </c>
      <c r="D2131" s="28" t="str">
        <f>VLOOKUP(R2131, method!$A$1:$B$15, 2, 0)</f>
        <v>中前</v>
      </c>
      <c r="E2131">
        <v>6</v>
      </c>
      <c r="F2131" t="s">
        <v>1022</v>
      </c>
      <c r="G2131" t="s">
        <v>491</v>
      </c>
      <c r="H2131">
        <v>1200</v>
      </c>
      <c r="I2131" s="35" t="s">
        <v>455</v>
      </c>
      <c r="J2131">
        <v>3</v>
      </c>
      <c r="K2131">
        <v>9</v>
      </c>
      <c r="L2131">
        <v>64</v>
      </c>
      <c r="M2131" s="21" t="s">
        <v>46</v>
      </c>
      <c r="N2131" s="17" t="s">
        <v>448</v>
      </c>
      <c r="O2131" t="s">
        <v>508</v>
      </c>
      <c r="P2131">
        <v>126</v>
      </c>
      <c r="Q2131">
        <v>120</v>
      </c>
      <c r="R2131">
        <v>6</v>
      </c>
      <c r="S2131">
        <v>7</v>
      </c>
      <c r="T2131">
        <v>6</v>
      </c>
      <c r="X2131" t="s">
        <v>537</v>
      </c>
      <c r="Y2131">
        <v>1187</v>
      </c>
      <c r="Z2131" t="s">
        <v>596</v>
      </c>
    </row>
    <row r="2132" spans="1:27" x14ac:dyDescent="0.25">
      <c r="A2132" s="22" t="s">
        <v>79</v>
      </c>
      <c r="B2132" s="24" t="s">
        <v>115</v>
      </c>
      <c r="C2132" s="24" t="s">
        <v>2655</v>
      </c>
      <c r="D2132" s="27" t="str">
        <f>VLOOKUP(R2132, method!$A$1:$B$15, 2, 0)</f>
        <v>中後</v>
      </c>
      <c r="E2132">
        <v>11</v>
      </c>
      <c r="F2132" t="s">
        <v>708</v>
      </c>
      <c r="G2132" t="s">
        <v>631</v>
      </c>
      <c r="H2132">
        <v>1000</v>
      </c>
      <c r="I2132" s="35" t="s">
        <v>436</v>
      </c>
      <c r="J2132">
        <v>4</v>
      </c>
      <c r="K2132">
        <v>11</v>
      </c>
      <c r="L2132">
        <v>48</v>
      </c>
      <c r="M2132" s="17" t="s">
        <v>116</v>
      </c>
      <c r="N2132" s="24" t="s">
        <v>146</v>
      </c>
      <c r="O2132">
        <v>6</v>
      </c>
      <c r="P2132">
        <v>12</v>
      </c>
      <c r="Q2132">
        <v>123</v>
      </c>
      <c r="R2132">
        <v>10</v>
      </c>
      <c r="S2132">
        <v>14</v>
      </c>
      <c r="T2132">
        <v>11</v>
      </c>
      <c r="X2132" t="s">
        <v>1795</v>
      </c>
      <c r="Y2132">
        <v>1112</v>
      </c>
      <c r="Z2132" t="s">
        <v>1405</v>
      </c>
    </row>
    <row r="2133" spans="1:27" x14ac:dyDescent="0.25">
      <c r="A2133" s="22" t="s">
        <v>79</v>
      </c>
      <c r="B2133" s="24" t="s">
        <v>115</v>
      </c>
      <c r="C2133" s="24" t="s">
        <v>2655</v>
      </c>
      <c r="D2133" s="28" t="str">
        <f>VLOOKUP(R2133, method!$A$1:$B$15, 2, 0)</f>
        <v>中前</v>
      </c>
      <c r="E2133">
        <v>9</v>
      </c>
      <c r="F2133" t="s">
        <v>908</v>
      </c>
      <c r="G2133" t="s">
        <v>532</v>
      </c>
      <c r="H2133">
        <v>1000</v>
      </c>
      <c r="I2133" s="35" t="s">
        <v>455</v>
      </c>
      <c r="J2133">
        <v>4</v>
      </c>
      <c r="K2133">
        <v>8</v>
      </c>
      <c r="L2133">
        <v>49</v>
      </c>
      <c r="M2133" s="17" t="s">
        <v>116</v>
      </c>
      <c r="N2133" s="24" t="s">
        <v>146</v>
      </c>
      <c r="O2133" t="s">
        <v>519</v>
      </c>
      <c r="P2133">
        <v>11</v>
      </c>
      <c r="Q2133">
        <v>124</v>
      </c>
      <c r="R2133">
        <v>4</v>
      </c>
      <c r="S2133">
        <v>8</v>
      </c>
      <c r="T2133">
        <v>9</v>
      </c>
      <c r="X2133" t="s">
        <v>1915</v>
      </c>
      <c r="Y2133">
        <v>1111</v>
      </c>
      <c r="Z2133" t="s">
        <v>30</v>
      </c>
    </row>
    <row r="2134" spans="1:27" x14ac:dyDescent="0.25">
      <c r="A2134" s="22" t="s">
        <v>79</v>
      </c>
      <c r="B2134" s="24" t="s">
        <v>115</v>
      </c>
      <c r="C2134" s="24" t="s">
        <v>2655</v>
      </c>
      <c r="D2134" s="27" t="str">
        <f>VLOOKUP(R2134, method!$A$1:$B$15, 2, 0)</f>
        <v>中後</v>
      </c>
      <c r="E2134" s="33">
        <v>3</v>
      </c>
      <c r="F2134" t="s">
        <v>572</v>
      </c>
      <c r="G2134" t="s">
        <v>532</v>
      </c>
      <c r="H2134">
        <v>1000</v>
      </c>
      <c r="I2134" s="35" t="s">
        <v>455</v>
      </c>
      <c r="J2134">
        <v>4</v>
      </c>
      <c r="K2134">
        <v>11</v>
      </c>
      <c r="L2134">
        <v>48</v>
      </c>
      <c r="M2134" s="17" t="s">
        <v>116</v>
      </c>
      <c r="N2134" s="24" t="s">
        <v>146</v>
      </c>
      <c r="O2134" s="10" t="s">
        <v>613</v>
      </c>
      <c r="P2134">
        <v>15</v>
      </c>
      <c r="Q2134">
        <v>123</v>
      </c>
      <c r="R2134">
        <v>10</v>
      </c>
      <c r="S2134">
        <v>10</v>
      </c>
      <c r="T2134">
        <v>3</v>
      </c>
      <c r="X2134" t="s">
        <v>1824</v>
      </c>
      <c r="Y2134">
        <v>1116</v>
      </c>
      <c r="Z2134" t="s">
        <v>30</v>
      </c>
    </row>
    <row r="2135" spans="1:27" x14ac:dyDescent="0.25">
      <c r="A2135" s="22" t="s">
        <v>79</v>
      </c>
      <c r="B2135" s="24" t="s">
        <v>115</v>
      </c>
      <c r="C2135" s="24" t="s">
        <v>2655</v>
      </c>
      <c r="D2135" s="27" t="str">
        <f>VLOOKUP(R2135, method!$A$1:$B$15, 2, 0)</f>
        <v>中後</v>
      </c>
      <c r="E2135">
        <v>12</v>
      </c>
      <c r="F2135" t="s">
        <v>590</v>
      </c>
      <c r="G2135" t="s">
        <v>545</v>
      </c>
      <c r="H2135">
        <v>1400</v>
      </c>
      <c r="I2135" s="35" t="s">
        <v>436</v>
      </c>
      <c r="J2135">
        <v>4</v>
      </c>
      <c r="K2135">
        <v>1</v>
      </c>
      <c r="L2135">
        <v>49</v>
      </c>
      <c r="M2135" s="17" t="s">
        <v>116</v>
      </c>
      <c r="N2135" s="20" t="s">
        <v>402</v>
      </c>
      <c r="O2135" t="s">
        <v>548</v>
      </c>
      <c r="P2135">
        <v>8.8000000000000007</v>
      </c>
      <c r="Q2135">
        <v>124</v>
      </c>
      <c r="R2135">
        <v>8</v>
      </c>
      <c r="S2135">
        <v>6</v>
      </c>
      <c r="T2135">
        <v>6</v>
      </c>
      <c r="U2135">
        <v>12</v>
      </c>
      <c r="X2135" t="s">
        <v>647</v>
      </c>
      <c r="Y2135">
        <v>1118</v>
      </c>
      <c r="Z2135" t="s">
        <v>30</v>
      </c>
    </row>
    <row r="2136" spans="1:27" x14ac:dyDescent="0.25">
      <c r="A2136" s="22" t="s">
        <v>79</v>
      </c>
      <c r="B2136" s="24" t="s">
        <v>115</v>
      </c>
      <c r="C2136" s="24" t="s">
        <v>2655</v>
      </c>
      <c r="D2136" s="28" t="str">
        <f>VLOOKUP(R2136, method!$A$1:$B$15, 2, 0)</f>
        <v>中前</v>
      </c>
      <c r="E2136" s="33">
        <v>3</v>
      </c>
      <c r="F2136" t="s">
        <v>882</v>
      </c>
      <c r="G2136" t="s">
        <v>551</v>
      </c>
      <c r="H2136">
        <v>1200</v>
      </c>
      <c r="I2136" s="35" t="s">
        <v>455</v>
      </c>
      <c r="J2136">
        <v>4</v>
      </c>
      <c r="K2136">
        <v>9</v>
      </c>
      <c r="L2136">
        <v>48</v>
      </c>
      <c r="M2136" s="17" t="s">
        <v>116</v>
      </c>
      <c r="N2136" s="20" t="s">
        <v>402</v>
      </c>
      <c r="O2136" s="10" t="s">
        <v>376</v>
      </c>
      <c r="P2136">
        <v>21</v>
      </c>
      <c r="Q2136">
        <v>124</v>
      </c>
      <c r="R2136">
        <v>6</v>
      </c>
      <c r="S2136">
        <v>5</v>
      </c>
      <c r="T2136">
        <v>3</v>
      </c>
      <c r="X2136" t="s">
        <v>331</v>
      </c>
      <c r="Y2136">
        <v>1127</v>
      </c>
      <c r="Z2136" t="s">
        <v>30</v>
      </c>
    </row>
    <row r="2137" spans="1:27" x14ac:dyDescent="0.25">
      <c r="A2137" s="22" t="s">
        <v>79</v>
      </c>
      <c r="B2137" s="24" t="s">
        <v>115</v>
      </c>
      <c r="C2137" s="24" t="s">
        <v>2655</v>
      </c>
      <c r="D2137" s="29" t="str">
        <f>VLOOKUP(R2137, method!$A$1:$B$15, 2, 0)</f>
        <v>留後</v>
      </c>
      <c r="E2137">
        <v>7</v>
      </c>
      <c r="F2137" t="s">
        <v>650</v>
      </c>
      <c r="G2137" t="s">
        <v>469</v>
      </c>
      <c r="H2137">
        <v>1200</v>
      </c>
      <c r="I2137" s="35" t="s">
        <v>455</v>
      </c>
      <c r="J2137">
        <v>4</v>
      </c>
      <c r="K2137">
        <v>11</v>
      </c>
      <c r="L2137">
        <v>49</v>
      </c>
      <c r="M2137" s="17" t="s">
        <v>116</v>
      </c>
      <c r="N2137" s="23" t="s">
        <v>403</v>
      </c>
      <c r="O2137" s="10">
        <v>2</v>
      </c>
      <c r="P2137">
        <v>16</v>
      </c>
      <c r="Q2137">
        <v>127</v>
      </c>
      <c r="R2137">
        <v>12</v>
      </c>
      <c r="S2137">
        <v>12</v>
      </c>
      <c r="T2137">
        <v>7</v>
      </c>
      <c r="X2137" t="s">
        <v>1818</v>
      </c>
      <c r="Y2137">
        <v>1125</v>
      </c>
      <c r="Z2137" t="s">
        <v>1407</v>
      </c>
    </row>
    <row r="2138" spans="1:27" x14ac:dyDescent="0.25">
      <c r="A2138" s="22" t="s">
        <v>79</v>
      </c>
      <c r="B2138" s="24" t="s">
        <v>115</v>
      </c>
      <c r="C2138" s="24" t="s">
        <v>2655</v>
      </c>
      <c r="D2138" s="26" t="str">
        <f>VLOOKUP(R2138, method!$A$1:$B$15, 2, 0)</f>
        <v>放頭</v>
      </c>
      <c r="E2138" s="34">
        <v>4</v>
      </c>
      <c r="F2138" t="s">
        <v>652</v>
      </c>
      <c r="G2138" t="s">
        <v>532</v>
      </c>
      <c r="H2138">
        <v>1200</v>
      </c>
      <c r="I2138" s="35" t="s">
        <v>455</v>
      </c>
      <c r="J2138">
        <v>4</v>
      </c>
      <c r="K2138">
        <v>1</v>
      </c>
      <c r="L2138">
        <v>50</v>
      </c>
      <c r="M2138" s="17" t="s">
        <v>116</v>
      </c>
      <c r="N2138" s="18" t="s">
        <v>12</v>
      </c>
      <c r="O2138" s="10" t="s">
        <v>442</v>
      </c>
      <c r="P2138">
        <v>7.6</v>
      </c>
      <c r="Q2138">
        <v>123</v>
      </c>
      <c r="R2138">
        <v>3</v>
      </c>
      <c r="S2138">
        <v>1</v>
      </c>
      <c r="T2138">
        <v>4</v>
      </c>
      <c r="X2138" t="s">
        <v>1371</v>
      </c>
      <c r="Y2138">
        <v>1141</v>
      </c>
      <c r="Z2138" t="s">
        <v>1411</v>
      </c>
    </row>
    <row r="2139" spans="1:27" x14ac:dyDescent="0.25">
      <c r="A2139" s="22" t="s">
        <v>79</v>
      </c>
      <c r="B2139" s="24" t="s">
        <v>115</v>
      </c>
      <c r="C2139" s="24" t="s">
        <v>2655</v>
      </c>
      <c r="D2139" s="29" t="str">
        <f>VLOOKUP(R2139, method!$A$1:$B$15, 2, 0)</f>
        <v>留後</v>
      </c>
      <c r="E2139">
        <v>12</v>
      </c>
      <c r="F2139" t="s">
        <v>780</v>
      </c>
      <c r="G2139" t="s">
        <v>545</v>
      </c>
      <c r="H2139">
        <v>1400</v>
      </c>
      <c r="I2139" s="35" t="s">
        <v>455</v>
      </c>
      <c r="J2139">
        <v>4</v>
      </c>
      <c r="K2139">
        <v>12</v>
      </c>
      <c r="L2139">
        <v>52</v>
      </c>
      <c r="M2139" s="17" t="s">
        <v>116</v>
      </c>
      <c r="N2139" s="20" t="s">
        <v>56</v>
      </c>
      <c r="O2139" t="s">
        <v>648</v>
      </c>
      <c r="P2139">
        <v>35</v>
      </c>
      <c r="Q2139">
        <v>129</v>
      </c>
      <c r="R2139">
        <v>11</v>
      </c>
      <c r="S2139">
        <v>12</v>
      </c>
      <c r="T2139">
        <v>11</v>
      </c>
      <c r="U2139">
        <v>12</v>
      </c>
      <c r="X2139" t="s">
        <v>1843</v>
      </c>
      <c r="Y2139">
        <v>1148</v>
      </c>
      <c r="Z2139" t="s">
        <v>1418</v>
      </c>
    </row>
    <row r="2140" spans="1:27" x14ac:dyDescent="0.25">
      <c r="A2140" s="22" t="s">
        <v>79</v>
      </c>
      <c r="B2140" s="24" t="s">
        <v>115</v>
      </c>
      <c r="C2140" s="24" t="s">
        <v>2655</v>
      </c>
      <c r="D2140" s="27" t="str">
        <f>VLOOKUP(R2140, method!$A$1:$B$15, 2, 0)</f>
        <v>中後</v>
      </c>
      <c r="E2140" s="34">
        <v>4</v>
      </c>
      <c r="F2140" t="s">
        <v>468</v>
      </c>
      <c r="G2140" t="s">
        <v>469</v>
      </c>
      <c r="H2140">
        <v>1200</v>
      </c>
      <c r="I2140" s="35" t="s">
        <v>455</v>
      </c>
      <c r="J2140">
        <v>4</v>
      </c>
      <c r="K2140">
        <v>5</v>
      </c>
      <c r="L2140">
        <v>52</v>
      </c>
      <c r="M2140" s="17" t="s">
        <v>116</v>
      </c>
      <c r="N2140" s="20" t="s">
        <v>56</v>
      </c>
      <c r="O2140" t="s">
        <v>536</v>
      </c>
      <c r="P2140">
        <v>4.9000000000000004</v>
      </c>
      <c r="Q2140">
        <v>128</v>
      </c>
      <c r="R2140">
        <v>10</v>
      </c>
      <c r="S2140">
        <v>9</v>
      </c>
      <c r="T2140">
        <v>4</v>
      </c>
      <c r="X2140" t="s">
        <v>1754</v>
      </c>
      <c r="Y2140">
        <v>1148</v>
      </c>
      <c r="Z2140" t="s">
        <v>635</v>
      </c>
    </row>
    <row r="2141" spans="1:27" x14ac:dyDescent="0.25">
      <c r="A2141" s="22" t="s">
        <v>79</v>
      </c>
      <c r="B2141" s="25" t="s">
        <v>119</v>
      </c>
      <c r="C2141" s="25" t="s">
        <v>2656</v>
      </c>
      <c r="D2141" s="26" t="str">
        <f>VLOOKUP(R2141, method!$A$1:$B$15, 2, 0)</f>
        <v>放頭</v>
      </c>
      <c r="E2141" s="33">
        <v>3</v>
      </c>
      <c r="F2141" t="s">
        <v>434</v>
      </c>
      <c r="G2141" s="31" t="s">
        <v>435</v>
      </c>
      <c r="H2141">
        <v>1200</v>
      </c>
      <c r="I2141" s="35" t="s">
        <v>436</v>
      </c>
      <c r="J2141">
        <v>4</v>
      </c>
      <c r="K2141">
        <v>1</v>
      </c>
      <c r="L2141">
        <v>45</v>
      </c>
      <c r="M2141" s="20" t="s">
        <v>121</v>
      </c>
      <c r="N2141" s="15" t="s">
        <v>391</v>
      </c>
      <c r="O2141" s="10" t="s">
        <v>376</v>
      </c>
      <c r="P2141">
        <v>7</v>
      </c>
      <c r="Q2141">
        <v>120</v>
      </c>
      <c r="R2141">
        <v>1</v>
      </c>
      <c r="S2141">
        <v>1</v>
      </c>
      <c r="T2141">
        <v>3</v>
      </c>
      <c r="X2141" t="s">
        <v>122</v>
      </c>
      <c r="Y2141">
        <v>1202</v>
      </c>
      <c r="Z2141" t="s">
        <v>123</v>
      </c>
    </row>
    <row r="2142" spans="1:27" x14ac:dyDescent="0.25">
      <c r="A2142" s="22" t="s">
        <v>79</v>
      </c>
      <c r="B2142" s="25" t="s">
        <v>119</v>
      </c>
      <c r="C2142" s="25" t="s">
        <v>2656</v>
      </c>
      <c r="D2142" s="29" t="str">
        <f>VLOOKUP(R2142, method!$A$1:$B$15, 2, 0)</f>
        <v>留後</v>
      </c>
      <c r="E2142">
        <v>12</v>
      </c>
      <c r="F2142" t="s">
        <v>849</v>
      </c>
      <c r="G2142" s="31" t="s">
        <v>435</v>
      </c>
      <c r="H2142">
        <v>1200</v>
      </c>
      <c r="I2142" s="35" t="s">
        <v>455</v>
      </c>
      <c r="J2142">
        <v>4</v>
      </c>
      <c r="K2142">
        <v>10</v>
      </c>
      <c r="L2142">
        <v>49</v>
      </c>
      <c r="M2142" s="20" t="s">
        <v>121</v>
      </c>
      <c r="N2142" s="24" t="s">
        <v>389</v>
      </c>
      <c r="O2142">
        <v>7</v>
      </c>
      <c r="P2142">
        <v>39</v>
      </c>
      <c r="Q2142">
        <v>127</v>
      </c>
      <c r="R2142">
        <v>12</v>
      </c>
      <c r="S2142">
        <v>12</v>
      </c>
      <c r="T2142">
        <v>12</v>
      </c>
      <c r="X2142" t="s">
        <v>1856</v>
      </c>
      <c r="Y2142">
        <v>1184</v>
      </c>
      <c r="Z2142" t="s">
        <v>2012</v>
      </c>
    </row>
    <row r="2143" spans="1:27" x14ac:dyDescent="0.25">
      <c r="A2143" s="22" t="s">
        <v>79</v>
      </c>
      <c r="B2143" s="25" t="s">
        <v>119</v>
      </c>
      <c r="C2143" s="25" t="s">
        <v>2656</v>
      </c>
      <c r="E2143" t="s">
        <v>1021</v>
      </c>
      <c r="F2143" t="s">
        <v>851</v>
      </c>
      <c r="G2143" t="s">
        <v>532</v>
      </c>
      <c r="H2143">
        <v>1000</v>
      </c>
      <c r="I2143" s="35" t="s">
        <v>455</v>
      </c>
      <c r="J2143">
        <v>4</v>
      </c>
      <c r="K2143" t="s">
        <v>463</v>
      </c>
      <c r="L2143">
        <v>49</v>
      </c>
      <c r="M2143" s="20" t="s">
        <v>121</v>
      </c>
      <c r="O2143" t="s">
        <v>463</v>
      </c>
      <c r="P2143" t="s">
        <v>463</v>
      </c>
      <c r="Q2143">
        <v>124</v>
      </c>
      <c r="R2143" t="s">
        <v>463</v>
      </c>
      <c r="X2143" t="s">
        <v>463</v>
      </c>
      <c r="Y2143" t="s">
        <v>463</v>
      </c>
      <c r="Z2143" t="s">
        <v>463</v>
      </c>
      <c r="AA2143" t="s">
        <v>463</v>
      </c>
    </row>
    <row r="2144" spans="1:27" x14ac:dyDescent="0.25">
      <c r="A2144" s="22" t="s">
        <v>79</v>
      </c>
      <c r="B2144" s="25" t="s">
        <v>119</v>
      </c>
      <c r="C2144" s="25" t="s">
        <v>2656</v>
      </c>
      <c r="D2144" s="28" t="str">
        <f>VLOOKUP(R2144, method!$A$1:$B$15, 2, 0)</f>
        <v>中前</v>
      </c>
      <c r="E2144">
        <v>11</v>
      </c>
      <c r="F2144" t="s">
        <v>700</v>
      </c>
      <c r="G2144" t="s">
        <v>545</v>
      </c>
      <c r="H2144">
        <v>1000</v>
      </c>
      <c r="I2144" s="35" t="s">
        <v>455</v>
      </c>
      <c r="J2144">
        <v>4</v>
      </c>
      <c r="K2144">
        <v>2</v>
      </c>
      <c r="L2144">
        <v>51</v>
      </c>
      <c r="M2144" s="20" t="s">
        <v>121</v>
      </c>
      <c r="N2144" s="24" t="s">
        <v>389</v>
      </c>
      <c r="O2144" t="s">
        <v>465</v>
      </c>
      <c r="P2144">
        <v>20</v>
      </c>
      <c r="Q2144">
        <v>126</v>
      </c>
      <c r="R2144">
        <v>5</v>
      </c>
      <c r="S2144">
        <v>7</v>
      </c>
      <c r="T2144">
        <v>11</v>
      </c>
      <c r="X2144" t="s">
        <v>2013</v>
      </c>
      <c r="Y2144">
        <v>1192</v>
      </c>
      <c r="Z2144" t="s">
        <v>152</v>
      </c>
    </row>
    <row r="2145" spans="1:26" x14ac:dyDescent="0.25">
      <c r="A2145" s="22" t="s">
        <v>79</v>
      </c>
      <c r="B2145" s="25" t="s">
        <v>119</v>
      </c>
      <c r="C2145" s="25" t="s">
        <v>2656</v>
      </c>
      <c r="D2145" s="27" t="str">
        <f>VLOOKUP(R2145, method!$A$1:$B$15, 2, 0)</f>
        <v>中後</v>
      </c>
      <c r="E2145" s="34">
        <v>4</v>
      </c>
      <c r="F2145" t="s">
        <v>701</v>
      </c>
      <c r="G2145" t="s">
        <v>551</v>
      </c>
      <c r="H2145">
        <v>1000</v>
      </c>
      <c r="I2145" s="35" t="s">
        <v>455</v>
      </c>
      <c r="J2145">
        <v>4</v>
      </c>
      <c r="K2145">
        <v>11</v>
      </c>
      <c r="L2145">
        <v>52</v>
      </c>
      <c r="M2145" s="20" t="s">
        <v>121</v>
      </c>
      <c r="N2145" s="24" t="s">
        <v>146</v>
      </c>
      <c r="O2145">
        <v>3</v>
      </c>
      <c r="P2145">
        <v>47</v>
      </c>
      <c r="Q2145">
        <v>126</v>
      </c>
      <c r="R2145">
        <v>9</v>
      </c>
      <c r="S2145">
        <v>9</v>
      </c>
      <c r="T2145">
        <v>4</v>
      </c>
      <c r="X2145" t="s">
        <v>1074</v>
      </c>
      <c r="Y2145">
        <v>1197</v>
      </c>
      <c r="Z2145" t="s">
        <v>906</v>
      </c>
    </row>
    <row r="2146" spans="1:26" x14ac:dyDescent="0.25">
      <c r="A2146" s="22" t="s">
        <v>79</v>
      </c>
      <c r="B2146" s="25" t="s">
        <v>119</v>
      </c>
      <c r="C2146" s="25" t="s">
        <v>2656</v>
      </c>
      <c r="D2146" s="28" t="str">
        <f>VLOOKUP(R2146, method!$A$1:$B$15, 2, 0)</f>
        <v>中前</v>
      </c>
      <c r="E2146">
        <v>12</v>
      </c>
      <c r="F2146" t="s">
        <v>1004</v>
      </c>
      <c r="G2146" t="s">
        <v>469</v>
      </c>
      <c r="H2146">
        <v>1200</v>
      </c>
      <c r="I2146" s="35" t="s">
        <v>455</v>
      </c>
      <c r="J2146">
        <v>4</v>
      </c>
      <c r="K2146">
        <v>12</v>
      </c>
      <c r="L2146">
        <v>52</v>
      </c>
      <c r="M2146" s="20" t="s">
        <v>121</v>
      </c>
      <c r="N2146" s="16" t="s">
        <v>140</v>
      </c>
      <c r="O2146">
        <v>11</v>
      </c>
      <c r="P2146">
        <v>25</v>
      </c>
      <c r="Q2146">
        <v>123</v>
      </c>
      <c r="R2146">
        <v>5</v>
      </c>
      <c r="S2146">
        <v>7</v>
      </c>
      <c r="T2146">
        <v>12</v>
      </c>
      <c r="X2146" t="s">
        <v>1852</v>
      </c>
      <c r="Y2146">
        <v>1188</v>
      </c>
      <c r="Z2146" t="s">
        <v>100</v>
      </c>
    </row>
    <row r="2147" spans="1:26" x14ac:dyDescent="0.25">
      <c r="A2147" s="22" t="s">
        <v>79</v>
      </c>
      <c r="B2147" s="14" t="s">
        <v>125</v>
      </c>
      <c r="C2147" s="14" t="s">
        <v>2657</v>
      </c>
      <c r="D2147" s="28" t="str">
        <f>VLOOKUP(R2147, method!$A$1:$B$15, 2, 0)</f>
        <v>中前</v>
      </c>
      <c r="E2147">
        <v>10</v>
      </c>
      <c r="F2147" t="s">
        <v>708</v>
      </c>
      <c r="G2147" t="s">
        <v>511</v>
      </c>
      <c r="H2147">
        <v>1200</v>
      </c>
      <c r="I2147" s="35" t="s">
        <v>455</v>
      </c>
      <c r="J2147">
        <v>4</v>
      </c>
      <c r="K2147">
        <v>4</v>
      </c>
      <c r="L2147">
        <v>43</v>
      </c>
      <c r="M2147" s="21" t="s">
        <v>126</v>
      </c>
      <c r="N2147" s="24" t="s">
        <v>146</v>
      </c>
      <c r="O2147">
        <v>10</v>
      </c>
      <c r="P2147">
        <v>48</v>
      </c>
      <c r="Q2147">
        <v>118</v>
      </c>
      <c r="R2147">
        <v>5</v>
      </c>
      <c r="S2147">
        <v>5</v>
      </c>
      <c r="T2147">
        <v>10</v>
      </c>
      <c r="X2147" t="s">
        <v>496</v>
      </c>
      <c r="Y2147">
        <v>968</v>
      </c>
      <c r="Z2147" t="s">
        <v>127</v>
      </c>
    </row>
    <row r="2148" spans="1:26" x14ac:dyDescent="0.25">
      <c r="A2148" s="22" t="s">
        <v>79</v>
      </c>
      <c r="B2148" s="14" t="s">
        <v>125</v>
      </c>
      <c r="C2148" s="14" t="s">
        <v>2657</v>
      </c>
      <c r="D2148" s="29" t="str">
        <f>VLOOKUP(R2148, method!$A$1:$B$15, 2, 0)</f>
        <v>留後</v>
      </c>
      <c r="E2148">
        <v>6</v>
      </c>
      <c r="F2148" t="s">
        <v>712</v>
      </c>
      <c r="G2148" s="31" t="s">
        <v>439</v>
      </c>
      <c r="H2148">
        <v>1200</v>
      </c>
      <c r="I2148" s="35" t="s">
        <v>436</v>
      </c>
      <c r="J2148">
        <v>4</v>
      </c>
      <c r="K2148">
        <v>12</v>
      </c>
      <c r="L2148">
        <v>43</v>
      </c>
      <c r="M2148" s="21" t="s">
        <v>126</v>
      </c>
      <c r="N2148" s="24" t="s">
        <v>146</v>
      </c>
      <c r="O2148">
        <v>4</v>
      </c>
      <c r="P2148">
        <v>20</v>
      </c>
      <c r="Q2148">
        <v>120</v>
      </c>
      <c r="R2148">
        <v>11</v>
      </c>
      <c r="S2148">
        <v>10</v>
      </c>
      <c r="T2148">
        <v>6</v>
      </c>
      <c r="X2148" t="s">
        <v>688</v>
      </c>
      <c r="Y2148">
        <v>986</v>
      </c>
      <c r="Z2148" t="s">
        <v>127</v>
      </c>
    </row>
    <row r="2149" spans="1:26" x14ac:dyDescent="0.25">
      <c r="A2149" s="22" t="s">
        <v>79</v>
      </c>
      <c r="B2149" s="14" t="s">
        <v>125</v>
      </c>
      <c r="C2149" s="14" t="s">
        <v>2657</v>
      </c>
      <c r="D2149" s="26" t="str">
        <f>VLOOKUP(R2149, method!$A$1:$B$15, 2, 0)</f>
        <v>放頭</v>
      </c>
      <c r="E2149" s="33">
        <v>1</v>
      </c>
      <c r="F2149" t="s">
        <v>457</v>
      </c>
      <c r="G2149" s="30" t="s">
        <v>445</v>
      </c>
      <c r="H2149">
        <v>1200</v>
      </c>
      <c r="I2149" s="35" t="s">
        <v>455</v>
      </c>
      <c r="J2149">
        <v>5</v>
      </c>
      <c r="K2149">
        <v>4</v>
      </c>
      <c r="L2149">
        <v>37</v>
      </c>
      <c r="M2149" s="21" t="s">
        <v>126</v>
      </c>
      <c r="N2149" s="19" t="s">
        <v>388</v>
      </c>
      <c r="O2149" s="10">
        <v>1</v>
      </c>
      <c r="P2149">
        <v>11</v>
      </c>
      <c r="Q2149">
        <v>133</v>
      </c>
      <c r="R2149">
        <v>1</v>
      </c>
      <c r="S2149">
        <v>1</v>
      </c>
      <c r="T2149">
        <v>1</v>
      </c>
      <c r="X2149" t="s">
        <v>58</v>
      </c>
      <c r="Y2149">
        <v>1000</v>
      </c>
      <c r="Z2149" t="s">
        <v>127</v>
      </c>
    </row>
    <row r="2150" spans="1:26" x14ac:dyDescent="0.25">
      <c r="A2150" s="22" t="s">
        <v>79</v>
      </c>
      <c r="B2150" s="14" t="s">
        <v>125</v>
      </c>
      <c r="C2150" s="14" t="s">
        <v>2657</v>
      </c>
      <c r="D2150" s="26" t="str">
        <f>VLOOKUP(R2150, method!$A$1:$B$15, 2, 0)</f>
        <v>放頭</v>
      </c>
      <c r="E2150">
        <v>10</v>
      </c>
      <c r="F2150" t="s">
        <v>991</v>
      </c>
      <c r="G2150" t="s">
        <v>631</v>
      </c>
      <c r="H2150">
        <v>1200</v>
      </c>
      <c r="I2150" s="35" t="s">
        <v>455</v>
      </c>
      <c r="J2150">
        <v>5</v>
      </c>
      <c r="K2150">
        <v>11</v>
      </c>
      <c r="L2150">
        <v>37</v>
      </c>
      <c r="M2150" s="21" t="s">
        <v>126</v>
      </c>
      <c r="N2150" s="19" t="s">
        <v>388</v>
      </c>
      <c r="O2150" t="s">
        <v>480</v>
      </c>
      <c r="P2150">
        <v>16</v>
      </c>
      <c r="Q2150">
        <v>132</v>
      </c>
      <c r="R2150">
        <v>3</v>
      </c>
      <c r="S2150">
        <v>3</v>
      </c>
      <c r="T2150">
        <v>10</v>
      </c>
      <c r="X2150" t="s">
        <v>581</v>
      </c>
      <c r="Y2150">
        <v>977</v>
      </c>
      <c r="Z2150" t="s">
        <v>127</v>
      </c>
    </row>
    <row r="2151" spans="1:26" x14ac:dyDescent="0.25">
      <c r="A2151" s="22" t="s">
        <v>79</v>
      </c>
      <c r="B2151" s="14" t="s">
        <v>125</v>
      </c>
      <c r="C2151" s="14" t="s">
        <v>2657</v>
      </c>
      <c r="D2151" s="26" t="str">
        <f>VLOOKUP(R2151, method!$A$1:$B$15, 2, 0)</f>
        <v>放頭</v>
      </c>
      <c r="E2151" s="33">
        <v>2</v>
      </c>
      <c r="F2151" t="s">
        <v>673</v>
      </c>
      <c r="G2151" s="30" t="s">
        <v>445</v>
      </c>
      <c r="H2151">
        <v>1000</v>
      </c>
      <c r="I2151" s="35" t="s">
        <v>455</v>
      </c>
      <c r="J2151">
        <v>5</v>
      </c>
      <c r="K2151">
        <v>4</v>
      </c>
      <c r="L2151">
        <v>36</v>
      </c>
      <c r="M2151" s="21" t="s">
        <v>126</v>
      </c>
      <c r="N2151" s="19" t="s">
        <v>388</v>
      </c>
      <c r="O2151" s="10" t="s">
        <v>539</v>
      </c>
      <c r="P2151">
        <v>25</v>
      </c>
      <c r="Q2151">
        <v>131</v>
      </c>
      <c r="R2151">
        <v>1</v>
      </c>
      <c r="S2151">
        <v>1</v>
      </c>
      <c r="T2151">
        <v>2</v>
      </c>
      <c r="X2151" t="s">
        <v>2014</v>
      </c>
      <c r="Y2151">
        <v>983</v>
      </c>
      <c r="Z2151" t="s">
        <v>127</v>
      </c>
    </row>
    <row r="2152" spans="1:26" x14ac:dyDescent="0.25">
      <c r="A2152" s="22" t="s">
        <v>79</v>
      </c>
      <c r="B2152" s="14" t="s">
        <v>125</v>
      </c>
      <c r="C2152" s="14" t="s">
        <v>2657</v>
      </c>
      <c r="D2152" s="26" t="str">
        <f>VLOOKUP(R2152, method!$A$1:$B$15, 2, 0)</f>
        <v>放頭</v>
      </c>
      <c r="E2152" s="34">
        <v>5</v>
      </c>
      <c r="F2152" t="s">
        <v>612</v>
      </c>
      <c r="G2152" s="31" t="s">
        <v>439</v>
      </c>
      <c r="H2152">
        <v>1200</v>
      </c>
      <c r="I2152" s="35" t="s">
        <v>455</v>
      </c>
      <c r="J2152">
        <v>5</v>
      </c>
      <c r="K2152">
        <v>1</v>
      </c>
      <c r="L2152">
        <v>37</v>
      </c>
      <c r="M2152" s="21" t="s">
        <v>126</v>
      </c>
      <c r="N2152" s="19" t="s">
        <v>388</v>
      </c>
      <c r="O2152" s="10" t="s">
        <v>552</v>
      </c>
      <c r="P2152">
        <v>16</v>
      </c>
      <c r="Q2152">
        <v>132</v>
      </c>
      <c r="R2152">
        <v>3</v>
      </c>
      <c r="S2152">
        <v>3</v>
      </c>
      <c r="T2152">
        <v>5</v>
      </c>
      <c r="X2152" t="s">
        <v>104</v>
      </c>
      <c r="Y2152">
        <v>984</v>
      </c>
      <c r="Z2152" t="s">
        <v>127</v>
      </c>
    </row>
    <row r="2153" spans="1:26" x14ac:dyDescent="0.25">
      <c r="A2153" s="22" t="s">
        <v>79</v>
      </c>
      <c r="B2153" s="14" t="s">
        <v>125</v>
      </c>
      <c r="C2153" s="14" t="s">
        <v>2657</v>
      </c>
      <c r="D2153" s="28" t="str">
        <f>VLOOKUP(R2153, method!$A$1:$B$15, 2, 0)</f>
        <v>中前</v>
      </c>
      <c r="E2153">
        <v>11</v>
      </c>
      <c r="F2153" t="s">
        <v>472</v>
      </c>
      <c r="G2153" s="31" t="s">
        <v>435</v>
      </c>
      <c r="H2153">
        <v>1200</v>
      </c>
      <c r="I2153" s="35" t="s">
        <v>455</v>
      </c>
      <c r="J2153">
        <v>5</v>
      </c>
      <c r="K2153">
        <v>4</v>
      </c>
      <c r="L2153">
        <v>37</v>
      </c>
      <c r="M2153" s="21" t="s">
        <v>126</v>
      </c>
      <c r="N2153" s="19" t="s">
        <v>388</v>
      </c>
      <c r="O2153">
        <v>8</v>
      </c>
      <c r="P2153">
        <v>6.9</v>
      </c>
      <c r="Q2153">
        <v>132</v>
      </c>
      <c r="R2153">
        <v>7</v>
      </c>
      <c r="S2153">
        <v>7</v>
      </c>
      <c r="T2153">
        <v>11</v>
      </c>
      <c r="X2153" t="s">
        <v>1943</v>
      </c>
      <c r="Y2153">
        <v>980</v>
      </c>
      <c r="Z2153" t="s">
        <v>127</v>
      </c>
    </row>
    <row r="2154" spans="1:26" x14ac:dyDescent="0.25">
      <c r="A2154" s="22" t="s">
        <v>79</v>
      </c>
      <c r="B2154" s="14" t="s">
        <v>125</v>
      </c>
      <c r="C2154" s="14" t="s">
        <v>2657</v>
      </c>
      <c r="D2154" s="26" t="str">
        <f>VLOOKUP(R2154, method!$A$1:$B$15, 2, 0)</f>
        <v>放頭</v>
      </c>
      <c r="E2154">
        <v>7</v>
      </c>
      <c r="F2154" t="s">
        <v>665</v>
      </c>
      <c r="G2154" t="s">
        <v>631</v>
      </c>
      <c r="H2154">
        <v>1200</v>
      </c>
      <c r="I2154" s="35" t="s">
        <v>436</v>
      </c>
      <c r="J2154">
        <v>5</v>
      </c>
      <c r="K2154">
        <v>6</v>
      </c>
      <c r="L2154">
        <v>37</v>
      </c>
      <c r="M2154" s="21" t="s">
        <v>126</v>
      </c>
      <c r="N2154" s="19" t="s">
        <v>388</v>
      </c>
      <c r="O2154" t="s">
        <v>637</v>
      </c>
      <c r="P2154">
        <v>8.5</v>
      </c>
      <c r="Q2154">
        <v>130</v>
      </c>
      <c r="R2154">
        <v>3</v>
      </c>
      <c r="S2154">
        <v>3</v>
      </c>
      <c r="T2154">
        <v>7</v>
      </c>
      <c r="X2154" t="s">
        <v>1758</v>
      </c>
      <c r="Y2154">
        <v>997</v>
      </c>
      <c r="Z2154" t="s">
        <v>127</v>
      </c>
    </row>
    <row r="2155" spans="1:26" x14ac:dyDescent="0.25">
      <c r="A2155" s="22" t="s">
        <v>79</v>
      </c>
      <c r="B2155" s="14" t="s">
        <v>125</v>
      </c>
      <c r="C2155" s="14" t="s">
        <v>2657</v>
      </c>
      <c r="D2155" s="26" t="str">
        <f>VLOOKUP(R2155, method!$A$1:$B$15, 2, 0)</f>
        <v>放頭</v>
      </c>
      <c r="E2155" s="33">
        <v>1</v>
      </c>
      <c r="F2155" t="s">
        <v>654</v>
      </c>
      <c r="G2155" t="s">
        <v>545</v>
      </c>
      <c r="H2155">
        <v>1200</v>
      </c>
      <c r="I2155" s="36" t="s">
        <v>440</v>
      </c>
      <c r="J2155">
        <v>5</v>
      </c>
      <c r="K2155">
        <v>9</v>
      </c>
      <c r="L2155">
        <v>31</v>
      </c>
      <c r="M2155" s="21" t="s">
        <v>126</v>
      </c>
      <c r="N2155" s="19" t="s">
        <v>388</v>
      </c>
      <c r="O2155" s="10" t="s">
        <v>376</v>
      </c>
      <c r="P2155">
        <v>15</v>
      </c>
      <c r="Q2155">
        <v>126</v>
      </c>
      <c r="R2155">
        <v>3</v>
      </c>
      <c r="S2155">
        <v>2</v>
      </c>
      <c r="T2155">
        <v>1</v>
      </c>
      <c r="X2155" t="s">
        <v>458</v>
      </c>
      <c r="Y2155">
        <v>974</v>
      </c>
      <c r="Z2155" t="s">
        <v>127</v>
      </c>
    </row>
    <row r="2156" spans="1:26" x14ac:dyDescent="0.25">
      <c r="A2156" s="22" t="s">
        <v>79</v>
      </c>
      <c r="B2156" s="14" t="s">
        <v>125</v>
      </c>
      <c r="C2156" s="14" t="s">
        <v>2657</v>
      </c>
      <c r="D2156" s="29" t="str">
        <f>VLOOKUP(R2156, method!$A$1:$B$15, 2, 0)</f>
        <v>留後</v>
      </c>
      <c r="E2156">
        <v>7</v>
      </c>
      <c r="F2156" t="s">
        <v>484</v>
      </c>
      <c r="G2156" s="31" t="s">
        <v>439</v>
      </c>
      <c r="H2156">
        <v>1000</v>
      </c>
      <c r="I2156" s="36" t="s">
        <v>440</v>
      </c>
      <c r="J2156">
        <v>5</v>
      </c>
      <c r="K2156">
        <v>12</v>
      </c>
      <c r="L2156">
        <v>35</v>
      </c>
      <c r="M2156" s="21" t="s">
        <v>126</v>
      </c>
      <c r="N2156" s="19" t="s">
        <v>388</v>
      </c>
      <c r="O2156">
        <v>3</v>
      </c>
      <c r="P2156">
        <v>11</v>
      </c>
      <c r="Q2156">
        <v>130</v>
      </c>
      <c r="R2156">
        <v>11</v>
      </c>
      <c r="S2156">
        <v>10</v>
      </c>
      <c r="T2156">
        <v>7</v>
      </c>
      <c r="X2156" t="s">
        <v>2015</v>
      </c>
      <c r="Y2156">
        <v>984</v>
      </c>
      <c r="Z2156" t="s">
        <v>127</v>
      </c>
    </row>
    <row r="2157" spans="1:26" x14ac:dyDescent="0.25">
      <c r="A2157" s="22" t="s">
        <v>79</v>
      </c>
      <c r="B2157" s="14" t="s">
        <v>125</v>
      </c>
      <c r="C2157" s="14" t="s">
        <v>2657</v>
      </c>
      <c r="D2157" s="29" t="str">
        <f>VLOOKUP(R2157, method!$A$1:$B$15, 2, 0)</f>
        <v>留後</v>
      </c>
      <c r="E2157" s="33">
        <v>3</v>
      </c>
      <c r="F2157" t="s">
        <v>633</v>
      </c>
      <c r="G2157" s="30" t="s">
        <v>445</v>
      </c>
      <c r="H2157">
        <v>1200</v>
      </c>
      <c r="I2157" s="35" t="s">
        <v>455</v>
      </c>
      <c r="J2157">
        <v>5</v>
      </c>
      <c r="K2157">
        <v>11</v>
      </c>
      <c r="L2157">
        <v>36</v>
      </c>
      <c r="M2157" s="21" t="s">
        <v>126</v>
      </c>
      <c r="N2157" s="19" t="s">
        <v>388</v>
      </c>
      <c r="O2157" s="10">
        <v>2</v>
      </c>
      <c r="P2157">
        <v>53</v>
      </c>
      <c r="Q2157">
        <v>131</v>
      </c>
      <c r="R2157">
        <v>11</v>
      </c>
      <c r="S2157">
        <v>11</v>
      </c>
      <c r="T2157">
        <v>3</v>
      </c>
      <c r="X2157" t="s">
        <v>1914</v>
      </c>
      <c r="Y2157">
        <v>973</v>
      </c>
      <c r="Z2157" t="s">
        <v>127</v>
      </c>
    </row>
    <row r="2158" spans="1:26" x14ac:dyDescent="0.25">
      <c r="A2158" s="22" t="s">
        <v>79</v>
      </c>
      <c r="B2158" s="14" t="s">
        <v>125</v>
      </c>
      <c r="C2158" s="14" t="s">
        <v>2657</v>
      </c>
      <c r="D2158" s="27" t="str">
        <f>VLOOKUP(R2158, method!$A$1:$B$15, 2, 0)</f>
        <v>中後</v>
      </c>
      <c r="E2158">
        <v>6</v>
      </c>
      <c r="F2158" t="s">
        <v>1160</v>
      </c>
      <c r="G2158" s="31" t="s">
        <v>435</v>
      </c>
      <c r="H2158">
        <v>1000</v>
      </c>
      <c r="I2158" s="35" t="s">
        <v>455</v>
      </c>
      <c r="J2158">
        <v>5</v>
      </c>
      <c r="K2158">
        <v>5</v>
      </c>
      <c r="L2158">
        <v>38</v>
      </c>
      <c r="M2158" s="21" t="s">
        <v>126</v>
      </c>
      <c r="N2158" s="14" t="s">
        <v>45</v>
      </c>
      <c r="O2158" t="s">
        <v>519</v>
      </c>
      <c r="P2158">
        <v>44</v>
      </c>
      <c r="Q2158">
        <v>133</v>
      </c>
      <c r="R2158">
        <v>8</v>
      </c>
      <c r="S2158">
        <v>9</v>
      </c>
      <c r="T2158">
        <v>6</v>
      </c>
      <c r="X2158" t="s">
        <v>2016</v>
      </c>
      <c r="Y2158">
        <v>975</v>
      </c>
      <c r="Z2158" t="s">
        <v>127</v>
      </c>
    </row>
    <row r="2159" spans="1:26" x14ac:dyDescent="0.25">
      <c r="A2159" s="22" t="s">
        <v>79</v>
      </c>
      <c r="B2159" s="14" t="s">
        <v>125</v>
      </c>
      <c r="C2159" s="14" t="s">
        <v>2657</v>
      </c>
      <c r="D2159" s="28" t="str">
        <f>VLOOKUP(R2159, method!$A$1:$B$15, 2, 0)</f>
        <v>中前</v>
      </c>
      <c r="E2159">
        <v>8</v>
      </c>
      <c r="F2159" t="s">
        <v>703</v>
      </c>
      <c r="G2159" s="30" t="s">
        <v>445</v>
      </c>
      <c r="H2159">
        <v>1200</v>
      </c>
      <c r="I2159" s="35" t="s">
        <v>455</v>
      </c>
      <c r="J2159">
        <v>4</v>
      </c>
      <c r="K2159">
        <v>8</v>
      </c>
      <c r="L2159">
        <v>40</v>
      </c>
      <c r="M2159" s="21" t="s">
        <v>126</v>
      </c>
      <c r="N2159" s="14" t="s">
        <v>45</v>
      </c>
      <c r="O2159" t="s">
        <v>637</v>
      </c>
      <c r="P2159">
        <v>58</v>
      </c>
      <c r="Q2159">
        <v>115</v>
      </c>
      <c r="R2159">
        <v>6</v>
      </c>
      <c r="S2159">
        <v>6</v>
      </c>
      <c r="T2159">
        <v>8</v>
      </c>
      <c r="X2159" t="s">
        <v>2017</v>
      </c>
      <c r="Y2159">
        <v>991</v>
      </c>
      <c r="Z2159" t="s">
        <v>127</v>
      </c>
    </row>
    <row r="2160" spans="1:26" x14ac:dyDescent="0.25">
      <c r="A2160" s="22" t="s">
        <v>79</v>
      </c>
      <c r="B2160" s="14" t="s">
        <v>125</v>
      </c>
      <c r="C2160" s="14" t="s">
        <v>2657</v>
      </c>
      <c r="D2160" s="27" t="str">
        <f>VLOOKUP(R2160, method!$A$1:$B$15, 2, 0)</f>
        <v>中後</v>
      </c>
      <c r="E2160">
        <v>8</v>
      </c>
      <c r="F2160" t="s">
        <v>947</v>
      </c>
      <c r="G2160" s="31" t="s">
        <v>435</v>
      </c>
      <c r="H2160">
        <v>1200</v>
      </c>
      <c r="I2160" s="35" t="s">
        <v>455</v>
      </c>
      <c r="J2160">
        <v>4</v>
      </c>
      <c r="K2160">
        <v>12</v>
      </c>
      <c r="L2160">
        <v>42</v>
      </c>
      <c r="M2160" s="21" t="s">
        <v>126</v>
      </c>
      <c r="N2160" s="17" t="s">
        <v>512</v>
      </c>
      <c r="O2160" t="s">
        <v>637</v>
      </c>
      <c r="P2160">
        <v>165</v>
      </c>
      <c r="Q2160">
        <v>113</v>
      </c>
      <c r="R2160">
        <v>10</v>
      </c>
      <c r="S2160">
        <v>10</v>
      </c>
      <c r="T2160">
        <v>8</v>
      </c>
      <c r="X2160" t="s">
        <v>2018</v>
      </c>
      <c r="Y2160">
        <v>988</v>
      </c>
      <c r="Z2160" t="s">
        <v>127</v>
      </c>
    </row>
    <row r="2161" spans="1:26" x14ac:dyDescent="0.25">
      <c r="A2161" s="22" t="s">
        <v>79</v>
      </c>
      <c r="B2161" s="14" t="s">
        <v>125</v>
      </c>
      <c r="C2161" s="14" t="s">
        <v>2657</v>
      </c>
      <c r="D2161" s="29" t="str">
        <f>VLOOKUP(R2161, method!$A$1:$B$15, 2, 0)</f>
        <v>留後</v>
      </c>
      <c r="E2161">
        <v>11</v>
      </c>
      <c r="F2161" t="s">
        <v>497</v>
      </c>
      <c r="G2161" s="31" t="s">
        <v>435</v>
      </c>
      <c r="H2161">
        <v>1000</v>
      </c>
      <c r="I2161" s="35" t="s">
        <v>455</v>
      </c>
      <c r="J2161">
        <v>4</v>
      </c>
      <c r="K2161">
        <v>11</v>
      </c>
      <c r="L2161">
        <v>45</v>
      </c>
      <c r="M2161" s="21" t="s">
        <v>126</v>
      </c>
      <c r="N2161" s="14" t="s">
        <v>45</v>
      </c>
      <c r="O2161" t="s">
        <v>533</v>
      </c>
      <c r="P2161">
        <v>107</v>
      </c>
      <c r="Q2161">
        <v>121</v>
      </c>
      <c r="R2161">
        <v>11</v>
      </c>
      <c r="S2161">
        <v>10</v>
      </c>
      <c r="T2161">
        <v>11</v>
      </c>
      <c r="X2161" t="s">
        <v>2019</v>
      </c>
      <c r="Y2161">
        <v>988</v>
      </c>
      <c r="Z2161" t="s">
        <v>2020</v>
      </c>
    </row>
    <row r="2162" spans="1:26" x14ac:dyDescent="0.25">
      <c r="A2162" s="22" t="s">
        <v>79</v>
      </c>
      <c r="B2162" s="14" t="s">
        <v>125</v>
      </c>
      <c r="C2162" s="14" t="s">
        <v>2657</v>
      </c>
      <c r="D2162" s="27" t="str">
        <f>VLOOKUP(R2162, method!$A$1:$B$15, 2, 0)</f>
        <v>中後</v>
      </c>
      <c r="E2162">
        <v>14</v>
      </c>
      <c r="F2162" t="s">
        <v>1373</v>
      </c>
      <c r="G2162" t="s">
        <v>545</v>
      </c>
      <c r="H2162">
        <v>1000</v>
      </c>
      <c r="I2162" s="35" t="s">
        <v>455</v>
      </c>
      <c r="J2162">
        <v>4</v>
      </c>
      <c r="K2162">
        <v>1</v>
      </c>
      <c r="L2162">
        <v>48</v>
      </c>
      <c r="M2162" s="21" t="s">
        <v>126</v>
      </c>
      <c r="N2162" s="21" t="s">
        <v>61</v>
      </c>
      <c r="O2162" t="s">
        <v>1648</v>
      </c>
      <c r="P2162">
        <v>195</v>
      </c>
      <c r="Q2162">
        <v>123</v>
      </c>
      <c r="R2162">
        <v>10</v>
      </c>
      <c r="S2162">
        <v>13</v>
      </c>
      <c r="T2162">
        <v>14</v>
      </c>
      <c r="X2162" t="s">
        <v>2021</v>
      </c>
      <c r="Y2162">
        <v>982</v>
      </c>
      <c r="Z2162" t="s">
        <v>2022</v>
      </c>
    </row>
    <row r="2163" spans="1:26" x14ac:dyDescent="0.25">
      <c r="A2163" s="22" t="s">
        <v>79</v>
      </c>
      <c r="B2163" s="14" t="s">
        <v>125</v>
      </c>
      <c r="C2163" s="14" t="s">
        <v>2657</v>
      </c>
      <c r="D2163" s="27" t="str">
        <f>VLOOKUP(R2163, method!$A$1:$B$15, 2, 0)</f>
        <v>中後</v>
      </c>
      <c r="E2163">
        <v>10</v>
      </c>
      <c r="F2163" t="s">
        <v>1068</v>
      </c>
      <c r="G2163" s="31" t="s">
        <v>439</v>
      </c>
      <c r="H2163">
        <v>1000</v>
      </c>
      <c r="I2163" s="35" t="s">
        <v>455</v>
      </c>
      <c r="J2163">
        <v>4</v>
      </c>
      <c r="K2163">
        <v>7</v>
      </c>
      <c r="L2163">
        <v>50</v>
      </c>
      <c r="M2163" s="21" t="s">
        <v>126</v>
      </c>
      <c r="N2163" s="16" t="s">
        <v>71</v>
      </c>
      <c r="O2163" t="s">
        <v>508</v>
      </c>
      <c r="P2163">
        <v>73</v>
      </c>
      <c r="Q2163">
        <v>127</v>
      </c>
      <c r="R2163">
        <v>8</v>
      </c>
      <c r="S2163">
        <v>8</v>
      </c>
      <c r="T2163">
        <v>10</v>
      </c>
      <c r="X2163" t="s">
        <v>2023</v>
      </c>
      <c r="Y2163">
        <v>984</v>
      </c>
      <c r="Z2163" t="s">
        <v>557</v>
      </c>
    </row>
    <row r="2164" spans="1:26" x14ac:dyDescent="0.25">
      <c r="A2164" s="22" t="s">
        <v>79</v>
      </c>
      <c r="B2164" s="14" t="s">
        <v>125</v>
      </c>
      <c r="C2164" s="14" t="s">
        <v>2657</v>
      </c>
      <c r="D2164" s="29" t="str">
        <f>VLOOKUP(R2164, method!$A$1:$B$15, 2, 0)</f>
        <v>留後</v>
      </c>
      <c r="E2164">
        <v>14</v>
      </c>
      <c r="F2164" t="s">
        <v>1077</v>
      </c>
      <c r="G2164" t="s">
        <v>631</v>
      </c>
      <c r="H2164">
        <v>1000</v>
      </c>
      <c r="I2164" s="35" t="s">
        <v>455</v>
      </c>
      <c r="J2164">
        <v>4</v>
      </c>
      <c r="K2164">
        <v>9</v>
      </c>
      <c r="L2164">
        <v>52</v>
      </c>
      <c r="M2164" s="14" t="s">
        <v>181</v>
      </c>
      <c r="N2164" s="18" t="s">
        <v>201</v>
      </c>
      <c r="O2164">
        <v>13</v>
      </c>
      <c r="P2164">
        <v>88</v>
      </c>
      <c r="Q2164">
        <v>128</v>
      </c>
      <c r="R2164">
        <v>11</v>
      </c>
      <c r="S2164">
        <v>10</v>
      </c>
      <c r="T2164">
        <v>14</v>
      </c>
      <c r="X2164" t="s">
        <v>1742</v>
      </c>
      <c r="Y2164">
        <v>962</v>
      </c>
      <c r="Z2164" t="s">
        <v>463</v>
      </c>
    </row>
    <row r="2165" spans="1:26" x14ac:dyDescent="0.25">
      <c r="A2165" s="22" t="s">
        <v>79</v>
      </c>
      <c r="B2165" s="15" t="s">
        <v>2658</v>
      </c>
      <c r="C2165" s="15" t="s">
        <v>2659</v>
      </c>
      <c r="D2165" s="28" t="str">
        <f>VLOOKUP(R2165, method!$A$1:$B$15, 2, 0)</f>
        <v>中前</v>
      </c>
      <c r="E2165" s="34">
        <v>4</v>
      </c>
      <c r="F2165" t="s">
        <v>547</v>
      </c>
      <c r="G2165" t="s">
        <v>532</v>
      </c>
      <c r="H2165">
        <v>1000</v>
      </c>
      <c r="I2165" s="35" t="s">
        <v>455</v>
      </c>
      <c r="J2165">
        <v>4</v>
      </c>
      <c r="K2165">
        <v>8</v>
      </c>
      <c r="L2165">
        <v>51</v>
      </c>
      <c r="M2165" s="19" t="s">
        <v>57</v>
      </c>
      <c r="N2165" s="15" t="s">
        <v>390</v>
      </c>
      <c r="O2165" t="s">
        <v>456</v>
      </c>
      <c r="P2165">
        <v>34</v>
      </c>
      <c r="Q2165">
        <v>131</v>
      </c>
      <c r="R2165">
        <v>6</v>
      </c>
      <c r="S2165">
        <v>5</v>
      </c>
      <c r="T2165">
        <v>4</v>
      </c>
      <c r="X2165" t="s">
        <v>1714</v>
      </c>
      <c r="Y2165">
        <v>1029</v>
      </c>
      <c r="Z2165" t="s">
        <v>16</v>
      </c>
    </row>
    <row r="2166" spans="1:26" x14ac:dyDescent="0.25">
      <c r="A2166" s="22" t="s">
        <v>79</v>
      </c>
      <c r="B2166" s="15" t="s">
        <v>2658</v>
      </c>
      <c r="C2166" s="15" t="s">
        <v>2659</v>
      </c>
      <c r="D2166" s="28" t="str">
        <f>VLOOKUP(R2166, method!$A$1:$B$15, 2, 0)</f>
        <v>中前</v>
      </c>
      <c r="E2166">
        <v>8</v>
      </c>
      <c r="F2166" t="s">
        <v>438</v>
      </c>
      <c r="G2166" s="31" t="s">
        <v>439</v>
      </c>
      <c r="H2166">
        <v>1200</v>
      </c>
      <c r="I2166" s="36" t="s">
        <v>440</v>
      </c>
      <c r="J2166">
        <v>4</v>
      </c>
      <c r="K2166">
        <v>5</v>
      </c>
      <c r="L2166">
        <v>53</v>
      </c>
      <c r="M2166" s="19" t="s">
        <v>57</v>
      </c>
      <c r="N2166" s="18" t="s">
        <v>12</v>
      </c>
      <c r="O2166">
        <v>8</v>
      </c>
      <c r="P2166">
        <v>5.6</v>
      </c>
      <c r="Q2166">
        <v>129</v>
      </c>
      <c r="R2166">
        <v>4</v>
      </c>
      <c r="S2166">
        <v>2</v>
      </c>
      <c r="T2166">
        <v>8</v>
      </c>
      <c r="X2166" t="s">
        <v>2008</v>
      </c>
      <c r="Y2166">
        <v>1036</v>
      </c>
      <c r="Z2166" t="s">
        <v>16</v>
      </c>
    </row>
    <row r="2167" spans="1:26" x14ac:dyDescent="0.25">
      <c r="A2167" s="22" t="s">
        <v>79</v>
      </c>
      <c r="B2167" s="15" t="s">
        <v>2658</v>
      </c>
      <c r="C2167" s="15" t="s">
        <v>2659</v>
      </c>
      <c r="D2167" s="28" t="str">
        <f>VLOOKUP(R2167, method!$A$1:$B$15, 2, 0)</f>
        <v>中前</v>
      </c>
      <c r="E2167">
        <v>6</v>
      </c>
      <c r="F2167" t="s">
        <v>444</v>
      </c>
      <c r="G2167" s="30" t="s">
        <v>445</v>
      </c>
      <c r="H2167">
        <v>1200</v>
      </c>
      <c r="I2167" s="35" t="s">
        <v>436</v>
      </c>
      <c r="J2167">
        <v>4</v>
      </c>
      <c r="K2167">
        <v>3</v>
      </c>
      <c r="L2167">
        <v>53</v>
      </c>
      <c r="M2167" s="19" t="s">
        <v>57</v>
      </c>
      <c r="N2167" s="21" t="s">
        <v>61</v>
      </c>
      <c r="O2167" t="s">
        <v>536</v>
      </c>
      <c r="P2167">
        <v>5.9</v>
      </c>
      <c r="Q2167">
        <v>128</v>
      </c>
      <c r="R2167">
        <v>5</v>
      </c>
      <c r="S2167">
        <v>6</v>
      </c>
      <c r="T2167">
        <v>6</v>
      </c>
      <c r="X2167" t="s">
        <v>1082</v>
      </c>
      <c r="Y2167">
        <v>1038</v>
      </c>
      <c r="Z2167" t="s">
        <v>16</v>
      </c>
    </row>
    <row r="2168" spans="1:26" x14ac:dyDescent="0.25">
      <c r="A2168" s="22" t="s">
        <v>79</v>
      </c>
      <c r="B2168" s="15" t="s">
        <v>2658</v>
      </c>
      <c r="C2168" s="15" t="s">
        <v>2659</v>
      </c>
      <c r="D2168" s="26" t="str">
        <f>VLOOKUP(R2168, method!$A$1:$B$15, 2, 0)</f>
        <v>放頭</v>
      </c>
      <c r="E2168" s="33">
        <v>2</v>
      </c>
      <c r="F2168" t="s">
        <v>712</v>
      </c>
      <c r="G2168" s="31" t="s">
        <v>439</v>
      </c>
      <c r="H2168">
        <v>1200</v>
      </c>
      <c r="I2168" s="35" t="s">
        <v>436</v>
      </c>
      <c r="J2168">
        <v>4</v>
      </c>
      <c r="K2168">
        <v>6</v>
      </c>
      <c r="L2168">
        <v>52</v>
      </c>
      <c r="M2168" s="19" t="s">
        <v>57</v>
      </c>
      <c r="N2168" s="15" t="s">
        <v>390</v>
      </c>
      <c r="O2168" s="10" t="s">
        <v>488</v>
      </c>
      <c r="P2168">
        <v>28</v>
      </c>
      <c r="Q2168">
        <v>128</v>
      </c>
      <c r="R2168">
        <v>2</v>
      </c>
      <c r="S2168">
        <v>2</v>
      </c>
      <c r="T2168">
        <v>2</v>
      </c>
      <c r="X2168" t="s">
        <v>236</v>
      </c>
      <c r="Y2168">
        <v>1031</v>
      </c>
      <c r="Z2168" t="s">
        <v>16</v>
      </c>
    </row>
    <row r="2169" spans="1:26" x14ac:dyDescent="0.25">
      <c r="A2169" s="22" t="s">
        <v>79</v>
      </c>
      <c r="B2169" s="15" t="s">
        <v>2658</v>
      </c>
      <c r="C2169" s="15" t="s">
        <v>2659</v>
      </c>
      <c r="D2169" s="27" t="str">
        <f>VLOOKUP(R2169, method!$A$1:$B$15, 2, 0)</f>
        <v>中後</v>
      </c>
      <c r="E2169">
        <v>9</v>
      </c>
      <c r="F2169" t="s">
        <v>661</v>
      </c>
      <c r="G2169" s="30" t="s">
        <v>445</v>
      </c>
      <c r="H2169">
        <v>1200</v>
      </c>
      <c r="I2169" s="35" t="s">
        <v>436</v>
      </c>
      <c r="J2169">
        <v>4</v>
      </c>
      <c r="K2169">
        <v>9</v>
      </c>
      <c r="L2169">
        <v>54</v>
      </c>
      <c r="M2169" s="19" t="s">
        <v>57</v>
      </c>
      <c r="N2169" s="25" t="s">
        <v>120</v>
      </c>
      <c r="O2169" t="s">
        <v>546</v>
      </c>
      <c r="P2169">
        <v>24</v>
      </c>
      <c r="Q2169">
        <v>130</v>
      </c>
      <c r="R2169">
        <v>8</v>
      </c>
      <c r="S2169">
        <v>5</v>
      </c>
      <c r="T2169">
        <v>9</v>
      </c>
      <c r="X2169" t="s">
        <v>651</v>
      </c>
      <c r="Y2169">
        <v>1034</v>
      </c>
      <c r="Z2169" t="s">
        <v>16</v>
      </c>
    </row>
    <row r="2170" spans="1:26" x14ac:dyDescent="0.25">
      <c r="A2170" s="22" t="s">
        <v>79</v>
      </c>
      <c r="B2170" s="15" t="s">
        <v>2658</v>
      </c>
      <c r="C2170" s="15" t="s">
        <v>2659</v>
      </c>
      <c r="D2170" s="27" t="str">
        <f>VLOOKUP(R2170, method!$A$1:$B$15, 2, 0)</f>
        <v>中後</v>
      </c>
      <c r="E2170" s="34">
        <v>5</v>
      </c>
      <c r="F2170" t="s">
        <v>457</v>
      </c>
      <c r="G2170" s="30" t="s">
        <v>445</v>
      </c>
      <c r="H2170">
        <v>1200</v>
      </c>
      <c r="I2170" s="35" t="s">
        <v>455</v>
      </c>
      <c r="J2170">
        <v>4</v>
      </c>
      <c r="K2170">
        <v>7</v>
      </c>
      <c r="L2170">
        <v>55</v>
      </c>
      <c r="M2170" s="19" t="s">
        <v>57</v>
      </c>
      <c r="N2170" s="25" t="s">
        <v>120</v>
      </c>
      <c r="O2170" s="10">
        <v>2</v>
      </c>
      <c r="P2170">
        <v>74</v>
      </c>
      <c r="Q2170">
        <v>130</v>
      </c>
      <c r="R2170">
        <v>8</v>
      </c>
      <c r="S2170">
        <v>7</v>
      </c>
      <c r="T2170">
        <v>5</v>
      </c>
      <c r="X2170" t="s">
        <v>1400</v>
      </c>
      <c r="Y2170">
        <v>1033</v>
      </c>
      <c r="Z2170" t="s">
        <v>16</v>
      </c>
    </row>
    <row r="2171" spans="1:26" x14ac:dyDescent="0.25">
      <c r="A2171" s="22" t="s">
        <v>79</v>
      </c>
      <c r="B2171" s="15" t="s">
        <v>2658</v>
      </c>
      <c r="C2171" s="15" t="s">
        <v>2659</v>
      </c>
      <c r="D2171" s="29" t="str">
        <f>VLOOKUP(R2171, method!$A$1:$B$15, 2, 0)</f>
        <v>留後</v>
      </c>
      <c r="E2171">
        <v>11</v>
      </c>
      <c r="F2171" t="s">
        <v>859</v>
      </c>
      <c r="G2171" s="31" t="s">
        <v>435</v>
      </c>
      <c r="H2171">
        <v>1200</v>
      </c>
      <c r="I2171" s="35" t="s">
        <v>455</v>
      </c>
      <c r="J2171">
        <v>4</v>
      </c>
      <c r="K2171">
        <v>8</v>
      </c>
      <c r="L2171">
        <v>57</v>
      </c>
      <c r="M2171" s="19" t="s">
        <v>57</v>
      </c>
      <c r="N2171" s="25" t="s">
        <v>26</v>
      </c>
      <c r="O2171" t="s">
        <v>519</v>
      </c>
      <c r="P2171">
        <v>13</v>
      </c>
      <c r="Q2171">
        <v>132</v>
      </c>
      <c r="R2171">
        <v>11</v>
      </c>
      <c r="S2171">
        <v>10</v>
      </c>
      <c r="T2171">
        <v>11</v>
      </c>
      <c r="X2171" t="s">
        <v>979</v>
      </c>
      <c r="Y2171">
        <v>1038</v>
      </c>
      <c r="Z2171" t="s">
        <v>16</v>
      </c>
    </row>
    <row r="2172" spans="1:26" x14ac:dyDescent="0.25">
      <c r="A2172" s="22" t="s">
        <v>79</v>
      </c>
      <c r="B2172" s="15" t="s">
        <v>2658</v>
      </c>
      <c r="C2172" s="15" t="s">
        <v>2659</v>
      </c>
      <c r="D2172" s="27" t="str">
        <f>VLOOKUP(R2172, method!$A$1:$B$15, 2, 0)</f>
        <v>中後</v>
      </c>
      <c r="E2172" s="34">
        <v>4</v>
      </c>
      <c r="F2172" t="s">
        <v>1058</v>
      </c>
      <c r="G2172" s="31" t="s">
        <v>451</v>
      </c>
      <c r="H2172">
        <v>1000</v>
      </c>
      <c r="I2172" s="35" t="s">
        <v>455</v>
      </c>
      <c r="J2172">
        <v>4</v>
      </c>
      <c r="K2172">
        <v>9</v>
      </c>
      <c r="L2172">
        <v>58</v>
      </c>
      <c r="M2172" s="19" t="s">
        <v>57</v>
      </c>
      <c r="N2172" s="25" t="s">
        <v>26</v>
      </c>
      <c r="O2172" t="s">
        <v>456</v>
      </c>
      <c r="P2172">
        <v>113</v>
      </c>
      <c r="Q2172">
        <v>134</v>
      </c>
      <c r="R2172">
        <v>8</v>
      </c>
      <c r="S2172">
        <v>9</v>
      </c>
      <c r="T2172">
        <v>4</v>
      </c>
      <c r="X2172" t="s">
        <v>2024</v>
      </c>
      <c r="Y2172">
        <v>1041</v>
      </c>
      <c r="Z2172" t="s">
        <v>915</v>
      </c>
    </row>
    <row r="2173" spans="1:26" x14ac:dyDescent="0.25">
      <c r="A2173" s="22" t="s">
        <v>79</v>
      </c>
      <c r="B2173" s="15" t="s">
        <v>2658</v>
      </c>
      <c r="C2173" s="15" t="s">
        <v>2659</v>
      </c>
      <c r="D2173" s="26" t="str">
        <f>VLOOKUP(R2173, method!$A$1:$B$15, 2, 0)</f>
        <v>放頭</v>
      </c>
      <c r="E2173">
        <v>14</v>
      </c>
      <c r="F2173" t="s">
        <v>696</v>
      </c>
      <c r="G2173" t="s">
        <v>551</v>
      </c>
      <c r="H2173">
        <v>1200</v>
      </c>
      <c r="I2173" s="35" t="s">
        <v>455</v>
      </c>
      <c r="J2173">
        <v>3</v>
      </c>
      <c r="K2173">
        <v>13</v>
      </c>
      <c r="L2173">
        <v>62</v>
      </c>
      <c r="M2173" s="19" t="s">
        <v>57</v>
      </c>
      <c r="N2173" s="21" t="s">
        <v>61</v>
      </c>
      <c r="O2173" t="s">
        <v>2025</v>
      </c>
      <c r="P2173">
        <v>204</v>
      </c>
      <c r="Q2173">
        <v>122</v>
      </c>
      <c r="R2173">
        <v>3</v>
      </c>
      <c r="S2173">
        <v>8</v>
      </c>
      <c r="T2173">
        <v>14</v>
      </c>
      <c r="X2173" t="s">
        <v>2026</v>
      </c>
      <c r="Y2173">
        <v>1050</v>
      </c>
      <c r="Z2173" t="s">
        <v>321</v>
      </c>
    </row>
    <row r="2174" spans="1:26" x14ac:dyDescent="0.25">
      <c r="A2174" s="22" t="s">
        <v>79</v>
      </c>
      <c r="B2174" s="15" t="s">
        <v>2658</v>
      </c>
      <c r="C2174" s="15" t="s">
        <v>2659</v>
      </c>
      <c r="D2174" s="26" t="str">
        <f>VLOOKUP(R2174, method!$A$1:$B$15, 2, 0)</f>
        <v>放頭</v>
      </c>
      <c r="E2174">
        <v>12</v>
      </c>
      <c r="F2174" t="s">
        <v>851</v>
      </c>
      <c r="G2174" t="s">
        <v>532</v>
      </c>
      <c r="H2174">
        <v>1400</v>
      </c>
      <c r="I2174" s="35" t="s">
        <v>455</v>
      </c>
      <c r="J2174">
        <v>3</v>
      </c>
      <c r="K2174">
        <v>8</v>
      </c>
      <c r="L2174">
        <v>64</v>
      </c>
      <c r="M2174" s="19" t="s">
        <v>57</v>
      </c>
      <c r="N2174" s="25" t="s">
        <v>26</v>
      </c>
      <c r="O2174" t="s">
        <v>2027</v>
      </c>
      <c r="P2174">
        <v>124</v>
      </c>
      <c r="Q2174">
        <v>120</v>
      </c>
      <c r="R2174">
        <v>2</v>
      </c>
      <c r="S2174">
        <v>2</v>
      </c>
      <c r="T2174">
        <v>6</v>
      </c>
      <c r="U2174">
        <v>12</v>
      </c>
      <c r="X2174" t="s">
        <v>2028</v>
      </c>
      <c r="Y2174">
        <v>1058</v>
      </c>
      <c r="Z2174" t="s">
        <v>16</v>
      </c>
    </row>
    <row r="2175" spans="1:26" x14ac:dyDescent="0.25">
      <c r="A2175" s="22" t="s">
        <v>79</v>
      </c>
      <c r="B2175" s="15" t="s">
        <v>2658</v>
      </c>
      <c r="C2175" s="15" t="s">
        <v>2659</v>
      </c>
      <c r="D2175" s="28" t="str">
        <f>VLOOKUP(R2175, method!$A$1:$B$15, 2, 0)</f>
        <v>中前</v>
      </c>
      <c r="E2175">
        <v>14</v>
      </c>
      <c r="F2175" t="s">
        <v>630</v>
      </c>
      <c r="G2175" t="s">
        <v>631</v>
      </c>
      <c r="H2175">
        <v>1400</v>
      </c>
      <c r="I2175" s="35" t="s">
        <v>455</v>
      </c>
      <c r="J2175">
        <v>3</v>
      </c>
      <c r="K2175">
        <v>13</v>
      </c>
      <c r="L2175">
        <v>64</v>
      </c>
      <c r="M2175" s="19" t="s">
        <v>57</v>
      </c>
      <c r="N2175" s="25" t="s">
        <v>26</v>
      </c>
      <c r="O2175" t="s">
        <v>801</v>
      </c>
      <c r="P2175">
        <v>144</v>
      </c>
      <c r="Q2175">
        <v>120</v>
      </c>
      <c r="R2175">
        <v>7</v>
      </c>
      <c r="S2175">
        <v>7</v>
      </c>
      <c r="T2175">
        <v>10</v>
      </c>
      <c r="U2175">
        <v>14</v>
      </c>
      <c r="X2175" t="s">
        <v>1051</v>
      </c>
      <c r="Y2175">
        <v>1056</v>
      </c>
      <c r="Z2175" t="s">
        <v>100</v>
      </c>
    </row>
    <row r="2176" spans="1:26" x14ac:dyDescent="0.25">
      <c r="A2176" s="22" t="s">
        <v>79</v>
      </c>
      <c r="B2176" s="16" t="s">
        <v>2660</v>
      </c>
      <c r="C2176" s="16" t="s">
        <v>2661</v>
      </c>
      <c r="D2176" s="29" t="str">
        <f>VLOOKUP(R2176, method!$A$1:$B$15, 2, 0)</f>
        <v>留後</v>
      </c>
      <c r="E2176" s="34">
        <v>4</v>
      </c>
      <c r="F2176" t="s">
        <v>438</v>
      </c>
      <c r="G2176" s="31" t="s">
        <v>439</v>
      </c>
      <c r="H2176">
        <v>1200</v>
      </c>
      <c r="I2176" s="36" t="s">
        <v>440</v>
      </c>
      <c r="J2176">
        <v>4</v>
      </c>
      <c r="K2176">
        <v>7</v>
      </c>
      <c r="L2176">
        <v>52</v>
      </c>
      <c r="M2176" s="16" t="s">
        <v>40</v>
      </c>
      <c r="N2176" s="15" t="s">
        <v>390</v>
      </c>
      <c r="O2176" t="s">
        <v>473</v>
      </c>
      <c r="P2176">
        <v>60</v>
      </c>
      <c r="Q2176">
        <v>128</v>
      </c>
      <c r="R2176">
        <v>12</v>
      </c>
      <c r="S2176">
        <v>12</v>
      </c>
      <c r="T2176">
        <v>4</v>
      </c>
      <c r="X2176" t="s">
        <v>2029</v>
      </c>
      <c r="Y2176">
        <v>1023</v>
      </c>
      <c r="Z2176" t="s">
        <v>463</v>
      </c>
    </row>
  </sheetData>
  <phoneticPr fontId="3" type="noConversion"/>
  <conditionalFormatting sqref="J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:J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2:K1048576">
    <cfRule type="colorScale" priority="2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L1">
    <cfRule type="colorScale" priority="5">
      <colorScale>
        <cfvo type="min"/>
        <cfvo type="max"/>
        <color rgb="FFFFEF9C"/>
        <color rgb="FF63BE7B"/>
      </colorScale>
    </cfRule>
  </conditionalFormatting>
  <conditionalFormatting sqref="L2:L1048576">
    <cfRule type="colorScale" priority="19">
      <colorScale>
        <cfvo type="min"/>
        <cfvo type="max"/>
        <color rgb="FFFFEF9C"/>
        <color rgb="FF63BE7B"/>
      </colorScale>
    </cfRule>
  </conditionalFormatting>
  <conditionalFormatting sqref="P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:P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2:Q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1:W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:W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">
    <cfRule type="colorScale" priority="2">
      <colorScale>
        <cfvo type="min"/>
        <cfvo type="max"/>
        <color rgb="FFFFEF9C"/>
        <color rgb="FF63BE7B"/>
      </colorScale>
    </cfRule>
  </conditionalFormatting>
  <conditionalFormatting sqref="Y2:Y1048576">
    <cfRule type="colorScale" priority="16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ABF4B-6369-4AB0-B36C-4226AFC1122B}">
  <sheetPr codeName="工作表17"/>
  <dimension ref="A1:H135"/>
  <sheetViews>
    <sheetView workbookViewId="0">
      <selection activeCell="F3" sqref="F3"/>
    </sheetView>
  </sheetViews>
  <sheetFormatPr defaultRowHeight="15.75" x14ac:dyDescent="0.25"/>
  <cols>
    <col min="1" max="1" width="16.140625" bestFit="1" customWidth="1"/>
    <col min="2" max="2" width="10.85546875" bestFit="1" customWidth="1"/>
    <col min="3" max="5" width="7.42578125" bestFit="1" customWidth="1"/>
    <col min="6" max="6" width="9.140625" bestFit="1" customWidth="1"/>
    <col min="7" max="7" width="6.28515625" bestFit="1" customWidth="1"/>
  </cols>
  <sheetData>
    <row r="1" spans="1:8" x14ac:dyDescent="0.25">
      <c r="A1" s="37" t="s">
        <v>2671</v>
      </c>
      <c r="B1" s="37" t="s">
        <v>2670</v>
      </c>
    </row>
    <row r="2" spans="1:8" x14ac:dyDescent="0.25">
      <c r="A2" s="37" t="s">
        <v>2668</v>
      </c>
      <c r="B2" t="s">
        <v>2674</v>
      </c>
      <c r="C2" t="s">
        <v>2672</v>
      </c>
      <c r="D2" t="s">
        <v>2673</v>
      </c>
      <c r="E2" t="s">
        <v>2675</v>
      </c>
      <c r="F2" t="s">
        <v>2676</v>
      </c>
      <c r="G2" t="s">
        <v>2669</v>
      </c>
    </row>
    <row r="3" spans="1:8" x14ac:dyDescent="0.25">
      <c r="A3" s="38" t="s">
        <v>1</v>
      </c>
      <c r="B3">
        <v>63</v>
      </c>
      <c r="C3">
        <v>110</v>
      </c>
      <c r="D3">
        <v>88</v>
      </c>
      <c r="E3">
        <v>59</v>
      </c>
      <c r="G3">
        <v>320</v>
      </c>
    </row>
    <row r="4" spans="1:8" x14ac:dyDescent="0.25">
      <c r="A4" s="39" t="s">
        <v>25</v>
      </c>
      <c r="B4">
        <v>3</v>
      </c>
      <c r="C4">
        <v>13</v>
      </c>
      <c r="D4">
        <v>8</v>
      </c>
      <c r="E4">
        <v>9</v>
      </c>
      <c r="G4">
        <v>33</v>
      </c>
      <c r="H4" t="str">
        <f>IF(COUNTIF(B4:E4, MAX(B4:E4))=0, "唔清楚", IF(B4=MAX(B4:E4), "放頭", IF(C4=MAX(B4:E4), "中前", IF(D4=MAX(B4:E4), "中後", "留後"))))</f>
        <v>中前</v>
      </c>
    </row>
    <row r="5" spans="1:8" x14ac:dyDescent="0.25">
      <c r="A5" s="39" t="s">
        <v>66</v>
      </c>
      <c r="B5">
        <v>3</v>
      </c>
      <c r="C5">
        <v>4</v>
      </c>
      <c r="D5">
        <v>7</v>
      </c>
      <c r="E5">
        <v>3</v>
      </c>
      <c r="G5">
        <v>17</v>
      </c>
      <c r="H5" t="str">
        <f t="shared" ref="H5:H68" si="0">IF(COUNTIF(B5:E5, MAX(B5:E5))=0, "唔清楚", IF(B5=MAX(B5:E5), "放頭", IF(C5=MAX(B5:E5), "中前", IF(D5=MAX(B5:E5), "中後", "留後"))))</f>
        <v>中後</v>
      </c>
    </row>
    <row r="6" spans="1:8" x14ac:dyDescent="0.25">
      <c r="A6" s="39" t="s">
        <v>70</v>
      </c>
      <c r="B6">
        <v>12</v>
      </c>
      <c r="C6">
        <v>12</v>
      </c>
      <c r="D6">
        <v>3</v>
      </c>
      <c r="E6">
        <v>1</v>
      </c>
      <c r="G6">
        <v>28</v>
      </c>
      <c r="H6" t="str">
        <f t="shared" si="0"/>
        <v>放頭</v>
      </c>
    </row>
    <row r="7" spans="1:8" x14ac:dyDescent="0.25">
      <c r="A7" s="39" t="s">
        <v>38</v>
      </c>
      <c r="B7">
        <v>5</v>
      </c>
      <c r="C7">
        <v>11</v>
      </c>
      <c r="D7">
        <v>1</v>
      </c>
      <c r="E7">
        <v>5</v>
      </c>
      <c r="G7">
        <v>22</v>
      </c>
      <c r="H7" t="str">
        <f t="shared" si="0"/>
        <v>中前</v>
      </c>
    </row>
    <row r="8" spans="1:8" x14ac:dyDescent="0.25">
      <c r="A8" s="39" t="s">
        <v>2643</v>
      </c>
      <c r="C8">
        <v>2</v>
      </c>
      <c r="D8">
        <v>6</v>
      </c>
      <c r="E8">
        <v>5</v>
      </c>
      <c r="G8">
        <v>13</v>
      </c>
      <c r="H8" t="str">
        <f t="shared" si="0"/>
        <v>中後</v>
      </c>
    </row>
    <row r="9" spans="1:8" x14ac:dyDescent="0.25">
      <c r="A9" s="39" t="s">
        <v>32</v>
      </c>
      <c r="B9">
        <v>2</v>
      </c>
      <c r="C9">
        <v>11</v>
      </c>
      <c r="D9">
        <v>3</v>
      </c>
      <c r="E9">
        <v>3</v>
      </c>
      <c r="G9">
        <v>19</v>
      </c>
      <c r="H9" t="str">
        <f t="shared" si="0"/>
        <v>中前</v>
      </c>
    </row>
    <row r="10" spans="1:8" x14ac:dyDescent="0.25">
      <c r="A10" s="39" t="s">
        <v>11</v>
      </c>
      <c r="B10">
        <v>7</v>
      </c>
      <c r="C10">
        <v>5</v>
      </c>
      <c r="D10">
        <v>5</v>
      </c>
      <c r="E10">
        <v>3</v>
      </c>
      <c r="G10">
        <v>20</v>
      </c>
      <c r="H10" t="str">
        <f t="shared" si="0"/>
        <v>放頭</v>
      </c>
    </row>
    <row r="11" spans="1:8" x14ac:dyDescent="0.25">
      <c r="A11" s="39" t="s">
        <v>44</v>
      </c>
      <c r="D11">
        <v>4</v>
      </c>
      <c r="E11">
        <v>3</v>
      </c>
      <c r="G11">
        <v>7</v>
      </c>
      <c r="H11" t="str">
        <f t="shared" si="0"/>
        <v>中後</v>
      </c>
    </row>
    <row r="12" spans="1:8" x14ac:dyDescent="0.25">
      <c r="A12" s="39" t="s">
        <v>75</v>
      </c>
      <c r="B12">
        <v>7</v>
      </c>
      <c r="C12">
        <v>13</v>
      </c>
      <c r="D12">
        <v>7</v>
      </c>
      <c r="E12">
        <v>2</v>
      </c>
      <c r="G12">
        <v>29</v>
      </c>
      <c r="H12" t="str">
        <f t="shared" si="0"/>
        <v>中前</v>
      </c>
    </row>
    <row r="13" spans="1:8" x14ac:dyDescent="0.25">
      <c r="A13" s="39" t="s">
        <v>2645</v>
      </c>
      <c r="B13">
        <v>2</v>
      </c>
      <c r="C13">
        <v>7</v>
      </c>
      <c r="D13">
        <v>11</v>
      </c>
      <c r="E13">
        <v>7</v>
      </c>
      <c r="G13">
        <v>27</v>
      </c>
      <c r="H13" t="str">
        <f t="shared" si="0"/>
        <v>中後</v>
      </c>
    </row>
    <row r="14" spans="1:8" x14ac:dyDescent="0.25">
      <c r="A14" s="39" t="s">
        <v>18</v>
      </c>
      <c r="B14">
        <v>19</v>
      </c>
      <c r="C14">
        <v>11</v>
      </c>
      <c r="D14">
        <v>1</v>
      </c>
      <c r="G14">
        <v>31</v>
      </c>
      <c r="H14" t="str">
        <f t="shared" si="0"/>
        <v>放頭</v>
      </c>
    </row>
    <row r="15" spans="1:8" x14ac:dyDescent="0.25">
      <c r="A15" s="39" t="s">
        <v>55</v>
      </c>
      <c r="B15">
        <v>1</v>
      </c>
      <c r="C15">
        <v>8</v>
      </c>
      <c r="D15">
        <v>15</v>
      </c>
      <c r="E15">
        <v>9</v>
      </c>
      <c r="G15">
        <v>33</v>
      </c>
      <c r="H15" t="str">
        <f t="shared" si="0"/>
        <v>中後</v>
      </c>
    </row>
    <row r="16" spans="1:8" x14ac:dyDescent="0.25">
      <c r="A16" s="39" t="s">
        <v>49</v>
      </c>
      <c r="B16">
        <v>1</v>
      </c>
      <c r="C16">
        <v>4</v>
      </c>
      <c r="D16">
        <v>2</v>
      </c>
      <c r="E16">
        <v>2</v>
      </c>
      <c r="G16">
        <v>9</v>
      </c>
      <c r="H16" t="str">
        <f t="shared" si="0"/>
        <v>中前</v>
      </c>
    </row>
    <row r="17" spans="1:8" x14ac:dyDescent="0.25">
      <c r="A17" s="39" t="s">
        <v>60</v>
      </c>
      <c r="B17">
        <v>1</v>
      </c>
      <c r="C17">
        <v>9</v>
      </c>
      <c r="D17">
        <v>15</v>
      </c>
      <c r="E17">
        <v>7</v>
      </c>
      <c r="G17">
        <v>32</v>
      </c>
      <c r="H17" t="str">
        <f t="shared" si="0"/>
        <v>中後</v>
      </c>
    </row>
    <row r="18" spans="1:8" x14ac:dyDescent="0.25">
      <c r="A18" s="38" t="s">
        <v>79</v>
      </c>
      <c r="B18">
        <v>28</v>
      </c>
      <c r="C18">
        <v>52</v>
      </c>
      <c r="D18">
        <v>34</v>
      </c>
      <c r="E18">
        <v>30</v>
      </c>
      <c r="G18">
        <v>144</v>
      </c>
      <c r="H18" t="str">
        <f t="shared" si="0"/>
        <v>中前</v>
      </c>
    </row>
    <row r="19" spans="1:8" x14ac:dyDescent="0.25">
      <c r="A19" s="39" t="s">
        <v>94</v>
      </c>
      <c r="C19">
        <v>1</v>
      </c>
      <c r="D19">
        <v>4</v>
      </c>
      <c r="E19">
        <v>3</v>
      </c>
      <c r="G19">
        <v>8</v>
      </c>
      <c r="H19" t="str">
        <f t="shared" si="0"/>
        <v>中後</v>
      </c>
    </row>
    <row r="20" spans="1:8" x14ac:dyDescent="0.25">
      <c r="A20" s="39" t="s">
        <v>125</v>
      </c>
      <c r="B20">
        <v>6</v>
      </c>
      <c r="C20">
        <v>3</v>
      </c>
      <c r="D20">
        <v>4</v>
      </c>
      <c r="E20">
        <v>5</v>
      </c>
      <c r="G20">
        <v>18</v>
      </c>
      <c r="H20" t="str">
        <f t="shared" si="0"/>
        <v>放頭</v>
      </c>
    </row>
    <row r="21" spans="1:8" x14ac:dyDescent="0.25">
      <c r="A21" s="39" t="s">
        <v>111</v>
      </c>
      <c r="B21">
        <v>9</v>
      </c>
      <c r="C21">
        <v>8</v>
      </c>
      <c r="D21">
        <v>3</v>
      </c>
      <c r="E21">
        <v>3</v>
      </c>
      <c r="G21">
        <v>23</v>
      </c>
      <c r="H21" t="str">
        <f t="shared" si="0"/>
        <v>放頭</v>
      </c>
    </row>
    <row r="22" spans="1:8" x14ac:dyDescent="0.25">
      <c r="A22" s="39" t="s">
        <v>108</v>
      </c>
      <c r="B22">
        <v>6</v>
      </c>
      <c r="C22">
        <v>7</v>
      </c>
      <c r="D22">
        <v>1</v>
      </c>
      <c r="G22">
        <v>14</v>
      </c>
      <c r="H22" t="str">
        <f t="shared" si="0"/>
        <v>中前</v>
      </c>
    </row>
    <row r="23" spans="1:8" x14ac:dyDescent="0.25">
      <c r="A23" s="39" t="s">
        <v>80</v>
      </c>
      <c r="B23">
        <v>2</v>
      </c>
      <c r="C23">
        <v>21</v>
      </c>
      <c r="D23">
        <v>4</v>
      </c>
      <c r="E23">
        <v>9</v>
      </c>
      <c r="G23">
        <v>36</v>
      </c>
      <c r="H23" t="str">
        <f t="shared" si="0"/>
        <v>中前</v>
      </c>
    </row>
    <row r="24" spans="1:8" x14ac:dyDescent="0.25">
      <c r="A24" s="39" t="s">
        <v>119</v>
      </c>
      <c r="B24">
        <v>1</v>
      </c>
      <c r="C24">
        <v>2</v>
      </c>
      <c r="D24">
        <v>1</v>
      </c>
      <c r="E24">
        <v>1</v>
      </c>
      <c r="G24">
        <v>5</v>
      </c>
      <c r="H24" t="str">
        <f t="shared" si="0"/>
        <v>中前</v>
      </c>
    </row>
    <row r="25" spans="1:8" x14ac:dyDescent="0.25">
      <c r="A25" s="39" t="s">
        <v>84</v>
      </c>
      <c r="C25">
        <v>1</v>
      </c>
      <c r="D25">
        <v>7</v>
      </c>
      <c r="E25">
        <v>2</v>
      </c>
      <c r="G25">
        <v>10</v>
      </c>
      <c r="H25" t="str">
        <f t="shared" si="0"/>
        <v>中後</v>
      </c>
    </row>
    <row r="26" spans="1:8" x14ac:dyDescent="0.25">
      <c r="A26" s="39" t="s">
        <v>2660</v>
      </c>
      <c r="E26">
        <v>1</v>
      </c>
      <c r="G26">
        <v>1</v>
      </c>
      <c r="H26" t="str">
        <f t="shared" si="0"/>
        <v>留後</v>
      </c>
    </row>
    <row r="27" spans="1:8" x14ac:dyDescent="0.25">
      <c r="A27" s="39" t="s">
        <v>115</v>
      </c>
      <c r="B27">
        <v>1</v>
      </c>
      <c r="C27">
        <v>2</v>
      </c>
      <c r="D27">
        <v>4</v>
      </c>
      <c r="E27">
        <v>2</v>
      </c>
      <c r="G27">
        <v>9</v>
      </c>
      <c r="H27" t="str">
        <f t="shared" si="0"/>
        <v>中後</v>
      </c>
    </row>
    <row r="28" spans="1:8" x14ac:dyDescent="0.25">
      <c r="A28" s="39" t="s">
        <v>88</v>
      </c>
      <c r="C28">
        <v>2</v>
      </c>
      <c r="D28">
        <v>2</v>
      </c>
      <c r="E28">
        <v>1</v>
      </c>
      <c r="G28">
        <v>5</v>
      </c>
      <c r="H28" t="str">
        <f t="shared" si="0"/>
        <v>中前</v>
      </c>
    </row>
    <row r="29" spans="1:8" x14ac:dyDescent="0.25">
      <c r="A29" s="39" t="s">
        <v>102</v>
      </c>
      <c r="C29">
        <v>1</v>
      </c>
      <c r="E29">
        <v>1</v>
      </c>
      <c r="G29">
        <v>2</v>
      </c>
      <c r="H29" t="str">
        <f t="shared" si="0"/>
        <v>中前</v>
      </c>
    </row>
    <row r="30" spans="1:8" x14ac:dyDescent="0.25">
      <c r="A30" s="39" t="s">
        <v>2658</v>
      </c>
      <c r="B30">
        <v>3</v>
      </c>
      <c r="C30">
        <v>4</v>
      </c>
      <c r="D30">
        <v>3</v>
      </c>
      <c r="E30">
        <v>1</v>
      </c>
      <c r="G30">
        <v>11</v>
      </c>
      <c r="H30" t="str">
        <f t="shared" si="0"/>
        <v>中前</v>
      </c>
    </row>
    <row r="31" spans="1:8" x14ac:dyDescent="0.25">
      <c r="A31" s="39" t="s">
        <v>106</v>
      </c>
      <c r="D31">
        <v>1</v>
      </c>
      <c r="E31">
        <v>1</v>
      </c>
      <c r="G31">
        <v>2</v>
      </c>
      <c r="H31" t="str">
        <f t="shared" si="0"/>
        <v>中後</v>
      </c>
    </row>
    <row r="32" spans="1:8" x14ac:dyDescent="0.25">
      <c r="A32" s="38" t="s">
        <v>129</v>
      </c>
      <c r="B32">
        <v>58</v>
      </c>
      <c r="C32">
        <v>44</v>
      </c>
      <c r="D32">
        <v>21</v>
      </c>
      <c r="E32">
        <v>9</v>
      </c>
      <c r="G32">
        <v>132</v>
      </c>
      <c r="H32" t="str">
        <f t="shared" si="0"/>
        <v>放頭</v>
      </c>
    </row>
    <row r="33" spans="1:8" x14ac:dyDescent="0.25">
      <c r="A33" s="39" t="s">
        <v>154</v>
      </c>
      <c r="C33">
        <v>2</v>
      </c>
      <c r="D33">
        <v>3</v>
      </c>
      <c r="E33">
        <v>1</v>
      </c>
      <c r="G33">
        <v>6</v>
      </c>
      <c r="H33" t="str">
        <f t="shared" si="0"/>
        <v>中後</v>
      </c>
    </row>
    <row r="34" spans="1:8" x14ac:dyDescent="0.25">
      <c r="A34" s="39" t="s">
        <v>150</v>
      </c>
      <c r="B34">
        <v>1</v>
      </c>
      <c r="C34">
        <v>1</v>
      </c>
      <c r="D34">
        <v>1</v>
      </c>
      <c r="G34">
        <v>3</v>
      </c>
      <c r="H34" t="str">
        <f t="shared" si="0"/>
        <v>放頭</v>
      </c>
    </row>
    <row r="35" spans="1:8" x14ac:dyDescent="0.25">
      <c r="A35" s="39" t="s">
        <v>164</v>
      </c>
      <c r="C35">
        <v>1</v>
      </c>
      <c r="D35">
        <v>4</v>
      </c>
      <c r="E35">
        <v>1</v>
      </c>
      <c r="G35">
        <v>6</v>
      </c>
      <c r="H35" t="str">
        <f t="shared" si="0"/>
        <v>中後</v>
      </c>
    </row>
    <row r="36" spans="1:8" x14ac:dyDescent="0.25">
      <c r="A36" s="39" t="s">
        <v>142</v>
      </c>
      <c r="C36">
        <v>1</v>
      </c>
      <c r="D36">
        <v>2</v>
      </c>
      <c r="G36">
        <v>3</v>
      </c>
      <c r="H36" t="str">
        <f t="shared" si="0"/>
        <v>中後</v>
      </c>
    </row>
    <row r="37" spans="1:8" x14ac:dyDescent="0.25">
      <c r="A37" s="39" t="s">
        <v>148</v>
      </c>
      <c r="B37">
        <v>2</v>
      </c>
      <c r="C37">
        <v>3</v>
      </c>
      <c r="G37">
        <v>5</v>
      </c>
      <c r="H37" t="str">
        <f t="shared" si="0"/>
        <v>中前</v>
      </c>
    </row>
    <row r="38" spans="1:8" x14ac:dyDescent="0.25">
      <c r="A38" s="39" t="s">
        <v>130</v>
      </c>
      <c r="B38">
        <v>31</v>
      </c>
      <c r="C38">
        <v>3</v>
      </c>
      <c r="G38">
        <v>34</v>
      </c>
      <c r="H38" t="str">
        <f t="shared" si="0"/>
        <v>放頭</v>
      </c>
    </row>
    <row r="39" spans="1:8" x14ac:dyDescent="0.25">
      <c r="A39" s="39" t="s">
        <v>157</v>
      </c>
      <c r="B39">
        <v>3</v>
      </c>
      <c r="C39">
        <v>10</v>
      </c>
      <c r="D39">
        <v>7</v>
      </c>
      <c r="E39">
        <v>5</v>
      </c>
      <c r="G39">
        <v>25</v>
      </c>
      <c r="H39" t="str">
        <f t="shared" si="0"/>
        <v>中前</v>
      </c>
    </row>
    <row r="40" spans="1:8" x14ac:dyDescent="0.25">
      <c r="A40" s="39" t="s">
        <v>137</v>
      </c>
      <c r="C40">
        <v>1</v>
      </c>
      <c r="G40">
        <v>1</v>
      </c>
      <c r="H40" t="str">
        <f t="shared" si="0"/>
        <v>中前</v>
      </c>
    </row>
    <row r="41" spans="1:8" x14ac:dyDescent="0.25">
      <c r="A41" s="39" t="s">
        <v>2532</v>
      </c>
      <c r="B41">
        <v>4</v>
      </c>
      <c r="C41">
        <v>5</v>
      </c>
      <c r="D41">
        <v>1</v>
      </c>
      <c r="G41">
        <v>10</v>
      </c>
      <c r="H41" t="str">
        <f t="shared" si="0"/>
        <v>中前</v>
      </c>
    </row>
    <row r="42" spans="1:8" x14ac:dyDescent="0.25">
      <c r="A42" s="39" t="s">
        <v>160</v>
      </c>
      <c r="B42">
        <v>1</v>
      </c>
      <c r="C42">
        <v>8</v>
      </c>
      <c r="D42">
        <v>1</v>
      </c>
      <c r="G42">
        <v>10</v>
      </c>
      <c r="H42" t="str">
        <f t="shared" si="0"/>
        <v>中前</v>
      </c>
    </row>
    <row r="43" spans="1:8" x14ac:dyDescent="0.25">
      <c r="A43" s="39" t="s">
        <v>145</v>
      </c>
      <c r="B43">
        <v>3</v>
      </c>
      <c r="C43">
        <v>3</v>
      </c>
      <c r="D43">
        <v>1</v>
      </c>
      <c r="G43">
        <v>7</v>
      </c>
      <c r="H43" t="str">
        <f t="shared" si="0"/>
        <v>放頭</v>
      </c>
    </row>
    <row r="44" spans="1:8" x14ac:dyDescent="0.25">
      <c r="A44" s="39" t="s">
        <v>135</v>
      </c>
      <c r="E44">
        <v>1</v>
      </c>
      <c r="G44">
        <v>1</v>
      </c>
      <c r="H44" t="str">
        <f t="shared" si="0"/>
        <v>留後</v>
      </c>
    </row>
    <row r="45" spans="1:8" x14ac:dyDescent="0.25">
      <c r="A45" s="39" t="s">
        <v>2534</v>
      </c>
      <c r="B45">
        <v>13</v>
      </c>
      <c r="C45">
        <v>6</v>
      </c>
      <c r="D45">
        <v>1</v>
      </c>
      <c r="E45">
        <v>1</v>
      </c>
      <c r="G45">
        <v>21</v>
      </c>
      <c r="H45" t="str">
        <f t="shared" si="0"/>
        <v>放頭</v>
      </c>
    </row>
    <row r="46" spans="1:8" x14ac:dyDescent="0.25">
      <c r="A46" s="38" t="s">
        <v>167</v>
      </c>
      <c r="B46">
        <v>40</v>
      </c>
      <c r="C46">
        <v>85</v>
      </c>
      <c r="D46">
        <v>72</v>
      </c>
      <c r="E46">
        <v>53</v>
      </c>
      <c r="G46">
        <v>250</v>
      </c>
      <c r="H46" t="str">
        <f t="shared" si="0"/>
        <v>中前</v>
      </c>
    </row>
    <row r="47" spans="1:8" x14ac:dyDescent="0.25">
      <c r="A47" s="39" t="s">
        <v>168</v>
      </c>
      <c r="B47">
        <v>2</v>
      </c>
      <c r="C47">
        <v>8</v>
      </c>
      <c r="D47">
        <v>14</v>
      </c>
      <c r="E47">
        <v>6</v>
      </c>
      <c r="G47">
        <v>30</v>
      </c>
      <c r="H47" t="str">
        <f t="shared" si="0"/>
        <v>中後</v>
      </c>
    </row>
    <row r="48" spans="1:8" x14ac:dyDescent="0.25">
      <c r="A48" s="39" t="s">
        <v>173</v>
      </c>
      <c r="B48">
        <v>2</v>
      </c>
      <c r="C48">
        <v>12</v>
      </c>
      <c r="D48">
        <v>6</v>
      </c>
      <c r="E48">
        <v>5</v>
      </c>
      <c r="G48">
        <v>25</v>
      </c>
      <c r="H48" t="str">
        <f t="shared" si="0"/>
        <v>中前</v>
      </c>
    </row>
    <row r="49" spans="1:8" x14ac:dyDescent="0.25">
      <c r="A49" s="39" t="s">
        <v>196</v>
      </c>
      <c r="B49">
        <v>2</v>
      </c>
      <c r="C49">
        <v>1</v>
      </c>
      <c r="D49">
        <v>1</v>
      </c>
      <c r="E49">
        <v>1</v>
      </c>
      <c r="G49">
        <v>5</v>
      </c>
      <c r="H49" t="str">
        <f t="shared" si="0"/>
        <v>放頭</v>
      </c>
    </row>
    <row r="50" spans="1:8" x14ac:dyDescent="0.25">
      <c r="A50" s="39" t="s">
        <v>198</v>
      </c>
      <c r="B50">
        <v>10</v>
      </c>
      <c r="C50">
        <v>19</v>
      </c>
      <c r="D50">
        <v>5</v>
      </c>
      <c r="E50">
        <v>4</v>
      </c>
      <c r="G50">
        <v>38</v>
      </c>
      <c r="H50" t="str">
        <f t="shared" si="0"/>
        <v>中前</v>
      </c>
    </row>
    <row r="51" spans="1:8" x14ac:dyDescent="0.25">
      <c r="A51" s="39" t="s">
        <v>200</v>
      </c>
      <c r="B51">
        <v>1</v>
      </c>
      <c r="C51">
        <v>1</v>
      </c>
      <c r="D51">
        <v>1</v>
      </c>
      <c r="E51">
        <v>4</v>
      </c>
      <c r="G51">
        <v>7</v>
      </c>
      <c r="H51" t="str">
        <f t="shared" si="0"/>
        <v>留後</v>
      </c>
    </row>
    <row r="52" spans="1:8" x14ac:dyDescent="0.25">
      <c r="A52" s="39" t="s">
        <v>171</v>
      </c>
      <c r="C52">
        <v>7</v>
      </c>
      <c r="D52">
        <v>3</v>
      </c>
      <c r="E52">
        <v>3</v>
      </c>
      <c r="G52">
        <v>13</v>
      </c>
      <c r="H52" t="str">
        <f t="shared" si="0"/>
        <v>中前</v>
      </c>
    </row>
    <row r="53" spans="1:8" x14ac:dyDescent="0.25">
      <c r="A53" s="39" t="s">
        <v>2550</v>
      </c>
      <c r="B53">
        <v>3</v>
      </c>
      <c r="C53">
        <v>4</v>
      </c>
      <c r="D53">
        <v>4</v>
      </c>
      <c r="E53">
        <v>2</v>
      </c>
      <c r="G53">
        <v>13</v>
      </c>
      <c r="H53" t="str">
        <f t="shared" si="0"/>
        <v>中前</v>
      </c>
    </row>
    <row r="54" spans="1:8" x14ac:dyDescent="0.25">
      <c r="A54" s="39" t="s">
        <v>194</v>
      </c>
      <c r="C54">
        <v>1</v>
      </c>
      <c r="D54">
        <v>1</v>
      </c>
      <c r="E54">
        <v>2</v>
      </c>
      <c r="G54">
        <v>4</v>
      </c>
      <c r="H54" t="str">
        <f t="shared" si="0"/>
        <v>留後</v>
      </c>
    </row>
    <row r="55" spans="1:8" x14ac:dyDescent="0.25">
      <c r="A55" s="39" t="s">
        <v>187</v>
      </c>
      <c r="B55">
        <v>5</v>
      </c>
      <c r="C55">
        <v>6</v>
      </c>
      <c r="D55">
        <v>1</v>
      </c>
      <c r="E55">
        <v>1</v>
      </c>
      <c r="G55">
        <v>13</v>
      </c>
      <c r="H55" t="str">
        <f t="shared" si="0"/>
        <v>中前</v>
      </c>
    </row>
    <row r="56" spans="1:8" x14ac:dyDescent="0.25">
      <c r="A56" s="39" t="s">
        <v>184</v>
      </c>
      <c r="C56">
        <v>3</v>
      </c>
      <c r="D56">
        <v>2</v>
      </c>
      <c r="E56">
        <v>6</v>
      </c>
      <c r="G56">
        <v>11</v>
      </c>
      <c r="H56" t="str">
        <f t="shared" si="0"/>
        <v>留後</v>
      </c>
    </row>
    <row r="57" spans="1:8" x14ac:dyDescent="0.25">
      <c r="A57" s="39" t="s">
        <v>2548</v>
      </c>
      <c r="B57">
        <v>5</v>
      </c>
      <c r="C57">
        <v>8</v>
      </c>
      <c r="D57">
        <v>17</v>
      </c>
      <c r="E57">
        <v>10</v>
      </c>
      <c r="G57">
        <v>40</v>
      </c>
      <c r="H57" t="str">
        <f t="shared" si="0"/>
        <v>中後</v>
      </c>
    </row>
    <row r="58" spans="1:8" x14ac:dyDescent="0.25">
      <c r="A58" s="39" t="s">
        <v>177</v>
      </c>
      <c r="C58">
        <v>4</v>
      </c>
      <c r="D58">
        <v>9</v>
      </c>
      <c r="E58">
        <v>6</v>
      </c>
      <c r="G58">
        <v>19</v>
      </c>
      <c r="H58" t="str">
        <f t="shared" si="0"/>
        <v>中後</v>
      </c>
    </row>
    <row r="59" spans="1:8" x14ac:dyDescent="0.25">
      <c r="A59" s="39" t="s">
        <v>180</v>
      </c>
      <c r="B59">
        <v>7</v>
      </c>
      <c r="C59">
        <v>5</v>
      </c>
      <c r="D59">
        <v>4</v>
      </c>
      <c r="E59">
        <v>1</v>
      </c>
      <c r="G59">
        <v>17</v>
      </c>
      <c r="H59" t="str">
        <f t="shared" si="0"/>
        <v>放頭</v>
      </c>
    </row>
    <row r="60" spans="1:8" x14ac:dyDescent="0.25">
      <c r="A60" s="39" t="s">
        <v>191</v>
      </c>
      <c r="B60">
        <v>3</v>
      </c>
      <c r="C60">
        <v>6</v>
      </c>
      <c r="D60">
        <v>4</v>
      </c>
      <c r="E60">
        <v>2</v>
      </c>
      <c r="G60">
        <v>15</v>
      </c>
      <c r="H60" t="str">
        <f t="shared" si="0"/>
        <v>中前</v>
      </c>
    </row>
    <row r="61" spans="1:8" x14ac:dyDescent="0.25">
      <c r="A61" s="38" t="s">
        <v>203</v>
      </c>
      <c r="B61">
        <v>31</v>
      </c>
      <c r="C61">
        <v>97</v>
      </c>
      <c r="D61">
        <v>63</v>
      </c>
      <c r="E61">
        <v>52</v>
      </c>
      <c r="G61">
        <v>243</v>
      </c>
      <c r="H61" t="str">
        <f t="shared" si="0"/>
        <v>中前</v>
      </c>
    </row>
    <row r="62" spans="1:8" x14ac:dyDescent="0.25">
      <c r="A62" s="39" t="s">
        <v>235</v>
      </c>
      <c r="B62">
        <v>2</v>
      </c>
      <c r="C62">
        <v>3</v>
      </c>
      <c r="D62">
        <v>1</v>
      </c>
      <c r="G62">
        <v>6</v>
      </c>
      <c r="H62" t="str">
        <f t="shared" si="0"/>
        <v>中前</v>
      </c>
    </row>
    <row r="63" spans="1:8" x14ac:dyDescent="0.25">
      <c r="A63" s="39" t="s">
        <v>219</v>
      </c>
      <c r="B63">
        <v>2</v>
      </c>
      <c r="C63">
        <v>8</v>
      </c>
      <c r="D63">
        <v>3</v>
      </c>
      <c r="G63">
        <v>13</v>
      </c>
      <c r="H63" t="str">
        <f t="shared" si="0"/>
        <v>中前</v>
      </c>
    </row>
    <row r="64" spans="1:8" x14ac:dyDescent="0.25">
      <c r="A64" s="39" t="s">
        <v>222</v>
      </c>
      <c r="B64">
        <v>2</v>
      </c>
      <c r="C64">
        <v>1</v>
      </c>
      <c r="D64">
        <v>1</v>
      </c>
      <c r="G64">
        <v>4</v>
      </c>
      <c r="H64" t="str">
        <f t="shared" si="0"/>
        <v>放頭</v>
      </c>
    </row>
    <row r="65" spans="1:8" x14ac:dyDescent="0.25">
      <c r="A65" s="39" t="s">
        <v>229</v>
      </c>
      <c r="B65">
        <v>1</v>
      </c>
      <c r="C65">
        <v>2</v>
      </c>
      <c r="D65">
        <v>1</v>
      </c>
      <c r="G65">
        <v>4</v>
      </c>
      <c r="H65" t="str">
        <f t="shared" si="0"/>
        <v>中前</v>
      </c>
    </row>
    <row r="66" spans="1:8" x14ac:dyDescent="0.25">
      <c r="A66" s="39" t="s">
        <v>2564</v>
      </c>
      <c r="B66">
        <v>7</v>
      </c>
      <c r="C66">
        <v>21</v>
      </c>
      <c r="D66">
        <v>5</v>
      </c>
      <c r="E66">
        <v>5</v>
      </c>
      <c r="G66">
        <v>38</v>
      </c>
      <c r="H66" t="str">
        <f t="shared" si="0"/>
        <v>中前</v>
      </c>
    </row>
    <row r="67" spans="1:8" x14ac:dyDescent="0.25">
      <c r="A67" s="39" t="s">
        <v>206</v>
      </c>
      <c r="B67">
        <v>7</v>
      </c>
      <c r="C67">
        <v>15</v>
      </c>
      <c r="D67">
        <v>11</v>
      </c>
      <c r="E67">
        <v>2</v>
      </c>
      <c r="G67">
        <v>35</v>
      </c>
      <c r="H67" t="str">
        <f t="shared" si="0"/>
        <v>中前</v>
      </c>
    </row>
    <row r="68" spans="1:8" x14ac:dyDescent="0.25">
      <c r="A68" s="39" t="s">
        <v>216</v>
      </c>
      <c r="E68">
        <v>1</v>
      </c>
      <c r="G68">
        <v>1</v>
      </c>
      <c r="H68" t="str">
        <f t="shared" si="0"/>
        <v>留後</v>
      </c>
    </row>
    <row r="69" spans="1:8" x14ac:dyDescent="0.25">
      <c r="A69" s="39" t="s">
        <v>213</v>
      </c>
      <c r="B69">
        <v>5</v>
      </c>
      <c r="C69">
        <v>9</v>
      </c>
      <c r="D69">
        <v>8</v>
      </c>
      <c r="E69">
        <v>10</v>
      </c>
      <c r="G69">
        <v>32</v>
      </c>
      <c r="H69" t="str">
        <f t="shared" ref="H69:H132" si="1">IF(COUNTIF(B69:E69, MAX(B69:E69))=0, "唔清楚", IF(B69=MAX(B69:E69), "放頭", IF(C69=MAX(B69:E69), "中前", IF(D69=MAX(B69:E69), "中後", "留後"))))</f>
        <v>留後</v>
      </c>
    </row>
    <row r="70" spans="1:8" x14ac:dyDescent="0.25">
      <c r="A70" s="39" t="s">
        <v>225</v>
      </c>
      <c r="C70">
        <v>13</v>
      </c>
      <c r="D70">
        <v>19</v>
      </c>
      <c r="E70">
        <v>7</v>
      </c>
      <c r="G70">
        <v>39</v>
      </c>
      <c r="H70" t="str">
        <f t="shared" si="1"/>
        <v>中後</v>
      </c>
    </row>
    <row r="71" spans="1:8" x14ac:dyDescent="0.25">
      <c r="A71" s="39" t="s">
        <v>2566</v>
      </c>
      <c r="B71">
        <v>2</v>
      </c>
      <c r="C71">
        <v>6</v>
      </c>
      <c r="D71">
        <v>3</v>
      </c>
      <c r="E71">
        <v>10</v>
      </c>
      <c r="G71">
        <v>21</v>
      </c>
      <c r="H71" t="str">
        <f t="shared" si="1"/>
        <v>留後</v>
      </c>
    </row>
    <row r="72" spans="1:8" x14ac:dyDescent="0.25">
      <c r="A72" s="39" t="s">
        <v>232</v>
      </c>
      <c r="C72">
        <v>9</v>
      </c>
      <c r="D72">
        <v>6</v>
      </c>
      <c r="E72">
        <v>5</v>
      </c>
      <c r="G72">
        <v>20</v>
      </c>
      <c r="H72" t="str">
        <f t="shared" si="1"/>
        <v>中前</v>
      </c>
    </row>
    <row r="73" spans="1:8" x14ac:dyDescent="0.25">
      <c r="A73" s="39" t="s">
        <v>239</v>
      </c>
      <c r="B73">
        <v>2</v>
      </c>
      <c r="C73">
        <v>5</v>
      </c>
      <c r="D73">
        <v>3</v>
      </c>
      <c r="E73">
        <v>3</v>
      </c>
      <c r="G73">
        <v>13</v>
      </c>
      <c r="H73" t="str">
        <f t="shared" si="1"/>
        <v>中前</v>
      </c>
    </row>
    <row r="74" spans="1:8" x14ac:dyDescent="0.25">
      <c r="A74" s="39" t="s">
        <v>204</v>
      </c>
      <c r="B74">
        <v>1</v>
      </c>
      <c r="E74">
        <v>1</v>
      </c>
      <c r="G74">
        <v>2</v>
      </c>
      <c r="H74" t="str">
        <f t="shared" si="1"/>
        <v>放頭</v>
      </c>
    </row>
    <row r="75" spans="1:8" x14ac:dyDescent="0.25">
      <c r="A75" s="39" t="s">
        <v>210</v>
      </c>
      <c r="C75">
        <v>5</v>
      </c>
      <c r="D75">
        <v>2</v>
      </c>
      <c r="E75">
        <v>8</v>
      </c>
      <c r="G75">
        <v>15</v>
      </c>
      <c r="H75" t="str">
        <f t="shared" si="1"/>
        <v>留後</v>
      </c>
    </row>
    <row r="76" spans="1:8" x14ac:dyDescent="0.25">
      <c r="A76" s="38" t="s">
        <v>241</v>
      </c>
      <c r="B76">
        <v>38</v>
      </c>
      <c r="C76">
        <v>66</v>
      </c>
      <c r="D76">
        <v>93</v>
      </c>
      <c r="E76">
        <v>82</v>
      </c>
      <c r="G76">
        <v>279</v>
      </c>
      <c r="H76" t="str">
        <f t="shared" si="1"/>
        <v>中後</v>
      </c>
    </row>
    <row r="77" spans="1:8" x14ac:dyDescent="0.25">
      <c r="A77" s="39" t="s">
        <v>256</v>
      </c>
      <c r="B77">
        <v>4</v>
      </c>
      <c r="C77">
        <v>10</v>
      </c>
      <c r="D77">
        <v>11</v>
      </c>
      <c r="E77">
        <v>3</v>
      </c>
      <c r="G77">
        <v>28</v>
      </c>
      <c r="H77" t="str">
        <f t="shared" si="1"/>
        <v>中後</v>
      </c>
    </row>
    <row r="78" spans="1:8" x14ac:dyDescent="0.25">
      <c r="A78" s="39" t="s">
        <v>259</v>
      </c>
      <c r="B78">
        <v>13</v>
      </c>
      <c r="C78">
        <v>3</v>
      </c>
      <c r="G78">
        <v>16</v>
      </c>
      <c r="H78" t="str">
        <f t="shared" si="1"/>
        <v>放頭</v>
      </c>
    </row>
    <row r="79" spans="1:8" x14ac:dyDescent="0.25">
      <c r="A79" s="39" t="s">
        <v>242</v>
      </c>
      <c r="B79">
        <v>1</v>
      </c>
      <c r="C79">
        <v>4</v>
      </c>
      <c r="D79">
        <v>1</v>
      </c>
      <c r="E79">
        <v>5</v>
      </c>
      <c r="G79">
        <v>11</v>
      </c>
      <c r="H79" t="str">
        <f t="shared" si="1"/>
        <v>留後</v>
      </c>
    </row>
    <row r="80" spans="1:8" x14ac:dyDescent="0.25">
      <c r="A80" s="39" t="s">
        <v>271</v>
      </c>
      <c r="B80">
        <v>3</v>
      </c>
      <c r="C80">
        <v>4</v>
      </c>
      <c r="D80">
        <v>4</v>
      </c>
      <c r="E80">
        <v>5</v>
      </c>
      <c r="G80">
        <v>16</v>
      </c>
      <c r="H80" t="str">
        <f t="shared" si="1"/>
        <v>留後</v>
      </c>
    </row>
    <row r="81" spans="1:8" x14ac:dyDescent="0.25">
      <c r="A81" s="39" t="s">
        <v>244</v>
      </c>
      <c r="B81">
        <v>2</v>
      </c>
      <c r="C81">
        <v>3</v>
      </c>
      <c r="D81">
        <v>2</v>
      </c>
      <c r="E81">
        <v>7</v>
      </c>
      <c r="G81">
        <v>14</v>
      </c>
      <c r="H81" t="str">
        <f t="shared" si="1"/>
        <v>留後</v>
      </c>
    </row>
    <row r="82" spans="1:8" x14ac:dyDescent="0.25">
      <c r="A82" s="39" t="s">
        <v>265</v>
      </c>
      <c r="B82">
        <v>4</v>
      </c>
      <c r="C82">
        <v>6</v>
      </c>
      <c r="D82">
        <v>2</v>
      </c>
      <c r="E82">
        <v>9</v>
      </c>
      <c r="G82">
        <v>21</v>
      </c>
      <c r="H82" t="str">
        <f t="shared" si="1"/>
        <v>留後</v>
      </c>
    </row>
    <row r="83" spans="1:8" x14ac:dyDescent="0.25">
      <c r="A83" s="39" t="s">
        <v>247</v>
      </c>
      <c r="C83">
        <v>4</v>
      </c>
      <c r="D83">
        <v>11</v>
      </c>
      <c r="E83">
        <v>6</v>
      </c>
      <c r="G83">
        <v>21</v>
      </c>
      <c r="H83" t="str">
        <f t="shared" si="1"/>
        <v>中後</v>
      </c>
    </row>
    <row r="84" spans="1:8" x14ac:dyDescent="0.25">
      <c r="A84" s="39" t="s">
        <v>268</v>
      </c>
      <c r="B84">
        <v>1</v>
      </c>
      <c r="C84">
        <v>10</v>
      </c>
      <c r="D84">
        <v>9</v>
      </c>
      <c r="E84">
        <v>15</v>
      </c>
      <c r="G84">
        <v>35</v>
      </c>
      <c r="H84" t="str">
        <f t="shared" si="1"/>
        <v>留後</v>
      </c>
    </row>
    <row r="85" spans="1:8" x14ac:dyDescent="0.25">
      <c r="A85" s="39" t="s">
        <v>2580</v>
      </c>
      <c r="C85">
        <v>2</v>
      </c>
      <c r="D85">
        <v>2</v>
      </c>
      <c r="E85">
        <v>1</v>
      </c>
      <c r="G85">
        <v>5</v>
      </c>
      <c r="H85" t="str">
        <f t="shared" si="1"/>
        <v>中前</v>
      </c>
    </row>
    <row r="86" spans="1:8" x14ac:dyDescent="0.25">
      <c r="A86" s="39" t="s">
        <v>2582</v>
      </c>
      <c r="B86">
        <v>1</v>
      </c>
      <c r="C86">
        <v>3</v>
      </c>
      <c r="D86">
        <v>10</v>
      </c>
      <c r="E86">
        <v>2</v>
      </c>
      <c r="G86">
        <v>16</v>
      </c>
      <c r="H86" t="str">
        <f t="shared" si="1"/>
        <v>中後</v>
      </c>
    </row>
    <row r="87" spans="1:8" x14ac:dyDescent="0.25">
      <c r="A87" s="39" t="s">
        <v>253</v>
      </c>
      <c r="C87">
        <v>6</v>
      </c>
      <c r="D87">
        <v>18</v>
      </c>
      <c r="E87">
        <v>11</v>
      </c>
      <c r="G87">
        <v>35</v>
      </c>
      <c r="H87" t="str">
        <f t="shared" si="1"/>
        <v>中後</v>
      </c>
    </row>
    <row r="88" spans="1:8" x14ac:dyDescent="0.25">
      <c r="A88" s="39" t="s">
        <v>274</v>
      </c>
      <c r="B88">
        <v>9</v>
      </c>
      <c r="C88">
        <v>3</v>
      </c>
      <c r="D88">
        <v>2</v>
      </c>
      <c r="E88">
        <v>1</v>
      </c>
      <c r="G88">
        <v>15</v>
      </c>
      <c r="H88" t="str">
        <f t="shared" si="1"/>
        <v>放頭</v>
      </c>
    </row>
    <row r="89" spans="1:8" x14ac:dyDescent="0.25">
      <c r="A89" s="39" t="s">
        <v>251</v>
      </c>
      <c r="C89">
        <v>2</v>
      </c>
      <c r="E89">
        <v>2</v>
      </c>
      <c r="G89">
        <v>4</v>
      </c>
      <c r="H89" t="str">
        <f t="shared" si="1"/>
        <v>中前</v>
      </c>
    </row>
    <row r="90" spans="1:8" x14ac:dyDescent="0.25">
      <c r="A90" s="39" t="s">
        <v>262</v>
      </c>
      <c r="C90">
        <v>6</v>
      </c>
      <c r="D90">
        <v>21</v>
      </c>
      <c r="E90">
        <v>15</v>
      </c>
      <c r="G90">
        <v>42</v>
      </c>
      <c r="H90" t="str">
        <f t="shared" si="1"/>
        <v>中後</v>
      </c>
    </row>
    <row r="91" spans="1:8" x14ac:dyDescent="0.25">
      <c r="A91" s="38" t="s">
        <v>277</v>
      </c>
      <c r="B91">
        <v>77</v>
      </c>
      <c r="C91">
        <v>90</v>
      </c>
      <c r="D91">
        <v>69</v>
      </c>
      <c r="E91">
        <v>56</v>
      </c>
      <c r="G91">
        <v>292</v>
      </c>
      <c r="H91" t="str">
        <f t="shared" si="1"/>
        <v>中前</v>
      </c>
    </row>
    <row r="92" spans="1:8" x14ac:dyDescent="0.25">
      <c r="A92" s="39" t="s">
        <v>305</v>
      </c>
      <c r="B92">
        <v>9</v>
      </c>
      <c r="C92">
        <v>14</v>
      </c>
      <c r="D92">
        <v>6</v>
      </c>
      <c r="E92">
        <v>7</v>
      </c>
      <c r="G92">
        <v>36</v>
      </c>
      <c r="H92" t="str">
        <f t="shared" si="1"/>
        <v>中前</v>
      </c>
    </row>
    <row r="93" spans="1:8" x14ac:dyDescent="0.25">
      <c r="A93" s="39" t="s">
        <v>292</v>
      </c>
      <c r="B93">
        <v>2</v>
      </c>
      <c r="C93">
        <v>12</v>
      </c>
      <c r="D93">
        <v>8</v>
      </c>
      <c r="E93">
        <v>5</v>
      </c>
      <c r="G93">
        <v>27</v>
      </c>
      <c r="H93" t="str">
        <f t="shared" si="1"/>
        <v>中前</v>
      </c>
    </row>
    <row r="94" spans="1:8" x14ac:dyDescent="0.25">
      <c r="A94" s="39" t="s">
        <v>282</v>
      </c>
      <c r="B94">
        <v>1</v>
      </c>
      <c r="C94">
        <v>8</v>
      </c>
      <c r="D94">
        <v>17</v>
      </c>
      <c r="E94">
        <v>14</v>
      </c>
      <c r="G94">
        <v>40</v>
      </c>
      <c r="H94" t="str">
        <f t="shared" si="1"/>
        <v>中後</v>
      </c>
    </row>
    <row r="95" spans="1:8" x14ac:dyDescent="0.25">
      <c r="A95" s="39" t="s">
        <v>2596</v>
      </c>
      <c r="B95">
        <v>1</v>
      </c>
      <c r="C95">
        <v>3</v>
      </c>
      <c r="D95">
        <v>4</v>
      </c>
      <c r="E95">
        <v>6</v>
      </c>
      <c r="G95">
        <v>14</v>
      </c>
      <c r="H95" t="str">
        <f t="shared" si="1"/>
        <v>留後</v>
      </c>
    </row>
    <row r="96" spans="1:8" x14ac:dyDescent="0.25">
      <c r="A96" s="39" t="s">
        <v>312</v>
      </c>
      <c r="B96">
        <v>20</v>
      </c>
      <c r="C96">
        <v>12</v>
      </c>
      <c r="D96">
        <v>2</v>
      </c>
      <c r="E96">
        <v>1</v>
      </c>
      <c r="G96">
        <v>35</v>
      </c>
      <c r="H96" t="str">
        <f t="shared" si="1"/>
        <v>放頭</v>
      </c>
    </row>
    <row r="97" spans="1:8" x14ac:dyDescent="0.25">
      <c r="A97" s="39" t="s">
        <v>302</v>
      </c>
      <c r="B97">
        <v>4</v>
      </c>
      <c r="C97">
        <v>2</v>
      </c>
      <c r="D97">
        <v>2</v>
      </c>
      <c r="G97">
        <v>8</v>
      </c>
      <c r="H97" t="str">
        <f t="shared" si="1"/>
        <v>放頭</v>
      </c>
    </row>
    <row r="98" spans="1:8" x14ac:dyDescent="0.25">
      <c r="A98" s="39" t="s">
        <v>299</v>
      </c>
      <c r="B98">
        <v>5</v>
      </c>
      <c r="C98">
        <v>5</v>
      </c>
      <c r="D98">
        <v>2</v>
      </c>
      <c r="G98">
        <v>12</v>
      </c>
      <c r="H98" t="str">
        <f t="shared" si="1"/>
        <v>放頭</v>
      </c>
    </row>
    <row r="99" spans="1:8" x14ac:dyDescent="0.25">
      <c r="A99" s="39" t="s">
        <v>2598</v>
      </c>
      <c r="B99">
        <v>3</v>
      </c>
      <c r="C99">
        <v>2</v>
      </c>
      <c r="D99">
        <v>7</v>
      </c>
      <c r="E99">
        <v>5</v>
      </c>
      <c r="G99">
        <v>17</v>
      </c>
      <c r="H99" t="str">
        <f t="shared" si="1"/>
        <v>中後</v>
      </c>
    </row>
    <row r="100" spans="1:8" x14ac:dyDescent="0.25">
      <c r="A100" s="39" t="s">
        <v>278</v>
      </c>
      <c r="B100">
        <v>6</v>
      </c>
      <c r="C100">
        <v>2</v>
      </c>
      <c r="D100">
        <v>1</v>
      </c>
      <c r="E100">
        <v>1</v>
      </c>
      <c r="G100">
        <v>10</v>
      </c>
      <c r="H100" t="str">
        <f t="shared" si="1"/>
        <v>放頭</v>
      </c>
    </row>
    <row r="101" spans="1:8" x14ac:dyDescent="0.25">
      <c r="A101" s="39" t="s">
        <v>289</v>
      </c>
      <c r="B101">
        <v>1</v>
      </c>
      <c r="C101">
        <v>19</v>
      </c>
      <c r="D101">
        <v>11</v>
      </c>
      <c r="E101">
        <v>8</v>
      </c>
      <c r="G101">
        <v>39</v>
      </c>
      <c r="H101" t="str">
        <f t="shared" si="1"/>
        <v>中前</v>
      </c>
    </row>
    <row r="102" spans="1:8" x14ac:dyDescent="0.25">
      <c r="A102" s="39" t="s">
        <v>296</v>
      </c>
      <c r="B102">
        <v>16</v>
      </c>
      <c r="C102">
        <v>1</v>
      </c>
      <c r="G102">
        <v>17</v>
      </c>
      <c r="H102" t="str">
        <f t="shared" si="1"/>
        <v>放頭</v>
      </c>
    </row>
    <row r="103" spans="1:8" x14ac:dyDescent="0.25">
      <c r="A103" s="39" t="s">
        <v>309</v>
      </c>
      <c r="E103">
        <v>1</v>
      </c>
      <c r="G103">
        <v>1</v>
      </c>
      <c r="H103" t="str">
        <f t="shared" si="1"/>
        <v>留後</v>
      </c>
    </row>
    <row r="104" spans="1:8" x14ac:dyDescent="0.25">
      <c r="A104" s="39" t="s">
        <v>315</v>
      </c>
      <c r="B104">
        <v>8</v>
      </c>
      <c r="C104">
        <v>3</v>
      </c>
      <c r="E104">
        <v>1</v>
      </c>
      <c r="G104">
        <v>12</v>
      </c>
      <c r="H104" t="str">
        <f t="shared" si="1"/>
        <v>放頭</v>
      </c>
    </row>
    <row r="105" spans="1:8" x14ac:dyDescent="0.25">
      <c r="A105" s="39" t="s">
        <v>285</v>
      </c>
      <c r="B105">
        <v>1</v>
      </c>
      <c r="C105">
        <v>7</v>
      </c>
      <c r="D105">
        <v>9</v>
      </c>
      <c r="E105">
        <v>7</v>
      </c>
      <c r="G105">
        <v>24</v>
      </c>
      <c r="H105" t="str">
        <f t="shared" si="1"/>
        <v>中後</v>
      </c>
    </row>
    <row r="106" spans="1:8" x14ac:dyDescent="0.25">
      <c r="A106" s="38" t="s">
        <v>318</v>
      </c>
      <c r="B106">
        <v>128</v>
      </c>
      <c r="C106">
        <v>127</v>
      </c>
      <c r="D106">
        <v>36</v>
      </c>
      <c r="E106">
        <v>18</v>
      </c>
      <c r="G106">
        <v>309</v>
      </c>
      <c r="H106" t="str">
        <f t="shared" si="1"/>
        <v>放頭</v>
      </c>
    </row>
    <row r="107" spans="1:8" x14ac:dyDescent="0.25">
      <c r="A107" s="39" t="s">
        <v>2614</v>
      </c>
      <c r="B107">
        <v>5</v>
      </c>
      <c r="C107">
        <v>16</v>
      </c>
      <c r="D107">
        <v>7</v>
      </c>
      <c r="E107">
        <v>6</v>
      </c>
      <c r="G107">
        <v>34</v>
      </c>
      <c r="H107" t="str">
        <f t="shared" si="1"/>
        <v>中前</v>
      </c>
    </row>
    <row r="108" spans="1:8" x14ac:dyDescent="0.25">
      <c r="A108" s="39" t="s">
        <v>339</v>
      </c>
      <c r="B108">
        <v>10</v>
      </c>
      <c r="C108">
        <v>6</v>
      </c>
      <c r="D108">
        <v>1</v>
      </c>
      <c r="G108">
        <v>17</v>
      </c>
      <c r="H108" t="str">
        <f t="shared" si="1"/>
        <v>放頭</v>
      </c>
    </row>
    <row r="109" spans="1:8" x14ac:dyDescent="0.25">
      <c r="A109" s="39" t="s">
        <v>341</v>
      </c>
      <c r="B109">
        <v>17</v>
      </c>
      <c r="C109">
        <v>11</v>
      </c>
      <c r="D109">
        <v>2</v>
      </c>
      <c r="G109">
        <v>30</v>
      </c>
      <c r="H109" t="str">
        <f t="shared" si="1"/>
        <v>放頭</v>
      </c>
    </row>
    <row r="110" spans="1:8" x14ac:dyDescent="0.25">
      <c r="A110" s="39" t="s">
        <v>2612</v>
      </c>
      <c r="B110">
        <v>17</v>
      </c>
      <c r="C110">
        <v>4</v>
      </c>
      <c r="G110">
        <v>21</v>
      </c>
      <c r="H110" t="str">
        <f t="shared" si="1"/>
        <v>放頭</v>
      </c>
    </row>
    <row r="111" spans="1:8" x14ac:dyDescent="0.25">
      <c r="A111" s="39" t="s">
        <v>348</v>
      </c>
      <c r="B111">
        <v>11</v>
      </c>
      <c r="C111">
        <v>12</v>
      </c>
      <c r="D111">
        <v>5</v>
      </c>
      <c r="G111">
        <v>28</v>
      </c>
      <c r="H111" t="str">
        <f t="shared" si="1"/>
        <v>中前</v>
      </c>
    </row>
    <row r="112" spans="1:8" x14ac:dyDescent="0.25">
      <c r="A112" s="39" t="s">
        <v>344</v>
      </c>
      <c r="B112">
        <v>11</v>
      </c>
      <c r="C112">
        <v>11</v>
      </c>
      <c r="D112">
        <v>3</v>
      </c>
      <c r="E112">
        <v>2</v>
      </c>
      <c r="G112">
        <v>27</v>
      </c>
      <c r="H112" t="str">
        <f t="shared" si="1"/>
        <v>放頭</v>
      </c>
    </row>
    <row r="113" spans="1:8" x14ac:dyDescent="0.25">
      <c r="A113" s="39" t="s">
        <v>327</v>
      </c>
      <c r="B113">
        <v>10</v>
      </c>
      <c r="C113">
        <v>10</v>
      </c>
      <c r="E113">
        <v>1</v>
      </c>
      <c r="G113">
        <v>21</v>
      </c>
      <c r="H113" t="str">
        <f t="shared" si="1"/>
        <v>放頭</v>
      </c>
    </row>
    <row r="114" spans="1:8" x14ac:dyDescent="0.25">
      <c r="A114" s="39" t="s">
        <v>350</v>
      </c>
      <c r="B114">
        <v>2</v>
      </c>
      <c r="C114">
        <v>8</v>
      </c>
      <c r="D114">
        <v>3</v>
      </c>
      <c r="G114">
        <v>13</v>
      </c>
      <c r="H114" t="str">
        <f t="shared" si="1"/>
        <v>中前</v>
      </c>
    </row>
    <row r="115" spans="1:8" x14ac:dyDescent="0.25">
      <c r="A115" s="39" t="s">
        <v>352</v>
      </c>
      <c r="B115">
        <v>5</v>
      </c>
      <c r="C115">
        <v>9</v>
      </c>
      <c r="D115">
        <v>2</v>
      </c>
      <c r="E115">
        <v>4</v>
      </c>
      <c r="G115">
        <v>20</v>
      </c>
      <c r="H115" t="str">
        <f t="shared" si="1"/>
        <v>中前</v>
      </c>
    </row>
    <row r="116" spans="1:8" x14ac:dyDescent="0.25">
      <c r="A116" s="39" t="s">
        <v>336</v>
      </c>
      <c r="B116">
        <v>8</v>
      </c>
      <c r="C116">
        <v>8</v>
      </c>
      <c r="D116">
        <v>1</v>
      </c>
      <c r="G116">
        <v>17</v>
      </c>
      <c r="H116" t="str">
        <f t="shared" si="1"/>
        <v>放頭</v>
      </c>
    </row>
    <row r="117" spans="1:8" x14ac:dyDescent="0.25">
      <c r="A117" s="39" t="s">
        <v>333</v>
      </c>
      <c r="B117">
        <v>5</v>
      </c>
      <c r="C117">
        <v>12</v>
      </c>
      <c r="D117">
        <v>5</v>
      </c>
      <c r="E117">
        <v>4</v>
      </c>
      <c r="G117">
        <v>26</v>
      </c>
      <c r="H117" t="str">
        <f t="shared" si="1"/>
        <v>中前</v>
      </c>
    </row>
    <row r="118" spans="1:8" x14ac:dyDescent="0.25">
      <c r="A118" s="39" t="s">
        <v>330</v>
      </c>
      <c r="B118">
        <v>15</v>
      </c>
      <c r="C118">
        <v>9</v>
      </c>
      <c r="D118">
        <v>2</v>
      </c>
      <c r="G118">
        <v>26</v>
      </c>
      <c r="H118" t="str">
        <f t="shared" si="1"/>
        <v>放頭</v>
      </c>
    </row>
    <row r="119" spans="1:8" x14ac:dyDescent="0.25">
      <c r="A119" s="39" t="s">
        <v>323</v>
      </c>
      <c r="B119">
        <v>3</v>
      </c>
      <c r="C119">
        <v>7</v>
      </c>
      <c r="D119">
        <v>5</v>
      </c>
      <c r="E119">
        <v>1</v>
      </c>
      <c r="G119">
        <v>16</v>
      </c>
      <c r="H119" t="str">
        <f t="shared" si="1"/>
        <v>中前</v>
      </c>
    </row>
    <row r="120" spans="1:8" x14ac:dyDescent="0.25">
      <c r="A120" s="39" t="s">
        <v>319</v>
      </c>
      <c r="B120">
        <v>9</v>
      </c>
      <c r="C120">
        <v>4</v>
      </c>
      <c r="G120">
        <v>13</v>
      </c>
      <c r="H120" t="str">
        <f t="shared" si="1"/>
        <v>放頭</v>
      </c>
    </row>
    <row r="121" spans="1:8" x14ac:dyDescent="0.25">
      <c r="A121" s="38" t="s">
        <v>355</v>
      </c>
      <c r="B121">
        <v>47</v>
      </c>
      <c r="C121">
        <v>77</v>
      </c>
      <c r="D121">
        <v>38</v>
      </c>
      <c r="E121">
        <v>20</v>
      </c>
      <c r="G121">
        <v>182</v>
      </c>
      <c r="H121" t="str">
        <f t="shared" si="1"/>
        <v>中前</v>
      </c>
    </row>
    <row r="122" spans="1:8" x14ac:dyDescent="0.25">
      <c r="A122" s="39" t="s">
        <v>2627</v>
      </c>
      <c r="B122">
        <v>14</v>
      </c>
      <c r="C122">
        <v>3</v>
      </c>
      <c r="G122">
        <v>17</v>
      </c>
      <c r="H122" t="str">
        <f t="shared" si="1"/>
        <v>放頭</v>
      </c>
    </row>
    <row r="123" spans="1:8" x14ac:dyDescent="0.25">
      <c r="A123" s="39" t="s">
        <v>363</v>
      </c>
      <c r="B123">
        <v>3</v>
      </c>
      <c r="C123">
        <v>6</v>
      </c>
      <c r="D123">
        <v>1</v>
      </c>
      <c r="G123">
        <v>10</v>
      </c>
      <c r="H123" t="str">
        <f t="shared" si="1"/>
        <v>中前</v>
      </c>
    </row>
    <row r="124" spans="1:8" x14ac:dyDescent="0.25">
      <c r="A124" s="39" t="s">
        <v>375</v>
      </c>
      <c r="B124">
        <v>2</v>
      </c>
      <c r="G124">
        <v>2</v>
      </c>
      <c r="H124" t="str">
        <f t="shared" si="1"/>
        <v>放頭</v>
      </c>
    </row>
    <row r="125" spans="1:8" x14ac:dyDescent="0.25">
      <c r="A125" s="39" t="s">
        <v>382</v>
      </c>
      <c r="B125">
        <v>1</v>
      </c>
      <c r="C125">
        <v>3</v>
      </c>
      <c r="G125">
        <v>4</v>
      </c>
      <c r="H125" t="str">
        <f t="shared" si="1"/>
        <v>中前</v>
      </c>
    </row>
    <row r="126" spans="1:8" x14ac:dyDescent="0.25">
      <c r="A126" s="39" t="s">
        <v>369</v>
      </c>
      <c r="B126">
        <v>2</v>
      </c>
      <c r="C126">
        <v>9</v>
      </c>
      <c r="D126">
        <v>5</v>
      </c>
      <c r="E126">
        <v>3</v>
      </c>
      <c r="G126">
        <v>19</v>
      </c>
      <c r="H126" t="str">
        <f t="shared" si="1"/>
        <v>中前</v>
      </c>
    </row>
    <row r="127" spans="1:8" x14ac:dyDescent="0.25">
      <c r="A127" s="39" t="s">
        <v>359</v>
      </c>
      <c r="C127">
        <v>6</v>
      </c>
      <c r="D127">
        <v>8</v>
      </c>
      <c r="E127">
        <v>3</v>
      </c>
      <c r="G127">
        <v>17</v>
      </c>
      <c r="H127" t="str">
        <f t="shared" si="1"/>
        <v>中後</v>
      </c>
    </row>
    <row r="128" spans="1:8" x14ac:dyDescent="0.25">
      <c r="A128" s="39" t="s">
        <v>378</v>
      </c>
      <c r="B128">
        <v>5</v>
      </c>
      <c r="C128">
        <v>1</v>
      </c>
      <c r="E128">
        <v>1</v>
      </c>
      <c r="G128">
        <v>7</v>
      </c>
      <c r="H128" t="str">
        <f t="shared" si="1"/>
        <v>放頭</v>
      </c>
    </row>
    <row r="129" spans="1:8" x14ac:dyDescent="0.25">
      <c r="A129" s="39" t="s">
        <v>372</v>
      </c>
      <c r="B129">
        <v>3</v>
      </c>
      <c r="C129">
        <v>6</v>
      </c>
      <c r="E129">
        <v>1</v>
      </c>
      <c r="G129">
        <v>10</v>
      </c>
      <c r="H129" t="str">
        <f t="shared" si="1"/>
        <v>中前</v>
      </c>
    </row>
    <row r="130" spans="1:8" x14ac:dyDescent="0.25">
      <c r="A130" s="39" t="s">
        <v>2629</v>
      </c>
      <c r="B130">
        <v>1</v>
      </c>
      <c r="C130">
        <v>16</v>
      </c>
      <c r="D130">
        <v>4</v>
      </c>
      <c r="E130">
        <v>2</v>
      </c>
      <c r="G130">
        <v>23</v>
      </c>
      <c r="H130" t="str">
        <f t="shared" si="1"/>
        <v>中前</v>
      </c>
    </row>
    <row r="131" spans="1:8" x14ac:dyDescent="0.25">
      <c r="A131" s="39" t="s">
        <v>362</v>
      </c>
      <c r="B131">
        <v>7</v>
      </c>
      <c r="C131">
        <v>10</v>
      </c>
      <c r="D131">
        <v>12</v>
      </c>
      <c r="E131">
        <v>5</v>
      </c>
      <c r="G131">
        <v>34</v>
      </c>
      <c r="H131" t="str">
        <f t="shared" si="1"/>
        <v>中後</v>
      </c>
    </row>
    <row r="132" spans="1:8" x14ac:dyDescent="0.25">
      <c r="A132" s="39" t="s">
        <v>385</v>
      </c>
      <c r="B132">
        <v>1</v>
      </c>
      <c r="C132">
        <v>3</v>
      </c>
      <c r="D132">
        <v>2</v>
      </c>
      <c r="E132">
        <v>4</v>
      </c>
      <c r="G132">
        <v>10</v>
      </c>
      <c r="H132" t="str">
        <f t="shared" si="1"/>
        <v>留後</v>
      </c>
    </row>
    <row r="133" spans="1:8" x14ac:dyDescent="0.25">
      <c r="A133" s="39" t="s">
        <v>367</v>
      </c>
      <c r="C133">
        <v>6</v>
      </c>
      <c r="D133">
        <v>6</v>
      </c>
      <c r="E133">
        <v>1</v>
      </c>
      <c r="G133">
        <v>13</v>
      </c>
      <c r="H133" t="str">
        <f t="shared" ref="H133:H135" si="2">IF(COUNTIF(B133:E133, MAX(B133:E133))=0, "唔清楚", IF(B133=MAX(B133:E133), "放頭", IF(C133=MAX(B133:E133), "中前", IF(D133=MAX(B133:E133), "中後", "留後"))))</f>
        <v>中前</v>
      </c>
    </row>
    <row r="134" spans="1:8" x14ac:dyDescent="0.25">
      <c r="A134" s="39" t="s">
        <v>356</v>
      </c>
      <c r="B134">
        <v>8</v>
      </c>
      <c r="C134">
        <v>8</v>
      </c>
      <c r="G134">
        <v>16</v>
      </c>
      <c r="H134" t="str">
        <f t="shared" si="2"/>
        <v>放頭</v>
      </c>
    </row>
    <row r="135" spans="1:8" x14ac:dyDescent="0.25">
      <c r="A135" s="38" t="s">
        <v>2669</v>
      </c>
      <c r="B135">
        <v>510</v>
      </c>
      <c r="C135">
        <v>748</v>
      </c>
      <c r="D135">
        <v>514</v>
      </c>
      <c r="E135">
        <v>379</v>
      </c>
      <c r="G135">
        <v>2151</v>
      </c>
      <c r="H135" t="str">
        <f t="shared" si="2"/>
        <v>中前</v>
      </c>
    </row>
  </sheetData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5257E-BA7C-4419-A6C2-2180A95219DE}">
  <sheetPr codeName="工作表16"/>
  <dimension ref="A1:C2176"/>
  <sheetViews>
    <sheetView workbookViewId="0">
      <selection sqref="A1:D2176"/>
    </sheetView>
  </sheetViews>
  <sheetFormatPr defaultRowHeight="15.75" x14ac:dyDescent="0.25"/>
  <sheetData>
    <row r="1" spans="1:3" x14ac:dyDescent="0.25">
      <c r="A1" t="s">
        <v>2509</v>
      </c>
      <c r="B1" t="s">
        <v>2510</v>
      </c>
      <c r="C1" t="s">
        <v>2511</v>
      </c>
    </row>
    <row r="2" spans="1:3" x14ac:dyDescent="0.25">
      <c r="A2" t="s">
        <v>129</v>
      </c>
      <c r="B2" t="s">
        <v>130</v>
      </c>
      <c r="C2" t="s">
        <v>427</v>
      </c>
    </row>
    <row r="3" spans="1:3" x14ac:dyDescent="0.25">
      <c r="A3" t="s">
        <v>129</v>
      </c>
      <c r="B3" t="s">
        <v>130</v>
      </c>
      <c r="C3" t="s">
        <v>427</v>
      </c>
    </row>
    <row r="4" spans="1:3" x14ac:dyDescent="0.25">
      <c r="A4" t="s">
        <v>129</v>
      </c>
      <c r="B4" t="s">
        <v>130</v>
      </c>
      <c r="C4" t="s">
        <v>427</v>
      </c>
    </row>
    <row r="5" spans="1:3" x14ac:dyDescent="0.25">
      <c r="A5" t="s">
        <v>129</v>
      </c>
      <c r="B5" t="s">
        <v>130</v>
      </c>
      <c r="C5" t="s">
        <v>427</v>
      </c>
    </row>
    <row r="6" spans="1:3" x14ac:dyDescent="0.25">
      <c r="A6" t="s">
        <v>129</v>
      </c>
      <c r="B6" t="s">
        <v>130</v>
      </c>
      <c r="C6" t="s">
        <v>427</v>
      </c>
    </row>
    <row r="7" spans="1:3" x14ac:dyDescent="0.25">
      <c r="A7" t="s">
        <v>129</v>
      </c>
      <c r="B7" t="s">
        <v>130</v>
      </c>
      <c r="C7" t="s">
        <v>427</v>
      </c>
    </row>
    <row r="8" spans="1:3" x14ac:dyDescent="0.25">
      <c r="A8" t="s">
        <v>129</v>
      </c>
      <c r="B8" t="s">
        <v>130</v>
      </c>
      <c r="C8" t="s">
        <v>427</v>
      </c>
    </row>
    <row r="9" spans="1:3" x14ac:dyDescent="0.25">
      <c r="A9" t="s">
        <v>129</v>
      </c>
      <c r="B9" t="s">
        <v>130</v>
      </c>
      <c r="C9" t="s">
        <v>427</v>
      </c>
    </row>
    <row r="10" spans="1:3" x14ac:dyDescent="0.25">
      <c r="A10" t="s">
        <v>129</v>
      </c>
      <c r="B10" t="s">
        <v>130</v>
      </c>
      <c r="C10" t="s">
        <v>427</v>
      </c>
    </row>
    <row r="11" spans="1:3" x14ac:dyDescent="0.25">
      <c r="A11" t="s">
        <v>129</v>
      </c>
      <c r="B11" t="s">
        <v>130</v>
      </c>
      <c r="C11" t="s">
        <v>427</v>
      </c>
    </row>
    <row r="12" spans="1:3" x14ac:dyDescent="0.25">
      <c r="A12" t="s">
        <v>129</v>
      </c>
      <c r="B12" t="s">
        <v>130</v>
      </c>
      <c r="C12" t="s">
        <v>427</v>
      </c>
    </row>
    <row r="13" spans="1:3" x14ac:dyDescent="0.25">
      <c r="A13" t="s">
        <v>129</v>
      </c>
      <c r="B13" t="s">
        <v>130</v>
      </c>
      <c r="C13" t="s">
        <v>427</v>
      </c>
    </row>
    <row r="14" spans="1:3" x14ac:dyDescent="0.25">
      <c r="A14" t="s">
        <v>129</v>
      </c>
      <c r="B14" t="s">
        <v>130</v>
      </c>
      <c r="C14" t="s">
        <v>427</v>
      </c>
    </row>
    <row r="15" spans="1:3" x14ac:dyDescent="0.25">
      <c r="A15" t="s">
        <v>129</v>
      </c>
      <c r="B15" t="s">
        <v>130</v>
      </c>
      <c r="C15" t="s">
        <v>427</v>
      </c>
    </row>
    <row r="16" spans="1:3" x14ac:dyDescent="0.25">
      <c r="A16" t="s">
        <v>129</v>
      </c>
      <c r="B16" t="s">
        <v>130</v>
      </c>
      <c r="C16" t="s">
        <v>428</v>
      </c>
    </row>
    <row r="17" spans="1:3" x14ac:dyDescent="0.25">
      <c r="A17" t="s">
        <v>129</v>
      </c>
      <c r="B17" t="s">
        <v>130</v>
      </c>
      <c r="C17" t="s">
        <v>427</v>
      </c>
    </row>
    <row r="18" spans="1:3" x14ac:dyDescent="0.25">
      <c r="A18" t="s">
        <v>129</v>
      </c>
      <c r="B18" t="s">
        <v>130</v>
      </c>
      <c r="C18" t="s">
        <v>427</v>
      </c>
    </row>
    <row r="19" spans="1:3" x14ac:dyDescent="0.25">
      <c r="A19" t="s">
        <v>129</v>
      </c>
      <c r="B19" t="s">
        <v>130</v>
      </c>
      <c r="C19" t="s">
        <v>427</v>
      </c>
    </row>
    <row r="20" spans="1:3" x14ac:dyDescent="0.25">
      <c r="A20" t="s">
        <v>129</v>
      </c>
      <c r="B20" t="s">
        <v>130</v>
      </c>
      <c r="C20" t="s">
        <v>427</v>
      </c>
    </row>
    <row r="21" spans="1:3" x14ac:dyDescent="0.25">
      <c r="A21" t="s">
        <v>129</v>
      </c>
      <c r="B21" t="s">
        <v>130</v>
      </c>
      <c r="C21" t="s">
        <v>427</v>
      </c>
    </row>
    <row r="22" spans="1:3" x14ac:dyDescent="0.25">
      <c r="A22" t="s">
        <v>129</v>
      </c>
      <c r="B22" t="s">
        <v>130</v>
      </c>
      <c r="C22" t="s">
        <v>427</v>
      </c>
    </row>
    <row r="23" spans="1:3" x14ac:dyDescent="0.25">
      <c r="A23" t="s">
        <v>129</v>
      </c>
      <c r="B23" t="s">
        <v>130</v>
      </c>
      <c r="C23" t="s">
        <v>427</v>
      </c>
    </row>
    <row r="24" spans="1:3" x14ac:dyDescent="0.25">
      <c r="A24" t="s">
        <v>129</v>
      </c>
      <c r="B24" t="s">
        <v>130</v>
      </c>
      <c r="C24" t="s">
        <v>427</v>
      </c>
    </row>
    <row r="25" spans="1:3" x14ac:dyDescent="0.25">
      <c r="A25" t="s">
        <v>129</v>
      </c>
      <c r="B25" t="s">
        <v>130</v>
      </c>
      <c r="C25" t="s">
        <v>427</v>
      </c>
    </row>
    <row r="26" spans="1:3" x14ac:dyDescent="0.25">
      <c r="A26" t="s">
        <v>129</v>
      </c>
      <c r="B26" t="s">
        <v>130</v>
      </c>
      <c r="C26" t="s">
        <v>427</v>
      </c>
    </row>
    <row r="27" spans="1:3" x14ac:dyDescent="0.25">
      <c r="A27" t="s">
        <v>129</v>
      </c>
      <c r="B27" t="s">
        <v>130</v>
      </c>
      <c r="C27" t="s">
        <v>427</v>
      </c>
    </row>
    <row r="28" spans="1:3" x14ac:dyDescent="0.25">
      <c r="A28" t="s">
        <v>129</v>
      </c>
      <c r="B28" t="s">
        <v>130</v>
      </c>
      <c r="C28" t="s">
        <v>427</v>
      </c>
    </row>
    <row r="29" spans="1:3" x14ac:dyDescent="0.25">
      <c r="A29" t="s">
        <v>129</v>
      </c>
      <c r="B29" t="s">
        <v>130</v>
      </c>
      <c r="C29" t="s">
        <v>428</v>
      </c>
    </row>
    <row r="30" spans="1:3" x14ac:dyDescent="0.25">
      <c r="A30" t="s">
        <v>129</v>
      </c>
      <c r="B30" t="s">
        <v>130</v>
      </c>
      <c r="C30" t="s">
        <v>428</v>
      </c>
    </row>
    <row r="31" spans="1:3" x14ac:dyDescent="0.25">
      <c r="A31" t="s">
        <v>129</v>
      </c>
      <c r="B31" t="s">
        <v>130</v>
      </c>
      <c r="C31" t="s">
        <v>427</v>
      </c>
    </row>
    <row r="32" spans="1:3" x14ac:dyDescent="0.25">
      <c r="A32" t="s">
        <v>129</v>
      </c>
      <c r="B32" t="s">
        <v>130</v>
      </c>
      <c r="C32" t="s">
        <v>427</v>
      </c>
    </row>
    <row r="33" spans="1:3" x14ac:dyDescent="0.25">
      <c r="A33" t="s">
        <v>129</v>
      </c>
      <c r="B33" t="s">
        <v>130</v>
      </c>
      <c r="C33" t="s">
        <v>427</v>
      </c>
    </row>
    <row r="34" spans="1:3" x14ac:dyDescent="0.25">
      <c r="A34" t="s">
        <v>129</v>
      </c>
      <c r="B34" t="s">
        <v>130</v>
      </c>
      <c r="C34" t="s">
        <v>427</v>
      </c>
    </row>
    <row r="35" spans="1:3" x14ac:dyDescent="0.25">
      <c r="A35" t="s">
        <v>129</v>
      </c>
      <c r="B35" t="s">
        <v>130</v>
      </c>
      <c r="C35" t="s">
        <v>427</v>
      </c>
    </row>
    <row r="36" spans="1:3" x14ac:dyDescent="0.25">
      <c r="A36" t="s">
        <v>129</v>
      </c>
      <c r="B36" t="s">
        <v>135</v>
      </c>
      <c r="C36" t="s">
        <v>430</v>
      </c>
    </row>
    <row r="37" spans="1:3" x14ac:dyDescent="0.25">
      <c r="A37" t="s">
        <v>129</v>
      </c>
      <c r="B37" t="s">
        <v>137</v>
      </c>
      <c r="C37" t="s">
        <v>428</v>
      </c>
    </row>
    <row r="38" spans="1:3" x14ac:dyDescent="0.25">
      <c r="A38" t="s">
        <v>129</v>
      </c>
      <c r="B38" t="s">
        <v>142</v>
      </c>
      <c r="C38" t="s">
        <v>428</v>
      </c>
    </row>
    <row r="39" spans="1:3" x14ac:dyDescent="0.25">
      <c r="A39" t="s">
        <v>129</v>
      </c>
      <c r="B39" t="s">
        <v>142</v>
      </c>
      <c r="C39" t="s">
        <v>429</v>
      </c>
    </row>
    <row r="40" spans="1:3" x14ac:dyDescent="0.25">
      <c r="A40" t="s">
        <v>129</v>
      </c>
      <c r="B40" t="s">
        <v>142</v>
      </c>
      <c r="C40" t="s">
        <v>429</v>
      </c>
    </row>
    <row r="41" spans="1:3" x14ac:dyDescent="0.25">
      <c r="A41" t="s">
        <v>129</v>
      </c>
      <c r="B41" t="s">
        <v>145</v>
      </c>
      <c r="C41" t="s">
        <v>427</v>
      </c>
    </row>
    <row r="42" spans="1:3" x14ac:dyDescent="0.25">
      <c r="A42" t="s">
        <v>129</v>
      </c>
      <c r="B42" t="s">
        <v>145</v>
      </c>
      <c r="C42" t="s">
        <v>427</v>
      </c>
    </row>
    <row r="43" spans="1:3" x14ac:dyDescent="0.25">
      <c r="A43" t="s">
        <v>129</v>
      </c>
      <c r="B43" t="s">
        <v>145</v>
      </c>
      <c r="C43" t="s">
        <v>428</v>
      </c>
    </row>
    <row r="44" spans="1:3" x14ac:dyDescent="0.25">
      <c r="A44" t="s">
        <v>129</v>
      </c>
      <c r="B44" t="s">
        <v>145</v>
      </c>
      <c r="C44" t="s">
        <v>427</v>
      </c>
    </row>
    <row r="45" spans="1:3" x14ac:dyDescent="0.25">
      <c r="A45" t="s">
        <v>129</v>
      </c>
      <c r="B45" t="s">
        <v>145</v>
      </c>
      <c r="C45" t="s">
        <v>428</v>
      </c>
    </row>
    <row r="46" spans="1:3" x14ac:dyDescent="0.25">
      <c r="A46" t="s">
        <v>129</v>
      </c>
      <c r="B46" t="s">
        <v>145</v>
      </c>
      <c r="C46" t="s">
        <v>428</v>
      </c>
    </row>
    <row r="47" spans="1:3" x14ac:dyDescent="0.25">
      <c r="A47" t="s">
        <v>129</v>
      </c>
      <c r="B47" t="s">
        <v>145</v>
      </c>
      <c r="C47" t="s">
        <v>429</v>
      </c>
    </row>
    <row r="48" spans="1:3" x14ac:dyDescent="0.25">
      <c r="A48" t="s">
        <v>129</v>
      </c>
      <c r="B48" t="s">
        <v>148</v>
      </c>
      <c r="C48" t="s">
        <v>428</v>
      </c>
    </row>
    <row r="49" spans="1:3" x14ac:dyDescent="0.25">
      <c r="A49" t="s">
        <v>129</v>
      </c>
      <c r="B49" t="s">
        <v>148</v>
      </c>
      <c r="C49" t="s">
        <v>428</v>
      </c>
    </row>
    <row r="50" spans="1:3" x14ac:dyDescent="0.25">
      <c r="A50" t="s">
        <v>129</v>
      </c>
      <c r="B50" t="s">
        <v>148</v>
      </c>
      <c r="C50" t="s">
        <v>427</v>
      </c>
    </row>
    <row r="51" spans="1:3" x14ac:dyDescent="0.25">
      <c r="A51" t="s">
        <v>129</v>
      </c>
      <c r="B51" t="s">
        <v>148</v>
      </c>
      <c r="C51" t="s">
        <v>427</v>
      </c>
    </row>
    <row r="52" spans="1:3" x14ac:dyDescent="0.25">
      <c r="A52" t="s">
        <v>129</v>
      </c>
      <c r="B52" t="s">
        <v>148</v>
      </c>
    </row>
    <row r="53" spans="1:3" x14ac:dyDescent="0.25">
      <c r="A53" t="s">
        <v>129</v>
      </c>
      <c r="B53" t="s">
        <v>148</v>
      </c>
      <c r="C53" t="s">
        <v>428</v>
      </c>
    </row>
    <row r="54" spans="1:3" x14ac:dyDescent="0.25">
      <c r="A54" t="s">
        <v>129</v>
      </c>
      <c r="B54" t="s">
        <v>150</v>
      </c>
      <c r="C54" t="s">
        <v>428</v>
      </c>
    </row>
    <row r="55" spans="1:3" x14ac:dyDescent="0.25">
      <c r="A55" t="s">
        <v>129</v>
      </c>
      <c r="B55" t="s">
        <v>150</v>
      </c>
      <c r="C55" t="s">
        <v>429</v>
      </c>
    </row>
    <row r="56" spans="1:3" x14ac:dyDescent="0.25">
      <c r="A56" t="s">
        <v>129</v>
      </c>
      <c r="B56" t="s">
        <v>150</v>
      </c>
      <c r="C56" t="s">
        <v>427</v>
      </c>
    </row>
    <row r="57" spans="1:3" x14ac:dyDescent="0.25">
      <c r="A57" t="s">
        <v>129</v>
      </c>
      <c r="B57" t="s">
        <v>154</v>
      </c>
      <c r="C57" t="s">
        <v>429</v>
      </c>
    </row>
    <row r="58" spans="1:3" x14ac:dyDescent="0.25">
      <c r="A58" t="s">
        <v>129</v>
      </c>
      <c r="B58" t="s">
        <v>154</v>
      </c>
      <c r="C58" t="s">
        <v>428</v>
      </c>
    </row>
    <row r="59" spans="1:3" x14ac:dyDescent="0.25">
      <c r="A59" t="s">
        <v>129</v>
      </c>
      <c r="B59" t="s">
        <v>154</v>
      </c>
      <c r="C59" t="s">
        <v>428</v>
      </c>
    </row>
    <row r="60" spans="1:3" x14ac:dyDescent="0.25">
      <c r="A60" t="s">
        <v>129</v>
      </c>
      <c r="B60" t="s">
        <v>154</v>
      </c>
      <c r="C60" t="s">
        <v>429</v>
      </c>
    </row>
    <row r="61" spans="1:3" x14ac:dyDescent="0.25">
      <c r="A61" t="s">
        <v>129</v>
      </c>
      <c r="B61" t="s">
        <v>154</v>
      </c>
      <c r="C61" t="s">
        <v>430</v>
      </c>
    </row>
    <row r="62" spans="1:3" x14ac:dyDescent="0.25">
      <c r="A62" t="s">
        <v>129</v>
      </c>
      <c r="B62" t="s">
        <v>154</v>
      </c>
      <c r="C62" t="s">
        <v>429</v>
      </c>
    </row>
    <row r="63" spans="1:3" x14ac:dyDescent="0.25">
      <c r="A63" t="s">
        <v>129</v>
      </c>
      <c r="B63" t="s">
        <v>157</v>
      </c>
      <c r="C63" t="s">
        <v>429</v>
      </c>
    </row>
    <row r="64" spans="1:3" x14ac:dyDescent="0.25">
      <c r="A64" t="s">
        <v>129</v>
      </c>
      <c r="B64" t="s">
        <v>157</v>
      </c>
      <c r="C64" t="s">
        <v>427</v>
      </c>
    </row>
    <row r="65" spans="1:3" x14ac:dyDescent="0.25">
      <c r="A65" t="s">
        <v>129</v>
      </c>
      <c r="B65" t="s">
        <v>157</v>
      </c>
      <c r="C65" t="s">
        <v>428</v>
      </c>
    </row>
    <row r="66" spans="1:3" x14ac:dyDescent="0.25">
      <c r="A66" t="s">
        <v>129</v>
      </c>
      <c r="B66" t="s">
        <v>157</v>
      </c>
      <c r="C66" t="s">
        <v>428</v>
      </c>
    </row>
    <row r="67" spans="1:3" x14ac:dyDescent="0.25">
      <c r="A67" t="s">
        <v>129</v>
      </c>
      <c r="B67" t="s">
        <v>157</v>
      </c>
      <c r="C67" t="s">
        <v>430</v>
      </c>
    </row>
    <row r="68" spans="1:3" x14ac:dyDescent="0.25">
      <c r="A68" t="s">
        <v>129</v>
      </c>
      <c r="B68" t="s">
        <v>157</v>
      </c>
      <c r="C68" t="s">
        <v>429</v>
      </c>
    </row>
    <row r="69" spans="1:3" x14ac:dyDescent="0.25">
      <c r="A69" t="s">
        <v>129</v>
      </c>
      <c r="B69" t="s">
        <v>157</v>
      </c>
      <c r="C69" t="s">
        <v>429</v>
      </c>
    </row>
    <row r="70" spans="1:3" x14ac:dyDescent="0.25">
      <c r="A70" t="s">
        <v>129</v>
      </c>
      <c r="B70" t="s">
        <v>157</v>
      </c>
      <c r="C70" t="s">
        <v>429</v>
      </c>
    </row>
    <row r="71" spans="1:3" x14ac:dyDescent="0.25">
      <c r="A71" t="s">
        <v>129</v>
      </c>
      <c r="B71" t="s">
        <v>157</v>
      </c>
      <c r="C71" t="s">
        <v>430</v>
      </c>
    </row>
    <row r="72" spans="1:3" x14ac:dyDescent="0.25">
      <c r="A72" t="s">
        <v>129</v>
      </c>
      <c r="B72" t="s">
        <v>157</v>
      </c>
      <c r="C72" t="s">
        <v>428</v>
      </c>
    </row>
    <row r="73" spans="1:3" x14ac:dyDescent="0.25">
      <c r="A73" t="s">
        <v>129</v>
      </c>
      <c r="B73" t="s">
        <v>157</v>
      </c>
      <c r="C73" t="s">
        <v>428</v>
      </c>
    </row>
    <row r="74" spans="1:3" x14ac:dyDescent="0.25">
      <c r="A74" t="s">
        <v>129</v>
      </c>
      <c r="B74" t="s">
        <v>157</v>
      </c>
      <c r="C74" t="s">
        <v>428</v>
      </c>
    </row>
    <row r="75" spans="1:3" x14ac:dyDescent="0.25">
      <c r="A75" t="s">
        <v>129</v>
      </c>
      <c r="B75" t="s">
        <v>157</v>
      </c>
      <c r="C75" t="s">
        <v>428</v>
      </c>
    </row>
    <row r="76" spans="1:3" x14ac:dyDescent="0.25">
      <c r="A76" t="s">
        <v>129</v>
      </c>
      <c r="B76" t="s">
        <v>157</v>
      </c>
      <c r="C76" t="s">
        <v>428</v>
      </c>
    </row>
    <row r="77" spans="1:3" x14ac:dyDescent="0.25">
      <c r="A77" t="s">
        <v>129</v>
      </c>
      <c r="B77" t="s">
        <v>157</v>
      </c>
      <c r="C77" t="s">
        <v>428</v>
      </c>
    </row>
    <row r="78" spans="1:3" x14ac:dyDescent="0.25">
      <c r="A78" t="s">
        <v>129</v>
      </c>
      <c r="B78" t="s">
        <v>157</v>
      </c>
      <c r="C78" t="s">
        <v>428</v>
      </c>
    </row>
    <row r="79" spans="1:3" x14ac:dyDescent="0.25">
      <c r="A79" t="s">
        <v>129</v>
      </c>
      <c r="B79" t="s">
        <v>157</v>
      </c>
      <c r="C79" t="s">
        <v>427</v>
      </c>
    </row>
    <row r="80" spans="1:3" x14ac:dyDescent="0.25">
      <c r="A80" t="s">
        <v>129</v>
      </c>
      <c r="B80" t="s">
        <v>157</v>
      </c>
      <c r="C80" t="s">
        <v>429</v>
      </c>
    </row>
    <row r="81" spans="1:3" x14ac:dyDescent="0.25">
      <c r="A81" t="s">
        <v>129</v>
      </c>
      <c r="B81" t="s">
        <v>157</v>
      </c>
      <c r="C81" t="s">
        <v>427</v>
      </c>
    </row>
    <row r="82" spans="1:3" x14ac:dyDescent="0.25">
      <c r="A82" t="s">
        <v>129</v>
      </c>
      <c r="B82" t="s">
        <v>157</v>
      </c>
      <c r="C82" t="s">
        <v>430</v>
      </c>
    </row>
    <row r="83" spans="1:3" x14ac:dyDescent="0.25">
      <c r="A83" t="s">
        <v>129</v>
      </c>
      <c r="B83" t="s">
        <v>157</v>
      </c>
      <c r="C83" t="s">
        <v>430</v>
      </c>
    </row>
    <row r="84" spans="1:3" x14ac:dyDescent="0.25">
      <c r="A84" t="s">
        <v>129</v>
      </c>
      <c r="B84" t="s">
        <v>157</v>
      </c>
      <c r="C84" t="s">
        <v>429</v>
      </c>
    </row>
    <row r="85" spans="1:3" x14ac:dyDescent="0.25">
      <c r="A85" t="s">
        <v>129</v>
      </c>
      <c r="B85" t="s">
        <v>157</v>
      </c>
      <c r="C85" t="s">
        <v>428</v>
      </c>
    </row>
    <row r="86" spans="1:3" x14ac:dyDescent="0.25">
      <c r="A86" t="s">
        <v>129</v>
      </c>
      <c r="B86" t="s">
        <v>157</v>
      </c>
      <c r="C86" t="s">
        <v>430</v>
      </c>
    </row>
    <row r="87" spans="1:3" x14ac:dyDescent="0.25">
      <c r="A87" t="s">
        <v>129</v>
      </c>
      <c r="B87" t="s">
        <v>157</v>
      </c>
      <c r="C87" t="s">
        <v>429</v>
      </c>
    </row>
    <row r="88" spans="1:3" x14ac:dyDescent="0.25">
      <c r="A88" t="s">
        <v>129</v>
      </c>
      <c r="B88" t="s">
        <v>160</v>
      </c>
      <c r="C88" t="s">
        <v>428</v>
      </c>
    </row>
    <row r="89" spans="1:3" x14ac:dyDescent="0.25">
      <c r="A89" t="s">
        <v>129</v>
      </c>
      <c r="B89" t="s">
        <v>160</v>
      </c>
      <c r="C89" t="s">
        <v>428</v>
      </c>
    </row>
    <row r="90" spans="1:3" x14ac:dyDescent="0.25">
      <c r="A90" t="s">
        <v>129</v>
      </c>
      <c r="B90" t="s">
        <v>160</v>
      </c>
      <c r="C90" t="s">
        <v>427</v>
      </c>
    </row>
    <row r="91" spans="1:3" x14ac:dyDescent="0.25">
      <c r="A91" t="s">
        <v>129</v>
      </c>
      <c r="B91" t="s">
        <v>160</v>
      </c>
      <c r="C91" t="s">
        <v>428</v>
      </c>
    </row>
    <row r="92" spans="1:3" x14ac:dyDescent="0.25">
      <c r="A92" t="s">
        <v>129</v>
      </c>
      <c r="B92" t="s">
        <v>160</v>
      </c>
      <c r="C92" t="s">
        <v>428</v>
      </c>
    </row>
    <row r="93" spans="1:3" x14ac:dyDescent="0.25">
      <c r="A93" t="s">
        <v>129</v>
      </c>
      <c r="B93" t="s">
        <v>160</v>
      </c>
      <c r="C93" t="s">
        <v>428</v>
      </c>
    </row>
    <row r="94" spans="1:3" x14ac:dyDescent="0.25">
      <c r="A94" t="s">
        <v>129</v>
      </c>
      <c r="B94" t="s">
        <v>160</v>
      </c>
      <c r="C94" t="s">
        <v>428</v>
      </c>
    </row>
    <row r="95" spans="1:3" x14ac:dyDescent="0.25">
      <c r="A95" t="s">
        <v>129</v>
      </c>
      <c r="B95" t="s">
        <v>160</v>
      </c>
      <c r="C95" t="s">
        <v>428</v>
      </c>
    </row>
    <row r="96" spans="1:3" x14ac:dyDescent="0.25">
      <c r="A96" t="s">
        <v>129</v>
      </c>
      <c r="B96" t="s">
        <v>160</v>
      </c>
      <c r="C96" t="s">
        <v>429</v>
      </c>
    </row>
    <row r="97" spans="1:3" x14ac:dyDescent="0.25">
      <c r="A97" t="s">
        <v>129</v>
      </c>
      <c r="B97" t="s">
        <v>160</v>
      </c>
      <c r="C97" t="s">
        <v>428</v>
      </c>
    </row>
    <row r="98" spans="1:3" x14ac:dyDescent="0.25">
      <c r="A98" t="s">
        <v>129</v>
      </c>
      <c r="B98" t="s">
        <v>164</v>
      </c>
      <c r="C98" t="s">
        <v>429</v>
      </c>
    </row>
    <row r="99" spans="1:3" x14ac:dyDescent="0.25">
      <c r="A99" t="s">
        <v>129</v>
      </c>
      <c r="B99" t="s">
        <v>164</v>
      </c>
      <c r="C99" t="s">
        <v>428</v>
      </c>
    </row>
    <row r="100" spans="1:3" x14ac:dyDescent="0.25">
      <c r="A100" t="s">
        <v>129</v>
      </c>
      <c r="B100" t="s">
        <v>164</v>
      </c>
      <c r="C100" t="s">
        <v>429</v>
      </c>
    </row>
    <row r="101" spans="1:3" x14ac:dyDescent="0.25">
      <c r="A101" t="s">
        <v>129</v>
      </c>
      <c r="B101" t="s">
        <v>164</v>
      </c>
      <c r="C101" t="s">
        <v>430</v>
      </c>
    </row>
    <row r="102" spans="1:3" x14ac:dyDescent="0.25">
      <c r="A102" t="s">
        <v>129</v>
      </c>
      <c r="B102" t="s">
        <v>164</v>
      </c>
      <c r="C102" t="s">
        <v>429</v>
      </c>
    </row>
    <row r="103" spans="1:3" x14ac:dyDescent="0.25">
      <c r="A103" t="s">
        <v>129</v>
      </c>
      <c r="B103" t="s">
        <v>164</v>
      </c>
      <c r="C103" t="s">
        <v>429</v>
      </c>
    </row>
    <row r="104" spans="1:3" x14ac:dyDescent="0.25">
      <c r="A104" t="s">
        <v>129</v>
      </c>
      <c r="B104" t="s">
        <v>2532</v>
      </c>
      <c r="C104" t="s">
        <v>428</v>
      </c>
    </row>
    <row r="105" spans="1:3" x14ac:dyDescent="0.25">
      <c r="A105" t="s">
        <v>129</v>
      </c>
      <c r="B105" t="s">
        <v>2532</v>
      </c>
      <c r="C105" t="s">
        <v>428</v>
      </c>
    </row>
    <row r="106" spans="1:3" x14ac:dyDescent="0.25">
      <c r="A106" t="s">
        <v>129</v>
      </c>
      <c r="B106" t="s">
        <v>2532</v>
      </c>
      <c r="C106" t="s">
        <v>427</v>
      </c>
    </row>
    <row r="107" spans="1:3" x14ac:dyDescent="0.25">
      <c r="A107" t="s">
        <v>129</v>
      </c>
      <c r="B107" t="s">
        <v>2532</v>
      </c>
      <c r="C107" t="s">
        <v>427</v>
      </c>
    </row>
    <row r="108" spans="1:3" x14ac:dyDescent="0.25">
      <c r="A108" t="s">
        <v>129</v>
      </c>
      <c r="B108" t="s">
        <v>2532</v>
      </c>
      <c r="C108" t="s">
        <v>428</v>
      </c>
    </row>
    <row r="109" spans="1:3" x14ac:dyDescent="0.25">
      <c r="A109" t="s">
        <v>129</v>
      </c>
      <c r="B109" t="s">
        <v>2532</v>
      </c>
      <c r="C109" t="s">
        <v>428</v>
      </c>
    </row>
    <row r="110" spans="1:3" x14ac:dyDescent="0.25">
      <c r="A110" t="s">
        <v>129</v>
      </c>
      <c r="B110" t="s">
        <v>2532</v>
      </c>
      <c r="C110" t="s">
        <v>427</v>
      </c>
    </row>
    <row r="111" spans="1:3" x14ac:dyDescent="0.25">
      <c r="A111" t="s">
        <v>129</v>
      </c>
      <c r="B111" t="s">
        <v>2532</v>
      </c>
      <c r="C111" t="s">
        <v>427</v>
      </c>
    </row>
    <row r="112" spans="1:3" x14ac:dyDescent="0.25">
      <c r="A112" t="s">
        <v>129</v>
      </c>
      <c r="B112" t="s">
        <v>2532</v>
      </c>
      <c r="C112" t="s">
        <v>429</v>
      </c>
    </row>
    <row r="113" spans="1:3" x14ac:dyDescent="0.25">
      <c r="A113" t="s">
        <v>129</v>
      </c>
      <c r="B113" t="s">
        <v>2532</v>
      </c>
      <c r="C113" t="s">
        <v>428</v>
      </c>
    </row>
    <row r="114" spans="1:3" x14ac:dyDescent="0.25">
      <c r="A114" t="s">
        <v>129</v>
      </c>
      <c r="B114" t="s">
        <v>2534</v>
      </c>
      <c r="C114" t="s">
        <v>427</v>
      </c>
    </row>
    <row r="115" spans="1:3" x14ac:dyDescent="0.25">
      <c r="A115" t="s">
        <v>129</v>
      </c>
      <c r="B115" t="s">
        <v>2534</v>
      </c>
      <c r="C115" t="s">
        <v>427</v>
      </c>
    </row>
    <row r="116" spans="1:3" x14ac:dyDescent="0.25">
      <c r="A116" t="s">
        <v>129</v>
      </c>
      <c r="B116" t="s">
        <v>2534</v>
      </c>
      <c r="C116" t="s">
        <v>427</v>
      </c>
    </row>
    <row r="117" spans="1:3" x14ac:dyDescent="0.25">
      <c r="A117" t="s">
        <v>129</v>
      </c>
      <c r="B117" t="s">
        <v>2534</v>
      </c>
      <c r="C117" t="s">
        <v>428</v>
      </c>
    </row>
    <row r="118" spans="1:3" x14ac:dyDescent="0.25">
      <c r="A118" t="s">
        <v>129</v>
      </c>
      <c r="B118" t="s">
        <v>2534</v>
      </c>
      <c r="C118" t="s">
        <v>427</v>
      </c>
    </row>
    <row r="119" spans="1:3" x14ac:dyDescent="0.25">
      <c r="A119" t="s">
        <v>129</v>
      </c>
      <c r="B119" t="s">
        <v>2534</v>
      </c>
      <c r="C119" t="s">
        <v>427</v>
      </c>
    </row>
    <row r="120" spans="1:3" x14ac:dyDescent="0.25">
      <c r="A120" t="s">
        <v>129</v>
      </c>
      <c r="B120" t="s">
        <v>2534</v>
      </c>
      <c r="C120" t="s">
        <v>427</v>
      </c>
    </row>
    <row r="121" spans="1:3" x14ac:dyDescent="0.25">
      <c r="A121" t="s">
        <v>129</v>
      </c>
      <c r="B121" t="s">
        <v>2534</v>
      </c>
      <c r="C121" t="s">
        <v>427</v>
      </c>
    </row>
    <row r="122" spans="1:3" x14ac:dyDescent="0.25">
      <c r="A122" t="s">
        <v>129</v>
      </c>
      <c r="B122" t="s">
        <v>2534</v>
      </c>
      <c r="C122" t="s">
        <v>427</v>
      </c>
    </row>
    <row r="123" spans="1:3" x14ac:dyDescent="0.25">
      <c r="A123" t="s">
        <v>129</v>
      </c>
      <c r="B123" t="s">
        <v>2534</v>
      </c>
      <c r="C123" t="s">
        <v>429</v>
      </c>
    </row>
    <row r="124" spans="1:3" x14ac:dyDescent="0.25">
      <c r="A124" t="s">
        <v>129</v>
      </c>
      <c r="B124" t="s">
        <v>2534</v>
      </c>
      <c r="C124" t="s">
        <v>428</v>
      </c>
    </row>
    <row r="125" spans="1:3" x14ac:dyDescent="0.25">
      <c r="A125" t="s">
        <v>129</v>
      </c>
      <c r="B125" t="s">
        <v>2534</v>
      </c>
      <c r="C125" t="s">
        <v>428</v>
      </c>
    </row>
    <row r="126" spans="1:3" x14ac:dyDescent="0.25">
      <c r="A126" t="s">
        <v>129</v>
      </c>
      <c r="B126" t="s">
        <v>2534</v>
      </c>
      <c r="C126" t="s">
        <v>427</v>
      </c>
    </row>
    <row r="127" spans="1:3" x14ac:dyDescent="0.25">
      <c r="A127" t="s">
        <v>129</v>
      </c>
      <c r="B127" t="s">
        <v>2534</v>
      </c>
      <c r="C127" t="s">
        <v>427</v>
      </c>
    </row>
    <row r="128" spans="1:3" x14ac:dyDescent="0.25">
      <c r="A128" t="s">
        <v>129</v>
      </c>
      <c r="B128" t="s">
        <v>2534</v>
      </c>
      <c r="C128" t="s">
        <v>427</v>
      </c>
    </row>
    <row r="129" spans="1:3" x14ac:dyDescent="0.25">
      <c r="A129" t="s">
        <v>129</v>
      </c>
      <c r="B129" t="s">
        <v>2534</v>
      </c>
      <c r="C129" t="s">
        <v>427</v>
      </c>
    </row>
    <row r="130" spans="1:3" x14ac:dyDescent="0.25">
      <c r="A130" t="s">
        <v>129</v>
      </c>
      <c r="B130" t="s">
        <v>2534</v>
      </c>
      <c r="C130" t="s">
        <v>428</v>
      </c>
    </row>
    <row r="131" spans="1:3" x14ac:dyDescent="0.25">
      <c r="A131" t="s">
        <v>129</v>
      </c>
      <c r="B131" t="s">
        <v>2534</v>
      </c>
      <c r="C131" t="s">
        <v>428</v>
      </c>
    </row>
    <row r="132" spans="1:3" x14ac:dyDescent="0.25">
      <c r="A132" t="s">
        <v>129</v>
      </c>
      <c r="B132" t="s">
        <v>2534</v>
      </c>
      <c r="C132" t="s">
        <v>427</v>
      </c>
    </row>
    <row r="133" spans="1:3" x14ac:dyDescent="0.25">
      <c r="A133" t="s">
        <v>129</v>
      </c>
      <c r="B133" t="s">
        <v>2534</v>
      </c>
      <c r="C133" t="s">
        <v>428</v>
      </c>
    </row>
    <row r="134" spans="1:3" x14ac:dyDescent="0.25">
      <c r="A134" t="s">
        <v>129</v>
      </c>
      <c r="B134" t="s">
        <v>2534</v>
      </c>
      <c r="C134" t="s">
        <v>430</v>
      </c>
    </row>
    <row r="135" spans="1:3" x14ac:dyDescent="0.25">
      <c r="A135" t="s">
        <v>167</v>
      </c>
      <c r="B135" t="s">
        <v>168</v>
      </c>
      <c r="C135" t="s">
        <v>427</v>
      </c>
    </row>
    <row r="136" spans="1:3" x14ac:dyDescent="0.25">
      <c r="A136" t="s">
        <v>167</v>
      </c>
      <c r="B136" t="s">
        <v>168</v>
      </c>
      <c r="C136" t="s">
        <v>428</v>
      </c>
    </row>
    <row r="137" spans="1:3" x14ac:dyDescent="0.25">
      <c r="A137" t="s">
        <v>167</v>
      </c>
      <c r="B137" t="s">
        <v>168</v>
      </c>
      <c r="C137" t="s">
        <v>430</v>
      </c>
    </row>
    <row r="138" spans="1:3" x14ac:dyDescent="0.25">
      <c r="A138" t="s">
        <v>167</v>
      </c>
      <c r="B138" t="s">
        <v>168</v>
      </c>
      <c r="C138" t="s">
        <v>429</v>
      </c>
    </row>
    <row r="139" spans="1:3" x14ac:dyDescent="0.25">
      <c r="A139" t="s">
        <v>167</v>
      </c>
      <c r="B139" t="s">
        <v>168</v>
      </c>
      <c r="C139" t="s">
        <v>429</v>
      </c>
    </row>
    <row r="140" spans="1:3" x14ac:dyDescent="0.25">
      <c r="A140" t="s">
        <v>167</v>
      </c>
      <c r="B140" t="s">
        <v>168</v>
      </c>
      <c r="C140" t="s">
        <v>429</v>
      </c>
    </row>
    <row r="141" spans="1:3" x14ac:dyDescent="0.25">
      <c r="A141" t="s">
        <v>167</v>
      </c>
      <c r="B141" t="s">
        <v>168</v>
      </c>
      <c r="C141" t="s">
        <v>429</v>
      </c>
    </row>
    <row r="142" spans="1:3" x14ac:dyDescent="0.25">
      <c r="A142" t="s">
        <v>167</v>
      </c>
      <c r="B142" t="s">
        <v>168</v>
      </c>
      <c r="C142" t="s">
        <v>428</v>
      </c>
    </row>
    <row r="143" spans="1:3" x14ac:dyDescent="0.25">
      <c r="A143" t="s">
        <v>167</v>
      </c>
      <c r="B143" t="s">
        <v>168</v>
      </c>
      <c r="C143" t="s">
        <v>430</v>
      </c>
    </row>
    <row r="144" spans="1:3" x14ac:dyDescent="0.25">
      <c r="A144" t="s">
        <v>167</v>
      </c>
      <c r="B144" t="s">
        <v>168</v>
      </c>
      <c r="C144" t="s">
        <v>428</v>
      </c>
    </row>
    <row r="145" spans="1:3" x14ac:dyDescent="0.25">
      <c r="A145" t="s">
        <v>167</v>
      </c>
      <c r="B145" t="s">
        <v>168</v>
      </c>
      <c r="C145" t="s">
        <v>430</v>
      </c>
    </row>
    <row r="146" spans="1:3" x14ac:dyDescent="0.25">
      <c r="A146" t="s">
        <v>167</v>
      </c>
      <c r="B146" t="s">
        <v>168</v>
      </c>
    </row>
    <row r="147" spans="1:3" x14ac:dyDescent="0.25">
      <c r="A147" t="s">
        <v>167</v>
      </c>
      <c r="B147" t="s">
        <v>168</v>
      </c>
      <c r="C147" t="s">
        <v>429</v>
      </c>
    </row>
    <row r="148" spans="1:3" x14ac:dyDescent="0.25">
      <c r="A148" t="s">
        <v>167</v>
      </c>
      <c r="B148" t="s">
        <v>168</v>
      </c>
      <c r="C148" t="s">
        <v>429</v>
      </c>
    </row>
    <row r="149" spans="1:3" x14ac:dyDescent="0.25">
      <c r="A149" t="s">
        <v>167</v>
      </c>
      <c r="B149" t="s">
        <v>168</v>
      </c>
      <c r="C149" t="s">
        <v>428</v>
      </c>
    </row>
    <row r="150" spans="1:3" x14ac:dyDescent="0.25">
      <c r="A150" t="s">
        <v>167</v>
      </c>
      <c r="B150" t="s">
        <v>168</v>
      </c>
      <c r="C150" t="s">
        <v>430</v>
      </c>
    </row>
    <row r="151" spans="1:3" x14ac:dyDescent="0.25">
      <c r="A151" t="s">
        <v>167</v>
      </c>
      <c r="B151" t="s">
        <v>168</v>
      </c>
      <c r="C151" t="s">
        <v>427</v>
      </c>
    </row>
    <row r="152" spans="1:3" x14ac:dyDescent="0.25">
      <c r="A152" t="s">
        <v>167</v>
      </c>
      <c r="B152" t="s">
        <v>168</v>
      </c>
      <c r="C152" t="s">
        <v>430</v>
      </c>
    </row>
    <row r="153" spans="1:3" x14ac:dyDescent="0.25">
      <c r="A153" t="s">
        <v>167</v>
      </c>
      <c r="B153" t="s">
        <v>168</v>
      </c>
      <c r="C153" t="s">
        <v>429</v>
      </c>
    </row>
    <row r="154" spans="1:3" x14ac:dyDescent="0.25">
      <c r="A154" t="s">
        <v>167</v>
      </c>
      <c r="B154" t="s">
        <v>168</v>
      </c>
      <c r="C154" t="s">
        <v>428</v>
      </c>
    </row>
    <row r="155" spans="1:3" x14ac:dyDescent="0.25">
      <c r="A155" t="s">
        <v>167</v>
      </c>
      <c r="B155" t="s">
        <v>168</v>
      </c>
      <c r="C155" t="s">
        <v>428</v>
      </c>
    </row>
    <row r="156" spans="1:3" x14ac:dyDescent="0.25">
      <c r="A156" t="s">
        <v>167</v>
      </c>
      <c r="B156" t="s">
        <v>168</v>
      </c>
      <c r="C156" t="s">
        <v>429</v>
      </c>
    </row>
    <row r="157" spans="1:3" x14ac:dyDescent="0.25">
      <c r="A157" t="s">
        <v>167</v>
      </c>
      <c r="B157" t="s">
        <v>168</v>
      </c>
      <c r="C157" t="s">
        <v>429</v>
      </c>
    </row>
    <row r="158" spans="1:3" x14ac:dyDescent="0.25">
      <c r="A158" t="s">
        <v>167</v>
      </c>
      <c r="B158" t="s">
        <v>168</v>
      </c>
      <c r="C158" t="s">
        <v>429</v>
      </c>
    </row>
    <row r="159" spans="1:3" x14ac:dyDescent="0.25">
      <c r="A159" t="s">
        <v>167</v>
      </c>
      <c r="B159" t="s">
        <v>168</v>
      </c>
      <c r="C159" t="s">
        <v>429</v>
      </c>
    </row>
    <row r="160" spans="1:3" x14ac:dyDescent="0.25">
      <c r="A160" t="s">
        <v>167</v>
      </c>
      <c r="B160" t="s">
        <v>168</v>
      </c>
      <c r="C160" t="s">
        <v>429</v>
      </c>
    </row>
    <row r="161" spans="1:3" x14ac:dyDescent="0.25">
      <c r="A161" t="s">
        <v>167</v>
      </c>
      <c r="B161" t="s">
        <v>168</v>
      </c>
      <c r="C161" t="s">
        <v>429</v>
      </c>
    </row>
    <row r="162" spans="1:3" x14ac:dyDescent="0.25">
      <c r="A162" t="s">
        <v>167</v>
      </c>
      <c r="B162" t="s">
        <v>168</v>
      </c>
      <c r="C162" t="s">
        <v>428</v>
      </c>
    </row>
    <row r="163" spans="1:3" x14ac:dyDescent="0.25">
      <c r="A163" t="s">
        <v>167</v>
      </c>
      <c r="B163" t="s">
        <v>168</v>
      </c>
      <c r="C163" t="s">
        <v>429</v>
      </c>
    </row>
    <row r="164" spans="1:3" x14ac:dyDescent="0.25">
      <c r="A164" t="s">
        <v>167</v>
      </c>
      <c r="B164" t="s">
        <v>168</v>
      </c>
      <c r="C164" t="s">
        <v>430</v>
      </c>
    </row>
    <row r="165" spans="1:3" x14ac:dyDescent="0.25">
      <c r="A165" t="s">
        <v>167</v>
      </c>
      <c r="B165" t="s">
        <v>168</v>
      </c>
      <c r="C165" t="s">
        <v>428</v>
      </c>
    </row>
    <row r="166" spans="1:3" x14ac:dyDescent="0.25">
      <c r="A166" t="s">
        <v>167</v>
      </c>
      <c r="B166" t="s">
        <v>171</v>
      </c>
      <c r="C166" t="s">
        <v>430</v>
      </c>
    </row>
    <row r="167" spans="1:3" x14ac:dyDescent="0.25">
      <c r="A167" t="s">
        <v>167</v>
      </c>
      <c r="B167" t="s">
        <v>171</v>
      </c>
      <c r="C167" t="s">
        <v>428</v>
      </c>
    </row>
    <row r="168" spans="1:3" x14ac:dyDescent="0.25">
      <c r="A168" t="s">
        <v>167</v>
      </c>
      <c r="B168" t="s">
        <v>171</v>
      </c>
      <c r="C168" t="s">
        <v>428</v>
      </c>
    </row>
    <row r="169" spans="1:3" x14ac:dyDescent="0.25">
      <c r="A169" t="s">
        <v>167</v>
      </c>
      <c r="B169" t="s">
        <v>171</v>
      </c>
      <c r="C169" t="s">
        <v>429</v>
      </c>
    </row>
    <row r="170" spans="1:3" x14ac:dyDescent="0.25">
      <c r="A170" t="s">
        <v>167</v>
      </c>
      <c r="B170" t="s">
        <v>171</v>
      </c>
      <c r="C170" t="s">
        <v>429</v>
      </c>
    </row>
    <row r="171" spans="1:3" x14ac:dyDescent="0.25">
      <c r="A171" t="s">
        <v>167</v>
      </c>
      <c r="B171" t="s">
        <v>171</v>
      </c>
      <c r="C171" t="s">
        <v>430</v>
      </c>
    </row>
    <row r="172" spans="1:3" x14ac:dyDescent="0.25">
      <c r="A172" t="s">
        <v>167</v>
      </c>
      <c r="B172" t="s">
        <v>171</v>
      </c>
      <c r="C172" t="s">
        <v>429</v>
      </c>
    </row>
    <row r="173" spans="1:3" x14ac:dyDescent="0.25">
      <c r="A173" t="s">
        <v>167</v>
      </c>
      <c r="B173" t="s">
        <v>171</v>
      </c>
      <c r="C173" t="s">
        <v>428</v>
      </c>
    </row>
    <row r="174" spans="1:3" x14ac:dyDescent="0.25">
      <c r="A174" t="s">
        <v>167</v>
      </c>
      <c r="B174" t="s">
        <v>171</v>
      </c>
      <c r="C174" t="s">
        <v>428</v>
      </c>
    </row>
    <row r="175" spans="1:3" x14ac:dyDescent="0.25">
      <c r="A175" t="s">
        <v>167</v>
      </c>
      <c r="B175" t="s">
        <v>171</v>
      </c>
      <c r="C175" t="s">
        <v>428</v>
      </c>
    </row>
    <row r="176" spans="1:3" x14ac:dyDescent="0.25">
      <c r="A176" t="s">
        <v>167</v>
      </c>
      <c r="B176" t="s">
        <v>171</v>
      </c>
      <c r="C176" t="s">
        <v>428</v>
      </c>
    </row>
    <row r="177" spans="1:3" x14ac:dyDescent="0.25">
      <c r="A177" t="s">
        <v>167</v>
      </c>
      <c r="B177" t="s">
        <v>171</v>
      </c>
      <c r="C177" t="s">
        <v>430</v>
      </c>
    </row>
    <row r="178" spans="1:3" x14ac:dyDescent="0.25">
      <c r="A178" t="s">
        <v>167</v>
      </c>
      <c r="B178" t="s">
        <v>171</v>
      </c>
      <c r="C178" t="s">
        <v>428</v>
      </c>
    </row>
    <row r="179" spans="1:3" x14ac:dyDescent="0.25">
      <c r="A179" t="s">
        <v>167</v>
      </c>
      <c r="B179" t="s">
        <v>173</v>
      </c>
      <c r="C179" t="s">
        <v>428</v>
      </c>
    </row>
    <row r="180" spans="1:3" x14ac:dyDescent="0.25">
      <c r="A180" t="s">
        <v>167</v>
      </c>
      <c r="B180" t="s">
        <v>173</v>
      </c>
      <c r="C180" t="s">
        <v>430</v>
      </c>
    </row>
    <row r="181" spans="1:3" x14ac:dyDescent="0.25">
      <c r="A181" t="s">
        <v>167</v>
      </c>
      <c r="B181" t="s">
        <v>173</v>
      </c>
      <c r="C181" t="s">
        <v>429</v>
      </c>
    </row>
    <row r="182" spans="1:3" x14ac:dyDescent="0.25">
      <c r="A182" t="s">
        <v>167</v>
      </c>
      <c r="B182" t="s">
        <v>173</v>
      </c>
      <c r="C182" t="s">
        <v>429</v>
      </c>
    </row>
    <row r="183" spans="1:3" x14ac:dyDescent="0.25">
      <c r="A183" t="s">
        <v>167</v>
      </c>
      <c r="B183" t="s">
        <v>173</v>
      </c>
      <c r="C183" t="s">
        <v>430</v>
      </c>
    </row>
    <row r="184" spans="1:3" x14ac:dyDescent="0.25">
      <c r="A184" t="s">
        <v>167</v>
      </c>
      <c r="B184" t="s">
        <v>173</v>
      </c>
      <c r="C184" t="s">
        <v>429</v>
      </c>
    </row>
    <row r="185" spans="1:3" x14ac:dyDescent="0.25">
      <c r="A185" t="s">
        <v>167</v>
      </c>
      <c r="B185" t="s">
        <v>173</v>
      </c>
      <c r="C185" t="s">
        <v>428</v>
      </c>
    </row>
    <row r="186" spans="1:3" x14ac:dyDescent="0.25">
      <c r="A186" t="s">
        <v>167</v>
      </c>
      <c r="B186" t="s">
        <v>173</v>
      </c>
      <c r="C186" t="s">
        <v>428</v>
      </c>
    </row>
    <row r="187" spans="1:3" x14ac:dyDescent="0.25">
      <c r="A187" t="s">
        <v>167</v>
      </c>
      <c r="B187" t="s">
        <v>173</v>
      </c>
      <c r="C187" t="s">
        <v>428</v>
      </c>
    </row>
    <row r="188" spans="1:3" x14ac:dyDescent="0.25">
      <c r="A188" t="s">
        <v>167</v>
      </c>
      <c r="B188" t="s">
        <v>173</v>
      </c>
      <c r="C188" t="s">
        <v>428</v>
      </c>
    </row>
    <row r="189" spans="1:3" x14ac:dyDescent="0.25">
      <c r="A189" t="s">
        <v>167</v>
      </c>
      <c r="B189" t="s">
        <v>173</v>
      </c>
      <c r="C189" t="s">
        <v>429</v>
      </c>
    </row>
    <row r="190" spans="1:3" x14ac:dyDescent="0.25">
      <c r="A190" t="s">
        <v>167</v>
      </c>
      <c r="B190" t="s">
        <v>173</v>
      </c>
      <c r="C190" t="s">
        <v>427</v>
      </c>
    </row>
    <row r="191" spans="1:3" x14ac:dyDescent="0.25">
      <c r="A191" t="s">
        <v>167</v>
      </c>
      <c r="B191" t="s">
        <v>173</v>
      </c>
      <c r="C191" t="s">
        <v>427</v>
      </c>
    </row>
    <row r="192" spans="1:3" x14ac:dyDescent="0.25">
      <c r="A192" t="s">
        <v>167</v>
      </c>
      <c r="B192" t="s">
        <v>173</v>
      </c>
      <c r="C192" t="s">
        <v>428</v>
      </c>
    </row>
    <row r="193" spans="1:3" x14ac:dyDescent="0.25">
      <c r="A193" t="s">
        <v>167</v>
      </c>
      <c r="B193" t="s">
        <v>173</v>
      </c>
      <c r="C193" t="s">
        <v>428</v>
      </c>
    </row>
    <row r="194" spans="1:3" x14ac:dyDescent="0.25">
      <c r="A194" t="s">
        <v>167</v>
      </c>
      <c r="B194" t="s">
        <v>173</v>
      </c>
      <c r="C194" t="s">
        <v>428</v>
      </c>
    </row>
    <row r="195" spans="1:3" x14ac:dyDescent="0.25">
      <c r="A195" t="s">
        <v>167</v>
      </c>
      <c r="B195" t="s">
        <v>173</v>
      </c>
      <c r="C195" t="s">
        <v>430</v>
      </c>
    </row>
    <row r="196" spans="1:3" x14ac:dyDescent="0.25">
      <c r="A196" t="s">
        <v>167</v>
      </c>
      <c r="B196" t="s">
        <v>173</v>
      </c>
      <c r="C196" t="s">
        <v>429</v>
      </c>
    </row>
    <row r="197" spans="1:3" x14ac:dyDescent="0.25">
      <c r="A197" t="s">
        <v>167</v>
      </c>
      <c r="B197" t="s">
        <v>173</v>
      </c>
      <c r="C197" t="s">
        <v>428</v>
      </c>
    </row>
    <row r="198" spans="1:3" x14ac:dyDescent="0.25">
      <c r="A198" t="s">
        <v>167</v>
      </c>
      <c r="B198" t="s">
        <v>173</v>
      </c>
      <c r="C198" t="s">
        <v>428</v>
      </c>
    </row>
    <row r="199" spans="1:3" x14ac:dyDescent="0.25">
      <c r="A199" t="s">
        <v>167</v>
      </c>
      <c r="B199" t="s">
        <v>173</v>
      </c>
      <c r="C199" t="s">
        <v>430</v>
      </c>
    </row>
    <row r="200" spans="1:3" x14ac:dyDescent="0.25">
      <c r="A200" t="s">
        <v>167</v>
      </c>
      <c r="B200" t="s">
        <v>173</v>
      </c>
      <c r="C200" t="s">
        <v>428</v>
      </c>
    </row>
    <row r="201" spans="1:3" x14ac:dyDescent="0.25">
      <c r="A201" t="s">
        <v>167</v>
      </c>
      <c r="B201" t="s">
        <v>173</v>
      </c>
      <c r="C201" t="s">
        <v>429</v>
      </c>
    </row>
    <row r="202" spans="1:3" x14ac:dyDescent="0.25">
      <c r="A202" t="s">
        <v>167</v>
      </c>
      <c r="B202" t="s">
        <v>173</v>
      </c>
      <c r="C202" t="s">
        <v>430</v>
      </c>
    </row>
    <row r="203" spans="1:3" x14ac:dyDescent="0.25">
      <c r="A203" t="s">
        <v>167</v>
      </c>
      <c r="B203" t="s">
        <v>173</v>
      </c>
      <c r="C203" t="s">
        <v>428</v>
      </c>
    </row>
    <row r="204" spans="1:3" x14ac:dyDescent="0.25">
      <c r="A204" t="s">
        <v>167</v>
      </c>
      <c r="B204" t="s">
        <v>177</v>
      </c>
      <c r="C204" t="s">
        <v>428</v>
      </c>
    </row>
    <row r="205" spans="1:3" x14ac:dyDescent="0.25">
      <c r="A205" t="s">
        <v>167</v>
      </c>
      <c r="B205" t="s">
        <v>177</v>
      </c>
      <c r="C205" t="s">
        <v>430</v>
      </c>
    </row>
    <row r="206" spans="1:3" x14ac:dyDescent="0.25">
      <c r="A206" t="s">
        <v>167</v>
      </c>
      <c r="B206" t="s">
        <v>177</v>
      </c>
      <c r="C206" t="s">
        <v>429</v>
      </c>
    </row>
    <row r="207" spans="1:3" x14ac:dyDescent="0.25">
      <c r="A207" t="s">
        <v>167</v>
      </c>
      <c r="B207" t="s">
        <v>177</v>
      </c>
      <c r="C207" t="s">
        <v>428</v>
      </c>
    </row>
    <row r="208" spans="1:3" x14ac:dyDescent="0.25">
      <c r="A208" t="s">
        <v>167</v>
      </c>
      <c r="B208" t="s">
        <v>177</v>
      </c>
      <c r="C208" t="s">
        <v>430</v>
      </c>
    </row>
    <row r="209" spans="1:3" x14ac:dyDescent="0.25">
      <c r="A209" t="s">
        <v>167</v>
      </c>
      <c r="B209" t="s">
        <v>177</v>
      </c>
      <c r="C209" t="s">
        <v>430</v>
      </c>
    </row>
    <row r="210" spans="1:3" x14ac:dyDescent="0.25">
      <c r="A210" t="s">
        <v>167</v>
      </c>
      <c r="B210" t="s">
        <v>177</v>
      </c>
      <c r="C210" t="s">
        <v>429</v>
      </c>
    </row>
    <row r="211" spans="1:3" x14ac:dyDescent="0.25">
      <c r="A211" t="s">
        <v>167</v>
      </c>
      <c r="B211" t="s">
        <v>177</v>
      </c>
      <c r="C211" t="s">
        <v>429</v>
      </c>
    </row>
    <row r="212" spans="1:3" x14ac:dyDescent="0.25">
      <c r="A212" t="s">
        <v>167</v>
      </c>
      <c r="B212" t="s">
        <v>177</v>
      </c>
      <c r="C212" t="s">
        <v>430</v>
      </c>
    </row>
    <row r="213" spans="1:3" x14ac:dyDescent="0.25">
      <c r="A213" t="s">
        <v>167</v>
      </c>
      <c r="B213" t="s">
        <v>177</v>
      </c>
      <c r="C213" t="s">
        <v>429</v>
      </c>
    </row>
    <row r="214" spans="1:3" x14ac:dyDescent="0.25">
      <c r="A214" t="s">
        <v>167</v>
      </c>
      <c r="B214" t="s">
        <v>177</v>
      </c>
      <c r="C214" t="s">
        <v>430</v>
      </c>
    </row>
    <row r="215" spans="1:3" x14ac:dyDescent="0.25">
      <c r="A215" t="s">
        <v>167</v>
      </c>
      <c r="B215" t="s">
        <v>177</v>
      </c>
      <c r="C215" t="s">
        <v>428</v>
      </c>
    </row>
    <row r="216" spans="1:3" x14ac:dyDescent="0.25">
      <c r="A216" t="s">
        <v>167</v>
      </c>
      <c r="B216" t="s">
        <v>177</v>
      </c>
      <c r="C216" t="s">
        <v>429</v>
      </c>
    </row>
    <row r="217" spans="1:3" x14ac:dyDescent="0.25">
      <c r="A217" t="s">
        <v>167</v>
      </c>
      <c r="B217" t="s">
        <v>177</v>
      </c>
      <c r="C217" t="s">
        <v>428</v>
      </c>
    </row>
    <row r="218" spans="1:3" x14ac:dyDescent="0.25">
      <c r="A218" t="s">
        <v>167</v>
      </c>
      <c r="B218" t="s">
        <v>177</v>
      </c>
      <c r="C218" t="s">
        <v>429</v>
      </c>
    </row>
    <row r="219" spans="1:3" x14ac:dyDescent="0.25">
      <c r="A219" t="s">
        <v>167</v>
      </c>
      <c r="B219" t="s">
        <v>177</v>
      </c>
      <c r="C219" t="s">
        <v>429</v>
      </c>
    </row>
    <row r="220" spans="1:3" x14ac:dyDescent="0.25">
      <c r="A220" t="s">
        <v>167</v>
      </c>
      <c r="B220" t="s">
        <v>177</v>
      </c>
      <c r="C220" t="s">
        <v>430</v>
      </c>
    </row>
    <row r="221" spans="1:3" x14ac:dyDescent="0.25">
      <c r="A221" t="s">
        <v>167</v>
      </c>
      <c r="B221" t="s">
        <v>177</v>
      </c>
      <c r="C221" t="s">
        <v>429</v>
      </c>
    </row>
    <row r="222" spans="1:3" x14ac:dyDescent="0.25">
      <c r="A222" t="s">
        <v>167</v>
      </c>
      <c r="B222" t="s">
        <v>177</v>
      </c>
      <c r="C222" t="s">
        <v>429</v>
      </c>
    </row>
    <row r="223" spans="1:3" x14ac:dyDescent="0.25">
      <c r="A223" t="s">
        <v>167</v>
      </c>
      <c r="B223" t="s">
        <v>180</v>
      </c>
      <c r="C223" t="s">
        <v>428</v>
      </c>
    </row>
    <row r="224" spans="1:3" x14ac:dyDescent="0.25">
      <c r="A224" t="s">
        <v>167</v>
      </c>
      <c r="B224" t="s">
        <v>180</v>
      </c>
      <c r="C224" t="s">
        <v>427</v>
      </c>
    </row>
    <row r="225" spans="1:3" x14ac:dyDescent="0.25">
      <c r="A225" t="s">
        <v>167</v>
      </c>
      <c r="B225" t="s">
        <v>180</v>
      </c>
      <c r="C225" t="s">
        <v>427</v>
      </c>
    </row>
    <row r="226" spans="1:3" x14ac:dyDescent="0.25">
      <c r="A226" t="s">
        <v>167</v>
      </c>
      <c r="B226" t="s">
        <v>180</v>
      </c>
      <c r="C226" t="s">
        <v>428</v>
      </c>
    </row>
    <row r="227" spans="1:3" x14ac:dyDescent="0.25">
      <c r="A227" t="s">
        <v>167</v>
      </c>
      <c r="B227" t="s">
        <v>180</v>
      </c>
      <c r="C227" t="s">
        <v>427</v>
      </c>
    </row>
    <row r="228" spans="1:3" x14ac:dyDescent="0.25">
      <c r="A228" t="s">
        <v>167</v>
      </c>
      <c r="B228" t="s">
        <v>180</v>
      </c>
      <c r="C228" t="s">
        <v>427</v>
      </c>
    </row>
    <row r="229" spans="1:3" x14ac:dyDescent="0.25">
      <c r="A229" t="s">
        <v>167</v>
      </c>
      <c r="B229" t="s">
        <v>180</v>
      </c>
      <c r="C229" t="s">
        <v>429</v>
      </c>
    </row>
    <row r="230" spans="1:3" x14ac:dyDescent="0.25">
      <c r="A230" t="s">
        <v>167</v>
      </c>
      <c r="B230" t="s">
        <v>180</v>
      </c>
      <c r="C230" t="s">
        <v>427</v>
      </c>
    </row>
    <row r="231" spans="1:3" x14ac:dyDescent="0.25">
      <c r="A231" t="s">
        <v>167</v>
      </c>
      <c r="B231" t="s">
        <v>180</v>
      </c>
      <c r="C231" t="s">
        <v>427</v>
      </c>
    </row>
    <row r="232" spans="1:3" x14ac:dyDescent="0.25">
      <c r="A232" t="s">
        <v>167</v>
      </c>
      <c r="B232" t="s">
        <v>180</v>
      </c>
      <c r="C232" t="s">
        <v>428</v>
      </c>
    </row>
    <row r="233" spans="1:3" x14ac:dyDescent="0.25">
      <c r="A233" t="s">
        <v>167</v>
      </c>
      <c r="B233" t="s">
        <v>180</v>
      </c>
      <c r="C233" t="s">
        <v>429</v>
      </c>
    </row>
    <row r="234" spans="1:3" x14ac:dyDescent="0.25">
      <c r="A234" t="s">
        <v>167</v>
      </c>
      <c r="B234" t="s">
        <v>180</v>
      </c>
      <c r="C234" t="s">
        <v>429</v>
      </c>
    </row>
    <row r="235" spans="1:3" x14ac:dyDescent="0.25">
      <c r="A235" t="s">
        <v>167</v>
      </c>
      <c r="B235" t="s">
        <v>180</v>
      </c>
      <c r="C235" t="s">
        <v>428</v>
      </c>
    </row>
    <row r="236" spans="1:3" x14ac:dyDescent="0.25">
      <c r="A236" t="s">
        <v>167</v>
      </c>
      <c r="B236" t="s">
        <v>180</v>
      </c>
      <c r="C236" t="s">
        <v>427</v>
      </c>
    </row>
    <row r="237" spans="1:3" x14ac:dyDescent="0.25">
      <c r="A237" t="s">
        <v>167</v>
      </c>
      <c r="B237" t="s">
        <v>180</v>
      </c>
      <c r="C237" t="s">
        <v>428</v>
      </c>
    </row>
    <row r="238" spans="1:3" x14ac:dyDescent="0.25">
      <c r="A238" t="s">
        <v>167</v>
      </c>
      <c r="B238" t="s">
        <v>180</v>
      </c>
      <c r="C238" t="s">
        <v>429</v>
      </c>
    </row>
    <row r="239" spans="1:3" x14ac:dyDescent="0.25">
      <c r="A239" t="s">
        <v>167</v>
      </c>
      <c r="B239" t="s">
        <v>180</v>
      </c>
      <c r="C239" t="s">
        <v>430</v>
      </c>
    </row>
    <row r="240" spans="1:3" x14ac:dyDescent="0.25">
      <c r="A240" t="s">
        <v>167</v>
      </c>
      <c r="B240" t="s">
        <v>184</v>
      </c>
      <c r="C240" t="s">
        <v>428</v>
      </c>
    </row>
    <row r="241" spans="1:3" x14ac:dyDescent="0.25">
      <c r="A241" t="s">
        <v>167</v>
      </c>
      <c r="B241" t="s">
        <v>184</v>
      </c>
      <c r="C241" t="s">
        <v>428</v>
      </c>
    </row>
    <row r="242" spans="1:3" x14ac:dyDescent="0.25">
      <c r="A242" t="s">
        <v>167</v>
      </c>
      <c r="B242" t="s">
        <v>184</v>
      </c>
      <c r="C242" t="s">
        <v>430</v>
      </c>
    </row>
    <row r="243" spans="1:3" x14ac:dyDescent="0.25">
      <c r="A243" t="s">
        <v>167</v>
      </c>
      <c r="B243" t="s">
        <v>184</v>
      </c>
      <c r="C243" t="s">
        <v>430</v>
      </c>
    </row>
    <row r="244" spans="1:3" x14ac:dyDescent="0.25">
      <c r="A244" t="s">
        <v>167</v>
      </c>
      <c r="B244" t="s">
        <v>184</v>
      </c>
      <c r="C244" t="s">
        <v>428</v>
      </c>
    </row>
    <row r="245" spans="1:3" x14ac:dyDescent="0.25">
      <c r="A245" t="s">
        <v>167</v>
      </c>
      <c r="B245" t="s">
        <v>184</v>
      </c>
      <c r="C245" t="s">
        <v>430</v>
      </c>
    </row>
    <row r="246" spans="1:3" x14ac:dyDescent="0.25">
      <c r="A246" t="s">
        <v>167</v>
      </c>
      <c r="B246" t="s">
        <v>184</v>
      </c>
      <c r="C246" t="s">
        <v>429</v>
      </c>
    </row>
    <row r="247" spans="1:3" x14ac:dyDescent="0.25">
      <c r="A247" t="s">
        <v>167</v>
      </c>
      <c r="B247" t="s">
        <v>184</v>
      </c>
      <c r="C247" t="s">
        <v>430</v>
      </c>
    </row>
    <row r="248" spans="1:3" x14ac:dyDescent="0.25">
      <c r="A248" t="s">
        <v>167</v>
      </c>
      <c r="B248" t="s">
        <v>184</v>
      </c>
      <c r="C248" t="s">
        <v>430</v>
      </c>
    </row>
    <row r="249" spans="1:3" x14ac:dyDescent="0.25">
      <c r="A249" t="s">
        <v>167</v>
      </c>
      <c r="B249" t="s">
        <v>184</v>
      </c>
      <c r="C249" t="s">
        <v>429</v>
      </c>
    </row>
    <row r="250" spans="1:3" x14ac:dyDescent="0.25">
      <c r="A250" t="s">
        <v>167</v>
      </c>
      <c r="B250" t="s">
        <v>184</v>
      </c>
      <c r="C250" t="s">
        <v>430</v>
      </c>
    </row>
    <row r="251" spans="1:3" x14ac:dyDescent="0.25">
      <c r="A251" t="s">
        <v>167</v>
      </c>
      <c r="B251" t="s">
        <v>187</v>
      </c>
      <c r="C251" t="s">
        <v>428</v>
      </c>
    </row>
    <row r="252" spans="1:3" x14ac:dyDescent="0.25">
      <c r="A252" t="s">
        <v>167</v>
      </c>
      <c r="B252" t="s">
        <v>187</v>
      </c>
      <c r="C252" t="s">
        <v>428</v>
      </c>
    </row>
    <row r="253" spans="1:3" x14ac:dyDescent="0.25">
      <c r="A253" t="s">
        <v>167</v>
      </c>
      <c r="B253" t="s">
        <v>187</v>
      </c>
      <c r="C253" t="s">
        <v>427</v>
      </c>
    </row>
    <row r="254" spans="1:3" x14ac:dyDescent="0.25">
      <c r="A254" t="s">
        <v>167</v>
      </c>
      <c r="B254" t="s">
        <v>187</v>
      </c>
      <c r="C254" t="s">
        <v>428</v>
      </c>
    </row>
    <row r="255" spans="1:3" x14ac:dyDescent="0.25">
      <c r="A255" t="s">
        <v>167</v>
      </c>
      <c r="B255" t="s">
        <v>187</v>
      </c>
      <c r="C255" t="s">
        <v>427</v>
      </c>
    </row>
    <row r="256" spans="1:3" x14ac:dyDescent="0.25">
      <c r="A256" t="s">
        <v>167</v>
      </c>
      <c r="B256" t="s">
        <v>187</v>
      </c>
      <c r="C256" t="s">
        <v>428</v>
      </c>
    </row>
    <row r="257" spans="1:3" x14ac:dyDescent="0.25">
      <c r="A257" t="s">
        <v>167</v>
      </c>
      <c r="B257" t="s">
        <v>187</v>
      </c>
      <c r="C257" t="s">
        <v>430</v>
      </c>
    </row>
    <row r="258" spans="1:3" x14ac:dyDescent="0.25">
      <c r="A258" t="s">
        <v>167</v>
      </c>
      <c r="B258" t="s">
        <v>187</v>
      </c>
      <c r="C258" t="s">
        <v>428</v>
      </c>
    </row>
    <row r="259" spans="1:3" x14ac:dyDescent="0.25">
      <c r="A259" t="s">
        <v>167</v>
      </c>
      <c r="B259" t="s">
        <v>187</v>
      </c>
      <c r="C259" t="s">
        <v>427</v>
      </c>
    </row>
    <row r="260" spans="1:3" x14ac:dyDescent="0.25">
      <c r="A260" t="s">
        <v>167</v>
      </c>
      <c r="B260" t="s">
        <v>187</v>
      </c>
      <c r="C260" t="s">
        <v>427</v>
      </c>
    </row>
    <row r="261" spans="1:3" x14ac:dyDescent="0.25">
      <c r="A261" t="s">
        <v>167</v>
      </c>
      <c r="B261" t="s">
        <v>187</v>
      </c>
      <c r="C261" t="s">
        <v>427</v>
      </c>
    </row>
    <row r="262" spans="1:3" x14ac:dyDescent="0.25">
      <c r="A262" t="s">
        <v>167</v>
      </c>
      <c r="B262" t="s">
        <v>187</v>
      </c>
      <c r="C262" t="s">
        <v>428</v>
      </c>
    </row>
    <row r="263" spans="1:3" x14ac:dyDescent="0.25">
      <c r="A263" t="s">
        <v>167</v>
      </c>
      <c r="B263" t="s">
        <v>187</v>
      </c>
      <c r="C263" t="s">
        <v>429</v>
      </c>
    </row>
    <row r="264" spans="1:3" x14ac:dyDescent="0.25">
      <c r="A264" t="s">
        <v>167</v>
      </c>
      <c r="B264" t="s">
        <v>191</v>
      </c>
      <c r="C264" t="s">
        <v>428</v>
      </c>
    </row>
    <row r="265" spans="1:3" x14ac:dyDescent="0.25">
      <c r="A265" t="s">
        <v>167</v>
      </c>
      <c r="B265" t="s">
        <v>191</v>
      </c>
      <c r="C265" t="s">
        <v>427</v>
      </c>
    </row>
    <row r="266" spans="1:3" x14ac:dyDescent="0.25">
      <c r="A266" t="s">
        <v>167</v>
      </c>
      <c r="B266" t="s">
        <v>191</v>
      </c>
      <c r="C266" t="s">
        <v>428</v>
      </c>
    </row>
    <row r="267" spans="1:3" x14ac:dyDescent="0.25">
      <c r="A267" t="s">
        <v>167</v>
      </c>
      <c r="B267" t="s">
        <v>191</v>
      </c>
      <c r="C267" t="s">
        <v>427</v>
      </c>
    </row>
    <row r="268" spans="1:3" x14ac:dyDescent="0.25">
      <c r="A268" t="s">
        <v>167</v>
      </c>
      <c r="B268" t="s">
        <v>191</v>
      </c>
      <c r="C268" t="s">
        <v>428</v>
      </c>
    </row>
    <row r="269" spans="1:3" x14ac:dyDescent="0.25">
      <c r="A269" t="s">
        <v>167</v>
      </c>
      <c r="B269" t="s">
        <v>191</v>
      </c>
      <c r="C269" t="s">
        <v>429</v>
      </c>
    </row>
    <row r="270" spans="1:3" x14ac:dyDescent="0.25">
      <c r="A270" t="s">
        <v>167</v>
      </c>
      <c r="B270" t="s">
        <v>191</v>
      </c>
      <c r="C270" t="s">
        <v>429</v>
      </c>
    </row>
    <row r="271" spans="1:3" x14ac:dyDescent="0.25">
      <c r="A271" t="s">
        <v>167</v>
      </c>
      <c r="B271" t="s">
        <v>191</v>
      </c>
      <c r="C271" t="s">
        <v>427</v>
      </c>
    </row>
    <row r="272" spans="1:3" x14ac:dyDescent="0.25">
      <c r="A272" t="s">
        <v>167</v>
      </c>
      <c r="B272" t="s">
        <v>191</v>
      </c>
      <c r="C272" t="s">
        <v>428</v>
      </c>
    </row>
    <row r="273" spans="1:3" x14ac:dyDescent="0.25">
      <c r="A273" t="s">
        <v>167</v>
      </c>
      <c r="B273" t="s">
        <v>191</v>
      </c>
      <c r="C273" t="s">
        <v>430</v>
      </c>
    </row>
    <row r="274" spans="1:3" x14ac:dyDescent="0.25">
      <c r="A274" t="s">
        <v>167</v>
      </c>
      <c r="B274" t="s">
        <v>191</v>
      </c>
      <c r="C274" t="s">
        <v>429</v>
      </c>
    </row>
    <row r="275" spans="1:3" x14ac:dyDescent="0.25">
      <c r="A275" t="s">
        <v>167</v>
      </c>
      <c r="B275" t="s">
        <v>191</v>
      </c>
      <c r="C275" t="s">
        <v>428</v>
      </c>
    </row>
    <row r="276" spans="1:3" x14ac:dyDescent="0.25">
      <c r="A276" t="s">
        <v>167</v>
      </c>
      <c r="B276" t="s">
        <v>191</v>
      </c>
      <c r="C276" t="s">
        <v>429</v>
      </c>
    </row>
    <row r="277" spans="1:3" x14ac:dyDescent="0.25">
      <c r="A277" t="s">
        <v>167</v>
      </c>
      <c r="B277" t="s">
        <v>191</v>
      </c>
      <c r="C277" t="s">
        <v>428</v>
      </c>
    </row>
    <row r="278" spans="1:3" x14ac:dyDescent="0.25">
      <c r="A278" t="s">
        <v>167</v>
      </c>
      <c r="B278" t="s">
        <v>191</v>
      </c>
      <c r="C278" t="s">
        <v>430</v>
      </c>
    </row>
    <row r="279" spans="1:3" x14ac:dyDescent="0.25">
      <c r="A279" t="s">
        <v>167</v>
      </c>
      <c r="B279" t="s">
        <v>194</v>
      </c>
      <c r="C279" t="s">
        <v>428</v>
      </c>
    </row>
    <row r="280" spans="1:3" x14ac:dyDescent="0.25">
      <c r="A280" t="s">
        <v>167</v>
      </c>
      <c r="B280" t="s">
        <v>194</v>
      </c>
      <c r="C280" t="s">
        <v>430</v>
      </c>
    </row>
    <row r="281" spans="1:3" x14ac:dyDescent="0.25">
      <c r="A281" t="s">
        <v>167</v>
      </c>
      <c r="B281" t="s">
        <v>194</v>
      </c>
      <c r="C281" t="s">
        <v>429</v>
      </c>
    </row>
    <row r="282" spans="1:3" x14ac:dyDescent="0.25">
      <c r="A282" t="s">
        <v>167</v>
      </c>
      <c r="B282" t="s">
        <v>194</v>
      </c>
      <c r="C282" t="s">
        <v>430</v>
      </c>
    </row>
    <row r="283" spans="1:3" x14ac:dyDescent="0.25">
      <c r="A283" t="s">
        <v>167</v>
      </c>
      <c r="B283" t="s">
        <v>196</v>
      </c>
      <c r="C283" t="s">
        <v>428</v>
      </c>
    </row>
    <row r="284" spans="1:3" x14ac:dyDescent="0.25">
      <c r="A284" t="s">
        <v>167</v>
      </c>
      <c r="B284" t="s">
        <v>196</v>
      </c>
      <c r="C284" t="s">
        <v>427</v>
      </c>
    </row>
    <row r="285" spans="1:3" x14ac:dyDescent="0.25">
      <c r="A285" t="s">
        <v>167</v>
      </c>
      <c r="B285" t="s">
        <v>196</v>
      </c>
      <c r="C285" t="s">
        <v>427</v>
      </c>
    </row>
    <row r="286" spans="1:3" x14ac:dyDescent="0.25">
      <c r="A286" t="s">
        <v>167</v>
      </c>
      <c r="B286" t="s">
        <v>196</v>
      </c>
      <c r="C286" t="s">
        <v>430</v>
      </c>
    </row>
    <row r="287" spans="1:3" x14ac:dyDescent="0.25">
      <c r="A287" t="s">
        <v>167</v>
      </c>
      <c r="B287" t="s">
        <v>196</v>
      </c>
      <c r="C287" t="s">
        <v>429</v>
      </c>
    </row>
    <row r="288" spans="1:3" x14ac:dyDescent="0.25">
      <c r="A288" t="s">
        <v>167</v>
      </c>
      <c r="B288" t="s">
        <v>198</v>
      </c>
      <c r="C288" t="s">
        <v>428</v>
      </c>
    </row>
    <row r="289" spans="1:3" x14ac:dyDescent="0.25">
      <c r="A289" t="s">
        <v>167</v>
      </c>
      <c r="B289" t="s">
        <v>198</v>
      </c>
      <c r="C289" t="s">
        <v>428</v>
      </c>
    </row>
    <row r="290" spans="1:3" x14ac:dyDescent="0.25">
      <c r="A290" t="s">
        <v>167</v>
      </c>
      <c r="B290" t="s">
        <v>198</v>
      </c>
      <c r="C290" t="s">
        <v>428</v>
      </c>
    </row>
    <row r="291" spans="1:3" x14ac:dyDescent="0.25">
      <c r="A291" t="s">
        <v>167</v>
      </c>
      <c r="B291" t="s">
        <v>198</v>
      </c>
      <c r="C291" t="s">
        <v>428</v>
      </c>
    </row>
    <row r="292" spans="1:3" x14ac:dyDescent="0.25">
      <c r="A292" t="s">
        <v>167</v>
      </c>
      <c r="B292" t="s">
        <v>198</v>
      </c>
      <c r="C292" t="s">
        <v>427</v>
      </c>
    </row>
    <row r="293" spans="1:3" x14ac:dyDescent="0.25">
      <c r="A293" t="s">
        <v>167</v>
      </c>
      <c r="B293" t="s">
        <v>198</v>
      </c>
      <c r="C293" t="s">
        <v>427</v>
      </c>
    </row>
    <row r="294" spans="1:3" x14ac:dyDescent="0.25">
      <c r="A294" t="s">
        <v>167</v>
      </c>
      <c r="B294" t="s">
        <v>198</v>
      </c>
      <c r="C294" t="s">
        <v>427</v>
      </c>
    </row>
    <row r="295" spans="1:3" x14ac:dyDescent="0.25">
      <c r="A295" t="s">
        <v>167</v>
      </c>
      <c r="B295" t="s">
        <v>198</v>
      </c>
      <c r="C295" t="s">
        <v>428</v>
      </c>
    </row>
    <row r="296" spans="1:3" x14ac:dyDescent="0.25">
      <c r="A296" t="s">
        <v>167</v>
      </c>
      <c r="B296" t="s">
        <v>198</v>
      </c>
      <c r="C296" t="s">
        <v>427</v>
      </c>
    </row>
    <row r="297" spans="1:3" x14ac:dyDescent="0.25">
      <c r="A297" t="s">
        <v>167</v>
      </c>
      <c r="B297" t="s">
        <v>198</v>
      </c>
      <c r="C297" t="s">
        <v>428</v>
      </c>
    </row>
    <row r="298" spans="1:3" x14ac:dyDescent="0.25">
      <c r="A298" t="s">
        <v>167</v>
      </c>
      <c r="B298" t="s">
        <v>198</v>
      </c>
      <c r="C298" t="s">
        <v>428</v>
      </c>
    </row>
    <row r="299" spans="1:3" x14ac:dyDescent="0.25">
      <c r="A299" t="s">
        <v>167</v>
      </c>
      <c r="B299" t="s">
        <v>198</v>
      </c>
      <c r="C299" t="s">
        <v>428</v>
      </c>
    </row>
    <row r="300" spans="1:3" x14ac:dyDescent="0.25">
      <c r="A300" t="s">
        <v>167</v>
      </c>
      <c r="B300" t="s">
        <v>198</v>
      </c>
      <c r="C300" t="s">
        <v>428</v>
      </c>
    </row>
    <row r="301" spans="1:3" x14ac:dyDescent="0.25">
      <c r="A301" t="s">
        <v>167</v>
      </c>
      <c r="B301" t="s">
        <v>198</v>
      </c>
      <c r="C301" t="s">
        <v>428</v>
      </c>
    </row>
    <row r="302" spans="1:3" x14ac:dyDescent="0.25">
      <c r="A302" t="s">
        <v>167</v>
      </c>
      <c r="B302" t="s">
        <v>198</v>
      </c>
      <c r="C302" t="s">
        <v>429</v>
      </c>
    </row>
    <row r="303" spans="1:3" x14ac:dyDescent="0.25">
      <c r="A303" t="s">
        <v>167</v>
      </c>
      <c r="B303" t="s">
        <v>198</v>
      </c>
      <c r="C303" t="s">
        <v>427</v>
      </c>
    </row>
    <row r="304" spans="1:3" x14ac:dyDescent="0.25">
      <c r="A304" t="s">
        <v>167</v>
      </c>
      <c r="B304" t="s">
        <v>198</v>
      </c>
      <c r="C304" t="s">
        <v>427</v>
      </c>
    </row>
    <row r="305" spans="1:3" x14ac:dyDescent="0.25">
      <c r="A305" t="s">
        <v>167</v>
      </c>
      <c r="B305" t="s">
        <v>198</v>
      </c>
      <c r="C305" t="s">
        <v>428</v>
      </c>
    </row>
    <row r="306" spans="1:3" x14ac:dyDescent="0.25">
      <c r="A306" t="s">
        <v>167</v>
      </c>
      <c r="B306" t="s">
        <v>198</v>
      </c>
      <c r="C306" t="s">
        <v>428</v>
      </c>
    </row>
    <row r="307" spans="1:3" x14ac:dyDescent="0.25">
      <c r="A307" t="s">
        <v>167</v>
      </c>
      <c r="B307" t="s">
        <v>198</v>
      </c>
      <c r="C307" t="s">
        <v>428</v>
      </c>
    </row>
    <row r="308" spans="1:3" x14ac:dyDescent="0.25">
      <c r="A308" t="s">
        <v>167</v>
      </c>
      <c r="B308" t="s">
        <v>198</v>
      </c>
      <c r="C308" t="s">
        <v>427</v>
      </c>
    </row>
    <row r="309" spans="1:3" x14ac:dyDescent="0.25">
      <c r="A309" t="s">
        <v>167</v>
      </c>
      <c r="B309" t="s">
        <v>198</v>
      </c>
      <c r="C309" t="s">
        <v>428</v>
      </c>
    </row>
    <row r="310" spans="1:3" x14ac:dyDescent="0.25">
      <c r="A310" t="s">
        <v>167</v>
      </c>
      <c r="B310" t="s">
        <v>198</v>
      </c>
      <c r="C310" t="s">
        <v>427</v>
      </c>
    </row>
    <row r="311" spans="1:3" x14ac:dyDescent="0.25">
      <c r="A311" t="s">
        <v>167</v>
      </c>
      <c r="B311" t="s">
        <v>198</v>
      </c>
      <c r="C311" t="s">
        <v>427</v>
      </c>
    </row>
    <row r="312" spans="1:3" x14ac:dyDescent="0.25">
      <c r="A312" t="s">
        <v>167</v>
      </c>
      <c r="B312" t="s">
        <v>198</v>
      </c>
      <c r="C312" t="s">
        <v>429</v>
      </c>
    </row>
    <row r="313" spans="1:3" x14ac:dyDescent="0.25">
      <c r="A313" t="s">
        <v>167</v>
      </c>
      <c r="B313" t="s">
        <v>198</v>
      </c>
      <c r="C313" t="s">
        <v>428</v>
      </c>
    </row>
    <row r="314" spans="1:3" x14ac:dyDescent="0.25">
      <c r="A314" t="s">
        <v>167</v>
      </c>
      <c r="B314" t="s">
        <v>198</v>
      </c>
      <c r="C314" t="s">
        <v>430</v>
      </c>
    </row>
    <row r="315" spans="1:3" x14ac:dyDescent="0.25">
      <c r="A315" t="s">
        <v>167</v>
      </c>
      <c r="B315" t="s">
        <v>198</v>
      </c>
      <c r="C315" t="s">
        <v>427</v>
      </c>
    </row>
    <row r="316" spans="1:3" x14ac:dyDescent="0.25">
      <c r="A316" t="s">
        <v>167</v>
      </c>
      <c r="B316" t="s">
        <v>198</v>
      </c>
      <c r="C316" t="s">
        <v>430</v>
      </c>
    </row>
    <row r="317" spans="1:3" x14ac:dyDescent="0.25">
      <c r="A317" t="s">
        <v>167</v>
      </c>
      <c r="B317" t="s">
        <v>198</v>
      </c>
      <c r="C317" t="s">
        <v>429</v>
      </c>
    </row>
    <row r="318" spans="1:3" x14ac:dyDescent="0.25">
      <c r="A318" t="s">
        <v>167</v>
      </c>
      <c r="B318" t="s">
        <v>198</v>
      </c>
      <c r="C318" t="s">
        <v>430</v>
      </c>
    </row>
    <row r="319" spans="1:3" x14ac:dyDescent="0.25">
      <c r="A319" t="s">
        <v>167</v>
      </c>
      <c r="B319" t="s">
        <v>198</v>
      </c>
    </row>
    <row r="320" spans="1:3" x14ac:dyDescent="0.25">
      <c r="A320" t="s">
        <v>167</v>
      </c>
      <c r="B320" t="s">
        <v>198</v>
      </c>
      <c r="C320" t="s">
        <v>428</v>
      </c>
    </row>
    <row r="321" spans="1:3" x14ac:dyDescent="0.25">
      <c r="A321" t="s">
        <v>167</v>
      </c>
      <c r="B321" t="s">
        <v>198</v>
      </c>
      <c r="C321" t="s">
        <v>428</v>
      </c>
    </row>
    <row r="322" spans="1:3" x14ac:dyDescent="0.25">
      <c r="A322" t="s">
        <v>167</v>
      </c>
      <c r="B322" t="s">
        <v>198</v>
      </c>
      <c r="C322" t="s">
        <v>429</v>
      </c>
    </row>
    <row r="323" spans="1:3" x14ac:dyDescent="0.25">
      <c r="A323" t="s">
        <v>167</v>
      </c>
      <c r="B323" t="s">
        <v>198</v>
      </c>
      <c r="C323" t="s">
        <v>429</v>
      </c>
    </row>
    <row r="324" spans="1:3" x14ac:dyDescent="0.25">
      <c r="A324" t="s">
        <v>167</v>
      </c>
      <c r="B324" t="s">
        <v>198</v>
      </c>
      <c r="C324" t="s">
        <v>428</v>
      </c>
    </row>
    <row r="325" spans="1:3" x14ac:dyDescent="0.25">
      <c r="A325" t="s">
        <v>167</v>
      </c>
      <c r="B325" t="s">
        <v>198</v>
      </c>
      <c r="C325" t="s">
        <v>430</v>
      </c>
    </row>
    <row r="326" spans="1:3" x14ac:dyDescent="0.25">
      <c r="A326" t="s">
        <v>167</v>
      </c>
      <c r="B326" t="s">
        <v>198</v>
      </c>
      <c r="C326" t="s">
        <v>428</v>
      </c>
    </row>
    <row r="327" spans="1:3" x14ac:dyDescent="0.25">
      <c r="A327" t="s">
        <v>167</v>
      </c>
      <c r="B327" t="s">
        <v>200</v>
      </c>
      <c r="C327" t="s">
        <v>428</v>
      </c>
    </row>
    <row r="328" spans="1:3" x14ac:dyDescent="0.25">
      <c r="A328" t="s">
        <v>167</v>
      </c>
      <c r="B328" t="s">
        <v>200</v>
      </c>
      <c r="C328" t="s">
        <v>427</v>
      </c>
    </row>
    <row r="329" spans="1:3" x14ac:dyDescent="0.25">
      <c r="A329" t="s">
        <v>167</v>
      </c>
      <c r="B329" t="s">
        <v>200</v>
      </c>
      <c r="C329" t="s">
        <v>429</v>
      </c>
    </row>
    <row r="330" spans="1:3" x14ac:dyDescent="0.25">
      <c r="A330" t="s">
        <v>167</v>
      </c>
      <c r="B330" t="s">
        <v>200</v>
      </c>
      <c r="C330" t="s">
        <v>430</v>
      </c>
    </row>
    <row r="331" spans="1:3" x14ac:dyDescent="0.25">
      <c r="A331" t="s">
        <v>167</v>
      </c>
      <c r="B331" t="s">
        <v>200</v>
      </c>
      <c r="C331" t="s">
        <v>430</v>
      </c>
    </row>
    <row r="332" spans="1:3" x14ac:dyDescent="0.25">
      <c r="A332" t="s">
        <v>167</v>
      </c>
      <c r="B332" t="s">
        <v>200</v>
      </c>
      <c r="C332" t="s">
        <v>430</v>
      </c>
    </row>
    <row r="333" spans="1:3" x14ac:dyDescent="0.25">
      <c r="A333" t="s">
        <v>167</v>
      </c>
      <c r="B333" t="s">
        <v>200</v>
      </c>
      <c r="C333" t="s">
        <v>430</v>
      </c>
    </row>
    <row r="334" spans="1:3" x14ac:dyDescent="0.25">
      <c r="A334" t="s">
        <v>167</v>
      </c>
      <c r="B334" t="s">
        <v>2548</v>
      </c>
      <c r="C334" t="s">
        <v>430</v>
      </c>
    </row>
    <row r="335" spans="1:3" x14ac:dyDescent="0.25">
      <c r="A335" t="s">
        <v>167</v>
      </c>
      <c r="B335" t="s">
        <v>2548</v>
      </c>
      <c r="C335" t="s">
        <v>429</v>
      </c>
    </row>
    <row r="336" spans="1:3" x14ac:dyDescent="0.25">
      <c r="A336" t="s">
        <v>167</v>
      </c>
      <c r="B336" t="s">
        <v>2548</v>
      </c>
      <c r="C336" t="s">
        <v>429</v>
      </c>
    </row>
    <row r="337" spans="1:3" x14ac:dyDescent="0.25">
      <c r="A337" t="s">
        <v>167</v>
      </c>
      <c r="B337" t="s">
        <v>2548</v>
      </c>
      <c r="C337" t="s">
        <v>428</v>
      </c>
    </row>
    <row r="338" spans="1:3" x14ac:dyDescent="0.25">
      <c r="A338" t="s">
        <v>167</v>
      </c>
      <c r="B338" t="s">
        <v>2548</v>
      </c>
      <c r="C338" t="s">
        <v>428</v>
      </c>
    </row>
    <row r="339" spans="1:3" x14ac:dyDescent="0.25">
      <c r="A339" t="s">
        <v>167</v>
      </c>
      <c r="B339" t="s">
        <v>2548</v>
      </c>
      <c r="C339" t="s">
        <v>429</v>
      </c>
    </row>
    <row r="340" spans="1:3" x14ac:dyDescent="0.25">
      <c r="A340" t="s">
        <v>167</v>
      </c>
      <c r="B340" t="s">
        <v>2548</v>
      </c>
      <c r="C340" t="s">
        <v>430</v>
      </c>
    </row>
    <row r="341" spans="1:3" x14ac:dyDescent="0.25">
      <c r="A341" t="s">
        <v>167</v>
      </c>
      <c r="B341" t="s">
        <v>2548</v>
      </c>
      <c r="C341" t="s">
        <v>429</v>
      </c>
    </row>
    <row r="342" spans="1:3" x14ac:dyDescent="0.25">
      <c r="A342" t="s">
        <v>167</v>
      </c>
      <c r="B342" t="s">
        <v>2548</v>
      </c>
      <c r="C342" t="s">
        <v>429</v>
      </c>
    </row>
    <row r="343" spans="1:3" x14ac:dyDescent="0.25">
      <c r="A343" t="s">
        <v>167</v>
      </c>
      <c r="B343" t="s">
        <v>2548</v>
      </c>
      <c r="C343" t="s">
        <v>430</v>
      </c>
    </row>
    <row r="344" spans="1:3" x14ac:dyDescent="0.25">
      <c r="A344" t="s">
        <v>167</v>
      </c>
      <c r="B344" t="s">
        <v>2548</v>
      </c>
      <c r="C344" t="s">
        <v>429</v>
      </c>
    </row>
    <row r="345" spans="1:3" x14ac:dyDescent="0.25">
      <c r="A345" t="s">
        <v>167</v>
      </c>
      <c r="B345" t="s">
        <v>2548</v>
      </c>
      <c r="C345" t="s">
        <v>430</v>
      </c>
    </row>
    <row r="346" spans="1:3" x14ac:dyDescent="0.25">
      <c r="A346" t="s">
        <v>167</v>
      </c>
      <c r="B346" t="s">
        <v>2548</v>
      </c>
      <c r="C346" t="s">
        <v>429</v>
      </c>
    </row>
    <row r="347" spans="1:3" x14ac:dyDescent="0.25">
      <c r="A347" t="s">
        <v>167</v>
      </c>
      <c r="B347" t="s">
        <v>2548</v>
      </c>
      <c r="C347" t="s">
        <v>429</v>
      </c>
    </row>
    <row r="348" spans="1:3" x14ac:dyDescent="0.25">
      <c r="A348" t="s">
        <v>167</v>
      </c>
      <c r="B348" t="s">
        <v>2548</v>
      </c>
      <c r="C348" t="s">
        <v>429</v>
      </c>
    </row>
    <row r="349" spans="1:3" x14ac:dyDescent="0.25">
      <c r="A349" t="s">
        <v>167</v>
      </c>
      <c r="B349" t="s">
        <v>2548</v>
      </c>
      <c r="C349" t="s">
        <v>429</v>
      </c>
    </row>
    <row r="350" spans="1:3" x14ac:dyDescent="0.25">
      <c r="A350" t="s">
        <v>167</v>
      </c>
      <c r="B350" t="s">
        <v>2548</v>
      </c>
      <c r="C350" t="s">
        <v>427</v>
      </c>
    </row>
    <row r="351" spans="1:3" x14ac:dyDescent="0.25">
      <c r="A351" t="s">
        <v>167</v>
      </c>
      <c r="B351" t="s">
        <v>2548</v>
      </c>
      <c r="C351" t="s">
        <v>427</v>
      </c>
    </row>
    <row r="352" spans="1:3" x14ac:dyDescent="0.25">
      <c r="A352" t="s">
        <v>167</v>
      </c>
      <c r="B352" t="s">
        <v>2548</v>
      </c>
      <c r="C352" t="s">
        <v>429</v>
      </c>
    </row>
    <row r="353" spans="1:3" x14ac:dyDescent="0.25">
      <c r="A353" t="s">
        <v>167</v>
      </c>
      <c r="B353" t="s">
        <v>2548</v>
      </c>
      <c r="C353" t="s">
        <v>428</v>
      </c>
    </row>
    <row r="354" spans="1:3" x14ac:dyDescent="0.25">
      <c r="A354" t="s">
        <v>167</v>
      </c>
      <c r="B354" t="s">
        <v>2548</v>
      </c>
      <c r="C354" t="s">
        <v>428</v>
      </c>
    </row>
    <row r="355" spans="1:3" x14ac:dyDescent="0.25">
      <c r="A355" t="s">
        <v>167</v>
      </c>
      <c r="B355" t="s">
        <v>2548</v>
      </c>
      <c r="C355" t="s">
        <v>429</v>
      </c>
    </row>
    <row r="356" spans="1:3" x14ac:dyDescent="0.25">
      <c r="A356" t="s">
        <v>167</v>
      </c>
      <c r="B356" t="s">
        <v>2548</v>
      </c>
      <c r="C356" t="s">
        <v>429</v>
      </c>
    </row>
    <row r="357" spans="1:3" x14ac:dyDescent="0.25">
      <c r="A357" t="s">
        <v>167</v>
      </c>
      <c r="B357" t="s">
        <v>2548</v>
      </c>
      <c r="C357" t="s">
        <v>429</v>
      </c>
    </row>
    <row r="358" spans="1:3" x14ac:dyDescent="0.25">
      <c r="A358" t="s">
        <v>167</v>
      </c>
      <c r="B358" t="s">
        <v>2548</v>
      </c>
      <c r="C358" t="s">
        <v>430</v>
      </c>
    </row>
    <row r="359" spans="1:3" x14ac:dyDescent="0.25">
      <c r="A359" t="s">
        <v>167</v>
      </c>
      <c r="B359" t="s">
        <v>2548</v>
      </c>
      <c r="C359" t="s">
        <v>430</v>
      </c>
    </row>
    <row r="360" spans="1:3" x14ac:dyDescent="0.25">
      <c r="A360" t="s">
        <v>167</v>
      </c>
      <c r="B360" t="s">
        <v>2548</v>
      </c>
      <c r="C360" t="s">
        <v>430</v>
      </c>
    </row>
    <row r="361" spans="1:3" x14ac:dyDescent="0.25">
      <c r="A361" t="s">
        <v>167</v>
      </c>
      <c r="B361" t="s">
        <v>2548</v>
      </c>
      <c r="C361" t="s">
        <v>429</v>
      </c>
    </row>
    <row r="362" spans="1:3" x14ac:dyDescent="0.25">
      <c r="A362" t="s">
        <v>167</v>
      </c>
      <c r="B362" t="s">
        <v>2548</v>
      </c>
      <c r="C362" t="s">
        <v>428</v>
      </c>
    </row>
    <row r="363" spans="1:3" x14ac:dyDescent="0.25">
      <c r="A363" t="s">
        <v>167</v>
      </c>
      <c r="B363" t="s">
        <v>2548</v>
      </c>
      <c r="C363" t="s">
        <v>429</v>
      </c>
    </row>
    <row r="364" spans="1:3" x14ac:dyDescent="0.25">
      <c r="A364" t="s">
        <v>167</v>
      </c>
      <c r="B364" t="s">
        <v>2548</v>
      </c>
      <c r="C364" t="s">
        <v>430</v>
      </c>
    </row>
    <row r="365" spans="1:3" x14ac:dyDescent="0.25">
      <c r="A365" t="s">
        <v>167</v>
      </c>
      <c r="B365" t="s">
        <v>2548</v>
      </c>
    </row>
    <row r="366" spans="1:3" x14ac:dyDescent="0.25">
      <c r="A366" t="s">
        <v>167</v>
      </c>
      <c r="B366" t="s">
        <v>2548</v>
      </c>
    </row>
    <row r="367" spans="1:3" x14ac:dyDescent="0.25">
      <c r="A367" t="s">
        <v>167</v>
      </c>
      <c r="B367" t="s">
        <v>2548</v>
      </c>
      <c r="C367" t="s">
        <v>430</v>
      </c>
    </row>
    <row r="368" spans="1:3" x14ac:dyDescent="0.25">
      <c r="A368" t="s">
        <v>167</v>
      </c>
      <c r="B368" t="s">
        <v>2548</v>
      </c>
      <c r="C368" t="s">
        <v>430</v>
      </c>
    </row>
    <row r="369" spans="1:3" x14ac:dyDescent="0.25">
      <c r="A369" t="s">
        <v>167</v>
      </c>
      <c r="B369" t="s">
        <v>2548</v>
      </c>
      <c r="C369" t="s">
        <v>428</v>
      </c>
    </row>
    <row r="370" spans="1:3" x14ac:dyDescent="0.25">
      <c r="A370" t="s">
        <v>167</v>
      </c>
      <c r="B370" t="s">
        <v>2548</v>
      </c>
      <c r="C370" t="s">
        <v>427</v>
      </c>
    </row>
    <row r="371" spans="1:3" x14ac:dyDescent="0.25">
      <c r="A371" t="s">
        <v>167</v>
      </c>
      <c r="B371" t="s">
        <v>2548</v>
      </c>
      <c r="C371" t="s">
        <v>429</v>
      </c>
    </row>
    <row r="372" spans="1:3" x14ac:dyDescent="0.25">
      <c r="A372" t="s">
        <v>167</v>
      </c>
      <c r="B372" t="s">
        <v>2548</v>
      </c>
      <c r="C372" t="s">
        <v>427</v>
      </c>
    </row>
    <row r="373" spans="1:3" x14ac:dyDescent="0.25">
      <c r="A373" t="s">
        <v>167</v>
      </c>
      <c r="B373" t="s">
        <v>2548</v>
      </c>
      <c r="C373" t="s">
        <v>427</v>
      </c>
    </row>
    <row r="374" spans="1:3" x14ac:dyDescent="0.25">
      <c r="A374" t="s">
        <v>167</v>
      </c>
      <c r="B374" t="s">
        <v>2548</v>
      </c>
      <c r="C374" t="s">
        <v>428</v>
      </c>
    </row>
    <row r="375" spans="1:3" x14ac:dyDescent="0.25">
      <c r="A375" t="s">
        <v>167</v>
      </c>
      <c r="B375" t="s">
        <v>2548</v>
      </c>
      <c r="C375" t="s">
        <v>428</v>
      </c>
    </row>
    <row r="376" spans="1:3" x14ac:dyDescent="0.25">
      <c r="A376" t="s">
        <v>167</v>
      </c>
      <c r="B376" t="s">
        <v>2550</v>
      </c>
      <c r="C376" t="s">
        <v>429</v>
      </c>
    </row>
    <row r="377" spans="1:3" x14ac:dyDescent="0.25">
      <c r="A377" t="s">
        <v>167</v>
      </c>
      <c r="B377" t="s">
        <v>2550</v>
      </c>
      <c r="C377" t="s">
        <v>429</v>
      </c>
    </row>
    <row r="378" spans="1:3" x14ac:dyDescent="0.25">
      <c r="A378" t="s">
        <v>167</v>
      </c>
      <c r="B378" t="s">
        <v>2550</v>
      </c>
      <c r="C378" t="s">
        <v>428</v>
      </c>
    </row>
    <row r="379" spans="1:3" x14ac:dyDescent="0.25">
      <c r="A379" t="s">
        <v>167</v>
      </c>
      <c r="B379" t="s">
        <v>2550</v>
      </c>
      <c r="C379" t="s">
        <v>428</v>
      </c>
    </row>
    <row r="380" spans="1:3" x14ac:dyDescent="0.25">
      <c r="A380" t="s">
        <v>167</v>
      </c>
      <c r="B380" t="s">
        <v>2550</v>
      </c>
      <c r="C380" t="s">
        <v>428</v>
      </c>
    </row>
    <row r="381" spans="1:3" x14ac:dyDescent="0.25">
      <c r="A381" t="s">
        <v>167</v>
      </c>
      <c r="B381" t="s">
        <v>2550</v>
      </c>
      <c r="C381" t="s">
        <v>427</v>
      </c>
    </row>
    <row r="382" spans="1:3" x14ac:dyDescent="0.25">
      <c r="A382" t="s">
        <v>167</v>
      </c>
      <c r="B382" t="s">
        <v>2550</v>
      </c>
      <c r="C382" t="s">
        <v>428</v>
      </c>
    </row>
    <row r="383" spans="1:3" x14ac:dyDescent="0.25">
      <c r="A383" t="s">
        <v>167</v>
      </c>
      <c r="B383" t="s">
        <v>2550</v>
      </c>
      <c r="C383" t="s">
        <v>427</v>
      </c>
    </row>
    <row r="384" spans="1:3" x14ac:dyDescent="0.25">
      <c r="A384" t="s">
        <v>167</v>
      </c>
      <c r="B384" t="s">
        <v>2550</v>
      </c>
      <c r="C384" t="s">
        <v>427</v>
      </c>
    </row>
    <row r="385" spans="1:3" x14ac:dyDescent="0.25">
      <c r="A385" t="s">
        <v>167</v>
      </c>
      <c r="B385" t="s">
        <v>2550</v>
      </c>
      <c r="C385" t="s">
        <v>430</v>
      </c>
    </row>
    <row r="386" spans="1:3" x14ac:dyDescent="0.25">
      <c r="A386" t="s">
        <v>167</v>
      </c>
      <c r="B386" t="s">
        <v>2550</v>
      </c>
      <c r="C386" t="s">
        <v>430</v>
      </c>
    </row>
    <row r="387" spans="1:3" x14ac:dyDescent="0.25">
      <c r="A387" t="s">
        <v>167</v>
      </c>
      <c r="B387" t="s">
        <v>2550</v>
      </c>
      <c r="C387" t="s">
        <v>429</v>
      </c>
    </row>
    <row r="388" spans="1:3" x14ac:dyDescent="0.25">
      <c r="A388" t="s">
        <v>167</v>
      </c>
      <c r="B388" t="s">
        <v>2550</v>
      </c>
      <c r="C388" t="s">
        <v>429</v>
      </c>
    </row>
    <row r="389" spans="1:3" x14ac:dyDescent="0.25">
      <c r="A389" t="s">
        <v>203</v>
      </c>
      <c r="B389" t="s">
        <v>204</v>
      </c>
      <c r="C389" t="s">
        <v>430</v>
      </c>
    </row>
    <row r="390" spans="1:3" x14ac:dyDescent="0.25">
      <c r="A390" t="s">
        <v>203</v>
      </c>
      <c r="B390" t="s">
        <v>204</v>
      </c>
      <c r="C390" t="s">
        <v>427</v>
      </c>
    </row>
    <row r="391" spans="1:3" x14ac:dyDescent="0.25">
      <c r="A391" t="s">
        <v>203</v>
      </c>
      <c r="B391" t="s">
        <v>206</v>
      </c>
      <c r="C391" t="s">
        <v>428</v>
      </c>
    </row>
    <row r="392" spans="1:3" x14ac:dyDescent="0.25">
      <c r="A392" t="s">
        <v>203</v>
      </c>
      <c r="B392" t="s">
        <v>206</v>
      </c>
      <c r="C392" t="s">
        <v>428</v>
      </c>
    </row>
    <row r="393" spans="1:3" x14ac:dyDescent="0.25">
      <c r="A393" t="s">
        <v>203</v>
      </c>
      <c r="B393" t="s">
        <v>206</v>
      </c>
      <c r="C393" t="s">
        <v>429</v>
      </c>
    </row>
    <row r="394" spans="1:3" x14ac:dyDescent="0.25">
      <c r="A394" t="s">
        <v>203</v>
      </c>
      <c r="B394" t="s">
        <v>206</v>
      </c>
      <c r="C394" t="s">
        <v>428</v>
      </c>
    </row>
    <row r="395" spans="1:3" x14ac:dyDescent="0.25">
      <c r="A395" t="s">
        <v>203</v>
      </c>
      <c r="B395" t="s">
        <v>206</v>
      </c>
      <c r="C395" t="s">
        <v>429</v>
      </c>
    </row>
    <row r="396" spans="1:3" x14ac:dyDescent="0.25">
      <c r="A396" t="s">
        <v>203</v>
      </c>
      <c r="B396" t="s">
        <v>206</v>
      </c>
      <c r="C396" t="s">
        <v>428</v>
      </c>
    </row>
    <row r="397" spans="1:3" x14ac:dyDescent="0.25">
      <c r="A397" t="s">
        <v>203</v>
      </c>
      <c r="B397" t="s">
        <v>206</v>
      </c>
      <c r="C397" t="s">
        <v>430</v>
      </c>
    </row>
    <row r="398" spans="1:3" x14ac:dyDescent="0.25">
      <c r="A398" t="s">
        <v>203</v>
      </c>
      <c r="B398" t="s">
        <v>206</v>
      </c>
      <c r="C398" t="s">
        <v>427</v>
      </c>
    </row>
    <row r="399" spans="1:3" x14ac:dyDescent="0.25">
      <c r="A399" t="s">
        <v>203</v>
      </c>
      <c r="B399" t="s">
        <v>206</v>
      </c>
      <c r="C399" t="s">
        <v>427</v>
      </c>
    </row>
    <row r="400" spans="1:3" x14ac:dyDescent="0.25">
      <c r="A400" t="s">
        <v>203</v>
      </c>
      <c r="B400" t="s">
        <v>206</v>
      </c>
      <c r="C400" t="s">
        <v>427</v>
      </c>
    </row>
    <row r="401" spans="1:3" x14ac:dyDescent="0.25">
      <c r="A401" t="s">
        <v>203</v>
      </c>
      <c r="B401" t="s">
        <v>206</v>
      </c>
      <c r="C401" t="s">
        <v>428</v>
      </c>
    </row>
    <row r="402" spans="1:3" x14ac:dyDescent="0.25">
      <c r="A402" t="s">
        <v>203</v>
      </c>
      <c r="B402" t="s">
        <v>206</v>
      </c>
      <c r="C402" t="s">
        <v>429</v>
      </c>
    </row>
    <row r="403" spans="1:3" x14ac:dyDescent="0.25">
      <c r="A403" t="s">
        <v>203</v>
      </c>
      <c r="B403" t="s">
        <v>206</v>
      </c>
      <c r="C403" t="s">
        <v>429</v>
      </c>
    </row>
    <row r="404" spans="1:3" x14ac:dyDescent="0.25">
      <c r="A404" t="s">
        <v>203</v>
      </c>
      <c r="B404" t="s">
        <v>206</v>
      </c>
      <c r="C404" t="s">
        <v>429</v>
      </c>
    </row>
    <row r="405" spans="1:3" x14ac:dyDescent="0.25">
      <c r="A405" t="s">
        <v>203</v>
      </c>
      <c r="B405" t="s">
        <v>206</v>
      </c>
      <c r="C405" t="s">
        <v>429</v>
      </c>
    </row>
    <row r="406" spans="1:3" x14ac:dyDescent="0.25">
      <c r="A406" t="s">
        <v>203</v>
      </c>
      <c r="B406" t="s">
        <v>206</v>
      </c>
      <c r="C406" t="s">
        <v>428</v>
      </c>
    </row>
    <row r="407" spans="1:3" x14ac:dyDescent="0.25">
      <c r="A407" t="s">
        <v>203</v>
      </c>
      <c r="B407" t="s">
        <v>206</v>
      </c>
      <c r="C407" t="s">
        <v>429</v>
      </c>
    </row>
    <row r="408" spans="1:3" x14ac:dyDescent="0.25">
      <c r="A408" t="s">
        <v>203</v>
      </c>
      <c r="B408" t="s">
        <v>206</v>
      </c>
      <c r="C408" t="s">
        <v>429</v>
      </c>
    </row>
    <row r="409" spans="1:3" x14ac:dyDescent="0.25">
      <c r="A409" t="s">
        <v>203</v>
      </c>
      <c r="B409" t="s">
        <v>206</v>
      </c>
      <c r="C409" t="s">
        <v>429</v>
      </c>
    </row>
    <row r="410" spans="1:3" x14ac:dyDescent="0.25">
      <c r="A410" t="s">
        <v>203</v>
      </c>
      <c r="B410" t="s">
        <v>206</v>
      </c>
      <c r="C410" t="s">
        <v>427</v>
      </c>
    </row>
    <row r="411" spans="1:3" x14ac:dyDescent="0.25">
      <c r="A411" t="s">
        <v>203</v>
      </c>
      <c r="B411" t="s">
        <v>206</v>
      </c>
      <c r="C411" t="s">
        <v>430</v>
      </c>
    </row>
    <row r="412" spans="1:3" x14ac:dyDescent="0.25">
      <c r="A412" t="s">
        <v>203</v>
      </c>
      <c r="B412" t="s">
        <v>206</v>
      </c>
      <c r="C412" t="s">
        <v>427</v>
      </c>
    </row>
    <row r="413" spans="1:3" x14ac:dyDescent="0.25">
      <c r="A413" t="s">
        <v>203</v>
      </c>
      <c r="B413" t="s">
        <v>206</v>
      </c>
      <c r="C413" t="s">
        <v>428</v>
      </c>
    </row>
    <row r="414" spans="1:3" x14ac:dyDescent="0.25">
      <c r="A414" t="s">
        <v>203</v>
      </c>
      <c r="B414" t="s">
        <v>206</v>
      </c>
      <c r="C414" t="s">
        <v>428</v>
      </c>
    </row>
    <row r="415" spans="1:3" x14ac:dyDescent="0.25">
      <c r="A415" t="s">
        <v>203</v>
      </c>
      <c r="B415" t="s">
        <v>206</v>
      </c>
      <c r="C415" t="s">
        <v>428</v>
      </c>
    </row>
    <row r="416" spans="1:3" x14ac:dyDescent="0.25">
      <c r="A416" t="s">
        <v>203</v>
      </c>
      <c r="B416" t="s">
        <v>206</v>
      </c>
      <c r="C416" t="s">
        <v>427</v>
      </c>
    </row>
    <row r="417" spans="1:3" x14ac:dyDescent="0.25">
      <c r="A417" t="s">
        <v>203</v>
      </c>
      <c r="B417" t="s">
        <v>206</v>
      </c>
      <c r="C417" t="s">
        <v>429</v>
      </c>
    </row>
    <row r="418" spans="1:3" x14ac:dyDescent="0.25">
      <c r="A418" t="s">
        <v>203</v>
      </c>
      <c r="B418" t="s">
        <v>206</v>
      </c>
      <c r="C418" t="s">
        <v>427</v>
      </c>
    </row>
    <row r="419" spans="1:3" x14ac:dyDescent="0.25">
      <c r="A419" t="s">
        <v>203</v>
      </c>
      <c r="B419" t="s">
        <v>206</v>
      </c>
      <c r="C419" t="s">
        <v>428</v>
      </c>
    </row>
    <row r="420" spans="1:3" x14ac:dyDescent="0.25">
      <c r="A420" t="s">
        <v>203</v>
      </c>
      <c r="B420" t="s">
        <v>206</v>
      </c>
      <c r="C420" t="s">
        <v>428</v>
      </c>
    </row>
    <row r="421" spans="1:3" x14ac:dyDescent="0.25">
      <c r="A421" t="s">
        <v>203</v>
      </c>
      <c r="B421" t="s">
        <v>206</v>
      </c>
      <c r="C421" t="s">
        <v>428</v>
      </c>
    </row>
    <row r="422" spans="1:3" x14ac:dyDescent="0.25">
      <c r="A422" t="s">
        <v>203</v>
      </c>
      <c r="B422" t="s">
        <v>206</v>
      </c>
      <c r="C422" t="s">
        <v>428</v>
      </c>
    </row>
    <row r="423" spans="1:3" x14ac:dyDescent="0.25">
      <c r="A423" t="s">
        <v>203</v>
      </c>
      <c r="B423" t="s">
        <v>206</v>
      </c>
      <c r="C423" t="s">
        <v>428</v>
      </c>
    </row>
    <row r="424" spans="1:3" x14ac:dyDescent="0.25">
      <c r="A424" t="s">
        <v>203</v>
      </c>
      <c r="B424" t="s">
        <v>206</v>
      </c>
      <c r="C424" t="s">
        <v>429</v>
      </c>
    </row>
    <row r="425" spans="1:3" x14ac:dyDescent="0.25">
      <c r="A425" t="s">
        <v>203</v>
      </c>
      <c r="B425" t="s">
        <v>206</v>
      </c>
      <c r="C425" t="s">
        <v>428</v>
      </c>
    </row>
    <row r="426" spans="1:3" x14ac:dyDescent="0.25">
      <c r="A426" t="s">
        <v>203</v>
      </c>
      <c r="B426" t="s">
        <v>210</v>
      </c>
      <c r="C426" t="s">
        <v>430</v>
      </c>
    </row>
    <row r="427" spans="1:3" x14ac:dyDescent="0.25">
      <c r="A427" t="s">
        <v>203</v>
      </c>
      <c r="B427" t="s">
        <v>210</v>
      </c>
      <c r="C427" t="s">
        <v>428</v>
      </c>
    </row>
    <row r="428" spans="1:3" x14ac:dyDescent="0.25">
      <c r="A428" t="s">
        <v>203</v>
      </c>
      <c r="B428" t="s">
        <v>210</v>
      </c>
      <c r="C428" t="s">
        <v>430</v>
      </c>
    </row>
    <row r="429" spans="1:3" x14ac:dyDescent="0.25">
      <c r="A429" t="s">
        <v>203</v>
      </c>
      <c r="B429" t="s">
        <v>210</v>
      </c>
      <c r="C429" t="s">
        <v>430</v>
      </c>
    </row>
    <row r="430" spans="1:3" x14ac:dyDescent="0.25">
      <c r="A430" t="s">
        <v>203</v>
      </c>
      <c r="B430" t="s">
        <v>210</v>
      </c>
      <c r="C430" t="s">
        <v>428</v>
      </c>
    </row>
    <row r="431" spans="1:3" x14ac:dyDescent="0.25">
      <c r="A431" t="s">
        <v>203</v>
      </c>
      <c r="B431" t="s">
        <v>210</v>
      </c>
      <c r="C431" t="s">
        <v>429</v>
      </c>
    </row>
    <row r="432" spans="1:3" x14ac:dyDescent="0.25">
      <c r="A432" t="s">
        <v>203</v>
      </c>
      <c r="B432" t="s">
        <v>210</v>
      </c>
      <c r="C432" t="s">
        <v>430</v>
      </c>
    </row>
    <row r="433" spans="1:3" x14ac:dyDescent="0.25">
      <c r="A433" t="s">
        <v>203</v>
      </c>
      <c r="B433" t="s">
        <v>210</v>
      </c>
      <c r="C433" t="s">
        <v>428</v>
      </c>
    </row>
    <row r="434" spans="1:3" x14ac:dyDescent="0.25">
      <c r="A434" t="s">
        <v>203</v>
      </c>
      <c r="B434" t="s">
        <v>210</v>
      </c>
      <c r="C434" t="s">
        <v>430</v>
      </c>
    </row>
    <row r="435" spans="1:3" x14ac:dyDescent="0.25">
      <c r="A435" t="s">
        <v>203</v>
      </c>
      <c r="B435" t="s">
        <v>210</v>
      </c>
      <c r="C435" t="s">
        <v>430</v>
      </c>
    </row>
    <row r="436" spans="1:3" x14ac:dyDescent="0.25">
      <c r="A436" t="s">
        <v>203</v>
      </c>
      <c r="B436" t="s">
        <v>210</v>
      </c>
      <c r="C436" t="s">
        <v>428</v>
      </c>
    </row>
    <row r="437" spans="1:3" x14ac:dyDescent="0.25">
      <c r="A437" t="s">
        <v>203</v>
      </c>
      <c r="B437" t="s">
        <v>210</v>
      </c>
      <c r="C437" t="s">
        <v>429</v>
      </c>
    </row>
    <row r="438" spans="1:3" x14ac:dyDescent="0.25">
      <c r="A438" t="s">
        <v>203</v>
      </c>
      <c r="B438" t="s">
        <v>210</v>
      </c>
      <c r="C438" t="s">
        <v>430</v>
      </c>
    </row>
    <row r="439" spans="1:3" x14ac:dyDescent="0.25">
      <c r="A439" t="s">
        <v>203</v>
      </c>
      <c r="B439" t="s">
        <v>210</v>
      </c>
      <c r="C439" t="s">
        <v>428</v>
      </c>
    </row>
    <row r="440" spans="1:3" x14ac:dyDescent="0.25">
      <c r="A440" t="s">
        <v>203</v>
      </c>
      <c r="B440" t="s">
        <v>210</v>
      </c>
      <c r="C440" t="s">
        <v>430</v>
      </c>
    </row>
    <row r="441" spans="1:3" x14ac:dyDescent="0.25">
      <c r="A441" t="s">
        <v>203</v>
      </c>
      <c r="B441" t="s">
        <v>213</v>
      </c>
      <c r="C441" t="s">
        <v>430</v>
      </c>
    </row>
    <row r="442" spans="1:3" x14ac:dyDescent="0.25">
      <c r="A442" t="s">
        <v>203</v>
      </c>
      <c r="B442" t="s">
        <v>213</v>
      </c>
      <c r="C442" t="s">
        <v>429</v>
      </c>
    </row>
    <row r="443" spans="1:3" x14ac:dyDescent="0.25">
      <c r="A443" t="s">
        <v>203</v>
      </c>
      <c r="B443" t="s">
        <v>213</v>
      </c>
      <c r="C443" t="s">
        <v>428</v>
      </c>
    </row>
    <row r="444" spans="1:3" x14ac:dyDescent="0.25">
      <c r="A444" t="s">
        <v>203</v>
      </c>
      <c r="B444" t="s">
        <v>213</v>
      </c>
      <c r="C444" t="s">
        <v>430</v>
      </c>
    </row>
    <row r="445" spans="1:3" x14ac:dyDescent="0.25">
      <c r="A445" t="s">
        <v>203</v>
      </c>
      <c r="B445" t="s">
        <v>213</v>
      </c>
      <c r="C445" t="s">
        <v>430</v>
      </c>
    </row>
    <row r="446" spans="1:3" x14ac:dyDescent="0.25">
      <c r="A446" t="s">
        <v>203</v>
      </c>
      <c r="B446" t="s">
        <v>213</v>
      </c>
      <c r="C446" t="s">
        <v>428</v>
      </c>
    </row>
    <row r="447" spans="1:3" x14ac:dyDescent="0.25">
      <c r="A447" t="s">
        <v>203</v>
      </c>
      <c r="B447" t="s">
        <v>213</v>
      </c>
      <c r="C447" t="s">
        <v>428</v>
      </c>
    </row>
    <row r="448" spans="1:3" x14ac:dyDescent="0.25">
      <c r="A448" t="s">
        <v>203</v>
      </c>
      <c r="B448" t="s">
        <v>213</v>
      </c>
      <c r="C448" t="s">
        <v>428</v>
      </c>
    </row>
    <row r="449" spans="1:3" x14ac:dyDescent="0.25">
      <c r="A449" t="s">
        <v>203</v>
      </c>
      <c r="B449" t="s">
        <v>213</v>
      </c>
      <c r="C449" t="s">
        <v>430</v>
      </c>
    </row>
    <row r="450" spans="1:3" x14ac:dyDescent="0.25">
      <c r="A450" t="s">
        <v>203</v>
      </c>
      <c r="B450" t="s">
        <v>213</v>
      </c>
      <c r="C450" t="s">
        <v>429</v>
      </c>
    </row>
    <row r="451" spans="1:3" x14ac:dyDescent="0.25">
      <c r="A451" t="s">
        <v>203</v>
      </c>
      <c r="B451" t="s">
        <v>213</v>
      </c>
      <c r="C451" t="s">
        <v>429</v>
      </c>
    </row>
    <row r="452" spans="1:3" x14ac:dyDescent="0.25">
      <c r="A452" t="s">
        <v>203</v>
      </c>
      <c r="B452" t="s">
        <v>213</v>
      </c>
      <c r="C452" t="s">
        <v>428</v>
      </c>
    </row>
    <row r="453" spans="1:3" x14ac:dyDescent="0.25">
      <c r="A453" t="s">
        <v>203</v>
      </c>
      <c r="B453" t="s">
        <v>213</v>
      </c>
      <c r="C453" t="s">
        <v>429</v>
      </c>
    </row>
    <row r="454" spans="1:3" x14ac:dyDescent="0.25">
      <c r="A454" t="s">
        <v>203</v>
      </c>
      <c r="B454" t="s">
        <v>213</v>
      </c>
      <c r="C454" t="s">
        <v>428</v>
      </c>
    </row>
    <row r="455" spans="1:3" x14ac:dyDescent="0.25">
      <c r="A455" t="s">
        <v>203</v>
      </c>
      <c r="B455" t="s">
        <v>213</v>
      </c>
      <c r="C455" t="s">
        <v>427</v>
      </c>
    </row>
    <row r="456" spans="1:3" x14ac:dyDescent="0.25">
      <c r="A456" t="s">
        <v>203</v>
      </c>
      <c r="B456" t="s">
        <v>213</v>
      </c>
      <c r="C456" t="s">
        <v>428</v>
      </c>
    </row>
    <row r="457" spans="1:3" x14ac:dyDescent="0.25">
      <c r="A457" t="s">
        <v>203</v>
      </c>
      <c r="B457" t="s">
        <v>213</v>
      </c>
      <c r="C457" t="s">
        <v>429</v>
      </c>
    </row>
    <row r="458" spans="1:3" x14ac:dyDescent="0.25">
      <c r="A458" t="s">
        <v>203</v>
      </c>
      <c r="B458" t="s">
        <v>213</v>
      </c>
      <c r="C458" t="s">
        <v>430</v>
      </c>
    </row>
    <row r="459" spans="1:3" x14ac:dyDescent="0.25">
      <c r="A459" t="s">
        <v>203</v>
      </c>
      <c r="B459" t="s">
        <v>213</v>
      </c>
      <c r="C459" t="s">
        <v>427</v>
      </c>
    </row>
    <row r="460" spans="1:3" x14ac:dyDescent="0.25">
      <c r="A460" t="s">
        <v>203</v>
      </c>
      <c r="B460" t="s">
        <v>213</v>
      </c>
      <c r="C460" t="s">
        <v>430</v>
      </c>
    </row>
    <row r="461" spans="1:3" x14ac:dyDescent="0.25">
      <c r="A461" t="s">
        <v>203</v>
      </c>
      <c r="B461" t="s">
        <v>213</v>
      </c>
      <c r="C461" t="s">
        <v>430</v>
      </c>
    </row>
    <row r="462" spans="1:3" x14ac:dyDescent="0.25">
      <c r="A462" t="s">
        <v>203</v>
      </c>
      <c r="B462" t="s">
        <v>213</v>
      </c>
      <c r="C462" t="s">
        <v>428</v>
      </c>
    </row>
    <row r="463" spans="1:3" x14ac:dyDescent="0.25">
      <c r="A463" t="s">
        <v>203</v>
      </c>
      <c r="B463" t="s">
        <v>213</v>
      </c>
      <c r="C463" t="s">
        <v>430</v>
      </c>
    </row>
    <row r="464" spans="1:3" x14ac:dyDescent="0.25">
      <c r="A464" t="s">
        <v>203</v>
      </c>
      <c r="B464" t="s">
        <v>213</v>
      </c>
      <c r="C464" t="s">
        <v>427</v>
      </c>
    </row>
    <row r="465" spans="1:3" x14ac:dyDescent="0.25">
      <c r="A465" t="s">
        <v>203</v>
      </c>
      <c r="B465" t="s">
        <v>213</v>
      </c>
      <c r="C465" t="s">
        <v>429</v>
      </c>
    </row>
    <row r="466" spans="1:3" x14ac:dyDescent="0.25">
      <c r="A466" t="s">
        <v>203</v>
      </c>
      <c r="B466" t="s">
        <v>213</v>
      </c>
      <c r="C466" t="s">
        <v>427</v>
      </c>
    </row>
    <row r="467" spans="1:3" x14ac:dyDescent="0.25">
      <c r="A467" t="s">
        <v>203</v>
      </c>
      <c r="B467" t="s">
        <v>213</v>
      </c>
      <c r="C467" t="s">
        <v>428</v>
      </c>
    </row>
    <row r="468" spans="1:3" x14ac:dyDescent="0.25">
      <c r="A468" t="s">
        <v>203</v>
      </c>
      <c r="B468" t="s">
        <v>213</v>
      </c>
      <c r="C468" t="s">
        <v>429</v>
      </c>
    </row>
    <row r="469" spans="1:3" x14ac:dyDescent="0.25">
      <c r="A469" t="s">
        <v>203</v>
      </c>
      <c r="B469" t="s">
        <v>213</v>
      </c>
      <c r="C469" t="s">
        <v>429</v>
      </c>
    </row>
    <row r="470" spans="1:3" x14ac:dyDescent="0.25">
      <c r="A470" t="s">
        <v>203</v>
      </c>
      <c r="B470" t="s">
        <v>213</v>
      </c>
    </row>
    <row r="471" spans="1:3" x14ac:dyDescent="0.25">
      <c r="A471" t="s">
        <v>203</v>
      </c>
      <c r="B471" t="s">
        <v>213</v>
      </c>
      <c r="C471" t="s">
        <v>430</v>
      </c>
    </row>
    <row r="472" spans="1:3" x14ac:dyDescent="0.25">
      <c r="A472" t="s">
        <v>203</v>
      </c>
      <c r="B472" t="s">
        <v>213</v>
      </c>
      <c r="C472" t="s">
        <v>427</v>
      </c>
    </row>
    <row r="473" spans="1:3" x14ac:dyDescent="0.25">
      <c r="A473" t="s">
        <v>203</v>
      </c>
      <c r="B473" t="s">
        <v>213</v>
      </c>
      <c r="C473" t="s">
        <v>430</v>
      </c>
    </row>
    <row r="474" spans="1:3" x14ac:dyDescent="0.25">
      <c r="A474" t="s">
        <v>203</v>
      </c>
      <c r="B474" t="s">
        <v>216</v>
      </c>
      <c r="C474" t="s">
        <v>430</v>
      </c>
    </row>
    <row r="475" spans="1:3" x14ac:dyDescent="0.25">
      <c r="A475" t="s">
        <v>203</v>
      </c>
      <c r="B475" t="s">
        <v>219</v>
      </c>
      <c r="C475" t="s">
        <v>428</v>
      </c>
    </row>
    <row r="476" spans="1:3" x14ac:dyDescent="0.25">
      <c r="A476" t="s">
        <v>203</v>
      </c>
      <c r="B476" t="s">
        <v>219</v>
      </c>
      <c r="C476" t="s">
        <v>427</v>
      </c>
    </row>
    <row r="477" spans="1:3" x14ac:dyDescent="0.25">
      <c r="A477" t="s">
        <v>203</v>
      </c>
      <c r="B477" t="s">
        <v>219</v>
      </c>
      <c r="C477" t="s">
        <v>428</v>
      </c>
    </row>
    <row r="478" spans="1:3" x14ac:dyDescent="0.25">
      <c r="A478" t="s">
        <v>203</v>
      </c>
      <c r="B478" t="s">
        <v>219</v>
      </c>
      <c r="C478" t="s">
        <v>428</v>
      </c>
    </row>
    <row r="479" spans="1:3" x14ac:dyDescent="0.25">
      <c r="A479" t="s">
        <v>203</v>
      </c>
      <c r="B479" t="s">
        <v>219</v>
      </c>
      <c r="C479" t="s">
        <v>428</v>
      </c>
    </row>
    <row r="480" spans="1:3" x14ac:dyDescent="0.25">
      <c r="A480" t="s">
        <v>203</v>
      </c>
      <c r="B480" t="s">
        <v>219</v>
      </c>
      <c r="C480" t="s">
        <v>429</v>
      </c>
    </row>
    <row r="481" spans="1:3" x14ac:dyDescent="0.25">
      <c r="A481" t="s">
        <v>203</v>
      </c>
      <c r="B481" t="s">
        <v>219</v>
      </c>
      <c r="C481" t="s">
        <v>428</v>
      </c>
    </row>
    <row r="482" spans="1:3" x14ac:dyDescent="0.25">
      <c r="A482" t="s">
        <v>203</v>
      </c>
      <c r="B482" t="s">
        <v>219</v>
      </c>
      <c r="C482" t="s">
        <v>429</v>
      </c>
    </row>
    <row r="483" spans="1:3" x14ac:dyDescent="0.25">
      <c r="A483" t="s">
        <v>203</v>
      </c>
      <c r="B483" t="s">
        <v>219</v>
      </c>
      <c r="C483" t="s">
        <v>428</v>
      </c>
    </row>
    <row r="484" spans="1:3" x14ac:dyDescent="0.25">
      <c r="A484" t="s">
        <v>203</v>
      </c>
      <c r="B484" t="s">
        <v>219</v>
      </c>
      <c r="C484" t="s">
        <v>428</v>
      </c>
    </row>
    <row r="485" spans="1:3" x14ac:dyDescent="0.25">
      <c r="A485" t="s">
        <v>203</v>
      </c>
      <c r="B485" t="s">
        <v>219</v>
      </c>
      <c r="C485" t="s">
        <v>429</v>
      </c>
    </row>
    <row r="486" spans="1:3" x14ac:dyDescent="0.25">
      <c r="A486" t="s">
        <v>203</v>
      </c>
      <c r="B486" t="s">
        <v>219</v>
      </c>
      <c r="C486" t="s">
        <v>428</v>
      </c>
    </row>
    <row r="487" spans="1:3" x14ac:dyDescent="0.25">
      <c r="A487" t="s">
        <v>203</v>
      </c>
      <c r="B487" t="s">
        <v>219</v>
      </c>
      <c r="C487" t="s">
        <v>427</v>
      </c>
    </row>
    <row r="488" spans="1:3" x14ac:dyDescent="0.25">
      <c r="A488" t="s">
        <v>203</v>
      </c>
      <c r="B488" t="s">
        <v>222</v>
      </c>
      <c r="C488" t="s">
        <v>429</v>
      </c>
    </row>
    <row r="489" spans="1:3" x14ac:dyDescent="0.25">
      <c r="A489" t="s">
        <v>203</v>
      </c>
      <c r="B489" t="s">
        <v>222</v>
      </c>
      <c r="C489" t="s">
        <v>427</v>
      </c>
    </row>
    <row r="490" spans="1:3" x14ac:dyDescent="0.25">
      <c r="A490" t="s">
        <v>203</v>
      </c>
      <c r="B490" t="s">
        <v>222</v>
      </c>
      <c r="C490" t="s">
        <v>428</v>
      </c>
    </row>
    <row r="491" spans="1:3" x14ac:dyDescent="0.25">
      <c r="A491" t="s">
        <v>203</v>
      </c>
      <c r="B491" t="s">
        <v>222</v>
      </c>
      <c r="C491" t="s">
        <v>427</v>
      </c>
    </row>
    <row r="492" spans="1:3" x14ac:dyDescent="0.25">
      <c r="A492" t="s">
        <v>203</v>
      </c>
      <c r="B492" t="s">
        <v>225</v>
      </c>
      <c r="C492" t="s">
        <v>430</v>
      </c>
    </row>
    <row r="493" spans="1:3" x14ac:dyDescent="0.25">
      <c r="A493" t="s">
        <v>203</v>
      </c>
      <c r="B493" t="s">
        <v>225</v>
      </c>
      <c r="C493" t="s">
        <v>428</v>
      </c>
    </row>
    <row r="494" spans="1:3" x14ac:dyDescent="0.25">
      <c r="A494" t="s">
        <v>203</v>
      </c>
      <c r="B494" t="s">
        <v>225</v>
      </c>
      <c r="C494" t="s">
        <v>428</v>
      </c>
    </row>
    <row r="495" spans="1:3" x14ac:dyDescent="0.25">
      <c r="A495" t="s">
        <v>203</v>
      </c>
      <c r="B495" t="s">
        <v>225</v>
      </c>
      <c r="C495" t="s">
        <v>429</v>
      </c>
    </row>
    <row r="496" spans="1:3" x14ac:dyDescent="0.25">
      <c r="A496" t="s">
        <v>203</v>
      </c>
      <c r="B496" t="s">
        <v>225</v>
      </c>
      <c r="C496" t="s">
        <v>430</v>
      </c>
    </row>
    <row r="497" spans="1:3" x14ac:dyDescent="0.25">
      <c r="A497" t="s">
        <v>203</v>
      </c>
      <c r="B497" t="s">
        <v>225</v>
      </c>
      <c r="C497" t="s">
        <v>429</v>
      </c>
    </row>
    <row r="498" spans="1:3" x14ac:dyDescent="0.25">
      <c r="A498" t="s">
        <v>203</v>
      </c>
      <c r="B498" t="s">
        <v>225</v>
      </c>
      <c r="C498" t="s">
        <v>430</v>
      </c>
    </row>
    <row r="499" spans="1:3" x14ac:dyDescent="0.25">
      <c r="A499" t="s">
        <v>203</v>
      </c>
      <c r="B499" t="s">
        <v>225</v>
      </c>
      <c r="C499" t="s">
        <v>430</v>
      </c>
    </row>
    <row r="500" spans="1:3" x14ac:dyDescent="0.25">
      <c r="A500" t="s">
        <v>203</v>
      </c>
      <c r="B500" t="s">
        <v>225</v>
      </c>
      <c r="C500" t="s">
        <v>429</v>
      </c>
    </row>
    <row r="501" spans="1:3" x14ac:dyDescent="0.25">
      <c r="A501" t="s">
        <v>203</v>
      </c>
      <c r="B501" t="s">
        <v>225</v>
      </c>
      <c r="C501" t="s">
        <v>429</v>
      </c>
    </row>
    <row r="502" spans="1:3" x14ac:dyDescent="0.25">
      <c r="A502" t="s">
        <v>203</v>
      </c>
      <c r="B502" t="s">
        <v>225</v>
      </c>
      <c r="C502" t="s">
        <v>429</v>
      </c>
    </row>
    <row r="503" spans="1:3" x14ac:dyDescent="0.25">
      <c r="A503" t="s">
        <v>203</v>
      </c>
      <c r="B503" t="s">
        <v>225</v>
      </c>
      <c r="C503" t="s">
        <v>428</v>
      </c>
    </row>
    <row r="504" spans="1:3" x14ac:dyDescent="0.25">
      <c r="A504" t="s">
        <v>203</v>
      </c>
      <c r="B504" t="s">
        <v>225</v>
      </c>
      <c r="C504" t="s">
        <v>429</v>
      </c>
    </row>
    <row r="505" spans="1:3" x14ac:dyDescent="0.25">
      <c r="A505" t="s">
        <v>203</v>
      </c>
      <c r="B505" t="s">
        <v>225</v>
      </c>
      <c r="C505" t="s">
        <v>428</v>
      </c>
    </row>
    <row r="506" spans="1:3" x14ac:dyDescent="0.25">
      <c r="A506" t="s">
        <v>203</v>
      </c>
      <c r="B506" t="s">
        <v>225</v>
      </c>
      <c r="C506" t="s">
        <v>429</v>
      </c>
    </row>
    <row r="507" spans="1:3" x14ac:dyDescent="0.25">
      <c r="A507" t="s">
        <v>203</v>
      </c>
      <c r="B507" t="s">
        <v>225</v>
      </c>
      <c r="C507" t="s">
        <v>428</v>
      </c>
    </row>
    <row r="508" spans="1:3" x14ac:dyDescent="0.25">
      <c r="A508" t="s">
        <v>203</v>
      </c>
      <c r="B508" t="s">
        <v>225</v>
      </c>
      <c r="C508" t="s">
        <v>429</v>
      </c>
    </row>
    <row r="509" spans="1:3" x14ac:dyDescent="0.25">
      <c r="A509" t="s">
        <v>203</v>
      </c>
      <c r="B509" t="s">
        <v>225</v>
      </c>
      <c r="C509" t="s">
        <v>429</v>
      </c>
    </row>
    <row r="510" spans="1:3" x14ac:dyDescent="0.25">
      <c r="A510" t="s">
        <v>203</v>
      </c>
      <c r="B510" t="s">
        <v>225</v>
      </c>
      <c r="C510" t="s">
        <v>428</v>
      </c>
    </row>
    <row r="511" spans="1:3" x14ac:dyDescent="0.25">
      <c r="A511" t="s">
        <v>203</v>
      </c>
      <c r="B511" t="s">
        <v>225</v>
      </c>
      <c r="C511" t="s">
        <v>429</v>
      </c>
    </row>
    <row r="512" spans="1:3" x14ac:dyDescent="0.25">
      <c r="A512" t="s">
        <v>203</v>
      </c>
      <c r="B512" t="s">
        <v>225</v>
      </c>
      <c r="C512" t="s">
        <v>430</v>
      </c>
    </row>
    <row r="513" spans="1:3" x14ac:dyDescent="0.25">
      <c r="A513" t="s">
        <v>203</v>
      </c>
      <c r="B513" t="s">
        <v>225</v>
      </c>
      <c r="C513" t="s">
        <v>430</v>
      </c>
    </row>
    <row r="514" spans="1:3" x14ac:dyDescent="0.25">
      <c r="A514" t="s">
        <v>203</v>
      </c>
      <c r="B514" t="s">
        <v>225</v>
      </c>
      <c r="C514" t="s">
        <v>429</v>
      </c>
    </row>
    <row r="515" spans="1:3" x14ac:dyDescent="0.25">
      <c r="A515" t="s">
        <v>203</v>
      </c>
      <c r="B515" t="s">
        <v>225</v>
      </c>
      <c r="C515" t="s">
        <v>428</v>
      </c>
    </row>
    <row r="516" spans="1:3" x14ac:dyDescent="0.25">
      <c r="A516" t="s">
        <v>203</v>
      </c>
      <c r="B516" t="s">
        <v>225</v>
      </c>
      <c r="C516" t="s">
        <v>429</v>
      </c>
    </row>
    <row r="517" spans="1:3" x14ac:dyDescent="0.25">
      <c r="A517" t="s">
        <v>203</v>
      </c>
      <c r="B517" t="s">
        <v>225</v>
      </c>
      <c r="C517" t="s">
        <v>429</v>
      </c>
    </row>
    <row r="518" spans="1:3" x14ac:dyDescent="0.25">
      <c r="A518" t="s">
        <v>203</v>
      </c>
      <c r="B518" t="s">
        <v>225</v>
      </c>
      <c r="C518" t="s">
        <v>429</v>
      </c>
    </row>
    <row r="519" spans="1:3" x14ac:dyDescent="0.25">
      <c r="A519" t="s">
        <v>203</v>
      </c>
      <c r="B519" t="s">
        <v>225</v>
      </c>
      <c r="C519" t="s">
        <v>428</v>
      </c>
    </row>
    <row r="520" spans="1:3" x14ac:dyDescent="0.25">
      <c r="A520" t="s">
        <v>203</v>
      </c>
      <c r="B520" t="s">
        <v>225</v>
      </c>
      <c r="C520" t="s">
        <v>429</v>
      </c>
    </row>
    <row r="521" spans="1:3" x14ac:dyDescent="0.25">
      <c r="A521" t="s">
        <v>203</v>
      </c>
      <c r="B521" t="s">
        <v>225</v>
      </c>
      <c r="C521" t="s">
        <v>428</v>
      </c>
    </row>
    <row r="522" spans="1:3" x14ac:dyDescent="0.25">
      <c r="A522" t="s">
        <v>203</v>
      </c>
      <c r="B522" t="s">
        <v>225</v>
      </c>
      <c r="C522" t="s">
        <v>429</v>
      </c>
    </row>
    <row r="523" spans="1:3" x14ac:dyDescent="0.25">
      <c r="A523" t="s">
        <v>203</v>
      </c>
      <c r="B523" t="s">
        <v>225</v>
      </c>
      <c r="C523" t="s">
        <v>429</v>
      </c>
    </row>
    <row r="524" spans="1:3" x14ac:dyDescent="0.25">
      <c r="A524" t="s">
        <v>203</v>
      </c>
      <c r="B524" t="s">
        <v>225</v>
      </c>
      <c r="C524" t="s">
        <v>429</v>
      </c>
    </row>
    <row r="525" spans="1:3" x14ac:dyDescent="0.25">
      <c r="A525" t="s">
        <v>203</v>
      </c>
      <c r="B525" t="s">
        <v>225</v>
      </c>
      <c r="C525" t="s">
        <v>429</v>
      </c>
    </row>
    <row r="526" spans="1:3" x14ac:dyDescent="0.25">
      <c r="A526" t="s">
        <v>203</v>
      </c>
      <c r="B526" t="s">
        <v>225</v>
      </c>
      <c r="C526" t="s">
        <v>428</v>
      </c>
    </row>
    <row r="527" spans="1:3" x14ac:dyDescent="0.25">
      <c r="A527" t="s">
        <v>203</v>
      </c>
      <c r="B527" t="s">
        <v>225</v>
      </c>
      <c r="C527" t="s">
        <v>428</v>
      </c>
    </row>
    <row r="528" spans="1:3" x14ac:dyDescent="0.25">
      <c r="A528" t="s">
        <v>203</v>
      </c>
      <c r="B528" t="s">
        <v>225</v>
      </c>
      <c r="C528" t="s">
        <v>428</v>
      </c>
    </row>
    <row r="529" spans="1:3" x14ac:dyDescent="0.25">
      <c r="A529" t="s">
        <v>203</v>
      </c>
      <c r="B529" t="s">
        <v>225</v>
      </c>
      <c r="C529" t="s">
        <v>430</v>
      </c>
    </row>
    <row r="530" spans="1:3" x14ac:dyDescent="0.25">
      <c r="A530" t="s">
        <v>203</v>
      </c>
      <c r="B530" t="s">
        <v>225</v>
      </c>
      <c r="C530" t="s">
        <v>428</v>
      </c>
    </row>
    <row r="531" spans="1:3" x14ac:dyDescent="0.25">
      <c r="A531" t="s">
        <v>203</v>
      </c>
      <c r="B531" t="s">
        <v>229</v>
      </c>
      <c r="C531" t="s">
        <v>428</v>
      </c>
    </row>
    <row r="532" spans="1:3" x14ac:dyDescent="0.25">
      <c r="A532" t="s">
        <v>203</v>
      </c>
      <c r="B532" t="s">
        <v>229</v>
      </c>
      <c r="C532" t="s">
        <v>427</v>
      </c>
    </row>
    <row r="533" spans="1:3" x14ac:dyDescent="0.25">
      <c r="A533" t="s">
        <v>203</v>
      </c>
      <c r="B533" t="s">
        <v>229</v>
      </c>
      <c r="C533" t="s">
        <v>428</v>
      </c>
    </row>
    <row r="534" spans="1:3" x14ac:dyDescent="0.25">
      <c r="A534" t="s">
        <v>203</v>
      </c>
      <c r="B534" t="s">
        <v>229</v>
      </c>
      <c r="C534" t="s">
        <v>429</v>
      </c>
    </row>
    <row r="535" spans="1:3" x14ac:dyDescent="0.25">
      <c r="A535" t="s">
        <v>203</v>
      </c>
      <c r="B535" t="s">
        <v>232</v>
      </c>
      <c r="C535" t="s">
        <v>428</v>
      </c>
    </row>
    <row r="536" spans="1:3" x14ac:dyDescent="0.25">
      <c r="A536" t="s">
        <v>203</v>
      </c>
      <c r="B536" t="s">
        <v>232</v>
      </c>
      <c r="C536" t="s">
        <v>428</v>
      </c>
    </row>
    <row r="537" spans="1:3" x14ac:dyDescent="0.25">
      <c r="A537" t="s">
        <v>203</v>
      </c>
      <c r="B537" t="s">
        <v>232</v>
      </c>
      <c r="C537" t="s">
        <v>428</v>
      </c>
    </row>
    <row r="538" spans="1:3" x14ac:dyDescent="0.25">
      <c r="A538" t="s">
        <v>203</v>
      </c>
      <c r="B538" t="s">
        <v>232</v>
      </c>
      <c r="C538" t="s">
        <v>428</v>
      </c>
    </row>
    <row r="539" spans="1:3" x14ac:dyDescent="0.25">
      <c r="A539" t="s">
        <v>203</v>
      </c>
      <c r="B539" t="s">
        <v>232</v>
      </c>
      <c r="C539" t="s">
        <v>429</v>
      </c>
    </row>
    <row r="540" spans="1:3" x14ac:dyDescent="0.25">
      <c r="A540" t="s">
        <v>203</v>
      </c>
      <c r="B540" t="s">
        <v>232</v>
      </c>
      <c r="C540" t="s">
        <v>430</v>
      </c>
    </row>
    <row r="541" spans="1:3" x14ac:dyDescent="0.25">
      <c r="A541" t="s">
        <v>203</v>
      </c>
      <c r="B541" t="s">
        <v>232</v>
      </c>
      <c r="C541" t="s">
        <v>428</v>
      </c>
    </row>
    <row r="542" spans="1:3" x14ac:dyDescent="0.25">
      <c r="A542" t="s">
        <v>203</v>
      </c>
      <c r="B542" t="s">
        <v>232</v>
      </c>
      <c r="C542" t="s">
        <v>430</v>
      </c>
    </row>
    <row r="543" spans="1:3" x14ac:dyDescent="0.25">
      <c r="A543" t="s">
        <v>203</v>
      </c>
      <c r="B543" t="s">
        <v>232</v>
      </c>
      <c r="C543" t="s">
        <v>428</v>
      </c>
    </row>
    <row r="544" spans="1:3" x14ac:dyDescent="0.25">
      <c r="A544" t="s">
        <v>203</v>
      </c>
      <c r="B544" t="s">
        <v>232</v>
      </c>
      <c r="C544" t="s">
        <v>428</v>
      </c>
    </row>
    <row r="545" spans="1:3" x14ac:dyDescent="0.25">
      <c r="A545" t="s">
        <v>203</v>
      </c>
      <c r="B545" t="s">
        <v>232</v>
      </c>
      <c r="C545" t="s">
        <v>428</v>
      </c>
    </row>
    <row r="546" spans="1:3" x14ac:dyDescent="0.25">
      <c r="A546" t="s">
        <v>203</v>
      </c>
      <c r="B546" t="s">
        <v>232</v>
      </c>
      <c r="C546" t="s">
        <v>430</v>
      </c>
    </row>
    <row r="547" spans="1:3" x14ac:dyDescent="0.25">
      <c r="A547" t="s">
        <v>203</v>
      </c>
      <c r="B547" t="s">
        <v>232</v>
      </c>
      <c r="C547" t="s">
        <v>430</v>
      </c>
    </row>
    <row r="548" spans="1:3" x14ac:dyDescent="0.25">
      <c r="A548" t="s">
        <v>203</v>
      </c>
      <c r="B548" t="s">
        <v>232</v>
      </c>
      <c r="C548" t="s">
        <v>429</v>
      </c>
    </row>
    <row r="549" spans="1:3" x14ac:dyDescent="0.25">
      <c r="A549" t="s">
        <v>203</v>
      </c>
      <c r="B549" t="s">
        <v>232</v>
      </c>
      <c r="C549" t="s">
        <v>428</v>
      </c>
    </row>
    <row r="550" spans="1:3" x14ac:dyDescent="0.25">
      <c r="A550" t="s">
        <v>203</v>
      </c>
      <c r="B550" t="s">
        <v>232</v>
      </c>
      <c r="C550" t="s">
        <v>429</v>
      </c>
    </row>
    <row r="551" spans="1:3" x14ac:dyDescent="0.25">
      <c r="A551" t="s">
        <v>203</v>
      </c>
      <c r="B551" t="s">
        <v>232</v>
      </c>
      <c r="C551" t="s">
        <v>429</v>
      </c>
    </row>
    <row r="552" spans="1:3" x14ac:dyDescent="0.25">
      <c r="A552" t="s">
        <v>203</v>
      </c>
      <c r="B552" t="s">
        <v>232</v>
      </c>
      <c r="C552" t="s">
        <v>430</v>
      </c>
    </row>
    <row r="553" spans="1:3" x14ac:dyDescent="0.25">
      <c r="A553" t="s">
        <v>203</v>
      </c>
      <c r="B553" t="s">
        <v>232</v>
      </c>
      <c r="C553" t="s">
        <v>429</v>
      </c>
    </row>
    <row r="554" spans="1:3" x14ac:dyDescent="0.25">
      <c r="A554" t="s">
        <v>203</v>
      </c>
      <c r="B554" t="s">
        <v>232</v>
      </c>
      <c r="C554" t="s">
        <v>429</v>
      </c>
    </row>
    <row r="555" spans="1:3" x14ac:dyDescent="0.25">
      <c r="A555" t="s">
        <v>203</v>
      </c>
      <c r="B555" t="s">
        <v>235</v>
      </c>
      <c r="C555" t="s">
        <v>428</v>
      </c>
    </row>
    <row r="556" spans="1:3" x14ac:dyDescent="0.25">
      <c r="A556" t="s">
        <v>203</v>
      </c>
      <c r="B556" t="s">
        <v>235</v>
      </c>
      <c r="C556" t="s">
        <v>428</v>
      </c>
    </row>
    <row r="557" spans="1:3" x14ac:dyDescent="0.25">
      <c r="A557" t="s">
        <v>203</v>
      </c>
      <c r="B557" t="s">
        <v>235</v>
      </c>
      <c r="C557" t="s">
        <v>429</v>
      </c>
    </row>
    <row r="558" spans="1:3" x14ac:dyDescent="0.25">
      <c r="A558" t="s">
        <v>203</v>
      </c>
      <c r="B558" t="s">
        <v>235</v>
      </c>
      <c r="C558" t="s">
        <v>427</v>
      </c>
    </row>
    <row r="559" spans="1:3" x14ac:dyDescent="0.25">
      <c r="A559" t="s">
        <v>203</v>
      </c>
      <c r="B559" t="s">
        <v>235</v>
      </c>
      <c r="C559" t="s">
        <v>427</v>
      </c>
    </row>
    <row r="560" spans="1:3" x14ac:dyDescent="0.25">
      <c r="A560" t="s">
        <v>203</v>
      </c>
      <c r="B560" t="s">
        <v>235</v>
      </c>
      <c r="C560" t="s">
        <v>428</v>
      </c>
    </row>
    <row r="561" spans="1:3" x14ac:dyDescent="0.25">
      <c r="A561" t="s">
        <v>203</v>
      </c>
      <c r="B561" t="s">
        <v>239</v>
      </c>
      <c r="C561" t="s">
        <v>428</v>
      </c>
    </row>
    <row r="562" spans="1:3" x14ac:dyDescent="0.25">
      <c r="A562" t="s">
        <v>203</v>
      </c>
      <c r="B562" t="s">
        <v>239</v>
      </c>
      <c r="C562" t="s">
        <v>428</v>
      </c>
    </row>
    <row r="563" spans="1:3" x14ac:dyDescent="0.25">
      <c r="A563" t="s">
        <v>203</v>
      </c>
      <c r="B563" t="s">
        <v>239</v>
      </c>
      <c r="C563" t="s">
        <v>427</v>
      </c>
    </row>
    <row r="564" spans="1:3" x14ac:dyDescent="0.25">
      <c r="A564" t="s">
        <v>203</v>
      </c>
      <c r="B564" t="s">
        <v>239</v>
      </c>
      <c r="C564" t="s">
        <v>430</v>
      </c>
    </row>
    <row r="565" spans="1:3" x14ac:dyDescent="0.25">
      <c r="A565" t="s">
        <v>203</v>
      </c>
      <c r="B565" t="s">
        <v>239</v>
      </c>
      <c r="C565" t="s">
        <v>428</v>
      </c>
    </row>
    <row r="566" spans="1:3" x14ac:dyDescent="0.25">
      <c r="A566" t="s">
        <v>203</v>
      </c>
      <c r="B566" t="s">
        <v>239</v>
      </c>
      <c r="C566" t="s">
        <v>429</v>
      </c>
    </row>
    <row r="567" spans="1:3" x14ac:dyDescent="0.25">
      <c r="A567" t="s">
        <v>203</v>
      </c>
      <c r="B567" t="s">
        <v>239</v>
      </c>
      <c r="C567" t="s">
        <v>429</v>
      </c>
    </row>
    <row r="568" spans="1:3" x14ac:dyDescent="0.25">
      <c r="A568" t="s">
        <v>203</v>
      </c>
      <c r="B568" t="s">
        <v>239</v>
      </c>
      <c r="C568" t="s">
        <v>427</v>
      </c>
    </row>
    <row r="569" spans="1:3" x14ac:dyDescent="0.25">
      <c r="A569" t="s">
        <v>203</v>
      </c>
      <c r="B569" t="s">
        <v>239</v>
      </c>
      <c r="C569" t="s">
        <v>428</v>
      </c>
    </row>
    <row r="570" spans="1:3" x14ac:dyDescent="0.25">
      <c r="A570" t="s">
        <v>203</v>
      </c>
      <c r="B570" t="s">
        <v>239</v>
      </c>
      <c r="C570" t="s">
        <v>428</v>
      </c>
    </row>
    <row r="571" spans="1:3" x14ac:dyDescent="0.25">
      <c r="A571" t="s">
        <v>203</v>
      </c>
      <c r="B571" t="s">
        <v>239</v>
      </c>
      <c r="C571" t="s">
        <v>430</v>
      </c>
    </row>
    <row r="572" spans="1:3" x14ac:dyDescent="0.25">
      <c r="A572" t="s">
        <v>203</v>
      </c>
      <c r="B572" t="s">
        <v>239</v>
      </c>
      <c r="C572" t="s">
        <v>429</v>
      </c>
    </row>
    <row r="573" spans="1:3" x14ac:dyDescent="0.25">
      <c r="A573" t="s">
        <v>203</v>
      </c>
      <c r="B573" t="s">
        <v>239</v>
      </c>
      <c r="C573" t="s">
        <v>430</v>
      </c>
    </row>
    <row r="574" spans="1:3" x14ac:dyDescent="0.25">
      <c r="A574" t="s">
        <v>203</v>
      </c>
      <c r="B574" t="s">
        <v>2564</v>
      </c>
      <c r="C574" t="s">
        <v>430</v>
      </c>
    </row>
    <row r="575" spans="1:3" x14ac:dyDescent="0.25">
      <c r="A575" t="s">
        <v>203</v>
      </c>
      <c r="B575" t="s">
        <v>2564</v>
      </c>
      <c r="C575" t="s">
        <v>427</v>
      </c>
    </row>
    <row r="576" spans="1:3" x14ac:dyDescent="0.25">
      <c r="A576" t="s">
        <v>203</v>
      </c>
      <c r="B576" t="s">
        <v>2564</v>
      </c>
      <c r="C576" t="s">
        <v>428</v>
      </c>
    </row>
    <row r="577" spans="1:3" x14ac:dyDescent="0.25">
      <c r="A577" t="s">
        <v>203</v>
      </c>
      <c r="B577" t="s">
        <v>2564</v>
      </c>
      <c r="C577" t="s">
        <v>428</v>
      </c>
    </row>
    <row r="578" spans="1:3" x14ac:dyDescent="0.25">
      <c r="A578" t="s">
        <v>203</v>
      </c>
      <c r="B578" t="s">
        <v>2564</v>
      </c>
      <c r="C578" t="s">
        <v>428</v>
      </c>
    </row>
    <row r="579" spans="1:3" x14ac:dyDescent="0.25">
      <c r="A579" t="s">
        <v>203</v>
      </c>
      <c r="B579" t="s">
        <v>2564</v>
      </c>
      <c r="C579" t="s">
        <v>430</v>
      </c>
    </row>
    <row r="580" spans="1:3" x14ac:dyDescent="0.25">
      <c r="A580" t="s">
        <v>203</v>
      </c>
      <c r="B580" t="s">
        <v>2564</v>
      </c>
      <c r="C580" t="s">
        <v>429</v>
      </c>
    </row>
    <row r="581" spans="1:3" x14ac:dyDescent="0.25">
      <c r="A581" t="s">
        <v>203</v>
      </c>
      <c r="B581" t="s">
        <v>2564</v>
      </c>
      <c r="C581" t="s">
        <v>428</v>
      </c>
    </row>
    <row r="582" spans="1:3" x14ac:dyDescent="0.25">
      <c r="A582" t="s">
        <v>203</v>
      </c>
      <c r="B582" t="s">
        <v>2564</v>
      </c>
      <c r="C582" t="s">
        <v>427</v>
      </c>
    </row>
    <row r="583" spans="1:3" x14ac:dyDescent="0.25">
      <c r="A583" t="s">
        <v>203</v>
      </c>
      <c r="B583" t="s">
        <v>2564</v>
      </c>
      <c r="C583" t="s">
        <v>428</v>
      </c>
    </row>
    <row r="584" spans="1:3" x14ac:dyDescent="0.25">
      <c r="A584" t="s">
        <v>203</v>
      </c>
      <c r="B584" t="s">
        <v>2564</v>
      </c>
      <c r="C584" t="s">
        <v>428</v>
      </c>
    </row>
    <row r="585" spans="1:3" x14ac:dyDescent="0.25">
      <c r="A585" t="s">
        <v>203</v>
      </c>
      <c r="B585" t="s">
        <v>2564</v>
      </c>
      <c r="C585" t="s">
        <v>428</v>
      </c>
    </row>
    <row r="586" spans="1:3" x14ac:dyDescent="0.25">
      <c r="A586" t="s">
        <v>203</v>
      </c>
      <c r="B586" t="s">
        <v>2564</v>
      </c>
      <c r="C586" t="s">
        <v>429</v>
      </c>
    </row>
    <row r="587" spans="1:3" x14ac:dyDescent="0.25">
      <c r="A587" t="s">
        <v>203</v>
      </c>
      <c r="B587" t="s">
        <v>2564</v>
      </c>
      <c r="C587" t="s">
        <v>428</v>
      </c>
    </row>
    <row r="588" spans="1:3" x14ac:dyDescent="0.25">
      <c r="A588" t="s">
        <v>203</v>
      </c>
      <c r="B588" t="s">
        <v>2564</v>
      </c>
      <c r="C588" t="s">
        <v>427</v>
      </c>
    </row>
    <row r="589" spans="1:3" x14ac:dyDescent="0.25">
      <c r="A589" t="s">
        <v>203</v>
      </c>
      <c r="B589" t="s">
        <v>2564</v>
      </c>
      <c r="C589" t="s">
        <v>430</v>
      </c>
    </row>
    <row r="590" spans="1:3" x14ac:dyDescent="0.25">
      <c r="A590" t="s">
        <v>203</v>
      </c>
      <c r="B590" t="s">
        <v>2564</v>
      </c>
      <c r="C590" t="s">
        <v>428</v>
      </c>
    </row>
    <row r="591" spans="1:3" x14ac:dyDescent="0.25">
      <c r="A591" t="s">
        <v>203</v>
      </c>
      <c r="B591" t="s">
        <v>2564</v>
      </c>
      <c r="C591" t="s">
        <v>428</v>
      </c>
    </row>
    <row r="592" spans="1:3" x14ac:dyDescent="0.25">
      <c r="A592" t="s">
        <v>203</v>
      </c>
      <c r="B592" t="s">
        <v>2564</v>
      </c>
      <c r="C592" t="s">
        <v>428</v>
      </c>
    </row>
    <row r="593" spans="1:3" x14ac:dyDescent="0.25">
      <c r="A593" t="s">
        <v>203</v>
      </c>
      <c r="B593" t="s">
        <v>2564</v>
      </c>
      <c r="C593" t="s">
        <v>428</v>
      </c>
    </row>
    <row r="594" spans="1:3" x14ac:dyDescent="0.25">
      <c r="A594" t="s">
        <v>203</v>
      </c>
      <c r="B594" t="s">
        <v>2564</v>
      </c>
      <c r="C594" t="s">
        <v>427</v>
      </c>
    </row>
    <row r="595" spans="1:3" x14ac:dyDescent="0.25">
      <c r="A595" t="s">
        <v>203</v>
      </c>
      <c r="B595" t="s">
        <v>2564</v>
      </c>
      <c r="C595" t="s">
        <v>428</v>
      </c>
    </row>
    <row r="596" spans="1:3" x14ac:dyDescent="0.25">
      <c r="A596" t="s">
        <v>203</v>
      </c>
      <c r="B596" t="s">
        <v>2564</v>
      </c>
      <c r="C596" t="s">
        <v>427</v>
      </c>
    </row>
    <row r="597" spans="1:3" x14ac:dyDescent="0.25">
      <c r="A597" t="s">
        <v>203</v>
      </c>
      <c r="B597" t="s">
        <v>2564</v>
      </c>
      <c r="C597" t="s">
        <v>427</v>
      </c>
    </row>
    <row r="598" spans="1:3" x14ac:dyDescent="0.25">
      <c r="A598" t="s">
        <v>203</v>
      </c>
      <c r="B598" t="s">
        <v>2564</v>
      </c>
      <c r="C598" t="s">
        <v>428</v>
      </c>
    </row>
    <row r="599" spans="1:3" x14ac:dyDescent="0.25">
      <c r="A599" t="s">
        <v>203</v>
      </c>
      <c r="B599" t="s">
        <v>2564</v>
      </c>
      <c r="C599" t="s">
        <v>428</v>
      </c>
    </row>
    <row r="600" spans="1:3" x14ac:dyDescent="0.25">
      <c r="A600" t="s">
        <v>203</v>
      </c>
      <c r="B600" t="s">
        <v>2564</v>
      </c>
      <c r="C600" t="s">
        <v>427</v>
      </c>
    </row>
    <row r="601" spans="1:3" x14ac:dyDescent="0.25">
      <c r="A601" t="s">
        <v>203</v>
      </c>
      <c r="B601" t="s">
        <v>2564</v>
      </c>
      <c r="C601" t="s">
        <v>428</v>
      </c>
    </row>
    <row r="602" spans="1:3" x14ac:dyDescent="0.25">
      <c r="A602" t="s">
        <v>203</v>
      </c>
      <c r="B602" t="s">
        <v>2564</v>
      </c>
      <c r="C602" t="s">
        <v>429</v>
      </c>
    </row>
    <row r="603" spans="1:3" x14ac:dyDescent="0.25">
      <c r="A603" t="s">
        <v>203</v>
      </c>
      <c r="B603" t="s">
        <v>2564</v>
      </c>
      <c r="C603" t="s">
        <v>428</v>
      </c>
    </row>
    <row r="604" spans="1:3" x14ac:dyDescent="0.25">
      <c r="A604" t="s">
        <v>203</v>
      </c>
      <c r="B604" t="s">
        <v>2564</v>
      </c>
      <c r="C604" t="s">
        <v>429</v>
      </c>
    </row>
    <row r="605" spans="1:3" x14ac:dyDescent="0.25">
      <c r="A605" t="s">
        <v>203</v>
      </c>
      <c r="B605" t="s">
        <v>2564</v>
      </c>
      <c r="C605" t="s">
        <v>430</v>
      </c>
    </row>
    <row r="606" spans="1:3" x14ac:dyDescent="0.25">
      <c r="A606" t="s">
        <v>203</v>
      </c>
      <c r="B606" t="s">
        <v>2564</v>
      </c>
      <c r="C606" t="s">
        <v>430</v>
      </c>
    </row>
    <row r="607" spans="1:3" x14ac:dyDescent="0.25">
      <c r="A607" t="s">
        <v>203</v>
      </c>
      <c r="B607" t="s">
        <v>2564</v>
      </c>
      <c r="C607" t="s">
        <v>428</v>
      </c>
    </row>
    <row r="608" spans="1:3" x14ac:dyDescent="0.25">
      <c r="A608" t="s">
        <v>203</v>
      </c>
      <c r="B608" t="s">
        <v>2564</v>
      </c>
      <c r="C608" t="s">
        <v>429</v>
      </c>
    </row>
    <row r="609" spans="1:3" x14ac:dyDescent="0.25">
      <c r="A609" t="s">
        <v>203</v>
      </c>
      <c r="B609" t="s">
        <v>2564</v>
      </c>
      <c r="C609" t="s">
        <v>428</v>
      </c>
    </row>
    <row r="610" spans="1:3" x14ac:dyDescent="0.25">
      <c r="A610" t="s">
        <v>203</v>
      </c>
      <c r="B610" t="s">
        <v>2564</v>
      </c>
      <c r="C610" t="s">
        <v>428</v>
      </c>
    </row>
    <row r="611" spans="1:3" x14ac:dyDescent="0.25">
      <c r="A611" t="s">
        <v>203</v>
      </c>
      <c r="B611" t="s">
        <v>2564</v>
      </c>
      <c r="C611" t="s">
        <v>428</v>
      </c>
    </row>
    <row r="612" spans="1:3" x14ac:dyDescent="0.25">
      <c r="A612" t="s">
        <v>203</v>
      </c>
      <c r="B612" t="s">
        <v>2566</v>
      </c>
      <c r="C612" t="s">
        <v>428</v>
      </c>
    </row>
    <row r="613" spans="1:3" x14ac:dyDescent="0.25">
      <c r="A613" t="s">
        <v>203</v>
      </c>
      <c r="B613" t="s">
        <v>2566</v>
      </c>
      <c r="C613" t="s">
        <v>428</v>
      </c>
    </row>
    <row r="614" spans="1:3" x14ac:dyDescent="0.25">
      <c r="A614" t="s">
        <v>203</v>
      </c>
      <c r="B614" t="s">
        <v>2566</v>
      </c>
      <c r="C614" t="s">
        <v>430</v>
      </c>
    </row>
    <row r="615" spans="1:3" x14ac:dyDescent="0.25">
      <c r="A615" t="s">
        <v>203</v>
      </c>
      <c r="B615" t="s">
        <v>2566</v>
      </c>
      <c r="C615" t="s">
        <v>428</v>
      </c>
    </row>
    <row r="616" spans="1:3" x14ac:dyDescent="0.25">
      <c r="A616" t="s">
        <v>203</v>
      </c>
      <c r="B616" t="s">
        <v>2566</v>
      </c>
      <c r="C616" t="s">
        <v>427</v>
      </c>
    </row>
    <row r="617" spans="1:3" x14ac:dyDescent="0.25">
      <c r="A617" t="s">
        <v>203</v>
      </c>
      <c r="B617" t="s">
        <v>2566</v>
      </c>
      <c r="C617" t="s">
        <v>430</v>
      </c>
    </row>
    <row r="618" spans="1:3" x14ac:dyDescent="0.25">
      <c r="A618" t="s">
        <v>203</v>
      </c>
      <c r="B618" t="s">
        <v>2566</v>
      </c>
      <c r="C618" t="s">
        <v>430</v>
      </c>
    </row>
    <row r="619" spans="1:3" x14ac:dyDescent="0.25">
      <c r="A619" t="s">
        <v>203</v>
      </c>
      <c r="B619" t="s">
        <v>2566</v>
      </c>
      <c r="C619" t="s">
        <v>429</v>
      </c>
    </row>
    <row r="620" spans="1:3" x14ac:dyDescent="0.25">
      <c r="A620" t="s">
        <v>203</v>
      </c>
      <c r="B620" t="s">
        <v>2566</v>
      </c>
      <c r="C620" t="s">
        <v>427</v>
      </c>
    </row>
    <row r="621" spans="1:3" x14ac:dyDescent="0.25">
      <c r="A621" t="s">
        <v>203</v>
      </c>
      <c r="B621" t="s">
        <v>2566</v>
      </c>
      <c r="C621" t="s">
        <v>428</v>
      </c>
    </row>
    <row r="622" spans="1:3" x14ac:dyDescent="0.25">
      <c r="A622" t="s">
        <v>203</v>
      </c>
      <c r="B622" t="s">
        <v>2566</v>
      </c>
      <c r="C622" t="s">
        <v>430</v>
      </c>
    </row>
    <row r="623" spans="1:3" x14ac:dyDescent="0.25">
      <c r="A623" t="s">
        <v>203</v>
      </c>
      <c r="B623" t="s">
        <v>2566</v>
      </c>
      <c r="C623" t="s">
        <v>430</v>
      </c>
    </row>
    <row r="624" spans="1:3" x14ac:dyDescent="0.25">
      <c r="A624" t="s">
        <v>203</v>
      </c>
      <c r="B624" t="s">
        <v>2566</v>
      </c>
      <c r="C624" t="s">
        <v>429</v>
      </c>
    </row>
    <row r="625" spans="1:3" x14ac:dyDescent="0.25">
      <c r="A625" t="s">
        <v>203</v>
      </c>
      <c r="B625" t="s">
        <v>2566</v>
      </c>
      <c r="C625" t="s">
        <v>430</v>
      </c>
    </row>
    <row r="626" spans="1:3" x14ac:dyDescent="0.25">
      <c r="A626" t="s">
        <v>203</v>
      </c>
      <c r="B626" t="s">
        <v>2566</v>
      </c>
      <c r="C626" t="s">
        <v>430</v>
      </c>
    </row>
    <row r="627" spans="1:3" x14ac:dyDescent="0.25">
      <c r="A627" t="s">
        <v>203</v>
      </c>
      <c r="B627" t="s">
        <v>2566</v>
      </c>
      <c r="C627" t="s">
        <v>430</v>
      </c>
    </row>
    <row r="628" spans="1:3" x14ac:dyDescent="0.25">
      <c r="A628" t="s">
        <v>203</v>
      </c>
      <c r="B628" t="s">
        <v>2566</v>
      </c>
      <c r="C628" t="s">
        <v>430</v>
      </c>
    </row>
    <row r="629" spans="1:3" x14ac:dyDescent="0.25">
      <c r="A629" t="s">
        <v>203</v>
      </c>
      <c r="B629" t="s">
        <v>2566</v>
      </c>
      <c r="C629" t="s">
        <v>428</v>
      </c>
    </row>
    <row r="630" spans="1:3" x14ac:dyDescent="0.25">
      <c r="A630" t="s">
        <v>203</v>
      </c>
      <c r="B630" t="s">
        <v>2566</v>
      </c>
      <c r="C630" t="s">
        <v>429</v>
      </c>
    </row>
    <row r="631" spans="1:3" x14ac:dyDescent="0.25">
      <c r="A631" t="s">
        <v>203</v>
      </c>
      <c r="B631" t="s">
        <v>2566</v>
      </c>
      <c r="C631" t="s">
        <v>428</v>
      </c>
    </row>
    <row r="632" spans="1:3" x14ac:dyDescent="0.25">
      <c r="A632" t="s">
        <v>203</v>
      </c>
      <c r="B632" t="s">
        <v>2566</v>
      </c>
      <c r="C632" t="s">
        <v>430</v>
      </c>
    </row>
    <row r="633" spans="1:3" x14ac:dyDescent="0.25">
      <c r="A633" t="s">
        <v>241</v>
      </c>
      <c r="B633" t="s">
        <v>242</v>
      </c>
      <c r="C633" t="s">
        <v>428</v>
      </c>
    </row>
    <row r="634" spans="1:3" x14ac:dyDescent="0.25">
      <c r="A634" t="s">
        <v>241</v>
      </c>
      <c r="B634" t="s">
        <v>242</v>
      </c>
      <c r="C634" t="s">
        <v>430</v>
      </c>
    </row>
    <row r="635" spans="1:3" x14ac:dyDescent="0.25">
      <c r="A635" t="s">
        <v>241</v>
      </c>
      <c r="B635" t="s">
        <v>242</v>
      </c>
      <c r="C635" t="s">
        <v>428</v>
      </c>
    </row>
    <row r="636" spans="1:3" x14ac:dyDescent="0.25">
      <c r="A636" t="s">
        <v>241</v>
      </c>
      <c r="B636" t="s">
        <v>242</v>
      </c>
      <c r="C636" t="s">
        <v>430</v>
      </c>
    </row>
    <row r="637" spans="1:3" x14ac:dyDescent="0.25">
      <c r="A637" t="s">
        <v>241</v>
      </c>
      <c r="B637" t="s">
        <v>242</v>
      </c>
      <c r="C637" t="s">
        <v>429</v>
      </c>
    </row>
    <row r="638" spans="1:3" x14ac:dyDescent="0.25">
      <c r="A638" t="s">
        <v>241</v>
      </c>
      <c r="B638" t="s">
        <v>242</v>
      </c>
      <c r="C638" t="s">
        <v>428</v>
      </c>
    </row>
    <row r="639" spans="1:3" x14ac:dyDescent="0.25">
      <c r="A639" t="s">
        <v>241</v>
      </c>
      <c r="B639" t="s">
        <v>242</v>
      </c>
      <c r="C639" t="s">
        <v>430</v>
      </c>
    </row>
    <row r="640" spans="1:3" x14ac:dyDescent="0.25">
      <c r="A640" t="s">
        <v>241</v>
      </c>
      <c r="B640" t="s">
        <v>242</v>
      </c>
      <c r="C640" t="s">
        <v>428</v>
      </c>
    </row>
    <row r="641" spans="1:3" x14ac:dyDescent="0.25">
      <c r="A641" t="s">
        <v>241</v>
      </c>
      <c r="B641" t="s">
        <v>242</v>
      </c>
      <c r="C641" t="s">
        <v>427</v>
      </c>
    </row>
    <row r="642" spans="1:3" x14ac:dyDescent="0.25">
      <c r="A642" t="s">
        <v>241</v>
      </c>
      <c r="B642" t="s">
        <v>242</v>
      </c>
      <c r="C642" t="s">
        <v>430</v>
      </c>
    </row>
    <row r="643" spans="1:3" x14ac:dyDescent="0.25">
      <c r="A643" t="s">
        <v>241</v>
      </c>
      <c r="B643" t="s">
        <v>242</v>
      </c>
      <c r="C643" t="s">
        <v>430</v>
      </c>
    </row>
    <row r="644" spans="1:3" x14ac:dyDescent="0.25">
      <c r="A644" t="s">
        <v>241</v>
      </c>
      <c r="B644" t="s">
        <v>244</v>
      </c>
      <c r="C644" t="s">
        <v>427</v>
      </c>
    </row>
    <row r="645" spans="1:3" x14ac:dyDescent="0.25">
      <c r="A645" t="s">
        <v>241</v>
      </c>
      <c r="B645" t="s">
        <v>244</v>
      </c>
      <c r="C645" t="s">
        <v>430</v>
      </c>
    </row>
    <row r="646" spans="1:3" x14ac:dyDescent="0.25">
      <c r="A646" t="s">
        <v>241</v>
      </c>
      <c r="B646" t="s">
        <v>244</v>
      </c>
      <c r="C646" t="s">
        <v>430</v>
      </c>
    </row>
    <row r="647" spans="1:3" x14ac:dyDescent="0.25">
      <c r="A647" t="s">
        <v>241</v>
      </c>
      <c r="B647" t="s">
        <v>244</v>
      </c>
      <c r="C647" t="s">
        <v>429</v>
      </c>
    </row>
    <row r="648" spans="1:3" x14ac:dyDescent="0.25">
      <c r="A648" t="s">
        <v>241</v>
      </c>
      <c r="B648" t="s">
        <v>244</v>
      </c>
      <c r="C648" t="s">
        <v>428</v>
      </c>
    </row>
    <row r="649" spans="1:3" x14ac:dyDescent="0.25">
      <c r="A649" t="s">
        <v>241</v>
      </c>
      <c r="B649" t="s">
        <v>244</v>
      </c>
      <c r="C649" t="s">
        <v>427</v>
      </c>
    </row>
    <row r="650" spans="1:3" x14ac:dyDescent="0.25">
      <c r="A650" t="s">
        <v>241</v>
      </c>
      <c r="B650" t="s">
        <v>244</v>
      </c>
      <c r="C650" t="s">
        <v>430</v>
      </c>
    </row>
    <row r="651" spans="1:3" x14ac:dyDescent="0.25">
      <c r="A651" t="s">
        <v>241</v>
      </c>
      <c r="B651" t="s">
        <v>244</v>
      </c>
      <c r="C651" t="s">
        <v>430</v>
      </c>
    </row>
    <row r="652" spans="1:3" x14ac:dyDescent="0.25">
      <c r="A652" t="s">
        <v>241</v>
      </c>
      <c r="B652" t="s">
        <v>244</v>
      </c>
      <c r="C652" t="s">
        <v>430</v>
      </c>
    </row>
    <row r="653" spans="1:3" x14ac:dyDescent="0.25">
      <c r="A653" t="s">
        <v>241</v>
      </c>
      <c r="B653" t="s">
        <v>244</v>
      </c>
      <c r="C653" t="s">
        <v>429</v>
      </c>
    </row>
    <row r="654" spans="1:3" x14ac:dyDescent="0.25">
      <c r="A654" t="s">
        <v>241</v>
      </c>
      <c r="B654" t="s">
        <v>244</v>
      </c>
      <c r="C654" t="s">
        <v>428</v>
      </c>
    </row>
    <row r="655" spans="1:3" x14ac:dyDescent="0.25">
      <c r="A655" t="s">
        <v>241</v>
      </c>
      <c r="B655" t="s">
        <v>244</v>
      </c>
      <c r="C655" t="s">
        <v>428</v>
      </c>
    </row>
    <row r="656" spans="1:3" x14ac:dyDescent="0.25">
      <c r="A656" t="s">
        <v>241</v>
      </c>
      <c r="B656" t="s">
        <v>244</v>
      </c>
      <c r="C656" t="s">
        <v>430</v>
      </c>
    </row>
    <row r="657" spans="1:3" x14ac:dyDescent="0.25">
      <c r="A657" t="s">
        <v>241</v>
      </c>
      <c r="B657" t="s">
        <v>244</v>
      </c>
      <c r="C657" t="s">
        <v>430</v>
      </c>
    </row>
    <row r="658" spans="1:3" x14ac:dyDescent="0.25">
      <c r="A658" t="s">
        <v>241</v>
      </c>
      <c r="B658" t="s">
        <v>247</v>
      </c>
      <c r="C658" t="s">
        <v>429</v>
      </c>
    </row>
    <row r="659" spans="1:3" x14ac:dyDescent="0.25">
      <c r="A659" t="s">
        <v>241</v>
      </c>
      <c r="B659" t="s">
        <v>247</v>
      </c>
      <c r="C659" t="s">
        <v>430</v>
      </c>
    </row>
    <row r="660" spans="1:3" x14ac:dyDescent="0.25">
      <c r="A660" t="s">
        <v>241</v>
      </c>
      <c r="B660" t="s">
        <v>247</v>
      </c>
      <c r="C660" t="s">
        <v>429</v>
      </c>
    </row>
    <row r="661" spans="1:3" x14ac:dyDescent="0.25">
      <c r="A661" t="s">
        <v>241</v>
      </c>
      <c r="B661" t="s">
        <v>247</v>
      </c>
      <c r="C661" t="s">
        <v>429</v>
      </c>
    </row>
    <row r="662" spans="1:3" x14ac:dyDescent="0.25">
      <c r="A662" t="s">
        <v>241</v>
      </c>
      <c r="B662" t="s">
        <v>247</v>
      </c>
      <c r="C662" t="s">
        <v>429</v>
      </c>
    </row>
    <row r="663" spans="1:3" x14ac:dyDescent="0.25">
      <c r="A663" t="s">
        <v>241</v>
      </c>
      <c r="B663" t="s">
        <v>247</v>
      </c>
      <c r="C663" t="s">
        <v>428</v>
      </c>
    </row>
    <row r="664" spans="1:3" x14ac:dyDescent="0.25">
      <c r="A664" t="s">
        <v>241</v>
      </c>
      <c r="B664" t="s">
        <v>247</v>
      </c>
      <c r="C664" t="s">
        <v>428</v>
      </c>
    </row>
    <row r="665" spans="1:3" x14ac:dyDescent="0.25">
      <c r="A665" t="s">
        <v>241</v>
      </c>
      <c r="B665" t="s">
        <v>247</v>
      </c>
      <c r="C665" t="s">
        <v>429</v>
      </c>
    </row>
    <row r="666" spans="1:3" x14ac:dyDescent="0.25">
      <c r="A666" t="s">
        <v>241</v>
      </c>
      <c r="B666" t="s">
        <v>247</v>
      </c>
      <c r="C666" t="s">
        <v>429</v>
      </c>
    </row>
    <row r="667" spans="1:3" x14ac:dyDescent="0.25">
      <c r="A667" t="s">
        <v>241</v>
      </c>
      <c r="B667" t="s">
        <v>247</v>
      </c>
      <c r="C667" t="s">
        <v>430</v>
      </c>
    </row>
    <row r="668" spans="1:3" x14ac:dyDescent="0.25">
      <c r="A668" t="s">
        <v>241</v>
      </c>
      <c r="B668" t="s">
        <v>247</v>
      </c>
      <c r="C668" t="s">
        <v>429</v>
      </c>
    </row>
    <row r="669" spans="1:3" x14ac:dyDescent="0.25">
      <c r="A669" t="s">
        <v>241</v>
      </c>
      <c r="B669" t="s">
        <v>247</v>
      </c>
      <c r="C669" t="s">
        <v>429</v>
      </c>
    </row>
    <row r="670" spans="1:3" x14ac:dyDescent="0.25">
      <c r="A670" t="s">
        <v>241</v>
      </c>
      <c r="B670" t="s">
        <v>247</v>
      </c>
      <c r="C670" t="s">
        <v>429</v>
      </c>
    </row>
    <row r="671" spans="1:3" x14ac:dyDescent="0.25">
      <c r="A671" t="s">
        <v>241</v>
      </c>
      <c r="B671" t="s">
        <v>247</v>
      </c>
      <c r="C671" t="s">
        <v>429</v>
      </c>
    </row>
    <row r="672" spans="1:3" x14ac:dyDescent="0.25">
      <c r="A672" t="s">
        <v>241</v>
      </c>
      <c r="B672" t="s">
        <v>247</v>
      </c>
      <c r="C672" t="s">
        <v>430</v>
      </c>
    </row>
    <row r="673" spans="1:3" x14ac:dyDescent="0.25">
      <c r="A673" t="s">
        <v>241</v>
      </c>
      <c r="B673" t="s">
        <v>247</v>
      </c>
      <c r="C673" t="s">
        <v>428</v>
      </c>
    </row>
    <row r="674" spans="1:3" x14ac:dyDescent="0.25">
      <c r="A674" t="s">
        <v>241</v>
      </c>
      <c r="B674" t="s">
        <v>247</v>
      </c>
      <c r="C674" t="s">
        <v>430</v>
      </c>
    </row>
    <row r="675" spans="1:3" x14ac:dyDescent="0.25">
      <c r="A675" t="s">
        <v>241</v>
      </c>
      <c r="B675" t="s">
        <v>247</v>
      </c>
      <c r="C675" t="s">
        <v>430</v>
      </c>
    </row>
    <row r="676" spans="1:3" x14ac:dyDescent="0.25">
      <c r="A676" t="s">
        <v>241</v>
      </c>
      <c r="B676" t="s">
        <v>247</v>
      </c>
      <c r="C676" t="s">
        <v>428</v>
      </c>
    </row>
    <row r="677" spans="1:3" x14ac:dyDescent="0.25">
      <c r="A677" t="s">
        <v>241</v>
      </c>
      <c r="B677" t="s">
        <v>247</v>
      </c>
      <c r="C677" t="s">
        <v>430</v>
      </c>
    </row>
    <row r="678" spans="1:3" x14ac:dyDescent="0.25">
      <c r="A678" t="s">
        <v>241</v>
      </c>
      <c r="B678" t="s">
        <v>247</v>
      </c>
      <c r="C678" t="s">
        <v>429</v>
      </c>
    </row>
    <row r="679" spans="1:3" x14ac:dyDescent="0.25">
      <c r="A679" t="s">
        <v>241</v>
      </c>
      <c r="B679" t="s">
        <v>251</v>
      </c>
      <c r="C679" t="s">
        <v>428</v>
      </c>
    </row>
    <row r="680" spans="1:3" x14ac:dyDescent="0.25">
      <c r="A680" t="s">
        <v>241</v>
      </c>
      <c r="B680" t="s">
        <v>251</v>
      </c>
      <c r="C680" t="s">
        <v>430</v>
      </c>
    </row>
    <row r="681" spans="1:3" x14ac:dyDescent="0.25">
      <c r="A681" t="s">
        <v>241</v>
      </c>
      <c r="B681" t="s">
        <v>251</v>
      </c>
      <c r="C681" t="s">
        <v>430</v>
      </c>
    </row>
    <row r="682" spans="1:3" x14ac:dyDescent="0.25">
      <c r="A682" t="s">
        <v>241</v>
      </c>
      <c r="B682" t="s">
        <v>251</v>
      </c>
      <c r="C682" t="s">
        <v>428</v>
      </c>
    </row>
    <row r="683" spans="1:3" x14ac:dyDescent="0.25">
      <c r="A683" t="s">
        <v>241</v>
      </c>
      <c r="B683" t="s">
        <v>253</v>
      </c>
      <c r="C683" t="s">
        <v>430</v>
      </c>
    </row>
    <row r="684" spans="1:3" x14ac:dyDescent="0.25">
      <c r="A684" t="s">
        <v>241</v>
      </c>
      <c r="B684" t="s">
        <v>253</v>
      </c>
      <c r="C684" t="s">
        <v>429</v>
      </c>
    </row>
    <row r="685" spans="1:3" x14ac:dyDescent="0.25">
      <c r="A685" t="s">
        <v>241</v>
      </c>
      <c r="B685" t="s">
        <v>253</v>
      </c>
      <c r="C685" t="s">
        <v>430</v>
      </c>
    </row>
    <row r="686" spans="1:3" x14ac:dyDescent="0.25">
      <c r="A686" t="s">
        <v>241</v>
      </c>
      <c r="B686" t="s">
        <v>253</v>
      </c>
      <c r="C686" t="s">
        <v>429</v>
      </c>
    </row>
    <row r="687" spans="1:3" x14ac:dyDescent="0.25">
      <c r="A687" t="s">
        <v>241</v>
      </c>
      <c r="B687" t="s">
        <v>253</v>
      </c>
      <c r="C687" t="s">
        <v>428</v>
      </c>
    </row>
    <row r="688" spans="1:3" x14ac:dyDescent="0.25">
      <c r="A688" t="s">
        <v>241</v>
      </c>
      <c r="B688" t="s">
        <v>253</v>
      </c>
      <c r="C688" t="s">
        <v>429</v>
      </c>
    </row>
    <row r="689" spans="1:3" x14ac:dyDescent="0.25">
      <c r="A689" t="s">
        <v>241</v>
      </c>
      <c r="B689" t="s">
        <v>253</v>
      </c>
      <c r="C689" t="s">
        <v>429</v>
      </c>
    </row>
    <row r="690" spans="1:3" x14ac:dyDescent="0.25">
      <c r="A690" t="s">
        <v>241</v>
      </c>
      <c r="B690" t="s">
        <v>253</v>
      </c>
      <c r="C690" t="s">
        <v>429</v>
      </c>
    </row>
    <row r="691" spans="1:3" x14ac:dyDescent="0.25">
      <c r="A691" t="s">
        <v>241</v>
      </c>
      <c r="B691" t="s">
        <v>253</v>
      </c>
      <c r="C691" t="s">
        <v>429</v>
      </c>
    </row>
    <row r="692" spans="1:3" x14ac:dyDescent="0.25">
      <c r="A692" t="s">
        <v>241</v>
      </c>
      <c r="B692" t="s">
        <v>253</v>
      </c>
      <c r="C692" t="s">
        <v>430</v>
      </c>
    </row>
    <row r="693" spans="1:3" x14ac:dyDescent="0.25">
      <c r="A693" t="s">
        <v>241</v>
      </c>
      <c r="B693" t="s">
        <v>253</v>
      </c>
      <c r="C693" t="s">
        <v>430</v>
      </c>
    </row>
    <row r="694" spans="1:3" x14ac:dyDescent="0.25">
      <c r="A694" t="s">
        <v>241</v>
      </c>
      <c r="B694" t="s">
        <v>253</v>
      </c>
      <c r="C694" t="s">
        <v>430</v>
      </c>
    </row>
    <row r="695" spans="1:3" x14ac:dyDescent="0.25">
      <c r="A695" t="s">
        <v>241</v>
      </c>
      <c r="B695" t="s">
        <v>253</v>
      </c>
      <c r="C695" t="s">
        <v>429</v>
      </c>
    </row>
    <row r="696" spans="1:3" x14ac:dyDescent="0.25">
      <c r="A696" t="s">
        <v>241</v>
      </c>
      <c r="B696" t="s">
        <v>253</v>
      </c>
      <c r="C696" t="s">
        <v>430</v>
      </c>
    </row>
    <row r="697" spans="1:3" x14ac:dyDescent="0.25">
      <c r="A697" t="s">
        <v>241</v>
      </c>
      <c r="B697" t="s">
        <v>253</v>
      </c>
      <c r="C697" t="s">
        <v>428</v>
      </c>
    </row>
    <row r="698" spans="1:3" x14ac:dyDescent="0.25">
      <c r="A698" t="s">
        <v>241</v>
      </c>
      <c r="B698" t="s">
        <v>253</v>
      </c>
      <c r="C698" t="s">
        <v>428</v>
      </c>
    </row>
    <row r="699" spans="1:3" x14ac:dyDescent="0.25">
      <c r="A699" t="s">
        <v>241</v>
      </c>
      <c r="B699" t="s">
        <v>253</v>
      </c>
      <c r="C699" t="s">
        <v>429</v>
      </c>
    </row>
    <row r="700" spans="1:3" x14ac:dyDescent="0.25">
      <c r="A700" t="s">
        <v>241</v>
      </c>
      <c r="B700" t="s">
        <v>253</v>
      </c>
      <c r="C700" t="s">
        <v>429</v>
      </c>
    </row>
    <row r="701" spans="1:3" x14ac:dyDescent="0.25">
      <c r="A701" t="s">
        <v>241</v>
      </c>
      <c r="B701" t="s">
        <v>253</v>
      </c>
      <c r="C701" t="s">
        <v>428</v>
      </c>
    </row>
    <row r="702" spans="1:3" x14ac:dyDescent="0.25">
      <c r="A702" t="s">
        <v>241</v>
      </c>
      <c r="B702" t="s">
        <v>253</v>
      </c>
      <c r="C702" t="s">
        <v>429</v>
      </c>
    </row>
    <row r="703" spans="1:3" x14ac:dyDescent="0.25">
      <c r="A703" t="s">
        <v>241</v>
      </c>
      <c r="B703" t="s">
        <v>253</v>
      </c>
      <c r="C703" t="s">
        <v>430</v>
      </c>
    </row>
    <row r="704" spans="1:3" x14ac:dyDescent="0.25">
      <c r="A704" t="s">
        <v>241</v>
      </c>
      <c r="B704" t="s">
        <v>253</v>
      </c>
      <c r="C704" t="s">
        <v>429</v>
      </c>
    </row>
    <row r="705" spans="1:3" x14ac:dyDescent="0.25">
      <c r="A705" t="s">
        <v>241</v>
      </c>
      <c r="B705" t="s">
        <v>253</v>
      </c>
      <c r="C705" t="s">
        <v>429</v>
      </c>
    </row>
    <row r="706" spans="1:3" x14ac:dyDescent="0.25">
      <c r="A706" t="s">
        <v>241</v>
      </c>
      <c r="B706" t="s">
        <v>253</v>
      </c>
      <c r="C706" t="s">
        <v>429</v>
      </c>
    </row>
    <row r="707" spans="1:3" x14ac:dyDescent="0.25">
      <c r="A707" t="s">
        <v>241</v>
      </c>
      <c r="B707" t="s">
        <v>253</v>
      </c>
      <c r="C707" t="s">
        <v>428</v>
      </c>
    </row>
    <row r="708" spans="1:3" x14ac:dyDescent="0.25">
      <c r="A708" t="s">
        <v>241</v>
      </c>
      <c r="B708" t="s">
        <v>253</v>
      </c>
      <c r="C708" t="s">
        <v>429</v>
      </c>
    </row>
    <row r="709" spans="1:3" x14ac:dyDescent="0.25">
      <c r="A709" t="s">
        <v>241</v>
      </c>
      <c r="B709" t="s">
        <v>253</v>
      </c>
      <c r="C709" t="s">
        <v>430</v>
      </c>
    </row>
    <row r="710" spans="1:3" x14ac:dyDescent="0.25">
      <c r="A710" t="s">
        <v>241</v>
      </c>
      <c r="B710" t="s">
        <v>253</v>
      </c>
      <c r="C710" t="s">
        <v>428</v>
      </c>
    </row>
    <row r="711" spans="1:3" x14ac:dyDescent="0.25">
      <c r="A711" t="s">
        <v>241</v>
      </c>
      <c r="B711" t="s">
        <v>253</v>
      </c>
      <c r="C711" t="s">
        <v>430</v>
      </c>
    </row>
    <row r="712" spans="1:3" x14ac:dyDescent="0.25">
      <c r="A712" t="s">
        <v>241</v>
      </c>
      <c r="B712" t="s">
        <v>253</v>
      </c>
      <c r="C712" t="s">
        <v>429</v>
      </c>
    </row>
    <row r="713" spans="1:3" x14ac:dyDescent="0.25">
      <c r="A713" t="s">
        <v>241</v>
      </c>
      <c r="B713" t="s">
        <v>253</v>
      </c>
      <c r="C713" t="s">
        <v>430</v>
      </c>
    </row>
    <row r="714" spans="1:3" x14ac:dyDescent="0.25">
      <c r="A714" t="s">
        <v>241</v>
      </c>
      <c r="B714" t="s">
        <v>253</v>
      </c>
      <c r="C714" t="s">
        <v>429</v>
      </c>
    </row>
    <row r="715" spans="1:3" x14ac:dyDescent="0.25">
      <c r="A715" t="s">
        <v>241</v>
      </c>
      <c r="B715" t="s">
        <v>253</v>
      </c>
      <c r="C715" t="s">
        <v>430</v>
      </c>
    </row>
    <row r="716" spans="1:3" x14ac:dyDescent="0.25">
      <c r="A716" t="s">
        <v>241</v>
      </c>
      <c r="B716" t="s">
        <v>253</v>
      </c>
      <c r="C716" t="s">
        <v>429</v>
      </c>
    </row>
    <row r="717" spans="1:3" x14ac:dyDescent="0.25">
      <c r="A717" t="s">
        <v>241</v>
      </c>
      <c r="B717" t="s">
        <v>253</v>
      </c>
      <c r="C717" t="s">
        <v>429</v>
      </c>
    </row>
    <row r="718" spans="1:3" x14ac:dyDescent="0.25">
      <c r="A718" t="s">
        <v>241</v>
      </c>
      <c r="B718" t="s">
        <v>256</v>
      </c>
      <c r="C718" t="s">
        <v>428</v>
      </c>
    </row>
    <row r="719" spans="1:3" x14ac:dyDescent="0.25">
      <c r="A719" t="s">
        <v>241</v>
      </c>
      <c r="B719" t="s">
        <v>256</v>
      </c>
      <c r="C719" t="s">
        <v>427</v>
      </c>
    </row>
    <row r="720" spans="1:3" x14ac:dyDescent="0.25">
      <c r="A720" t="s">
        <v>241</v>
      </c>
      <c r="B720" t="s">
        <v>256</v>
      </c>
      <c r="C720" t="s">
        <v>427</v>
      </c>
    </row>
    <row r="721" spans="1:3" x14ac:dyDescent="0.25">
      <c r="A721" t="s">
        <v>241</v>
      </c>
      <c r="B721" t="s">
        <v>256</v>
      </c>
      <c r="C721" t="s">
        <v>429</v>
      </c>
    </row>
    <row r="722" spans="1:3" x14ac:dyDescent="0.25">
      <c r="A722" t="s">
        <v>241</v>
      </c>
      <c r="B722" t="s">
        <v>256</v>
      </c>
      <c r="C722" t="s">
        <v>427</v>
      </c>
    </row>
    <row r="723" spans="1:3" x14ac:dyDescent="0.25">
      <c r="A723" t="s">
        <v>241</v>
      </c>
      <c r="B723" t="s">
        <v>256</v>
      </c>
      <c r="C723" t="s">
        <v>429</v>
      </c>
    </row>
    <row r="724" spans="1:3" x14ac:dyDescent="0.25">
      <c r="A724" t="s">
        <v>241</v>
      </c>
      <c r="B724" t="s">
        <v>256</v>
      </c>
      <c r="C724" t="s">
        <v>429</v>
      </c>
    </row>
    <row r="725" spans="1:3" x14ac:dyDescent="0.25">
      <c r="A725" t="s">
        <v>241</v>
      </c>
      <c r="B725" t="s">
        <v>256</v>
      </c>
      <c r="C725" t="s">
        <v>428</v>
      </c>
    </row>
    <row r="726" spans="1:3" x14ac:dyDescent="0.25">
      <c r="A726" t="s">
        <v>241</v>
      </c>
      <c r="B726" t="s">
        <v>256</v>
      </c>
      <c r="C726" t="s">
        <v>429</v>
      </c>
    </row>
    <row r="727" spans="1:3" x14ac:dyDescent="0.25">
      <c r="A727" t="s">
        <v>241</v>
      </c>
      <c r="B727" t="s">
        <v>256</v>
      </c>
      <c r="C727" t="s">
        <v>428</v>
      </c>
    </row>
    <row r="728" spans="1:3" x14ac:dyDescent="0.25">
      <c r="A728" t="s">
        <v>241</v>
      </c>
      <c r="B728" t="s">
        <v>256</v>
      </c>
      <c r="C728" t="s">
        <v>427</v>
      </c>
    </row>
    <row r="729" spans="1:3" x14ac:dyDescent="0.25">
      <c r="A729" t="s">
        <v>241</v>
      </c>
      <c r="B729" t="s">
        <v>256</v>
      </c>
      <c r="C729" t="s">
        <v>428</v>
      </c>
    </row>
    <row r="730" spans="1:3" x14ac:dyDescent="0.25">
      <c r="A730" t="s">
        <v>241</v>
      </c>
      <c r="B730" t="s">
        <v>256</v>
      </c>
      <c r="C730" t="s">
        <v>428</v>
      </c>
    </row>
    <row r="731" spans="1:3" x14ac:dyDescent="0.25">
      <c r="A731" t="s">
        <v>241</v>
      </c>
      <c r="B731" t="s">
        <v>256</v>
      </c>
      <c r="C731" t="s">
        <v>428</v>
      </c>
    </row>
    <row r="732" spans="1:3" x14ac:dyDescent="0.25">
      <c r="A732" t="s">
        <v>241</v>
      </c>
      <c r="B732" t="s">
        <v>256</v>
      </c>
      <c r="C732" t="s">
        <v>428</v>
      </c>
    </row>
    <row r="733" spans="1:3" x14ac:dyDescent="0.25">
      <c r="A733" t="s">
        <v>241</v>
      </c>
      <c r="B733" t="s">
        <v>256</v>
      </c>
      <c r="C733" t="s">
        <v>428</v>
      </c>
    </row>
    <row r="734" spans="1:3" x14ac:dyDescent="0.25">
      <c r="A734" t="s">
        <v>241</v>
      </c>
      <c r="B734" t="s">
        <v>256</v>
      </c>
      <c r="C734" t="s">
        <v>428</v>
      </c>
    </row>
    <row r="735" spans="1:3" x14ac:dyDescent="0.25">
      <c r="A735" t="s">
        <v>241</v>
      </c>
      <c r="B735" t="s">
        <v>256</v>
      </c>
      <c r="C735" t="s">
        <v>429</v>
      </c>
    </row>
    <row r="736" spans="1:3" x14ac:dyDescent="0.25">
      <c r="A736" t="s">
        <v>241</v>
      </c>
      <c r="B736" t="s">
        <v>256</v>
      </c>
      <c r="C736" t="s">
        <v>429</v>
      </c>
    </row>
    <row r="737" spans="1:3" x14ac:dyDescent="0.25">
      <c r="A737" t="s">
        <v>241</v>
      </c>
      <c r="B737" t="s">
        <v>256</v>
      </c>
      <c r="C737" t="s">
        <v>429</v>
      </c>
    </row>
    <row r="738" spans="1:3" x14ac:dyDescent="0.25">
      <c r="A738" t="s">
        <v>241</v>
      </c>
      <c r="B738" t="s">
        <v>256</v>
      </c>
      <c r="C738" t="s">
        <v>428</v>
      </c>
    </row>
    <row r="739" spans="1:3" x14ac:dyDescent="0.25">
      <c r="A739" t="s">
        <v>241</v>
      </c>
      <c r="B739" t="s">
        <v>256</v>
      </c>
      <c r="C739" t="s">
        <v>429</v>
      </c>
    </row>
    <row r="740" spans="1:3" x14ac:dyDescent="0.25">
      <c r="A740" t="s">
        <v>241</v>
      </c>
      <c r="B740" t="s">
        <v>256</v>
      </c>
      <c r="C740" t="s">
        <v>430</v>
      </c>
    </row>
    <row r="741" spans="1:3" x14ac:dyDescent="0.25">
      <c r="A741" t="s">
        <v>241</v>
      </c>
      <c r="B741" t="s">
        <v>256</v>
      </c>
      <c r="C741" t="s">
        <v>429</v>
      </c>
    </row>
    <row r="742" spans="1:3" x14ac:dyDescent="0.25">
      <c r="A742" t="s">
        <v>241</v>
      </c>
      <c r="B742" t="s">
        <v>256</v>
      </c>
      <c r="C742" t="s">
        <v>430</v>
      </c>
    </row>
    <row r="743" spans="1:3" x14ac:dyDescent="0.25">
      <c r="A743" t="s">
        <v>241</v>
      </c>
      <c r="B743" t="s">
        <v>256</v>
      </c>
      <c r="C743" t="s">
        <v>429</v>
      </c>
    </row>
    <row r="744" spans="1:3" x14ac:dyDescent="0.25">
      <c r="A744" t="s">
        <v>241</v>
      </c>
      <c r="B744" t="s">
        <v>256</v>
      </c>
      <c r="C744" t="s">
        <v>430</v>
      </c>
    </row>
    <row r="745" spans="1:3" x14ac:dyDescent="0.25">
      <c r="A745" t="s">
        <v>241</v>
      </c>
      <c r="B745" t="s">
        <v>256</v>
      </c>
      <c r="C745" t="s">
        <v>429</v>
      </c>
    </row>
    <row r="746" spans="1:3" x14ac:dyDescent="0.25">
      <c r="A746" t="s">
        <v>241</v>
      </c>
      <c r="B746" t="s">
        <v>259</v>
      </c>
      <c r="C746" t="s">
        <v>427</v>
      </c>
    </row>
    <row r="747" spans="1:3" x14ac:dyDescent="0.25">
      <c r="A747" t="s">
        <v>241</v>
      </c>
      <c r="B747" t="s">
        <v>259</v>
      </c>
      <c r="C747" t="s">
        <v>427</v>
      </c>
    </row>
    <row r="748" spans="1:3" x14ac:dyDescent="0.25">
      <c r="A748" t="s">
        <v>241</v>
      </c>
      <c r="B748" t="s">
        <v>259</v>
      </c>
      <c r="C748" t="s">
        <v>427</v>
      </c>
    </row>
    <row r="749" spans="1:3" x14ac:dyDescent="0.25">
      <c r="A749" t="s">
        <v>241</v>
      </c>
      <c r="B749" t="s">
        <v>259</v>
      </c>
      <c r="C749" t="s">
        <v>428</v>
      </c>
    </row>
    <row r="750" spans="1:3" x14ac:dyDescent="0.25">
      <c r="A750" t="s">
        <v>241</v>
      </c>
      <c r="B750" t="s">
        <v>259</v>
      </c>
      <c r="C750" t="s">
        <v>427</v>
      </c>
    </row>
    <row r="751" spans="1:3" x14ac:dyDescent="0.25">
      <c r="A751" t="s">
        <v>241</v>
      </c>
      <c r="B751" t="s">
        <v>259</v>
      </c>
      <c r="C751" t="s">
        <v>427</v>
      </c>
    </row>
    <row r="752" spans="1:3" x14ac:dyDescent="0.25">
      <c r="A752" t="s">
        <v>241</v>
      </c>
      <c r="B752" t="s">
        <v>259</v>
      </c>
      <c r="C752" t="s">
        <v>428</v>
      </c>
    </row>
    <row r="753" spans="1:3" x14ac:dyDescent="0.25">
      <c r="A753" t="s">
        <v>241</v>
      </c>
      <c r="B753" t="s">
        <v>259</v>
      </c>
      <c r="C753" t="s">
        <v>427</v>
      </c>
    </row>
    <row r="754" spans="1:3" x14ac:dyDescent="0.25">
      <c r="A754" t="s">
        <v>241</v>
      </c>
      <c r="B754" t="s">
        <v>259</v>
      </c>
      <c r="C754" t="s">
        <v>427</v>
      </c>
    </row>
    <row r="755" spans="1:3" x14ac:dyDescent="0.25">
      <c r="A755" t="s">
        <v>241</v>
      </c>
      <c r="B755" t="s">
        <v>259</v>
      </c>
      <c r="C755" t="s">
        <v>427</v>
      </c>
    </row>
    <row r="756" spans="1:3" x14ac:dyDescent="0.25">
      <c r="A756" t="s">
        <v>241</v>
      </c>
      <c r="B756" t="s">
        <v>259</v>
      </c>
      <c r="C756" t="s">
        <v>427</v>
      </c>
    </row>
    <row r="757" spans="1:3" x14ac:dyDescent="0.25">
      <c r="A757" t="s">
        <v>241</v>
      </c>
      <c r="B757" t="s">
        <v>259</v>
      </c>
      <c r="C757" t="s">
        <v>427</v>
      </c>
    </row>
    <row r="758" spans="1:3" x14ac:dyDescent="0.25">
      <c r="A758" t="s">
        <v>241</v>
      </c>
      <c r="B758" t="s">
        <v>259</v>
      </c>
      <c r="C758" t="s">
        <v>427</v>
      </c>
    </row>
    <row r="759" spans="1:3" x14ac:dyDescent="0.25">
      <c r="A759" t="s">
        <v>241</v>
      </c>
      <c r="B759" t="s">
        <v>259</v>
      </c>
      <c r="C759" t="s">
        <v>427</v>
      </c>
    </row>
    <row r="760" spans="1:3" x14ac:dyDescent="0.25">
      <c r="A760" t="s">
        <v>241</v>
      </c>
      <c r="B760" t="s">
        <v>259</v>
      </c>
      <c r="C760" t="s">
        <v>427</v>
      </c>
    </row>
    <row r="761" spans="1:3" x14ac:dyDescent="0.25">
      <c r="A761" t="s">
        <v>241</v>
      </c>
      <c r="B761" t="s">
        <v>259</v>
      </c>
      <c r="C761" t="s">
        <v>428</v>
      </c>
    </row>
    <row r="762" spans="1:3" x14ac:dyDescent="0.25">
      <c r="A762" t="s">
        <v>241</v>
      </c>
      <c r="B762" t="s">
        <v>262</v>
      </c>
      <c r="C762" t="s">
        <v>429</v>
      </c>
    </row>
    <row r="763" spans="1:3" x14ac:dyDescent="0.25">
      <c r="A763" t="s">
        <v>241</v>
      </c>
      <c r="B763" t="s">
        <v>262</v>
      </c>
      <c r="C763" t="s">
        <v>429</v>
      </c>
    </row>
    <row r="764" spans="1:3" x14ac:dyDescent="0.25">
      <c r="A764" t="s">
        <v>241</v>
      </c>
      <c r="B764" t="s">
        <v>262</v>
      </c>
      <c r="C764" t="s">
        <v>429</v>
      </c>
    </row>
    <row r="765" spans="1:3" x14ac:dyDescent="0.25">
      <c r="A765" t="s">
        <v>241</v>
      </c>
      <c r="B765" t="s">
        <v>262</v>
      </c>
      <c r="C765" t="s">
        <v>429</v>
      </c>
    </row>
    <row r="766" spans="1:3" x14ac:dyDescent="0.25">
      <c r="A766" t="s">
        <v>241</v>
      </c>
      <c r="B766" t="s">
        <v>262</v>
      </c>
      <c r="C766" t="s">
        <v>428</v>
      </c>
    </row>
    <row r="767" spans="1:3" x14ac:dyDescent="0.25">
      <c r="A767" t="s">
        <v>241</v>
      </c>
      <c r="B767" t="s">
        <v>262</v>
      </c>
      <c r="C767" t="s">
        <v>429</v>
      </c>
    </row>
    <row r="768" spans="1:3" x14ac:dyDescent="0.25">
      <c r="A768" t="s">
        <v>241</v>
      </c>
      <c r="B768" t="s">
        <v>262</v>
      </c>
      <c r="C768" t="s">
        <v>429</v>
      </c>
    </row>
    <row r="769" spans="1:3" x14ac:dyDescent="0.25">
      <c r="A769" t="s">
        <v>241</v>
      </c>
      <c r="B769" t="s">
        <v>262</v>
      </c>
      <c r="C769" t="s">
        <v>430</v>
      </c>
    </row>
    <row r="770" spans="1:3" x14ac:dyDescent="0.25">
      <c r="A770" t="s">
        <v>241</v>
      </c>
      <c r="B770" t="s">
        <v>262</v>
      </c>
      <c r="C770" t="s">
        <v>428</v>
      </c>
    </row>
    <row r="771" spans="1:3" x14ac:dyDescent="0.25">
      <c r="A771" t="s">
        <v>241</v>
      </c>
      <c r="B771" t="s">
        <v>262</v>
      </c>
      <c r="C771" t="s">
        <v>429</v>
      </c>
    </row>
    <row r="772" spans="1:3" x14ac:dyDescent="0.25">
      <c r="A772" t="s">
        <v>241</v>
      </c>
      <c r="B772" t="s">
        <v>262</v>
      </c>
      <c r="C772" t="s">
        <v>429</v>
      </c>
    </row>
    <row r="773" spans="1:3" x14ac:dyDescent="0.25">
      <c r="A773" t="s">
        <v>241</v>
      </c>
      <c r="B773" t="s">
        <v>262</v>
      </c>
      <c r="C773" t="s">
        <v>429</v>
      </c>
    </row>
    <row r="774" spans="1:3" x14ac:dyDescent="0.25">
      <c r="A774" t="s">
        <v>241</v>
      </c>
      <c r="B774" t="s">
        <v>262</v>
      </c>
      <c r="C774" t="s">
        <v>430</v>
      </c>
    </row>
    <row r="775" spans="1:3" x14ac:dyDescent="0.25">
      <c r="A775" t="s">
        <v>241</v>
      </c>
      <c r="B775" t="s">
        <v>262</v>
      </c>
      <c r="C775" t="s">
        <v>430</v>
      </c>
    </row>
    <row r="776" spans="1:3" x14ac:dyDescent="0.25">
      <c r="A776" t="s">
        <v>241</v>
      </c>
      <c r="B776" t="s">
        <v>262</v>
      </c>
      <c r="C776" t="s">
        <v>429</v>
      </c>
    </row>
    <row r="777" spans="1:3" x14ac:dyDescent="0.25">
      <c r="A777" t="s">
        <v>241</v>
      </c>
      <c r="B777" t="s">
        <v>262</v>
      </c>
      <c r="C777" t="s">
        <v>428</v>
      </c>
    </row>
    <row r="778" spans="1:3" x14ac:dyDescent="0.25">
      <c r="A778" t="s">
        <v>241</v>
      </c>
      <c r="B778" t="s">
        <v>262</v>
      </c>
      <c r="C778" t="s">
        <v>430</v>
      </c>
    </row>
    <row r="779" spans="1:3" x14ac:dyDescent="0.25">
      <c r="A779" t="s">
        <v>241</v>
      </c>
      <c r="B779" t="s">
        <v>262</v>
      </c>
      <c r="C779" t="s">
        <v>428</v>
      </c>
    </row>
    <row r="780" spans="1:3" x14ac:dyDescent="0.25">
      <c r="A780" t="s">
        <v>241</v>
      </c>
      <c r="B780" t="s">
        <v>262</v>
      </c>
      <c r="C780" t="s">
        <v>430</v>
      </c>
    </row>
    <row r="781" spans="1:3" x14ac:dyDescent="0.25">
      <c r="A781" t="s">
        <v>241</v>
      </c>
      <c r="B781" t="s">
        <v>262</v>
      </c>
      <c r="C781" t="s">
        <v>429</v>
      </c>
    </row>
    <row r="782" spans="1:3" x14ac:dyDescent="0.25">
      <c r="A782" t="s">
        <v>241</v>
      </c>
      <c r="B782" t="s">
        <v>262</v>
      </c>
      <c r="C782" t="s">
        <v>430</v>
      </c>
    </row>
    <row r="783" spans="1:3" x14ac:dyDescent="0.25">
      <c r="A783" t="s">
        <v>241</v>
      </c>
      <c r="B783" t="s">
        <v>262</v>
      </c>
      <c r="C783" t="s">
        <v>429</v>
      </c>
    </row>
    <row r="784" spans="1:3" x14ac:dyDescent="0.25">
      <c r="A784" t="s">
        <v>241</v>
      </c>
      <c r="B784" t="s">
        <v>262</v>
      </c>
      <c r="C784" t="s">
        <v>430</v>
      </c>
    </row>
    <row r="785" spans="1:3" x14ac:dyDescent="0.25">
      <c r="A785" t="s">
        <v>241</v>
      </c>
      <c r="B785" t="s">
        <v>262</v>
      </c>
      <c r="C785" t="s">
        <v>430</v>
      </c>
    </row>
    <row r="786" spans="1:3" x14ac:dyDescent="0.25">
      <c r="A786" t="s">
        <v>241</v>
      </c>
      <c r="B786" t="s">
        <v>262</v>
      </c>
      <c r="C786" t="s">
        <v>429</v>
      </c>
    </row>
    <row r="787" spans="1:3" x14ac:dyDescent="0.25">
      <c r="A787" t="s">
        <v>241</v>
      </c>
      <c r="B787" t="s">
        <v>262</v>
      </c>
      <c r="C787" t="s">
        <v>430</v>
      </c>
    </row>
    <row r="788" spans="1:3" x14ac:dyDescent="0.25">
      <c r="A788" t="s">
        <v>241</v>
      </c>
      <c r="B788" t="s">
        <v>262</v>
      </c>
      <c r="C788" t="s">
        <v>429</v>
      </c>
    </row>
    <row r="789" spans="1:3" x14ac:dyDescent="0.25">
      <c r="A789" t="s">
        <v>241</v>
      </c>
      <c r="B789" t="s">
        <v>262</v>
      </c>
      <c r="C789" t="s">
        <v>430</v>
      </c>
    </row>
    <row r="790" spans="1:3" x14ac:dyDescent="0.25">
      <c r="A790" t="s">
        <v>241</v>
      </c>
      <c r="B790" t="s">
        <v>262</v>
      </c>
      <c r="C790" t="s">
        <v>429</v>
      </c>
    </row>
    <row r="791" spans="1:3" x14ac:dyDescent="0.25">
      <c r="A791" t="s">
        <v>241</v>
      </c>
      <c r="B791" t="s">
        <v>262</v>
      </c>
      <c r="C791" t="s">
        <v>428</v>
      </c>
    </row>
    <row r="792" spans="1:3" x14ac:dyDescent="0.25">
      <c r="A792" t="s">
        <v>241</v>
      </c>
      <c r="B792" t="s">
        <v>262</v>
      </c>
      <c r="C792" t="s">
        <v>429</v>
      </c>
    </row>
    <row r="793" spans="1:3" x14ac:dyDescent="0.25">
      <c r="A793" t="s">
        <v>241</v>
      </c>
      <c r="B793" t="s">
        <v>262</v>
      </c>
      <c r="C793" t="s">
        <v>429</v>
      </c>
    </row>
    <row r="794" spans="1:3" x14ac:dyDescent="0.25">
      <c r="A794" t="s">
        <v>241</v>
      </c>
      <c r="B794" t="s">
        <v>262</v>
      </c>
      <c r="C794" t="s">
        <v>430</v>
      </c>
    </row>
    <row r="795" spans="1:3" x14ac:dyDescent="0.25">
      <c r="A795" t="s">
        <v>241</v>
      </c>
      <c r="B795" t="s">
        <v>262</v>
      </c>
      <c r="C795" t="s">
        <v>429</v>
      </c>
    </row>
    <row r="796" spans="1:3" x14ac:dyDescent="0.25">
      <c r="A796" t="s">
        <v>241</v>
      </c>
      <c r="B796" t="s">
        <v>262</v>
      </c>
      <c r="C796" t="s">
        <v>430</v>
      </c>
    </row>
    <row r="797" spans="1:3" x14ac:dyDescent="0.25">
      <c r="A797" t="s">
        <v>241</v>
      </c>
      <c r="B797" t="s">
        <v>262</v>
      </c>
      <c r="C797" t="s">
        <v>429</v>
      </c>
    </row>
    <row r="798" spans="1:3" x14ac:dyDescent="0.25">
      <c r="A798" t="s">
        <v>241</v>
      </c>
      <c r="B798" t="s">
        <v>262</v>
      </c>
      <c r="C798" t="s">
        <v>430</v>
      </c>
    </row>
    <row r="799" spans="1:3" x14ac:dyDescent="0.25">
      <c r="A799" t="s">
        <v>241</v>
      </c>
      <c r="B799" t="s">
        <v>262</v>
      </c>
      <c r="C799" t="s">
        <v>429</v>
      </c>
    </row>
    <row r="800" spans="1:3" x14ac:dyDescent="0.25">
      <c r="A800" t="s">
        <v>241</v>
      </c>
      <c r="B800" t="s">
        <v>262</v>
      </c>
      <c r="C800" t="s">
        <v>429</v>
      </c>
    </row>
    <row r="801" spans="1:3" x14ac:dyDescent="0.25">
      <c r="A801" t="s">
        <v>241</v>
      </c>
      <c r="B801" t="s">
        <v>262</v>
      </c>
      <c r="C801" t="s">
        <v>430</v>
      </c>
    </row>
    <row r="802" spans="1:3" x14ac:dyDescent="0.25">
      <c r="A802" t="s">
        <v>241</v>
      </c>
      <c r="B802" t="s">
        <v>262</v>
      </c>
      <c r="C802" t="s">
        <v>430</v>
      </c>
    </row>
    <row r="803" spans="1:3" x14ac:dyDescent="0.25">
      <c r="A803" t="s">
        <v>241</v>
      </c>
      <c r="B803" t="s">
        <v>262</v>
      </c>
      <c r="C803" t="s">
        <v>428</v>
      </c>
    </row>
    <row r="804" spans="1:3" x14ac:dyDescent="0.25">
      <c r="A804" t="s">
        <v>241</v>
      </c>
      <c r="B804" t="s">
        <v>265</v>
      </c>
      <c r="C804" t="s">
        <v>429</v>
      </c>
    </row>
    <row r="805" spans="1:3" x14ac:dyDescent="0.25">
      <c r="A805" t="s">
        <v>241</v>
      </c>
      <c r="B805" t="s">
        <v>265</v>
      </c>
      <c r="C805" t="s">
        <v>428</v>
      </c>
    </row>
    <row r="806" spans="1:3" x14ac:dyDescent="0.25">
      <c r="A806" t="s">
        <v>241</v>
      </c>
      <c r="B806" t="s">
        <v>265</v>
      </c>
      <c r="C806" t="s">
        <v>428</v>
      </c>
    </row>
    <row r="807" spans="1:3" x14ac:dyDescent="0.25">
      <c r="A807" t="s">
        <v>241</v>
      </c>
      <c r="B807" t="s">
        <v>265</v>
      </c>
      <c r="C807" t="s">
        <v>430</v>
      </c>
    </row>
    <row r="808" spans="1:3" x14ac:dyDescent="0.25">
      <c r="A808" t="s">
        <v>241</v>
      </c>
      <c r="B808" t="s">
        <v>265</v>
      </c>
      <c r="C808" t="s">
        <v>430</v>
      </c>
    </row>
    <row r="809" spans="1:3" x14ac:dyDescent="0.25">
      <c r="A809" t="s">
        <v>241</v>
      </c>
      <c r="B809" t="s">
        <v>265</v>
      </c>
      <c r="C809" t="s">
        <v>430</v>
      </c>
    </row>
    <row r="810" spans="1:3" x14ac:dyDescent="0.25">
      <c r="A810" t="s">
        <v>241</v>
      </c>
      <c r="B810" t="s">
        <v>265</v>
      </c>
      <c r="C810" t="s">
        <v>430</v>
      </c>
    </row>
    <row r="811" spans="1:3" x14ac:dyDescent="0.25">
      <c r="A811" t="s">
        <v>241</v>
      </c>
      <c r="B811" t="s">
        <v>265</v>
      </c>
      <c r="C811" t="s">
        <v>428</v>
      </c>
    </row>
    <row r="812" spans="1:3" x14ac:dyDescent="0.25">
      <c r="A812" t="s">
        <v>241</v>
      </c>
      <c r="B812" t="s">
        <v>265</v>
      </c>
      <c r="C812" t="s">
        <v>430</v>
      </c>
    </row>
    <row r="813" spans="1:3" x14ac:dyDescent="0.25">
      <c r="A813" t="s">
        <v>241</v>
      </c>
      <c r="B813" t="s">
        <v>265</v>
      </c>
      <c r="C813" t="s">
        <v>430</v>
      </c>
    </row>
    <row r="814" spans="1:3" x14ac:dyDescent="0.25">
      <c r="A814" t="s">
        <v>241</v>
      </c>
      <c r="B814" t="s">
        <v>265</v>
      </c>
      <c r="C814" t="s">
        <v>430</v>
      </c>
    </row>
    <row r="815" spans="1:3" x14ac:dyDescent="0.25">
      <c r="A815" t="s">
        <v>241</v>
      </c>
      <c r="B815" t="s">
        <v>265</v>
      </c>
      <c r="C815" t="s">
        <v>427</v>
      </c>
    </row>
    <row r="816" spans="1:3" x14ac:dyDescent="0.25">
      <c r="A816" t="s">
        <v>241</v>
      </c>
      <c r="B816" t="s">
        <v>265</v>
      </c>
      <c r="C816" t="s">
        <v>429</v>
      </c>
    </row>
    <row r="817" spans="1:3" x14ac:dyDescent="0.25">
      <c r="A817" t="s">
        <v>241</v>
      </c>
      <c r="B817" t="s">
        <v>265</v>
      </c>
      <c r="C817" t="s">
        <v>430</v>
      </c>
    </row>
    <row r="818" spans="1:3" x14ac:dyDescent="0.25">
      <c r="A818" t="s">
        <v>241</v>
      </c>
      <c r="B818" t="s">
        <v>265</v>
      </c>
      <c r="C818" t="s">
        <v>427</v>
      </c>
    </row>
    <row r="819" spans="1:3" x14ac:dyDescent="0.25">
      <c r="A819" t="s">
        <v>241</v>
      </c>
      <c r="B819" t="s">
        <v>265</v>
      </c>
      <c r="C819" t="s">
        <v>427</v>
      </c>
    </row>
    <row r="820" spans="1:3" x14ac:dyDescent="0.25">
      <c r="A820" t="s">
        <v>241</v>
      </c>
      <c r="B820" t="s">
        <v>265</v>
      </c>
      <c r="C820" t="s">
        <v>427</v>
      </c>
    </row>
    <row r="821" spans="1:3" x14ac:dyDescent="0.25">
      <c r="A821" t="s">
        <v>241</v>
      </c>
      <c r="B821" t="s">
        <v>265</v>
      </c>
      <c r="C821" t="s">
        <v>428</v>
      </c>
    </row>
    <row r="822" spans="1:3" x14ac:dyDescent="0.25">
      <c r="A822" t="s">
        <v>241</v>
      </c>
      <c r="B822" t="s">
        <v>265</v>
      </c>
      <c r="C822" t="s">
        <v>430</v>
      </c>
    </row>
    <row r="823" spans="1:3" x14ac:dyDescent="0.25">
      <c r="A823" t="s">
        <v>241</v>
      </c>
      <c r="B823" t="s">
        <v>265</v>
      </c>
      <c r="C823" t="s">
        <v>428</v>
      </c>
    </row>
    <row r="824" spans="1:3" x14ac:dyDescent="0.25">
      <c r="A824" t="s">
        <v>241</v>
      </c>
      <c r="B824" t="s">
        <v>265</v>
      </c>
      <c r="C824" t="s">
        <v>428</v>
      </c>
    </row>
    <row r="825" spans="1:3" x14ac:dyDescent="0.25">
      <c r="A825" t="s">
        <v>241</v>
      </c>
      <c r="B825" t="s">
        <v>268</v>
      </c>
      <c r="C825" t="s">
        <v>429</v>
      </c>
    </row>
    <row r="826" spans="1:3" x14ac:dyDescent="0.25">
      <c r="A826" t="s">
        <v>241</v>
      </c>
      <c r="B826" t="s">
        <v>268</v>
      </c>
    </row>
    <row r="827" spans="1:3" x14ac:dyDescent="0.25">
      <c r="A827" t="s">
        <v>241</v>
      </c>
      <c r="B827" t="s">
        <v>268</v>
      </c>
      <c r="C827" t="s">
        <v>428</v>
      </c>
    </row>
    <row r="828" spans="1:3" x14ac:dyDescent="0.25">
      <c r="A828" t="s">
        <v>241</v>
      </c>
      <c r="B828" t="s">
        <v>268</v>
      </c>
      <c r="C828" t="s">
        <v>430</v>
      </c>
    </row>
    <row r="829" spans="1:3" x14ac:dyDescent="0.25">
      <c r="A829" t="s">
        <v>241</v>
      </c>
      <c r="B829" t="s">
        <v>268</v>
      </c>
      <c r="C829" t="s">
        <v>429</v>
      </c>
    </row>
    <row r="830" spans="1:3" x14ac:dyDescent="0.25">
      <c r="A830" t="s">
        <v>241</v>
      </c>
      <c r="B830" t="s">
        <v>268</v>
      </c>
      <c r="C830" t="s">
        <v>430</v>
      </c>
    </row>
    <row r="831" spans="1:3" x14ac:dyDescent="0.25">
      <c r="A831" t="s">
        <v>241</v>
      </c>
      <c r="B831" t="s">
        <v>268</v>
      </c>
      <c r="C831" t="s">
        <v>429</v>
      </c>
    </row>
    <row r="832" spans="1:3" x14ac:dyDescent="0.25">
      <c r="A832" t="s">
        <v>241</v>
      </c>
      <c r="B832" t="s">
        <v>268</v>
      </c>
      <c r="C832" t="s">
        <v>428</v>
      </c>
    </row>
    <row r="833" spans="1:3" x14ac:dyDescent="0.25">
      <c r="A833" t="s">
        <v>241</v>
      </c>
      <c r="B833" t="s">
        <v>268</v>
      </c>
      <c r="C833" t="s">
        <v>430</v>
      </c>
    </row>
    <row r="834" spans="1:3" x14ac:dyDescent="0.25">
      <c r="A834" t="s">
        <v>241</v>
      </c>
      <c r="B834" t="s">
        <v>268</v>
      </c>
      <c r="C834" t="s">
        <v>428</v>
      </c>
    </row>
    <row r="835" spans="1:3" x14ac:dyDescent="0.25">
      <c r="A835" t="s">
        <v>241</v>
      </c>
      <c r="B835" t="s">
        <v>268</v>
      </c>
      <c r="C835" t="s">
        <v>428</v>
      </c>
    </row>
    <row r="836" spans="1:3" x14ac:dyDescent="0.25">
      <c r="A836" t="s">
        <v>241</v>
      </c>
      <c r="B836" t="s">
        <v>268</v>
      </c>
      <c r="C836" t="s">
        <v>430</v>
      </c>
    </row>
    <row r="837" spans="1:3" x14ac:dyDescent="0.25">
      <c r="A837" t="s">
        <v>241</v>
      </c>
      <c r="B837" t="s">
        <v>268</v>
      </c>
      <c r="C837" t="s">
        <v>430</v>
      </c>
    </row>
    <row r="838" spans="1:3" x14ac:dyDescent="0.25">
      <c r="A838" t="s">
        <v>241</v>
      </c>
      <c r="B838" t="s">
        <v>268</v>
      </c>
      <c r="C838" t="s">
        <v>429</v>
      </c>
    </row>
    <row r="839" spans="1:3" x14ac:dyDescent="0.25">
      <c r="A839" t="s">
        <v>241</v>
      </c>
      <c r="B839" t="s">
        <v>268</v>
      </c>
      <c r="C839" t="s">
        <v>429</v>
      </c>
    </row>
    <row r="840" spans="1:3" x14ac:dyDescent="0.25">
      <c r="A840" t="s">
        <v>241</v>
      </c>
      <c r="B840" t="s">
        <v>268</v>
      </c>
      <c r="C840" t="s">
        <v>430</v>
      </c>
    </row>
    <row r="841" spans="1:3" x14ac:dyDescent="0.25">
      <c r="A841" t="s">
        <v>241</v>
      </c>
      <c r="B841" t="s">
        <v>268</v>
      </c>
      <c r="C841" t="s">
        <v>430</v>
      </c>
    </row>
    <row r="842" spans="1:3" x14ac:dyDescent="0.25">
      <c r="A842" t="s">
        <v>241</v>
      </c>
      <c r="B842" t="s">
        <v>268</v>
      </c>
      <c r="C842" t="s">
        <v>428</v>
      </c>
    </row>
    <row r="843" spans="1:3" x14ac:dyDescent="0.25">
      <c r="A843" t="s">
        <v>241</v>
      </c>
      <c r="B843" t="s">
        <v>268</v>
      </c>
      <c r="C843" t="s">
        <v>428</v>
      </c>
    </row>
    <row r="844" spans="1:3" x14ac:dyDescent="0.25">
      <c r="A844" t="s">
        <v>241</v>
      </c>
      <c r="B844" t="s">
        <v>268</v>
      </c>
      <c r="C844" t="s">
        <v>430</v>
      </c>
    </row>
    <row r="845" spans="1:3" x14ac:dyDescent="0.25">
      <c r="A845" t="s">
        <v>241</v>
      </c>
      <c r="B845" t="s">
        <v>268</v>
      </c>
      <c r="C845" t="s">
        <v>430</v>
      </c>
    </row>
    <row r="846" spans="1:3" x14ac:dyDescent="0.25">
      <c r="A846" t="s">
        <v>241</v>
      </c>
      <c r="B846" t="s">
        <v>268</v>
      </c>
      <c r="C846" t="s">
        <v>429</v>
      </c>
    </row>
    <row r="847" spans="1:3" x14ac:dyDescent="0.25">
      <c r="A847" t="s">
        <v>241</v>
      </c>
      <c r="B847" t="s">
        <v>268</v>
      </c>
      <c r="C847" t="s">
        <v>430</v>
      </c>
    </row>
    <row r="848" spans="1:3" x14ac:dyDescent="0.25">
      <c r="A848" t="s">
        <v>241</v>
      </c>
      <c r="B848" t="s">
        <v>268</v>
      </c>
      <c r="C848" t="s">
        <v>430</v>
      </c>
    </row>
    <row r="849" spans="1:3" x14ac:dyDescent="0.25">
      <c r="A849" t="s">
        <v>241</v>
      </c>
      <c r="B849" t="s">
        <v>268</v>
      </c>
      <c r="C849" t="s">
        <v>429</v>
      </c>
    </row>
    <row r="850" spans="1:3" x14ac:dyDescent="0.25">
      <c r="A850" t="s">
        <v>241</v>
      </c>
      <c r="B850" t="s">
        <v>268</v>
      </c>
      <c r="C850" t="s">
        <v>428</v>
      </c>
    </row>
    <row r="851" spans="1:3" x14ac:dyDescent="0.25">
      <c r="A851" t="s">
        <v>241</v>
      </c>
      <c r="B851" t="s">
        <v>268</v>
      </c>
      <c r="C851" t="s">
        <v>430</v>
      </c>
    </row>
    <row r="852" spans="1:3" x14ac:dyDescent="0.25">
      <c r="A852" t="s">
        <v>241</v>
      </c>
      <c r="B852" t="s">
        <v>268</v>
      </c>
      <c r="C852" t="s">
        <v>430</v>
      </c>
    </row>
    <row r="853" spans="1:3" x14ac:dyDescent="0.25">
      <c r="A853" t="s">
        <v>241</v>
      </c>
      <c r="B853" t="s">
        <v>268</v>
      </c>
      <c r="C853" t="s">
        <v>430</v>
      </c>
    </row>
    <row r="854" spans="1:3" x14ac:dyDescent="0.25">
      <c r="A854" t="s">
        <v>241</v>
      </c>
      <c r="B854" t="s">
        <v>268</v>
      </c>
      <c r="C854" t="s">
        <v>430</v>
      </c>
    </row>
    <row r="855" spans="1:3" x14ac:dyDescent="0.25">
      <c r="A855" t="s">
        <v>241</v>
      </c>
      <c r="B855" t="s">
        <v>268</v>
      </c>
      <c r="C855" t="s">
        <v>429</v>
      </c>
    </row>
    <row r="856" spans="1:3" x14ac:dyDescent="0.25">
      <c r="A856" t="s">
        <v>241</v>
      </c>
      <c r="B856" t="s">
        <v>268</v>
      </c>
      <c r="C856" t="s">
        <v>428</v>
      </c>
    </row>
    <row r="857" spans="1:3" x14ac:dyDescent="0.25">
      <c r="A857" t="s">
        <v>241</v>
      </c>
      <c r="B857" t="s">
        <v>268</v>
      </c>
      <c r="C857" t="s">
        <v>429</v>
      </c>
    </row>
    <row r="858" spans="1:3" x14ac:dyDescent="0.25">
      <c r="A858" t="s">
        <v>241</v>
      </c>
      <c r="B858" t="s">
        <v>268</v>
      </c>
      <c r="C858" t="s">
        <v>428</v>
      </c>
    </row>
    <row r="859" spans="1:3" x14ac:dyDescent="0.25">
      <c r="A859" t="s">
        <v>241</v>
      </c>
      <c r="B859" t="s">
        <v>268</v>
      </c>
      <c r="C859" t="s">
        <v>428</v>
      </c>
    </row>
    <row r="860" spans="1:3" x14ac:dyDescent="0.25">
      <c r="A860" t="s">
        <v>241</v>
      </c>
      <c r="B860" t="s">
        <v>268</v>
      </c>
      <c r="C860" t="s">
        <v>427</v>
      </c>
    </row>
    <row r="861" spans="1:3" x14ac:dyDescent="0.25">
      <c r="A861" t="s">
        <v>241</v>
      </c>
      <c r="B861" t="s">
        <v>271</v>
      </c>
      <c r="C861" t="s">
        <v>427</v>
      </c>
    </row>
    <row r="862" spans="1:3" x14ac:dyDescent="0.25">
      <c r="A862" t="s">
        <v>241</v>
      </c>
      <c r="B862" t="s">
        <v>271</v>
      </c>
      <c r="C862" t="s">
        <v>427</v>
      </c>
    </row>
    <row r="863" spans="1:3" x14ac:dyDescent="0.25">
      <c r="A863" t="s">
        <v>241</v>
      </c>
      <c r="B863" t="s">
        <v>271</v>
      </c>
      <c r="C863" t="s">
        <v>430</v>
      </c>
    </row>
    <row r="864" spans="1:3" x14ac:dyDescent="0.25">
      <c r="A864" t="s">
        <v>241</v>
      </c>
      <c r="B864" t="s">
        <v>271</v>
      </c>
      <c r="C864" t="s">
        <v>428</v>
      </c>
    </row>
    <row r="865" spans="1:3" x14ac:dyDescent="0.25">
      <c r="A865" t="s">
        <v>241</v>
      </c>
      <c r="B865" t="s">
        <v>271</v>
      </c>
      <c r="C865" t="s">
        <v>428</v>
      </c>
    </row>
    <row r="866" spans="1:3" x14ac:dyDescent="0.25">
      <c r="A866" t="s">
        <v>241</v>
      </c>
      <c r="B866" t="s">
        <v>271</v>
      </c>
      <c r="C866" t="s">
        <v>427</v>
      </c>
    </row>
    <row r="867" spans="1:3" x14ac:dyDescent="0.25">
      <c r="A867" t="s">
        <v>241</v>
      </c>
      <c r="B867" t="s">
        <v>271</v>
      </c>
      <c r="C867" t="s">
        <v>428</v>
      </c>
    </row>
    <row r="868" spans="1:3" x14ac:dyDescent="0.25">
      <c r="A868" t="s">
        <v>241</v>
      </c>
      <c r="B868" t="s">
        <v>271</v>
      </c>
      <c r="C868" t="s">
        <v>428</v>
      </c>
    </row>
    <row r="869" spans="1:3" x14ac:dyDescent="0.25">
      <c r="A869" t="s">
        <v>241</v>
      </c>
      <c r="B869" t="s">
        <v>271</v>
      </c>
      <c r="C869" t="s">
        <v>429</v>
      </c>
    </row>
    <row r="870" spans="1:3" x14ac:dyDescent="0.25">
      <c r="A870" t="s">
        <v>241</v>
      </c>
      <c r="B870" t="s">
        <v>271</v>
      </c>
      <c r="C870" t="s">
        <v>430</v>
      </c>
    </row>
    <row r="871" spans="1:3" x14ac:dyDescent="0.25">
      <c r="A871" t="s">
        <v>241</v>
      </c>
      <c r="B871" t="s">
        <v>271</v>
      </c>
      <c r="C871" t="s">
        <v>429</v>
      </c>
    </row>
    <row r="872" spans="1:3" x14ac:dyDescent="0.25">
      <c r="A872" t="s">
        <v>241</v>
      </c>
      <c r="B872" t="s">
        <v>271</v>
      </c>
      <c r="C872" t="s">
        <v>430</v>
      </c>
    </row>
    <row r="873" spans="1:3" x14ac:dyDescent="0.25">
      <c r="A873" t="s">
        <v>241</v>
      </c>
      <c r="B873" t="s">
        <v>271</v>
      </c>
      <c r="C873" t="s">
        <v>429</v>
      </c>
    </row>
    <row r="874" spans="1:3" x14ac:dyDescent="0.25">
      <c r="A874" t="s">
        <v>241</v>
      </c>
      <c r="B874" t="s">
        <v>271</v>
      </c>
      <c r="C874" t="s">
        <v>430</v>
      </c>
    </row>
    <row r="875" spans="1:3" x14ac:dyDescent="0.25">
      <c r="A875" t="s">
        <v>241</v>
      </c>
      <c r="B875" t="s">
        <v>271</v>
      </c>
      <c r="C875" t="s">
        <v>430</v>
      </c>
    </row>
    <row r="876" spans="1:3" x14ac:dyDescent="0.25">
      <c r="A876" t="s">
        <v>241</v>
      </c>
      <c r="B876" t="s">
        <v>271</v>
      </c>
      <c r="C876" t="s">
        <v>429</v>
      </c>
    </row>
    <row r="877" spans="1:3" x14ac:dyDescent="0.25">
      <c r="A877" t="s">
        <v>241</v>
      </c>
      <c r="B877" t="s">
        <v>271</v>
      </c>
    </row>
    <row r="878" spans="1:3" x14ac:dyDescent="0.25">
      <c r="A878" t="s">
        <v>241</v>
      </c>
      <c r="B878" t="s">
        <v>274</v>
      </c>
      <c r="C878" t="s">
        <v>427</v>
      </c>
    </row>
    <row r="879" spans="1:3" x14ac:dyDescent="0.25">
      <c r="A879" t="s">
        <v>241</v>
      </c>
      <c r="B879" t="s">
        <v>274</v>
      </c>
      <c r="C879" t="s">
        <v>427</v>
      </c>
    </row>
    <row r="880" spans="1:3" x14ac:dyDescent="0.25">
      <c r="A880" t="s">
        <v>241</v>
      </c>
      <c r="B880" t="s">
        <v>274</v>
      </c>
      <c r="C880" t="s">
        <v>428</v>
      </c>
    </row>
    <row r="881" spans="1:3" x14ac:dyDescent="0.25">
      <c r="A881" t="s">
        <v>241</v>
      </c>
      <c r="B881" t="s">
        <v>274</v>
      </c>
      <c r="C881" t="s">
        <v>428</v>
      </c>
    </row>
    <row r="882" spans="1:3" x14ac:dyDescent="0.25">
      <c r="A882" t="s">
        <v>241</v>
      </c>
      <c r="B882" t="s">
        <v>274</v>
      </c>
      <c r="C882" t="s">
        <v>427</v>
      </c>
    </row>
    <row r="883" spans="1:3" x14ac:dyDescent="0.25">
      <c r="A883" t="s">
        <v>241</v>
      </c>
      <c r="B883" t="s">
        <v>274</v>
      </c>
      <c r="C883" t="s">
        <v>427</v>
      </c>
    </row>
    <row r="884" spans="1:3" x14ac:dyDescent="0.25">
      <c r="A884" t="s">
        <v>241</v>
      </c>
      <c r="B884" t="s">
        <v>274</v>
      </c>
      <c r="C884" t="s">
        <v>427</v>
      </c>
    </row>
    <row r="885" spans="1:3" x14ac:dyDescent="0.25">
      <c r="A885" t="s">
        <v>241</v>
      </c>
      <c r="B885" t="s">
        <v>274</v>
      </c>
      <c r="C885" t="s">
        <v>427</v>
      </c>
    </row>
    <row r="886" spans="1:3" x14ac:dyDescent="0.25">
      <c r="A886" t="s">
        <v>241</v>
      </c>
      <c r="B886" t="s">
        <v>274</v>
      </c>
      <c r="C886" t="s">
        <v>427</v>
      </c>
    </row>
    <row r="887" spans="1:3" x14ac:dyDescent="0.25">
      <c r="A887" t="s">
        <v>241</v>
      </c>
      <c r="B887" t="s">
        <v>274</v>
      </c>
      <c r="C887" t="s">
        <v>427</v>
      </c>
    </row>
    <row r="888" spans="1:3" x14ac:dyDescent="0.25">
      <c r="A888" t="s">
        <v>241</v>
      </c>
      <c r="B888" t="s">
        <v>274</v>
      </c>
      <c r="C888" t="s">
        <v>429</v>
      </c>
    </row>
    <row r="889" spans="1:3" x14ac:dyDescent="0.25">
      <c r="A889" t="s">
        <v>241</v>
      </c>
      <c r="B889" t="s">
        <v>274</v>
      </c>
      <c r="C889" t="s">
        <v>428</v>
      </c>
    </row>
    <row r="890" spans="1:3" x14ac:dyDescent="0.25">
      <c r="A890" t="s">
        <v>241</v>
      </c>
      <c r="B890" t="s">
        <v>274</v>
      </c>
      <c r="C890" t="s">
        <v>427</v>
      </c>
    </row>
    <row r="891" spans="1:3" x14ac:dyDescent="0.25">
      <c r="A891" t="s">
        <v>241</v>
      </c>
      <c r="B891" t="s">
        <v>274</v>
      </c>
      <c r="C891" t="s">
        <v>429</v>
      </c>
    </row>
    <row r="892" spans="1:3" x14ac:dyDescent="0.25">
      <c r="A892" t="s">
        <v>241</v>
      </c>
      <c r="B892" t="s">
        <v>274</v>
      </c>
      <c r="C892" t="s">
        <v>430</v>
      </c>
    </row>
    <row r="893" spans="1:3" x14ac:dyDescent="0.25">
      <c r="A893" t="s">
        <v>241</v>
      </c>
      <c r="B893" t="s">
        <v>2580</v>
      </c>
      <c r="C893" t="s">
        <v>429</v>
      </c>
    </row>
    <row r="894" spans="1:3" x14ac:dyDescent="0.25">
      <c r="A894" t="s">
        <v>241</v>
      </c>
      <c r="B894" t="s">
        <v>2580</v>
      </c>
      <c r="C894" t="s">
        <v>430</v>
      </c>
    </row>
    <row r="895" spans="1:3" x14ac:dyDescent="0.25">
      <c r="A895" t="s">
        <v>241</v>
      </c>
      <c r="B895" t="s">
        <v>2580</v>
      </c>
      <c r="C895" t="s">
        <v>428</v>
      </c>
    </row>
    <row r="896" spans="1:3" x14ac:dyDescent="0.25">
      <c r="A896" t="s">
        <v>241</v>
      </c>
      <c r="B896" t="s">
        <v>2580</v>
      </c>
      <c r="C896" t="s">
        <v>429</v>
      </c>
    </row>
    <row r="897" spans="1:3" x14ac:dyDescent="0.25">
      <c r="A897" t="s">
        <v>241</v>
      </c>
      <c r="B897" t="s">
        <v>2580</v>
      </c>
      <c r="C897" t="s">
        <v>428</v>
      </c>
    </row>
    <row r="898" spans="1:3" x14ac:dyDescent="0.25">
      <c r="A898" t="s">
        <v>241</v>
      </c>
      <c r="B898" t="s">
        <v>2582</v>
      </c>
      <c r="C898" t="s">
        <v>429</v>
      </c>
    </row>
    <row r="899" spans="1:3" x14ac:dyDescent="0.25">
      <c r="A899" t="s">
        <v>241</v>
      </c>
      <c r="B899" t="s">
        <v>2582</v>
      </c>
      <c r="C899" t="s">
        <v>429</v>
      </c>
    </row>
    <row r="900" spans="1:3" x14ac:dyDescent="0.25">
      <c r="A900" t="s">
        <v>241</v>
      </c>
      <c r="B900" t="s">
        <v>2582</v>
      </c>
      <c r="C900" t="s">
        <v>428</v>
      </c>
    </row>
    <row r="901" spans="1:3" x14ac:dyDescent="0.25">
      <c r="A901" t="s">
        <v>241</v>
      </c>
      <c r="B901" t="s">
        <v>2582</v>
      </c>
      <c r="C901" t="s">
        <v>429</v>
      </c>
    </row>
    <row r="902" spans="1:3" x14ac:dyDescent="0.25">
      <c r="A902" t="s">
        <v>241</v>
      </c>
      <c r="B902" t="s">
        <v>2582</v>
      </c>
      <c r="C902" t="s">
        <v>429</v>
      </c>
    </row>
    <row r="903" spans="1:3" x14ac:dyDescent="0.25">
      <c r="A903" t="s">
        <v>241</v>
      </c>
      <c r="B903" t="s">
        <v>2582</v>
      </c>
      <c r="C903" t="s">
        <v>429</v>
      </c>
    </row>
    <row r="904" spans="1:3" x14ac:dyDescent="0.25">
      <c r="A904" t="s">
        <v>241</v>
      </c>
      <c r="B904" t="s">
        <v>2582</v>
      </c>
      <c r="C904" t="s">
        <v>429</v>
      </c>
    </row>
    <row r="905" spans="1:3" x14ac:dyDescent="0.25">
      <c r="A905" t="s">
        <v>241</v>
      </c>
      <c r="B905" t="s">
        <v>2582</v>
      </c>
      <c r="C905" t="s">
        <v>429</v>
      </c>
    </row>
    <row r="906" spans="1:3" x14ac:dyDescent="0.25">
      <c r="A906" t="s">
        <v>241</v>
      </c>
      <c r="B906" t="s">
        <v>2582</v>
      </c>
      <c r="C906" t="s">
        <v>428</v>
      </c>
    </row>
    <row r="907" spans="1:3" x14ac:dyDescent="0.25">
      <c r="A907" t="s">
        <v>241</v>
      </c>
      <c r="B907" t="s">
        <v>2582</v>
      </c>
      <c r="C907" t="s">
        <v>427</v>
      </c>
    </row>
    <row r="908" spans="1:3" x14ac:dyDescent="0.25">
      <c r="A908" t="s">
        <v>241</v>
      </c>
      <c r="B908" t="s">
        <v>2582</v>
      </c>
      <c r="C908" t="s">
        <v>429</v>
      </c>
    </row>
    <row r="909" spans="1:3" x14ac:dyDescent="0.25">
      <c r="A909" t="s">
        <v>241</v>
      </c>
      <c r="B909" t="s">
        <v>2582</v>
      </c>
      <c r="C909" t="s">
        <v>429</v>
      </c>
    </row>
    <row r="910" spans="1:3" x14ac:dyDescent="0.25">
      <c r="A910" t="s">
        <v>241</v>
      </c>
      <c r="B910" t="s">
        <v>2582</v>
      </c>
      <c r="C910" t="s">
        <v>430</v>
      </c>
    </row>
    <row r="911" spans="1:3" x14ac:dyDescent="0.25">
      <c r="A911" t="s">
        <v>241</v>
      </c>
      <c r="B911" t="s">
        <v>2582</v>
      </c>
      <c r="C911" t="s">
        <v>428</v>
      </c>
    </row>
    <row r="912" spans="1:3" x14ac:dyDescent="0.25">
      <c r="A912" t="s">
        <v>241</v>
      </c>
      <c r="B912" t="s">
        <v>2582</v>
      </c>
      <c r="C912" t="s">
        <v>430</v>
      </c>
    </row>
    <row r="913" spans="1:3" x14ac:dyDescent="0.25">
      <c r="A913" t="s">
        <v>241</v>
      </c>
      <c r="B913" t="s">
        <v>2582</v>
      </c>
      <c r="C913" t="s">
        <v>429</v>
      </c>
    </row>
    <row r="914" spans="1:3" x14ac:dyDescent="0.25">
      <c r="A914" t="s">
        <v>277</v>
      </c>
      <c r="B914" t="s">
        <v>278</v>
      </c>
      <c r="C914" t="s">
        <v>428</v>
      </c>
    </row>
    <row r="915" spans="1:3" x14ac:dyDescent="0.25">
      <c r="A915" t="s">
        <v>277</v>
      </c>
      <c r="B915" t="s">
        <v>278</v>
      </c>
      <c r="C915" t="s">
        <v>427</v>
      </c>
    </row>
    <row r="916" spans="1:3" x14ac:dyDescent="0.25">
      <c r="A916" t="s">
        <v>277</v>
      </c>
      <c r="B916" t="s">
        <v>278</v>
      </c>
      <c r="C916" t="s">
        <v>427</v>
      </c>
    </row>
    <row r="917" spans="1:3" x14ac:dyDescent="0.25">
      <c r="A917" t="s">
        <v>277</v>
      </c>
      <c r="B917" t="s">
        <v>278</v>
      </c>
      <c r="C917" t="s">
        <v>427</v>
      </c>
    </row>
    <row r="918" spans="1:3" x14ac:dyDescent="0.25">
      <c r="A918" t="s">
        <v>277</v>
      </c>
      <c r="B918" t="s">
        <v>278</v>
      </c>
      <c r="C918" t="s">
        <v>427</v>
      </c>
    </row>
    <row r="919" spans="1:3" x14ac:dyDescent="0.25">
      <c r="A919" t="s">
        <v>277</v>
      </c>
      <c r="B919" t="s">
        <v>278</v>
      </c>
      <c r="C919" t="s">
        <v>427</v>
      </c>
    </row>
    <row r="920" spans="1:3" x14ac:dyDescent="0.25">
      <c r="A920" t="s">
        <v>277</v>
      </c>
      <c r="B920" t="s">
        <v>278</v>
      </c>
      <c r="C920" t="s">
        <v>427</v>
      </c>
    </row>
    <row r="921" spans="1:3" x14ac:dyDescent="0.25">
      <c r="A921" t="s">
        <v>277</v>
      </c>
      <c r="B921" t="s">
        <v>278</v>
      </c>
      <c r="C921" t="s">
        <v>428</v>
      </c>
    </row>
    <row r="922" spans="1:3" x14ac:dyDescent="0.25">
      <c r="A922" t="s">
        <v>277</v>
      </c>
      <c r="B922" t="s">
        <v>278</v>
      </c>
      <c r="C922" t="s">
        <v>430</v>
      </c>
    </row>
    <row r="923" spans="1:3" x14ac:dyDescent="0.25">
      <c r="A923" t="s">
        <v>277</v>
      </c>
      <c r="B923" t="s">
        <v>278</v>
      </c>
      <c r="C923" t="s">
        <v>429</v>
      </c>
    </row>
    <row r="924" spans="1:3" x14ac:dyDescent="0.25">
      <c r="A924" t="s">
        <v>277</v>
      </c>
      <c r="B924" t="s">
        <v>282</v>
      </c>
      <c r="C924" t="s">
        <v>430</v>
      </c>
    </row>
    <row r="925" spans="1:3" x14ac:dyDescent="0.25">
      <c r="A925" t="s">
        <v>277</v>
      </c>
      <c r="B925" t="s">
        <v>282</v>
      </c>
      <c r="C925" t="s">
        <v>429</v>
      </c>
    </row>
    <row r="926" spans="1:3" x14ac:dyDescent="0.25">
      <c r="A926" t="s">
        <v>277</v>
      </c>
      <c r="B926" t="s">
        <v>282</v>
      </c>
      <c r="C926" t="s">
        <v>430</v>
      </c>
    </row>
    <row r="927" spans="1:3" x14ac:dyDescent="0.25">
      <c r="A927" t="s">
        <v>277</v>
      </c>
      <c r="B927" t="s">
        <v>282</v>
      </c>
      <c r="C927" t="s">
        <v>429</v>
      </c>
    </row>
    <row r="928" spans="1:3" x14ac:dyDescent="0.25">
      <c r="A928" t="s">
        <v>277</v>
      </c>
      <c r="B928" t="s">
        <v>282</v>
      </c>
      <c r="C928" t="s">
        <v>428</v>
      </c>
    </row>
    <row r="929" spans="1:3" x14ac:dyDescent="0.25">
      <c r="A929" t="s">
        <v>277</v>
      </c>
      <c r="B929" t="s">
        <v>282</v>
      </c>
      <c r="C929" t="s">
        <v>430</v>
      </c>
    </row>
    <row r="930" spans="1:3" x14ac:dyDescent="0.25">
      <c r="A930" t="s">
        <v>277</v>
      </c>
      <c r="B930" t="s">
        <v>282</v>
      </c>
      <c r="C930" t="s">
        <v>430</v>
      </c>
    </row>
    <row r="931" spans="1:3" x14ac:dyDescent="0.25">
      <c r="A931" t="s">
        <v>277</v>
      </c>
      <c r="B931" t="s">
        <v>282</v>
      </c>
      <c r="C931" t="s">
        <v>429</v>
      </c>
    </row>
    <row r="932" spans="1:3" x14ac:dyDescent="0.25">
      <c r="A932" t="s">
        <v>277</v>
      </c>
      <c r="B932" t="s">
        <v>282</v>
      </c>
      <c r="C932" t="s">
        <v>430</v>
      </c>
    </row>
    <row r="933" spans="1:3" x14ac:dyDescent="0.25">
      <c r="A933" t="s">
        <v>277</v>
      </c>
      <c r="B933" t="s">
        <v>282</v>
      </c>
      <c r="C933" t="s">
        <v>429</v>
      </c>
    </row>
    <row r="934" spans="1:3" x14ac:dyDescent="0.25">
      <c r="A934" t="s">
        <v>277</v>
      </c>
      <c r="B934" t="s">
        <v>282</v>
      </c>
      <c r="C934" t="s">
        <v>430</v>
      </c>
    </row>
    <row r="935" spans="1:3" x14ac:dyDescent="0.25">
      <c r="A935" t="s">
        <v>277</v>
      </c>
      <c r="B935" t="s">
        <v>282</v>
      </c>
      <c r="C935" t="s">
        <v>429</v>
      </c>
    </row>
    <row r="936" spans="1:3" x14ac:dyDescent="0.25">
      <c r="A936" t="s">
        <v>277</v>
      </c>
      <c r="B936" t="s">
        <v>282</v>
      </c>
      <c r="C936" t="s">
        <v>430</v>
      </c>
    </row>
    <row r="937" spans="1:3" x14ac:dyDescent="0.25">
      <c r="A937" t="s">
        <v>277</v>
      </c>
      <c r="B937" t="s">
        <v>282</v>
      </c>
      <c r="C937" t="s">
        <v>429</v>
      </c>
    </row>
    <row r="938" spans="1:3" x14ac:dyDescent="0.25">
      <c r="A938" t="s">
        <v>277</v>
      </c>
      <c r="B938" t="s">
        <v>282</v>
      </c>
      <c r="C938" t="s">
        <v>430</v>
      </c>
    </row>
    <row r="939" spans="1:3" x14ac:dyDescent="0.25">
      <c r="A939" t="s">
        <v>277</v>
      </c>
      <c r="B939" t="s">
        <v>282</v>
      </c>
      <c r="C939" t="s">
        <v>430</v>
      </c>
    </row>
    <row r="940" spans="1:3" x14ac:dyDescent="0.25">
      <c r="A940" t="s">
        <v>277</v>
      </c>
      <c r="B940" t="s">
        <v>282</v>
      </c>
      <c r="C940" t="s">
        <v>429</v>
      </c>
    </row>
    <row r="941" spans="1:3" x14ac:dyDescent="0.25">
      <c r="A941" t="s">
        <v>277</v>
      </c>
      <c r="B941" t="s">
        <v>282</v>
      </c>
      <c r="C941" t="s">
        <v>429</v>
      </c>
    </row>
    <row r="942" spans="1:3" x14ac:dyDescent="0.25">
      <c r="A942" t="s">
        <v>277</v>
      </c>
      <c r="B942" t="s">
        <v>282</v>
      </c>
      <c r="C942" t="s">
        <v>429</v>
      </c>
    </row>
    <row r="943" spans="1:3" x14ac:dyDescent="0.25">
      <c r="A943" t="s">
        <v>277</v>
      </c>
      <c r="B943" t="s">
        <v>282</v>
      </c>
      <c r="C943" t="s">
        <v>429</v>
      </c>
    </row>
    <row r="944" spans="1:3" x14ac:dyDescent="0.25">
      <c r="A944" t="s">
        <v>277</v>
      </c>
      <c r="B944" t="s">
        <v>282</v>
      </c>
      <c r="C944" t="s">
        <v>430</v>
      </c>
    </row>
    <row r="945" spans="1:3" x14ac:dyDescent="0.25">
      <c r="A945" t="s">
        <v>277</v>
      </c>
      <c r="B945" t="s">
        <v>282</v>
      </c>
      <c r="C945" t="s">
        <v>429</v>
      </c>
    </row>
    <row r="946" spans="1:3" x14ac:dyDescent="0.25">
      <c r="A946" t="s">
        <v>277</v>
      </c>
      <c r="B946" t="s">
        <v>282</v>
      </c>
      <c r="C946" t="s">
        <v>429</v>
      </c>
    </row>
    <row r="947" spans="1:3" x14ac:dyDescent="0.25">
      <c r="A947" t="s">
        <v>277</v>
      </c>
      <c r="B947" t="s">
        <v>282</v>
      </c>
      <c r="C947" t="s">
        <v>429</v>
      </c>
    </row>
    <row r="948" spans="1:3" x14ac:dyDescent="0.25">
      <c r="A948" t="s">
        <v>277</v>
      </c>
      <c r="B948" t="s">
        <v>282</v>
      </c>
      <c r="C948" t="s">
        <v>428</v>
      </c>
    </row>
    <row r="949" spans="1:3" x14ac:dyDescent="0.25">
      <c r="A949" t="s">
        <v>277</v>
      </c>
      <c r="B949" t="s">
        <v>282</v>
      </c>
      <c r="C949" t="s">
        <v>429</v>
      </c>
    </row>
    <row r="950" spans="1:3" x14ac:dyDescent="0.25">
      <c r="A950" t="s">
        <v>277</v>
      </c>
      <c r="B950" t="s">
        <v>282</v>
      </c>
      <c r="C950" t="s">
        <v>429</v>
      </c>
    </row>
    <row r="951" spans="1:3" x14ac:dyDescent="0.25">
      <c r="A951" t="s">
        <v>277</v>
      </c>
      <c r="B951" t="s">
        <v>282</v>
      </c>
      <c r="C951" t="s">
        <v>430</v>
      </c>
    </row>
    <row r="952" spans="1:3" x14ac:dyDescent="0.25">
      <c r="A952" t="s">
        <v>277</v>
      </c>
      <c r="B952" t="s">
        <v>282</v>
      </c>
      <c r="C952" t="s">
        <v>430</v>
      </c>
    </row>
    <row r="953" spans="1:3" x14ac:dyDescent="0.25">
      <c r="A953" t="s">
        <v>277</v>
      </c>
      <c r="B953" t="s">
        <v>282</v>
      </c>
      <c r="C953" t="s">
        <v>430</v>
      </c>
    </row>
    <row r="954" spans="1:3" x14ac:dyDescent="0.25">
      <c r="A954" t="s">
        <v>277</v>
      </c>
      <c r="B954" t="s">
        <v>282</v>
      </c>
      <c r="C954" t="s">
        <v>428</v>
      </c>
    </row>
    <row r="955" spans="1:3" x14ac:dyDescent="0.25">
      <c r="A955" t="s">
        <v>277</v>
      </c>
      <c r="B955" t="s">
        <v>282</v>
      </c>
      <c r="C955" t="s">
        <v>428</v>
      </c>
    </row>
    <row r="956" spans="1:3" x14ac:dyDescent="0.25">
      <c r="A956" t="s">
        <v>277</v>
      </c>
      <c r="B956" t="s">
        <v>282</v>
      </c>
      <c r="C956" t="s">
        <v>430</v>
      </c>
    </row>
    <row r="957" spans="1:3" x14ac:dyDescent="0.25">
      <c r="A957" t="s">
        <v>277</v>
      </c>
      <c r="B957" t="s">
        <v>282</v>
      </c>
      <c r="C957" t="s">
        <v>428</v>
      </c>
    </row>
    <row r="958" spans="1:3" x14ac:dyDescent="0.25">
      <c r="A958" t="s">
        <v>277</v>
      </c>
      <c r="B958" t="s">
        <v>282</v>
      </c>
      <c r="C958" t="s">
        <v>429</v>
      </c>
    </row>
    <row r="959" spans="1:3" x14ac:dyDescent="0.25">
      <c r="A959" t="s">
        <v>277</v>
      </c>
      <c r="B959" t="s">
        <v>282</v>
      </c>
      <c r="C959" t="s">
        <v>428</v>
      </c>
    </row>
    <row r="960" spans="1:3" x14ac:dyDescent="0.25">
      <c r="A960" t="s">
        <v>277</v>
      </c>
      <c r="B960" t="s">
        <v>282</v>
      </c>
      <c r="C960" t="s">
        <v>429</v>
      </c>
    </row>
    <row r="961" spans="1:3" x14ac:dyDescent="0.25">
      <c r="A961" t="s">
        <v>277</v>
      </c>
      <c r="B961" t="s">
        <v>282</v>
      </c>
      <c r="C961" t="s">
        <v>428</v>
      </c>
    </row>
    <row r="962" spans="1:3" x14ac:dyDescent="0.25">
      <c r="A962" t="s">
        <v>277</v>
      </c>
      <c r="B962" t="s">
        <v>282</v>
      </c>
      <c r="C962" t="s">
        <v>427</v>
      </c>
    </row>
    <row r="963" spans="1:3" x14ac:dyDescent="0.25">
      <c r="A963" t="s">
        <v>277</v>
      </c>
      <c r="B963" t="s">
        <v>282</v>
      </c>
      <c r="C963" t="s">
        <v>428</v>
      </c>
    </row>
    <row r="964" spans="1:3" x14ac:dyDescent="0.25">
      <c r="A964" t="s">
        <v>277</v>
      </c>
      <c r="B964" t="s">
        <v>285</v>
      </c>
      <c r="C964" t="s">
        <v>430</v>
      </c>
    </row>
    <row r="965" spans="1:3" x14ac:dyDescent="0.25">
      <c r="A965" t="s">
        <v>277</v>
      </c>
      <c r="B965" t="s">
        <v>285</v>
      </c>
      <c r="C965" t="s">
        <v>430</v>
      </c>
    </row>
    <row r="966" spans="1:3" x14ac:dyDescent="0.25">
      <c r="A966" t="s">
        <v>277</v>
      </c>
      <c r="B966" t="s">
        <v>285</v>
      </c>
      <c r="C966" t="s">
        <v>430</v>
      </c>
    </row>
    <row r="967" spans="1:3" x14ac:dyDescent="0.25">
      <c r="A967" t="s">
        <v>277</v>
      </c>
      <c r="B967" t="s">
        <v>285</v>
      </c>
      <c r="C967" t="s">
        <v>427</v>
      </c>
    </row>
    <row r="968" spans="1:3" x14ac:dyDescent="0.25">
      <c r="A968" t="s">
        <v>277</v>
      </c>
      <c r="B968" t="s">
        <v>285</v>
      </c>
      <c r="C968" t="s">
        <v>429</v>
      </c>
    </row>
    <row r="969" spans="1:3" x14ac:dyDescent="0.25">
      <c r="A969" t="s">
        <v>277</v>
      </c>
      <c r="B969" t="s">
        <v>285</v>
      </c>
      <c r="C969" t="s">
        <v>429</v>
      </c>
    </row>
    <row r="970" spans="1:3" x14ac:dyDescent="0.25">
      <c r="A970" t="s">
        <v>277</v>
      </c>
      <c r="B970" t="s">
        <v>285</v>
      </c>
      <c r="C970" t="s">
        <v>430</v>
      </c>
    </row>
    <row r="971" spans="1:3" x14ac:dyDescent="0.25">
      <c r="A971" t="s">
        <v>277</v>
      </c>
      <c r="B971" t="s">
        <v>285</v>
      </c>
      <c r="C971" t="s">
        <v>429</v>
      </c>
    </row>
    <row r="972" spans="1:3" x14ac:dyDescent="0.25">
      <c r="A972" t="s">
        <v>277</v>
      </c>
      <c r="B972" t="s">
        <v>285</v>
      </c>
      <c r="C972" t="s">
        <v>429</v>
      </c>
    </row>
    <row r="973" spans="1:3" x14ac:dyDescent="0.25">
      <c r="A973" t="s">
        <v>277</v>
      </c>
      <c r="B973" t="s">
        <v>285</v>
      </c>
      <c r="C973" t="s">
        <v>428</v>
      </c>
    </row>
    <row r="974" spans="1:3" x14ac:dyDescent="0.25">
      <c r="A974" t="s">
        <v>277</v>
      </c>
      <c r="B974" t="s">
        <v>285</v>
      </c>
      <c r="C974" t="s">
        <v>428</v>
      </c>
    </row>
    <row r="975" spans="1:3" x14ac:dyDescent="0.25">
      <c r="A975" t="s">
        <v>277</v>
      </c>
      <c r="B975" t="s">
        <v>285</v>
      </c>
      <c r="C975" t="s">
        <v>429</v>
      </c>
    </row>
    <row r="976" spans="1:3" x14ac:dyDescent="0.25">
      <c r="A976" t="s">
        <v>277</v>
      </c>
      <c r="B976" t="s">
        <v>285</v>
      </c>
      <c r="C976" t="s">
        <v>429</v>
      </c>
    </row>
    <row r="977" spans="1:3" x14ac:dyDescent="0.25">
      <c r="A977" t="s">
        <v>277</v>
      </c>
      <c r="B977" t="s">
        <v>285</v>
      </c>
      <c r="C977" t="s">
        <v>428</v>
      </c>
    </row>
    <row r="978" spans="1:3" x14ac:dyDescent="0.25">
      <c r="A978" t="s">
        <v>277</v>
      </c>
      <c r="B978" t="s">
        <v>285</v>
      </c>
      <c r="C978" t="s">
        <v>428</v>
      </c>
    </row>
    <row r="979" spans="1:3" x14ac:dyDescent="0.25">
      <c r="A979" t="s">
        <v>277</v>
      </c>
      <c r="B979" t="s">
        <v>285</v>
      </c>
      <c r="C979" t="s">
        <v>429</v>
      </c>
    </row>
    <row r="980" spans="1:3" x14ac:dyDescent="0.25">
      <c r="A980" t="s">
        <v>277</v>
      </c>
      <c r="B980" t="s">
        <v>285</v>
      </c>
      <c r="C980" t="s">
        <v>428</v>
      </c>
    </row>
    <row r="981" spans="1:3" x14ac:dyDescent="0.25">
      <c r="A981" t="s">
        <v>277</v>
      </c>
      <c r="B981" t="s">
        <v>285</v>
      </c>
      <c r="C981" t="s">
        <v>428</v>
      </c>
    </row>
    <row r="982" spans="1:3" x14ac:dyDescent="0.25">
      <c r="A982" t="s">
        <v>277</v>
      </c>
      <c r="B982" t="s">
        <v>285</v>
      </c>
      <c r="C982" t="s">
        <v>428</v>
      </c>
    </row>
    <row r="983" spans="1:3" x14ac:dyDescent="0.25">
      <c r="A983" t="s">
        <v>277</v>
      </c>
      <c r="B983" t="s">
        <v>285</v>
      </c>
      <c r="C983" t="s">
        <v>430</v>
      </c>
    </row>
    <row r="984" spans="1:3" x14ac:dyDescent="0.25">
      <c r="A984" t="s">
        <v>277</v>
      </c>
      <c r="B984" t="s">
        <v>285</v>
      </c>
      <c r="C984" t="s">
        <v>429</v>
      </c>
    </row>
    <row r="985" spans="1:3" x14ac:dyDescent="0.25">
      <c r="A985" t="s">
        <v>277</v>
      </c>
      <c r="B985" t="s">
        <v>285</v>
      </c>
      <c r="C985" t="s">
        <v>429</v>
      </c>
    </row>
    <row r="986" spans="1:3" x14ac:dyDescent="0.25">
      <c r="A986" t="s">
        <v>277</v>
      </c>
      <c r="B986" t="s">
        <v>285</v>
      </c>
      <c r="C986" t="s">
        <v>430</v>
      </c>
    </row>
    <row r="987" spans="1:3" x14ac:dyDescent="0.25">
      <c r="A987" t="s">
        <v>277</v>
      </c>
      <c r="B987" t="s">
        <v>285</v>
      </c>
      <c r="C987" t="s">
        <v>430</v>
      </c>
    </row>
    <row r="988" spans="1:3" x14ac:dyDescent="0.25">
      <c r="A988" t="s">
        <v>277</v>
      </c>
      <c r="B988" t="s">
        <v>289</v>
      </c>
      <c r="C988" t="s">
        <v>429</v>
      </c>
    </row>
    <row r="989" spans="1:3" x14ac:dyDescent="0.25">
      <c r="A989" t="s">
        <v>277</v>
      </c>
      <c r="B989" t="s">
        <v>289</v>
      </c>
      <c r="C989" t="s">
        <v>430</v>
      </c>
    </row>
    <row r="990" spans="1:3" x14ac:dyDescent="0.25">
      <c r="A990" t="s">
        <v>277</v>
      </c>
      <c r="B990" t="s">
        <v>289</v>
      </c>
      <c r="C990" t="s">
        <v>430</v>
      </c>
    </row>
    <row r="991" spans="1:3" x14ac:dyDescent="0.25">
      <c r="A991" t="s">
        <v>277</v>
      </c>
      <c r="B991" t="s">
        <v>289</v>
      </c>
      <c r="C991" t="s">
        <v>430</v>
      </c>
    </row>
    <row r="992" spans="1:3" x14ac:dyDescent="0.25">
      <c r="A992" t="s">
        <v>277</v>
      </c>
      <c r="B992" t="s">
        <v>289</v>
      </c>
      <c r="C992" t="s">
        <v>428</v>
      </c>
    </row>
    <row r="993" spans="1:3" x14ac:dyDescent="0.25">
      <c r="A993" t="s">
        <v>277</v>
      </c>
      <c r="B993" t="s">
        <v>289</v>
      </c>
      <c r="C993" t="s">
        <v>429</v>
      </c>
    </row>
    <row r="994" spans="1:3" x14ac:dyDescent="0.25">
      <c r="A994" t="s">
        <v>277</v>
      </c>
      <c r="B994" t="s">
        <v>289</v>
      </c>
      <c r="C994" t="s">
        <v>429</v>
      </c>
    </row>
    <row r="995" spans="1:3" x14ac:dyDescent="0.25">
      <c r="A995" t="s">
        <v>277</v>
      </c>
      <c r="B995" t="s">
        <v>289</v>
      </c>
      <c r="C995" t="s">
        <v>429</v>
      </c>
    </row>
    <row r="996" spans="1:3" x14ac:dyDescent="0.25">
      <c r="A996" t="s">
        <v>277</v>
      </c>
      <c r="B996" t="s">
        <v>289</v>
      </c>
      <c r="C996" t="s">
        <v>429</v>
      </c>
    </row>
    <row r="997" spans="1:3" x14ac:dyDescent="0.25">
      <c r="A997" t="s">
        <v>277</v>
      </c>
      <c r="B997" t="s">
        <v>289</v>
      </c>
      <c r="C997" t="s">
        <v>428</v>
      </c>
    </row>
    <row r="998" spans="1:3" x14ac:dyDescent="0.25">
      <c r="A998" t="s">
        <v>277</v>
      </c>
      <c r="B998" t="s">
        <v>289</v>
      </c>
      <c r="C998" t="s">
        <v>429</v>
      </c>
    </row>
    <row r="999" spans="1:3" x14ac:dyDescent="0.25">
      <c r="A999" t="s">
        <v>277</v>
      </c>
      <c r="B999" t="s">
        <v>289</v>
      </c>
      <c r="C999" t="s">
        <v>429</v>
      </c>
    </row>
    <row r="1000" spans="1:3" x14ac:dyDescent="0.25">
      <c r="A1000" t="s">
        <v>277</v>
      </c>
      <c r="B1000" t="s">
        <v>289</v>
      </c>
      <c r="C1000" t="s">
        <v>428</v>
      </c>
    </row>
    <row r="1001" spans="1:3" x14ac:dyDescent="0.25">
      <c r="A1001" t="s">
        <v>277</v>
      </c>
      <c r="B1001" t="s">
        <v>289</v>
      </c>
      <c r="C1001" t="s">
        <v>428</v>
      </c>
    </row>
    <row r="1002" spans="1:3" x14ac:dyDescent="0.25">
      <c r="A1002" t="s">
        <v>277</v>
      </c>
      <c r="B1002" t="s">
        <v>289</v>
      </c>
      <c r="C1002" t="s">
        <v>428</v>
      </c>
    </row>
    <row r="1003" spans="1:3" x14ac:dyDescent="0.25">
      <c r="A1003" t="s">
        <v>277</v>
      </c>
      <c r="B1003" t="s">
        <v>289</v>
      </c>
      <c r="C1003" t="s">
        <v>428</v>
      </c>
    </row>
    <row r="1004" spans="1:3" x14ac:dyDescent="0.25">
      <c r="A1004" t="s">
        <v>277</v>
      </c>
      <c r="B1004" t="s">
        <v>289</v>
      </c>
      <c r="C1004" t="s">
        <v>429</v>
      </c>
    </row>
    <row r="1005" spans="1:3" x14ac:dyDescent="0.25">
      <c r="A1005" t="s">
        <v>277</v>
      </c>
      <c r="B1005" t="s">
        <v>289</v>
      </c>
      <c r="C1005" t="s">
        <v>428</v>
      </c>
    </row>
    <row r="1006" spans="1:3" x14ac:dyDescent="0.25">
      <c r="A1006" t="s">
        <v>277</v>
      </c>
      <c r="B1006" t="s">
        <v>289</v>
      </c>
      <c r="C1006" t="s">
        <v>428</v>
      </c>
    </row>
    <row r="1007" spans="1:3" x14ac:dyDescent="0.25">
      <c r="A1007" t="s">
        <v>277</v>
      </c>
      <c r="B1007" t="s">
        <v>289</v>
      </c>
      <c r="C1007" t="s">
        <v>428</v>
      </c>
    </row>
    <row r="1008" spans="1:3" x14ac:dyDescent="0.25">
      <c r="A1008" t="s">
        <v>277</v>
      </c>
      <c r="B1008" t="s">
        <v>289</v>
      </c>
      <c r="C1008" t="s">
        <v>430</v>
      </c>
    </row>
    <row r="1009" spans="1:3" x14ac:dyDescent="0.25">
      <c r="A1009" t="s">
        <v>277</v>
      </c>
      <c r="B1009" t="s">
        <v>289</v>
      </c>
      <c r="C1009" t="s">
        <v>428</v>
      </c>
    </row>
    <row r="1010" spans="1:3" x14ac:dyDescent="0.25">
      <c r="A1010" t="s">
        <v>277</v>
      </c>
      <c r="B1010" t="s">
        <v>289</v>
      </c>
      <c r="C1010" t="s">
        <v>429</v>
      </c>
    </row>
    <row r="1011" spans="1:3" x14ac:dyDescent="0.25">
      <c r="A1011" t="s">
        <v>277</v>
      </c>
      <c r="B1011" t="s">
        <v>289</v>
      </c>
      <c r="C1011" t="s">
        <v>428</v>
      </c>
    </row>
    <row r="1012" spans="1:3" x14ac:dyDescent="0.25">
      <c r="A1012" t="s">
        <v>277</v>
      </c>
      <c r="B1012" t="s">
        <v>289</v>
      </c>
      <c r="C1012" t="s">
        <v>430</v>
      </c>
    </row>
    <row r="1013" spans="1:3" x14ac:dyDescent="0.25">
      <c r="A1013" t="s">
        <v>277</v>
      </c>
      <c r="B1013" t="s">
        <v>289</v>
      </c>
      <c r="C1013" t="s">
        <v>428</v>
      </c>
    </row>
    <row r="1014" spans="1:3" x14ac:dyDescent="0.25">
      <c r="A1014" t="s">
        <v>277</v>
      </c>
      <c r="B1014" t="s">
        <v>289</v>
      </c>
      <c r="C1014" t="s">
        <v>429</v>
      </c>
    </row>
    <row r="1015" spans="1:3" x14ac:dyDescent="0.25">
      <c r="A1015" t="s">
        <v>277</v>
      </c>
      <c r="B1015" t="s">
        <v>289</v>
      </c>
      <c r="C1015" t="s">
        <v>428</v>
      </c>
    </row>
    <row r="1016" spans="1:3" x14ac:dyDescent="0.25">
      <c r="A1016" t="s">
        <v>277</v>
      </c>
      <c r="B1016" t="s">
        <v>289</v>
      </c>
      <c r="C1016" t="s">
        <v>428</v>
      </c>
    </row>
    <row r="1017" spans="1:3" x14ac:dyDescent="0.25">
      <c r="A1017" t="s">
        <v>277</v>
      </c>
      <c r="B1017" t="s">
        <v>289</v>
      </c>
      <c r="C1017" t="s">
        <v>427</v>
      </c>
    </row>
    <row r="1018" spans="1:3" x14ac:dyDescent="0.25">
      <c r="A1018" t="s">
        <v>277</v>
      </c>
      <c r="B1018" t="s">
        <v>289</v>
      </c>
      <c r="C1018" t="s">
        <v>428</v>
      </c>
    </row>
    <row r="1019" spans="1:3" x14ac:dyDescent="0.25">
      <c r="A1019" t="s">
        <v>277</v>
      </c>
      <c r="B1019" t="s">
        <v>289</v>
      </c>
      <c r="C1019" t="s">
        <v>430</v>
      </c>
    </row>
    <row r="1020" spans="1:3" x14ac:dyDescent="0.25">
      <c r="A1020" t="s">
        <v>277</v>
      </c>
      <c r="B1020" t="s">
        <v>289</v>
      </c>
      <c r="C1020" t="s">
        <v>428</v>
      </c>
    </row>
    <row r="1021" spans="1:3" x14ac:dyDescent="0.25">
      <c r="A1021" t="s">
        <v>277</v>
      </c>
      <c r="B1021" t="s">
        <v>289</v>
      </c>
      <c r="C1021" t="s">
        <v>428</v>
      </c>
    </row>
    <row r="1022" spans="1:3" x14ac:dyDescent="0.25">
      <c r="A1022" t="s">
        <v>277</v>
      </c>
      <c r="B1022" t="s">
        <v>289</v>
      </c>
      <c r="C1022" t="s">
        <v>429</v>
      </c>
    </row>
    <row r="1023" spans="1:3" x14ac:dyDescent="0.25">
      <c r="A1023" t="s">
        <v>277</v>
      </c>
      <c r="B1023" t="s">
        <v>289</v>
      </c>
      <c r="C1023" t="s">
        <v>430</v>
      </c>
    </row>
    <row r="1024" spans="1:3" x14ac:dyDescent="0.25">
      <c r="A1024" t="s">
        <v>277</v>
      </c>
      <c r="B1024" t="s">
        <v>289</v>
      </c>
      <c r="C1024" t="s">
        <v>430</v>
      </c>
    </row>
    <row r="1025" spans="1:3" x14ac:dyDescent="0.25">
      <c r="A1025" t="s">
        <v>277</v>
      </c>
      <c r="B1025" t="s">
        <v>289</v>
      </c>
      <c r="C1025" t="s">
        <v>428</v>
      </c>
    </row>
    <row r="1026" spans="1:3" x14ac:dyDescent="0.25">
      <c r="A1026" t="s">
        <v>277</v>
      </c>
      <c r="B1026" t="s">
        <v>289</v>
      </c>
      <c r="C1026" t="s">
        <v>428</v>
      </c>
    </row>
    <row r="1027" spans="1:3" x14ac:dyDescent="0.25">
      <c r="A1027" t="s">
        <v>277</v>
      </c>
      <c r="B1027" t="s">
        <v>292</v>
      </c>
      <c r="C1027" t="s">
        <v>428</v>
      </c>
    </row>
    <row r="1028" spans="1:3" x14ac:dyDescent="0.25">
      <c r="A1028" t="s">
        <v>277</v>
      </c>
      <c r="B1028" t="s">
        <v>292</v>
      </c>
      <c r="C1028" t="s">
        <v>429</v>
      </c>
    </row>
    <row r="1029" spans="1:3" x14ac:dyDescent="0.25">
      <c r="A1029" t="s">
        <v>277</v>
      </c>
      <c r="B1029" t="s">
        <v>292</v>
      </c>
      <c r="C1029" t="s">
        <v>428</v>
      </c>
    </row>
    <row r="1030" spans="1:3" x14ac:dyDescent="0.25">
      <c r="A1030" t="s">
        <v>277</v>
      </c>
      <c r="B1030" t="s">
        <v>292</v>
      </c>
      <c r="C1030" t="s">
        <v>429</v>
      </c>
    </row>
    <row r="1031" spans="1:3" x14ac:dyDescent="0.25">
      <c r="A1031" t="s">
        <v>277</v>
      </c>
      <c r="B1031" t="s">
        <v>292</v>
      </c>
      <c r="C1031" t="s">
        <v>430</v>
      </c>
    </row>
    <row r="1032" spans="1:3" x14ac:dyDescent="0.25">
      <c r="A1032" t="s">
        <v>277</v>
      </c>
      <c r="B1032" t="s">
        <v>292</v>
      </c>
      <c r="C1032" t="s">
        <v>429</v>
      </c>
    </row>
    <row r="1033" spans="1:3" x14ac:dyDescent="0.25">
      <c r="A1033" t="s">
        <v>277</v>
      </c>
      <c r="B1033" t="s">
        <v>292</v>
      </c>
      <c r="C1033" t="s">
        <v>428</v>
      </c>
    </row>
    <row r="1034" spans="1:3" x14ac:dyDescent="0.25">
      <c r="A1034" t="s">
        <v>277</v>
      </c>
      <c r="B1034" t="s">
        <v>292</v>
      </c>
      <c r="C1034" t="s">
        <v>430</v>
      </c>
    </row>
    <row r="1035" spans="1:3" x14ac:dyDescent="0.25">
      <c r="A1035" t="s">
        <v>277</v>
      </c>
      <c r="B1035" t="s">
        <v>292</v>
      </c>
      <c r="C1035" t="s">
        <v>429</v>
      </c>
    </row>
    <row r="1036" spans="1:3" x14ac:dyDescent="0.25">
      <c r="A1036" t="s">
        <v>277</v>
      </c>
      <c r="B1036" t="s">
        <v>292</v>
      </c>
      <c r="C1036" t="s">
        <v>428</v>
      </c>
    </row>
    <row r="1037" spans="1:3" x14ac:dyDescent="0.25">
      <c r="A1037" t="s">
        <v>277</v>
      </c>
      <c r="B1037" t="s">
        <v>292</v>
      </c>
      <c r="C1037" t="s">
        <v>430</v>
      </c>
    </row>
    <row r="1038" spans="1:3" x14ac:dyDescent="0.25">
      <c r="A1038" t="s">
        <v>277</v>
      </c>
      <c r="B1038" t="s">
        <v>292</v>
      </c>
      <c r="C1038" t="s">
        <v>429</v>
      </c>
    </row>
    <row r="1039" spans="1:3" x14ac:dyDescent="0.25">
      <c r="A1039" t="s">
        <v>277</v>
      </c>
      <c r="B1039" t="s">
        <v>292</v>
      </c>
      <c r="C1039" t="s">
        <v>429</v>
      </c>
    </row>
    <row r="1040" spans="1:3" x14ac:dyDescent="0.25">
      <c r="A1040" t="s">
        <v>277</v>
      </c>
      <c r="B1040" t="s">
        <v>292</v>
      </c>
      <c r="C1040" t="s">
        <v>429</v>
      </c>
    </row>
    <row r="1041" spans="1:3" x14ac:dyDescent="0.25">
      <c r="A1041" t="s">
        <v>277</v>
      </c>
      <c r="B1041" t="s">
        <v>292</v>
      </c>
      <c r="C1041" t="s">
        <v>430</v>
      </c>
    </row>
    <row r="1042" spans="1:3" x14ac:dyDescent="0.25">
      <c r="A1042" t="s">
        <v>277</v>
      </c>
      <c r="B1042" t="s">
        <v>292</v>
      </c>
      <c r="C1042" t="s">
        <v>428</v>
      </c>
    </row>
    <row r="1043" spans="1:3" x14ac:dyDescent="0.25">
      <c r="A1043" t="s">
        <v>277</v>
      </c>
      <c r="B1043" t="s">
        <v>292</v>
      </c>
      <c r="C1043" t="s">
        <v>428</v>
      </c>
    </row>
    <row r="1044" spans="1:3" x14ac:dyDescent="0.25">
      <c r="A1044" t="s">
        <v>277</v>
      </c>
      <c r="B1044" t="s">
        <v>292</v>
      </c>
      <c r="C1044" t="s">
        <v>428</v>
      </c>
    </row>
    <row r="1045" spans="1:3" x14ac:dyDescent="0.25">
      <c r="A1045" t="s">
        <v>277</v>
      </c>
      <c r="B1045" t="s">
        <v>292</v>
      </c>
      <c r="C1045" t="s">
        <v>429</v>
      </c>
    </row>
    <row r="1046" spans="1:3" x14ac:dyDescent="0.25">
      <c r="A1046" t="s">
        <v>277</v>
      </c>
      <c r="B1046" t="s">
        <v>292</v>
      </c>
      <c r="C1046" t="s">
        <v>428</v>
      </c>
    </row>
    <row r="1047" spans="1:3" x14ac:dyDescent="0.25">
      <c r="A1047" t="s">
        <v>277</v>
      </c>
      <c r="B1047" t="s">
        <v>292</v>
      </c>
      <c r="C1047" t="s">
        <v>428</v>
      </c>
    </row>
    <row r="1048" spans="1:3" x14ac:dyDescent="0.25">
      <c r="A1048" t="s">
        <v>277</v>
      </c>
      <c r="B1048" t="s">
        <v>292</v>
      </c>
      <c r="C1048" t="s">
        <v>428</v>
      </c>
    </row>
    <row r="1049" spans="1:3" x14ac:dyDescent="0.25">
      <c r="A1049" t="s">
        <v>277</v>
      </c>
      <c r="B1049" t="s">
        <v>292</v>
      </c>
    </row>
    <row r="1050" spans="1:3" x14ac:dyDescent="0.25">
      <c r="A1050" t="s">
        <v>277</v>
      </c>
      <c r="B1050" t="s">
        <v>292</v>
      </c>
    </row>
    <row r="1051" spans="1:3" x14ac:dyDescent="0.25">
      <c r="A1051" t="s">
        <v>277</v>
      </c>
      <c r="B1051" t="s">
        <v>292</v>
      </c>
    </row>
    <row r="1052" spans="1:3" x14ac:dyDescent="0.25">
      <c r="A1052" t="s">
        <v>277</v>
      </c>
      <c r="B1052" t="s">
        <v>292</v>
      </c>
      <c r="C1052" t="s">
        <v>427</v>
      </c>
    </row>
    <row r="1053" spans="1:3" x14ac:dyDescent="0.25">
      <c r="A1053" t="s">
        <v>277</v>
      </c>
      <c r="B1053" t="s">
        <v>292</v>
      </c>
      <c r="C1053" t="s">
        <v>427</v>
      </c>
    </row>
    <row r="1054" spans="1:3" x14ac:dyDescent="0.25">
      <c r="A1054" t="s">
        <v>277</v>
      </c>
      <c r="B1054" t="s">
        <v>292</v>
      </c>
      <c r="C1054" t="s">
        <v>428</v>
      </c>
    </row>
    <row r="1055" spans="1:3" x14ac:dyDescent="0.25">
      <c r="A1055" t="s">
        <v>277</v>
      </c>
      <c r="B1055" t="s">
        <v>292</v>
      </c>
      <c r="C1055" t="s">
        <v>428</v>
      </c>
    </row>
    <row r="1056" spans="1:3" x14ac:dyDescent="0.25">
      <c r="A1056" t="s">
        <v>277</v>
      </c>
      <c r="B1056" t="s">
        <v>292</v>
      </c>
      <c r="C1056" t="s">
        <v>430</v>
      </c>
    </row>
    <row r="1057" spans="1:3" x14ac:dyDescent="0.25">
      <c r="A1057" t="s">
        <v>277</v>
      </c>
      <c r="B1057" t="s">
        <v>296</v>
      </c>
      <c r="C1057" t="s">
        <v>427</v>
      </c>
    </row>
    <row r="1058" spans="1:3" x14ac:dyDescent="0.25">
      <c r="A1058" t="s">
        <v>277</v>
      </c>
      <c r="B1058" t="s">
        <v>296</v>
      </c>
      <c r="C1058" t="s">
        <v>427</v>
      </c>
    </row>
    <row r="1059" spans="1:3" x14ac:dyDescent="0.25">
      <c r="A1059" t="s">
        <v>277</v>
      </c>
      <c r="B1059" t="s">
        <v>296</v>
      </c>
      <c r="C1059" t="s">
        <v>427</v>
      </c>
    </row>
    <row r="1060" spans="1:3" x14ac:dyDescent="0.25">
      <c r="A1060" t="s">
        <v>277</v>
      </c>
      <c r="B1060" t="s">
        <v>296</v>
      </c>
      <c r="C1060" t="s">
        <v>427</v>
      </c>
    </row>
    <row r="1061" spans="1:3" x14ac:dyDescent="0.25">
      <c r="A1061" t="s">
        <v>277</v>
      </c>
      <c r="B1061" t="s">
        <v>296</v>
      </c>
      <c r="C1061" t="s">
        <v>427</v>
      </c>
    </row>
    <row r="1062" spans="1:3" x14ac:dyDescent="0.25">
      <c r="A1062" t="s">
        <v>277</v>
      </c>
      <c r="B1062" t="s">
        <v>296</v>
      </c>
      <c r="C1062" t="s">
        <v>427</v>
      </c>
    </row>
    <row r="1063" spans="1:3" x14ac:dyDescent="0.25">
      <c r="A1063" t="s">
        <v>277</v>
      </c>
      <c r="B1063" t="s">
        <v>296</v>
      </c>
      <c r="C1063" t="s">
        <v>427</v>
      </c>
    </row>
    <row r="1064" spans="1:3" x14ac:dyDescent="0.25">
      <c r="A1064" t="s">
        <v>277</v>
      </c>
      <c r="B1064" t="s">
        <v>296</v>
      </c>
      <c r="C1064" t="s">
        <v>427</v>
      </c>
    </row>
    <row r="1065" spans="1:3" x14ac:dyDescent="0.25">
      <c r="A1065" t="s">
        <v>277</v>
      </c>
      <c r="B1065" t="s">
        <v>296</v>
      </c>
      <c r="C1065" t="s">
        <v>427</v>
      </c>
    </row>
    <row r="1066" spans="1:3" x14ac:dyDescent="0.25">
      <c r="A1066" t="s">
        <v>277</v>
      </c>
      <c r="B1066" t="s">
        <v>296</v>
      </c>
      <c r="C1066" t="s">
        <v>427</v>
      </c>
    </row>
    <row r="1067" spans="1:3" x14ac:dyDescent="0.25">
      <c r="A1067" t="s">
        <v>277</v>
      </c>
      <c r="B1067" t="s">
        <v>296</v>
      </c>
      <c r="C1067" t="s">
        <v>427</v>
      </c>
    </row>
    <row r="1068" spans="1:3" x14ac:dyDescent="0.25">
      <c r="A1068" t="s">
        <v>277</v>
      </c>
      <c r="B1068" t="s">
        <v>296</v>
      </c>
      <c r="C1068" t="s">
        <v>427</v>
      </c>
    </row>
    <row r="1069" spans="1:3" x14ac:dyDescent="0.25">
      <c r="A1069" t="s">
        <v>277</v>
      </c>
      <c r="B1069" t="s">
        <v>296</v>
      </c>
      <c r="C1069" t="s">
        <v>427</v>
      </c>
    </row>
    <row r="1070" spans="1:3" x14ac:dyDescent="0.25">
      <c r="A1070" t="s">
        <v>277</v>
      </c>
      <c r="B1070" t="s">
        <v>296</v>
      </c>
      <c r="C1070" t="s">
        <v>427</v>
      </c>
    </row>
    <row r="1071" spans="1:3" x14ac:dyDescent="0.25">
      <c r="A1071" t="s">
        <v>277</v>
      </c>
      <c r="B1071" t="s">
        <v>296</v>
      </c>
      <c r="C1071" t="s">
        <v>427</v>
      </c>
    </row>
    <row r="1072" spans="1:3" x14ac:dyDescent="0.25">
      <c r="A1072" t="s">
        <v>277</v>
      </c>
      <c r="B1072" t="s">
        <v>296</v>
      </c>
      <c r="C1072" t="s">
        <v>427</v>
      </c>
    </row>
    <row r="1073" spans="1:3" x14ac:dyDescent="0.25">
      <c r="A1073" t="s">
        <v>277</v>
      </c>
      <c r="B1073" t="s">
        <v>296</v>
      </c>
      <c r="C1073" t="s">
        <v>428</v>
      </c>
    </row>
    <row r="1074" spans="1:3" x14ac:dyDescent="0.25">
      <c r="A1074" t="s">
        <v>277</v>
      </c>
      <c r="B1074" t="s">
        <v>299</v>
      </c>
      <c r="C1074" t="s">
        <v>427</v>
      </c>
    </row>
    <row r="1075" spans="1:3" x14ac:dyDescent="0.25">
      <c r="A1075" t="s">
        <v>277</v>
      </c>
      <c r="B1075" t="s">
        <v>299</v>
      </c>
      <c r="C1075" t="s">
        <v>427</v>
      </c>
    </row>
    <row r="1076" spans="1:3" x14ac:dyDescent="0.25">
      <c r="A1076" t="s">
        <v>277</v>
      </c>
      <c r="B1076" t="s">
        <v>299</v>
      </c>
      <c r="C1076" t="s">
        <v>429</v>
      </c>
    </row>
    <row r="1077" spans="1:3" x14ac:dyDescent="0.25">
      <c r="A1077" t="s">
        <v>277</v>
      </c>
      <c r="B1077" t="s">
        <v>299</v>
      </c>
      <c r="C1077" t="s">
        <v>427</v>
      </c>
    </row>
    <row r="1078" spans="1:3" x14ac:dyDescent="0.25">
      <c r="A1078" t="s">
        <v>277</v>
      </c>
      <c r="B1078" t="s">
        <v>299</v>
      </c>
      <c r="C1078" t="s">
        <v>428</v>
      </c>
    </row>
    <row r="1079" spans="1:3" x14ac:dyDescent="0.25">
      <c r="A1079" t="s">
        <v>277</v>
      </c>
      <c r="B1079" t="s">
        <v>299</v>
      </c>
      <c r="C1079" t="s">
        <v>428</v>
      </c>
    </row>
    <row r="1080" spans="1:3" x14ac:dyDescent="0.25">
      <c r="A1080" t="s">
        <v>277</v>
      </c>
      <c r="B1080" t="s">
        <v>299</v>
      </c>
      <c r="C1080" t="s">
        <v>428</v>
      </c>
    </row>
    <row r="1081" spans="1:3" x14ac:dyDescent="0.25">
      <c r="A1081" t="s">
        <v>277</v>
      </c>
      <c r="B1081" t="s">
        <v>299</v>
      </c>
      <c r="C1081" t="s">
        <v>427</v>
      </c>
    </row>
    <row r="1082" spans="1:3" x14ac:dyDescent="0.25">
      <c r="A1082" t="s">
        <v>277</v>
      </c>
      <c r="B1082" t="s">
        <v>299</v>
      </c>
      <c r="C1082" t="s">
        <v>427</v>
      </c>
    </row>
    <row r="1083" spans="1:3" x14ac:dyDescent="0.25">
      <c r="A1083" t="s">
        <v>277</v>
      </c>
      <c r="B1083" t="s">
        <v>299</v>
      </c>
      <c r="C1083" t="s">
        <v>428</v>
      </c>
    </row>
    <row r="1084" spans="1:3" x14ac:dyDescent="0.25">
      <c r="A1084" t="s">
        <v>277</v>
      </c>
      <c r="B1084" t="s">
        <v>299</v>
      </c>
      <c r="C1084" t="s">
        <v>429</v>
      </c>
    </row>
    <row r="1085" spans="1:3" x14ac:dyDescent="0.25">
      <c r="A1085" t="s">
        <v>277</v>
      </c>
      <c r="B1085" t="s">
        <v>299</v>
      </c>
      <c r="C1085" t="s">
        <v>428</v>
      </c>
    </row>
    <row r="1086" spans="1:3" x14ac:dyDescent="0.25">
      <c r="A1086" t="s">
        <v>277</v>
      </c>
      <c r="B1086" t="s">
        <v>302</v>
      </c>
      <c r="C1086" t="s">
        <v>427</v>
      </c>
    </row>
    <row r="1087" spans="1:3" x14ac:dyDescent="0.25">
      <c r="A1087" t="s">
        <v>277</v>
      </c>
      <c r="B1087" t="s">
        <v>302</v>
      </c>
      <c r="C1087" t="s">
        <v>427</v>
      </c>
    </row>
    <row r="1088" spans="1:3" x14ac:dyDescent="0.25">
      <c r="A1088" t="s">
        <v>277</v>
      </c>
      <c r="B1088" t="s">
        <v>302</v>
      </c>
      <c r="C1088" t="s">
        <v>427</v>
      </c>
    </row>
    <row r="1089" spans="1:3" x14ac:dyDescent="0.25">
      <c r="A1089" t="s">
        <v>277</v>
      </c>
      <c r="B1089" t="s">
        <v>302</v>
      </c>
      <c r="C1089" t="s">
        <v>427</v>
      </c>
    </row>
    <row r="1090" spans="1:3" x14ac:dyDescent="0.25">
      <c r="A1090" t="s">
        <v>277</v>
      </c>
      <c r="B1090" t="s">
        <v>302</v>
      </c>
      <c r="C1090" t="s">
        <v>428</v>
      </c>
    </row>
    <row r="1091" spans="1:3" x14ac:dyDescent="0.25">
      <c r="A1091" t="s">
        <v>277</v>
      </c>
      <c r="B1091" t="s">
        <v>302</v>
      </c>
      <c r="C1091" t="s">
        <v>428</v>
      </c>
    </row>
    <row r="1092" spans="1:3" x14ac:dyDescent="0.25">
      <c r="A1092" t="s">
        <v>277</v>
      </c>
      <c r="B1092" t="s">
        <v>302</v>
      </c>
      <c r="C1092" t="s">
        <v>429</v>
      </c>
    </row>
    <row r="1093" spans="1:3" x14ac:dyDescent="0.25">
      <c r="A1093" t="s">
        <v>277</v>
      </c>
      <c r="B1093" t="s">
        <v>302</v>
      </c>
      <c r="C1093" t="s">
        <v>429</v>
      </c>
    </row>
    <row r="1094" spans="1:3" x14ac:dyDescent="0.25">
      <c r="A1094" t="s">
        <v>277</v>
      </c>
      <c r="B1094" t="s">
        <v>305</v>
      </c>
      <c r="C1094" t="s">
        <v>429</v>
      </c>
    </row>
    <row r="1095" spans="1:3" x14ac:dyDescent="0.25">
      <c r="A1095" t="s">
        <v>277</v>
      </c>
      <c r="B1095" t="s">
        <v>305</v>
      </c>
      <c r="C1095" t="s">
        <v>428</v>
      </c>
    </row>
    <row r="1096" spans="1:3" x14ac:dyDescent="0.25">
      <c r="A1096" t="s">
        <v>277</v>
      </c>
      <c r="B1096" t="s">
        <v>305</v>
      </c>
      <c r="C1096" t="s">
        <v>427</v>
      </c>
    </row>
    <row r="1097" spans="1:3" x14ac:dyDescent="0.25">
      <c r="A1097" t="s">
        <v>277</v>
      </c>
      <c r="B1097" t="s">
        <v>305</v>
      </c>
      <c r="C1097" t="s">
        <v>427</v>
      </c>
    </row>
    <row r="1098" spans="1:3" x14ac:dyDescent="0.25">
      <c r="A1098" t="s">
        <v>277</v>
      </c>
      <c r="B1098" t="s">
        <v>305</v>
      </c>
      <c r="C1098" t="s">
        <v>427</v>
      </c>
    </row>
    <row r="1099" spans="1:3" x14ac:dyDescent="0.25">
      <c r="A1099" t="s">
        <v>277</v>
      </c>
      <c r="B1099" t="s">
        <v>305</v>
      </c>
      <c r="C1099" t="s">
        <v>428</v>
      </c>
    </row>
    <row r="1100" spans="1:3" x14ac:dyDescent="0.25">
      <c r="A1100" t="s">
        <v>277</v>
      </c>
      <c r="B1100" t="s">
        <v>305</v>
      </c>
      <c r="C1100" t="s">
        <v>427</v>
      </c>
    </row>
    <row r="1101" spans="1:3" x14ac:dyDescent="0.25">
      <c r="A1101" t="s">
        <v>277</v>
      </c>
      <c r="B1101" t="s">
        <v>305</v>
      </c>
      <c r="C1101" t="s">
        <v>427</v>
      </c>
    </row>
    <row r="1102" spans="1:3" x14ac:dyDescent="0.25">
      <c r="A1102" t="s">
        <v>277</v>
      </c>
      <c r="B1102" t="s">
        <v>305</v>
      </c>
      <c r="C1102" t="s">
        <v>429</v>
      </c>
    </row>
    <row r="1103" spans="1:3" x14ac:dyDescent="0.25">
      <c r="A1103" t="s">
        <v>277</v>
      </c>
      <c r="B1103" t="s">
        <v>305</v>
      </c>
      <c r="C1103" t="s">
        <v>428</v>
      </c>
    </row>
    <row r="1104" spans="1:3" x14ac:dyDescent="0.25">
      <c r="A1104" t="s">
        <v>277</v>
      </c>
      <c r="B1104" t="s">
        <v>305</v>
      </c>
      <c r="C1104" t="s">
        <v>428</v>
      </c>
    </row>
    <row r="1105" spans="1:3" x14ac:dyDescent="0.25">
      <c r="A1105" t="s">
        <v>277</v>
      </c>
      <c r="B1105" t="s">
        <v>305</v>
      </c>
      <c r="C1105" t="s">
        <v>429</v>
      </c>
    </row>
    <row r="1106" spans="1:3" x14ac:dyDescent="0.25">
      <c r="A1106" t="s">
        <v>277</v>
      </c>
      <c r="B1106" t="s">
        <v>305</v>
      </c>
      <c r="C1106" t="s">
        <v>430</v>
      </c>
    </row>
    <row r="1107" spans="1:3" x14ac:dyDescent="0.25">
      <c r="A1107" t="s">
        <v>277</v>
      </c>
      <c r="B1107" t="s">
        <v>305</v>
      </c>
      <c r="C1107" t="s">
        <v>430</v>
      </c>
    </row>
    <row r="1108" spans="1:3" x14ac:dyDescent="0.25">
      <c r="A1108" t="s">
        <v>277</v>
      </c>
      <c r="B1108" t="s">
        <v>305</v>
      </c>
      <c r="C1108" t="s">
        <v>429</v>
      </c>
    </row>
    <row r="1109" spans="1:3" x14ac:dyDescent="0.25">
      <c r="A1109" t="s">
        <v>277</v>
      </c>
      <c r="B1109" t="s">
        <v>305</v>
      </c>
      <c r="C1109" t="s">
        <v>429</v>
      </c>
    </row>
    <row r="1110" spans="1:3" x14ac:dyDescent="0.25">
      <c r="A1110" t="s">
        <v>277</v>
      </c>
      <c r="B1110" t="s">
        <v>305</v>
      </c>
      <c r="C1110" t="s">
        <v>428</v>
      </c>
    </row>
    <row r="1111" spans="1:3" x14ac:dyDescent="0.25">
      <c r="A1111" t="s">
        <v>277</v>
      </c>
      <c r="B1111" t="s">
        <v>305</v>
      </c>
      <c r="C1111" t="s">
        <v>429</v>
      </c>
    </row>
    <row r="1112" spans="1:3" x14ac:dyDescent="0.25">
      <c r="A1112" t="s">
        <v>277</v>
      </c>
      <c r="B1112" t="s">
        <v>305</v>
      </c>
      <c r="C1112" t="s">
        <v>428</v>
      </c>
    </row>
    <row r="1113" spans="1:3" x14ac:dyDescent="0.25">
      <c r="A1113" t="s">
        <v>277</v>
      </c>
      <c r="B1113" t="s">
        <v>305</v>
      </c>
      <c r="C1113" t="s">
        <v>428</v>
      </c>
    </row>
    <row r="1114" spans="1:3" x14ac:dyDescent="0.25">
      <c r="A1114" t="s">
        <v>277</v>
      </c>
      <c r="B1114" t="s">
        <v>305</v>
      </c>
      <c r="C1114" t="s">
        <v>428</v>
      </c>
    </row>
    <row r="1115" spans="1:3" x14ac:dyDescent="0.25">
      <c r="A1115" t="s">
        <v>277</v>
      </c>
      <c r="B1115" t="s">
        <v>305</v>
      </c>
      <c r="C1115" t="s">
        <v>427</v>
      </c>
    </row>
    <row r="1116" spans="1:3" x14ac:dyDescent="0.25">
      <c r="A1116" t="s">
        <v>277</v>
      </c>
      <c r="B1116" t="s">
        <v>305</v>
      </c>
      <c r="C1116" t="s">
        <v>430</v>
      </c>
    </row>
    <row r="1117" spans="1:3" x14ac:dyDescent="0.25">
      <c r="A1117" t="s">
        <v>277</v>
      </c>
      <c r="B1117" t="s">
        <v>305</v>
      </c>
      <c r="C1117" t="s">
        <v>428</v>
      </c>
    </row>
    <row r="1118" spans="1:3" x14ac:dyDescent="0.25">
      <c r="A1118" t="s">
        <v>277</v>
      </c>
      <c r="B1118" t="s">
        <v>305</v>
      </c>
      <c r="C1118" t="s">
        <v>428</v>
      </c>
    </row>
    <row r="1119" spans="1:3" x14ac:dyDescent="0.25">
      <c r="A1119" t="s">
        <v>277</v>
      </c>
      <c r="B1119" t="s">
        <v>305</v>
      </c>
      <c r="C1119" t="s">
        <v>428</v>
      </c>
    </row>
    <row r="1120" spans="1:3" x14ac:dyDescent="0.25">
      <c r="A1120" t="s">
        <v>277</v>
      </c>
      <c r="B1120" t="s">
        <v>305</v>
      </c>
    </row>
    <row r="1121" spans="1:3" x14ac:dyDescent="0.25">
      <c r="A1121" t="s">
        <v>277</v>
      </c>
      <c r="B1121" t="s">
        <v>305</v>
      </c>
      <c r="C1121" t="s">
        <v>428</v>
      </c>
    </row>
    <row r="1122" spans="1:3" x14ac:dyDescent="0.25">
      <c r="A1122" t="s">
        <v>277</v>
      </c>
      <c r="B1122" t="s">
        <v>305</v>
      </c>
      <c r="C1122" t="s">
        <v>428</v>
      </c>
    </row>
    <row r="1123" spans="1:3" x14ac:dyDescent="0.25">
      <c r="A1123" t="s">
        <v>277</v>
      </c>
      <c r="B1123" t="s">
        <v>305</v>
      </c>
      <c r="C1123" t="s">
        <v>427</v>
      </c>
    </row>
    <row r="1124" spans="1:3" x14ac:dyDescent="0.25">
      <c r="A1124" t="s">
        <v>277</v>
      </c>
      <c r="B1124" t="s">
        <v>305</v>
      </c>
      <c r="C1124" t="s">
        <v>430</v>
      </c>
    </row>
    <row r="1125" spans="1:3" x14ac:dyDescent="0.25">
      <c r="A1125" t="s">
        <v>277</v>
      </c>
      <c r="B1125" t="s">
        <v>305</v>
      </c>
      <c r="C1125" t="s">
        <v>427</v>
      </c>
    </row>
    <row r="1126" spans="1:3" x14ac:dyDescent="0.25">
      <c r="A1126" t="s">
        <v>277</v>
      </c>
      <c r="B1126" t="s">
        <v>305</v>
      </c>
      <c r="C1126" t="s">
        <v>427</v>
      </c>
    </row>
    <row r="1127" spans="1:3" x14ac:dyDescent="0.25">
      <c r="A1127" t="s">
        <v>277</v>
      </c>
      <c r="B1127" t="s">
        <v>305</v>
      </c>
      <c r="C1127" t="s">
        <v>430</v>
      </c>
    </row>
    <row r="1128" spans="1:3" x14ac:dyDescent="0.25">
      <c r="A1128" t="s">
        <v>277</v>
      </c>
      <c r="B1128" t="s">
        <v>305</v>
      </c>
      <c r="C1128" t="s">
        <v>430</v>
      </c>
    </row>
    <row r="1129" spans="1:3" x14ac:dyDescent="0.25">
      <c r="A1129" t="s">
        <v>277</v>
      </c>
      <c r="B1129" t="s">
        <v>305</v>
      </c>
      <c r="C1129" t="s">
        <v>428</v>
      </c>
    </row>
    <row r="1130" spans="1:3" x14ac:dyDescent="0.25">
      <c r="A1130" t="s">
        <v>277</v>
      </c>
      <c r="B1130" t="s">
        <v>305</v>
      </c>
      <c r="C1130" t="s">
        <v>430</v>
      </c>
    </row>
    <row r="1131" spans="1:3" x14ac:dyDescent="0.25">
      <c r="A1131" t="s">
        <v>277</v>
      </c>
      <c r="B1131" t="s">
        <v>309</v>
      </c>
      <c r="C1131" t="s">
        <v>430</v>
      </c>
    </row>
    <row r="1132" spans="1:3" x14ac:dyDescent="0.25">
      <c r="A1132" t="s">
        <v>277</v>
      </c>
      <c r="B1132" t="s">
        <v>312</v>
      </c>
      <c r="C1132" t="s">
        <v>427</v>
      </c>
    </row>
    <row r="1133" spans="1:3" x14ac:dyDescent="0.25">
      <c r="A1133" t="s">
        <v>277</v>
      </c>
      <c r="B1133" t="s">
        <v>312</v>
      </c>
      <c r="C1133" t="s">
        <v>428</v>
      </c>
    </row>
    <row r="1134" spans="1:3" x14ac:dyDescent="0.25">
      <c r="A1134" t="s">
        <v>277</v>
      </c>
      <c r="B1134" t="s">
        <v>312</v>
      </c>
      <c r="C1134" t="s">
        <v>427</v>
      </c>
    </row>
    <row r="1135" spans="1:3" x14ac:dyDescent="0.25">
      <c r="A1135" t="s">
        <v>277</v>
      </c>
      <c r="B1135" t="s">
        <v>312</v>
      </c>
      <c r="C1135" t="s">
        <v>428</v>
      </c>
    </row>
    <row r="1136" spans="1:3" x14ac:dyDescent="0.25">
      <c r="A1136" t="s">
        <v>277</v>
      </c>
      <c r="B1136" t="s">
        <v>312</v>
      </c>
      <c r="C1136" t="s">
        <v>427</v>
      </c>
    </row>
    <row r="1137" spans="1:3" x14ac:dyDescent="0.25">
      <c r="A1137" t="s">
        <v>277</v>
      </c>
      <c r="B1137" t="s">
        <v>312</v>
      </c>
      <c r="C1137" t="s">
        <v>428</v>
      </c>
    </row>
    <row r="1138" spans="1:3" x14ac:dyDescent="0.25">
      <c r="A1138" t="s">
        <v>277</v>
      </c>
      <c r="B1138" t="s">
        <v>312</v>
      </c>
      <c r="C1138" t="s">
        <v>427</v>
      </c>
    </row>
    <row r="1139" spans="1:3" x14ac:dyDescent="0.25">
      <c r="A1139" t="s">
        <v>277</v>
      </c>
      <c r="B1139" t="s">
        <v>312</v>
      </c>
      <c r="C1139" t="s">
        <v>427</v>
      </c>
    </row>
    <row r="1140" spans="1:3" x14ac:dyDescent="0.25">
      <c r="A1140" t="s">
        <v>277</v>
      </c>
      <c r="B1140" t="s">
        <v>312</v>
      </c>
      <c r="C1140" t="s">
        <v>427</v>
      </c>
    </row>
    <row r="1141" spans="1:3" x14ac:dyDescent="0.25">
      <c r="A1141" t="s">
        <v>277</v>
      </c>
      <c r="B1141" t="s">
        <v>312</v>
      </c>
      <c r="C1141" t="s">
        <v>427</v>
      </c>
    </row>
    <row r="1142" spans="1:3" x14ac:dyDescent="0.25">
      <c r="A1142" t="s">
        <v>277</v>
      </c>
      <c r="B1142" t="s">
        <v>312</v>
      </c>
      <c r="C1142" t="s">
        <v>427</v>
      </c>
    </row>
    <row r="1143" spans="1:3" x14ac:dyDescent="0.25">
      <c r="A1143" t="s">
        <v>277</v>
      </c>
      <c r="B1143" t="s">
        <v>312</v>
      </c>
      <c r="C1143" t="s">
        <v>427</v>
      </c>
    </row>
    <row r="1144" spans="1:3" x14ac:dyDescent="0.25">
      <c r="A1144" t="s">
        <v>277</v>
      </c>
      <c r="B1144" t="s">
        <v>312</v>
      </c>
      <c r="C1144" t="s">
        <v>427</v>
      </c>
    </row>
    <row r="1145" spans="1:3" x14ac:dyDescent="0.25">
      <c r="A1145" t="s">
        <v>277</v>
      </c>
      <c r="B1145" t="s">
        <v>312</v>
      </c>
      <c r="C1145" t="s">
        <v>427</v>
      </c>
    </row>
    <row r="1146" spans="1:3" x14ac:dyDescent="0.25">
      <c r="A1146" t="s">
        <v>277</v>
      </c>
      <c r="B1146" t="s">
        <v>312</v>
      </c>
      <c r="C1146" t="s">
        <v>430</v>
      </c>
    </row>
    <row r="1147" spans="1:3" x14ac:dyDescent="0.25">
      <c r="A1147" t="s">
        <v>277</v>
      </c>
      <c r="B1147" t="s">
        <v>312</v>
      </c>
      <c r="C1147" t="s">
        <v>428</v>
      </c>
    </row>
    <row r="1148" spans="1:3" x14ac:dyDescent="0.25">
      <c r="A1148" t="s">
        <v>277</v>
      </c>
      <c r="B1148" t="s">
        <v>312</v>
      </c>
      <c r="C1148" t="s">
        <v>428</v>
      </c>
    </row>
    <row r="1149" spans="1:3" x14ac:dyDescent="0.25">
      <c r="A1149" t="s">
        <v>277</v>
      </c>
      <c r="B1149" t="s">
        <v>312</v>
      </c>
      <c r="C1149" t="s">
        <v>428</v>
      </c>
    </row>
    <row r="1150" spans="1:3" x14ac:dyDescent="0.25">
      <c r="A1150" t="s">
        <v>277</v>
      </c>
      <c r="B1150" t="s">
        <v>312</v>
      </c>
      <c r="C1150" t="s">
        <v>429</v>
      </c>
    </row>
    <row r="1151" spans="1:3" x14ac:dyDescent="0.25">
      <c r="A1151" t="s">
        <v>277</v>
      </c>
      <c r="B1151" t="s">
        <v>312</v>
      </c>
      <c r="C1151" t="s">
        <v>428</v>
      </c>
    </row>
    <row r="1152" spans="1:3" x14ac:dyDescent="0.25">
      <c r="A1152" t="s">
        <v>277</v>
      </c>
      <c r="B1152" t="s">
        <v>312</v>
      </c>
      <c r="C1152" t="s">
        <v>427</v>
      </c>
    </row>
    <row r="1153" spans="1:3" x14ac:dyDescent="0.25">
      <c r="A1153" t="s">
        <v>277</v>
      </c>
      <c r="B1153" t="s">
        <v>312</v>
      </c>
      <c r="C1153" t="s">
        <v>427</v>
      </c>
    </row>
    <row r="1154" spans="1:3" x14ac:dyDescent="0.25">
      <c r="A1154" t="s">
        <v>277</v>
      </c>
      <c r="B1154" t="s">
        <v>312</v>
      </c>
      <c r="C1154" t="s">
        <v>428</v>
      </c>
    </row>
    <row r="1155" spans="1:3" x14ac:dyDescent="0.25">
      <c r="A1155" t="s">
        <v>277</v>
      </c>
      <c r="B1155" t="s">
        <v>312</v>
      </c>
      <c r="C1155" t="s">
        <v>427</v>
      </c>
    </row>
    <row r="1156" spans="1:3" x14ac:dyDescent="0.25">
      <c r="A1156" t="s">
        <v>277</v>
      </c>
      <c r="B1156" t="s">
        <v>312</v>
      </c>
      <c r="C1156" t="s">
        <v>427</v>
      </c>
    </row>
    <row r="1157" spans="1:3" x14ac:dyDescent="0.25">
      <c r="A1157" t="s">
        <v>277</v>
      </c>
      <c r="B1157" t="s">
        <v>312</v>
      </c>
      <c r="C1157" t="s">
        <v>429</v>
      </c>
    </row>
    <row r="1158" spans="1:3" x14ac:dyDescent="0.25">
      <c r="A1158" t="s">
        <v>277</v>
      </c>
      <c r="B1158" t="s">
        <v>312</v>
      </c>
      <c r="C1158" t="s">
        <v>427</v>
      </c>
    </row>
    <row r="1159" spans="1:3" x14ac:dyDescent="0.25">
      <c r="A1159" t="s">
        <v>277</v>
      </c>
      <c r="B1159" t="s">
        <v>312</v>
      </c>
      <c r="C1159" t="s">
        <v>427</v>
      </c>
    </row>
    <row r="1160" spans="1:3" x14ac:dyDescent="0.25">
      <c r="A1160" t="s">
        <v>277</v>
      </c>
      <c r="B1160" t="s">
        <v>312</v>
      </c>
      <c r="C1160" t="s">
        <v>428</v>
      </c>
    </row>
    <row r="1161" spans="1:3" x14ac:dyDescent="0.25">
      <c r="A1161" t="s">
        <v>277</v>
      </c>
      <c r="B1161" t="s">
        <v>312</v>
      </c>
      <c r="C1161" t="s">
        <v>427</v>
      </c>
    </row>
    <row r="1162" spans="1:3" x14ac:dyDescent="0.25">
      <c r="A1162" t="s">
        <v>277</v>
      </c>
      <c r="B1162" t="s">
        <v>312</v>
      </c>
      <c r="C1162" t="s">
        <v>427</v>
      </c>
    </row>
    <row r="1163" spans="1:3" x14ac:dyDescent="0.25">
      <c r="A1163" t="s">
        <v>277</v>
      </c>
      <c r="B1163" t="s">
        <v>312</v>
      </c>
      <c r="C1163" t="s">
        <v>428</v>
      </c>
    </row>
    <row r="1164" spans="1:3" x14ac:dyDescent="0.25">
      <c r="A1164" t="s">
        <v>277</v>
      </c>
      <c r="B1164" t="s">
        <v>312</v>
      </c>
      <c r="C1164" t="s">
        <v>428</v>
      </c>
    </row>
    <row r="1165" spans="1:3" x14ac:dyDescent="0.25">
      <c r="A1165" t="s">
        <v>277</v>
      </c>
      <c r="B1165" t="s">
        <v>312</v>
      </c>
      <c r="C1165" t="s">
        <v>427</v>
      </c>
    </row>
    <row r="1166" spans="1:3" x14ac:dyDescent="0.25">
      <c r="A1166" t="s">
        <v>277</v>
      </c>
      <c r="B1166" t="s">
        <v>312</v>
      </c>
      <c r="C1166" t="s">
        <v>428</v>
      </c>
    </row>
    <row r="1167" spans="1:3" x14ac:dyDescent="0.25">
      <c r="A1167" t="s">
        <v>277</v>
      </c>
      <c r="B1167" t="s">
        <v>315</v>
      </c>
      <c r="C1167" t="s">
        <v>428</v>
      </c>
    </row>
    <row r="1168" spans="1:3" x14ac:dyDescent="0.25">
      <c r="A1168" t="s">
        <v>277</v>
      </c>
      <c r="B1168" t="s">
        <v>315</v>
      </c>
      <c r="C1168" t="s">
        <v>427</v>
      </c>
    </row>
    <row r="1169" spans="1:3" x14ac:dyDescent="0.25">
      <c r="A1169" t="s">
        <v>277</v>
      </c>
      <c r="B1169" t="s">
        <v>315</v>
      </c>
      <c r="C1169" t="s">
        <v>427</v>
      </c>
    </row>
    <row r="1170" spans="1:3" x14ac:dyDescent="0.25">
      <c r="A1170" t="s">
        <v>277</v>
      </c>
      <c r="B1170" t="s">
        <v>315</v>
      </c>
      <c r="C1170" t="s">
        <v>427</v>
      </c>
    </row>
    <row r="1171" spans="1:3" x14ac:dyDescent="0.25">
      <c r="A1171" t="s">
        <v>277</v>
      </c>
      <c r="B1171" t="s">
        <v>315</v>
      </c>
      <c r="C1171" t="s">
        <v>427</v>
      </c>
    </row>
    <row r="1172" spans="1:3" x14ac:dyDescent="0.25">
      <c r="A1172" t="s">
        <v>277</v>
      </c>
      <c r="B1172" t="s">
        <v>315</v>
      </c>
      <c r="C1172" t="s">
        <v>427</v>
      </c>
    </row>
    <row r="1173" spans="1:3" x14ac:dyDescent="0.25">
      <c r="A1173" t="s">
        <v>277</v>
      </c>
      <c r="B1173" t="s">
        <v>315</v>
      </c>
      <c r="C1173" t="s">
        <v>427</v>
      </c>
    </row>
    <row r="1174" spans="1:3" x14ac:dyDescent="0.25">
      <c r="A1174" t="s">
        <v>277</v>
      </c>
      <c r="B1174" t="s">
        <v>315</v>
      </c>
      <c r="C1174" t="s">
        <v>427</v>
      </c>
    </row>
    <row r="1175" spans="1:3" x14ac:dyDescent="0.25">
      <c r="A1175" t="s">
        <v>277</v>
      </c>
      <c r="B1175" t="s">
        <v>315</v>
      </c>
      <c r="C1175" t="s">
        <v>428</v>
      </c>
    </row>
    <row r="1176" spans="1:3" x14ac:dyDescent="0.25">
      <c r="A1176" t="s">
        <v>277</v>
      </c>
      <c r="B1176" t="s">
        <v>315</v>
      </c>
      <c r="C1176" t="s">
        <v>427</v>
      </c>
    </row>
    <row r="1177" spans="1:3" x14ac:dyDescent="0.25">
      <c r="A1177" t="s">
        <v>277</v>
      </c>
      <c r="B1177" t="s">
        <v>315</v>
      </c>
    </row>
    <row r="1178" spans="1:3" x14ac:dyDescent="0.25">
      <c r="A1178" t="s">
        <v>277</v>
      </c>
      <c r="B1178" t="s">
        <v>315</v>
      </c>
      <c r="C1178" t="s">
        <v>428</v>
      </c>
    </row>
    <row r="1179" spans="1:3" x14ac:dyDescent="0.25">
      <c r="A1179" t="s">
        <v>277</v>
      </c>
      <c r="B1179" t="s">
        <v>315</v>
      </c>
      <c r="C1179" t="s">
        <v>430</v>
      </c>
    </row>
    <row r="1180" spans="1:3" x14ac:dyDescent="0.25">
      <c r="A1180" t="s">
        <v>277</v>
      </c>
      <c r="B1180" t="s">
        <v>2596</v>
      </c>
      <c r="C1180" t="s">
        <v>430</v>
      </c>
    </row>
    <row r="1181" spans="1:3" x14ac:dyDescent="0.25">
      <c r="A1181" t="s">
        <v>277</v>
      </c>
      <c r="B1181" t="s">
        <v>2596</v>
      </c>
      <c r="C1181" t="s">
        <v>429</v>
      </c>
    </row>
    <row r="1182" spans="1:3" x14ac:dyDescent="0.25">
      <c r="A1182" t="s">
        <v>277</v>
      </c>
      <c r="B1182" t="s">
        <v>2596</v>
      </c>
      <c r="C1182" t="s">
        <v>429</v>
      </c>
    </row>
    <row r="1183" spans="1:3" x14ac:dyDescent="0.25">
      <c r="A1183" t="s">
        <v>277</v>
      </c>
      <c r="B1183" t="s">
        <v>2596</v>
      </c>
      <c r="C1183" t="s">
        <v>428</v>
      </c>
    </row>
    <row r="1184" spans="1:3" x14ac:dyDescent="0.25">
      <c r="A1184" t="s">
        <v>277</v>
      </c>
      <c r="B1184" t="s">
        <v>2596</v>
      </c>
      <c r="C1184" t="s">
        <v>430</v>
      </c>
    </row>
    <row r="1185" spans="1:3" x14ac:dyDescent="0.25">
      <c r="A1185" t="s">
        <v>277</v>
      </c>
      <c r="B1185" t="s">
        <v>2596</v>
      </c>
      <c r="C1185" t="s">
        <v>430</v>
      </c>
    </row>
    <row r="1186" spans="1:3" x14ac:dyDescent="0.25">
      <c r="A1186" t="s">
        <v>277</v>
      </c>
      <c r="B1186" t="s">
        <v>2596</v>
      </c>
      <c r="C1186" t="s">
        <v>430</v>
      </c>
    </row>
    <row r="1187" spans="1:3" x14ac:dyDescent="0.25">
      <c r="A1187" t="s">
        <v>277</v>
      </c>
      <c r="B1187" t="s">
        <v>2596</v>
      </c>
      <c r="C1187" t="s">
        <v>429</v>
      </c>
    </row>
    <row r="1188" spans="1:3" x14ac:dyDescent="0.25">
      <c r="A1188" t="s">
        <v>277</v>
      </c>
      <c r="B1188" t="s">
        <v>2596</v>
      </c>
      <c r="C1188" t="s">
        <v>428</v>
      </c>
    </row>
    <row r="1189" spans="1:3" x14ac:dyDescent="0.25">
      <c r="A1189" t="s">
        <v>277</v>
      </c>
      <c r="B1189" t="s">
        <v>2596</v>
      </c>
      <c r="C1189" t="s">
        <v>429</v>
      </c>
    </row>
    <row r="1190" spans="1:3" x14ac:dyDescent="0.25">
      <c r="A1190" t="s">
        <v>277</v>
      </c>
      <c r="B1190" t="s">
        <v>2596</v>
      </c>
      <c r="C1190" t="s">
        <v>430</v>
      </c>
    </row>
    <row r="1191" spans="1:3" x14ac:dyDescent="0.25">
      <c r="A1191" t="s">
        <v>277</v>
      </c>
      <c r="B1191" t="s">
        <v>2596</v>
      </c>
      <c r="C1191" t="s">
        <v>428</v>
      </c>
    </row>
    <row r="1192" spans="1:3" x14ac:dyDescent="0.25">
      <c r="A1192" t="s">
        <v>277</v>
      </c>
      <c r="B1192" t="s">
        <v>2596</v>
      </c>
      <c r="C1192" t="s">
        <v>427</v>
      </c>
    </row>
    <row r="1193" spans="1:3" x14ac:dyDescent="0.25">
      <c r="A1193" t="s">
        <v>277</v>
      </c>
      <c r="B1193" t="s">
        <v>2596</v>
      </c>
      <c r="C1193" t="s">
        <v>430</v>
      </c>
    </row>
    <row r="1194" spans="1:3" x14ac:dyDescent="0.25">
      <c r="A1194" t="s">
        <v>277</v>
      </c>
      <c r="B1194" t="s">
        <v>2598</v>
      </c>
      <c r="C1194" t="s">
        <v>428</v>
      </c>
    </row>
    <row r="1195" spans="1:3" x14ac:dyDescent="0.25">
      <c r="A1195" t="s">
        <v>277</v>
      </c>
      <c r="B1195" t="s">
        <v>2598</v>
      </c>
      <c r="C1195" t="s">
        <v>429</v>
      </c>
    </row>
    <row r="1196" spans="1:3" x14ac:dyDescent="0.25">
      <c r="A1196" t="s">
        <v>277</v>
      </c>
      <c r="B1196" t="s">
        <v>2598</v>
      </c>
      <c r="C1196" t="s">
        <v>430</v>
      </c>
    </row>
    <row r="1197" spans="1:3" x14ac:dyDescent="0.25">
      <c r="A1197" t="s">
        <v>277</v>
      </c>
      <c r="B1197" t="s">
        <v>2598</v>
      </c>
      <c r="C1197" t="s">
        <v>430</v>
      </c>
    </row>
    <row r="1198" spans="1:3" x14ac:dyDescent="0.25">
      <c r="A1198" t="s">
        <v>277</v>
      </c>
      <c r="B1198" t="s">
        <v>2598</v>
      </c>
      <c r="C1198" t="s">
        <v>429</v>
      </c>
    </row>
    <row r="1199" spans="1:3" x14ac:dyDescent="0.25">
      <c r="A1199" t="s">
        <v>277</v>
      </c>
      <c r="B1199" t="s">
        <v>2598</v>
      </c>
      <c r="C1199" t="s">
        <v>430</v>
      </c>
    </row>
    <row r="1200" spans="1:3" x14ac:dyDescent="0.25">
      <c r="A1200" t="s">
        <v>277</v>
      </c>
      <c r="B1200" t="s">
        <v>2598</v>
      </c>
      <c r="C1200" t="s">
        <v>429</v>
      </c>
    </row>
    <row r="1201" spans="1:3" x14ac:dyDescent="0.25">
      <c r="A1201" t="s">
        <v>277</v>
      </c>
      <c r="B1201" t="s">
        <v>2598</v>
      </c>
      <c r="C1201" t="s">
        <v>427</v>
      </c>
    </row>
    <row r="1202" spans="1:3" x14ac:dyDescent="0.25">
      <c r="A1202" t="s">
        <v>277</v>
      </c>
      <c r="B1202" t="s">
        <v>2598</v>
      </c>
      <c r="C1202" t="s">
        <v>430</v>
      </c>
    </row>
    <row r="1203" spans="1:3" x14ac:dyDescent="0.25">
      <c r="A1203" t="s">
        <v>277</v>
      </c>
      <c r="B1203" t="s">
        <v>2598</v>
      </c>
      <c r="C1203" t="s">
        <v>427</v>
      </c>
    </row>
    <row r="1204" spans="1:3" x14ac:dyDescent="0.25">
      <c r="A1204" t="s">
        <v>277</v>
      </c>
      <c r="B1204" t="s">
        <v>2598</v>
      </c>
      <c r="C1204" t="s">
        <v>427</v>
      </c>
    </row>
    <row r="1205" spans="1:3" x14ac:dyDescent="0.25">
      <c r="A1205" t="s">
        <v>277</v>
      </c>
      <c r="B1205" t="s">
        <v>2598</v>
      </c>
      <c r="C1205" t="s">
        <v>429</v>
      </c>
    </row>
    <row r="1206" spans="1:3" x14ac:dyDescent="0.25">
      <c r="A1206" t="s">
        <v>277</v>
      </c>
      <c r="B1206" t="s">
        <v>2598</v>
      </c>
      <c r="C1206" t="s">
        <v>428</v>
      </c>
    </row>
    <row r="1207" spans="1:3" x14ac:dyDescent="0.25">
      <c r="A1207" t="s">
        <v>277</v>
      </c>
      <c r="B1207" t="s">
        <v>2598</v>
      </c>
      <c r="C1207" t="s">
        <v>430</v>
      </c>
    </row>
    <row r="1208" spans="1:3" x14ac:dyDescent="0.25">
      <c r="A1208" t="s">
        <v>277</v>
      </c>
      <c r="B1208" t="s">
        <v>2598</v>
      </c>
      <c r="C1208" t="s">
        <v>429</v>
      </c>
    </row>
    <row r="1209" spans="1:3" x14ac:dyDescent="0.25">
      <c r="A1209" t="s">
        <v>277</v>
      </c>
      <c r="B1209" t="s">
        <v>2598</v>
      </c>
      <c r="C1209" t="s">
        <v>429</v>
      </c>
    </row>
    <row r="1210" spans="1:3" x14ac:dyDescent="0.25">
      <c r="A1210" t="s">
        <v>277</v>
      </c>
      <c r="B1210" t="s">
        <v>2598</v>
      </c>
      <c r="C1210" t="s">
        <v>429</v>
      </c>
    </row>
    <row r="1211" spans="1:3" x14ac:dyDescent="0.25">
      <c r="A1211" t="s">
        <v>318</v>
      </c>
      <c r="B1211" t="s">
        <v>319</v>
      </c>
      <c r="C1211" t="s">
        <v>427</v>
      </c>
    </row>
    <row r="1212" spans="1:3" x14ac:dyDescent="0.25">
      <c r="A1212" t="s">
        <v>318</v>
      </c>
      <c r="B1212" t="s">
        <v>319</v>
      </c>
      <c r="C1212" t="s">
        <v>427</v>
      </c>
    </row>
    <row r="1213" spans="1:3" x14ac:dyDescent="0.25">
      <c r="A1213" t="s">
        <v>318</v>
      </c>
      <c r="B1213" t="s">
        <v>319</v>
      </c>
      <c r="C1213" t="s">
        <v>427</v>
      </c>
    </row>
    <row r="1214" spans="1:3" x14ac:dyDescent="0.25">
      <c r="A1214" t="s">
        <v>318</v>
      </c>
      <c r="B1214" t="s">
        <v>319</v>
      </c>
      <c r="C1214" t="s">
        <v>428</v>
      </c>
    </row>
    <row r="1215" spans="1:3" x14ac:dyDescent="0.25">
      <c r="A1215" t="s">
        <v>318</v>
      </c>
      <c r="B1215" t="s">
        <v>319</v>
      </c>
      <c r="C1215" t="s">
        <v>428</v>
      </c>
    </row>
    <row r="1216" spans="1:3" x14ac:dyDescent="0.25">
      <c r="A1216" t="s">
        <v>318</v>
      </c>
      <c r="B1216" t="s">
        <v>319</v>
      </c>
      <c r="C1216" t="s">
        <v>428</v>
      </c>
    </row>
    <row r="1217" spans="1:3" x14ac:dyDescent="0.25">
      <c r="A1217" t="s">
        <v>318</v>
      </c>
      <c r="B1217" t="s">
        <v>319</v>
      </c>
      <c r="C1217" t="s">
        <v>427</v>
      </c>
    </row>
    <row r="1218" spans="1:3" x14ac:dyDescent="0.25">
      <c r="A1218" t="s">
        <v>318</v>
      </c>
      <c r="B1218" t="s">
        <v>319</v>
      </c>
      <c r="C1218" t="s">
        <v>427</v>
      </c>
    </row>
    <row r="1219" spans="1:3" x14ac:dyDescent="0.25">
      <c r="A1219" t="s">
        <v>318</v>
      </c>
      <c r="B1219" t="s">
        <v>319</v>
      </c>
      <c r="C1219" t="s">
        <v>427</v>
      </c>
    </row>
    <row r="1220" spans="1:3" x14ac:dyDescent="0.25">
      <c r="A1220" t="s">
        <v>318</v>
      </c>
      <c r="B1220" t="s">
        <v>319</v>
      </c>
      <c r="C1220" t="s">
        <v>427</v>
      </c>
    </row>
    <row r="1221" spans="1:3" x14ac:dyDescent="0.25">
      <c r="A1221" t="s">
        <v>318</v>
      </c>
      <c r="B1221" t="s">
        <v>319</v>
      </c>
      <c r="C1221" t="s">
        <v>427</v>
      </c>
    </row>
    <row r="1222" spans="1:3" x14ac:dyDescent="0.25">
      <c r="A1222" t="s">
        <v>318</v>
      </c>
      <c r="B1222" t="s">
        <v>319</v>
      </c>
      <c r="C1222" t="s">
        <v>427</v>
      </c>
    </row>
    <row r="1223" spans="1:3" x14ac:dyDescent="0.25">
      <c r="A1223" t="s">
        <v>318</v>
      </c>
      <c r="B1223" t="s">
        <v>319</v>
      </c>
      <c r="C1223" t="s">
        <v>428</v>
      </c>
    </row>
    <row r="1224" spans="1:3" x14ac:dyDescent="0.25">
      <c r="A1224" t="s">
        <v>318</v>
      </c>
      <c r="B1224" t="s">
        <v>323</v>
      </c>
      <c r="C1224" t="s">
        <v>428</v>
      </c>
    </row>
    <row r="1225" spans="1:3" x14ac:dyDescent="0.25">
      <c r="A1225" t="s">
        <v>318</v>
      </c>
      <c r="B1225" t="s">
        <v>323</v>
      </c>
      <c r="C1225" t="s">
        <v>428</v>
      </c>
    </row>
    <row r="1226" spans="1:3" x14ac:dyDescent="0.25">
      <c r="A1226" t="s">
        <v>318</v>
      </c>
      <c r="B1226" t="s">
        <v>323</v>
      </c>
      <c r="C1226" t="s">
        <v>429</v>
      </c>
    </row>
    <row r="1227" spans="1:3" x14ac:dyDescent="0.25">
      <c r="A1227" t="s">
        <v>318</v>
      </c>
      <c r="B1227" t="s">
        <v>323</v>
      </c>
      <c r="C1227" t="s">
        <v>429</v>
      </c>
    </row>
    <row r="1228" spans="1:3" x14ac:dyDescent="0.25">
      <c r="A1228" t="s">
        <v>318</v>
      </c>
      <c r="B1228" t="s">
        <v>323</v>
      </c>
      <c r="C1228" t="s">
        <v>429</v>
      </c>
    </row>
    <row r="1229" spans="1:3" x14ac:dyDescent="0.25">
      <c r="A1229" t="s">
        <v>318</v>
      </c>
      <c r="B1229" t="s">
        <v>323</v>
      </c>
      <c r="C1229" t="s">
        <v>428</v>
      </c>
    </row>
    <row r="1230" spans="1:3" x14ac:dyDescent="0.25">
      <c r="A1230" t="s">
        <v>318</v>
      </c>
      <c r="B1230" t="s">
        <v>323</v>
      </c>
      <c r="C1230" t="s">
        <v>430</v>
      </c>
    </row>
    <row r="1231" spans="1:3" x14ac:dyDescent="0.25">
      <c r="A1231" t="s">
        <v>318</v>
      </c>
      <c r="B1231" t="s">
        <v>323</v>
      </c>
      <c r="C1231" t="s">
        <v>429</v>
      </c>
    </row>
    <row r="1232" spans="1:3" x14ac:dyDescent="0.25">
      <c r="A1232" t="s">
        <v>318</v>
      </c>
      <c r="B1232" t="s">
        <v>323</v>
      </c>
    </row>
    <row r="1233" spans="1:3" x14ac:dyDescent="0.25">
      <c r="A1233" t="s">
        <v>318</v>
      </c>
      <c r="B1233" t="s">
        <v>323</v>
      </c>
      <c r="C1233" t="s">
        <v>428</v>
      </c>
    </row>
    <row r="1234" spans="1:3" x14ac:dyDescent="0.25">
      <c r="A1234" t="s">
        <v>318</v>
      </c>
      <c r="B1234" t="s">
        <v>323</v>
      </c>
      <c r="C1234" t="s">
        <v>428</v>
      </c>
    </row>
    <row r="1235" spans="1:3" x14ac:dyDescent="0.25">
      <c r="A1235" t="s">
        <v>318</v>
      </c>
      <c r="B1235" t="s">
        <v>323</v>
      </c>
      <c r="C1235" t="s">
        <v>427</v>
      </c>
    </row>
    <row r="1236" spans="1:3" x14ac:dyDescent="0.25">
      <c r="A1236" t="s">
        <v>318</v>
      </c>
      <c r="B1236" t="s">
        <v>323</v>
      </c>
      <c r="C1236" t="s">
        <v>427</v>
      </c>
    </row>
    <row r="1237" spans="1:3" x14ac:dyDescent="0.25">
      <c r="A1237" t="s">
        <v>318</v>
      </c>
      <c r="B1237" t="s">
        <v>323</v>
      </c>
      <c r="C1237" t="s">
        <v>427</v>
      </c>
    </row>
    <row r="1238" spans="1:3" x14ac:dyDescent="0.25">
      <c r="A1238" t="s">
        <v>318</v>
      </c>
      <c r="B1238" t="s">
        <v>323</v>
      </c>
      <c r="C1238" t="s">
        <v>429</v>
      </c>
    </row>
    <row r="1239" spans="1:3" x14ac:dyDescent="0.25">
      <c r="A1239" t="s">
        <v>318</v>
      </c>
      <c r="B1239" t="s">
        <v>323</v>
      </c>
      <c r="C1239" t="s">
        <v>428</v>
      </c>
    </row>
    <row r="1240" spans="1:3" x14ac:dyDescent="0.25">
      <c r="A1240" t="s">
        <v>318</v>
      </c>
      <c r="B1240" t="s">
        <v>323</v>
      </c>
      <c r="C1240" t="s">
        <v>428</v>
      </c>
    </row>
    <row r="1241" spans="1:3" x14ac:dyDescent="0.25">
      <c r="A1241" t="s">
        <v>318</v>
      </c>
      <c r="B1241" t="s">
        <v>327</v>
      </c>
      <c r="C1241" t="s">
        <v>427</v>
      </c>
    </row>
    <row r="1242" spans="1:3" x14ac:dyDescent="0.25">
      <c r="A1242" t="s">
        <v>318</v>
      </c>
      <c r="B1242" t="s">
        <v>327</v>
      </c>
      <c r="C1242" t="s">
        <v>427</v>
      </c>
    </row>
    <row r="1243" spans="1:3" x14ac:dyDescent="0.25">
      <c r="A1243" t="s">
        <v>318</v>
      </c>
      <c r="B1243" t="s">
        <v>327</v>
      </c>
      <c r="C1243" t="s">
        <v>428</v>
      </c>
    </row>
    <row r="1244" spans="1:3" x14ac:dyDescent="0.25">
      <c r="A1244" t="s">
        <v>318</v>
      </c>
      <c r="B1244" t="s">
        <v>327</v>
      </c>
      <c r="C1244" t="s">
        <v>428</v>
      </c>
    </row>
    <row r="1245" spans="1:3" x14ac:dyDescent="0.25">
      <c r="A1245" t="s">
        <v>318</v>
      </c>
      <c r="B1245" t="s">
        <v>327</v>
      </c>
      <c r="C1245" t="s">
        <v>428</v>
      </c>
    </row>
    <row r="1246" spans="1:3" x14ac:dyDescent="0.25">
      <c r="A1246" t="s">
        <v>318</v>
      </c>
      <c r="B1246" t="s">
        <v>327</v>
      </c>
      <c r="C1246" t="s">
        <v>428</v>
      </c>
    </row>
    <row r="1247" spans="1:3" x14ac:dyDescent="0.25">
      <c r="A1247" t="s">
        <v>318</v>
      </c>
      <c r="B1247" t="s">
        <v>327</v>
      </c>
      <c r="C1247" t="s">
        <v>430</v>
      </c>
    </row>
    <row r="1248" spans="1:3" x14ac:dyDescent="0.25">
      <c r="A1248" t="s">
        <v>318</v>
      </c>
      <c r="B1248" t="s">
        <v>327</v>
      </c>
      <c r="C1248" t="s">
        <v>428</v>
      </c>
    </row>
    <row r="1249" spans="1:3" x14ac:dyDescent="0.25">
      <c r="A1249" t="s">
        <v>318</v>
      </c>
      <c r="B1249" t="s">
        <v>327</v>
      </c>
      <c r="C1249" t="s">
        <v>428</v>
      </c>
    </row>
    <row r="1250" spans="1:3" x14ac:dyDescent="0.25">
      <c r="A1250" t="s">
        <v>318</v>
      </c>
      <c r="B1250" t="s">
        <v>327</v>
      </c>
      <c r="C1250" t="s">
        <v>428</v>
      </c>
    </row>
    <row r="1251" spans="1:3" x14ac:dyDescent="0.25">
      <c r="A1251" t="s">
        <v>318</v>
      </c>
      <c r="B1251" t="s">
        <v>327</v>
      </c>
      <c r="C1251" t="s">
        <v>427</v>
      </c>
    </row>
    <row r="1252" spans="1:3" x14ac:dyDescent="0.25">
      <c r="A1252" t="s">
        <v>318</v>
      </c>
      <c r="B1252" t="s">
        <v>327</v>
      </c>
      <c r="C1252" t="s">
        <v>428</v>
      </c>
    </row>
    <row r="1253" spans="1:3" x14ac:dyDescent="0.25">
      <c r="A1253" t="s">
        <v>318</v>
      </c>
      <c r="B1253" t="s">
        <v>327</v>
      </c>
      <c r="C1253" t="s">
        <v>427</v>
      </c>
    </row>
    <row r="1254" spans="1:3" x14ac:dyDescent="0.25">
      <c r="A1254" t="s">
        <v>318</v>
      </c>
      <c r="B1254" t="s">
        <v>327</v>
      </c>
      <c r="C1254" t="s">
        <v>427</v>
      </c>
    </row>
    <row r="1255" spans="1:3" x14ac:dyDescent="0.25">
      <c r="A1255" t="s">
        <v>318</v>
      </c>
      <c r="B1255" t="s">
        <v>327</v>
      </c>
      <c r="C1255" t="s">
        <v>427</v>
      </c>
    </row>
    <row r="1256" spans="1:3" x14ac:dyDescent="0.25">
      <c r="A1256" t="s">
        <v>318</v>
      </c>
      <c r="B1256" t="s">
        <v>327</v>
      </c>
      <c r="C1256" t="s">
        <v>428</v>
      </c>
    </row>
    <row r="1257" spans="1:3" x14ac:dyDescent="0.25">
      <c r="A1257" t="s">
        <v>318</v>
      </c>
      <c r="B1257" t="s">
        <v>327</v>
      </c>
      <c r="C1257" t="s">
        <v>427</v>
      </c>
    </row>
    <row r="1258" spans="1:3" x14ac:dyDescent="0.25">
      <c r="A1258" t="s">
        <v>318</v>
      </c>
      <c r="B1258" t="s">
        <v>327</v>
      </c>
      <c r="C1258" t="s">
        <v>427</v>
      </c>
    </row>
    <row r="1259" spans="1:3" x14ac:dyDescent="0.25">
      <c r="A1259" t="s">
        <v>318</v>
      </c>
      <c r="B1259" t="s">
        <v>327</v>
      </c>
      <c r="C1259" t="s">
        <v>427</v>
      </c>
    </row>
    <row r="1260" spans="1:3" x14ac:dyDescent="0.25">
      <c r="A1260" t="s">
        <v>318</v>
      </c>
      <c r="B1260" t="s">
        <v>327</v>
      </c>
      <c r="C1260" t="s">
        <v>427</v>
      </c>
    </row>
    <row r="1261" spans="1:3" x14ac:dyDescent="0.25">
      <c r="A1261" t="s">
        <v>318</v>
      </c>
      <c r="B1261" t="s">
        <v>327</v>
      </c>
      <c r="C1261" t="s">
        <v>428</v>
      </c>
    </row>
    <row r="1262" spans="1:3" x14ac:dyDescent="0.25">
      <c r="A1262" t="s">
        <v>318</v>
      </c>
      <c r="B1262" t="s">
        <v>330</v>
      </c>
      <c r="C1262" t="s">
        <v>428</v>
      </c>
    </row>
    <row r="1263" spans="1:3" x14ac:dyDescent="0.25">
      <c r="A1263" t="s">
        <v>318</v>
      </c>
      <c r="B1263" t="s">
        <v>330</v>
      </c>
      <c r="C1263" t="s">
        <v>428</v>
      </c>
    </row>
    <row r="1264" spans="1:3" x14ac:dyDescent="0.25">
      <c r="A1264" t="s">
        <v>318</v>
      </c>
      <c r="B1264" t="s">
        <v>330</v>
      </c>
      <c r="C1264" t="s">
        <v>428</v>
      </c>
    </row>
    <row r="1265" spans="1:3" x14ac:dyDescent="0.25">
      <c r="A1265" t="s">
        <v>318</v>
      </c>
      <c r="B1265" t="s">
        <v>330</v>
      </c>
      <c r="C1265" t="s">
        <v>427</v>
      </c>
    </row>
    <row r="1266" spans="1:3" x14ac:dyDescent="0.25">
      <c r="A1266" t="s">
        <v>318</v>
      </c>
      <c r="B1266" t="s">
        <v>330</v>
      </c>
      <c r="C1266" t="s">
        <v>428</v>
      </c>
    </row>
    <row r="1267" spans="1:3" x14ac:dyDescent="0.25">
      <c r="A1267" t="s">
        <v>318</v>
      </c>
      <c r="B1267" t="s">
        <v>330</v>
      </c>
      <c r="C1267" t="s">
        <v>428</v>
      </c>
    </row>
    <row r="1268" spans="1:3" x14ac:dyDescent="0.25">
      <c r="A1268" t="s">
        <v>318</v>
      </c>
      <c r="B1268" t="s">
        <v>330</v>
      </c>
      <c r="C1268" t="s">
        <v>429</v>
      </c>
    </row>
    <row r="1269" spans="1:3" x14ac:dyDescent="0.25">
      <c r="A1269" t="s">
        <v>318</v>
      </c>
      <c r="B1269" t="s">
        <v>330</v>
      </c>
      <c r="C1269" t="s">
        <v>429</v>
      </c>
    </row>
    <row r="1270" spans="1:3" x14ac:dyDescent="0.25">
      <c r="A1270" t="s">
        <v>318</v>
      </c>
      <c r="B1270" t="s">
        <v>330</v>
      </c>
      <c r="C1270" t="s">
        <v>428</v>
      </c>
    </row>
    <row r="1271" spans="1:3" x14ac:dyDescent="0.25">
      <c r="A1271" t="s">
        <v>318</v>
      </c>
      <c r="B1271" t="s">
        <v>330</v>
      </c>
      <c r="C1271" t="s">
        <v>427</v>
      </c>
    </row>
    <row r="1272" spans="1:3" x14ac:dyDescent="0.25">
      <c r="A1272" t="s">
        <v>318</v>
      </c>
      <c r="B1272" t="s">
        <v>330</v>
      </c>
      <c r="C1272" t="s">
        <v>428</v>
      </c>
    </row>
    <row r="1273" spans="1:3" x14ac:dyDescent="0.25">
      <c r="A1273" t="s">
        <v>318</v>
      </c>
      <c r="B1273" t="s">
        <v>330</v>
      </c>
      <c r="C1273" t="s">
        <v>427</v>
      </c>
    </row>
    <row r="1274" spans="1:3" x14ac:dyDescent="0.25">
      <c r="A1274" t="s">
        <v>318</v>
      </c>
      <c r="B1274" t="s">
        <v>330</v>
      </c>
      <c r="C1274" t="s">
        <v>427</v>
      </c>
    </row>
    <row r="1275" spans="1:3" x14ac:dyDescent="0.25">
      <c r="A1275" t="s">
        <v>318</v>
      </c>
      <c r="B1275" t="s">
        <v>330</v>
      </c>
      <c r="C1275" t="s">
        <v>428</v>
      </c>
    </row>
    <row r="1276" spans="1:3" x14ac:dyDescent="0.25">
      <c r="A1276" t="s">
        <v>318</v>
      </c>
      <c r="B1276" t="s">
        <v>330</v>
      </c>
      <c r="C1276" t="s">
        <v>427</v>
      </c>
    </row>
    <row r="1277" spans="1:3" x14ac:dyDescent="0.25">
      <c r="A1277" t="s">
        <v>318</v>
      </c>
      <c r="B1277" t="s">
        <v>330</v>
      </c>
      <c r="C1277" t="s">
        <v>427</v>
      </c>
    </row>
    <row r="1278" spans="1:3" x14ac:dyDescent="0.25">
      <c r="A1278" t="s">
        <v>318</v>
      </c>
      <c r="B1278" t="s">
        <v>330</v>
      </c>
      <c r="C1278" t="s">
        <v>427</v>
      </c>
    </row>
    <row r="1279" spans="1:3" x14ac:dyDescent="0.25">
      <c r="A1279" t="s">
        <v>318</v>
      </c>
      <c r="B1279" t="s">
        <v>330</v>
      </c>
      <c r="C1279" t="s">
        <v>427</v>
      </c>
    </row>
    <row r="1280" spans="1:3" x14ac:dyDescent="0.25">
      <c r="A1280" t="s">
        <v>318</v>
      </c>
      <c r="B1280" t="s">
        <v>330</v>
      </c>
      <c r="C1280" t="s">
        <v>427</v>
      </c>
    </row>
    <row r="1281" spans="1:3" x14ac:dyDescent="0.25">
      <c r="A1281" t="s">
        <v>318</v>
      </c>
      <c r="B1281" t="s">
        <v>330</v>
      </c>
      <c r="C1281" t="s">
        <v>427</v>
      </c>
    </row>
    <row r="1282" spans="1:3" x14ac:dyDescent="0.25">
      <c r="A1282" t="s">
        <v>318</v>
      </c>
      <c r="B1282" t="s">
        <v>330</v>
      </c>
      <c r="C1282" t="s">
        <v>427</v>
      </c>
    </row>
    <row r="1283" spans="1:3" x14ac:dyDescent="0.25">
      <c r="A1283" t="s">
        <v>318</v>
      </c>
      <c r="B1283" t="s">
        <v>330</v>
      </c>
      <c r="C1283" t="s">
        <v>427</v>
      </c>
    </row>
    <row r="1284" spans="1:3" x14ac:dyDescent="0.25">
      <c r="A1284" t="s">
        <v>318</v>
      </c>
      <c r="B1284" t="s">
        <v>330</v>
      </c>
      <c r="C1284" t="s">
        <v>427</v>
      </c>
    </row>
    <row r="1285" spans="1:3" x14ac:dyDescent="0.25">
      <c r="A1285" t="s">
        <v>318</v>
      </c>
      <c r="B1285" t="s">
        <v>330</v>
      </c>
      <c r="C1285" t="s">
        <v>427</v>
      </c>
    </row>
    <row r="1286" spans="1:3" x14ac:dyDescent="0.25">
      <c r="A1286" t="s">
        <v>318</v>
      </c>
      <c r="B1286" t="s">
        <v>330</v>
      </c>
      <c r="C1286" t="s">
        <v>427</v>
      </c>
    </row>
    <row r="1287" spans="1:3" x14ac:dyDescent="0.25">
      <c r="A1287" t="s">
        <v>318</v>
      </c>
      <c r="B1287" t="s">
        <v>330</v>
      </c>
      <c r="C1287" t="s">
        <v>428</v>
      </c>
    </row>
    <row r="1288" spans="1:3" x14ac:dyDescent="0.25">
      <c r="A1288" t="s">
        <v>318</v>
      </c>
      <c r="B1288" t="s">
        <v>333</v>
      </c>
      <c r="C1288" t="s">
        <v>428</v>
      </c>
    </row>
    <row r="1289" spans="1:3" x14ac:dyDescent="0.25">
      <c r="A1289" t="s">
        <v>318</v>
      </c>
      <c r="B1289" t="s">
        <v>333</v>
      </c>
      <c r="C1289" t="s">
        <v>428</v>
      </c>
    </row>
    <row r="1290" spans="1:3" x14ac:dyDescent="0.25">
      <c r="A1290" t="s">
        <v>318</v>
      </c>
      <c r="B1290" t="s">
        <v>333</v>
      </c>
      <c r="C1290" t="s">
        <v>428</v>
      </c>
    </row>
    <row r="1291" spans="1:3" x14ac:dyDescent="0.25">
      <c r="A1291" t="s">
        <v>318</v>
      </c>
      <c r="B1291" t="s">
        <v>333</v>
      </c>
      <c r="C1291" t="s">
        <v>428</v>
      </c>
    </row>
    <row r="1292" spans="1:3" x14ac:dyDescent="0.25">
      <c r="A1292" t="s">
        <v>318</v>
      </c>
      <c r="B1292" t="s">
        <v>333</v>
      </c>
      <c r="C1292" t="s">
        <v>428</v>
      </c>
    </row>
    <row r="1293" spans="1:3" x14ac:dyDescent="0.25">
      <c r="A1293" t="s">
        <v>318</v>
      </c>
      <c r="B1293" t="s">
        <v>333</v>
      </c>
      <c r="C1293" t="s">
        <v>429</v>
      </c>
    </row>
    <row r="1294" spans="1:3" x14ac:dyDescent="0.25">
      <c r="A1294" t="s">
        <v>318</v>
      </c>
      <c r="B1294" t="s">
        <v>333</v>
      </c>
      <c r="C1294" t="s">
        <v>429</v>
      </c>
    </row>
    <row r="1295" spans="1:3" x14ac:dyDescent="0.25">
      <c r="A1295" t="s">
        <v>318</v>
      </c>
      <c r="B1295" t="s">
        <v>333</v>
      </c>
      <c r="C1295" t="s">
        <v>430</v>
      </c>
    </row>
    <row r="1296" spans="1:3" x14ac:dyDescent="0.25">
      <c r="A1296" t="s">
        <v>318</v>
      </c>
      <c r="B1296" t="s">
        <v>333</v>
      </c>
      <c r="C1296" t="s">
        <v>429</v>
      </c>
    </row>
    <row r="1297" spans="1:3" x14ac:dyDescent="0.25">
      <c r="A1297" t="s">
        <v>318</v>
      </c>
      <c r="B1297" t="s">
        <v>333</v>
      </c>
      <c r="C1297" t="s">
        <v>429</v>
      </c>
    </row>
    <row r="1298" spans="1:3" x14ac:dyDescent="0.25">
      <c r="A1298" t="s">
        <v>318</v>
      </c>
      <c r="B1298" t="s">
        <v>333</v>
      </c>
      <c r="C1298" t="s">
        <v>430</v>
      </c>
    </row>
    <row r="1299" spans="1:3" x14ac:dyDescent="0.25">
      <c r="A1299" t="s">
        <v>318</v>
      </c>
      <c r="B1299" t="s">
        <v>333</v>
      </c>
      <c r="C1299" t="s">
        <v>427</v>
      </c>
    </row>
    <row r="1300" spans="1:3" x14ac:dyDescent="0.25">
      <c r="A1300" t="s">
        <v>318</v>
      </c>
      <c r="B1300" t="s">
        <v>333</v>
      </c>
      <c r="C1300" t="s">
        <v>430</v>
      </c>
    </row>
    <row r="1301" spans="1:3" x14ac:dyDescent="0.25">
      <c r="A1301" t="s">
        <v>318</v>
      </c>
      <c r="B1301" t="s">
        <v>333</v>
      </c>
      <c r="C1301" t="s">
        <v>430</v>
      </c>
    </row>
    <row r="1302" spans="1:3" x14ac:dyDescent="0.25">
      <c r="A1302" t="s">
        <v>318</v>
      </c>
      <c r="B1302" t="s">
        <v>333</v>
      </c>
      <c r="C1302" t="s">
        <v>429</v>
      </c>
    </row>
    <row r="1303" spans="1:3" x14ac:dyDescent="0.25">
      <c r="A1303" t="s">
        <v>318</v>
      </c>
      <c r="B1303" t="s">
        <v>333</v>
      </c>
      <c r="C1303" t="s">
        <v>428</v>
      </c>
    </row>
    <row r="1304" spans="1:3" x14ac:dyDescent="0.25">
      <c r="A1304" t="s">
        <v>318</v>
      </c>
      <c r="B1304" t="s">
        <v>333</v>
      </c>
      <c r="C1304" t="s">
        <v>427</v>
      </c>
    </row>
    <row r="1305" spans="1:3" x14ac:dyDescent="0.25">
      <c r="A1305" t="s">
        <v>318</v>
      </c>
      <c r="B1305" t="s">
        <v>333</v>
      </c>
    </row>
    <row r="1306" spans="1:3" x14ac:dyDescent="0.25">
      <c r="A1306" t="s">
        <v>318</v>
      </c>
      <c r="B1306" t="s">
        <v>333</v>
      </c>
      <c r="C1306" t="s">
        <v>428</v>
      </c>
    </row>
    <row r="1307" spans="1:3" x14ac:dyDescent="0.25">
      <c r="A1307" t="s">
        <v>318</v>
      </c>
      <c r="B1307" t="s">
        <v>333</v>
      </c>
      <c r="C1307" t="s">
        <v>428</v>
      </c>
    </row>
    <row r="1308" spans="1:3" x14ac:dyDescent="0.25">
      <c r="A1308" t="s">
        <v>318</v>
      </c>
      <c r="B1308" t="s">
        <v>333</v>
      </c>
      <c r="C1308" t="s">
        <v>428</v>
      </c>
    </row>
    <row r="1309" spans="1:3" x14ac:dyDescent="0.25">
      <c r="A1309" t="s">
        <v>318</v>
      </c>
      <c r="B1309" t="s">
        <v>333</v>
      </c>
      <c r="C1309" t="s">
        <v>428</v>
      </c>
    </row>
    <row r="1310" spans="1:3" x14ac:dyDescent="0.25">
      <c r="A1310" t="s">
        <v>318</v>
      </c>
      <c r="B1310" t="s">
        <v>333</v>
      </c>
      <c r="C1310" t="s">
        <v>428</v>
      </c>
    </row>
    <row r="1311" spans="1:3" x14ac:dyDescent="0.25">
      <c r="A1311" t="s">
        <v>318</v>
      </c>
      <c r="B1311" t="s">
        <v>333</v>
      </c>
      <c r="C1311" t="s">
        <v>428</v>
      </c>
    </row>
    <row r="1312" spans="1:3" x14ac:dyDescent="0.25">
      <c r="A1312" t="s">
        <v>318</v>
      </c>
      <c r="B1312" t="s">
        <v>333</v>
      </c>
      <c r="C1312" t="s">
        <v>427</v>
      </c>
    </row>
    <row r="1313" spans="1:3" x14ac:dyDescent="0.25">
      <c r="A1313" t="s">
        <v>318</v>
      </c>
      <c r="B1313" t="s">
        <v>333</v>
      </c>
      <c r="C1313" t="s">
        <v>427</v>
      </c>
    </row>
    <row r="1314" spans="1:3" x14ac:dyDescent="0.25">
      <c r="A1314" t="s">
        <v>318</v>
      </c>
      <c r="B1314" t="s">
        <v>333</v>
      </c>
      <c r="C1314" t="s">
        <v>427</v>
      </c>
    </row>
    <row r="1315" spans="1:3" x14ac:dyDescent="0.25">
      <c r="A1315" t="s">
        <v>318</v>
      </c>
      <c r="B1315" t="s">
        <v>336</v>
      </c>
      <c r="C1315" t="s">
        <v>428</v>
      </c>
    </row>
    <row r="1316" spans="1:3" x14ac:dyDescent="0.25">
      <c r="A1316" t="s">
        <v>318</v>
      </c>
      <c r="B1316" t="s">
        <v>336</v>
      </c>
      <c r="C1316" t="s">
        <v>428</v>
      </c>
    </row>
    <row r="1317" spans="1:3" x14ac:dyDescent="0.25">
      <c r="A1317" t="s">
        <v>318</v>
      </c>
      <c r="B1317" t="s">
        <v>336</v>
      </c>
      <c r="C1317" t="s">
        <v>428</v>
      </c>
    </row>
    <row r="1318" spans="1:3" x14ac:dyDescent="0.25">
      <c r="A1318" t="s">
        <v>318</v>
      </c>
      <c r="B1318" t="s">
        <v>336</v>
      </c>
      <c r="C1318" t="s">
        <v>428</v>
      </c>
    </row>
    <row r="1319" spans="1:3" x14ac:dyDescent="0.25">
      <c r="A1319" t="s">
        <v>318</v>
      </c>
      <c r="B1319" t="s">
        <v>336</v>
      </c>
      <c r="C1319" t="s">
        <v>427</v>
      </c>
    </row>
    <row r="1320" spans="1:3" x14ac:dyDescent="0.25">
      <c r="A1320" t="s">
        <v>318</v>
      </c>
      <c r="B1320" t="s">
        <v>336</v>
      </c>
      <c r="C1320" t="s">
        <v>427</v>
      </c>
    </row>
    <row r="1321" spans="1:3" x14ac:dyDescent="0.25">
      <c r="A1321" t="s">
        <v>318</v>
      </c>
      <c r="B1321" t="s">
        <v>336</v>
      </c>
      <c r="C1321" t="s">
        <v>427</v>
      </c>
    </row>
    <row r="1322" spans="1:3" x14ac:dyDescent="0.25">
      <c r="A1322" t="s">
        <v>318</v>
      </c>
      <c r="B1322" t="s">
        <v>336</v>
      </c>
      <c r="C1322" t="s">
        <v>427</v>
      </c>
    </row>
    <row r="1323" spans="1:3" x14ac:dyDescent="0.25">
      <c r="A1323" t="s">
        <v>318</v>
      </c>
      <c r="B1323" t="s">
        <v>336</v>
      </c>
      <c r="C1323" t="s">
        <v>428</v>
      </c>
    </row>
    <row r="1324" spans="1:3" x14ac:dyDescent="0.25">
      <c r="A1324" t="s">
        <v>318</v>
      </c>
      <c r="B1324" t="s">
        <v>336</v>
      </c>
      <c r="C1324" t="s">
        <v>427</v>
      </c>
    </row>
    <row r="1325" spans="1:3" x14ac:dyDescent="0.25">
      <c r="A1325" t="s">
        <v>318</v>
      </c>
      <c r="B1325" t="s">
        <v>336</v>
      </c>
      <c r="C1325" t="s">
        <v>428</v>
      </c>
    </row>
    <row r="1326" spans="1:3" x14ac:dyDescent="0.25">
      <c r="A1326" t="s">
        <v>318</v>
      </c>
      <c r="B1326" t="s">
        <v>336</v>
      </c>
      <c r="C1326" t="s">
        <v>427</v>
      </c>
    </row>
    <row r="1327" spans="1:3" x14ac:dyDescent="0.25">
      <c r="A1327" t="s">
        <v>318</v>
      </c>
      <c r="B1327" t="s">
        <v>336</v>
      </c>
      <c r="C1327" t="s">
        <v>427</v>
      </c>
    </row>
    <row r="1328" spans="1:3" x14ac:dyDescent="0.25">
      <c r="A1328" t="s">
        <v>318</v>
      </c>
      <c r="B1328" t="s">
        <v>336</v>
      </c>
      <c r="C1328" t="s">
        <v>427</v>
      </c>
    </row>
    <row r="1329" spans="1:3" x14ac:dyDescent="0.25">
      <c r="A1329" t="s">
        <v>318</v>
      </c>
      <c r="B1329" t="s">
        <v>336</v>
      </c>
      <c r="C1329" t="s">
        <v>428</v>
      </c>
    </row>
    <row r="1330" spans="1:3" x14ac:dyDescent="0.25">
      <c r="A1330" t="s">
        <v>318</v>
      </c>
      <c r="B1330" t="s">
        <v>336</v>
      </c>
      <c r="C1330" t="s">
        <v>429</v>
      </c>
    </row>
    <row r="1331" spans="1:3" x14ac:dyDescent="0.25">
      <c r="A1331" t="s">
        <v>318</v>
      </c>
      <c r="B1331" t="s">
        <v>336</v>
      </c>
      <c r="C1331" t="s">
        <v>428</v>
      </c>
    </row>
    <row r="1332" spans="1:3" x14ac:dyDescent="0.25">
      <c r="A1332" t="s">
        <v>318</v>
      </c>
      <c r="B1332" t="s">
        <v>339</v>
      </c>
      <c r="C1332" t="s">
        <v>428</v>
      </c>
    </row>
    <row r="1333" spans="1:3" x14ac:dyDescent="0.25">
      <c r="A1333" t="s">
        <v>318</v>
      </c>
      <c r="B1333" t="s">
        <v>339</v>
      </c>
      <c r="C1333" t="s">
        <v>429</v>
      </c>
    </row>
    <row r="1334" spans="1:3" x14ac:dyDescent="0.25">
      <c r="A1334" t="s">
        <v>318</v>
      </c>
      <c r="B1334" t="s">
        <v>339</v>
      </c>
      <c r="C1334" t="s">
        <v>428</v>
      </c>
    </row>
    <row r="1335" spans="1:3" x14ac:dyDescent="0.25">
      <c r="A1335" t="s">
        <v>318</v>
      </c>
      <c r="B1335" t="s">
        <v>339</v>
      </c>
      <c r="C1335" t="s">
        <v>427</v>
      </c>
    </row>
    <row r="1336" spans="1:3" x14ac:dyDescent="0.25">
      <c r="A1336" t="s">
        <v>318</v>
      </c>
      <c r="B1336" t="s">
        <v>339</v>
      </c>
      <c r="C1336" t="s">
        <v>428</v>
      </c>
    </row>
    <row r="1337" spans="1:3" x14ac:dyDescent="0.25">
      <c r="A1337" t="s">
        <v>318</v>
      </c>
      <c r="B1337" t="s">
        <v>339</v>
      </c>
      <c r="C1337" t="s">
        <v>427</v>
      </c>
    </row>
    <row r="1338" spans="1:3" x14ac:dyDescent="0.25">
      <c r="A1338" t="s">
        <v>318</v>
      </c>
      <c r="B1338" t="s">
        <v>339</v>
      </c>
      <c r="C1338" t="s">
        <v>427</v>
      </c>
    </row>
    <row r="1339" spans="1:3" x14ac:dyDescent="0.25">
      <c r="A1339" t="s">
        <v>318</v>
      </c>
      <c r="B1339" t="s">
        <v>339</v>
      </c>
      <c r="C1339" t="s">
        <v>428</v>
      </c>
    </row>
    <row r="1340" spans="1:3" x14ac:dyDescent="0.25">
      <c r="A1340" t="s">
        <v>318</v>
      </c>
      <c r="B1340" t="s">
        <v>339</v>
      </c>
      <c r="C1340" t="s">
        <v>427</v>
      </c>
    </row>
    <row r="1341" spans="1:3" x14ac:dyDescent="0.25">
      <c r="A1341" t="s">
        <v>318</v>
      </c>
      <c r="B1341" t="s">
        <v>339</v>
      </c>
      <c r="C1341" t="s">
        <v>427</v>
      </c>
    </row>
    <row r="1342" spans="1:3" x14ac:dyDescent="0.25">
      <c r="A1342" t="s">
        <v>318</v>
      </c>
      <c r="B1342" t="s">
        <v>339</v>
      </c>
      <c r="C1342" t="s">
        <v>428</v>
      </c>
    </row>
    <row r="1343" spans="1:3" x14ac:dyDescent="0.25">
      <c r="A1343" t="s">
        <v>318</v>
      </c>
      <c r="B1343" t="s">
        <v>339</v>
      </c>
      <c r="C1343" t="s">
        <v>427</v>
      </c>
    </row>
    <row r="1344" spans="1:3" x14ac:dyDescent="0.25">
      <c r="A1344" t="s">
        <v>318</v>
      </c>
      <c r="B1344" t="s">
        <v>339</v>
      </c>
      <c r="C1344" t="s">
        <v>427</v>
      </c>
    </row>
    <row r="1345" spans="1:3" x14ac:dyDescent="0.25">
      <c r="A1345" t="s">
        <v>318</v>
      </c>
      <c r="B1345" t="s">
        <v>339</v>
      </c>
      <c r="C1345" t="s">
        <v>427</v>
      </c>
    </row>
    <row r="1346" spans="1:3" x14ac:dyDescent="0.25">
      <c r="A1346" t="s">
        <v>318</v>
      </c>
      <c r="B1346" t="s">
        <v>339</v>
      </c>
      <c r="C1346" t="s">
        <v>427</v>
      </c>
    </row>
    <row r="1347" spans="1:3" x14ac:dyDescent="0.25">
      <c r="A1347" t="s">
        <v>318</v>
      </c>
      <c r="B1347" t="s">
        <v>339</v>
      </c>
      <c r="C1347" t="s">
        <v>427</v>
      </c>
    </row>
    <row r="1348" spans="1:3" x14ac:dyDescent="0.25">
      <c r="A1348" t="s">
        <v>318</v>
      </c>
      <c r="B1348" t="s">
        <v>339</v>
      </c>
      <c r="C1348" t="s">
        <v>428</v>
      </c>
    </row>
    <row r="1349" spans="1:3" x14ac:dyDescent="0.25">
      <c r="A1349" t="s">
        <v>318</v>
      </c>
      <c r="B1349" t="s">
        <v>341</v>
      </c>
      <c r="C1349" t="s">
        <v>428</v>
      </c>
    </row>
    <row r="1350" spans="1:3" x14ac:dyDescent="0.25">
      <c r="A1350" t="s">
        <v>318</v>
      </c>
      <c r="B1350" t="s">
        <v>341</v>
      </c>
      <c r="C1350" t="s">
        <v>428</v>
      </c>
    </row>
    <row r="1351" spans="1:3" x14ac:dyDescent="0.25">
      <c r="A1351" t="s">
        <v>318</v>
      </c>
      <c r="B1351" t="s">
        <v>341</v>
      </c>
      <c r="C1351" t="s">
        <v>427</v>
      </c>
    </row>
    <row r="1352" spans="1:3" x14ac:dyDescent="0.25">
      <c r="A1352" t="s">
        <v>318</v>
      </c>
      <c r="B1352" t="s">
        <v>341</v>
      </c>
      <c r="C1352" t="s">
        <v>428</v>
      </c>
    </row>
    <row r="1353" spans="1:3" x14ac:dyDescent="0.25">
      <c r="A1353" t="s">
        <v>318</v>
      </c>
      <c r="B1353" t="s">
        <v>341</v>
      </c>
      <c r="C1353" t="s">
        <v>427</v>
      </c>
    </row>
    <row r="1354" spans="1:3" x14ac:dyDescent="0.25">
      <c r="A1354" t="s">
        <v>318</v>
      </c>
      <c r="B1354" t="s">
        <v>341</v>
      </c>
      <c r="C1354" t="s">
        <v>429</v>
      </c>
    </row>
    <row r="1355" spans="1:3" x14ac:dyDescent="0.25">
      <c r="A1355" t="s">
        <v>318</v>
      </c>
      <c r="B1355" t="s">
        <v>341</v>
      </c>
      <c r="C1355" t="s">
        <v>427</v>
      </c>
    </row>
    <row r="1356" spans="1:3" x14ac:dyDescent="0.25">
      <c r="A1356" t="s">
        <v>318</v>
      </c>
      <c r="B1356" t="s">
        <v>341</v>
      </c>
      <c r="C1356" t="s">
        <v>428</v>
      </c>
    </row>
    <row r="1357" spans="1:3" x14ac:dyDescent="0.25">
      <c r="A1357" t="s">
        <v>318</v>
      </c>
      <c r="B1357" t="s">
        <v>341</v>
      </c>
      <c r="C1357" t="s">
        <v>428</v>
      </c>
    </row>
    <row r="1358" spans="1:3" x14ac:dyDescent="0.25">
      <c r="A1358" t="s">
        <v>318</v>
      </c>
      <c r="B1358" t="s">
        <v>341</v>
      </c>
      <c r="C1358" t="s">
        <v>428</v>
      </c>
    </row>
    <row r="1359" spans="1:3" x14ac:dyDescent="0.25">
      <c r="A1359" t="s">
        <v>318</v>
      </c>
      <c r="B1359" t="s">
        <v>341</v>
      </c>
      <c r="C1359" t="s">
        <v>427</v>
      </c>
    </row>
    <row r="1360" spans="1:3" x14ac:dyDescent="0.25">
      <c r="A1360" t="s">
        <v>318</v>
      </c>
      <c r="B1360" t="s">
        <v>341</v>
      </c>
      <c r="C1360" t="s">
        <v>427</v>
      </c>
    </row>
    <row r="1361" spans="1:3" x14ac:dyDescent="0.25">
      <c r="A1361" t="s">
        <v>318</v>
      </c>
      <c r="B1361" t="s">
        <v>341</v>
      </c>
      <c r="C1361" t="s">
        <v>428</v>
      </c>
    </row>
    <row r="1362" spans="1:3" x14ac:dyDescent="0.25">
      <c r="A1362" t="s">
        <v>318</v>
      </c>
      <c r="B1362" t="s">
        <v>341</v>
      </c>
      <c r="C1362" t="s">
        <v>428</v>
      </c>
    </row>
    <row r="1363" spans="1:3" x14ac:dyDescent="0.25">
      <c r="A1363" t="s">
        <v>318</v>
      </c>
      <c r="B1363" t="s">
        <v>341</v>
      </c>
      <c r="C1363" t="s">
        <v>428</v>
      </c>
    </row>
    <row r="1364" spans="1:3" x14ac:dyDescent="0.25">
      <c r="A1364" t="s">
        <v>318</v>
      </c>
      <c r="B1364" t="s">
        <v>341</v>
      </c>
      <c r="C1364" t="s">
        <v>427</v>
      </c>
    </row>
    <row r="1365" spans="1:3" x14ac:dyDescent="0.25">
      <c r="A1365" t="s">
        <v>318</v>
      </c>
      <c r="B1365" t="s">
        <v>341</v>
      </c>
      <c r="C1365" t="s">
        <v>427</v>
      </c>
    </row>
    <row r="1366" spans="1:3" x14ac:dyDescent="0.25">
      <c r="A1366" t="s">
        <v>318</v>
      </c>
      <c r="B1366" t="s">
        <v>341</v>
      </c>
      <c r="C1366" t="s">
        <v>428</v>
      </c>
    </row>
    <row r="1367" spans="1:3" x14ac:dyDescent="0.25">
      <c r="A1367" t="s">
        <v>318</v>
      </c>
      <c r="B1367" t="s">
        <v>341</v>
      </c>
      <c r="C1367" t="s">
        <v>427</v>
      </c>
    </row>
    <row r="1368" spans="1:3" x14ac:dyDescent="0.25">
      <c r="A1368" t="s">
        <v>318</v>
      </c>
      <c r="B1368" t="s">
        <v>341</v>
      </c>
      <c r="C1368" t="s">
        <v>429</v>
      </c>
    </row>
    <row r="1369" spans="1:3" x14ac:dyDescent="0.25">
      <c r="A1369" t="s">
        <v>318</v>
      </c>
      <c r="B1369" t="s">
        <v>341</v>
      </c>
      <c r="C1369" t="s">
        <v>427</v>
      </c>
    </row>
    <row r="1370" spans="1:3" x14ac:dyDescent="0.25">
      <c r="A1370" t="s">
        <v>318</v>
      </c>
      <c r="B1370" t="s">
        <v>341</v>
      </c>
      <c r="C1370" t="s">
        <v>427</v>
      </c>
    </row>
    <row r="1371" spans="1:3" x14ac:dyDescent="0.25">
      <c r="A1371" t="s">
        <v>318</v>
      </c>
      <c r="B1371" t="s">
        <v>341</v>
      </c>
      <c r="C1371" t="s">
        <v>427</v>
      </c>
    </row>
    <row r="1372" spans="1:3" x14ac:dyDescent="0.25">
      <c r="A1372" t="s">
        <v>318</v>
      </c>
      <c r="B1372" t="s">
        <v>341</v>
      </c>
      <c r="C1372" t="s">
        <v>427</v>
      </c>
    </row>
    <row r="1373" spans="1:3" x14ac:dyDescent="0.25">
      <c r="A1373" t="s">
        <v>318</v>
      </c>
      <c r="B1373" t="s">
        <v>341</v>
      </c>
      <c r="C1373" t="s">
        <v>427</v>
      </c>
    </row>
    <row r="1374" spans="1:3" x14ac:dyDescent="0.25">
      <c r="A1374" t="s">
        <v>318</v>
      </c>
      <c r="B1374" t="s">
        <v>341</v>
      </c>
      <c r="C1374" t="s">
        <v>427</v>
      </c>
    </row>
    <row r="1375" spans="1:3" x14ac:dyDescent="0.25">
      <c r="A1375" t="s">
        <v>318</v>
      </c>
      <c r="B1375" t="s">
        <v>341</v>
      </c>
      <c r="C1375" t="s">
        <v>427</v>
      </c>
    </row>
    <row r="1376" spans="1:3" x14ac:dyDescent="0.25">
      <c r="A1376" t="s">
        <v>318</v>
      </c>
      <c r="B1376" t="s">
        <v>341</v>
      </c>
      <c r="C1376" t="s">
        <v>427</v>
      </c>
    </row>
    <row r="1377" spans="1:3" x14ac:dyDescent="0.25">
      <c r="A1377" t="s">
        <v>318</v>
      </c>
      <c r="B1377" t="s">
        <v>341</v>
      </c>
      <c r="C1377" t="s">
        <v>428</v>
      </c>
    </row>
    <row r="1378" spans="1:3" x14ac:dyDescent="0.25">
      <c r="A1378" t="s">
        <v>318</v>
      </c>
      <c r="B1378" t="s">
        <v>341</v>
      </c>
      <c r="C1378" t="s">
        <v>427</v>
      </c>
    </row>
    <row r="1379" spans="1:3" x14ac:dyDescent="0.25">
      <c r="A1379" t="s">
        <v>318</v>
      </c>
      <c r="B1379" t="s">
        <v>344</v>
      </c>
      <c r="C1379" t="s">
        <v>429</v>
      </c>
    </row>
    <row r="1380" spans="1:3" x14ac:dyDescent="0.25">
      <c r="A1380" t="s">
        <v>318</v>
      </c>
      <c r="B1380" t="s">
        <v>344</v>
      </c>
      <c r="C1380" t="s">
        <v>428</v>
      </c>
    </row>
    <row r="1381" spans="1:3" x14ac:dyDescent="0.25">
      <c r="A1381" t="s">
        <v>318</v>
      </c>
      <c r="B1381" t="s">
        <v>344</v>
      </c>
      <c r="C1381" t="s">
        <v>428</v>
      </c>
    </row>
    <row r="1382" spans="1:3" x14ac:dyDescent="0.25">
      <c r="A1382" t="s">
        <v>318</v>
      </c>
      <c r="B1382" t="s">
        <v>344</v>
      </c>
      <c r="C1382" t="s">
        <v>427</v>
      </c>
    </row>
    <row r="1383" spans="1:3" x14ac:dyDescent="0.25">
      <c r="A1383" t="s">
        <v>318</v>
      </c>
      <c r="B1383" t="s">
        <v>344</v>
      </c>
      <c r="C1383" t="s">
        <v>427</v>
      </c>
    </row>
    <row r="1384" spans="1:3" x14ac:dyDescent="0.25">
      <c r="A1384" t="s">
        <v>318</v>
      </c>
      <c r="B1384" t="s">
        <v>344</v>
      </c>
      <c r="C1384" t="s">
        <v>429</v>
      </c>
    </row>
    <row r="1385" spans="1:3" x14ac:dyDescent="0.25">
      <c r="A1385" t="s">
        <v>318</v>
      </c>
      <c r="B1385" t="s">
        <v>344</v>
      </c>
      <c r="C1385" t="s">
        <v>428</v>
      </c>
    </row>
    <row r="1386" spans="1:3" x14ac:dyDescent="0.25">
      <c r="A1386" t="s">
        <v>318</v>
      </c>
      <c r="B1386" t="s">
        <v>344</v>
      </c>
      <c r="C1386" t="s">
        <v>428</v>
      </c>
    </row>
    <row r="1387" spans="1:3" x14ac:dyDescent="0.25">
      <c r="A1387" t="s">
        <v>318</v>
      </c>
      <c r="B1387" t="s">
        <v>344</v>
      </c>
      <c r="C1387" t="s">
        <v>427</v>
      </c>
    </row>
    <row r="1388" spans="1:3" x14ac:dyDescent="0.25">
      <c r="A1388" t="s">
        <v>318</v>
      </c>
      <c r="B1388" t="s">
        <v>344</v>
      </c>
      <c r="C1388" t="s">
        <v>429</v>
      </c>
    </row>
    <row r="1389" spans="1:3" x14ac:dyDescent="0.25">
      <c r="A1389" t="s">
        <v>318</v>
      </c>
      <c r="B1389" t="s">
        <v>344</v>
      </c>
      <c r="C1389" t="s">
        <v>428</v>
      </c>
    </row>
    <row r="1390" spans="1:3" x14ac:dyDescent="0.25">
      <c r="A1390" t="s">
        <v>318</v>
      </c>
      <c r="B1390" t="s">
        <v>344</v>
      </c>
      <c r="C1390" t="s">
        <v>430</v>
      </c>
    </row>
    <row r="1391" spans="1:3" x14ac:dyDescent="0.25">
      <c r="A1391" t="s">
        <v>318</v>
      </c>
      <c r="B1391" t="s">
        <v>344</v>
      </c>
      <c r="C1391" t="s">
        <v>427</v>
      </c>
    </row>
    <row r="1392" spans="1:3" x14ac:dyDescent="0.25">
      <c r="A1392" t="s">
        <v>318</v>
      </c>
      <c r="B1392" t="s">
        <v>344</v>
      </c>
      <c r="C1392" t="s">
        <v>427</v>
      </c>
    </row>
    <row r="1393" spans="1:3" x14ac:dyDescent="0.25">
      <c r="A1393" t="s">
        <v>318</v>
      </c>
      <c r="B1393" t="s">
        <v>344</v>
      </c>
      <c r="C1393" t="s">
        <v>427</v>
      </c>
    </row>
    <row r="1394" spans="1:3" x14ac:dyDescent="0.25">
      <c r="A1394" t="s">
        <v>318</v>
      </c>
      <c r="B1394" t="s">
        <v>344</v>
      </c>
      <c r="C1394" t="s">
        <v>428</v>
      </c>
    </row>
    <row r="1395" spans="1:3" x14ac:dyDescent="0.25">
      <c r="A1395" t="s">
        <v>318</v>
      </c>
      <c r="B1395" t="s">
        <v>344</v>
      </c>
      <c r="C1395" t="s">
        <v>427</v>
      </c>
    </row>
    <row r="1396" spans="1:3" x14ac:dyDescent="0.25">
      <c r="A1396" t="s">
        <v>318</v>
      </c>
      <c r="B1396" t="s">
        <v>344</v>
      </c>
      <c r="C1396" t="s">
        <v>428</v>
      </c>
    </row>
    <row r="1397" spans="1:3" x14ac:dyDescent="0.25">
      <c r="A1397" t="s">
        <v>318</v>
      </c>
      <c r="B1397" t="s">
        <v>344</v>
      </c>
      <c r="C1397" t="s">
        <v>428</v>
      </c>
    </row>
    <row r="1398" spans="1:3" x14ac:dyDescent="0.25">
      <c r="A1398" t="s">
        <v>318</v>
      </c>
      <c r="B1398" t="s">
        <v>344</v>
      </c>
      <c r="C1398" t="s">
        <v>427</v>
      </c>
    </row>
    <row r="1399" spans="1:3" x14ac:dyDescent="0.25">
      <c r="A1399" t="s">
        <v>318</v>
      </c>
      <c r="B1399" t="s">
        <v>344</v>
      </c>
      <c r="C1399" t="s">
        <v>427</v>
      </c>
    </row>
    <row r="1400" spans="1:3" x14ac:dyDescent="0.25">
      <c r="A1400" t="s">
        <v>318</v>
      </c>
      <c r="B1400" t="s">
        <v>344</v>
      </c>
      <c r="C1400" t="s">
        <v>427</v>
      </c>
    </row>
    <row r="1401" spans="1:3" x14ac:dyDescent="0.25">
      <c r="A1401" t="s">
        <v>318</v>
      </c>
      <c r="B1401" t="s">
        <v>344</v>
      </c>
      <c r="C1401" t="s">
        <v>430</v>
      </c>
    </row>
    <row r="1402" spans="1:3" x14ac:dyDescent="0.25">
      <c r="A1402" t="s">
        <v>318</v>
      </c>
      <c r="B1402" t="s">
        <v>344</v>
      </c>
      <c r="C1402" t="s">
        <v>428</v>
      </c>
    </row>
    <row r="1403" spans="1:3" x14ac:dyDescent="0.25">
      <c r="A1403" t="s">
        <v>318</v>
      </c>
      <c r="B1403" t="s">
        <v>344</v>
      </c>
      <c r="C1403" t="s">
        <v>427</v>
      </c>
    </row>
    <row r="1404" spans="1:3" x14ac:dyDescent="0.25">
      <c r="A1404" t="s">
        <v>318</v>
      </c>
      <c r="B1404" t="s">
        <v>344</v>
      </c>
      <c r="C1404" t="s">
        <v>428</v>
      </c>
    </row>
    <row r="1405" spans="1:3" x14ac:dyDescent="0.25">
      <c r="A1405" t="s">
        <v>318</v>
      </c>
      <c r="B1405" t="s">
        <v>344</v>
      </c>
      <c r="C1405" t="s">
        <v>428</v>
      </c>
    </row>
    <row r="1406" spans="1:3" x14ac:dyDescent="0.25">
      <c r="A1406" t="s">
        <v>318</v>
      </c>
      <c r="B1406" t="s">
        <v>348</v>
      </c>
      <c r="C1406" t="s">
        <v>428</v>
      </c>
    </row>
    <row r="1407" spans="1:3" x14ac:dyDescent="0.25">
      <c r="A1407" t="s">
        <v>318</v>
      </c>
      <c r="B1407" t="s">
        <v>348</v>
      </c>
      <c r="C1407" t="s">
        <v>427</v>
      </c>
    </row>
    <row r="1408" spans="1:3" x14ac:dyDescent="0.25">
      <c r="A1408" t="s">
        <v>318</v>
      </c>
      <c r="B1408" t="s">
        <v>348</v>
      </c>
      <c r="C1408" t="s">
        <v>427</v>
      </c>
    </row>
    <row r="1409" spans="1:3" x14ac:dyDescent="0.25">
      <c r="A1409" t="s">
        <v>318</v>
      </c>
      <c r="B1409" t="s">
        <v>348</v>
      </c>
      <c r="C1409" t="s">
        <v>429</v>
      </c>
    </row>
    <row r="1410" spans="1:3" x14ac:dyDescent="0.25">
      <c r="A1410" t="s">
        <v>318</v>
      </c>
      <c r="B1410" t="s">
        <v>348</v>
      </c>
      <c r="C1410" t="s">
        <v>427</v>
      </c>
    </row>
    <row r="1411" spans="1:3" x14ac:dyDescent="0.25">
      <c r="A1411" t="s">
        <v>318</v>
      </c>
      <c r="B1411" t="s">
        <v>348</v>
      </c>
      <c r="C1411" t="s">
        <v>427</v>
      </c>
    </row>
    <row r="1412" spans="1:3" x14ac:dyDescent="0.25">
      <c r="A1412" t="s">
        <v>318</v>
      </c>
      <c r="B1412" t="s">
        <v>348</v>
      </c>
      <c r="C1412" t="s">
        <v>429</v>
      </c>
    </row>
    <row r="1413" spans="1:3" x14ac:dyDescent="0.25">
      <c r="A1413" t="s">
        <v>318</v>
      </c>
      <c r="B1413" t="s">
        <v>348</v>
      </c>
      <c r="C1413" t="s">
        <v>428</v>
      </c>
    </row>
    <row r="1414" spans="1:3" x14ac:dyDescent="0.25">
      <c r="A1414" t="s">
        <v>318</v>
      </c>
      <c r="B1414" t="s">
        <v>348</v>
      </c>
      <c r="C1414" t="s">
        <v>428</v>
      </c>
    </row>
    <row r="1415" spans="1:3" x14ac:dyDescent="0.25">
      <c r="A1415" t="s">
        <v>318</v>
      </c>
      <c r="B1415" t="s">
        <v>348</v>
      </c>
      <c r="C1415" t="s">
        <v>429</v>
      </c>
    </row>
    <row r="1416" spans="1:3" x14ac:dyDescent="0.25">
      <c r="A1416" t="s">
        <v>318</v>
      </c>
      <c r="B1416" t="s">
        <v>348</v>
      </c>
      <c r="C1416" t="s">
        <v>427</v>
      </c>
    </row>
    <row r="1417" spans="1:3" x14ac:dyDescent="0.25">
      <c r="A1417" t="s">
        <v>318</v>
      </c>
      <c r="B1417" t="s">
        <v>348</v>
      </c>
      <c r="C1417" t="s">
        <v>428</v>
      </c>
    </row>
    <row r="1418" spans="1:3" x14ac:dyDescent="0.25">
      <c r="A1418" t="s">
        <v>318</v>
      </c>
      <c r="B1418" t="s">
        <v>348</v>
      </c>
      <c r="C1418" t="s">
        <v>427</v>
      </c>
    </row>
    <row r="1419" spans="1:3" x14ac:dyDescent="0.25">
      <c r="A1419" t="s">
        <v>318</v>
      </c>
      <c r="B1419" t="s">
        <v>348</v>
      </c>
      <c r="C1419" t="s">
        <v>427</v>
      </c>
    </row>
    <row r="1420" spans="1:3" x14ac:dyDescent="0.25">
      <c r="A1420" t="s">
        <v>318</v>
      </c>
      <c r="B1420" t="s">
        <v>348</v>
      </c>
      <c r="C1420" t="s">
        <v>428</v>
      </c>
    </row>
    <row r="1421" spans="1:3" x14ac:dyDescent="0.25">
      <c r="A1421" t="s">
        <v>318</v>
      </c>
      <c r="B1421" t="s">
        <v>348</v>
      </c>
      <c r="C1421" t="s">
        <v>428</v>
      </c>
    </row>
    <row r="1422" spans="1:3" x14ac:dyDescent="0.25">
      <c r="A1422" t="s">
        <v>318</v>
      </c>
      <c r="B1422" t="s">
        <v>348</v>
      </c>
      <c r="C1422" t="s">
        <v>428</v>
      </c>
    </row>
    <row r="1423" spans="1:3" x14ac:dyDescent="0.25">
      <c r="A1423" t="s">
        <v>318</v>
      </c>
      <c r="B1423" t="s">
        <v>348</v>
      </c>
      <c r="C1423" t="s">
        <v>427</v>
      </c>
    </row>
    <row r="1424" spans="1:3" x14ac:dyDescent="0.25">
      <c r="A1424" t="s">
        <v>318</v>
      </c>
      <c r="B1424" t="s">
        <v>348</v>
      </c>
      <c r="C1424" t="s">
        <v>428</v>
      </c>
    </row>
    <row r="1425" spans="1:3" x14ac:dyDescent="0.25">
      <c r="A1425" t="s">
        <v>318</v>
      </c>
      <c r="B1425" t="s">
        <v>348</v>
      </c>
      <c r="C1425" t="s">
        <v>428</v>
      </c>
    </row>
    <row r="1426" spans="1:3" x14ac:dyDescent="0.25">
      <c r="A1426" t="s">
        <v>318</v>
      </c>
      <c r="B1426" t="s">
        <v>348</v>
      </c>
      <c r="C1426" t="s">
        <v>429</v>
      </c>
    </row>
    <row r="1427" spans="1:3" x14ac:dyDescent="0.25">
      <c r="A1427" t="s">
        <v>318</v>
      </c>
      <c r="B1427" t="s">
        <v>348</v>
      </c>
      <c r="C1427" t="s">
        <v>428</v>
      </c>
    </row>
    <row r="1428" spans="1:3" x14ac:dyDescent="0.25">
      <c r="A1428" t="s">
        <v>318</v>
      </c>
      <c r="B1428" t="s">
        <v>348</v>
      </c>
      <c r="C1428" t="s">
        <v>427</v>
      </c>
    </row>
    <row r="1429" spans="1:3" x14ac:dyDescent="0.25">
      <c r="A1429" t="s">
        <v>318</v>
      </c>
      <c r="B1429" t="s">
        <v>348</v>
      </c>
      <c r="C1429" t="s">
        <v>427</v>
      </c>
    </row>
    <row r="1430" spans="1:3" x14ac:dyDescent="0.25">
      <c r="A1430" t="s">
        <v>318</v>
      </c>
      <c r="B1430" t="s">
        <v>348</v>
      </c>
      <c r="C1430" t="s">
        <v>428</v>
      </c>
    </row>
    <row r="1431" spans="1:3" x14ac:dyDescent="0.25">
      <c r="A1431" t="s">
        <v>318</v>
      </c>
      <c r="B1431" t="s">
        <v>348</v>
      </c>
      <c r="C1431" t="s">
        <v>429</v>
      </c>
    </row>
    <row r="1432" spans="1:3" x14ac:dyDescent="0.25">
      <c r="A1432" t="s">
        <v>318</v>
      </c>
      <c r="B1432" t="s">
        <v>348</v>
      </c>
      <c r="C1432" t="s">
        <v>427</v>
      </c>
    </row>
    <row r="1433" spans="1:3" x14ac:dyDescent="0.25">
      <c r="A1433" t="s">
        <v>318</v>
      </c>
      <c r="B1433" t="s">
        <v>348</v>
      </c>
      <c r="C1433" t="s">
        <v>428</v>
      </c>
    </row>
    <row r="1434" spans="1:3" x14ac:dyDescent="0.25">
      <c r="A1434" t="s">
        <v>318</v>
      </c>
      <c r="B1434" t="s">
        <v>350</v>
      </c>
      <c r="C1434" t="s">
        <v>428</v>
      </c>
    </row>
    <row r="1435" spans="1:3" x14ac:dyDescent="0.25">
      <c r="A1435" t="s">
        <v>318</v>
      </c>
      <c r="B1435" t="s">
        <v>350</v>
      </c>
      <c r="C1435" t="s">
        <v>428</v>
      </c>
    </row>
    <row r="1436" spans="1:3" x14ac:dyDescent="0.25">
      <c r="A1436" t="s">
        <v>318</v>
      </c>
      <c r="B1436" t="s">
        <v>350</v>
      </c>
      <c r="C1436" t="s">
        <v>428</v>
      </c>
    </row>
    <row r="1437" spans="1:3" x14ac:dyDescent="0.25">
      <c r="A1437" t="s">
        <v>318</v>
      </c>
      <c r="B1437" t="s">
        <v>350</v>
      </c>
      <c r="C1437" t="s">
        <v>428</v>
      </c>
    </row>
    <row r="1438" spans="1:3" x14ac:dyDescent="0.25">
      <c r="A1438" t="s">
        <v>318</v>
      </c>
      <c r="B1438" t="s">
        <v>350</v>
      </c>
      <c r="C1438" t="s">
        <v>429</v>
      </c>
    </row>
    <row r="1439" spans="1:3" x14ac:dyDescent="0.25">
      <c r="A1439" t="s">
        <v>318</v>
      </c>
      <c r="B1439" t="s">
        <v>350</v>
      </c>
      <c r="C1439" t="s">
        <v>428</v>
      </c>
    </row>
    <row r="1440" spans="1:3" x14ac:dyDescent="0.25">
      <c r="A1440" t="s">
        <v>318</v>
      </c>
      <c r="B1440" t="s">
        <v>350</v>
      </c>
      <c r="C1440" t="s">
        <v>427</v>
      </c>
    </row>
    <row r="1441" spans="1:3" x14ac:dyDescent="0.25">
      <c r="A1441" t="s">
        <v>318</v>
      </c>
      <c r="B1441" t="s">
        <v>350</v>
      </c>
      <c r="C1441" t="s">
        <v>427</v>
      </c>
    </row>
    <row r="1442" spans="1:3" x14ac:dyDescent="0.25">
      <c r="A1442" t="s">
        <v>318</v>
      </c>
      <c r="B1442" t="s">
        <v>350</v>
      </c>
      <c r="C1442" t="s">
        <v>429</v>
      </c>
    </row>
    <row r="1443" spans="1:3" x14ac:dyDescent="0.25">
      <c r="A1443" t="s">
        <v>318</v>
      </c>
      <c r="B1443" t="s">
        <v>350</v>
      </c>
      <c r="C1443" t="s">
        <v>428</v>
      </c>
    </row>
    <row r="1444" spans="1:3" x14ac:dyDescent="0.25">
      <c r="A1444" t="s">
        <v>318</v>
      </c>
      <c r="B1444" t="s">
        <v>350</v>
      </c>
      <c r="C1444" t="s">
        <v>429</v>
      </c>
    </row>
    <row r="1445" spans="1:3" x14ac:dyDescent="0.25">
      <c r="A1445" t="s">
        <v>318</v>
      </c>
      <c r="B1445" t="s">
        <v>350</v>
      </c>
      <c r="C1445" t="s">
        <v>428</v>
      </c>
    </row>
    <row r="1446" spans="1:3" x14ac:dyDescent="0.25">
      <c r="A1446" t="s">
        <v>318</v>
      </c>
      <c r="B1446" t="s">
        <v>350</v>
      </c>
      <c r="C1446" t="s">
        <v>428</v>
      </c>
    </row>
    <row r="1447" spans="1:3" x14ac:dyDescent="0.25">
      <c r="A1447" t="s">
        <v>318</v>
      </c>
      <c r="B1447" t="s">
        <v>352</v>
      </c>
      <c r="C1447" t="s">
        <v>428</v>
      </c>
    </row>
    <row r="1448" spans="1:3" x14ac:dyDescent="0.25">
      <c r="A1448" t="s">
        <v>318</v>
      </c>
      <c r="B1448" t="s">
        <v>352</v>
      </c>
      <c r="C1448" t="s">
        <v>428</v>
      </c>
    </row>
    <row r="1449" spans="1:3" x14ac:dyDescent="0.25">
      <c r="A1449" t="s">
        <v>318</v>
      </c>
      <c r="B1449" t="s">
        <v>352</v>
      </c>
      <c r="C1449" t="s">
        <v>428</v>
      </c>
    </row>
    <row r="1450" spans="1:3" x14ac:dyDescent="0.25">
      <c r="A1450" t="s">
        <v>318</v>
      </c>
      <c r="B1450" t="s">
        <v>352</v>
      </c>
      <c r="C1450" t="s">
        <v>428</v>
      </c>
    </row>
    <row r="1451" spans="1:3" x14ac:dyDescent="0.25">
      <c r="A1451" t="s">
        <v>318</v>
      </c>
      <c r="B1451" t="s">
        <v>352</v>
      </c>
      <c r="C1451" t="s">
        <v>428</v>
      </c>
    </row>
    <row r="1452" spans="1:3" x14ac:dyDescent="0.25">
      <c r="A1452" t="s">
        <v>318</v>
      </c>
      <c r="B1452" t="s">
        <v>352</v>
      </c>
      <c r="C1452" t="s">
        <v>430</v>
      </c>
    </row>
    <row r="1453" spans="1:3" x14ac:dyDescent="0.25">
      <c r="A1453" t="s">
        <v>318</v>
      </c>
      <c r="B1453" t="s">
        <v>352</v>
      </c>
      <c r="C1453" t="s">
        <v>430</v>
      </c>
    </row>
    <row r="1454" spans="1:3" x14ac:dyDescent="0.25">
      <c r="A1454" t="s">
        <v>318</v>
      </c>
      <c r="B1454" t="s">
        <v>352</v>
      </c>
      <c r="C1454" t="s">
        <v>430</v>
      </c>
    </row>
    <row r="1455" spans="1:3" x14ac:dyDescent="0.25">
      <c r="A1455" t="s">
        <v>318</v>
      </c>
      <c r="B1455" t="s">
        <v>352</v>
      </c>
      <c r="C1455" t="s">
        <v>427</v>
      </c>
    </row>
    <row r="1456" spans="1:3" x14ac:dyDescent="0.25">
      <c r="A1456" t="s">
        <v>318</v>
      </c>
      <c r="B1456" t="s">
        <v>352</v>
      </c>
      <c r="C1456" t="s">
        <v>427</v>
      </c>
    </row>
    <row r="1457" spans="1:3" x14ac:dyDescent="0.25">
      <c r="A1457" t="s">
        <v>318</v>
      </c>
      <c r="B1457" t="s">
        <v>352</v>
      </c>
      <c r="C1457" t="s">
        <v>429</v>
      </c>
    </row>
    <row r="1458" spans="1:3" x14ac:dyDescent="0.25">
      <c r="A1458" t="s">
        <v>318</v>
      </c>
      <c r="B1458" t="s">
        <v>352</v>
      </c>
      <c r="C1458" t="s">
        <v>428</v>
      </c>
    </row>
    <row r="1459" spans="1:3" x14ac:dyDescent="0.25">
      <c r="A1459" t="s">
        <v>318</v>
      </c>
      <c r="B1459" t="s">
        <v>352</v>
      </c>
      <c r="C1459" t="s">
        <v>428</v>
      </c>
    </row>
    <row r="1460" spans="1:3" x14ac:dyDescent="0.25">
      <c r="A1460" t="s">
        <v>318</v>
      </c>
      <c r="B1460" t="s">
        <v>352</v>
      </c>
      <c r="C1460" t="s">
        <v>429</v>
      </c>
    </row>
    <row r="1461" spans="1:3" x14ac:dyDescent="0.25">
      <c r="A1461" t="s">
        <v>318</v>
      </c>
      <c r="B1461" t="s">
        <v>352</v>
      </c>
      <c r="C1461" t="s">
        <v>427</v>
      </c>
    </row>
    <row r="1462" spans="1:3" x14ac:dyDescent="0.25">
      <c r="A1462" t="s">
        <v>318</v>
      </c>
      <c r="B1462" t="s">
        <v>352</v>
      </c>
      <c r="C1462" t="s">
        <v>430</v>
      </c>
    </row>
    <row r="1463" spans="1:3" x14ac:dyDescent="0.25">
      <c r="A1463" t="s">
        <v>318</v>
      </c>
      <c r="B1463" t="s">
        <v>352</v>
      </c>
      <c r="C1463" t="s">
        <v>427</v>
      </c>
    </row>
    <row r="1464" spans="1:3" x14ac:dyDescent="0.25">
      <c r="A1464" t="s">
        <v>318</v>
      </c>
      <c r="B1464" t="s">
        <v>352</v>
      </c>
      <c r="C1464" t="s">
        <v>427</v>
      </c>
    </row>
    <row r="1465" spans="1:3" x14ac:dyDescent="0.25">
      <c r="A1465" t="s">
        <v>318</v>
      </c>
      <c r="B1465" t="s">
        <v>352</v>
      </c>
      <c r="C1465" t="s">
        <v>428</v>
      </c>
    </row>
    <row r="1466" spans="1:3" x14ac:dyDescent="0.25">
      <c r="A1466" t="s">
        <v>318</v>
      </c>
      <c r="B1466" t="s">
        <v>352</v>
      </c>
      <c r="C1466" t="s">
        <v>428</v>
      </c>
    </row>
    <row r="1467" spans="1:3" x14ac:dyDescent="0.25">
      <c r="A1467" t="s">
        <v>318</v>
      </c>
      <c r="B1467" t="s">
        <v>2612</v>
      </c>
      <c r="C1467" t="s">
        <v>427</v>
      </c>
    </row>
    <row r="1468" spans="1:3" x14ac:dyDescent="0.25">
      <c r="A1468" t="s">
        <v>318</v>
      </c>
      <c r="B1468" t="s">
        <v>2612</v>
      </c>
      <c r="C1468" t="s">
        <v>427</v>
      </c>
    </row>
    <row r="1469" spans="1:3" x14ac:dyDescent="0.25">
      <c r="A1469" t="s">
        <v>318</v>
      </c>
      <c r="B1469" t="s">
        <v>2612</v>
      </c>
      <c r="C1469" t="s">
        <v>427</v>
      </c>
    </row>
    <row r="1470" spans="1:3" x14ac:dyDescent="0.25">
      <c r="A1470" t="s">
        <v>318</v>
      </c>
      <c r="B1470" t="s">
        <v>2612</v>
      </c>
      <c r="C1470" t="s">
        <v>427</v>
      </c>
    </row>
    <row r="1471" spans="1:3" x14ac:dyDescent="0.25">
      <c r="A1471" t="s">
        <v>318</v>
      </c>
      <c r="B1471" t="s">
        <v>2612</v>
      </c>
      <c r="C1471" t="s">
        <v>427</v>
      </c>
    </row>
    <row r="1472" spans="1:3" x14ac:dyDescent="0.25">
      <c r="A1472" t="s">
        <v>318</v>
      </c>
      <c r="B1472" t="s">
        <v>2612</v>
      </c>
      <c r="C1472" t="s">
        <v>427</v>
      </c>
    </row>
    <row r="1473" spans="1:3" x14ac:dyDescent="0.25">
      <c r="A1473" t="s">
        <v>318</v>
      </c>
      <c r="B1473" t="s">
        <v>2612</v>
      </c>
      <c r="C1473" t="s">
        <v>427</v>
      </c>
    </row>
    <row r="1474" spans="1:3" x14ac:dyDescent="0.25">
      <c r="A1474" t="s">
        <v>318</v>
      </c>
      <c r="B1474" t="s">
        <v>2612</v>
      </c>
      <c r="C1474" t="s">
        <v>427</v>
      </c>
    </row>
    <row r="1475" spans="1:3" x14ac:dyDescent="0.25">
      <c r="A1475" t="s">
        <v>318</v>
      </c>
      <c r="B1475" t="s">
        <v>2612</v>
      </c>
      <c r="C1475" t="s">
        <v>427</v>
      </c>
    </row>
    <row r="1476" spans="1:3" x14ac:dyDescent="0.25">
      <c r="A1476" t="s">
        <v>318</v>
      </c>
      <c r="B1476" t="s">
        <v>2612</v>
      </c>
      <c r="C1476" t="s">
        <v>427</v>
      </c>
    </row>
    <row r="1477" spans="1:3" x14ac:dyDescent="0.25">
      <c r="A1477" t="s">
        <v>318</v>
      </c>
      <c r="B1477" t="s">
        <v>2612</v>
      </c>
      <c r="C1477" t="s">
        <v>427</v>
      </c>
    </row>
    <row r="1478" spans="1:3" x14ac:dyDescent="0.25">
      <c r="A1478" t="s">
        <v>318</v>
      </c>
      <c r="B1478" t="s">
        <v>2612</v>
      </c>
      <c r="C1478" t="s">
        <v>428</v>
      </c>
    </row>
    <row r="1479" spans="1:3" x14ac:dyDescent="0.25">
      <c r="A1479" t="s">
        <v>318</v>
      </c>
      <c r="B1479" t="s">
        <v>2612</v>
      </c>
      <c r="C1479" t="s">
        <v>427</v>
      </c>
    </row>
    <row r="1480" spans="1:3" x14ac:dyDescent="0.25">
      <c r="A1480" t="s">
        <v>318</v>
      </c>
      <c r="B1480" t="s">
        <v>2612</v>
      </c>
      <c r="C1480" t="s">
        <v>427</v>
      </c>
    </row>
    <row r="1481" spans="1:3" x14ac:dyDescent="0.25">
      <c r="A1481" t="s">
        <v>318</v>
      </c>
      <c r="B1481" t="s">
        <v>2612</v>
      </c>
      <c r="C1481" t="s">
        <v>427</v>
      </c>
    </row>
    <row r="1482" spans="1:3" x14ac:dyDescent="0.25">
      <c r="A1482" t="s">
        <v>318</v>
      </c>
      <c r="B1482" t="s">
        <v>2612</v>
      </c>
      <c r="C1482" t="s">
        <v>428</v>
      </c>
    </row>
    <row r="1483" spans="1:3" x14ac:dyDescent="0.25">
      <c r="A1483" t="s">
        <v>318</v>
      </c>
      <c r="B1483" t="s">
        <v>2612</v>
      </c>
      <c r="C1483" t="s">
        <v>427</v>
      </c>
    </row>
    <row r="1484" spans="1:3" x14ac:dyDescent="0.25">
      <c r="A1484" t="s">
        <v>318</v>
      </c>
      <c r="B1484" t="s">
        <v>2612</v>
      </c>
      <c r="C1484" t="s">
        <v>428</v>
      </c>
    </row>
    <row r="1485" spans="1:3" x14ac:dyDescent="0.25">
      <c r="A1485" t="s">
        <v>318</v>
      </c>
      <c r="B1485" t="s">
        <v>2612</v>
      </c>
      <c r="C1485" t="s">
        <v>427</v>
      </c>
    </row>
    <row r="1486" spans="1:3" x14ac:dyDescent="0.25">
      <c r="A1486" t="s">
        <v>318</v>
      </c>
      <c r="B1486" t="s">
        <v>2612</v>
      </c>
      <c r="C1486" t="s">
        <v>427</v>
      </c>
    </row>
    <row r="1487" spans="1:3" x14ac:dyDescent="0.25">
      <c r="A1487" t="s">
        <v>318</v>
      </c>
      <c r="B1487" t="s">
        <v>2612</v>
      </c>
      <c r="C1487" t="s">
        <v>428</v>
      </c>
    </row>
    <row r="1488" spans="1:3" x14ac:dyDescent="0.25">
      <c r="A1488" t="s">
        <v>318</v>
      </c>
      <c r="B1488" t="s">
        <v>2614</v>
      </c>
      <c r="C1488" t="s">
        <v>430</v>
      </c>
    </row>
    <row r="1489" spans="1:3" x14ac:dyDescent="0.25">
      <c r="A1489" t="s">
        <v>318</v>
      </c>
      <c r="B1489" t="s">
        <v>2614</v>
      </c>
      <c r="C1489" t="s">
        <v>430</v>
      </c>
    </row>
    <row r="1490" spans="1:3" x14ac:dyDescent="0.25">
      <c r="A1490" t="s">
        <v>318</v>
      </c>
      <c r="B1490" t="s">
        <v>2614</v>
      </c>
      <c r="C1490" t="s">
        <v>428</v>
      </c>
    </row>
    <row r="1491" spans="1:3" x14ac:dyDescent="0.25">
      <c r="A1491" t="s">
        <v>318</v>
      </c>
      <c r="B1491" t="s">
        <v>2614</v>
      </c>
      <c r="C1491" t="s">
        <v>429</v>
      </c>
    </row>
    <row r="1492" spans="1:3" x14ac:dyDescent="0.25">
      <c r="A1492" t="s">
        <v>318</v>
      </c>
      <c r="B1492" t="s">
        <v>2614</v>
      </c>
      <c r="C1492" t="s">
        <v>429</v>
      </c>
    </row>
    <row r="1493" spans="1:3" x14ac:dyDescent="0.25">
      <c r="A1493" t="s">
        <v>318</v>
      </c>
      <c r="B1493" t="s">
        <v>2614</v>
      </c>
      <c r="C1493" t="s">
        <v>427</v>
      </c>
    </row>
    <row r="1494" spans="1:3" x14ac:dyDescent="0.25">
      <c r="A1494" t="s">
        <v>318</v>
      </c>
      <c r="B1494" t="s">
        <v>2614</v>
      </c>
      <c r="C1494" t="s">
        <v>428</v>
      </c>
    </row>
    <row r="1495" spans="1:3" x14ac:dyDescent="0.25">
      <c r="A1495" t="s">
        <v>318</v>
      </c>
      <c r="B1495" t="s">
        <v>2614</v>
      </c>
      <c r="C1495" t="s">
        <v>429</v>
      </c>
    </row>
    <row r="1496" spans="1:3" x14ac:dyDescent="0.25">
      <c r="A1496" t="s">
        <v>318</v>
      </c>
      <c r="B1496" t="s">
        <v>2614</v>
      </c>
      <c r="C1496" t="s">
        <v>429</v>
      </c>
    </row>
    <row r="1497" spans="1:3" x14ac:dyDescent="0.25">
      <c r="A1497" t="s">
        <v>318</v>
      </c>
      <c r="B1497" t="s">
        <v>2614</v>
      </c>
      <c r="C1497" t="s">
        <v>428</v>
      </c>
    </row>
    <row r="1498" spans="1:3" x14ac:dyDescent="0.25">
      <c r="A1498" t="s">
        <v>318</v>
      </c>
      <c r="B1498" t="s">
        <v>2614</v>
      </c>
      <c r="C1498" t="s">
        <v>430</v>
      </c>
    </row>
    <row r="1499" spans="1:3" x14ac:dyDescent="0.25">
      <c r="A1499" t="s">
        <v>318</v>
      </c>
      <c r="B1499" t="s">
        <v>2614</v>
      </c>
      <c r="C1499" t="s">
        <v>430</v>
      </c>
    </row>
    <row r="1500" spans="1:3" x14ac:dyDescent="0.25">
      <c r="A1500" t="s">
        <v>318</v>
      </c>
      <c r="B1500" t="s">
        <v>2614</v>
      </c>
      <c r="C1500" t="s">
        <v>429</v>
      </c>
    </row>
    <row r="1501" spans="1:3" x14ac:dyDescent="0.25">
      <c r="A1501" t="s">
        <v>318</v>
      </c>
      <c r="B1501" t="s">
        <v>2614</v>
      </c>
    </row>
    <row r="1502" spans="1:3" x14ac:dyDescent="0.25">
      <c r="A1502" t="s">
        <v>318</v>
      </c>
      <c r="B1502" t="s">
        <v>2614</v>
      </c>
      <c r="C1502" t="s">
        <v>427</v>
      </c>
    </row>
    <row r="1503" spans="1:3" x14ac:dyDescent="0.25">
      <c r="A1503" t="s">
        <v>318</v>
      </c>
      <c r="B1503" t="s">
        <v>2614</v>
      </c>
      <c r="C1503" t="s">
        <v>428</v>
      </c>
    </row>
    <row r="1504" spans="1:3" x14ac:dyDescent="0.25">
      <c r="A1504" t="s">
        <v>318</v>
      </c>
      <c r="B1504" t="s">
        <v>2614</v>
      </c>
      <c r="C1504" t="s">
        <v>428</v>
      </c>
    </row>
    <row r="1505" spans="1:3" x14ac:dyDescent="0.25">
      <c r="A1505" t="s">
        <v>318</v>
      </c>
      <c r="B1505" t="s">
        <v>2614</v>
      </c>
      <c r="C1505" t="s">
        <v>428</v>
      </c>
    </row>
    <row r="1506" spans="1:3" x14ac:dyDescent="0.25">
      <c r="A1506" t="s">
        <v>318</v>
      </c>
      <c r="B1506" t="s">
        <v>2614</v>
      </c>
      <c r="C1506" t="s">
        <v>430</v>
      </c>
    </row>
    <row r="1507" spans="1:3" x14ac:dyDescent="0.25">
      <c r="A1507" t="s">
        <v>318</v>
      </c>
      <c r="B1507" t="s">
        <v>2614</v>
      </c>
      <c r="C1507" t="s">
        <v>429</v>
      </c>
    </row>
    <row r="1508" spans="1:3" x14ac:dyDescent="0.25">
      <c r="A1508" t="s">
        <v>318</v>
      </c>
      <c r="B1508" t="s">
        <v>2614</v>
      </c>
      <c r="C1508" t="s">
        <v>430</v>
      </c>
    </row>
    <row r="1509" spans="1:3" x14ac:dyDescent="0.25">
      <c r="A1509" t="s">
        <v>318</v>
      </c>
      <c r="B1509" t="s">
        <v>2614</v>
      </c>
      <c r="C1509" t="s">
        <v>428</v>
      </c>
    </row>
    <row r="1510" spans="1:3" x14ac:dyDescent="0.25">
      <c r="A1510" t="s">
        <v>318</v>
      </c>
      <c r="B1510" t="s">
        <v>2614</v>
      </c>
      <c r="C1510" t="s">
        <v>428</v>
      </c>
    </row>
    <row r="1511" spans="1:3" x14ac:dyDescent="0.25">
      <c r="A1511" t="s">
        <v>318</v>
      </c>
      <c r="B1511" t="s">
        <v>2614</v>
      </c>
      <c r="C1511" t="s">
        <v>428</v>
      </c>
    </row>
    <row r="1512" spans="1:3" x14ac:dyDescent="0.25">
      <c r="A1512" t="s">
        <v>318</v>
      </c>
      <c r="B1512" t="s">
        <v>2614</v>
      </c>
      <c r="C1512" t="s">
        <v>428</v>
      </c>
    </row>
    <row r="1513" spans="1:3" x14ac:dyDescent="0.25">
      <c r="A1513" t="s">
        <v>318</v>
      </c>
      <c r="B1513" t="s">
        <v>2614</v>
      </c>
      <c r="C1513" t="s">
        <v>428</v>
      </c>
    </row>
    <row r="1514" spans="1:3" x14ac:dyDescent="0.25">
      <c r="A1514" t="s">
        <v>318</v>
      </c>
      <c r="B1514" t="s">
        <v>2614</v>
      </c>
      <c r="C1514" t="s">
        <v>428</v>
      </c>
    </row>
    <row r="1515" spans="1:3" x14ac:dyDescent="0.25">
      <c r="A1515" t="s">
        <v>318</v>
      </c>
      <c r="B1515" t="s">
        <v>2614</v>
      </c>
      <c r="C1515" t="s">
        <v>428</v>
      </c>
    </row>
    <row r="1516" spans="1:3" x14ac:dyDescent="0.25">
      <c r="A1516" t="s">
        <v>318</v>
      </c>
      <c r="B1516" t="s">
        <v>2614</v>
      </c>
      <c r="C1516" t="s">
        <v>428</v>
      </c>
    </row>
    <row r="1517" spans="1:3" x14ac:dyDescent="0.25">
      <c r="A1517" t="s">
        <v>318</v>
      </c>
      <c r="B1517" t="s">
        <v>2614</v>
      </c>
      <c r="C1517" t="s">
        <v>428</v>
      </c>
    </row>
    <row r="1518" spans="1:3" x14ac:dyDescent="0.25">
      <c r="A1518" t="s">
        <v>318</v>
      </c>
      <c r="B1518" t="s">
        <v>2614</v>
      </c>
      <c r="C1518" t="s">
        <v>427</v>
      </c>
    </row>
    <row r="1519" spans="1:3" x14ac:dyDescent="0.25">
      <c r="A1519" t="s">
        <v>318</v>
      </c>
      <c r="B1519" t="s">
        <v>2614</v>
      </c>
      <c r="C1519" t="s">
        <v>429</v>
      </c>
    </row>
    <row r="1520" spans="1:3" x14ac:dyDescent="0.25">
      <c r="A1520" t="s">
        <v>318</v>
      </c>
      <c r="B1520" t="s">
        <v>2614</v>
      </c>
      <c r="C1520" t="s">
        <v>427</v>
      </c>
    </row>
    <row r="1521" spans="1:3" x14ac:dyDescent="0.25">
      <c r="A1521" t="s">
        <v>318</v>
      </c>
      <c r="B1521" t="s">
        <v>2614</v>
      </c>
      <c r="C1521" t="s">
        <v>427</v>
      </c>
    </row>
    <row r="1522" spans="1:3" x14ac:dyDescent="0.25">
      <c r="A1522" t="s">
        <v>318</v>
      </c>
      <c r="B1522" t="s">
        <v>2614</v>
      </c>
      <c r="C1522" t="s">
        <v>428</v>
      </c>
    </row>
    <row r="1523" spans="1:3" x14ac:dyDescent="0.25">
      <c r="A1523" t="s">
        <v>355</v>
      </c>
      <c r="B1523" t="s">
        <v>356</v>
      </c>
      <c r="C1523" t="s">
        <v>427</v>
      </c>
    </row>
    <row r="1524" spans="1:3" x14ac:dyDescent="0.25">
      <c r="A1524" t="s">
        <v>355</v>
      </c>
      <c r="B1524" t="s">
        <v>356</v>
      </c>
      <c r="C1524" t="s">
        <v>427</v>
      </c>
    </row>
    <row r="1525" spans="1:3" x14ac:dyDescent="0.25">
      <c r="A1525" t="s">
        <v>355</v>
      </c>
      <c r="B1525" t="s">
        <v>356</v>
      </c>
      <c r="C1525" t="s">
        <v>427</v>
      </c>
    </row>
    <row r="1526" spans="1:3" x14ac:dyDescent="0.25">
      <c r="A1526" t="s">
        <v>355</v>
      </c>
      <c r="B1526" t="s">
        <v>356</v>
      </c>
      <c r="C1526" t="s">
        <v>428</v>
      </c>
    </row>
    <row r="1527" spans="1:3" x14ac:dyDescent="0.25">
      <c r="A1527" t="s">
        <v>355</v>
      </c>
      <c r="B1527" t="s">
        <v>356</v>
      </c>
      <c r="C1527" t="s">
        <v>427</v>
      </c>
    </row>
    <row r="1528" spans="1:3" x14ac:dyDescent="0.25">
      <c r="A1528" t="s">
        <v>355</v>
      </c>
      <c r="B1528" t="s">
        <v>356</v>
      </c>
      <c r="C1528" t="s">
        <v>428</v>
      </c>
    </row>
    <row r="1529" spans="1:3" x14ac:dyDescent="0.25">
      <c r="A1529" t="s">
        <v>355</v>
      </c>
      <c r="B1529" t="s">
        <v>356</v>
      </c>
      <c r="C1529" t="s">
        <v>427</v>
      </c>
    </row>
    <row r="1530" spans="1:3" x14ac:dyDescent="0.25">
      <c r="A1530" t="s">
        <v>355</v>
      </c>
      <c r="B1530" t="s">
        <v>356</v>
      </c>
      <c r="C1530" t="s">
        <v>428</v>
      </c>
    </row>
    <row r="1531" spans="1:3" x14ac:dyDescent="0.25">
      <c r="A1531" t="s">
        <v>355</v>
      </c>
      <c r="B1531" t="s">
        <v>356</v>
      </c>
      <c r="C1531" t="s">
        <v>427</v>
      </c>
    </row>
    <row r="1532" spans="1:3" x14ac:dyDescent="0.25">
      <c r="A1532" t="s">
        <v>355</v>
      </c>
      <c r="B1532" t="s">
        <v>356</v>
      </c>
      <c r="C1532" t="s">
        <v>428</v>
      </c>
    </row>
    <row r="1533" spans="1:3" x14ac:dyDescent="0.25">
      <c r="A1533" t="s">
        <v>355</v>
      </c>
      <c r="B1533" t="s">
        <v>356</v>
      </c>
      <c r="C1533" t="s">
        <v>427</v>
      </c>
    </row>
    <row r="1534" spans="1:3" x14ac:dyDescent="0.25">
      <c r="A1534" t="s">
        <v>355</v>
      </c>
      <c r="B1534" t="s">
        <v>356</v>
      </c>
      <c r="C1534" t="s">
        <v>427</v>
      </c>
    </row>
    <row r="1535" spans="1:3" x14ac:dyDescent="0.25">
      <c r="A1535" t="s">
        <v>355</v>
      </c>
      <c r="B1535" t="s">
        <v>356</v>
      </c>
      <c r="C1535" t="s">
        <v>428</v>
      </c>
    </row>
    <row r="1536" spans="1:3" x14ac:dyDescent="0.25">
      <c r="A1536" t="s">
        <v>355</v>
      </c>
      <c r="B1536" t="s">
        <v>356</v>
      </c>
      <c r="C1536" t="s">
        <v>428</v>
      </c>
    </row>
    <row r="1537" spans="1:3" x14ac:dyDescent="0.25">
      <c r="A1537" t="s">
        <v>355</v>
      </c>
      <c r="B1537" t="s">
        <v>356</v>
      </c>
      <c r="C1537" t="s">
        <v>428</v>
      </c>
    </row>
    <row r="1538" spans="1:3" x14ac:dyDescent="0.25">
      <c r="A1538" t="s">
        <v>355</v>
      </c>
      <c r="B1538" t="s">
        <v>356</v>
      </c>
      <c r="C1538" t="s">
        <v>428</v>
      </c>
    </row>
    <row r="1539" spans="1:3" x14ac:dyDescent="0.25">
      <c r="A1539" t="s">
        <v>355</v>
      </c>
      <c r="B1539" t="s">
        <v>359</v>
      </c>
      <c r="C1539" t="s">
        <v>430</v>
      </c>
    </row>
    <row r="1540" spans="1:3" x14ac:dyDescent="0.25">
      <c r="A1540" t="s">
        <v>355</v>
      </c>
      <c r="B1540" t="s">
        <v>359</v>
      </c>
      <c r="C1540" t="s">
        <v>428</v>
      </c>
    </row>
    <row r="1541" spans="1:3" x14ac:dyDescent="0.25">
      <c r="A1541" t="s">
        <v>355</v>
      </c>
      <c r="B1541" t="s">
        <v>359</v>
      </c>
      <c r="C1541" t="s">
        <v>428</v>
      </c>
    </row>
    <row r="1542" spans="1:3" x14ac:dyDescent="0.25">
      <c r="A1542" t="s">
        <v>355</v>
      </c>
      <c r="B1542" t="s">
        <v>359</v>
      </c>
      <c r="C1542" t="s">
        <v>429</v>
      </c>
    </row>
    <row r="1543" spans="1:3" x14ac:dyDescent="0.25">
      <c r="A1543" t="s">
        <v>355</v>
      </c>
      <c r="B1543" t="s">
        <v>359</v>
      </c>
      <c r="C1543" t="s">
        <v>430</v>
      </c>
    </row>
    <row r="1544" spans="1:3" x14ac:dyDescent="0.25">
      <c r="A1544" t="s">
        <v>355</v>
      </c>
      <c r="B1544" t="s">
        <v>359</v>
      </c>
      <c r="C1544" t="s">
        <v>430</v>
      </c>
    </row>
    <row r="1545" spans="1:3" x14ac:dyDescent="0.25">
      <c r="A1545" t="s">
        <v>355</v>
      </c>
      <c r="B1545" t="s">
        <v>359</v>
      </c>
      <c r="C1545" t="s">
        <v>429</v>
      </c>
    </row>
    <row r="1546" spans="1:3" x14ac:dyDescent="0.25">
      <c r="A1546" t="s">
        <v>355</v>
      </c>
      <c r="B1546" t="s">
        <v>359</v>
      </c>
      <c r="C1546" t="s">
        <v>428</v>
      </c>
    </row>
    <row r="1547" spans="1:3" x14ac:dyDescent="0.25">
      <c r="A1547" t="s">
        <v>355</v>
      </c>
      <c r="B1547" t="s">
        <v>359</v>
      </c>
      <c r="C1547" t="s">
        <v>429</v>
      </c>
    </row>
    <row r="1548" spans="1:3" x14ac:dyDescent="0.25">
      <c r="A1548" t="s">
        <v>355</v>
      </c>
      <c r="B1548" t="s">
        <v>359</v>
      </c>
      <c r="C1548" t="s">
        <v>429</v>
      </c>
    </row>
    <row r="1549" spans="1:3" x14ac:dyDescent="0.25">
      <c r="A1549" t="s">
        <v>355</v>
      </c>
      <c r="B1549" t="s">
        <v>359</v>
      </c>
      <c r="C1549" t="s">
        <v>428</v>
      </c>
    </row>
    <row r="1550" spans="1:3" x14ac:dyDescent="0.25">
      <c r="A1550" t="s">
        <v>355</v>
      </c>
      <c r="B1550" t="s">
        <v>359</v>
      </c>
      <c r="C1550" t="s">
        <v>428</v>
      </c>
    </row>
    <row r="1551" spans="1:3" x14ac:dyDescent="0.25">
      <c r="A1551" t="s">
        <v>355</v>
      </c>
      <c r="B1551" t="s">
        <v>359</v>
      </c>
      <c r="C1551" t="s">
        <v>429</v>
      </c>
    </row>
    <row r="1552" spans="1:3" x14ac:dyDescent="0.25">
      <c r="A1552" t="s">
        <v>355</v>
      </c>
      <c r="B1552" t="s">
        <v>359</v>
      </c>
      <c r="C1552" t="s">
        <v>429</v>
      </c>
    </row>
    <row r="1553" spans="1:3" x14ac:dyDescent="0.25">
      <c r="A1553" t="s">
        <v>355</v>
      </c>
      <c r="B1553" t="s">
        <v>359</v>
      </c>
      <c r="C1553" t="s">
        <v>428</v>
      </c>
    </row>
    <row r="1554" spans="1:3" x14ac:dyDescent="0.25">
      <c r="A1554" t="s">
        <v>355</v>
      </c>
      <c r="B1554" t="s">
        <v>359</v>
      </c>
      <c r="C1554" t="s">
        <v>429</v>
      </c>
    </row>
    <row r="1555" spans="1:3" x14ac:dyDescent="0.25">
      <c r="A1555" t="s">
        <v>355</v>
      </c>
      <c r="B1555" t="s">
        <v>359</v>
      </c>
      <c r="C1555" t="s">
        <v>429</v>
      </c>
    </row>
    <row r="1556" spans="1:3" x14ac:dyDescent="0.25">
      <c r="A1556" t="s">
        <v>355</v>
      </c>
      <c r="B1556" t="s">
        <v>362</v>
      </c>
      <c r="C1556" t="s">
        <v>427</v>
      </c>
    </row>
    <row r="1557" spans="1:3" x14ac:dyDescent="0.25">
      <c r="A1557" t="s">
        <v>355</v>
      </c>
      <c r="B1557" t="s">
        <v>362</v>
      </c>
      <c r="C1557" t="s">
        <v>430</v>
      </c>
    </row>
    <row r="1558" spans="1:3" x14ac:dyDescent="0.25">
      <c r="A1558" t="s">
        <v>355</v>
      </c>
      <c r="B1558" t="s">
        <v>362</v>
      </c>
      <c r="C1558" t="s">
        <v>429</v>
      </c>
    </row>
    <row r="1559" spans="1:3" x14ac:dyDescent="0.25">
      <c r="A1559" t="s">
        <v>355</v>
      </c>
      <c r="B1559" t="s">
        <v>362</v>
      </c>
      <c r="C1559" t="s">
        <v>428</v>
      </c>
    </row>
    <row r="1560" spans="1:3" x14ac:dyDescent="0.25">
      <c r="A1560" t="s">
        <v>355</v>
      </c>
      <c r="B1560" t="s">
        <v>362</v>
      </c>
      <c r="C1560" t="s">
        <v>430</v>
      </c>
    </row>
    <row r="1561" spans="1:3" x14ac:dyDescent="0.25">
      <c r="A1561" t="s">
        <v>355</v>
      </c>
      <c r="B1561" t="s">
        <v>362</v>
      </c>
      <c r="C1561" t="s">
        <v>427</v>
      </c>
    </row>
    <row r="1562" spans="1:3" x14ac:dyDescent="0.25">
      <c r="A1562" t="s">
        <v>355</v>
      </c>
      <c r="B1562" t="s">
        <v>362</v>
      </c>
      <c r="C1562" t="s">
        <v>427</v>
      </c>
    </row>
    <row r="1563" spans="1:3" x14ac:dyDescent="0.25">
      <c r="A1563" t="s">
        <v>355</v>
      </c>
      <c r="B1563" t="s">
        <v>362</v>
      </c>
      <c r="C1563" t="s">
        <v>429</v>
      </c>
    </row>
    <row r="1564" spans="1:3" x14ac:dyDescent="0.25">
      <c r="A1564" t="s">
        <v>355</v>
      </c>
      <c r="B1564" t="s">
        <v>362</v>
      </c>
      <c r="C1564" t="s">
        <v>429</v>
      </c>
    </row>
    <row r="1565" spans="1:3" x14ac:dyDescent="0.25">
      <c r="A1565" t="s">
        <v>355</v>
      </c>
      <c r="B1565" t="s">
        <v>362</v>
      </c>
      <c r="C1565" t="s">
        <v>429</v>
      </c>
    </row>
    <row r="1566" spans="1:3" x14ac:dyDescent="0.25">
      <c r="A1566" t="s">
        <v>355</v>
      </c>
      <c r="B1566" t="s">
        <v>362</v>
      </c>
      <c r="C1566" t="s">
        <v>427</v>
      </c>
    </row>
    <row r="1567" spans="1:3" x14ac:dyDescent="0.25">
      <c r="A1567" t="s">
        <v>355</v>
      </c>
      <c r="B1567" t="s">
        <v>362</v>
      </c>
      <c r="C1567" t="s">
        <v>428</v>
      </c>
    </row>
    <row r="1568" spans="1:3" x14ac:dyDescent="0.25">
      <c r="A1568" t="s">
        <v>355</v>
      </c>
      <c r="B1568" t="s">
        <v>362</v>
      </c>
      <c r="C1568" t="s">
        <v>429</v>
      </c>
    </row>
    <row r="1569" spans="1:3" x14ac:dyDescent="0.25">
      <c r="A1569" t="s">
        <v>355</v>
      </c>
      <c r="B1569" t="s">
        <v>362</v>
      </c>
      <c r="C1569" t="s">
        <v>429</v>
      </c>
    </row>
    <row r="1570" spans="1:3" x14ac:dyDescent="0.25">
      <c r="A1570" t="s">
        <v>355</v>
      </c>
      <c r="B1570" t="s">
        <v>362</v>
      </c>
      <c r="C1570" t="s">
        <v>429</v>
      </c>
    </row>
    <row r="1571" spans="1:3" x14ac:dyDescent="0.25">
      <c r="A1571" t="s">
        <v>355</v>
      </c>
      <c r="B1571" t="s">
        <v>362</v>
      </c>
      <c r="C1571" t="s">
        <v>429</v>
      </c>
    </row>
    <row r="1572" spans="1:3" x14ac:dyDescent="0.25">
      <c r="A1572" t="s">
        <v>355</v>
      </c>
      <c r="B1572" t="s">
        <v>362</v>
      </c>
      <c r="C1572" t="s">
        <v>427</v>
      </c>
    </row>
    <row r="1573" spans="1:3" x14ac:dyDescent="0.25">
      <c r="A1573" t="s">
        <v>355</v>
      </c>
      <c r="B1573" t="s">
        <v>362</v>
      </c>
      <c r="C1573" t="s">
        <v>428</v>
      </c>
    </row>
    <row r="1574" spans="1:3" x14ac:dyDescent="0.25">
      <c r="A1574" t="s">
        <v>355</v>
      </c>
      <c r="B1574" t="s">
        <v>362</v>
      </c>
      <c r="C1574" t="s">
        <v>428</v>
      </c>
    </row>
    <row r="1575" spans="1:3" x14ac:dyDescent="0.25">
      <c r="A1575" t="s">
        <v>355</v>
      </c>
      <c r="B1575" t="s">
        <v>362</v>
      </c>
      <c r="C1575" t="s">
        <v>429</v>
      </c>
    </row>
    <row r="1576" spans="1:3" x14ac:dyDescent="0.25">
      <c r="A1576" t="s">
        <v>355</v>
      </c>
      <c r="B1576" t="s">
        <v>362</v>
      </c>
      <c r="C1576" t="s">
        <v>427</v>
      </c>
    </row>
    <row r="1577" spans="1:3" x14ac:dyDescent="0.25">
      <c r="A1577" t="s">
        <v>355</v>
      </c>
      <c r="B1577" t="s">
        <v>362</v>
      </c>
      <c r="C1577" t="s">
        <v>430</v>
      </c>
    </row>
    <row r="1578" spans="1:3" x14ac:dyDescent="0.25">
      <c r="A1578" t="s">
        <v>355</v>
      </c>
      <c r="B1578" t="s">
        <v>362</v>
      </c>
      <c r="C1578" t="s">
        <v>427</v>
      </c>
    </row>
    <row r="1579" spans="1:3" x14ac:dyDescent="0.25">
      <c r="A1579" t="s">
        <v>355</v>
      </c>
      <c r="B1579" t="s">
        <v>362</v>
      </c>
      <c r="C1579" t="s">
        <v>428</v>
      </c>
    </row>
    <row r="1580" spans="1:3" x14ac:dyDescent="0.25">
      <c r="A1580" t="s">
        <v>355</v>
      </c>
      <c r="B1580" t="s">
        <v>362</v>
      </c>
      <c r="C1580" t="s">
        <v>429</v>
      </c>
    </row>
    <row r="1581" spans="1:3" x14ac:dyDescent="0.25">
      <c r="A1581" t="s">
        <v>355</v>
      </c>
      <c r="B1581" t="s">
        <v>362</v>
      </c>
      <c r="C1581" t="s">
        <v>428</v>
      </c>
    </row>
    <row r="1582" spans="1:3" x14ac:dyDescent="0.25">
      <c r="A1582" t="s">
        <v>355</v>
      </c>
      <c r="B1582" t="s">
        <v>362</v>
      </c>
      <c r="C1582" t="s">
        <v>428</v>
      </c>
    </row>
    <row r="1583" spans="1:3" x14ac:dyDescent="0.25">
      <c r="A1583" t="s">
        <v>355</v>
      </c>
      <c r="B1583" t="s">
        <v>362</v>
      </c>
      <c r="C1583" t="s">
        <v>430</v>
      </c>
    </row>
    <row r="1584" spans="1:3" x14ac:dyDescent="0.25">
      <c r="A1584" t="s">
        <v>355</v>
      </c>
      <c r="B1584" t="s">
        <v>362</v>
      </c>
      <c r="C1584" t="s">
        <v>429</v>
      </c>
    </row>
    <row r="1585" spans="1:3" x14ac:dyDescent="0.25">
      <c r="A1585" t="s">
        <v>355</v>
      </c>
      <c r="B1585" t="s">
        <v>362</v>
      </c>
      <c r="C1585" t="s">
        <v>429</v>
      </c>
    </row>
    <row r="1586" spans="1:3" x14ac:dyDescent="0.25">
      <c r="A1586" t="s">
        <v>355</v>
      </c>
      <c r="B1586" t="s">
        <v>362</v>
      </c>
      <c r="C1586" t="s">
        <v>428</v>
      </c>
    </row>
    <row r="1587" spans="1:3" x14ac:dyDescent="0.25">
      <c r="A1587" t="s">
        <v>355</v>
      </c>
      <c r="B1587" t="s">
        <v>362</v>
      </c>
      <c r="C1587" t="s">
        <v>428</v>
      </c>
    </row>
    <row r="1588" spans="1:3" x14ac:dyDescent="0.25">
      <c r="A1588" t="s">
        <v>355</v>
      </c>
      <c r="B1588" t="s">
        <v>362</v>
      </c>
      <c r="C1588" t="s">
        <v>430</v>
      </c>
    </row>
    <row r="1589" spans="1:3" x14ac:dyDescent="0.25">
      <c r="A1589" t="s">
        <v>355</v>
      </c>
      <c r="B1589" t="s">
        <v>362</v>
      </c>
      <c r="C1589" t="s">
        <v>428</v>
      </c>
    </row>
    <row r="1590" spans="1:3" x14ac:dyDescent="0.25">
      <c r="A1590" t="s">
        <v>355</v>
      </c>
      <c r="B1590" t="s">
        <v>363</v>
      </c>
      <c r="C1590" t="s">
        <v>427</v>
      </c>
    </row>
    <row r="1591" spans="1:3" x14ac:dyDescent="0.25">
      <c r="A1591" t="s">
        <v>355</v>
      </c>
      <c r="B1591" t="s">
        <v>363</v>
      </c>
      <c r="C1591" t="s">
        <v>428</v>
      </c>
    </row>
    <row r="1592" spans="1:3" x14ac:dyDescent="0.25">
      <c r="A1592" t="s">
        <v>355</v>
      </c>
      <c r="B1592" t="s">
        <v>363</v>
      </c>
      <c r="C1592" t="s">
        <v>428</v>
      </c>
    </row>
    <row r="1593" spans="1:3" x14ac:dyDescent="0.25">
      <c r="A1593" t="s">
        <v>355</v>
      </c>
      <c r="B1593" t="s">
        <v>363</v>
      </c>
      <c r="C1593" t="s">
        <v>429</v>
      </c>
    </row>
    <row r="1594" spans="1:3" x14ac:dyDescent="0.25">
      <c r="A1594" t="s">
        <v>355</v>
      </c>
      <c r="B1594" t="s">
        <v>363</v>
      </c>
      <c r="C1594" t="s">
        <v>427</v>
      </c>
    </row>
    <row r="1595" spans="1:3" x14ac:dyDescent="0.25">
      <c r="A1595" t="s">
        <v>355</v>
      </c>
      <c r="B1595" t="s">
        <v>363</v>
      </c>
      <c r="C1595" t="s">
        <v>428</v>
      </c>
    </row>
    <row r="1596" spans="1:3" x14ac:dyDescent="0.25">
      <c r="A1596" t="s">
        <v>355</v>
      </c>
      <c r="B1596" t="s">
        <v>363</v>
      </c>
      <c r="C1596" t="s">
        <v>428</v>
      </c>
    </row>
    <row r="1597" spans="1:3" x14ac:dyDescent="0.25">
      <c r="A1597" t="s">
        <v>355</v>
      </c>
      <c r="B1597" t="s">
        <v>363</v>
      </c>
      <c r="C1597" t="s">
        <v>428</v>
      </c>
    </row>
    <row r="1598" spans="1:3" x14ac:dyDescent="0.25">
      <c r="A1598" t="s">
        <v>355</v>
      </c>
      <c r="B1598" t="s">
        <v>363</v>
      </c>
      <c r="C1598" t="s">
        <v>427</v>
      </c>
    </row>
    <row r="1599" spans="1:3" x14ac:dyDescent="0.25">
      <c r="A1599" t="s">
        <v>355</v>
      </c>
      <c r="B1599" t="s">
        <v>363</v>
      </c>
      <c r="C1599" t="s">
        <v>428</v>
      </c>
    </row>
    <row r="1600" spans="1:3" x14ac:dyDescent="0.25">
      <c r="A1600" t="s">
        <v>355</v>
      </c>
      <c r="B1600" t="s">
        <v>367</v>
      </c>
      <c r="C1600" t="s">
        <v>429</v>
      </c>
    </row>
    <row r="1601" spans="1:3" x14ac:dyDescent="0.25">
      <c r="A1601" t="s">
        <v>355</v>
      </c>
      <c r="B1601" t="s">
        <v>367</v>
      </c>
      <c r="C1601" t="s">
        <v>428</v>
      </c>
    </row>
    <row r="1602" spans="1:3" x14ac:dyDescent="0.25">
      <c r="A1602" t="s">
        <v>355</v>
      </c>
      <c r="B1602" t="s">
        <v>367</v>
      </c>
      <c r="C1602" t="s">
        <v>429</v>
      </c>
    </row>
    <row r="1603" spans="1:3" x14ac:dyDescent="0.25">
      <c r="A1603" t="s">
        <v>355</v>
      </c>
      <c r="B1603" t="s">
        <v>367</v>
      </c>
      <c r="C1603" t="s">
        <v>429</v>
      </c>
    </row>
    <row r="1604" spans="1:3" x14ac:dyDescent="0.25">
      <c r="A1604" t="s">
        <v>355</v>
      </c>
      <c r="B1604" t="s">
        <v>367</v>
      </c>
      <c r="C1604" t="s">
        <v>428</v>
      </c>
    </row>
    <row r="1605" spans="1:3" x14ac:dyDescent="0.25">
      <c r="A1605" t="s">
        <v>355</v>
      </c>
      <c r="B1605" t="s">
        <v>367</v>
      </c>
      <c r="C1605" t="s">
        <v>430</v>
      </c>
    </row>
    <row r="1606" spans="1:3" x14ac:dyDescent="0.25">
      <c r="A1606" t="s">
        <v>355</v>
      </c>
      <c r="B1606" t="s">
        <v>367</v>
      </c>
      <c r="C1606" t="s">
        <v>429</v>
      </c>
    </row>
    <row r="1607" spans="1:3" x14ac:dyDescent="0.25">
      <c r="A1607" t="s">
        <v>355</v>
      </c>
      <c r="B1607" t="s">
        <v>367</v>
      </c>
      <c r="C1607" t="s">
        <v>428</v>
      </c>
    </row>
    <row r="1608" spans="1:3" x14ac:dyDescent="0.25">
      <c r="A1608" t="s">
        <v>355</v>
      </c>
      <c r="B1608" t="s">
        <v>367</v>
      </c>
      <c r="C1608" t="s">
        <v>428</v>
      </c>
    </row>
    <row r="1609" spans="1:3" x14ac:dyDescent="0.25">
      <c r="A1609" t="s">
        <v>355</v>
      </c>
      <c r="B1609" t="s">
        <v>367</v>
      </c>
      <c r="C1609" t="s">
        <v>428</v>
      </c>
    </row>
    <row r="1610" spans="1:3" x14ac:dyDescent="0.25">
      <c r="A1610" t="s">
        <v>355</v>
      </c>
      <c r="B1610" t="s">
        <v>367</v>
      </c>
      <c r="C1610" t="s">
        <v>429</v>
      </c>
    </row>
    <row r="1611" spans="1:3" x14ac:dyDescent="0.25">
      <c r="A1611" t="s">
        <v>355</v>
      </c>
      <c r="B1611" t="s">
        <v>367</v>
      </c>
      <c r="C1611" t="s">
        <v>428</v>
      </c>
    </row>
    <row r="1612" spans="1:3" x14ac:dyDescent="0.25">
      <c r="A1612" t="s">
        <v>355</v>
      </c>
      <c r="B1612" t="s">
        <v>367</v>
      </c>
      <c r="C1612" t="s">
        <v>429</v>
      </c>
    </row>
    <row r="1613" spans="1:3" x14ac:dyDescent="0.25">
      <c r="A1613" t="s">
        <v>355</v>
      </c>
      <c r="B1613" t="s">
        <v>369</v>
      </c>
      <c r="C1613" t="s">
        <v>430</v>
      </c>
    </row>
    <row r="1614" spans="1:3" x14ac:dyDescent="0.25">
      <c r="A1614" t="s">
        <v>355</v>
      </c>
      <c r="B1614" t="s">
        <v>369</v>
      </c>
      <c r="C1614" t="s">
        <v>429</v>
      </c>
    </row>
    <row r="1615" spans="1:3" x14ac:dyDescent="0.25">
      <c r="A1615" t="s">
        <v>355</v>
      </c>
      <c r="B1615" t="s">
        <v>369</v>
      </c>
      <c r="C1615" t="s">
        <v>430</v>
      </c>
    </row>
    <row r="1616" spans="1:3" x14ac:dyDescent="0.25">
      <c r="A1616" t="s">
        <v>355</v>
      </c>
      <c r="B1616" t="s">
        <v>369</v>
      </c>
      <c r="C1616" t="s">
        <v>429</v>
      </c>
    </row>
    <row r="1617" spans="1:3" x14ac:dyDescent="0.25">
      <c r="A1617" t="s">
        <v>355</v>
      </c>
      <c r="B1617" t="s">
        <v>369</v>
      </c>
      <c r="C1617" t="s">
        <v>428</v>
      </c>
    </row>
    <row r="1618" spans="1:3" x14ac:dyDescent="0.25">
      <c r="A1618" t="s">
        <v>355</v>
      </c>
      <c r="B1618" t="s">
        <v>369</v>
      </c>
      <c r="C1618" t="s">
        <v>428</v>
      </c>
    </row>
    <row r="1619" spans="1:3" x14ac:dyDescent="0.25">
      <c r="A1619" t="s">
        <v>355</v>
      </c>
      <c r="B1619" t="s">
        <v>369</v>
      </c>
      <c r="C1619" t="s">
        <v>429</v>
      </c>
    </row>
    <row r="1620" spans="1:3" x14ac:dyDescent="0.25">
      <c r="A1620" t="s">
        <v>355</v>
      </c>
      <c r="B1620" t="s">
        <v>369</v>
      </c>
      <c r="C1620" t="s">
        <v>428</v>
      </c>
    </row>
    <row r="1621" spans="1:3" x14ac:dyDescent="0.25">
      <c r="A1621" t="s">
        <v>355</v>
      </c>
      <c r="B1621" t="s">
        <v>369</v>
      </c>
      <c r="C1621" t="s">
        <v>430</v>
      </c>
    </row>
    <row r="1622" spans="1:3" x14ac:dyDescent="0.25">
      <c r="A1622" t="s">
        <v>355</v>
      </c>
      <c r="B1622" t="s">
        <v>369</v>
      </c>
      <c r="C1622" t="s">
        <v>428</v>
      </c>
    </row>
    <row r="1623" spans="1:3" x14ac:dyDescent="0.25">
      <c r="A1623" t="s">
        <v>355</v>
      </c>
      <c r="B1623" t="s">
        <v>369</v>
      </c>
      <c r="C1623" t="s">
        <v>428</v>
      </c>
    </row>
    <row r="1624" spans="1:3" x14ac:dyDescent="0.25">
      <c r="A1624" t="s">
        <v>355</v>
      </c>
      <c r="B1624" t="s">
        <v>369</v>
      </c>
      <c r="C1624" t="s">
        <v>428</v>
      </c>
    </row>
    <row r="1625" spans="1:3" x14ac:dyDescent="0.25">
      <c r="A1625" t="s">
        <v>355</v>
      </c>
      <c r="B1625" t="s">
        <v>369</v>
      </c>
      <c r="C1625" t="s">
        <v>428</v>
      </c>
    </row>
    <row r="1626" spans="1:3" x14ac:dyDescent="0.25">
      <c r="A1626" t="s">
        <v>355</v>
      </c>
      <c r="B1626" t="s">
        <v>369</v>
      </c>
      <c r="C1626" t="s">
        <v>429</v>
      </c>
    </row>
    <row r="1627" spans="1:3" x14ac:dyDescent="0.25">
      <c r="A1627" t="s">
        <v>355</v>
      </c>
      <c r="B1627" t="s">
        <v>369</v>
      </c>
      <c r="C1627" t="s">
        <v>427</v>
      </c>
    </row>
    <row r="1628" spans="1:3" x14ac:dyDescent="0.25">
      <c r="A1628" t="s">
        <v>355</v>
      </c>
      <c r="B1628" t="s">
        <v>369</v>
      </c>
      <c r="C1628" t="s">
        <v>427</v>
      </c>
    </row>
    <row r="1629" spans="1:3" x14ac:dyDescent="0.25">
      <c r="A1629" t="s">
        <v>355</v>
      </c>
      <c r="B1629" t="s">
        <v>369</v>
      </c>
      <c r="C1629" t="s">
        <v>428</v>
      </c>
    </row>
    <row r="1630" spans="1:3" x14ac:dyDescent="0.25">
      <c r="A1630" t="s">
        <v>355</v>
      </c>
      <c r="B1630" t="s">
        <v>369</v>
      </c>
      <c r="C1630" t="s">
        <v>428</v>
      </c>
    </row>
    <row r="1631" spans="1:3" x14ac:dyDescent="0.25">
      <c r="A1631" t="s">
        <v>355</v>
      </c>
      <c r="B1631" t="s">
        <v>369</v>
      </c>
      <c r="C1631" t="s">
        <v>429</v>
      </c>
    </row>
    <row r="1632" spans="1:3" x14ac:dyDescent="0.25">
      <c r="A1632" t="s">
        <v>355</v>
      </c>
      <c r="B1632" t="s">
        <v>372</v>
      </c>
      <c r="C1632" t="s">
        <v>427</v>
      </c>
    </row>
    <row r="1633" spans="1:3" x14ac:dyDescent="0.25">
      <c r="A1633" t="s">
        <v>355</v>
      </c>
      <c r="B1633" t="s">
        <v>372</v>
      </c>
      <c r="C1633" t="s">
        <v>428</v>
      </c>
    </row>
    <row r="1634" spans="1:3" x14ac:dyDescent="0.25">
      <c r="A1634" t="s">
        <v>355</v>
      </c>
      <c r="B1634" t="s">
        <v>372</v>
      </c>
      <c r="C1634" t="s">
        <v>428</v>
      </c>
    </row>
    <row r="1635" spans="1:3" x14ac:dyDescent="0.25">
      <c r="A1635" t="s">
        <v>355</v>
      </c>
      <c r="B1635" t="s">
        <v>372</v>
      </c>
      <c r="C1635" t="s">
        <v>428</v>
      </c>
    </row>
    <row r="1636" spans="1:3" x14ac:dyDescent="0.25">
      <c r="A1636" t="s">
        <v>355</v>
      </c>
      <c r="B1636" t="s">
        <v>372</v>
      </c>
      <c r="C1636" t="s">
        <v>428</v>
      </c>
    </row>
    <row r="1637" spans="1:3" x14ac:dyDescent="0.25">
      <c r="A1637" t="s">
        <v>355</v>
      </c>
      <c r="B1637" t="s">
        <v>372</v>
      </c>
      <c r="C1637" t="s">
        <v>428</v>
      </c>
    </row>
    <row r="1638" spans="1:3" x14ac:dyDescent="0.25">
      <c r="A1638" t="s">
        <v>355</v>
      </c>
      <c r="B1638" t="s">
        <v>372</v>
      </c>
      <c r="C1638" t="s">
        <v>427</v>
      </c>
    </row>
    <row r="1639" spans="1:3" x14ac:dyDescent="0.25">
      <c r="A1639" t="s">
        <v>355</v>
      </c>
      <c r="B1639" t="s">
        <v>372</v>
      </c>
      <c r="C1639" t="s">
        <v>430</v>
      </c>
    </row>
    <row r="1640" spans="1:3" x14ac:dyDescent="0.25">
      <c r="A1640" t="s">
        <v>355</v>
      </c>
      <c r="B1640" t="s">
        <v>372</v>
      </c>
      <c r="C1640" t="s">
        <v>427</v>
      </c>
    </row>
    <row r="1641" spans="1:3" x14ac:dyDescent="0.25">
      <c r="A1641" t="s">
        <v>355</v>
      </c>
      <c r="B1641" t="s">
        <v>372</v>
      </c>
      <c r="C1641" t="s">
        <v>428</v>
      </c>
    </row>
    <row r="1642" spans="1:3" x14ac:dyDescent="0.25">
      <c r="A1642" t="s">
        <v>355</v>
      </c>
      <c r="B1642" t="s">
        <v>375</v>
      </c>
      <c r="C1642" t="s">
        <v>427</v>
      </c>
    </row>
    <row r="1643" spans="1:3" x14ac:dyDescent="0.25">
      <c r="A1643" t="s">
        <v>355</v>
      </c>
      <c r="B1643" t="s">
        <v>375</v>
      </c>
      <c r="C1643" t="s">
        <v>427</v>
      </c>
    </row>
    <row r="1644" spans="1:3" x14ac:dyDescent="0.25">
      <c r="A1644" t="s">
        <v>355</v>
      </c>
      <c r="B1644" t="s">
        <v>378</v>
      </c>
      <c r="C1644" t="s">
        <v>427</v>
      </c>
    </row>
    <row r="1645" spans="1:3" x14ac:dyDescent="0.25">
      <c r="A1645" t="s">
        <v>355</v>
      </c>
      <c r="B1645" t="s">
        <v>378</v>
      </c>
      <c r="C1645" t="s">
        <v>428</v>
      </c>
    </row>
    <row r="1646" spans="1:3" x14ac:dyDescent="0.25">
      <c r="A1646" t="s">
        <v>355</v>
      </c>
      <c r="B1646" t="s">
        <v>378</v>
      </c>
      <c r="C1646" t="s">
        <v>427</v>
      </c>
    </row>
    <row r="1647" spans="1:3" x14ac:dyDescent="0.25">
      <c r="A1647" t="s">
        <v>355</v>
      </c>
      <c r="B1647" t="s">
        <v>378</v>
      </c>
      <c r="C1647" t="s">
        <v>427</v>
      </c>
    </row>
    <row r="1648" spans="1:3" x14ac:dyDescent="0.25">
      <c r="A1648" t="s">
        <v>355</v>
      </c>
      <c r="B1648" t="s">
        <v>378</v>
      </c>
      <c r="C1648" t="s">
        <v>427</v>
      </c>
    </row>
    <row r="1649" spans="1:3" x14ac:dyDescent="0.25">
      <c r="A1649" t="s">
        <v>355</v>
      </c>
      <c r="B1649" t="s">
        <v>378</v>
      </c>
      <c r="C1649" t="s">
        <v>427</v>
      </c>
    </row>
    <row r="1650" spans="1:3" x14ac:dyDescent="0.25">
      <c r="A1650" t="s">
        <v>355</v>
      </c>
      <c r="B1650" t="s">
        <v>378</v>
      </c>
      <c r="C1650" t="s">
        <v>430</v>
      </c>
    </row>
    <row r="1651" spans="1:3" x14ac:dyDescent="0.25">
      <c r="A1651" t="s">
        <v>355</v>
      </c>
      <c r="B1651" t="s">
        <v>382</v>
      </c>
      <c r="C1651" t="s">
        <v>428</v>
      </c>
    </row>
    <row r="1652" spans="1:3" x14ac:dyDescent="0.25">
      <c r="A1652" t="s">
        <v>355</v>
      </c>
      <c r="B1652" t="s">
        <v>382</v>
      </c>
      <c r="C1652" t="s">
        <v>427</v>
      </c>
    </row>
    <row r="1653" spans="1:3" x14ac:dyDescent="0.25">
      <c r="A1653" t="s">
        <v>355</v>
      </c>
      <c r="B1653" t="s">
        <v>382</v>
      </c>
      <c r="C1653" t="s">
        <v>428</v>
      </c>
    </row>
    <row r="1654" spans="1:3" x14ac:dyDescent="0.25">
      <c r="A1654" t="s">
        <v>355</v>
      </c>
      <c r="B1654" t="s">
        <v>382</v>
      </c>
      <c r="C1654" t="s">
        <v>428</v>
      </c>
    </row>
    <row r="1655" spans="1:3" x14ac:dyDescent="0.25">
      <c r="A1655" t="s">
        <v>355</v>
      </c>
      <c r="B1655" t="s">
        <v>385</v>
      </c>
      <c r="C1655" t="s">
        <v>429</v>
      </c>
    </row>
    <row r="1656" spans="1:3" x14ac:dyDescent="0.25">
      <c r="A1656" t="s">
        <v>355</v>
      </c>
      <c r="B1656" t="s">
        <v>385</v>
      </c>
      <c r="C1656" t="s">
        <v>430</v>
      </c>
    </row>
    <row r="1657" spans="1:3" x14ac:dyDescent="0.25">
      <c r="A1657" t="s">
        <v>355</v>
      </c>
      <c r="B1657" t="s">
        <v>385</v>
      </c>
      <c r="C1657" t="s">
        <v>429</v>
      </c>
    </row>
    <row r="1658" spans="1:3" x14ac:dyDescent="0.25">
      <c r="A1658" t="s">
        <v>355</v>
      </c>
      <c r="B1658" t="s">
        <v>385</v>
      </c>
      <c r="C1658" t="s">
        <v>430</v>
      </c>
    </row>
    <row r="1659" spans="1:3" x14ac:dyDescent="0.25">
      <c r="A1659" t="s">
        <v>355</v>
      </c>
      <c r="B1659" t="s">
        <v>385</v>
      </c>
      <c r="C1659" t="s">
        <v>428</v>
      </c>
    </row>
    <row r="1660" spans="1:3" x14ac:dyDescent="0.25">
      <c r="A1660" t="s">
        <v>355</v>
      </c>
      <c r="B1660" t="s">
        <v>385</v>
      </c>
      <c r="C1660" t="s">
        <v>428</v>
      </c>
    </row>
    <row r="1661" spans="1:3" x14ac:dyDescent="0.25">
      <c r="A1661" t="s">
        <v>355</v>
      </c>
      <c r="B1661" t="s">
        <v>385</v>
      </c>
      <c r="C1661" t="s">
        <v>428</v>
      </c>
    </row>
    <row r="1662" spans="1:3" x14ac:dyDescent="0.25">
      <c r="A1662" t="s">
        <v>355</v>
      </c>
      <c r="B1662" t="s">
        <v>385</v>
      </c>
    </row>
    <row r="1663" spans="1:3" x14ac:dyDescent="0.25">
      <c r="A1663" t="s">
        <v>355</v>
      </c>
      <c r="B1663" t="s">
        <v>385</v>
      </c>
      <c r="C1663" t="s">
        <v>430</v>
      </c>
    </row>
    <row r="1664" spans="1:3" x14ac:dyDescent="0.25">
      <c r="A1664" t="s">
        <v>355</v>
      </c>
      <c r="B1664" t="s">
        <v>385</v>
      </c>
      <c r="C1664" t="s">
        <v>430</v>
      </c>
    </row>
    <row r="1665" spans="1:3" x14ac:dyDescent="0.25">
      <c r="A1665" t="s">
        <v>355</v>
      </c>
      <c r="B1665" t="s">
        <v>385</v>
      </c>
      <c r="C1665" t="s">
        <v>427</v>
      </c>
    </row>
    <row r="1666" spans="1:3" x14ac:dyDescent="0.25">
      <c r="A1666" t="s">
        <v>355</v>
      </c>
      <c r="B1666" t="s">
        <v>2627</v>
      </c>
      <c r="C1666" t="s">
        <v>428</v>
      </c>
    </row>
    <row r="1667" spans="1:3" x14ac:dyDescent="0.25">
      <c r="A1667" t="s">
        <v>355</v>
      </c>
      <c r="B1667" t="s">
        <v>2627</v>
      </c>
      <c r="C1667" t="s">
        <v>427</v>
      </c>
    </row>
    <row r="1668" spans="1:3" x14ac:dyDescent="0.25">
      <c r="A1668" t="s">
        <v>355</v>
      </c>
      <c r="B1668" t="s">
        <v>2627</v>
      </c>
      <c r="C1668" t="s">
        <v>427</v>
      </c>
    </row>
    <row r="1669" spans="1:3" x14ac:dyDescent="0.25">
      <c r="A1669" t="s">
        <v>355</v>
      </c>
      <c r="B1669" t="s">
        <v>2627</v>
      </c>
      <c r="C1669" t="s">
        <v>427</v>
      </c>
    </row>
    <row r="1670" spans="1:3" x14ac:dyDescent="0.25">
      <c r="A1670" t="s">
        <v>355</v>
      </c>
      <c r="B1670" t="s">
        <v>2627</v>
      </c>
      <c r="C1670" t="s">
        <v>427</v>
      </c>
    </row>
    <row r="1671" spans="1:3" x14ac:dyDescent="0.25">
      <c r="A1671" t="s">
        <v>355</v>
      </c>
      <c r="B1671" t="s">
        <v>2627</v>
      </c>
      <c r="C1671" t="s">
        <v>427</v>
      </c>
    </row>
    <row r="1672" spans="1:3" x14ac:dyDescent="0.25">
      <c r="A1672" t="s">
        <v>355</v>
      </c>
      <c r="B1672" t="s">
        <v>2627</v>
      </c>
      <c r="C1672" t="s">
        <v>427</v>
      </c>
    </row>
    <row r="1673" spans="1:3" x14ac:dyDescent="0.25">
      <c r="A1673" t="s">
        <v>355</v>
      </c>
      <c r="B1673" t="s">
        <v>2627</v>
      </c>
      <c r="C1673" t="s">
        <v>428</v>
      </c>
    </row>
    <row r="1674" spans="1:3" x14ac:dyDescent="0.25">
      <c r="A1674" t="s">
        <v>355</v>
      </c>
      <c r="B1674" t="s">
        <v>2627</v>
      </c>
      <c r="C1674" t="s">
        <v>427</v>
      </c>
    </row>
    <row r="1675" spans="1:3" x14ac:dyDescent="0.25">
      <c r="A1675" t="s">
        <v>355</v>
      </c>
      <c r="B1675" t="s">
        <v>2627</v>
      </c>
      <c r="C1675" t="s">
        <v>427</v>
      </c>
    </row>
    <row r="1676" spans="1:3" x14ac:dyDescent="0.25">
      <c r="A1676" t="s">
        <v>355</v>
      </c>
      <c r="B1676" t="s">
        <v>2627</v>
      </c>
      <c r="C1676" t="s">
        <v>427</v>
      </c>
    </row>
    <row r="1677" spans="1:3" x14ac:dyDescent="0.25">
      <c r="A1677" t="s">
        <v>355</v>
      </c>
      <c r="B1677" t="s">
        <v>2627</v>
      </c>
      <c r="C1677" t="s">
        <v>427</v>
      </c>
    </row>
    <row r="1678" spans="1:3" x14ac:dyDescent="0.25">
      <c r="A1678" t="s">
        <v>355</v>
      </c>
      <c r="B1678" t="s">
        <v>2627</v>
      </c>
      <c r="C1678" t="s">
        <v>427</v>
      </c>
    </row>
    <row r="1679" spans="1:3" x14ac:dyDescent="0.25">
      <c r="A1679" t="s">
        <v>355</v>
      </c>
      <c r="B1679" t="s">
        <v>2627</v>
      </c>
      <c r="C1679" t="s">
        <v>427</v>
      </c>
    </row>
    <row r="1680" spans="1:3" x14ac:dyDescent="0.25">
      <c r="A1680" t="s">
        <v>355</v>
      </c>
      <c r="B1680" t="s">
        <v>2627</v>
      </c>
      <c r="C1680" t="s">
        <v>427</v>
      </c>
    </row>
    <row r="1681" spans="1:3" x14ac:dyDescent="0.25">
      <c r="A1681" t="s">
        <v>355</v>
      </c>
      <c r="B1681" t="s">
        <v>2627</v>
      </c>
      <c r="C1681" t="s">
        <v>427</v>
      </c>
    </row>
    <row r="1682" spans="1:3" x14ac:dyDescent="0.25">
      <c r="A1682" t="s">
        <v>355</v>
      </c>
      <c r="B1682" t="s">
        <v>2627</v>
      </c>
      <c r="C1682" t="s">
        <v>428</v>
      </c>
    </row>
    <row r="1683" spans="1:3" x14ac:dyDescent="0.25">
      <c r="A1683" t="s">
        <v>355</v>
      </c>
      <c r="B1683" t="s">
        <v>2629</v>
      </c>
      <c r="C1683" t="s">
        <v>429</v>
      </c>
    </row>
    <row r="1684" spans="1:3" x14ac:dyDescent="0.25">
      <c r="A1684" t="s">
        <v>355</v>
      </c>
      <c r="B1684" t="s">
        <v>2629</v>
      </c>
      <c r="C1684" t="s">
        <v>428</v>
      </c>
    </row>
    <row r="1685" spans="1:3" x14ac:dyDescent="0.25">
      <c r="A1685" t="s">
        <v>355</v>
      </c>
      <c r="B1685" t="s">
        <v>2629</v>
      </c>
      <c r="C1685" t="s">
        <v>428</v>
      </c>
    </row>
    <row r="1686" spans="1:3" x14ac:dyDescent="0.25">
      <c r="A1686" t="s">
        <v>355</v>
      </c>
      <c r="B1686" t="s">
        <v>2629</v>
      </c>
      <c r="C1686" t="s">
        <v>428</v>
      </c>
    </row>
    <row r="1687" spans="1:3" x14ac:dyDescent="0.25">
      <c r="A1687" t="s">
        <v>355</v>
      </c>
      <c r="B1687" t="s">
        <v>2629</v>
      </c>
      <c r="C1687" t="s">
        <v>428</v>
      </c>
    </row>
    <row r="1688" spans="1:3" x14ac:dyDescent="0.25">
      <c r="A1688" t="s">
        <v>355</v>
      </c>
      <c r="B1688" t="s">
        <v>2629</v>
      </c>
      <c r="C1688" t="s">
        <v>428</v>
      </c>
    </row>
    <row r="1689" spans="1:3" x14ac:dyDescent="0.25">
      <c r="A1689" t="s">
        <v>355</v>
      </c>
      <c r="B1689" t="s">
        <v>2629</v>
      </c>
      <c r="C1689" t="s">
        <v>428</v>
      </c>
    </row>
    <row r="1690" spans="1:3" x14ac:dyDescent="0.25">
      <c r="A1690" t="s">
        <v>355</v>
      </c>
      <c r="B1690" t="s">
        <v>2629</v>
      </c>
      <c r="C1690" t="s">
        <v>428</v>
      </c>
    </row>
    <row r="1691" spans="1:3" x14ac:dyDescent="0.25">
      <c r="A1691" t="s">
        <v>355</v>
      </c>
      <c r="B1691" t="s">
        <v>2629</v>
      </c>
      <c r="C1691" t="s">
        <v>430</v>
      </c>
    </row>
    <row r="1692" spans="1:3" x14ac:dyDescent="0.25">
      <c r="A1692" t="s">
        <v>355</v>
      </c>
      <c r="B1692" t="s">
        <v>2629</v>
      </c>
      <c r="C1692" t="s">
        <v>429</v>
      </c>
    </row>
    <row r="1693" spans="1:3" x14ac:dyDescent="0.25">
      <c r="A1693" t="s">
        <v>355</v>
      </c>
      <c r="B1693" t="s">
        <v>2629</v>
      </c>
      <c r="C1693" t="s">
        <v>429</v>
      </c>
    </row>
    <row r="1694" spans="1:3" x14ac:dyDescent="0.25">
      <c r="A1694" t="s">
        <v>355</v>
      </c>
      <c r="B1694" t="s">
        <v>2629</v>
      </c>
      <c r="C1694" t="s">
        <v>428</v>
      </c>
    </row>
    <row r="1695" spans="1:3" x14ac:dyDescent="0.25">
      <c r="A1695" t="s">
        <v>355</v>
      </c>
      <c r="B1695" t="s">
        <v>2629</v>
      </c>
    </row>
    <row r="1696" spans="1:3" x14ac:dyDescent="0.25">
      <c r="A1696" t="s">
        <v>355</v>
      </c>
      <c r="B1696" t="s">
        <v>2629</v>
      </c>
      <c r="C1696" t="s">
        <v>430</v>
      </c>
    </row>
    <row r="1697" spans="1:3" x14ac:dyDescent="0.25">
      <c r="A1697" t="s">
        <v>355</v>
      </c>
      <c r="B1697" t="s">
        <v>2629</v>
      </c>
      <c r="C1697" t="s">
        <v>428</v>
      </c>
    </row>
    <row r="1698" spans="1:3" x14ac:dyDescent="0.25">
      <c r="A1698" t="s">
        <v>355</v>
      </c>
      <c r="B1698" t="s">
        <v>2629</v>
      </c>
      <c r="C1698" t="s">
        <v>428</v>
      </c>
    </row>
    <row r="1699" spans="1:3" x14ac:dyDescent="0.25">
      <c r="A1699" t="s">
        <v>355</v>
      </c>
      <c r="B1699" t="s">
        <v>2629</v>
      </c>
      <c r="C1699" t="s">
        <v>427</v>
      </c>
    </row>
    <row r="1700" spans="1:3" x14ac:dyDescent="0.25">
      <c r="A1700" t="s">
        <v>355</v>
      </c>
      <c r="B1700" t="s">
        <v>2629</v>
      </c>
      <c r="C1700" t="s">
        <v>428</v>
      </c>
    </row>
    <row r="1701" spans="1:3" x14ac:dyDescent="0.25">
      <c r="A1701" t="s">
        <v>355</v>
      </c>
      <c r="B1701" t="s">
        <v>2629</v>
      </c>
      <c r="C1701" t="s">
        <v>428</v>
      </c>
    </row>
    <row r="1702" spans="1:3" x14ac:dyDescent="0.25">
      <c r="A1702" t="s">
        <v>355</v>
      </c>
      <c r="B1702" t="s">
        <v>2629</v>
      </c>
      <c r="C1702" t="s">
        <v>428</v>
      </c>
    </row>
    <row r="1703" spans="1:3" x14ac:dyDescent="0.25">
      <c r="A1703" t="s">
        <v>355</v>
      </c>
      <c r="B1703" t="s">
        <v>2629</v>
      </c>
      <c r="C1703" t="s">
        <v>428</v>
      </c>
    </row>
    <row r="1704" spans="1:3" x14ac:dyDescent="0.25">
      <c r="A1704" t="s">
        <v>355</v>
      </c>
      <c r="B1704" t="s">
        <v>2629</v>
      </c>
      <c r="C1704" t="s">
        <v>429</v>
      </c>
    </row>
    <row r="1705" spans="1:3" x14ac:dyDescent="0.25">
      <c r="A1705" t="s">
        <v>355</v>
      </c>
      <c r="B1705" t="s">
        <v>2629</v>
      </c>
      <c r="C1705" t="s">
        <v>428</v>
      </c>
    </row>
    <row r="1706" spans="1:3" x14ac:dyDescent="0.25">
      <c r="A1706" t="s">
        <v>355</v>
      </c>
      <c r="B1706" t="s">
        <v>2629</v>
      </c>
      <c r="C1706" t="s">
        <v>428</v>
      </c>
    </row>
    <row r="1707" spans="1:3" x14ac:dyDescent="0.25">
      <c r="A1707" t="s">
        <v>1</v>
      </c>
      <c r="B1707" t="s">
        <v>11</v>
      </c>
      <c r="C1707" t="s">
        <v>427</v>
      </c>
    </row>
    <row r="1708" spans="1:3" x14ac:dyDescent="0.25">
      <c r="A1708" t="s">
        <v>1</v>
      </c>
      <c r="B1708" t="s">
        <v>11</v>
      </c>
      <c r="C1708" t="s">
        <v>430</v>
      </c>
    </row>
    <row r="1709" spans="1:3" x14ac:dyDescent="0.25">
      <c r="A1709" t="s">
        <v>1</v>
      </c>
      <c r="B1709" t="s">
        <v>11</v>
      </c>
      <c r="C1709" t="s">
        <v>429</v>
      </c>
    </row>
    <row r="1710" spans="1:3" x14ac:dyDescent="0.25">
      <c r="A1710" t="s">
        <v>1</v>
      </c>
      <c r="B1710" t="s">
        <v>11</v>
      </c>
      <c r="C1710" t="s">
        <v>430</v>
      </c>
    </row>
    <row r="1711" spans="1:3" x14ac:dyDescent="0.25">
      <c r="A1711" t="s">
        <v>1</v>
      </c>
      <c r="B1711" t="s">
        <v>11</v>
      </c>
      <c r="C1711" t="s">
        <v>429</v>
      </c>
    </row>
    <row r="1712" spans="1:3" x14ac:dyDescent="0.25">
      <c r="A1712" t="s">
        <v>1</v>
      </c>
      <c r="B1712" t="s">
        <v>11</v>
      </c>
      <c r="C1712" t="s">
        <v>429</v>
      </c>
    </row>
    <row r="1713" spans="1:3" x14ac:dyDescent="0.25">
      <c r="A1713" t="s">
        <v>1</v>
      </c>
      <c r="B1713" t="s">
        <v>11</v>
      </c>
      <c r="C1713" t="s">
        <v>428</v>
      </c>
    </row>
    <row r="1714" spans="1:3" x14ac:dyDescent="0.25">
      <c r="A1714" t="s">
        <v>1</v>
      </c>
      <c r="B1714" t="s">
        <v>11</v>
      </c>
      <c r="C1714" t="s">
        <v>427</v>
      </c>
    </row>
    <row r="1715" spans="1:3" x14ac:dyDescent="0.25">
      <c r="A1715" t="s">
        <v>1</v>
      </c>
      <c r="B1715" t="s">
        <v>11</v>
      </c>
      <c r="C1715" t="s">
        <v>427</v>
      </c>
    </row>
    <row r="1716" spans="1:3" x14ac:dyDescent="0.25">
      <c r="A1716" t="s">
        <v>1</v>
      </c>
      <c r="B1716" t="s">
        <v>11</v>
      </c>
      <c r="C1716" t="s">
        <v>427</v>
      </c>
    </row>
    <row r="1717" spans="1:3" x14ac:dyDescent="0.25">
      <c r="A1717" t="s">
        <v>1</v>
      </c>
      <c r="B1717" t="s">
        <v>11</v>
      </c>
      <c r="C1717" t="s">
        <v>427</v>
      </c>
    </row>
    <row r="1718" spans="1:3" x14ac:dyDescent="0.25">
      <c r="A1718" t="s">
        <v>1</v>
      </c>
      <c r="B1718" t="s">
        <v>11</v>
      </c>
      <c r="C1718" t="s">
        <v>428</v>
      </c>
    </row>
    <row r="1719" spans="1:3" x14ac:dyDescent="0.25">
      <c r="A1719" t="s">
        <v>1</v>
      </c>
      <c r="B1719" t="s">
        <v>11</v>
      </c>
      <c r="C1719" t="s">
        <v>430</v>
      </c>
    </row>
    <row r="1720" spans="1:3" x14ac:dyDescent="0.25">
      <c r="A1720" t="s">
        <v>1</v>
      </c>
      <c r="B1720" t="s">
        <v>11</v>
      </c>
      <c r="C1720" t="s">
        <v>427</v>
      </c>
    </row>
    <row r="1721" spans="1:3" x14ac:dyDescent="0.25">
      <c r="A1721" t="s">
        <v>1</v>
      </c>
      <c r="B1721" t="s">
        <v>11</v>
      </c>
      <c r="C1721" t="s">
        <v>428</v>
      </c>
    </row>
    <row r="1722" spans="1:3" x14ac:dyDescent="0.25">
      <c r="A1722" t="s">
        <v>1</v>
      </c>
      <c r="B1722" t="s">
        <v>11</v>
      </c>
      <c r="C1722" t="s">
        <v>429</v>
      </c>
    </row>
    <row r="1723" spans="1:3" x14ac:dyDescent="0.25">
      <c r="A1723" t="s">
        <v>1</v>
      </c>
      <c r="B1723" t="s">
        <v>11</v>
      </c>
      <c r="C1723" t="s">
        <v>429</v>
      </c>
    </row>
    <row r="1724" spans="1:3" x14ac:dyDescent="0.25">
      <c r="A1724" t="s">
        <v>1</v>
      </c>
      <c r="B1724" t="s">
        <v>11</v>
      </c>
      <c r="C1724" t="s">
        <v>427</v>
      </c>
    </row>
    <row r="1725" spans="1:3" x14ac:dyDescent="0.25">
      <c r="A1725" t="s">
        <v>1</v>
      </c>
      <c r="B1725" t="s">
        <v>11</v>
      </c>
      <c r="C1725" t="s">
        <v>428</v>
      </c>
    </row>
    <row r="1726" spans="1:3" x14ac:dyDescent="0.25">
      <c r="A1726" t="s">
        <v>1</v>
      </c>
      <c r="B1726" t="s">
        <v>11</v>
      </c>
      <c r="C1726" t="s">
        <v>428</v>
      </c>
    </row>
    <row r="1727" spans="1:3" x14ac:dyDescent="0.25">
      <c r="A1727" t="s">
        <v>1</v>
      </c>
      <c r="B1727" t="s">
        <v>18</v>
      </c>
      <c r="C1727" t="s">
        <v>428</v>
      </c>
    </row>
    <row r="1728" spans="1:3" x14ac:dyDescent="0.25">
      <c r="A1728" t="s">
        <v>1</v>
      </c>
      <c r="B1728" t="s">
        <v>18</v>
      </c>
      <c r="C1728" t="s">
        <v>428</v>
      </c>
    </row>
    <row r="1729" spans="1:3" x14ac:dyDescent="0.25">
      <c r="A1729" t="s">
        <v>1</v>
      </c>
      <c r="B1729" t="s">
        <v>18</v>
      </c>
      <c r="C1729" t="s">
        <v>427</v>
      </c>
    </row>
    <row r="1730" spans="1:3" x14ac:dyDescent="0.25">
      <c r="A1730" t="s">
        <v>1</v>
      </c>
      <c r="B1730" t="s">
        <v>18</v>
      </c>
      <c r="C1730" t="s">
        <v>428</v>
      </c>
    </row>
    <row r="1731" spans="1:3" x14ac:dyDescent="0.25">
      <c r="A1731" t="s">
        <v>1</v>
      </c>
      <c r="B1731" t="s">
        <v>18</v>
      </c>
      <c r="C1731" t="s">
        <v>428</v>
      </c>
    </row>
    <row r="1732" spans="1:3" x14ac:dyDescent="0.25">
      <c r="A1732" t="s">
        <v>1</v>
      </c>
      <c r="B1732" t="s">
        <v>18</v>
      </c>
      <c r="C1732" t="s">
        <v>428</v>
      </c>
    </row>
    <row r="1733" spans="1:3" x14ac:dyDescent="0.25">
      <c r="A1733" t="s">
        <v>1</v>
      </c>
      <c r="B1733" t="s">
        <v>18</v>
      </c>
      <c r="C1733" t="s">
        <v>427</v>
      </c>
    </row>
    <row r="1734" spans="1:3" x14ac:dyDescent="0.25">
      <c r="A1734" t="s">
        <v>1</v>
      </c>
      <c r="B1734" t="s">
        <v>18</v>
      </c>
      <c r="C1734" t="s">
        <v>428</v>
      </c>
    </row>
    <row r="1735" spans="1:3" x14ac:dyDescent="0.25">
      <c r="A1735" t="s">
        <v>1</v>
      </c>
      <c r="B1735" t="s">
        <v>18</v>
      </c>
      <c r="C1735" t="s">
        <v>428</v>
      </c>
    </row>
    <row r="1736" spans="1:3" x14ac:dyDescent="0.25">
      <c r="A1736" t="s">
        <v>1</v>
      </c>
      <c r="B1736" t="s">
        <v>18</v>
      </c>
      <c r="C1736" t="s">
        <v>427</v>
      </c>
    </row>
    <row r="1737" spans="1:3" x14ac:dyDescent="0.25">
      <c r="A1737" t="s">
        <v>1</v>
      </c>
      <c r="B1737" t="s">
        <v>18</v>
      </c>
      <c r="C1737" t="s">
        <v>427</v>
      </c>
    </row>
    <row r="1738" spans="1:3" x14ac:dyDescent="0.25">
      <c r="A1738" t="s">
        <v>1</v>
      </c>
      <c r="B1738" t="s">
        <v>18</v>
      </c>
      <c r="C1738" t="s">
        <v>427</v>
      </c>
    </row>
    <row r="1739" spans="1:3" x14ac:dyDescent="0.25">
      <c r="A1739" t="s">
        <v>1</v>
      </c>
      <c r="B1739" t="s">
        <v>18</v>
      </c>
      <c r="C1739" t="s">
        <v>427</v>
      </c>
    </row>
    <row r="1740" spans="1:3" x14ac:dyDescent="0.25">
      <c r="A1740" t="s">
        <v>1</v>
      </c>
      <c r="B1740" t="s">
        <v>18</v>
      </c>
      <c r="C1740" t="s">
        <v>427</v>
      </c>
    </row>
    <row r="1741" spans="1:3" x14ac:dyDescent="0.25">
      <c r="A1741" t="s">
        <v>1</v>
      </c>
      <c r="B1741" t="s">
        <v>18</v>
      </c>
      <c r="C1741" t="s">
        <v>427</v>
      </c>
    </row>
    <row r="1742" spans="1:3" x14ac:dyDescent="0.25">
      <c r="A1742" t="s">
        <v>1</v>
      </c>
      <c r="B1742" t="s">
        <v>18</v>
      </c>
      <c r="C1742" t="s">
        <v>427</v>
      </c>
    </row>
    <row r="1743" spans="1:3" x14ac:dyDescent="0.25">
      <c r="A1743" t="s">
        <v>1</v>
      </c>
      <c r="B1743" t="s">
        <v>18</v>
      </c>
      <c r="C1743" t="s">
        <v>428</v>
      </c>
    </row>
    <row r="1744" spans="1:3" x14ac:dyDescent="0.25">
      <c r="A1744" t="s">
        <v>1</v>
      </c>
      <c r="B1744" t="s">
        <v>18</v>
      </c>
      <c r="C1744" t="s">
        <v>429</v>
      </c>
    </row>
    <row r="1745" spans="1:3" x14ac:dyDescent="0.25">
      <c r="A1745" t="s">
        <v>1</v>
      </c>
      <c r="B1745" t="s">
        <v>18</v>
      </c>
      <c r="C1745" t="s">
        <v>428</v>
      </c>
    </row>
    <row r="1746" spans="1:3" x14ac:dyDescent="0.25">
      <c r="A1746" t="s">
        <v>1</v>
      </c>
      <c r="B1746" t="s">
        <v>18</v>
      </c>
      <c r="C1746" t="s">
        <v>428</v>
      </c>
    </row>
    <row r="1747" spans="1:3" x14ac:dyDescent="0.25">
      <c r="A1747" t="s">
        <v>1</v>
      </c>
      <c r="B1747" t="s">
        <v>18</v>
      </c>
      <c r="C1747" t="s">
        <v>427</v>
      </c>
    </row>
    <row r="1748" spans="1:3" x14ac:dyDescent="0.25">
      <c r="A1748" t="s">
        <v>1</v>
      </c>
      <c r="B1748" t="s">
        <v>18</v>
      </c>
      <c r="C1748" t="s">
        <v>427</v>
      </c>
    </row>
    <row r="1749" spans="1:3" x14ac:dyDescent="0.25">
      <c r="A1749" t="s">
        <v>1</v>
      </c>
      <c r="B1749" t="s">
        <v>18</v>
      </c>
      <c r="C1749" t="s">
        <v>427</v>
      </c>
    </row>
    <row r="1750" spans="1:3" x14ac:dyDescent="0.25">
      <c r="A1750" t="s">
        <v>1</v>
      </c>
      <c r="B1750" t="s">
        <v>18</v>
      </c>
      <c r="C1750" t="s">
        <v>427</v>
      </c>
    </row>
    <row r="1751" spans="1:3" x14ac:dyDescent="0.25">
      <c r="A1751" t="s">
        <v>1</v>
      </c>
      <c r="B1751" t="s">
        <v>18</v>
      </c>
      <c r="C1751" t="s">
        <v>428</v>
      </c>
    </row>
    <row r="1752" spans="1:3" x14ac:dyDescent="0.25">
      <c r="A1752" t="s">
        <v>1</v>
      </c>
      <c r="B1752" t="s">
        <v>18</v>
      </c>
      <c r="C1752" t="s">
        <v>427</v>
      </c>
    </row>
    <row r="1753" spans="1:3" x14ac:dyDescent="0.25">
      <c r="A1753" t="s">
        <v>1</v>
      </c>
      <c r="B1753" t="s">
        <v>18</v>
      </c>
      <c r="C1753" t="s">
        <v>427</v>
      </c>
    </row>
    <row r="1754" spans="1:3" x14ac:dyDescent="0.25">
      <c r="A1754" t="s">
        <v>1</v>
      </c>
      <c r="B1754" t="s">
        <v>18</v>
      </c>
      <c r="C1754" t="s">
        <v>427</v>
      </c>
    </row>
    <row r="1755" spans="1:3" x14ac:dyDescent="0.25">
      <c r="A1755" t="s">
        <v>1</v>
      </c>
      <c r="B1755" t="s">
        <v>18</v>
      </c>
      <c r="C1755" t="s">
        <v>427</v>
      </c>
    </row>
    <row r="1756" spans="1:3" x14ac:dyDescent="0.25">
      <c r="A1756" t="s">
        <v>1</v>
      </c>
      <c r="B1756" t="s">
        <v>18</v>
      </c>
      <c r="C1756" t="s">
        <v>427</v>
      </c>
    </row>
    <row r="1757" spans="1:3" x14ac:dyDescent="0.25">
      <c r="A1757" t="s">
        <v>1</v>
      </c>
      <c r="B1757" t="s">
        <v>18</v>
      </c>
      <c r="C1757" t="s">
        <v>427</v>
      </c>
    </row>
    <row r="1758" spans="1:3" x14ac:dyDescent="0.25">
      <c r="A1758" t="s">
        <v>1</v>
      </c>
      <c r="B1758" t="s">
        <v>25</v>
      </c>
      <c r="C1758" t="s">
        <v>430</v>
      </c>
    </row>
    <row r="1759" spans="1:3" x14ac:dyDescent="0.25">
      <c r="A1759" t="s">
        <v>1</v>
      </c>
      <c r="B1759" t="s">
        <v>25</v>
      </c>
      <c r="C1759" t="s">
        <v>430</v>
      </c>
    </row>
    <row r="1760" spans="1:3" x14ac:dyDescent="0.25">
      <c r="A1760" t="s">
        <v>1</v>
      </c>
      <c r="B1760" t="s">
        <v>25</v>
      </c>
      <c r="C1760" t="s">
        <v>428</v>
      </c>
    </row>
    <row r="1761" spans="1:3" x14ac:dyDescent="0.25">
      <c r="A1761" t="s">
        <v>1</v>
      </c>
      <c r="B1761" t="s">
        <v>25</v>
      </c>
      <c r="C1761" t="s">
        <v>428</v>
      </c>
    </row>
    <row r="1762" spans="1:3" x14ac:dyDescent="0.25">
      <c r="A1762" t="s">
        <v>1</v>
      </c>
      <c r="B1762" t="s">
        <v>25</v>
      </c>
      <c r="C1762" t="s">
        <v>427</v>
      </c>
    </row>
    <row r="1763" spans="1:3" x14ac:dyDescent="0.25">
      <c r="A1763" t="s">
        <v>1</v>
      </c>
      <c r="B1763" t="s">
        <v>25</v>
      </c>
      <c r="C1763" t="s">
        <v>427</v>
      </c>
    </row>
    <row r="1764" spans="1:3" x14ac:dyDescent="0.25">
      <c r="A1764" t="s">
        <v>1</v>
      </c>
      <c r="B1764" t="s">
        <v>25</v>
      </c>
      <c r="C1764" t="s">
        <v>428</v>
      </c>
    </row>
    <row r="1765" spans="1:3" x14ac:dyDescent="0.25">
      <c r="A1765" t="s">
        <v>1</v>
      </c>
      <c r="B1765" t="s">
        <v>25</v>
      </c>
      <c r="C1765" t="s">
        <v>429</v>
      </c>
    </row>
    <row r="1766" spans="1:3" x14ac:dyDescent="0.25">
      <c r="A1766" t="s">
        <v>1</v>
      </c>
      <c r="B1766" t="s">
        <v>25</v>
      </c>
      <c r="C1766" t="s">
        <v>428</v>
      </c>
    </row>
    <row r="1767" spans="1:3" x14ac:dyDescent="0.25">
      <c r="A1767" t="s">
        <v>1</v>
      </c>
      <c r="B1767" t="s">
        <v>25</v>
      </c>
      <c r="C1767" t="s">
        <v>428</v>
      </c>
    </row>
    <row r="1768" spans="1:3" x14ac:dyDescent="0.25">
      <c r="A1768" t="s">
        <v>1</v>
      </c>
      <c r="B1768" t="s">
        <v>25</v>
      </c>
      <c r="C1768" t="s">
        <v>428</v>
      </c>
    </row>
    <row r="1769" spans="1:3" x14ac:dyDescent="0.25">
      <c r="A1769" t="s">
        <v>1</v>
      </c>
      <c r="B1769" t="s">
        <v>25</v>
      </c>
      <c r="C1769" t="s">
        <v>429</v>
      </c>
    </row>
    <row r="1770" spans="1:3" x14ac:dyDescent="0.25">
      <c r="A1770" t="s">
        <v>1</v>
      </c>
      <c r="B1770" t="s">
        <v>25</v>
      </c>
      <c r="C1770" t="s">
        <v>428</v>
      </c>
    </row>
    <row r="1771" spans="1:3" x14ac:dyDescent="0.25">
      <c r="A1771" t="s">
        <v>1</v>
      </c>
      <c r="B1771" t="s">
        <v>25</v>
      </c>
      <c r="C1771" t="s">
        <v>430</v>
      </c>
    </row>
    <row r="1772" spans="1:3" x14ac:dyDescent="0.25">
      <c r="A1772" t="s">
        <v>1</v>
      </c>
      <c r="B1772" t="s">
        <v>25</v>
      </c>
      <c r="C1772" t="s">
        <v>428</v>
      </c>
    </row>
    <row r="1773" spans="1:3" x14ac:dyDescent="0.25">
      <c r="A1773" t="s">
        <v>1</v>
      </c>
      <c r="B1773" t="s">
        <v>25</v>
      </c>
      <c r="C1773" t="s">
        <v>429</v>
      </c>
    </row>
    <row r="1774" spans="1:3" x14ac:dyDescent="0.25">
      <c r="A1774" t="s">
        <v>1</v>
      </c>
      <c r="B1774" t="s">
        <v>25</v>
      </c>
      <c r="C1774" t="s">
        <v>430</v>
      </c>
    </row>
    <row r="1775" spans="1:3" x14ac:dyDescent="0.25">
      <c r="A1775" t="s">
        <v>1</v>
      </c>
      <c r="B1775" t="s">
        <v>25</v>
      </c>
      <c r="C1775" t="s">
        <v>428</v>
      </c>
    </row>
    <row r="1776" spans="1:3" x14ac:dyDescent="0.25">
      <c r="A1776" t="s">
        <v>1</v>
      </c>
      <c r="B1776" t="s">
        <v>25</v>
      </c>
      <c r="C1776" t="s">
        <v>430</v>
      </c>
    </row>
    <row r="1777" spans="1:3" x14ac:dyDescent="0.25">
      <c r="A1777" t="s">
        <v>1</v>
      </c>
      <c r="B1777" t="s">
        <v>25</v>
      </c>
      <c r="C1777" t="s">
        <v>429</v>
      </c>
    </row>
    <row r="1778" spans="1:3" x14ac:dyDescent="0.25">
      <c r="A1778" t="s">
        <v>1</v>
      </c>
      <c r="B1778" t="s">
        <v>25</v>
      </c>
      <c r="C1778" t="s">
        <v>428</v>
      </c>
    </row>
    <row r="1779" spans="1:3" x14ac:dyDescent="0.25">
      <c r="A1779" t="s">
        <v>1</v>
      </c>
      <c r="B1779" t="s">
        <v>25</v>
      </c>
      <c r="C1779" t="s">
        <v>429</v>
      </c>
    </row>
    <row r="1780" spans="1:3" x14ac:dyDescent="0.25">
      <c r="A1780" t="s">
        <v>1</v>
      </c>
      <c r="B1780" t="s">
        <v>25</v>
      </c>
      <c r="C1780" t="s">
        <v>427</v>
      </c>
    </row>
    <row r="1781" spans="1:3" x14ac:dyDescent="0.25">
      <c r="A1781" t="s">
        <v>1</v>
      </c>
      <c r="B1781" t="s">
        <v>25</v>
      </c>
      <c r="C1781" t="s">
        <v>429</v>
      </c>
    </row>
    <row r="1782" spans="1:3" x14ac:dyDescent="0.25">
      <c r="A1782" t="s">
        <v>1</v>
      </c>
      <c r="B1782" t="s">
        <v>25</v>
      </c>
      <c r="C1782" t="s">
        <v>430</v>
      </c>
    </row>
    <row r="1783" spans="1:3" x14ac:dyDescent="0.25">
      <c r="A1783" t="s">
        <v>1</v>
      </c>
      <c r="B1783" t="s">
        <v>25</v>
      </c>
      <c r="C1783" t="s">
        <v>428</v>
      </c>
    </row>
    <row r="1784" spans="1:3" x14ac:dyDescent="0.25">
      <c r="A1784" t="s">
        <v>1</v>
      </c>
      <c r="B1784" t="s">
        <v>25</v>
      </c>
      <c r="C1784" t="s">
        <v>429</v>
      </c>
    </row>
    <row r="1785" spans="1:3" x14ac:dyDescent="0.25">
      <c r="A1785" t="s">
        <v>1</v>
      </c>
      <c r="B1785" t="s">
        <v>25</v>
      </c>
      <c r="C1785" t="s">
        <v>428</v>
      </c>
    </row>
    <row r="1786" spans="1:3" x14ac:dyDescent="0.25">
      <c r="A1786" t="s">
        <v>1</v>
      </c>
      <c r="B1786" t="s">
        <v>25</v>
      </c>
      <c r="C1786" t="s">
        <v>430</v>
      </c>
    </row>
    <row r="1787" spans="1:3" x14ac:dyDescent="0.25">
      <c r="A1787" t="s">
        <v>1</v>
      </c>
      <c r="B1787" t="s">
        <v>25</v>
      </c>
      <c r="C1787" t="s">
        <v>430</v>
      </c>
    </row>
    <row r="1788" spans="1:3" x14ac:dyDescent="0.25">
      <c r="A1788" t="s">
        <v>1</v>
      </c>
      <c r="B1788" t="s">
        <v>25</v>
      </c>
      <c r="C1788" t="s">
        <v>430</v>
      </c>
    </row>
    <row r="1789" spans="1:3" x14ac:dyDescent="0.25">
      <c r="A1789" t="s">
        <v>1</v>
      </c>
      <c r="B1789" t="s">
        <v>25</v>
      </c>
      <c r="C1789" t="s">
        <v>429</v>
      </c>
    </row>
    <row r="1790" spans="1:3" x14ac:dyDescent="0.25">
      <c r="A1790" t="s">
        <v>1</v>
      </c>
      <c r="B1790" t="s">
        <v>25</v>
      </c>
      <c r="C1790" t="s">
        <v>428</v>
      </c>
    </row>
    <row r="1791" spans="1:3" x14ac:dyDescent="0.25">
      <c r="A1791" t="s">
        <v>1</v>
      </c>
      <c r="B1791" t="s">
        <v>32</v>
      </c>
      <c r="C1791" t="s">
        <v>428</v>
      </c>
    </row>
    <row r="1792" spans="1:3" x14ac:dyDescent="0.25">
      <c r="A1792" t="s">
        <v>1</v>
      </c>
      <c r="B1792" t="s">
        <v>32</v>
      </c>
      <c r="C1792" t="s">
        <v>428</v>
      </c>
    </row>
    <row r="1793" spans="1:3" x14ac:dyDescent="0.25">
      <c r="A1793" t="s">
        <v>1</v>
      </c>
      <c r="B1793" t="s">
        <v>32</v>
      </c>
      <c r="C1793" t="s">
        <v>429</v>
      </c>
    </row>
    <row r="1794" spans="1:3" x14ac:dyDescent="0.25">
      <c r="A1794" t="s">
        <v>1</v>
      </c>
      <c r="B1794" t="s">
        <v>32</v>
      </c>
      <c r="C1794" t="s">
        <v>428</v>
      </c>
    </row>
    <row r="1795" spans="1:3" x14ac:dyDescent="0.25">
      <c r="A1795" t="s">
        <v>1</v>
      </c>
      <c r="B1795" t="s">
        <v>32</v>
      </c>
      <c r="C1795" t="s">
        <v>428</v>
      </c>
    </row>
    <row r="1796" spans="1:3" x14ac:dyDescent="0.25">
      <c r="A1796" t="s">
        <v>1</v>
      </c>
      <c r="B1796" t="s">
        <v>32</v>
      </c>
      <c r="C1796" t="s">
        <v>427</v>
      </c>
    </row>
    <row r="1797" spans="1:3" x14ac:dyDescent="0.25">
      <c r="A1797" t="s">
        <v>1</v>
      </c>
      <c r="B1797" t="s">
        <v>32</v>
      </c>
      <c r="C1797" t="s">
        <v>428</v>
      </c>
    </row>
    <row r="1798" spans="1:3" x14ac:dyDescent="0.25">
      <c r="A1798" t="s">
        <v>1</v>
      </c>
      <c r="B1798" t="s">
        <v>32</v>
      </c>
      <c r="C1798" t="s">
        <v>428</v>
      </c>
    </row>
    <row r="1799" spans="1:3" x14ac:dyDescent="0.25">
      <c r="A1799" t="s">
        <v>1</v>
      </c>
      <c r="B1799" t="s">
        <v>32</v>
      </c>
      <c r="C1799" t="s">
        <v>429</v>
      </c>
    </row>
    <row r="1800" spans="1:3" x14ac:dyDescent="0.25">
      <c r="A1800" t="s">
        <v>1</v>
      </c>
      <c r="B1800" t="s">
        <v>32</v>
      </c>
      <c r="C1800" t="s">
        <v>428</v>
      </c>
    </row>
    <row r="1801" spans="1:3" x14ac:dyDescent="0.25">
      <c r="A1801" t="s">
        <v>1</v>
      </c>
      <c r="B1801" t="s">
        <v>32</v>
      </c>
      <c r="C1801" t="s">
        <v>428</v>
      </c>
    </row>
    <row r="1802" spans="1:3" x14ac:dyDescent="0.25">
      <c r="A1802" t="s">
        <v>1</v>
      </c>
      <c r="B1802" t="s">
        <v>32</v>
      </c>
      <c r="C1802" t="s">
        <v>430</v>
      </c>
    </row>
    <row r="1803" spans="1:3" x14ac:dyDescent="0.25">
      <c r="A1803" t="s">
        <v>1</v>
      </c>
      <c r="B1803" t="s">
        <v>32</v>
      </c>
      <c r="C1803" t="s">
        <v>428</v>
      </c>
    </row>
    <row r="1804" spans="1:3" x14ac:dyDescent="0.25">
      <c r="A1804" t="s">
        <v>1</v>
      </c>
      <c r="B1804" t="s">
        <v>32</v>
      </c>
      <c r="C1804" t="s">
        <v>430</v>
      </c>
    </row>
    <row r="1805" spans="1:3" x14ac:dyDescent="0.25">
      <c r="A1805" t="s">
        <v>1</v>
      </c>
      <c r="B1805" t="s">
        <v>32</v>
      </c>
      <c r="C1805" t="s">
        <v>430</v>
      </c>
    </row>
    <row r="1806" spans="1:3" x14ac:dyDescent="0.25">
      <c r="A1806" t="s">
        <v>1</v>
      </c>
      <c r="B1806" t="s">
        <v>32</v>
      </c>
      <c r="C1806" t="s">
        <v>429</v>
      </c>
    </row>
    <row r="1807" spans="1:3" x14ac:dyDescent="0.25">
      <c r="A1807" t="s">
        <v>1</v>
      </c>
      <c r="B1807" t="s">
        <v>32</v>
      </c>
      <c r="C1807" t="s">
        <v>428</v>
      </c>
    </row>
    <row r="1808" spans="1:3" x14ac:dyDescent="0.25">
      <c r="A1808" t="s">
        <v>1</v>
      </c>
      <c r="B1808" t="s">
        <v>32</v>
      </c>
      <c r="C1808" t="s">
        <v>427</v>
      </c>
    </row>
    <row r="1809" spans="1:3" x14ac:dyDescent="0.25">
      <c r="A1809" t="s">
        <v>1</v>
      </c>
      <c r="B1809" t="s">
        <v>32</v>
      </c>
      <c r="C1809" t="s">
        <v>428</v>
      </c>
    </row>
    <row r="1810" spans="1:3" x14ac:dyDescent="0.25">
      <c r="A1810" t="s">
        <v>1</v>
      </c>
      <c r="B1810" t="s">
        <v>38</v>
      </c>
      <c r="C1810" t="s">
        <v>428</v>
      </c>
    </row>
    <row r="1811" spans="1:3" x14ac:dyDescent="0.25">
      <c r="A1811" t="s">
        <v>1</v>
      </c>
      <c r="B1811" t="s">
        <v>38</v>
      </c>
      <c r="C1811" t="s">
        <v>428</v>
      </c>
    </row>
    <row r="1812" spans="1:3" x14ac:dyDescent="0.25">
      <c r="A1812" t="s">
        <v>1</v>
      </c>
      <c r="B1812" t="s">
        <v>38</v>
      </c>
      <c r="C1812" t="s">
        <v>430</v>
      </c>
    </row>
    <row r="1813" spans="1:3" x14ac:dyDescent="0.25">
      <c r="A1813" t="s">
        <v>1</v>
      </c>
      <c r="B1813" t="s">
        <v>38</v>
      </c>
      <c r="C1813" t="s">
        <v>429</v>
      </c>
    </row>
    <row r="1814" spans="1:3" x14ac:dyDescent="0.25">
      <c r="A1814" t="s">
        <v>1</v>
      </c>
      <c r="B1814" t="s">
        <v>38</v>
      </c>
      <c r="C1814" t="s">
        <v>427</v>
      </c>
    </row>
    <row r="1815" spans="1:3" x14ac:dyDescent="0.25">
      <c r="A1815" t="s">
        <v>1</v>
      </c>
      <c r="B1815" t="s">
        <v>38</v>
      </c>
      <c r="C1815" t="s">
        <v>427</v>
      </c>
    </row>
    <row r="1816" spans="1:3" x14ac:dyDescent="0.25">
      <c r="A1816" t="s">
        <v>1</v>
      </c>
      <c r="B1816" t="s">
        <v>38</v>
      </c>
      <c r="C1816" t="s">
        <v>430</v>
      </c>
    </row>
    <row r="1817" spans="1:3" x14ac:dyDescent="0.25">
      <c r="A1817" t="s">
        <v>1</v>
      </c>
      <c r="B1817" t="s">
        <v>38</v>
      </c>
      <c r="C1817" t="s">
        <v>428</v>
      </c>
    </row>
    <row r="1818" spans="1:3" x14ac:dyDescent="0.25">
      <c r="A1818" t="s">
        <v>1</v>
      </c>
      <c r="B1818" t="s">
        <v>38</v>
      </c>
      <c r="C1818" t="s">
        <v>428</v>
      </c>
    </row>
    <row r="1819" spans="1:3" x14ac:dyDescent="0.25">
      <c r="A1819" t="s">
        <v>1</v>
      </c>
      <c r="B1819" t="s">
        <v>38</v>
      </c>
      <c r="C1819" t="s">
        <v>430</v>
      </c>
    </row>
    <row r="1820" spans="1:3" x14ac:dyDescent="0.25">
      <c r="A1820" t="s">
        <v>1</v>
      </c>
      <c r="B1820" t="s">
        <v>38</v>
      </c>
      <c r="C1820" t="s">
        <v>428</v>
      </c>
    </row>
    <row r="1821" spans="1:3" x14ac:dyDescent="0.25">
      <c r="A1821" t="s">
        <v>1</v>
      </c>
      <c r="B1821" t="s">
        <v>38</v>
      </c>
      <c r="C1821" t="s">
        <v>430</v>
      </c>
    </row>
    <row r="1822" spans="1:3" x14ac:dyDescent="0.25">
      <c r="A1822" t="s">
        <v>1</v>
      </c>
      <c r="B1822" t="s">
        <v>38</v>
      </c>
      <c r="C1822" t="s">
        <v>428</v>
      </c>
    </row>
    <row r="1823" spans="1:3" x14ac:dyDescent="0.25">
      <c r="A1823" t="s">
        <v>1</v>
      </c>
      <c r="B1823" t="s">
        <v>38</v>
      </c>
      <c r="C1823" t="s">
        <v>428</v>
      </c>
    </row>
    <row r="1824" spans="1:3" x14ac:dyDescent="0.25">
      <c r="A1824" t="s">
        <v>1</v>
      </c>
      <c r="B1824" t="s">
        <v>38</v>
      </c>
      <c r="C1824" t="s">
        <v>430</v>
      </c>
    </row>
    <row r="1825" spans="1:3" x14ac:dyDescent="0.25">
      <c r="A1825" t="s">
        <v>1</v>
      </c>
      <c r="B1825" t="s">
        <v>38</v>
      </c>
      <c r="C1825" t="s">
        <v>428</v>
      </c>
    </row>
    <row r="1826" spans="1:3" x14ac:dyDescent="0.25">
      <c r="A1826" t="s">
        <v>1</v>
      </c>
      <c r="B1826" t="s">
        <v>38</v>
      </c>
      <c r="C1826" t="s">
        <v>428</v>
      </c>
    </row>
    <row r="1827" spans="1:3" x14ac:dyDescent="0.25">
      <c r="A1827" t="s">
        <v>1</v>
      </c>
      <c r="B1827" t="s">
        <v>38</v>
      </c>
      <c r="C1827" t="s">
        <v>427</v>
      </c>
    </row>
    <row r="1828" spans="1:3" x14ac:dyDescent="0.25">
      <c r="A1828" t="s">
        <v>1</v>
      </c>
      <c r="B1828" t="s">
        <v>38</v>
      </c>
      <c r="C1828" t="s">
        <v>427</v>
      </c>
    </row>
    <row r="1829" spans="1:3" x14ac:dyDescent="0.25">
      <c r="A1829" t="s">
        <v>1</v>
      </c>
      <c r="B1829" t="s">
        <v>38</v>
      </c>
      <c r="C1829" t="s">
        <v>427</v>
      </c>
    </row>
    <row r="1830" spans="1:3" x14ac:dyDescent="0.25">
      <c r="A1830" t="s">
        <v>1</v>
      </c>
      <c r="B1830" t="s">
        <v>38</v>
      </c>
    </row>
    <row r="1831" spans="1:3" x14ac:dyDescent="0.25">
      <c r="A1831" t="s">
        <v>1</v>
      </c>
      <c r="B1831" t="s">
        <v>38</v>
      </c>
      <c r="C1831" t="s">
        <v>428</v>
      </c>
    </row>
    <row r="1832" spans="1:3" x14ac:dyDescent="0.25">
      <c r="A1832" t="s">
        <v>1</v>
      </c>
      <c r="B1832" t="s">
        <v>38</v>
      </c>
      <c r="C1832" t="s">
        <v>428</v>
      </c>
    </row>
    <row r="1833" spans="1:3" x14ac:dyDescent="0.25">
      <c r="A1833" t="s">
        <v>1</v>
      </c>
      <c r="B1833" t="s">
        <v>44</v>
      </c>
      <c r="C1833" t="s">
        <v>430</v>
      </c>
    </row>
    <row r="1834" spans="1:3" x14ac:dyDescent="0.25">
      <c r="A1834" t="s">
        <v>1</v>
      </c>
      <c r="B1834" t="s">
        <v>44</v>
      </c>
      <c r="C1834" t="s">
        <v>429</v>
      </c>
    </row>
    <row r="1835" spans="1:3" x14ac:dyDescent="0.25">
      <c r="A1835" t="s">
        <v>1</v>
      </c>
      <c r="B1835" t="s">
        <v>44</v>
      </c>
      <c r="C1835" t="s">
        <v>429</v>
      </c>
    </row>
    <row r="1836" spans="1:3" x14ac:dyDescent="0.25">
      <c r="A1836" t="s">
        <v>1</v>
      </c>
      <c r="B1836" t="s">
        <v>44</v>
      </c>
      <c r="C1836" t="s">
        <v>430</v>
      </c>
    </row>
    <row r="1837" spans="1:3" x14ac:dyDescent="0.25">
      <c r="A1837" t="s">
        <v>1</v>
      </c>
      <c r="B1837" t="s">
        <v>44</v>
      </c>
      <c r="C1837" t="s">
        <v>429</v>
      </c>
    </row>
    <row r="1838" spans="1:3" x14ac:dyDescent="0.25">
      <c r="A1838" t="s">
        <v>1</v>
      </c>
      <c r="B1838" t="s">
        <v>44</v>
      </c>
      <c r="C1838" t="s">
        <v>430</v>
      </c>
    </row>
    <row r="1839" spans="1:3" x14ac:dyDescent="0.25">
      <c r="A1839" t="s">
        <v>1</v>
      </c>
      <c r="B1839" t="s">
        <v>44</v>
      </c>
      <c r="C1839" t="s">
        <v>429</v>
      </c>
    </row>
    <row r="1840" spans="1:3" x14ac:dyDescent="0.25">
      <c r="A1840" t="s">
        <v>1</v>
      </c>
      <c r="B1840" t="s">
        <v>49</v>
      </c>
      <c r="C1840" t="s">
        <v>430</v>
      </c>
    </row>
    <row r="1841" spans="1:3" x14ac:dyDescent="0.25">
      <c r="A1841" t="s">
        <v>1</v>
      </c>
      <c r="B1841" t="s">
        <v>49</v>
      </c>
      <c r="C1841" t="s">
        <v>430</v>
      </c>
    </row>
    <row r="1842" spans="1:3" x14ac:dyDescent="0.25">
      <c r="A1842" t="s">
        <v>1</v>
      </c>
      <c r="B1842" t="s">
        <v>49</v>
      </c>
      <c r="C1842" t="s">
        <v>428</v>
      </c>
    </row>
    <row r="1843" spans="1:3" x14ac:dyDescent="0.25">
      <c r="A1843" t="s">
        <v>1</v>
      </c>
      <c r="B1843" t="s">
        <v>49</v>
      </c>
      <c r="C1843" t="s">
        <v>428</v>
      </c>
    </row>
    <row r="1844" spans="1:3" x14ac:dyDescent="0.25">
      <c r="A1844" t="s">
        <v>1</v>
      </c>
      <c r="B1844" t="s">
        <v>49</v>
      </c>
      <c r="C1844" t="s">
        <v>428</v>
      </c>
    </row>
    <row r="1845" spans="1:3" x14ac:dyDescent="0.25">
      <c r="A1845" t="s">
        <v>1</v>
      </c>
      <c r="B1845" t="s">
        <v>49</v>
      </c>
      <c r="C1845" t="s">
        <v>428</v>
      </c>
    </row>
    <row r="1846" spans="1:3" x14ac:dyDescent="0.25">
      <c r="A1846" t="s">
        <v>1</v>
      </c>
      <c r="B1846" t="s">
        <v>49</v>
      </c>
      <c r="C1846" t="s">
        <v>427</v>
      </c>
    </row>
    <row r="1847" spans="1:3" x14ac:dyDescent="0.25">
      <c r="A1847" t="s">
        <v>1</v>
      </c>
      <c r="B1847" t="s">
        <v>49</v>
      </c>
      <c r="C1847" t="s">
        <v>429</v>
      </c>
    </row>
    <row r="1848" spans="1:3" x14ac:dyDescent="0.25">
      <c r="A1848" t="s">
        <v>1</v>
      </c>
      <c r="B1848" t="s">
        <v>49</v>
      </c>
      <c r="C1848" t="s">
        <v>429</v>
      </c>
    </row>
    <row r="1849" spans="1:3" x14ac:dyDescent="0.25">
      <c r="A1849" t="s">
        <v>1</v>
      </c>
      <c r="B1849" t="s">
        <v>55</v>
      </c>
      <c r="C1849" t="s">
        <v>430</v>
      </c>
    </row>
    <row r="1850" spans="1:3" x14ac:dyDescent="0.25">
      <c r="A1850" t="s">
        <v>1</v>
      </c>
      <c r="B1850" t="s">
        <v>55</v>
      </c>
      <c r="C1850" t="s">
        <v>429</v>
      </c>
    </row>
    <row r="1851" spans="1:3" x14ac:dyDescent="0.25">
      <c r="A1851" t="s">
        <v>1</v>
      </c>
      <c r="B1851" t="s">
        <v>55</v>
      </c>
      <c r="C1851" t="s">
        <v>428</v>
      </c>
    </row>
    <row r="1852" spans="1:3" x14ac:dyDescent="0.25">
      <c r="A1852" t="s">
        <v>1</v>
      </c>
      <c r="B1852" t="s">
        <v>55</v>
      </c>
      <c r="C1852" t="s">
        <v>428</v>
      </c>
    </row>
    <row r="1853" spans="1:3" x14ac:dyDescent="0.25">
      <c r="A1853" t="s">
        <v>1</v>
      </c>
      <c r="B1853" t="s">
        <v>55</v>
      </c>
      <c r="C1853" t="s">
        <v>429</v>
      </c>
    </row>
    <row r="1854" spans="1:3" x14ac:dyDescent="0.25">
      <c r="A1854" t="s">
        <v>1</v>
      </c>
      <c r="B1854" t="s">
        <v>55</v>
      </c>
      <c r="C1854" t="s">
        <v>430</v>
      </c>
    </row>
    <row r="1855" spans="1:3" x14ac:dyDescent="0.25">
      <c r="A1855" t="s">
        <v>1</v>
      </c>
      <c r="B1855" t="s">
        <v>55</v>
      </c>
      <c r="C1855" t="s">
        <v>429</v>
      </c>
    </row>
    <row r="1856" spans="1:3" x14ac:dyDescent="0.25">
      <c r="A1856" t="s">
        <v>1</v>
      </c>
      <c r="B1856" t="s">
        <v>55</v>
      </c>
      <c r="C1856" t="s">
        <v>429</v>
      </c>
    </row>
    <row r="1857" spans="1:3" x14ac:dyDescent="0.25">
      <c r="A1857" t="s">
        <v>1</v>
      </c>
      <c r="B1857" t="s">
        <v>55</v>
      </c>
      <c r="C1857" t="s">
        <v>428</v>
      </c>
    </row>
    <row r="1858" spans="1:3" x14ac:dyDescent="0.25">
      <c r="A1858" t="s">
        <v>1</v>
      </c>
      <c r="B1858" t="s">
        <v>55</v>
      </c>
      <c r="C1858" t="s">
        <v>429</v>
      </c>
    </row>
    <row r="1859" spans="1:3" x14ac:dyDescent="0.25">
      <c r="A1859" t="s">
        <v>1</v>
      </c>
      <c r="B1859" t="s">
        <v>55</v>
      </c>
      <c r="C1859" t="s">
        <v>430</v>
      </c>
    </row>
    <row r="1860" spans="1:3" x14ac:dyDescent="0.25">
      <c r="A1860" t="s">
        <v>1</v>
      </c>
      <c r="B1860" t="s">
        <v>55</v>
      </c>
      <c r="C1860" t="s">
        <v>429</v>
      </c>
    </row>
    <row r="1861" spans="1:3" x14ac:dyDescent="0.25">
      <c r="A1861" t="s">
        <v>1</v>
      </c>
      <c r="B1861" t="s">
        <v>55</v>
      </c>
      <c r="C1861" t="s">
        <v>430</v>
      </c>
    </row>
    <row r="1862" spans="1:3" x14ac:dyDescent="0.25">
      <c r="A1862" t="s">
        <v>1</v>
      </c>
      <c r="B1862" t="s">
        <v>55</v>
      </c>
      <c r="C1862" t="s">
        <v>429</v>
      </c>
    </row>
    <row r="1863" spans="1:3" x14ac:dyDescent="0.25">
      <c r="A1863" t="s">
        <v>1</v>
      </c>
      <c r="B1863" t="s">
        <v>55</v>
      </c>
      <c r="C1863" t="s">
        <v>430</v>
      </c>
    </row>
    <row r="1864" spans="1:3" x14ac:dyDescent="0.25">
      <c r="A1864" t="s">
        <v>1</v>
      </c>
      <c r="B1864" t="s">
        <v>55</v>
      </c>
    </row>
    <row r="1865" spans="1:3" x14ac:dyDescent="0.25">
      <c r="A1865" t="s">
        <v>1</v>
      </c>
      <c r="B1865" t="s">
        <v>55</v>
      </c>
      <c r="C1865" t="s">
        <v>429</v>
      </c>
    </row>
    <row r="1866" spans="1:3" x14ac:dyDescent="0.25">
      <c r="A1866" t="s">
        <v>1</v>
      </c>
      <c r="B1866" t="s">
        <v>55</v>
      </c>
      <c r="C1866" t="s">
        <v>430</v>
      </c>
    </row>
    <row r="1867" spans="1:3" x14ac:dyDescent="0.25">
      <c r="A1867" t="s">
        <v>1</v>
      </c>
      <c r="B1867" t="s">
        <v>55</v>
      </c>
      <c r="C1867" t="s">
        <v>427</v>
      </c>
    </row>
    <row r="1868" spans="1:3" x14ac:dyDescent="0.25">
      <c r="A1868" t="s">
        <v>1</v>
      </c>
      <c r="B1868" t="s">
        <v>55</v>
      </c>
      <c r="C1868" t="s">
        <v>428</v>
      </c>
    </row>
    <row r="1869" spans="1:3" x14ac:dyDescent="0.25">
      <c r="A1869" t="s">
        <v>1</v>
      </c>
      <c r="B1869" t="s">
        <v>55</v>
      </c>
      <c r="C1869" t="s">
        <v>428</v>
      </c>
    </row>
    <row r="1870" spans="1:3" x14ac:dyDescent="0.25">
      <c r="A1870" t="s">
        <v>1</v>
      </c>
      <c r="B1870" t="s">
        <v>55</v>
      </c>
      <c r="C1870" t="s">
        <v>429</v>
      </c>
    </row>
    <row r="1871" spans="1:3" x14ac:dyDescent="0.25">
      <c r="A1871" t="s">
        <v>1</v>
      </c>
      <c r="B1871" t="s">
        <v>55</v>
      </c>
      <c r="C1871" t="s">
        <v>428</v>
      </c>
    </row>
    <row r="1872" spans="1:3" x14ac:dyDescent="0.25">
      <c r="A1872" t="s">
        <v>1</v>
      </c>
      <c r="B1872" t="s">
        <v>55</v>
      </c>
      <c r="C1872" t="s">
        <v>428</v>
      </c>
    </row>
    <row r="1873" spans="1:3" x14ac:dyDescent="0.25">
      <c r="A1873" t="s">
        <v>1</v>
      </c>
      <c r="B1873" t="s">
        <v>55</v>
      </c>
      <c r="C1873" t="s">
        <v>428</v>
      </c>
    </row>
    <row r="1874" spans="1:3" x14ac:dyDescent="0.25">
      <c r="A1874" t="s">
        <v>1</v>
      </c>
      <c r="B1874" t="s">
        <v>55</v>
      </c>
      <c r="C1874" t="s">
        <v>429</v>
      </c>
    </row>
    <row r="1875" spans="1:3" x14ac:dyDescent="0.25">
      <c r="A1875" t="s">
        <v>1</v>
      </c>
      <c r="B1875" t="s">
        <v>55</v>
      </c>
      <c r="C1875" t="s">
        <v>429</v>
      </c>
    </row>
    <row r="1876" spans="1:3" x14ac:dyDescent="0.25">
      <c r="A1876" t="s">
        <v>1</v>
      </c>
      <c r="B1876" t="s">
        <v>55</v>
      </c>
      <c r="C1876" t="s">
        <v>429</v>
      </c>
    </row>
    <row r="1877" spans="1:3" x14ac:dyDescent="0.25">
      <c r="A1877" t="s">
        <v>1</v>
      </c>
      <c r="B1877" t="s">
        <v>55</v>
      </c>
      <c r="C1877" t="s">
        <v>430</v>
      </c>
    </row>
    <row r="1878" spans="1:3" x14ac:dyDescent="0.25">
      <c r="A1878" t="s">
        <v>1</v>
      </c>
      <c r="B1878" t="s">
        <v>55</v>
      </c>
      <c r="C1878" t="s">
        <v>429</v>
      </c>
    </row>
    <row r="1879" spans="1:3" x14ac:dyDescent="0.25">
      <c r="A1879" t="s">
        <v>1</v>
      </c>
      <c r="B1879" t="s">
        <v>55</v>
      </c>
      <c r="C1879" t="s">
        <v>430</v>
      </c>
    </row>
    <row r="1880" spans="1:3" x14ac:dyDescent="0.25">
      <c r="A1880" t="s">
        <v>1</v>
      </c>
      <c r="B1880" t="s">
        <v>55</v>
      </c>
      <c r="C1880" t="s">
        <v>429</v>
      </c>
    </row>
    <row r="1881" spans="1:3" x14ac:dyDescent="0.25">
      <c r="A1881" t="s">
        <v>1</v>
      </c>
      <c r="B1881" t="s">
        <v>55</v>
      </c>
      <c r="C1881" t="s">
        <v>430</v>
      </c>
    </row>
    <row r="1882" spans="1:3" x14ac:dyDescent="0.25">
      <c r="A1882" t="s">
        <v>1</v>
      </c>
      <c r="B1882" t="s">
        <v>55</v>
      </c>
      <c r="C1882" t="s">
        <v>429</v>
      </c>
    </row>
    <row r="1883" spans="1:3" x14ac:dyDescent="0.25">
      <c r="A1883" t="s">
        <v>1</v>
      </c>
      <c r="B1883" t="s">
        <v>60</v>
      </c>
      <c r="C1883" t="s">
        <v>429</v>
      </c>
    </row>
    <row r="1884" spans="1:3" x14ac:dyDescent="0.25">
      <c r="A1884" t="s">
        <v>1</v>
      </c>
      <c r="B1884" t="s">
        <v>60</v>
      </c>
      <c r="C1884" t="s">
        <v>429</v>
      </c>
    </row>
    <row r="1885" spans="1:3" x14ac:dyDescent="0.25">
      <c r="A1885" t="s">
        <v>1</v>
      </c>
      <c r="B1885" t="s">
        <v>60</v>
      </c>
    </row>
    <row r="1886" spans="1:3" x14ac:dyDescent="0.25">
      <c r="A1886" t="s">
        <v>1</v>
      </c>
      <c r="B1886" t="s">
        <v>60</v>
      </c>
      <c r="C1886" t="s">
        <v>427</v>
      </c>
    </row>
    <row r="1887" spans="1:3" x14ac:dyDescent="0.25">
      <c r="A1887" t="s">
        <v>1</v>
      </c>
      <c r="B1887" t="s">
        <v>60</v>
      </c>
      <c r="C1887" t="s">
        <v>428</v>
      </c>
    </row>
    <row r="1888" spans="1:3" x14ac:dyDescent="0.25">
      <c r="A1888" t="s">
        <v>1</v>
      </c>
      <c r="B1888" t="s">
        <v>60</v>
      </c>
      <c r="C1888" t="s">
        <v>429</v>
      </c>
    </row>
    <row r="1889" spans="1:3" x14ac:dyDescent="0.25">
      <c r="A1889" t="s">
        <v>1</v>
      </c>
      <c r="B1889" t="s">
        <v>60</v>
      </c>
      <c r="C1889" t="s">
        <v>428</v>
      </c>
    </row>
    <row r="1890" spans="1:3" x14ac:dyDescent="0.25">
      <c r="A1890" t="s">
        <v>1</v>
      </c>
      <c r="B1890" t="s">
        <v>60</v>
      </c>
      <c r="C1890" t="s">
        <v>429</v>
      </c>
    </row>
    <row r="1891" spans="1:3" x14ac:dyDescent="0.25">
      <c r="A1891" t="s">
        <v>1</v>
      </c>
      <c r="B1891" t="s">
        <v>60</v>
      </c>
      <c r="C1891" t="s">
        <v>428</v>
      </c>
    </row>
    <row r="1892" spans="1:3" x14ac:dyDescent="0.25">
      <c r="A1892" t="s">
        <v>1</v>
      </c>
      <c r="B1892" t="s">
        <v>60</v>
      </c>
      <c r="C1892" t="s">
        <v>430</v>
      </c>
    </row>
    <row r="1893" spans="1:3" x14ac:dyDescent="0.25">
      <c r="A1893" t="s">
        <v>1</v>
      </c>
      <c r="B1893" t="s">
        <v>60</v>
      </c>
      <c r="C1893" t="s">
        <v>429</v>
      </c>
    </row>
    <row r="1894" spans="1:3" x14ac:dyDescent="0.25">
      <c r="A1894" t="s">
        <v>1</v>
      </c>
      <c r="B1894" t="s">
        <v>60</v>
      </c>
      <c r="C1894" t="s">
        <v>429</v>
      </c>
    </row>
    <row r="1895" spans="1:3" x14ac:dyDescent="0.25">
      <c r="A1895" t="s">
        <v>1</v>
      </c>
      <c r="B1895" t="s">
        <v>60</v>
      </c>
      <c r="C1895" t="s">
        <v>430</v>
      </c>
    </row>
    <row r="1896" spans="1:3" x14ac:dyDescent="0.25">
      <c r="A1896" t="s">
        <v>1</v>
      </c>
      <c r="B1896" t="s">
        <v>60</v>
      </c>
      <c r="C1896" t="s">
        <v>429</v>
      </c>
    </row>
    <row r="1897" spans="1:3" x14ac:dyDescent="0.25">
      <c r="A1897" t="s">
        <v>1</v>
      </c>
      <c r="B1897" t="s">
        <v>60</v>
      </c>
      <c r="C1897" t="s">
        <v>429</v>
      </c>
    </row>
    <row r="1898" spans="1:3" x14ac:dyDescent="0.25">
      <c r="A1898" t="s">
        <v>1</v>
      </c>
      <c r="B1898" t="s">
        <v>60</v>
      </c>
      <c r="C1898" t="s">
        <v>429</v>
      </c>
    </row>
    <row r="1899" spans="1:3" x14ac:dyDescent="0.25">
      <c r="A1899" t="s">
        <v>1</v>
      </c>
      <c r="B1899" t="s">
        <v>60</v>
      </c>
      <c r="C1899" t="s">
        <v>430</v>
      </c>
    </row>
    <row r="1900" spans="1:3" x14ac:dyDescent="0.25">
      <c r="A1900" t="s">
        <v>1</v>
      </c>
      <c r="B1900" t="s">
        <v>60</v>
      </c>
      <c r="C1900" t="s">
        <v>429</v>
      </c>
    </row>
    <row r="1901" spans="1:3" x14ac:dyDescent="0.25">
      <c r="A1901" t="s">
        <v>1</v>
      </c>
      <c r="B1901" t="s">
        <v>60</v>
      </c>
      <c r="C1901" t="s">
        <v>429</v>
      </c>
    </row>
    <row r="1902" spans="1:3" x14ac:dyDescent="0.25">
      <c r="A1902" t="s">
        <v>1</v>
      </c>
      <c r="B1902" t="s">
        <v>60</v>
      </c>
      <c r="C1902" t="s">
        <v>428</v>
      </c>
    </row>
    <row r="1903" spans="1:3" x14ac:dyDescent="0.25">
      <c r="A1903" t="s">
        <v>1</v>
      </c>
      <c r="B1903" t="s">
        <v>60</v>
      </c>
      <c r="C1903" t="s">
        <v>428</v>
      </c>
    </row>
    <row r="1904" spans="1:3" x14ac:dyDescent="0.25">
      <c r="A1904" t="s">
        <v>1</v>
      </c>
      <c r="B1904" t="s">
        <v>60</v>
      </c>
      <c r="C1904" t="s">
        <v>430</v>
      </c>
    </row>
    <row r="1905" spans="1:3" x14ac:dyDescent="0.25">
      <c r="A1905" t="s">
        <v>1</v>
      </c>
      <c r="B1905" t="s">
        <v>60</v>
      </c>
      <c r="C1905" t="s">
        <v>428</v>
      </c>
    </row>
    <row r="1906" spans="1:3" x14ac:dyDescent="0.25">
      <c r="A1906" t="s">
        <v>1</v>
      </c>
      <c r="B1906" t="s">
        <v>60</v>
      </c>
      <c r="C1906" t="s">
        <v>428</v>
      </c>
    </row>
    <row r="1907" spans="1:3" x14ac:dyDescent="0.25">
      <c r="A1907" t="s">
        <v>1</v>
      </c>
      <c r="B1907" t="s">
        <v>60</v>
      </c>
      <c r="C1907" t="s">
        <v>430</v>
      </c>
    </row>
    <row r="1908" spans="1:3" x14ac:dyDescent="0.25">
      <c r="A1908" t="s">
        <v>1</v>
      </c>
      <c r="B1908" t="s">
        <v>60</v>
      </c>
      <c r="C1908" t="s">
        <v>430</v>
      </c>
    </row>
    <row r="1909" spans="1:3" x14ac:dyDescent="0.25">
      <c r="A1909" t="s">
        <v>1</v>
      </c>
      <c r="B1909" t="s">
        <v>60</v>
      </c>
      <c r="C1909" t="s">
        <v>429</v>
      </c>
    </row>
    <row r="1910" spans="1:3" x14ac:dyDescent="0.25">
      <c r="A1910" t="s">
        <v>1</v>
      </c>
      <c r="B1910" t="s">
        <v>60</v>
      </c>
      <c r="C1910" t="s">
        <v>429</v>
      </c>
    </row>
    <row r="1911" spans="1:3" x14ac:dyDescent="0.25">
      <c r="A1911" t="s">
        <v>1</v>
      </c>
      <c r="B1911" t="s">
        <v>60</v>
      </c>
      <c r="C1911" t="s">
        <v>428</v>
      </c>
    </row>
    <row r="1912" spans="1:3" x14ac:dyDescent="0.25">
      <c r="A1912" t="s">
        <v>1</v>
      </c>
      <c r="B1912" t="s">
        <v>60</v>
      </c>
      <c r="C1912" t="s">
        <v>429</v>
      </c>
    </row>
    <row r="1913" spans="1:3" x14ac:dyDescent="0.25">
      <c r="A1913" t="s">
        <v>1</v>
      </c>
      <c r="B1913" t="s">
        <v>60</v>
      </c>
      <c r="C1913" t="s">
        <v>429</v>
      </c>
    </row>
    <row r="1914" spans="1:3" x14ac:dyDescent="0.25">
      <c r="A1914" t="s">
        <v>1</v>
      </c>
      <c r="B1914" t="s">
        <v>60</v>
      </c>
      <c r="C1914" t="s">
        <v>428</v>
      </c>
    </row>
    <row r="1915" spans="1:3" x14ac:dyDescent="0.25">
      <c r="A1915" t="s">
        <v>1</v>
      </c>
      <c r="B1915" t="s">
        <v>60</v>
      </c>
      <c r="C1915" t="s">
        <v>430</v>
      </c>
    </row>
    <row r="1916" spans="1:3" x14ac:dyDescent="0.25">
      <c r="A1916" t="s">
        <v>1</v>
      </c>
      <c r="B1916" t="s">
        <v>66</v>
      </c>
      <c r="C1916" t="s">
        <v>430</v>
      </c>
    </row>
    <row r="1917" spans="1:3" x14ac:dyDescent="0.25">
      <c r="A1917" t="s">
        <v>1</v>
      </c>
      <c r="B1917" t="s">
        <v>66</v>
      </c>
      <c r="C1917" t="s">
        <v>430</v>
      </c>
    </row>
    <row r="1918" spans="1:3" x14ac:dyDescent="0.25">
      <c r="A1918" t="s">
        <v>1</v>
      </c>
      <c r="B1918" t="s">
        <v>66</v>
      </c>
      <c r="C1918" t="s">
        <v>427</v>
      </c>
    </row>
    <row r="1919" spans="1:3" x14ac:dyDescent="0.25">
      <c r="A1919" t="s">
        <v>1</v>
      </c>
      <c r="B1919" t="s">
        <v>66</v>
      </c>
      <c r="C1919" t="s">
        <v>428</v>
      </c>
    </row>
    <row r="1920" spans="1:3" x14ac:dyDescent="0.25">
      <c r="A1920" t="s">
        <v>1</v>
      </c>
      <c r="B1920" t="s">
        <v>66</v>
      </c>
      <c r="C1920" t="s">
        <v>429</v>
      </c>
    </row>
    <row r="1921" spans="1:3" x14ac:dyDescent="0.25">
      <c r="A1921" t="s">
        <v>1</v>
      </c>
      <c r="B1921" t="s">
        <v>66</v>
      </c>
      <c r="C1921" t="s">
        <v>429</v>
      </c>
    </row>
    <row r="1922" spans="1:3" x14ac:dyDescent="0.25">
      <c r="A1922" t="s">
        <v>1</v>
      </c>
      <c r="B1922" t="s">
        <v>66</v>
      </c>
      <c r="C1922" t="s">
        <v>428</v>
      </c>
    </row>
    <row r="1923" spans="1:3" x14ac:dyDescent="0.25">
      <c r="A1923" t="s">
        <v>1</v>
      </c>
      <c r="B1923" t="s">
        <v>66</v>
      </c>
      <c r="C1923" t="s">
        <v>427</v>
      </c>
    </row>
    <row r="1924" spans="1:3" x14ac:dyDescent="0.25">
      <c r="A1924" t="s">
        <v>1</v>
      </c>
      <c r="B1924" t="s">
        <v>66</v>
      </c>
      <c r="C1924" t="s">
        <v>430</v>
      </c>
    </row>
    <row r="1925" spans="1:3" x14ac:dyDescent="0.25">
      <c r="A1925" t="s">
        <v>1</v>
      </c>
      <c r="B1925" t="s">
        <v>66</v>
      </c>
      <c r="C1925" t="s">
        <v>428</v>
      </c>
    </row>
    <row r="1926" spans="1:3" x14ac:dyDescent="0.25">
      <c r="A1926" t="s">
        <v>1</v>
      </c>
      <c r="B1926" t="s">
        <v>66</v>
      </c>
      <c r="C1926" t="s">
        <v>428</v>
      </c>
    </row>
    <row r="1927" spans="1:3" x14ac:dyDescent="0.25">
      <c r="A1927" t="s">
        <v>1</v>
      </c>
      <c r="B1927" t="s">
        <v>66</v>
      </c>
      <c r="C1927" t="s">
        <v>429</v>
      </c>
    </row>
    <row r="1928" spans="1:3" x14ac:dyDescent="0.25">
      <c r="A1928" t="s">
        <v>1</v>
      </c>
      <c r="B1928" t="s">
        <v>66</v>
      </c>
      <c r="C1928" t="s">
        <v>429</v>
      </c>
    </row>
    <row r="1929" spans="1:3" x14ac:dyDescent="0.25">
      <c r="A1929" t="s">
        <v>1</v>
      </c>
      <c r="B1929" t="s">
        <v>66</v>
      </c>
      <c r="C1929" t="s">
        <v>429</v>
      </c>
    </row>
    <row r="1930" spans="1:3" x14ac:dyDescent="0.25">
      <c r="A1930" t="s">
        <v>1</v>
      </c>
      <c r="B1930" t="s">
        <v>66</v>
      </c>
      <c r="C1930" t="s">
        <v>427</v>
      </c>
    </row>
    <row r="1931" spans="1:3" x14ac:dyDescent="0.25">
      <c r="A1931" t="s">
        <v>1</v>
      </c>
      <c r="B1931" t="s">
        <v>66</v>
      </c>
      <c r="C1931" t="s">
        <v>429</v>
      </c>
    </row>
    <row r="1932" spans="1:3" x14ac:dyDescent="0.25">
      <c r="A1932" t="s">
        <v>1</v>
      </c>
      <c r="B1932" t="s">
        <v>66</v>
      </c>
      <c r="C1932" t="s">
        <v>429</v>
      </c>
    </row>
    <row r="1933" spans="1:3" x14ac:dyDescent="0.25">
      <c r="A1933" t="s">
        <v>1</v>
      </c>
      <c r="B1933" t="s">
        <v>70</v>
      </c>
      <c r="C1933" t="s">
        <v>427</v>
      </c>
    </row>
    <row r="1934" spans="1:3" x14ac:dyDescent="0.25">
      <c r="A1934" t="s">
        <v>1</v>
      </c>
      <c r="B1934" t="s">
        <v>70</v>
      </c>
      <c r="C1934" t="s">
        <v>428</v>
      </c>
    </row>
    <row r="1935" spans="1:3" x14ac:dyDescent="0.25">
      <c r="A1935" t="s">
        <v>1</v>
      </c>
      <c r="B1935" t="s">
        <v>70</v>
      </c>
      <c r="C1935" t="s">
        <v>427</v>
      </c>
    </row>
    <row r="1936" spans="1:3" x14ac:dyDescent="0.25">
      <c r="A1936" t="s">
        <v>1</v>
      </c>
      <c r="B1936" t="s">
        <v>70</v>
      </c>
      <c r="C1936" t="s">
        <v>427</v>
      </c>
    </row>
    <row r="1937" spans="1:3" x14ac:dyDescent="0.25">
      <c r="A1937" t="s">
        <v>1</v>
      </c>
      <c r="B1937" t="s">
        <v>70</v>
      </c>
      <c r="C1937" t="s">
        <v>427</v>
      </c>
    </row>
    <row r="1938" spans="1:3" x14ac:dyDescent="0.25">
      <c r="A1938" t="s">
        <v>1</v>
      </c>
      <c r="B1938" t="s">
        <v>70</v>
      </c>
      <c r="C1938" t="s">
        <v>428</v>
      </c>
    </row>
    <row r="1939" spans="1:3" x14ac:dyDescent="0.25">
      <c r="A1939" t="s">
        <v>1</v>
      </c>
      <c r="B1939" t="s">
        <v>70</v>
      </c>
      <c r="C1939" t="s">
        <v>428</v>
      </c>
    </row>
    <row r="1940" spans="1:3" x14ac:dyDescent="0.25">
      <c r="A1940" t="s">
        <v>1</v>
      </c>
      <c r="B1940" t="s">
        <v>70</v>
      </c>
      <c r="C1940" t="s">
        <v>428</v>
      </c>
    </row>
    <row r="1941" spans="1:3" x14ac:dyDescent="0.25">
      <c r="A1941" t="s">
        <v>1</v>
      </c>
      <c r="B1941" t="s">
        <v>70</v>
      </c>
      <c r="C1941" t="s">
        <v>428</v>
      </c>
    </row>
    <row r="1942" spans="1:3" x14ac:dyDescent="0.25">
      <c r="A1942" t="s">
        <v>1</v>
      </c>
      <c r="B1942" t="s">
        <v>70</v>
      </c>
      <c r="C1942" t="s">
        <v>430</v>
      </c>
    </row>
    <row r="1943" spans="1:3" x14ac:dyDescent="0.25">
      <c r="A1943" t="s">
        <v>1</v>
      </c>
      <c r="B1943" t="s">
        <v>70</v>
      </c>
      <c r="C1943" t="s">
        <v>427</v>
      </c>
    </row>
    <row r="1944" spans="1:3" x14ac:dyDescent="0.25">
      <c r="A1944" t="s">
        <v>1</v>
      </c>
      <c r="B1944" t="s">
        <v>70</v>
      </c>
      <c r="C1944" t="s">
        <v>428</v>
      </c>
    </row>
    <row r="1945" spans="1:3" x14ac:dyDescent="0.25">
      <c r="A1945" t="s">
        <v>1</v>
      </c>
      <c r="B1945" t="s">
        <v>70</v>
      </c>
      <c r="C1945" t="s">
        <v>428</v>
      </c>
    </row>
    <row r="1946" spans="1:3" x14ac:dyDescent="0.25">
      <c r="A1946" t="s">
        <v>1</v>
      </c>
      <c r="B1946" t="s">
        <v>70</v>
      </c>
      <c r="C1946" t="s">
        <v>429</v>
      </c>
    </row>
    <row r="1947" spans="1:3" x14ac:dyDescent="0.25">
      <c r="A1947" t="s">
        <v>1</v>
      </c>
      <c r="B1947" t="s">
        <v>70</v>
      </c>
      <c r="C1947" t="s">
        <v>429</v>
      </c>
    </row>
    <row r="1948" spans="1:3" x14ac:dyDescent="0.25">
      <c r="A1948" t="s">
        <v>1</v>
      </c>
      <c r="B1948" t="s">
        <v>70</v>
      </c>
      <c r="C1948" t="s">
        <v>427</v>
      </c>
    </row>
    <row r="1949" spans="1:3" x14ac:dyDescent="0.25">
      <c r="A1949" t="s">
        <v>1</v>
      </c>
      <c r="B1949" t="s">
        <v>70</v>
      </c>
      <c r="C1949" t="s">
        <v>427</v>
      </c>
    </row>
    <row r="1950" spans="1:3" x14ac:dyDescent="0.25">
      <c r="A1950" t="s">
        <v>1</v>
      </c>
      <c r="B1950" t="s">
        <v>70</v>
      </c>
      <c r="C1950" t="s">
        <v>427</v>
      </c>
    </row>
    <row r="1951" spans="1:3" x14ac:dyDescent="0.25">
      <c r="A1951" t="s">
        <v>1</v>
      </c>
      <c r="B1951" t="s">
        <v>70</v>
      </c>
      <c r="C1951" t="s">
        <v>428</v>
      </c>
    </row>
    <row r="1952" spans="1:3" x14ac:dyDescent="0.25">
      <c r="A1952" t="s">
        <v>1</v>
      </c>
      <c r="B1952" t="s">
        <v>70</v>
      </c>
      <c r="C1952" t="s">
        <v>428</v>
      </c>
    </row>
    <row r="1953" spans="1:3" x14ac:dyDescent="0.25">
      <c r="A1953" t="s">
        <v>1</v>
      </c>
      <c r="B1953" t="s">
        <v>70</v>
      </c>
      <c r="C1953" t="s">
        <v>427</v>
      </c>
    </row>
    <row r="1954" spans="1:3" x14ac:dyDescent="0.25">
      <c r="A1954" t="s">
        <v>1</v>
      </c>
      <c r="B1954" t="s">
        <v>70</v>
      </c>
      <c r="C1954" t="s">
        <v>428</v>
      </c>
    </row>
    <row r="1955" spans="1:3" x14ac:dyDescent="0.25">
      <c r="A1955" t="s">
        <v>1</v>
      </c>
      <c r="B1955" t="s">
        <v>70</v>
      </c>
      <c r="C1955" t="s">
        <v>427</v>
      </c>
    </row>
    <row r="1956" spans="1:3" x14ac:dyDescent="0.25">
      <c r="A1956" t="s">
        <v>1</v>
      </c>
      <c r="B1956" t="s">
        <v>70</v>
      </c>
      <c r="C1956" t="s">
        <v>428</v>
      </c>
    </row>
    <row r="1957" spans="1:3" x14ac:dyDescent="0.25">
      <c r="A1957" t="s">
        <v>1</v>
      </c>
      <c r="B1957" t="s">
        <v>70</v>
      </c>
      <c r="C1957" t="s">
        <v>427</v>
      </c>
    </row>
    <row r="1958" spans="1:3" x14ac:dyDescent="0.25">
      <c r="A1958" t="s">
        <v>1</v>
      </c>
      <c r="B1958" t="s">
        <v>70</v>
      </c>
      <c r="C1958" t="s">
        <v>428</v>
      </c>
    </row>
    <row r="1959" spans="1:3" x14ac:dyDescent="0.25">
      <c r="A1959" t="s">
        <v>1</v>
      </c>
      <c r="B1959" t="s">
        <v>70</v>
      </c>
      <c r="C1959" t="s">
        <v>427</v>
      </c>
    </row>
    <row r="1960" spans="1:3" x14ac:dyDescent="0.25">
      <c r="A1960" t="s">
        <v>1</v>
      </c>
      <c r="B1960" t="s">
        <v>70</v>
      </c>
      <c r="C1960" t="s">
        <v>429</v>
      </c>
    </row>
    <row r="1961" spans="1:3" x14ac:dyDescent="0.25">
      <c r="A1961" t="s">
        <v>1</v>
      </c>
      <c r="B1961" t="s">
        <v>75</v>
      </c>
      <c r="C1961" t="s">
        <v>428</v>
      </c>
    </row>
    <row r="1962" spans="1:3" x14ac:dyDescent="0.25">
      <c r="A1962" t="s">
        <v>1</v>
      </c>
      <c r="B1962" t="s">
        <v>75</v>
      </c>
      <c r="C1962" t="s">
        <v>429</v>
      </c>
    </row>
    <row r="1963" spans="1:3" x14ac:dyDescent="0.25">
      <c r="A1963" t="s">
        <v>1</v>
      </c>
      <c r="B1963" t="s">
        <v>75</v>
      </c>
      <c r="C1963" t="s">
        <v>428</v>
      </c>
    </row>
    <row r="1964" spans="1:3" x14ac:dyDescent="0.25">
      <c r="A1964" t="s">
        <v>1</v>
      </c>
      <c r="B1964" t="s">
        <v>75</v>
      </c>
    </row>
    <row r="1965" spans="1:3" x14ac:dyDescent="0.25">
      <c r="A1965" t="s">
        <v>1</v>
      </c>
      <c r="B1965" t="s">
        <v>75</v>
      </c>
      <c r="C1965" t="s">
        <v>427</v>
      </c>
    </row>
    <row r="1966" spans="1:3" x14ac:dyDescent="0.25">
      <c r="A1966" t="s">
        <v>1</v>
      </c>
      <c r="B1966" t="s">
        <v>75</v>
      </c>
      <c r="C1966" t="s">
        <v>429</v>
      </c>
    </row>
    <row r="1967" spans="1:3" x14ac:dyDescent="0.25">
      <c r="A1967" t="s">
        <v>1</v>
      </c>
      <c r="B1967" t="s">
        <v>75</v>
      </c>
      <c r="C1967" t="s">
        <v>428</v>
      </c>
    </row>
    <row r="1968" spans="1:3" x14ac:dyDescent="0.25">
      <c r="A1968" t="s">
        <v>1</v>
      </c>
      <c r="B1968" t="s">
        <v>75</v>
      </c>
      <c r="C1968" t="s">
        <v>427</v>
      </c>
    </row>
    <row r="1969" spans="1:3" x14ac:dyDescent="0.25">
      <c r="A1969" t="s">
        <v>1</v>
      </c>
      <c r="B1969" t="s">
        <v>75</v>
      </c>
      <c r="C1969" t="s">
        <v>429</v>
      </c>
    </row>
    <row r="1970" spans="1:3" x14ac:dyDescent="0.25">
      <c r="A1970" t="s">
        <v>1</v>
      </c>
      <c r="B1970" t="s">
        <v>75</v>
      </c>
      <c r="C1970" t="s">
        <v>430</v>
      </c>
    </row>
    <row r="1971" spans="1:3" x14ac:dyDescent="0.25">
      <c r="A1971" t="s">
        <v>1</v>
      </c>
      <c r="B1971" t="s">
        <v>75</v>
      </c>
      <c r="C1971" t="s">
        <v>429</v>
      </c>
    </row>
    <row r="1972" spans="1:3" x14ac:dyDescent="0.25">
      <c r="A1972" t="s">
        <v>1</v>
      </c>
      <c r="B1972" t="s">
        <v>75</v>
      </c>
      <c r="C1972" t="s">
        <v>428</v>
      </c>
    </row>
    <row r="1973" spans="1:3" x14ac:dyDescent="0.25">
      <c r="A1973" t="s">
        <v>1</v>
      </c>
      <c r="B1973" t="s">
        <v>75</v>
      </c>
      <c r="C1973" t="s">
        <v>427</v>
      </c>
    </row>
    <row r="1974" spans="1:3" x14ac:dyDescent="0.25">
      <c r="A1974" t="s">
        <v>1</v>
      </c>
      <c r="B1974" t="s">
        <v>75</v>
      </c>
      <c r="C1974" t="s">
        <v>429</v>
      </c>
    </row>
    <row r="1975" spans="1:3" x14ac:dyDescent="0.25">
      <c r="A1975" t="s">
        <v>1</v>
      </c>
      <c r="B1975" t="s">
        <v>75</v>
      </c>
      <c r="C1975" t="s">
        <v>428</v>
      </c>
    </row>
    <row r="1976" spans="1:3" x14ac:dyDescent="0.25">
      <c r="A1976" t="s">
        <v>1</v>
      </c>
      <c r="B1976" t="s">
        <v>75</v>
      </c>
      <c r="C1976" t="s">
        <v>428</v>
      </c>
    </row>
    <row r="1977" spans="1:3" x14ac:dyDescent="0.25">
      <c r="A1977" t="s">
        <v>1</v>
      </c>
      <c r="B1977" t="s">
        <v>75</v>
      </c>
      <c r="C1977" t="s">
        <v>427</v>
      </c>
    </row>
    <row r="1978" spans="1:3" x14ac:dyDescent="0.25">
      <c r="A1978" t="s">
        <v>1</v>
      </c>
      <c r="B1978" t="s">
        <v>75</v>
      </c>
      <c r="C1978" t="s">
        <v>427</v>
      </c>
    </row>
    <row r="1979" spans="1:3" x14ac:dyDescent="0.25">
      <c r="A1979" t="s">
        <v>1</v>
      </c>
      <c r="B1979" t="s">
        <v>75</v>
      </c>
      <c r="C1979" t="s">
        <v>429</v>
      </c>
    </row>
    <row r="1980" spans="1:3" x14ac:dyDescent="0.25">
      <c r="A1980" t="s">
        <v>1</v>
      </c>
      <c r="B1980" t="s">
        <v>75</v>
      </c>
      <c r="C1980" t="s">
        <v>428</v>
      </c>
    </row>
    <row r="1981" spans="1:3" x14ac:dyDescent="0.25">
      <c r="A1981" t="s">
        <v>1</v>
      </c>
      <c r="B1981" t="s">
        <v>75</v>
      </c>
      <c r="C1981" t="s">
        <v>429</v>
      </c>
    </row>
    <row r="1982" spans="1:3" x14ac:dyDescent="0.25">
      <c r="A1982" t="s">
        <v>1</v>
      </c>
      <c r="B1982" t="s">
        <v>75</v>
      </c>
      <c r="C1982" t="s">
        <v>428</v>
      </c>
    </row>
    <row r="1983" spans="1:3" x14ac:dyDescent="0.25">
      <c r="A1983" t="s">
        <v>1</v>
      </c>
      <c r="B1983" t="s">
        <v>75</v>
      </c>
      <c r="C1983" t="s">
        <v>428</v>
      </c>
    </row>
    <row r="1984" spans="1:3" x14ac:dyDescent="0.25">
      <c r="A1984" t="s">
        <v>1</v>
      </c>
      <c r="B1984" t="s">
        <v>75</v>
      </c>
      <c r="C1984" t="s">
        <v>428</v>
      </c>
    </row>
    <row r="1985" spans="1:3" x14ac:dyDescent="0.25">
      <c r="A1985" t="s">
        <v>1</v>
      </c>
      <c r="B1985" t="s">
        <v>75</v>
      </c>
      <c r="C1985" t="s">
        <v>427</v>
      </c>
    </row>
    <row r="1986" spans="1:3" x14ac:dyDescent="0.25">
      <c r="A1986" t="s">
        <v>1</v>
      </c>
      <c r="B1986" t="s">
        <v>75</v>
      </c>
      <c r="C1986" t="s">
        <v>428</v>
      </c>
    </row>
    <row r="1987" spans="1:3" x14ac:dyDescent="0.25">
      <c r="A1987" t="s">
        <v>1</v>
      </c>
      <c r="B1987" t="s">
        <v>75</v>
      </c>
      <c r="C1987" t="s">
        <v>430</v>
      </c>
    </row>
    <row r="1988" spans="1:3" x14ac:dyDescent="0.25">
      <c r="A1988" t="s">
        <v>1</v>
      </c>
      <c r="B1988" t="s">
        <v>75</v>
      </c>
      <c r="C1988" t="s">
        <v>428</v>
      </c>
    </row>
    <row r="1989" spans="1:3" x14ac:dyDescent="0.25">
      <c r="A1989" t="s">
        <v>1</v>
      </c>
      <c r="B1989" t="s">
        <v>75</v>
      </c>
      <c r="C1989" t="s">
        <v>428</v>
      </c>
    </row>
    <row r="1990" spans="1:3" x14ac:dyDescent="0.25">
      <c r="A1990" t="s">
        <v>1</v>
      </c>
      <c r="B1990" t="s">
        <v>75</v>
      </c>
      <c r="C1990" t="s">
        <v>427</v>
      </c>
    </row>
    <row r="1991" spans="1:3" x14ac:dyDescent="0.25">
      <c r="A1991" t="s">
        <v>1</v>
      </c>
      <c r="B1991" t="s">
        <v>2643</v>
      </c>
      <c r="C1991" t="s">
        <v>429</v>
      </c>
    </row>
    <row r="1992" spans="1:3" x14ac:dyDescent="0.25">
      <c r="A1992" t="s">
        <v>1</v>
      </c>
      <c r="B1992" t="s">
        <v>2643</v>
      </c>
      <c r="C1992" t="s">
        <v>430</v>
      </c>
    </row>
    <row r="1993" spans="1:3" x14ac:dyDescent="0.25">
      <c r="A1993" t="s">
        <v>1</v>
      </c>
      <c r="B1993" t="s">
        <v>2643</v>
      </c>
      <c r="C1993" t="s">
        <v>430</v>
      </c>
    </row>
    <row r="1994" spans="1:3" x14ac:dyDescent="0.25">
      <c r="A1994" t="s">
        <v>1</v>
      </c>
      <c r="B1994" t="s">
        <v>2643</v>
      </c>
      <c r="C1994" t="s">
        <v>429</v>
      </c>
    </row>
    <row r="1995" spans="1:3" x14ac:dyDescent="0.25">
      <c r="A1995" t="s">
        <v>1</v>
      </c>
      <c r="B1995" t="s">
        <v>2643</v>
      </c>
      <c r="C1995" t="s">
        <v>428</v>
      </c>
    </row>
    <row r="1996" spans="1:3" x14ac:dyDescent="0.25">
      <c r="A1996" t="s">
        <v>1</v>
      </c>
      <c r="B1996" t="s">
        <v>2643</v>
      </c>
      <c r="C1996" t="s">
        <v>429</v>
      </c>
    </row>
    <row r="1997" spans="1:3" x14ac:dyDescent="0.25">
      <c r="A1997" t="s">
        <v>1</v>
      </c>
      <c r="B1997" t="s">
        <v>2643</v>
      </c>
      <c r="C1997" t="s">
        <v>430</v>
      </c>
    </row>
    <row r="1998" spans="1:3" x14ac:dyDescent="0.25">
      <c r="A1998" t="s">
        <v>1</v>
      </c>
      <c r="B1998" t="s">
        <v>2643</v>
      </c>
      <c r="C1998" t="s">
        <v>430</v>
      </c>
    </row>
    <row r="1999" spans="1:3" x14ac:dyDescent="0.25">
      <c r="A1999" t="s">
        <v>1</v>
      </c>
      <c r="B1999" t="s">
        <v>2643</v>
      </c>
      <c r="C1999" t="s">
        <v>428</v>
      </c>
    </row>
    <row r="2000" spans="1:3" x14ac:dyDescent="0.25">
      <c r="A2000" t="s">
        <v>1</v>
      </c>
      <c r="B2000" t="s">
        <v>2643</v>
      </c>
      <c r="C2000" t="s">
        <v>429</v>
      </c>
    </row>
    <row r="2001" spans="1:3" x14ac:dyDescent="0.25">
      <c r="A2001" t="s">
        <v>1</v>
      </c>
      <c r="B2001" t="s">
        <v>2643</v>
      </c>
      <c r="C2001" t="s">
        <v>429</v>
      </c>
    </row>
    <row r="2002" spans="1:3" x14ac:dyDescent="0.25">
      <c r="A2002" t="s">
        <v>1</v>
      </c>
      <c r="B2002" t="s">
        <v>2643</v>
      </c>
      <c r="C2002" t="s">
        <v>430</v>
      </c>
    </row>
    <row r="2003" spans="1:3" x14ac:dyDescent="0.25">
      <c r="A2003" t="s">
        <v>1</v>
      </c>
      <c r="B2003" t="s">
        <v>2643</v>
      </c>
      <c r="C2003" t="s">
        <v>429</v>
      </c>
    </row>
    <row r="2004" spans="1:3" x14ac:dyDescent="0.25">
      <c r="A2004" t="s">
        <v>1</v>
      </c>
      <c r="B2004" t="s">
        <v>2645</v>
      </c>
      <c r="C2004" t="s">
        <v>429</v>
      </c>
    </row>
    <row r="2005" spans="1:3" x14ac:dyDescent="0.25">
      <c r="A2005" t="s">
        <v>1</v>
      </c>
      <c r="B2005" t="s">
        <v>2645</v>
      </c>
      <c r="C2005" t="s">
        <v>429</v>
      </c>
    </row>
    <row r="2006" spans="1:3" x14ac:dyDescent="0.25">
      <c r="A2006" t="s">
        <v>1</v>
      </c>
      <c r="B2006" t="s">
        <v>2645</v>
      </c>
      <c r="C2006" t="s">
        <v>429</v>
      </c>
    </row>
    <row r="2007" spans="1:3" x14ac:dyDescent="0.25">
      <c r="A2007" t="s">
        <v>1</v>
      </c>
      <c r="B2007" t="s">
        <v>2645</v>
      </c>
      <c r="C2007" t="s">
        <v>429</v>
      </c>
    </row>
    <row r="2008" spans="1:3" x14ac:dyDescent="0.25">
      <c r="A2008" t="s">
        <v>1</v>
      </c>
      <c r="B2008" t="s">
        <v>2645</v>
      </c>
      <c r="C2008" t="s">
        <v>428</v>
      </c>
    </row>
    <row r="2009" spans="1:3" x14ac:dyDescent="0.25">
      <c r="A2009" t="s">
        <v>1</v>
      </c>
      <c r="B2009" t="s">
        <v>2645</v>
      </c>
      <c r="C2009" t="s">
        <v>429</v>
      </c>
    </row>
    <row r="2010" spans="1:3" x14ac:dyDescent="0.25">
      <c r="A2010" t="s">
        <v>1</v>
      </c>
      <c r="B2010" t="s">
        <v>2645</v>
      </c>
      <c r="C2010" t="s">
        <v>428</v>
      </c>
    </row>
    <row r="2011" spans="1:3" x14ac:dyDescent="0.25">
      <c r="A2011" t="s">
        <v>1</v>
      </c>
      <c r="B2011" t="s">
        <v>2645</v>
      </c>
      <c r="C2011" t="s">
        <v>430</v>
      </c>
    </row>
    <row r="2012" spans="1:3" x14ac:dyDescent="0.25">
      <c r="A2012" t="s">
        <v>1</v>
      </c>
      <c r="B2012" t="s">
        <v>2645</v>
      </c>
      <c r="C2012" t="s">
        <v>430</v>
      </c>
    </row>
    <row r="2013" spans="1:3" x14ac:dyDescent="0.25">
      <c r="A2013" t="s">
        <v>1</v>
      </c>
      <c r="B2013" t="s">
        <v>2645</v>
      </c>
      <c r="C2013" t="s">
        <v>430</v>
      </c>
    </row>
    <row r="2014" spans="1:3" x14ac:dyDescent="0.25">
      <c r="A2014" t="s">
        <v>1</v>
      </c>
      <c r="B2014" t="s">
        <v>2645</v>
      </c>
      <c r="C2014" t="s">
        <v>428</v>
      </c>
    </row>
    <row r="2015" spans="1:3" x14ac:dyDescent="0.25">
      <c r="A2015" t="s">
        <v>1</v>
      </c>
      <c r="B2015" t="s">
        <v>2645</v>
      </c>
      <c r="C2015" t="s">
        <v>427</v>
      </c>
    </row>
    <row r="2016" spans="1:3" x14ac:dyDescent="0.25">
      <c r="A2016" t="s">
        <v>1</v>
      </c>
      <c r="B2016" t="s">
        <v>2645</v>
      </c>
      <c r="C2016" t="s">
        <v>429</v>
      </c>
    </row>
    <row r="2017" spans="1:3" x14ac:dyDescent="0.25">
      <c r="A2017" t="s">
        <v>1</v>
      </c>
      <c r="B2017" t="s">
        <v>2645</v>
      </c>
      <c r="C2017" t="s">
        <v>430</v>
      </c>
    </row>
    <row r="2018" spans="1:3" x14ac:dyDescent="0.25">
      <c r="A2018" t="s">
        <v>1</v>
      </c>
      <c r="B2018" t="s">
        <v>2645</v>
      </c>
      <c r="C2018" t="s">
        <v>429</v>
      </c>
    </row>
    <row r="2019" spans="1:3" x14ac:dyDescent="0.25">
      <c r="A2019" t="s">
        <v>1</v>
      </c>
      <c r="B2019" t="s">
        <v>2645</v>
      </c>
      <c r="C2019" t="s">
        <v>430</v>
      </c>
    </row>
    <row r="2020" spans="1:3" x14ac:dyDescent="0.25">
      <c r="A2020" t="s">
        <v>1</v>
      </c>
      <c r="B2020" t="s">
        <v>2645</v>
      </c>
      <c r="C2020" t="s">
        <v>430</v>
      </c>
    </row>
    <row r="2021" spans="1:3" x14ac:dyDescent="0.25">
      <c r="A2021" t="s">
        <v>1</v>
      </c>
      <c r="B2021" t="s">
        <v>2645</v>
      </c>
      <c r="C2021" t="s">
        <v>429</v>
      </c>
    </row>
    <row r="2022" spans="1:3" x14ac:dyDescent="0.25">
      <c r="A2022" t="s">
        <v>1</v>
      </c>
      <c r="B2022" t="s">
        <v>2645</v>
      </c>
      <c r="C2022" t="s">
        <v>429</v>
      </c>
    </row>
    <row r="2023" spans="1:3" x14ac:dyDescent="0.25">
      <c r="A2023" t="s">
        <v>1</v>
      </c>
      <c r="B2023" t="s">
        <v>2645</v>
      </c>
      <c r="C2023" t="s">
        <v>428</v>
      </c>
    </row>
    <row r="2024" spans="1:3" x14ac:dyDescent="0.25">
      <c r="A2024" t="s">
        <v>1</v>
      </c>
      <c r="B2024" t="s">
        <v>2645</v>
      </c>
      <c r="C2024" t="s">
        <v>428</v>
      </c>
    </row>
    <row r="2025" spans="1:3" x14ac:dyDescent="0.25">
      <c r="A2025" t="s">
        <v>1</v>
      </c>
      <c r="B2025" t="s">
        <v>2645</v>
      </c>
      <c r="C2025" t="s">
        <v>428</v>
      </c>
    </row>
    <row r="2026" spans="1:3" x14ac:dyDescent="0.25">
      <c r="A2026" t="s">
        <v>1</v>
      </c>
      <c r="B2026" t="s">
        <v>2645</v>
      </c>
      <c r="C2026" t="s">
        <v>427</v>
      </c>
    </row>
    <row r="2027" spans="1:3" x14ac:dyDescent="0.25">
      <c r="A2027" t="s">
        <v>1</v>
      </c>
      <c r="B2027" t="s">
        <v>2645</v>
      </c>
      <c r="C2027" t="s">
        <v>429</v>
      </c>
    </row>
    <row r="2028" spans="1:3" x14ac:dyDescent="0.25">
      <c r="A2028" t="s">
        <v>1</v>
      </c>
      <c r="B2028" t="s">
        <v>2645</v>
      </c>
      <c r="C2028" t="s">
        <v>428</v>
      </c>
    </row>
    <row r="2029" spans="1:3" x14ac:dyDescent="0.25">
      <c r="A2029" t="s">
        <v>1</v>
      </c>
      <c r="B2029" t="s">
        <v>2645</v>
      </c>
      <c r="C2029" t="s">
        <v>430</v>
      </c>
    </row>
    <row r="2030" spans="1:3" x14ac:dyDescent="0.25">
      <c r="A2030" t="s">
        <v>1</v>
      </c>
      <c r="B2030" t="s">
        <v>2645</v>
      </c>
      <c r="C2030" t="s">
        <v>429</v>
      </c>
    </row>
    <row r="2031" spans="1:3" x14ac:dyDescent="0.25">
      <c r="A2031" t="s">
        <v>79</v>
      </c>
      <c r="B2031" t="s">
        <v>80</v>
      </c>
      <c r="C2031" t="s">
        <v>428</v>
      </c>
    </row>
    <row r="2032" spans="1:3" x14ac:dyDescent="0.25">
      <c r="A2032" t="s">
        <v>79</v>
      </c>
      <c r="B2032" t="s">
        <v>80</v>
      </c>
      <c r="C2032" t="s">
        <v>429</v>
      </c>
    </row>
    <row r="2033" spans="1:3" x14ac:dyDescent="0.25">
      <c r="A2033" t="s">
        <v>79</v>
      </c>
      <c r="B2033" t="s">
        <v>80</v>
      </c>
      <c r="C2033" t="s">
        <v>428</v>
      </c>
    </row>
    <row r="2034" spans="1:3" x14ac:dyDescent="0.25">
      <c r="A2034" t="s">
        <v>79</v>
      </c>
      <c r="B2034" t="s">
        <v>80</v>
      </c>
      <c r="C2034" t="s">
        <v>428</v>
      </c>
    </row>
    <row r="2035" spans="1:3" x14ac:dyDescent="0.25">
      <c r="A2035" t="s">
        <v>79</v>
      </c>
      <c r="B2035" t="s">
        <v>80</v>
      </c>
      <c r="C2035" t="s">
        <v>428</v>
      </c>
    </row>
    <row r="2036" spans="1:3" x14ac:dyDescent="0.25">
      <c r="A2036" t="s">
        <v>79</v>
      </c>
      <c r="B2036" t="s">
        <v>80</v>
      </c>
      <c r="C2036" t="s">
        <v>428</v>
      </c>
    </row>
    <row r="2037" spans="1:3" x14ac:dyDescent="0.25">
      <c r="A2037" t="s">
        <v>79</v>
      </c>
      <c r="B2037" t="s">
        <v>80</v>
      </c>
      <c r="C2037" t="s">
        <v>428</v>
      </c>
    </row>
    <row r="2038" spans="1:3" x14ac:dyDescent="0.25">
      <c r="A2038" t="s">
        <v>79</v>
      </c>
      <c r="B2038" t="s">
        <v>80</v>
      </c>
      <c r="C2038" t="s">
        <v>428</v>
      </c>
    </row>
    <row r="2039" spans="1:3" x14ac:dyDescent="0.25">
      <c r="A2039" t="s">
        <v>79</v>
      </c>
      <c r="B2039" t="s">
        <v>80</v>
      </c>
      <c r="C2039" t="s">
        <v>428</v>
      </c>
    </row>
    <row r="2040" spans="1:3" x14ac:dyDescent="0.25">
      <c r="A2040" t="s">
        <v>79</v>
      </c>
      <c r="B2040" t="s">
        <v>80</v>
      </c>
      <c r="C2040" t="s">
        <v>428</v>
      </c>
    </row>
    <row r="2041" spans="1:3" x14ac:dyDescent="0.25">
      <c r="A2041" t="s">
        <v>79</v>
      </c>
      <c r="B2041" t="s">
        <v>80</v>
      </c>
      <c r="C2041" t="s">
        <v>428</v>
      </c>
    </row>
    <row r="2042" spans="1:3" x14ac:dyDescent="0.25">
      <c r="A2042" t="s">
        <v>79</v>
      </c>
      <c r="B2042" t="s">
        <v>80</v>
      </c>
      <c r="C2042" t="s">
        <v>428</v>
      </c>
    </row>
    <row r="2043" spans="1:3" x14ac:dyDescent="0.25">
      <c r="A2043" t="s">
        <v>79</v>
      </c>
      <c r="B2043" t="s">
        <v>80</v>
      </c>
      <c r="C2043" t="s">
        <v>430</v>
      </c>
    </row>
    <row r="2044" spans="1:3" x14ac:dyDescent="0.25">
      <c r="A2044" t="s">
        <v>79</v>
      </c>
      <c r="B2044" t="s">
        <v>80</v>
      </c>
      <c r="C2044" t="s">
        <v>428</v>
      </c>
    </row>
    <row r="2045" spans="1:3" x14ac:dyDescent="0.25">
      <c r="A2045" t="s">
        <v>79</v>
      </c>
      <c r="B2045" t="s">
        <v>80</v>
      </c>
      <c r="C2045" t="s">
        <v>427</v>
      </c>
    </row>
    <row r="2046" spans="1:3" x14ac:dyDescent="0.25">
      <c r="A2046" t="s">
        <v>79</v>
      </c>
      <c r="B2046" t="s">
        <v>80</v>
      </c>
      <c r="C2046" t="s">
        <v>428</v>
      </c>
    </row>
    <row r="2047" spans="1:3" x14ac:dyDescent="0.25">
      <c r="A2047" t="s">
        <v>79</v>
      </c>
      <c r="B2047" t="s">
        <v>80</v>
      </c>
      <c r="C2047" t="s">
        <v>428</v>
      </c>
    </row>
    <row r="2048" spans="1:3" x14ac:dyDescent="0.25">
      <c r="A2048" t="s">
        <v>79</v>
      </c>
      <c r="B2048" t="s">
        <v>80</v>
      </c>
      <c r="C2048" t="s">
        <v>429</v>
      </c>
    </row>
    <row r="2049" spans="1:3" x14ac:dyDescent="0.25">
      <c r="A2049" t="s">
        <v>79</v>
      </c>
      <c r="B2049" t="s">
        <v>80</v>
      </c>
      <c r="C2049" t="s">
        <v>428</v>
      </c>
    </row>
    <row r="2050" spans="1:3" x14ac:dyDescent="0.25">
      <c r="A2050" t="s">
        <v>79</v>
      </c>
      <c r="B2050" t="s">
        <v>80</v>
      </c>
      <c r="C2050" t="s">
        <v>430</v>
      </c>
    </row>
    <row r="2051" spans="1:3" x14ac:dyDescent="0.25">
      <c r="A2051" t="s">
        <v>79</v>
      </c>
      <c r="B2051" t="s">
        <v>80</v>
      </c>
      <c r="C2051" t="s">
        <v>428</v>
      </c>
    </row>
    <row r="2052" spans="1:3" x14ac:dyDescent="0.25">
      <c r="A2052" t="s">
        <v>79</v>
      </c>
      <c r="B2052" t="s">
        <v>80</v>
      </c>
      <c r="C2052" t="s">
        <v>430</v>
      </c>
    </row>
    <row r="2053" spans="1:3" x14ac:dyDescent="0.25">
      <c r="A2053" t="s">
        <v>79</v>
      </c>
      <c r="B2053" t="s">
        <v>80</v>
      </c>
      <c r="C2053" t="s">
        <v>428</v>
      </c>
    </row>
    <row r="2054" spans="1:3" x14ac:dyDescent="0.25">
      <c r="A2054" t="s">
        <v>79</v>
      </c>
      <c r="B2054" t="s">
        <v>80</v>
      </c>
      <c r="C2054" t="s">
        <v>430</v>
      </c>
    </row>
    <row r="2055" spans="1:3" x14ac:dyDescent="0.25">
      <c r="A2055" t="s">
        <v>79</v>
      </c>
      <c r="B2055" t="s">
        <v>80</v>
      </c>
      <c r="C2055" t="s">
        <v>428</v>
      </c>
    </row>
    <row r="2056" spans="1:3" x14ac:dyDescent="0.25">
      <c r="A2056" t="s">
        <v>79</v>
      </c>
      <c r="B2056" t="s">
        <v>80</v>
      </c>
      <c r="C2056" t="s">
        <v>428</v>
      </c>
    </row>
    <row r="2057" spans="1:3" x14ac:dyDescent="0.25">
      <c r="A2057" t="s">
        <v>79</v>
      </c>
      <c r="B2057" t="s">
        <v>80</v>
      </c>
      <c r="C2057" t="s">
        <v>429</v>
      </c>
    </row>
    <row r="2058" spans="1:3" x14ac:dyDescent="0.25">
      <c r="A2058" t="s">
        <v>79</v>
      </c>
      <c r="B2058" t="s">
        <v>80</v>
      </c>
      <c r="C2058" t="s">
        <v>430</v>
      </c>
    </row>
    <row r="2059" spans="1:3" x14ac:dyDescent="0.25">
      <c r="A2059" t="s">
        <v>79</v>
      </c>
      <c r="B2059" t="s">
        <v>80</v>
      </c>
      <c r="C2059" t="s">
        <v>427</v>
      </c>
    </row>
    <row r="2060" spans="1:3" x14ac:dyDescent="0.25">
      <c r="A2060" t="s">
        <v>79</v>
      </c>
      <c r="B2060" t="s">
        <v>80</v>
      </c>
      <c r="C2060" t="s">
        <v>430</v>
      </c>
    </row>
    <row r="2061" spans="1:3" x14ac:dyDescent="0.25">
      <c r="A2061" t="s">
        <v>79</v>
      </c>
      <c r="B2061" t="s">
        <v>80</v>
      </c>
      <c r="C2061" t="s">
        <v>428</v>
      </c>
    </row>
    <row r="2062" spans="1:3" x14ac:dyDescent="0.25">
      <c r="A2062" t="s">
        <v>79</v>
      </c>
      <c r="B2062" t="s">
        <v>80</v>
      </c>
      <c r="C2062" t="s">
        <v>430</v>
      </c>
    </row>
    <row r="2063" spans="1:3" x14ac:dyDescent="0.25">
      <c r="A2063" t="s">
        <v>79</v>
      </c>
      <c r="B2063" t="s">
        <v>80</v>
      </c>
      <c r="C2063" t="s">
        <v>430</v>
      </c>
    </row>
    <row r="2064" spans="1:3" x14ac:dyDescent="0.25">
      <c r="A2064" t="s">
        <v>79</v>
      </c>
      <c r="B2064" t="s">
        <v>80</v>
      </c>
      <c r="C2064" t="s">
        <v>428</v>
      </c>
    </row>
    <row r="2065" spans="1:3" x14ac:dyDescent="0.25">
      <c r="A2065" t="s">
        <v>79</v>
      </c>
      <c r="B2065" t="s">
        <v>80</v>
      </c>
      <c r="C2065" t="s">
        <v>429</v>
      </c>
    </row>
    <row r="2066" spans="1:3" x14ac:dyDescent="0.25">
      <c r="A2066" t="s">
        <v>79</v>
      </c>
      <c r="B2066" t="s">
        <v>80</v>
      </c>
      <c r="C2066" t="s">
        <v>430</v>
      </c>
    </row>
    <row r="2067" spans="1:3" x14ac:dyDescent="0.25">
      <c r="A2067" t="s">
        <v>79</v>
      </c>
      <c r="B2067" t="s">
        <v>84</v>
      </c>
      <c r="C2067" t="s">
        <v>429</v>
      </c>
    </row>
    <row r="2068" spans="1:3" x14ac:dyDescent="0.25">
      <c r="A2068" t="s">
        <v>79</v>
      </c>
      <c r="B2068" t="s">
        <v>84</v>
      </c>
      <c r="C2068" t="s">
        <v>429</v>
      </c>
    </row>
    <row r="2069" spans="1:3" x14ac:dyDescent="0.25">
      <c r="A2069" t="s">
        <v>79</v>
      </c>
      <c r="B2069" t="s">
        <v>84</v>
      </c>
      <c r="C2069" t="s">
        <v>429</v>
      </c>
    </row>
    <row r="2070" spans="1:3" x14ac:dyDescent="0.25">
      <c r="A2070" t="s">
        <v>79</v>
      </c>
      <c r="B2070" t="s">
        <v>84</v>
      </c>
      <c r="C2070" t="s">
        <v>429</v>
      </c>
    </row>
    <row r="2071" spans="1:3" x14ac:dyDescent="0.25">
      <c r="A2071" t="s">
        <v>79</v>
      </c>
      <c r="B2071" t="s">
        <v>84</v>
      </c>
      <c r="C2071" t="s">
        <v>430</v>
      </c>
    </row>
    <row r="2072" spans="1:3" x14ac:dyDescent="0.25">
      <c r="A2072" t="s">
        <v>79</v>
      </c>
      <c r="B2072" t="s">
        <v>84</v>
      </c>
      <c r="C2072" t="s">
        <v>428</v>
      </c>
    </row>
    <row r="2073" spans="1:3" x14ac:dyDescent="0.25">
      <c r="A2073" t="s">
        <v>79</v>
      </c>
      <c r="B2073" t="s">
        <v>84</v>
      </c>
      <c r="C2073" t="s">
        <v>429</v>
      </c>
    </row>
    <row r="2074" spans="1:3" x14ac:dyDescent="0.25">
      <c r="A2074" t="s">
        <v>79</v>
      </c>
      <c r="B2074" t="s">
        <v>84</v>
      </c>
      <c r="C2074" t="s">
        <v>430</v>
      </c>
    </row>
    <row r="2075" spans="1:3" x14ac:dyDescent="0.25">
      <c r="A2075" t="s">
        <v>79</v>
      </c>
      <c r="B2075" t="s">
        <v>84</v>
      </c>
      <c r="C2075" t="s">
        <v>429</v>
      </c>
    </row>
    <row r="2076" spans="1:3" x14ac:dyDescent="0.25">
      <c r="A2076" t="s">
        <v>79</v>
      </c>
      <c r="B2076" t="s">
        <v>84</v>
      </c>
      <c r="C2076" t="s">
        <v>429</v>
      </c>
    </row>
    <row r="2077" spans="1:3" x14ac:dyDescent="0.25">
      <c r="A2077" t="s">
        <v>79</v>
      </c>
      <c r="B2077" t="s">
        <v>88</v>
      </c>
      <c r="C2077" t="s">
        <v>428</v>
      </c>
    </row>
    <row r="2078" spans="1:3" x14ac:dyDescent="0.25">
      <c r="A2078" t="s">
        <v>79</v>
      </c>
      <c r="B2078" t="s">
        <v>88</v>
      </c>
      <c r="C2078" t="s">
        <v>428</v>
      </c>
    </row>
    <row r="2079" spans="1:3" x14ac:dyDescent="0.25">
      <c r="A2079" t="s">
        <v>79</v>
      </c>
      <c r="B2079" t="s">
        <v>88</v>
      </c>
      <c r="C2079" t="s">
        <v>429</v>
      </c>
    </row>
    <row r="2080" spans="1:3" x14ac:dyDescent="0.25">
      <c r="A2080" t="s">
        <v>79</v>
      </c>
      <c r="B2080" t="s">
        <v>88</v>
      </c>
      <c r="C2080" t="s">
        <v>429</v>
      </c>
    </row>
    <row r="2081" spans="1:3" x14ac:dyDescent="0.25">
      <c r="A2081" t="s">
        <v>79</v>
      </c>
      <c r="B2081" t="s">
        <v>88</v>
      </c>
      <c r="C2081" t="s">
        <v>430</v>
      </c>
    </row>
    <row r="2082" spans="1:3" x14ac:dyDescent="0.25">
      <c r="A2082" t="s">
        <v>79</v>
      </c>
      <c r="B2082" t="s">
        <v>94</v>
      </c>
      <c r="C2082" t="s">
        <v>430</v>
      </c>
    </row>
    <row r="2083" spans="1:3" x14ac:dyDescent="0.25">
      <c r="A2083" t="s">
        <v>79</v>
      </c>
      <c r="B2083" t="s">
        <v>94</v>
      </c>
      <c r="C2083" t="s">
        <v>429</v>
      </c>
    </row>
    <row r="2084" spans="1:3" x14ac:dyDescent="0.25">
      <c r="A2084" t="s">
        <v>79</v>
      </c>
      <c r="B2084" t="s">
        <v>94</v>
      </c>
      <c r="C2084" t="s">
        <v>430</v>
      </c>
    </row>
    <row r="2085" spans="1:3" x14ac:dyDescent="0.25">
      <c r="A2085" t="s">
        <v>79</v>
      </c>
      <c r="B2085" t="s">
        <v>94</v>
      </c>
      <c r="C2085" t="s">
        <v>429</v>
      </c>
    </row>
    <row r="2086" spans="1:3" x14ac:dyDescent="0.25">
      <c r="A2086" t="s">
        <v>79</v>
      </c>
      <c r="B2086" t="s">
        <v>94</v>
      </c>
      <c r="C2086" t="s">
        <v>429</v>
      </c>
    </row>
    <row r="2087" spans="1:3" x14ac:dyDescent="0.25">
      <c r="A2087" t="s">
        <v>79</v>
      </c>
      <c r="B2087" t="s">
        <v>94</v>
      </c>
      <c r="C2087" t="s">
        <v>430</v>
      </c>
    </row>
    <row r="2088" spans="1:3" x14ac:dyDescent="0.25">
      <c r="A2088" t="s">
        <v>79</v>
      </c>
      <c r="B2088" t="s">
        <v>94</v>
      </c>
      <c r="C2088" t="s">
        <v>428</v>
      </c>
    </row>
    <row r="2089" spans="1:3" x14ac:dyDescent="0.25">
      <c r="A2089" t="s">
        <v>79</v>
      </c>
      <c r="B2089" t="s">
        <v>94</v>
      </c>
      <c r="C2089" t="s">
        <v>429</v>
      </c>
    </row>
    <row r="2090" spans="1:3" x14ac:dyDescent="0.25">
      <c r="A2090" t="s">
        <v>79</v>
      </c>
      <c r="B2090" t="s">
        <v>102</v>
      </c>
      <c r="C2090" t="s">
        <v>428</v>
      </c>
    </row>
    <row r="2091" spans="1:3" x14ac:dyDescent="0.25">
      <c r="A2091" t="s">
        <v>79</v>
      </c>
      <c r="B2091" t="s">
        <v>102</v>
      </c>
      <c r="C2091" t="s">
        <v>430</v>
      </c>
    </row>
    <row r="2092" spans="1:3" x14ac:dyDescent="0.25">
      <c r="A2092" t="s">
        <v>79</v>
      </c>
      <c r="B2092" t="s">
        <v>106</v>
      </c>
      <c r="C2092" t="s">
        <v>430</v>
      </c>
    </row>
    <row r="2093" spans="1:3" x14ac:dyDescent="0.25">
      <c r="A2093" t="s">
        <v>79</v>
      </c>
      <c r="B2093" t="s">
        <v>106</v>
      </c>
      <c r="C2093" t="s">
        <v>429</v>
      </c>
    </row>
    <row r="2094" spans="1:3" x14ac:dyDescent="0.25">
      <c r="A2094" t="s">
        <v>79</v>
      </c>
      <c r="B2094" t="s">
        <v>108</v>
      </c>
      <c r="C2094" t="s">
        <v>427</v>
      </c>
    </row>
    <row r="2095" spans="1:3" x14ac:dyDescent="0.25">
      <c r="A2095" t="s">
        <v>79</v>
      </c>
      <c r="B2095" t="s">
        <v>108</v>
      </c>
      <c r="C2095" t="s">
        <v>427</v>
      </c>
    </row>
    <row r="2096" spans="1:3" x14ac:dyDescent="0.25">
      <c r="A2096" t="s">
        <v>79</v>
      </c>
      <c r="B2096" t="s">
        <v>108</v>
      </c>
      <c r="C2096" t="s">
        <v>428</v>
      </c>
    </row>
    <row r="2097" spans="1:3" x14ac:dyDescent="0.25">
      <c r="A2097" t="s">
        <v>79</v>
      </c>
      <c r="B2097" t="s">
        <v>108</v>
      </c>
      <c r="C2097" t="s">
        <v>428</v>
      </c>
    </row>
    <row r="2098" spans="1:3" x14ac:dyDescent="0.25">
      <c r="A2098" t="s">
        <v>79</v>
      </c>
      <c r="B2098" t="s">
        <v>108</v>
      </c>
      <c r="C2098" t="s">
        <v>428</v>
      </c>
    </row>
    <row r="2099" spans="1:3" x14ac:dyDescent="0.25">
      <c r="A2099" t="s">
        <v>79</v>
      </c>
      <c r="B2099" t="s">
        <v>108</v>
      </c>
      <c r="C2099" t="s">
        <v>428</v>
      </c>
    </row>
    <row r="2100" spans="1:3" x14ac:dyDescent="0.25">
      <c r="A2100" t="s">
        <v>79</v>
      </c>
      <c r="B2100" t="s">
        <v>108</v>
      </c>
      <c r="C2100" t="s">
        <v>428</v>
      </c>
    </row>
    <row r="2101" spans="1:3" x14ac:dyDescent="0.25">
      <c r="A2101" t="s">
        <v>79</v>
      </c>
      <c r="B2101" t="s">
        <v>108</v>
      </c>
      <c r="C2101" t="s">
        <v>427</v>
      </c>
    </row>
    <row r="2102" spans="1:3" x14ac:dyDescent="0.25">
      <c r="A2102" t="s">
        <v>79</v>
      </c>
      <c r="B2102" t="s">
        <v>108</v>
      </c>
      <c r="C2102" t="s">
        <v>428</v>
      </c>
    </row>
    <row r="2103" spans="1:3" x14ac:dyDescent="0.25">
      <c r="A2103" t="s">
        <v>79</v>
      </c>
      <c r="B2103" t="s">
        <v>108</v>
      </c>
    </row>
    <row r="2104" spans="1:3" x14ac:dyDescent="0.25">
      <c r="A2104" t="s">
        <v>79</v>
      </c>
      <c r="B2104" t="s">
        <v>108</v>
      </c>
      <c r="C2104" t="s">
        <v>428</v>
      </c>
    </row>
    <row r="2105" spans="1:3" x14ac:dyDescent="0.25">
      <c r="A2105" t="s">
        <v>79</v>
      </c>
      <c r="B2105" t="s">
        <v>108</v>
      </c>
      <c r="C2105" t="s">
        <v>429</v>
      </c>
    </row>
    <row r="2106" spans="1:3" x14ac:dyDescent="0.25">
      <c r="A2106" t="s">
        <v>79</v>
      </c>
      <c r="B2106" t="s">
        <v>108</v>
      </c>
      <c r="C2106" t="s">
        <v>427</v>
      </c>
    </row>
    <row r="2107" spans="1:3" x14ac:dyDescent="0.25">
      <c r="A2107" t="s">
        <v>79</v>
      </c>
      <c r="B2107" t="s">
        <v>108</v>
      </c>
      <c r="C2107" t="s">
        <v>427</v>
      </c>
    </row>
    <row r="2108" spans="1:3" x14ac:dyDescent="0.25">
      <c r="A2108" t="s">
        <v>79</v>
      </c>
      <c r="B2108" t="s">
        <v>108</v>
      </c>
      <c r="C2108" t="s">
        <v>427</v>
      </c>
    </row>
    <row r="2109" spans="1:3" x14ac:dyDescent="0.25">
      <c r="A2109" t="s">
        <v>79</v>
      </c>
      <c r="B2109" t="s">
        <v>111</v>
      </c>
      <c r="C2109" t="s">
        <v>429</v>
      </c>
    </row>
    <row r="2110" spans="1:3" x14ac:dyDescent="0.25">
      <c r="A2110" t="s">
        <v>79</v>
      </c>
      <c r="B2110" t="s">
        <v>111</v>
      </c>
      <c r="C2110" t="s">
        <v>427</v>
      </c>
    </row>
    <row r="2111" spans="1:3" x14ac:dyDescent="0.25">
      <c r="A2111" t="s">
        <v>79</v>
      </c>
      <c r="B2111" t="s">
        <v>111</v>
      </c>
      <c r="C2111" t="s">
        <v>427</v>
      </c>
    </row>
    <row r="2112" spans="1:3" x14ac:dyDescent="0.25">
      <c r="A2112" t="s">
        <v>79</v>
      </c>
      <c r="B2112" t="s">
        <v>111</v>
      </c>
      <c r="C2112" t="s">
        <v>430</v>
      </c>
    </row>
    <row r="2113" spans="1:3" x14ac:dyDescent="0.25">
      <c r="A2113" t="s">
        <v>79</v>
      </c>
      <c r="B2113" t="s">
        <v>111</v>
      </c>
      <c r="C2113" t="s">
        <v>427</v>
      </c>
    </row>
    <row r="2114" spans="1:3" x14ac:dyDescent="0.25">
      <c r="A2114" t="s">
        <v>79</v>
      </c>
      <c r="B2114" t="s">
        <v>111</v>
      </c>
      <c r="C2114" t="s">
        <v>427</v>
      </c>
    </row>
    <row r="2115" spans="1:3" x14ac:dyDescent="0.25">
      <c r="A2115" t="s">
        <v>79</v>
      </c>
      <c r="B2115" t="s">
        <v>111</v>
      </c>
      <c r="C2115" t="s">
        <v>427</v>
      </c>
    </row>
    <row r="2116" spans="1:3" x14ac:dyDescent="0.25">
      <c r="A2116" t="s">
        <v>79</v>
      </c>
      <c r="B2116" t="s">
        <v>111</v>
      </c>
      <c r="C2116" t="s">
        <v>429</v>
      </c>
    </row>
    <row r="2117" spans="1:3" x14ac:dyDescent="0.25">
      <c r="A2117" t="s">
        <v>79</v>
      </c>
      <c r="B2117" t="s">
        <v>111</v>
      </c>
      <c r="C2117" t="s">
        <v>427</v>
      </c>
    </row>
    <row r="2118" spans="1:3" x14ac:dyDescent="0.25">
      <c r="A2118" t="s">
        <v>79</v>
      </c>
      <c r="B2118" t="s">
        <v>111</v>
      </c>
      <c r="C2118" t="s">
        <v>427</v>
      </c>
    </row>
    <row r="2119" spans="1:3" x14ac:dyDescent="0.25">
      <c r="A2119" t="s">
        <v>79</v>
      </c>
      <c r="B2119" t="s">
        <v>111</v>
      </c>
      <c r="C2119" t="s">
        <v>427</v>
      </c>
    </row>
    <row r="2120" spans="1:3" x14ac:dyDescent="0.25">
      <c r="A2120" t="s">
        <v>79</v>
      </c>
      <c r="B2120" t="s">
        <v>111</v>
      </c>
      <c r="C2120" t="s">
        <v>428</v>
      </c>
    </row>
    <row r="2121" spans="1:3" x14ac:dyDescent="0.25">
      <c r="A2121" t="s">
        <v>79</v>
      </c>
      <c r="B2121" t="s">
        <v>111</v>
      </c>
      <c r="C2121" t="s">
        <v>427</v>
      </c>
    </row>
    <row r="2122" spans="1:3" x14ac:dyDescent="0.25">
      <c r="A2122" t="s">
        <v>79</v>
      </c>
      <c r="B2122" t="s">
        <v>111</v>
      </c>
      <c r="C2122" t="s">
        <v>428</v>
      </c>
    </row>
    <row r="2123" spans="1:3" x14ac:dyDescent="0.25">
      <c r="A2123" t="s">
        <v>79</v>
      </c>
      <c r="B2123" t="s">
        <v>111</v>
      </c>
      <c r="C2123" t="s">
        <v>429</v>
      </c>
    </row>
    <row r="2124" spans="1:3" x14ac:dyDescent="0.25">
      <c r="A2124" t="s">
        <v>79</v>
      </c>
      <c r="B2124" t="s">
        <v>111</v>
      </c>
      <c r="C2124" t="s">
        <v>428</v>
      </c>
    </row>
    <row r="2125" spans="1:3" x14ac:dyDescent="0.25">
      <c r="A2125" t="s">
        <v>79</v>
      </c>
      <c r="B2125" t="s">
        <v>111</v>
      </c>
      <c r="C2125" t="s">
        <v>428</v>
      </c>
    </row>
    <row r="2126" spans="1:3" x14ac:dyDescent="0.25">
      <c r="A2126" t="s">
        <v>79</v>
      </c>
      <c r="B2126" t="s">
        <v>111</v>
      </c>
      <c r="C2126" t="s">
        <v>430</v>
      </c>
    </row>
    <row r="2127" spans="1:3" x14ac:dyDescent="0.25">
      <c r="A2127" t="s">
        <v>79</v>
      </c>
      <c r="B2127" t="s">
        <v>111</v>
      </c>
      <c r="C2127" t="s">
        <v>428</v>
      </c>
    </row>
    <row r="2128" spans="1:3" x14ac:dyDescent="0.25">
      <c r="A2128" t="s">
        <v>79</v>
      </c>
      <c r="B2128" t="s">
        <v>111</v>
      </c>
      <c r="C2128" t="s">
        <v>428</v>
      </c>
    </row>
    <row r="2129" spans="1:3" x14ac:dyDescent="0.25">
      <c r="A2129" t="s">
        <v>79</v>
      </c>
      <c r="B2129" t="s">
        <v>111</v>
      </c>
      <c r="C2129" t="s">
        <v>430</v>
      </c>
    </row>
    <row r="2130" spans="1:3" x14ac:dyDescent="0.25">
      <c r="A2130" t="s">
        <v>79</v>
      </c>
      <c r="B2130" t="s">
        <v>111</v>
      </c>
      <c r="C2130" t="s">
        <v>428</v>
      </c>
    </row>
    <row r="2131" spans="1:3" x14ac:dyDescent="0.25">
      <c r="A2131" t="s">
        <v>79</v>
      </c>
      <c r="B2131" t="s">
        <v>111</v>
      </c>
      <c r="C2131" t="s">
        <v>428</v>
      </c>
    </row>
    <row r="2132" spans="1:3" x14ac:dyDescent="0.25">
      <c r="A2132" t="s">
        <v>79</v>
      </c>
      <c r="B2132" t="s">
        <v>115</v>
      </c>
      <c r="C2132" t="s">
        <v>429</v>
      </c>
    </row>
    <row r="2133" spans="1:3" x14ac:dyDescent="0.25">
      <c r="A2133" t="s">
        <v>79</v>
      </c>
      <c r="B2133" t="s">
        <v>115</v>
      </c>
      <c r="C2133" t="s">
        <v>428</v>
      </c>
    </row>
    <row r="2134" spans="1:3" x14ac:dyDescent="0.25">
      <c r="A2134" t="s">
        <v>79</v>
      </c>
      <c r="B2134" t="s">
        <v>115</v>
      </c>
      <c r="C2134" t="s">
        <v>429</v>
      </c>
    </row>
    <row r="2135" spans="1:3" x14ac:dyDescent="0.25">
      <c r="A2135" t="s">
        <v>79</v>
      </c>
      <c r="B2135" t="s">
        <v>115</v>
      </c>
      <c r="C2135" t="s">
        <v>429</v>
      </c>
    </row>
    <row r="2136" spans="1:3" x14ac:dyDescent="0.25">
      <c r="A2136" t="s">
        <v>79</v>
      </c>
      <c r="B2136" t="s">
        <v>115</v>
      </c>
      <c r="C2136" t="s">
        <v>428</v>
      </c>
    </row>
    <row r="2137" spans="1:3" x14ac:dyDescent="0.25">
      <c r="A2137" t="s">
        <v>79</v>
      </c>
      <c r="B2137" t="s">
        <v>115</v>
      </c>
      <c r="C2137" t="s">
        <v>430</v>
      </c>
    </row>
    <row r="2138" spans="1:3" x14ac:dyDescent="0.25">
      <c r="A2138" t="s">
        <v>79</v>
      </c>
      <c r="B2138" t="s">
        <v>115</v>
      </c>
      <c r="C2138" t="s">
        <v>427</v>
      </c>
    </row>
    <row r="2139" spans="1:3" x14ac:dyDescent="0.25">
      <c r="A2139" t="s">
        <v>79</v>
      </c>
      <c r="B2139" t="s">
        <v>115</v>
      </c>
      <c r="C2139" t="s">
        <v>430</v>
      </c>
    </row>
    <row r="2140" spans="1:3" x14ac:dyDescent="0.25">
      <c r="A2140" t="s">
        <v>79</v>
      </c>
      <c r="B2140" t="s">
        <v>115</v>
      </c>
      <c r="C2140" t="s">
        <v>429</v>
      </c>
    </row>
    <row r="2141" spans="1:3" x14ac:dyDescent="0.25">
      <c r="A2141" t="s">
        <v>79</v>
      </c>
      <c r="B2141" t="s">
        <v>119</v>
      </c>
      <c r="C2141" t="s">
        <v>427</v>
      </c>
    </row>
    <row r="2142" spans="1:3" x14ac:dyDescent="0.25">
      <c r="A2142" t="s">
        <v>79</v>
      </c>
      <c r="B2142" t="s">
        <v>119</v>
      </c>
      <c r="C2142" t="s">
        <v>430</v>
      </c>
    </row>
    <row r="2143" spans="1:3" x14ac:dyDescent="0.25">
      <c r="A2143" t="s">
        <v>79</v>
      </c>
      <c r="B2143" t="s">
        <v>119</v>
      </c>
    </row>
    <row r="2144" spans="1:3" x14ac:dyDescent="0.25">
      <c r="A2144" t="s">
        <v>79</v>
      </c>
      <c r="B2144" t="s">
        <v>119</v>
      </c>
      <c r="C2144" t="s">
        <v>428</v>
      </c>
    </row>
    <row r="2145" spans="1:3" x14ac:dyDescent="0.25">
      <c r="A2145" t="s">
        <v>79</v>
      </c>
      <c r="B2145" t="s">
        <v>119</v>
      </c>
      <c r="C2145" t="s">
        <v>429</v>
      </c>
    </row>
    <row r="2146" spans="1:3" x14ac:dyDescent="0.25">
      <c r="A2146" t="s">
        <v>79</v>
      </c>
      <c r="B2146" t="s">
        <v>119</v>
      </c>
      <c r="C2146" t="s">
        <v>428</v>
      </c>
    </row>
    <row r="2147" spans="1:3" x14ac:dyDescent="0.25">
      <c r="A2147" t="s">
        <v>79</v>
      </c>
      <c r="B2147" t="s">
        <v>125</v>
      </c>
      <c r="C2147" t="s">
        <v>428</v>
      </c>
    </row>
    <row r="2148" spans="1:3" x14ac:dyDescent="0.25">
      <c r="A2148" t="s">
        <v>79</v>
      </c>
      <c r="B2148" t="s">
        <v>125</v>
      </c>
      <c r="C2148" t="s">
        <v>430</v>
      </c>
    </row>
    <row r="2149" spans="1:3" x14ac:dyDescent="0.25">
      <c r="A2149" t="s">
        <v>79</v>
      </c>
      <c r="B2149" t="s">
        <v>125</v>
      </c>
      <c r="C2149" t="s">
        <v>427</v>
      </c>
    </row>
    <row r="2150" spans="1:3" x14ac:dyDescent="0.25">
      <c r="A2150" t="s">
        <v>79</v>
      </c>
      <c r="B2150" t="s">
        <v>125</v>
      </c>
      <c r="C2150" t="s">
        <v>427</v>
      </c>
    </row>
    <row r="2151" spans="1:3" x14ac:dyDescent="0.25">
      <c r="A2151" t="s">
        <v>79</v>
      </c>
      <c r="B2151" t="s">
        <v>125</v>
      </c>
      <c r="C2151" t="s">
        <v>427</v>
      </c>
    </row>
    <row r="2152" spans="1:3" x14ac:dyDescent="0.25">
      <c r="A2152" t="s">
        <v>79</v>
      </c>
      <c r="B2152" t="s">
        <v>125</v>
      </c>
      <c r="C2152" t="s">
        <v>427</v>
      </c>
    </row>
    <row r="2153" spans="1:3" x14ac:dyDescent="0.25">
      <c r="A2153" t="s">
        <v>79</v>
      </c>
      <c r="B2153" t="s">
        <v>125</v>
      </c>
      <c r="C2153" t="s">
        <v>428</v>
      </c>
    </row>
    <row r="2154" spans="1:3" x14ac:dyDescent="0.25">
      <c r="A2154" t="s">
        <v>79</v>
      </c>
      <c r="B2154" t="s">
        <v>125</v>
      </c>
      <c r="C2154" t="s">
        <v>427</v>
      </c>
    </row>
    <row r="2155" spans="1:3" x14ac:dyDescent="0.25">
      <c r="A2155" t="s">
        <v>79</v>
      </c>
      <c r="B2155" t="s">
        <v>125</v>
      </c>
      <c r="C2155" t="s">
        <v>427</v>
      </c>
    </row>
    <row r="2156" spans="1:3" x14ac:dyDescent="0.25">
      <c r="A2156" t="s">
        <v>79</v>
      </c>
      <c r="B2156" t="s">
        <v>125</v>
      </c>
      <c r="C2156" t="s">
        <v>430</v>
      </c>
    </row>
    <row r="2157" spans="1:3" x14ac:dyDescent="0.25">
      <c r="A2157" t="s">
        <v>79</v>
      </c>
      <c r="B2157" t="s">
        <v>125</v>
      </c>
      <c r="C2157" t="s">
        <v>430</v>
      </c>
    </row>
    <row r="2158" spans="1:3" x14ac:dyDescent="0.25">
      <c r="A2158" t="s">
        <v>79</v>
      </c>
      <c r="B2158" t="s">
        <v>125</v>
      </c>
      <c r="C2158" t="s">
        <v>429</v>
      </c>
    </row>
    <row r="2159" spans="1:3" x14ac:dyDescent="0.25">
      <c r="A2159" t="s">
        <v>79</v>
      </c>
      <c r="B2159" t="s">
        <v>125</v>
      </c>
      <c r="C2159" t="s">
        <v>428</v>
      </c>
    </row>
    <row r="2160" spans="1:3" x14ac:dyDescent="0.25">
      <c r="A2160" t="s">
        <v>79</v>
      </c>
      <c r="B2160" t="s">
        <v>125</v>
      </c>
      <c r="C2160" t="s">
        <v>429</v>
      </c>
    </row>
    <row r="2161" spans="1:3" x14ac:dyDescent="0.25">
      <c r="A2161" t="s">
        <v>79</v>
      </c>
      <c r="B2161" t="s">
        <v>125</v>
      </c>
      <c r="C2161" t="s">
        <v>430</v>
      </c>
    </row>
    <row r="2162" spans="1:3" x14ac:dyDescent="0.25">
      <c r="A2162" t="s">
        <v>79</v>
      </c>
      <c r="B2162" t="s">
        <v>125</v>
      </c>
      <c r="C2162" t="s">
        <v>429</v>
      </c>
    </row>
    <row r="2163" spans="1:3" x14ac:dyDescent="0.25">
      <c r="A2163" t="s">
        <v>79</v>
      </c>
      <c r="B2163" t="s">
        <v>125</v>
      </c>
      <c r="C2163" t="s">
        <v>429</v>
      </c>
    </row>
    <row r="2164" spans="1:3" x14ac:dyDescent="0.25">
      <c r="A2164" t="s">
        <v>79</v>
      </c>
      <c r="B2164" t="s">
        <v>125</v>
      </c>
      <c r="C2164" t="s">
        <v>430</v>
      </c>
    </row>
    <row r="2165" spans="1:3" x14ac:dyDescent="0.25">
      <c r="A2165" t="s">
        <v>79</v>
      </c>
      <c r="B2165" t="s">
        <v>2658</v>
      </c>
      <c r="C2165" t="s">
        <v>428</v>
      </c>
    </row>
    <row r="2166" spans="1:3" x14ac:dyDescent="0.25">
      <c r="A2166" t="s">
        <v>79</v>
      </c>
      <c r="B2166" t="s">
        <v>2658</v>
      </c>
      <c r="C2166" t="s">
        <v>428</v>
      </c>
    </row>
    <row r="2167" spans="1:3" x14ac:dyDescent="0.25">
      <c r="A2167" t="s">
        <v>79</v>
      </c>
      <c r="B2167" t="s">
        <v>2658</v>
      </c>
      <c r="C2167" t="s">
        <v>428</v>
      </c>
    </row>
    <row r="2168" spans="1:3" x14ac:dyDescent="0.25">
      <c r="A2168" t="s">
        <v>79</v>
      </c>
      <c r="B2168" t="s">
        <v>2658</v>
      </c>
      <c r="C2168" t="s">
        <v>427</v>
      </c>
    </row>
    <row r="2169" spans="1:3" x14ac:dyDescent="0.25">
      <c r="A2169" t="s">
        <v>79</v>
      </c>
      <c r="B2169" t="s">
        <v>2658</v>
      </c>
      <c r="C2169" t="s">
        <v>429</v>
      </c>
    </row>
    <row r="2170" spans="1:3" x14ac:dyDescent="0.25">
      <c r="A2170" t="s">
        <v>79</v>
      </c>
      <c r="B2170" t="s">
        <v>2658</v>
      </c>
      <c r="C2170" t="s">
        <v>429</v>
      </c>
    </row>
    <row r="2171" spans="1:3" x14ac:dyDescent="0.25">
      <c r="A2171" t="s">
        <v>79</v>
      </c>
      <c r="B2171" t="s">
        <v>2658</v>
      </c>
      <c r="C2171" t="s">
        <v>430</v>
      </c>
    </row>
    <row r="2172" spans="1:3" x14ac:dyDescent="0.25">
      <c r="A2172" t="s">
        <v>79</v>
      </c>
      <c r="B2172" t="s">
        <v>2658</v>
      </c>
      <c r="C2172" t="s">
        <v>429</v>
      </c>
    </row>
    <row r="2173" spans="1:3" x14ac:dyDescent="0.25">
      <c r="A2173" t="s">
        <v>79</v>
      </c>
      <c r="B2173" t="s">
        <v>2658</v>
      </c>
      <c r="C2173" t="s">
        <v>427</v>
      </c>
    </row>
    <row r="2174" spans="1:3" x14ac:dyDescent="0.25">
      <c r="A2174" t="s">
        <v>79</v>
      </c>
      <c r="B2174" t="s">
        <v>2658</v>
      </c>
      <c r="C2174" t="s">
        <v>427</v>
      </c>
    </row>
    <row r="2175" spans="1:3" x14ac:dyDescent="0.25">
      <c r="A2175" t="s">
        <v>79</v>
      </c>
      <c r="B2175" t="s">
        <v>2658</v>
      </c>
      <c r="C2175" t="s">
        <v>428</v>
      </c>
    </row>
    <row r="2176" spans="1:3" x14ac:dyDescent="0.25">
      <c r="A2176" t="s">
        <v>79</v>
      </c>
      <c r="B2176" t="s">
        <v>2660</v>
      </c>
      <c r="C2176" t="s">
        <v>430</v>
      </c>
    </row>
  </sheetData>
  <autoFilter ref="A1:C2176" xr:uid="{9435257E-BA7C-4419-A6C2-2180A95219DE}"/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6F982-E68E-4637-AA6C-4626A7710B18}">
  <sheetPr codeName="工作表11"/>
  <dimension ref="A1:C11"/>
  <sheetViews>
    <sheetView workbookViewId="0">
      <selection activeCell="K8" sqref="K8"/>
    </sheetView>
  </sheetViews>
  <sheetFormatPr defaultRowHeight="15.75" x14ac:dyDescent="0.25"/>
  <sheetData>
    <row r="1" spans="1:3" x14ac:dyDescent="0.25">
      <c r="A1" t="s">
        <v>1</v>
      </c>
      <c r="B1" t="s">
        <v>2030</v>
      </c>
      <c r="C1" t="s">
        <v>2031</v>
      </c>
    </row>
    <row r="2" spans="1:3" x14ac:dyDescent="0.25">
      <c r="A2" t="s">
        <v>79</v>
      </c>
      <c r="B2" t="s">
        <v>2030</v>
      </c>
      <c r="C2" t="s">
        <v>2032</v>
      </c>
    </row>
    <row r="3" spans="1:3" x14ac:dyDescent="0.25">
      <c r="A3" t="s">
        <v>129</v>
      </c>
      <c r="B3" t="s">
        <v>2030</v>
      </c>
      <c r="C3" t="s">
        <v>2032</v>
      </c>
    </row>
    <row r="4" spans="1:3" x14ac:dyDescent="0.25">
      <c r="A4" t="s">
        <v>167</v>
      </c>
      <c r="B4" t="s">
        <v>2033</v>
      </c>
      <c r="C4" t="s">
        <v>2032</v>
      </c>
    </row>
    <row r="5" spans="1:3" x14ac:dyDescent="0.25">
      <c r="A5" t="s">
        <v>203</v>
      </c>
      <c r="B5" t="s">
        <v>2030</v>
      </c>
      <c r="C5" t="s">
        <v>2032</v>
      </c>
    </row>
    <row r="6" spans="1:3" x14ac:dyDescent="0.25">
      <c r="A6" t="s">
        <v>241</v>
      </c>
      <c r="B6" t="s">
        <v>2034</v>
      </c>
      <c r="C6" t="s">
        <v>2032</v>
      </c>
    </row>
    <row r="7" spans="1:3" x14ac:dyDescent="0.25">
      <c r="A7" t="s">
        <v>277</v>
      </c>
      <c r="B7" t="s">
        <v>2034</v>
      </c>
      <c r="C7" t="s">
        <v>2035</v>
      </c>
    </row>
    <row r="8" spans="1:3" x14ac:dyDescent="0.25">
      <c r="A8" t="s">
        <v>318</v>
      </c>
      <c r="B8" t="s">
        <v>2030</v>
      </c>
      <c r="C8" t="s">
        <v>2036</v>
      </c>
    </row>
    <row r="9" spans="1:3" x14ac:dyDescent="0.25">
      <c r="A9" t="s">
        <v>355</v>
      </c>
      <c r="B9" t="s">
        <v>2030</v>
      </c>
      <c r="C9" t="s">
        <v>2035</v>
      </c>
    </row>
    <row r="10" spans="1:3" x14ac:dyDescent="0.25">
      <c r="A10" t="s">
        <v>2037</v>
      </c>
    </row>
    <row r="11" spans="1:3" x14ac:dyDescent="0.25">
      <c r="A11" t="s">
        <v>2038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BEE5-B734-470D-AE6D-A13052DD7714}">
  <sheetPr codeName="工作表2"/>
  <dimension ref="A1:B12"/>
  <sheetViews>
    <sheetView workbookViewId="0">
      <selection activeCell="F21" sqref="F21"/>
    </sheetView>
  </sheetViews>
  <sheetFormatPr defaultRowHeight="15.75" x14ac:dyDescent="0.25"/>
  <sheetData>
    <row r="1" spans="1:2" x14ac:dyDescent="0.25">
      <c r="A1">
        <v>1</v>
      </c>
      <c r="B1">
        <v>0.35</v>
      </c>
    </row>
    <row r="2" spans="1:2" x14ac:dyDescent="0.25">
      <c r="A2">
        <v>2</v>
      </c>
      <c r="B2">
        <v>0.39</v>
      </c>
    </row>
    <row r="3" spans="1:2" x14ac:dyDescent="0.25">
      <c r="A3">
        <v>3</v>
      </c>
      <c r="B3">
        <v>0.28000000000000003</v>
      </c>
    </row>
    <row r="4" spans="1:2" x14ac:dyDescent="0.25">
      <c r="A4">
        <v>4</v>
      </c>
      <c r="B4">
        <v>0.36</v>
      </c>
    </row>
    <row r="5" spans="1:2" x14ac:dyDescent="0.25">
      <c r="A5">
        <v>5</v>
      </c>
      <c r="B5">
        <v>0.34</v>
      </c>
    </row>
    <row r="6" spans="1:2" x14ac:dyDescent="0.25">
      <c r="A6">
        <v>6</v>
      </c>
      <c r="B6">
        <v>0.26</v>
      </c>
    </row>
    <row r="7" spans="1:2" x14ac:dyDescent="0.25">
      <c r="A7">
        <v>7</v>
      </c>
      <c r="B7">
        <v>0.21</v>
      </c>
    </row>
    <row r="8" spans="1:2" x14ac:dyDescent="0.25">
      <c r="A8">
        <v>8</v>
      </c>
      <c r="B8">
        <v>0.19</v>
      </c>
    </row>
    <row r="9" spans="1:2" x14ac:dyDescent="0.25">
      <c r="A9">
        <v>9</v>
      </c>
      <c r="B9">
        <v>0.26</v>
      </c>
    </row>
    <row r="10" spans="1:2" x14ac:dyDescent="0.25">
      <c r="A10">
        <v>10</v>
      </c>
      <c r="B10">
        <v>0.16</v>
      </c>
    </row>
    <row r="11" spans="1:2" x14ac:dyDescent="0.25">
      <c r="A11">
        <v>11</v>
      </c>
      <c r="B11">
        <v>0.16</v>
      </c>
    </row>
    <row r="12" spans="1:2" x14ac:dyDescent="0.25">
      <c r="A12">
        <v>12</v>
      </c>
      <c r="B12">
        <v>0.09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48A9-272B-43D5-A0AA-BA194B9A60C5}">
  <sheetPr codeName="工作表3"/>
  <dimension ref="A1:B12"/>
  <sheetViews>
    <sheetView workbookViewId="0">
      <selection activeCell="D21" sqref="D21"/>
    </sheetView>
  </sheetViews>
  <sheetFormatPr defaultRowHeight="15.75" x14ac:dyDescent="0.25"/>
  <sheetData>
    <row r="1" spans="1:2" x14ac:dyDescent="0.25">
      <c r="A1">
        <v>1</v>
      </c>
      <c r="B1">
        <v>0.43</v>
      </c>
    </row>
    <row r="2" spans="1:2" x14ac:dyDescent="0.25">
      <c r="A2">
        <v>2</v>
      </c>
      <c r="B2">
        <v>0.34</v>
      </c>
    </row>
    <row r="3" spans="1:2" x14ac:dyDescent="0.25">
      <c r="A3">
        <v>3</v>
      </c>
      <c r="B3">
        <v>0.28999999999999998</v>
      </c>
    </row>
    <row r="4" spans="1:2" x14ac:dyDescent="0.25">
      <c r="A4">
        <v>4</v>
      </c>
      <c r="B4">
        <v>0.33</v>
      </c>
    </row>
    <row r="5" spans="1:2" x14ac:dyDescent="0.25">
      <c r="A5">
        <v>5</v>
      </c>
      <c r="B5">
        <v>0.32</v>
      </c>
    </row>
    <row r="6" spans="1:2" x14ac:dyDescent="0.25">
      <c r="A6">
        <v>6</v>
      </c>
      <c r="B6">
        <v>0.22</v>
      </c>
    </row>
    <row r="7" spans="1:2" x14ac:dyDescent="0.25">
      <c r="A7">
        <v>7</v>
      </c>
      <c r="B7">
        <v>0.27</v>
      </c>
    </row>
    <row r="8" spans="1:2" x14ac:dyDescent="0.25">
      <c r="A8">
        <v>8</v>
      </c>
      <c r="B8">
        <v>0.21</v>
      </c>
    </row>
    <row r="9" spans="1:2" x14ac:dyDescent="0.25">
      <c r="A9">
        <v>9</v>
      </c>
      <c r="B9">
        <v>0.18</v>
      </c>
    </row>
    <row r="10" spans="1:2" x14ac:dyDescent="0.25">
      <c r="A10">
        <v>10</v>
      </c>
      <c r="B10">
        <v>0.18</v>
      </c>
    </row>
    <row r="11" spans="1:2" x14ac:dyDescent="0.25">
      <c r="A11">
        <v>11</v>
      </c>
      <c r="B11">
        <v>0.14000000000000001</v>
      </c>
    </row>
    <row r="12" spans="1:2" x14ac:dyDescent="0.25">
      <c r="A12">
        <v>12</v>
      </c>
      <c r="B12">
        <v>0.21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9F91-A9BD-4129-A8A7-74B9C1B90C7A}">
  <sheetPr codeName="工作表4"/>
  <dimension ref="A1:B12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>
        <v>0.5</v>
      </c>
    </row>
    <row r="2" spans="1:2" x14ac:dyDescent="0.25">
      <c r="A2">
        <v>2</v>
      </c>
      <c r="B2">
        <v>0.27</v>
      </c>
    </row>
    <row r="3" spans="1:2" x14ac:dyDescent="0.25">
      <c r="A3">
        <v>3</v>
      </c>
      <c r="B3">
        <v>0.27</v>
      </c>
    </row>
    <row r="4" spans="1:2" x14ac:dyDescent="0.25">
      <c r="A4">
        <v>4</v>
      </c>
      <c r="B4">
        <v>0.27</v>
      </c>
    </row>
    <row r="5" spans="1:2" x14ac:dyDescent="0.25">
      <c r="A5">
        <v>5</v>
      </c>
      <c r="B5">
        <v>0.19</v>
      </c>
    </row>
    <row r="6" spans="1:2" x14ac:dyDescent="0.25">
      <c r="A6">
        <v>6</v>
      </c>
      <c r="B6">
        <v>0.27</v>
      </c>
    </row>
    <row r="7" spans="1:2" x14ac:dyDescent="0.25">
      <c r="A7">
        <v>7</v>
      </c>
      <c r="B7">
        <v>0.32</v>
      </c>
    </row>
    <row r="8" spans="1:2" x14ac:dyDescent="0.25">
      <c r="A8">
        <v>8</v>
      </c>
      <c r="B8">
        <v>0.2</v>
      </c>
    </row>
    <row r="9" spans="1:2" x14ac:dyDescent="0.25">
      <c r="A9">
        <v>9</v>
      </c>
      <c r="B9">
        <v>0.24</v>
      </c>
    </row>
    <row r="10" spans="1:2" x14ac:dyDescent="0.25">
      <c r="A10">
        <v>10</v>
      </c>
      <c r="B10">
        <v>0.24</v>
      </c>
    </row>
    <row r="11" spans="1:2" x14ac:dyDescent="0.25">
      <c r="A11">
        <v>11</v>
      </c>
      <c r="B11">
        <v>0.16</v>
      </c>
    </row>
    <row r="12" spans="1:2" x14ac:dyDescent="0.25">
      <c r="A12">
        <v>12</v>
      </c>
      <c r="B12">
        <v>0.13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28AAA-567F-4124-9388-75111DA9A46D}">
  <sheetPr codeName="工作表5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3"/>
  </cols>
  <sheetData>
    <row r="1" spans="1:2" x14ac:dyDescent="0.25">
      <c r="A1" s="2">
        <v>135</v>
      </c>
      <c r="B1" s="2">
        <v>-0.1</v>
      </c>
    </row>
    <row r="2" spans="1:2" x14ac:dyDescent="0.25">
      <c r="A2" s="2">
        <v>134</v>
      </c>
      <c r="B2" s="2">
        <v>-0.09</v>
      </c>
    </row>
    <row r="3" spans="1:2" x14ac:dyDescent="0.25">
      <c r="A3" s="2">
        <v>133</v>
      </c>
      <c r="B3" s="2">
        <v>-0.08</v>
      </c>
    </row>
    <row r="4" spans="1:2" x14ac:dyDescent="0.25">
      <c r="A4" s="2">
        <v>132</v>
      </c>
      <c r="B4" s="2">
        <v>-7.0000000000000007E-2</v>
      </c>
    </row>
    <row r="5" spans="1:2" x14ac:dyDescent="0.25">
      <c r="A5" s="2">
        <v>131</v>
      </c>
      <c r="B5" s="2">
        <v>-0.06</v>
      </c>
    </row>
    <row r="6" spans="1:2" x14ac:dyDescent="0.25">
      <c r="A6" s="2">
        <v>130</v>
      </c>
      <c r="B6" s="2">
        <v>-0.05</v>
      </c>
    </row>
    <row r="7" spans="1:2" x14ac:dyDescent="0.25">
      <c r="A7" s="2">
        <v>129</v>
      </c>
      <c r="B7" s="2">
        <v>-3.9999999999999897E-2</v>
      </c>
    </row>
    <row r="8" spans="1:2" x14ac:dyDescent="0.25">
      <c r="A8" s="2">
        <v>128</v>
      </c>
      <c r="B8" s="2">
        <v>-2.9999999999999898E-2</v>
      </c>
    </row>
    <row r="9" spans="1:2" x14ac:dyDescent="0.25">
      <c r="A9" s="2">
        <v>127</v>
      </c>
      <c r="B9" s="2">
        <v>-1.99999999999999E-2</v>
      </c>
    </row>
    <row r="10" spans="1:2" x14ac:dyDescent="0.25">
      <c r="A10" s="2">
        <v>126</v>
      </c>
      <c r="B10" s="2">
        <v>-9.99999999999991E-3</v>
      </c>
    </row>
    <row r="11" spans="1:2" x14ac:dyDescent="0.25">
      <c r="A11" s="2">
        <v>125</v>
      </c>
      <c r="B11" s="2">
        <v>0</v>
      </c>
    </row>
    <row r="12" spans="1:2" x14ac:dyDescent="0.25">
      <c r="A12" s="2">
        <v>124</v>
      </c>
      <c r="B12" s="2">
        <v>0.01</v>
      </c>
    </row>
    <row r="13" spans="1:2" x14ac:dyDescent="0.25">
      <c r="A13" s="2">
        <v>123</v>
      </c>
      <c r="B13" s="2">
        <v>0.02</v>
      </c>
    </row>
    <row r="14" spans="1:2" x14ac:dyDescent="0.25">
      <c r="A14" s="2">
        <v>122</v>
      </c>
      <c r="B14" s="2">
        <v>0.03</v>
      </c>
    </row>
    <row r="15" spans="1:2" x14ac:dyDescent="0.25">
      <c r="A15" s="2">
        <v>121</v>
      </c>
      <c r="B15" s="2">
        <v>0.04</v>
      </c>
    </row>
    <row r="16" spans="1:2" x14ac:dyDescent="0.25">
      <c r="A16" s="2">
        <v>120</v>
      </c>
      <c r="B16" s="2">
        <v>0.05</v>
      </c>
    </row>
    <row r="17" spans="1:2" x14ac:dyDescent="0.25">
      <c r="A17" s="2">
        <v>119</v>
      </c>
      <c r="B17" s="2">
        <v>0.06</v>
      </c>
    </row>
    <row r="18" spans="1:2" x14ac:dyDescent="0.25">
      <c r="A18" s="2">
        <v>118</v>
      </c>
      <c r="B18" s="2">
        <v>7.0000000000000007E-2</v>
      </c>
    </row>
    <row r="19" spans="1:2" x14ac:dyDescent="0.25">
      <c r="A19" s="2">
        <v>117</v>
      </c>
      <c r="B19" s="2">
        <v>0.08</v>
      </c>
    </row>
    <row r="20" spans="1:2" x14ac:dyDescent="0.25">
      <c r="A20" s="2">
        <v>116</v>
      </c>
      <c r="B20" s="2">
        <v>0.09</v>
      </c>
    </row>
    <row r="21" spans="1:2" x14ac:dyDescent="0.25">
      <c r="A21" s="2">
        <v>115</v>
      </c>
      <c r="B21" s="2">
        <v>0.1</v>
      </c>
    </row>
    <row r="22" spans="1:2" x14ac:dyDescent="0.25">
      <c r="A22" s="2">
        <v>114</v>
      </c>
      <c r="B22" s="2">
        <v>0.11</v>
      </c>
    </row>
    <row r="23" spans="1:2" x14ac:dyDescent="0.25">
      <c r="A23" s="2">
        <v>113</v>
      </c>
      <c r="B23" s="2">
        <v>0.12</v>
      </c>
    </row>
    <row r="24" spans="1:2" x14ac:dyDescent="0.25">
      <c r="A24" s="2">
        <v>112</v>
      </c>
      <c r="B24" s="2">
        <v>0.13</v>
      </c>
    </row>
    <row r="25" spans="1:2" x14ac:dyDescent="0.25">
      <c r="A25" s="2">
        <v>111</v>
      </c>
      <c r="B25" s="2">
        <v>0.14000000000000001</v>
      </c>
    </row>
    <row r="26" spans="1:2" x14ac:dyDescent="0.25">
      <c r="A26" s="2">
        <v>110</v>
      </c>
      <c r="B26" s="2">
        <v>0.15</v>
      </c>
    </row>
    <row r="27" spans="1:2" x14ac:dyDescent="0.25">
      <c r="A27" s="2">
        <v>109</v>
      </c>
      <c r="B27" s="2">
        <v>0.16</v>
      </c>
    </row>
    <row r="28" spans="1:2" x14ac:dyDescent="0.25">
      <c r="A28" s="2">
        <v>108</v>
      </c>
      <c r="B28" s="2">
        <v>0.17</v>
      </c>
    </row>
    <row r="29" spans="1:2" x14ac:dyDescent="0.25">
      <c r="A29" s="2">
        <v>107</v>
      </c>
      <c r="B29" s="2">
        <v>0.18</v>
      </c>
    </row>
    <row r="30" spans="1:2" x14ac:dyDescent="0.25">
      <c r="A30" s="2">
        <v>106</v>
      </c>
      <c r="B30" s="2">
        <v>0.19</v>
      </c>
    </row>
    <row r="31" spans="1:2" x14ac:dyDescent="0.25">
      <c r="A31" s="2">
        <v>105</v>
      </c>
      <c r="B31" s="2">
        <v>0.2</v>
      </c>
    </row>
  </sheetData>
  <phoneticPr fontId="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BF2A2-1231-49C6-B6EF-3C75F668C83D}">
  <sheetPr codeName="工作表6"/>
  <dimension ref="A1:B52"/>
  <sheetViews>
    <sheetView workbookViewId="0">
      <selection activeCell="B24" sqref="B24"/>
    </sheetView>
  </sheetViews>
  <sheetFormatPr defaultRowHeight="15.75" x14ac:dyDescent="0.25"/>
  <cols>
    <col min="1" max="1" width="12" bestFit="1" customWidth="1"/>
  </cols>
  <sheetData>
    <row r="1" spans="1:2" x14ac:dyDescent="0.25">
      <c r="A1" t="s">
        <v>12</v>
      </c>
      <c r="B1">
        <v>0.51570680628272247</v>
      </c>
    </row>
    <row r="2" spans="1:2" x14ac:dyDescent="0.25">
      <c r="A2" t="s">
        <v>33</v>
      </c>
      <c r="B2">
        <v>0.35058823529411764</v>
      </c>
    </row>
    <row r="3" spans="1:2" x14ac:dyDescent="0.25">
      <c r="A3" t="s">
        <v>146</v>
      </c>
      <c r="B3">
        <v>0.2857142857142857</v>
      </c>
    </row>
    <row r="4" spans="1:2" x14ac:dyDescent="0.25">
      <c r="A4" t="s">
        <v>388</v>
      </c>
      <c r="B4">
        <v>0.27648578811369506</v>
      </c>
    </row>
    <row r="5" spans="1:2" x14ac:dyDescent="0.25">
      <c r="A5" t="s">
        <v>71</v>
      </c>
      <c r="B5">
        <v>0.24770642201834864</v>
      </c>
    </row>
    <row r="6" spans="1:2" x14ac:dyDescent="0.25">
      <c r="A6" t="s">
        <v>56</v>
      </c>
      <c r="B6">
        <v>0.26984126984126983</v>
      </c>
    </row>
    <row r="7" spans="1:2" x14ac:dyDescent="0.25">
      <c r="A7" t="s">
        <v>39</v>
      </c>
      <c r="B7">
        <v>0.23636363636363636</v>
      </c>
    </row>
    <row r="8" spans="1:2" x14ac:dyDescent="0.25">
      <c r="A8" t="s">
        <v>389</v>
      </c>
      <c r="B8">
        <v>0.3125</v>
      </c>
    </row>
    <row r="9" spans="1:2" x14ac:dyDescent="0.25">
      <c r="A9" t="s">
        <v>26</v>
      </c>
      <c r="B9">
        <v>0.21897810218978103</v>
      </c>
    </row>
    <row r="10" spans="1:2" x14ac:dyDescent="0.25">
      <c r="A10" t="s">
        <v>201</v>
      </c>
      <c r="B10">
        <v>0.23364485981308411</v>
      </c>
    </row>
    <row r="11" spans="1:2" x14ac:dyDescent="0.25">
      <c r="A11" t="s">
        <v>390</v>
      </c>
      <c r="B11">
        <v>0.21022727272727273</v>
      </c>
    </row>
    <row r="12" spans="1:2" x14ac:dyDescent="0.25">
      <c r="A12" t="s">
        <v>61</v>
      </c>
      <c r="B12">
        <v>0.25641025641025639</v>
      </c>
    </row>
    <row r="13" spans="1:2" x14ac:dyDescent="0.25">
      <c r="A13" t="s">
        <v>391</v>
      </c>
      <c r="B13">
        <v>0.20163487738419619</v>
      </c>
    </row>
    <row r="14" spans="1:2" x14ac:dyDescent="0.25">
      <c r="A14" t="s">
        <v>392</v>
      </c>
      <c r="B14">
        <v>0.16796875</v>
      </c>
    </row>
    <row r="15" spans="1:2" x14ac:dyDescent="0.25">
      <c r="A15" t="s">
        <v>393</v>
      </c>
      <c r="B15">
        <v>0.18466898954703834</v>
      </c>
    </row>
    <row r="16" spans="1:2" x14ac:dyDescent="0.25">
      <c r="A16" t="s">
        <v>394</v>
      </c>
      <c r="B16">
        <v>0.15705128205128205</v>
      </c>
    </row>
    <row r="17" spans="1:2" x14ac:dyDescent="0.25">
      <c r="A17" t="s">
        <v>395</v>
      </c>
      <c r="B17">
        <v>0.15923566878980891</v>
      </c>
    </row>
    <row r="18" spans="1:2" x14ac:dyDescent="0.25">
      <c r="A18" t="s">
        <v>140</v>
      </c>
      <c r="B18">
        <v>0.1165644171779141</v>
      </c>
    </row>
    <row r="19" spans="1:2" x14ac:dyDescent="0.25">
      <c r="A19" t="s">
        <v>45</v>
      </c>
      <c r="B19">
        <v>0.14015151515151514</v>
      </c>
    </row>
    <row r="20" spans="1:2" x14ac:dyDescent="0.25">
      <c r="A20" t="s">
        <v>396</v>
      </c>
      <c r="B20">
        <v>0.22222222222222221</v>
      </c>
    </row>
    <row r="21" spans="1:2" x14ac:dyDescent="0.25">
      <c r="A21" t="s">
        <v>120</v>
      </c>
      <c r="B21">
        <v>0.15384615384615385</v>
      </c>
    </row>
    <row r="22" spans="1:2" x14ac:dyDescent="0.25">
      <c r="A22" t="s">
        <v>50</v>
      </c>
      <c r="B22">
        <v>0.16250000000000001</v>
      </c>
    </row>
    <row r="23" spans="1:2" x14ac:dyDescent="0.25">
      <c r="A23" t="s">
        <v>397</v>
      </c>
      <c r="B23">
        <v>0.13333333333333333</v>
      </c>
    </row>
    <row r="24" spans="1:2" x14ac:dyDescent="0.25">
      <c r="A24" t="s">
        <v>398</v>
      </c>
      <c r="B24">
        <v>0.25</v>
      </c>
    </row>
    <row r="25" spans="1:2" x14ac:dyDescent="0.25">
      <c r="A25" t="s">
        <v>399</v>
      </c>
      <c r="B25">
        <v>0.45370370370370372</v>
      </c>
    </row>
    <row r="26" spans="1:2" x14ac:dyDescent="0.25">
      <c r="A26" t="s">
        <v>400</v>
      </c>
      <c r="B26">
        <v>0.36585365853658536</v>
      </c>
    </row>
    <row r="27" spans="1:2" x14ac:dyDescent="0.25">
      <c r="A27" t="s">
        <v>401</v>
      </c>
      <c r="B27">
        <v>0.23809523809523808</v>
      </c>
    </row>
    <row r="28" spans="1:2" x14ac:dyDescent="0.25">
      <c r="A28" t="s">
        <v>402</v>
      </c>
      <c r="B28">
        <v>0.54545454545454541</v>
      </c>
    </row>
    <row r="29" spans="1:2" x14ac:dyDescent="0.25">
      <c r="A29" t="s">
        <v>403</v>
      </c>
      <c r="B29">
        <v>0.27777777777777779</v>
      </c>
    </row>
    <row r="30" spans="1:2" x14ac:dyDescent="0.25">
      <c r="A30" t="s">
        <v>404</v>
      </c>
      <c r="B30">
        <v>0.23529411764705882</v>
      </c>
    </row>
    <row r="31" spans="1:2" x14ac:dyDescent="0.25">
      <c r="A31" t="s">
        <v>405</v>
      </c>
      <c r="B31">
        <v>0.14285714285714285</v>
      </c>
    </row>
    <row r="32" spans="1:2" x14ac:dyDescent="0.25">
      <c r="A32" t="s">
        <v>406</v>
      </c>
      <c r="B32">
        <v>0.25925925925925924</v>
      </c>
    </row>
    <row r="33" spans="1:2" x14ac:dyDescent="0.25">
      <c r="A33" t="s">
        <v>407</v>
      </c>
      <c r="B33">
        <v>0.29166666666666669</v>
      </c>
    </row>
    <row r="34" spans="1:2" x14ac:dyDescent="0.25">
      <c r="A34" t="s">
        <v>408</v>
      </c>
      <c r="B34">
        <v>0.14285714285714285</v>
      </c>
    </row>
    <row r="35" spans="1:2" x14ac:dyDescent="0.25">
      <c r="A35" t="s">
        <v>409</v>
      </c>
      <c r="B35">
        <v>5.7142857142857141E-2</v>
      </c>
    </row>
    <row r="36" spans="1:2" x14ac:dyDescent="0.25">
      <c r="A36" t="s">
        <v>410</v>
      </c>
      <c r="B36">
        <v>0.5</v>
      </c>
    </row>
    <row r="37" spans="1:2" x14ac:dyDescent="0.25">
      <c r="A37" t="s">
        <v>411</v>
      </c>
      <c r="B37">
        <v>0.4</v>
      </c>
    </row>
    <row r="38" spans="1:2" x14ac:dyDescent="0.25">
      <c r="A38" t="s">
        <v>412</v>
      </c>
      <c r="B38">
        <v>0.16666666666666666</v>
      </c>
    </row>
    <row r="39" spans="1:2" x14ac:dyDescent="0.25">
      <c r="A39" t="s">
        <v>413</v>
      </c>
      <c r="B39">
        <v>0.16666666666666666</v>
      </c>
    </row>
    <row r="40" spans="1:2" x14ac:dyDescent="0.25">
      <c r="A40" t="s">
        <v>414</v>
      </c>
      <c r="B40">
        <v>7.6923076923076927E-2</v>
      </c>
    </row>
    <row r="41" spans="1:2" x14ac:dyDescent="0.25">
      <c r="A41" t="s">
        <v>415</v>
      </c>
      <c r="B41">
        <v>0.25</v>
      </c>
    </row>
    <row r="42" spans="1:2" x14ac:dyDescent="0.25">
      <c r="A42" t="s">
        <v>416</v>
      </c>
      <c r="B42">
        <v>1</v>
      </c>
    </row>
    <row r="43" spans="1:2" x14ac:dyDescent="0.25">
      <c r="A43" t="s">
        <v>417</v>
      </c>
      <c r="B43">
        <v>0</v>
      </c>
    </row>
    <row r="44" spans="1:2" x14ac:dyDescent="0.25">
      <c r="A44" t="s">
        <v>418</v>
      </c>
      <c r="B44">
        <v>0</v>
      </c>
    </row>
    <row r="45" spans="1:2" x14ac:dyDescent="0.25">
      <c r="A45" t="s">
        <v>419</v>
      </c>
      <c r="B45">
        <v>0</v>
      </c>
    </row>
    <row r="46" spans="1:2" x14ac:dyDescent="0.25">
      <c r="A46" t="s">
        <v>420</v>
      </c>
      <c r="B46">
        <v>0</v>
      </c>
    </row>
    <row r="47" spans="1:2" x14ac:dyDescent="0.25">
      <c r="A47" t="s">
        <v>421</v>
      </c>
      <c r="B47">
        <v>0</v>
      </c>
    </row>
    <row r="48" spans="1:2" x14ac:dyDescent="0.25">
      <c r="A48" t="s">
        <v>422</v>
      </c>
      <c r="B48">
        <v>0</v>
      </c>
    </row>
    <row r="49" spans="1:2" x14ac:dyDescent="0.25">
      <c r="A49" t="s">
        <v>423</v>
      </c>
      <c r="B49">
        <v>0</v>
      </c>
    </row>
    <row r="50" spans="1:2" x14ac:dyDescent="0.25">
      <c r="A50" t="s">
        <v>424</v>
      </c>
      <c r="B50">
        <v>0</v>
      </c>
    </row>
    <row r="51" spans="1:2" x14ac:dyDescent="0.25">
      <c r="A51" t="s">
        <v>425</v>
      </c>
      <c r="B51">
        <v>0</v>
      </c>
    </row>
    <row r="52" spans="1:2" x14ac:dyDescent="0.25">
      <c r="A52" t="s">
        <v>426</v>
      </c>
      <c r="B52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39750-F19B-491E-B898-594842A50045}">
  <sheetPr codeName="工作表20"/>
  <dimension ref="A1:AC217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.75" x14ac:dyDescent="0.25"/>
  <cols>
    <col min="5" max="5" width="9.140625" style="11"/>
    <col min="8" max="8" width="9.140625" style="46"/>
  </cols>
  <sheetData>
    <row r="1" spans="1:29" x14ac:dyDescent="0.25">
      <c r="A1" s="13" t="s">
        <v>2683</v>
      </c>
      <c r="B1" s="13" t="s">
        <v>2510</v>
      </c>
      <c r="C1" s="1" t="s">
        <v>2516</v>
      </c>
      <c r="D1" s="1" t="s">
        <v>431</v>
      </c>
      <c r="E1" s="12" t="s">
        <v>2511</v>
      </c>
      <c r="F1" s="1" t="s">
        <v>6</v>
      </c>
      <c r="G1" s="1" t="s">
        <v>2517</v>
      </c>
      <c r="H1" s="45" t="s">
        <v>433</v>
      </c>
      <c r="I1" s="13" t="s">
        <v>4</v>
      </c>
      <c r="J1" s="1" t="s">
        <v>2684</v>
      </c>
      <c r="K1" s="1" t="s">
        <v>2685</v>
      </c>
      <c r="L1" s="1" t="s">
        <v>432</v>
      </c>
      <c r="M1" s="1" t="s">
        <v>2691</v>
      </c>
      <c r="N1" s="1" t="s">
        <v>2692</v>
      </c>
      <c r="O1" s="1" t="s">
        <v>2512</v>
      </c>
      <c r="P1" s="1" t="s">
        <v>2513</v>
      </c>
      <c r="Q1" s="1" t="s">
        <v>2514</v>
      </c>
      <c r="R1" s="1" t="s">
        <v>7</v>
      </c>
      <c r="S1" s="13" t="s">
        <v>5</v>
      </c>
      <c r="T1" s="1" t="s">
        <v>2515</v>
      </c>
      <c r="U1" s="1" t="s">
        <v>2518</v>
      </c>
      <c r="V1" s="1" t="s">
        <v>2663</v>
      </c>
      <c r="W1" s="1" t="s">
        <v>2664</v>
      </c>
      <c r="X1" s="1" t="s">
        <v>2665</v>
      </c>
      <c r="Y1" s="1" t="s">
        <v>2666</v>
      </c>
      <c r="Z1" s="1" t="s">
        <v>2667</v>
      </c>
      <c r="AA1" s="1" t="s">
        <v>2520</v>
      </c>
      <c r="AB1" s="1" t="s">
        <v>9</v>
      </c>
      <c r="AC1" s="1" t="s">
        <v>504</v>
      </c>
    </row>
    <row r="2" spans="1:29" x14ac:dyDescent="0.25">
      <c r="A2" s="14" t="s">
        <v>129</v>
      </c>
      <c r="B2" s="14" t="s">
        <v>130</v>
      </c>
      <c r="C2">
        <v>10</v>
      </c>
      <c r="D2" s="34">
        <v>5</v>
      </c>
      <c r="E2" s="26" t="str">
        <f>VLOOKUP(U2, method!$A$1:$B$15, 2, 0)</f>
        <v>放頭</v>
      </c>
      <c r="F2">
        <v>6</v>
      </c>
      <c r="G2">
        <v>135</v>
      </c>
      <c r="H2" s="44">
        <v>1200</v>
      </c>
      <c r="I2" s="14" t="s">
        <v>50</v>
      </c>
      <c r="J2">
        <v>1</v>
      </c>
      <c r="K2">
        <v>10.59</v>
      </c>
      <c r="L2">
        <v>25</v>
      </c>
      <c r="M2">
        <v>6</v>
      </c>
      <c r="N2">
        <v>25</v>
      </c>
      <c r="O2" s="31" t="s">
        <v>435</v>
      </c>
      <c r="P2" s="35" t="s">
        <v>436</v>
      </c>
      <c r="Q2">
        <v>4</v>
      </c>
      <c r="R2">
        <v>60</v>
      </c>
      <c r="S2" s="14" t="s">
        <v>131</v>
      </c>
      <c r="T2">
        <v>4</v>
      </c>
      <c r="U2">
        <v>1</v>
      </c>
      <c r="V2">
        <v>1</v>
      </c>
      <c r="W2">
        <v>5</v>
      </c>
      <c r="AA2">
        <v>1234</v>
      </c>
      <c r="AB2" t="s">
        <v>133</v>
      </c>
    </row>
    <row r="3" spans="1:29" x14ac:dyDescent="0.25">
      <c r="A3" s="14" t="s">
        <v>129</v>
      </c>
      <c r="B3" s="14" t="s">
        <v>130</v>
      </c>
      <c r="C3">
        <v>7.8</v>
      </c>
      <c r="D3" s="32">
        <v>1</v>
      </c>
      <c r="E3" s="26" t="str">
        <f>VLOOKUP(U3, method!$A$1:$B$15, 2, 0)</f>
        <v>放頭</v>
      </c>
      <c r="F3">
        <v>8</v>
      </c>
      <c r="G3">
        <v>122</v>
      </c>
      <c r="H3" s="44">
        <v>1200</v>
      </c>
      <c r="I3" s="15" t="s">
        <v>441</v>
      </c>
      <c r="J3">
        <v>1</v>
      </c>
      <c r="K3">
        <v>10.24</v>
      </c>
      <c r="L3">
        <v>4</v>
      </c>
      <c r="M3">
        <v>6</v>
      </c>
      <c r="N3">
        <v>25</v>
      </c>
      <c r="O3" s="31" t="s">
        <v>439</v>
      </c>
      <c r="P3" s="36" t="s">
        <v>440</v>
      </c>
      <c r="Q3">
        <v>4</v>
      </c>
      <c r="R3">
        <v>53</v>
      </c>
      <c r="S3" s="14" t="s">
        <v>131</v>
      </c>
      <c r="T3" s="10" t="s">
        <v>442</v>
      </c>
      <c r="U3">
        <v>1</v>
      </c>
      <c r="V3">
        <v>1</v>
      </c>
      <c r="W3">
        <v>1</v>
      </c>
      <c r="AA3">
        <v>1249</v>
      </c>
      <c r="AB3" t="s">
        <v>133</v>
      </c>
    </row>
    <row r="4" spans="1:29" x14ac:dyDescent="0.25">
      <c r="A4" s="14" t="s">
        <v>129</v>
      </c>
      <c r="B4" s="14" t="s">
        <v>130</v>
      </c>
      <c r="C4">
        <v>13</v>
      </c>
      <c r="D4" s="34">
        <v>5</v>
      </c>
      <c r="E4" s="26" t="str">
        <f>VLOOKUP(U4, method!$A$1:$B$15, 2, 0)</f>
        <v>放頭</v>
      </c>
      <c r="F4">
        <v>11</v>
      </c>
      <c r="G4">
        <v>128</v>
      </c>
      <c r="H4" s="44">
        <v>1200</v>
      </c>
      <c r="I4" s="16" t="s">
        <v>71</v>
      </c>
      <c r="J4">
        <v>1</v>
      </c>
      <c r="K4">
        <v>10.38</v>
      </c>
      <c r="L4">
        <v>14</v>
      </c>
      <c r="M4">
        <v>5</v>
      </c>
      <c r="N4">
        <v>25</v>
      </c>
      <c r="O4" s="30" t="s">
        <v>445</v>
      </c>
      <c r="P4" s="35" t="s">
        <v>436</v>
      </c>
      <c r="Q4">
        <v>4</v>
      </c>
      <c r="R4">
        <v>53</v>
      </c>
      <c r="S4" s="14" t="s">
        <v>131</v>
      </c>
      <c r="T4">
        <v>3</v>
      </c>
      <c r="U4">
        <v>1</v>
      </c>
      <c r="V4">
        <v>1</v>
      </c>
      <c r="W4">
        <v>5</v>
      </c>
      <c r="AA4">
        <v>1239</v>
      </c>
      <c r="AB4" t="s">
        <v>133</v>
      </c>
    </row>
    <row r="5" spans="1:29" x14ac:dyDescent="0.25">
      <c r="A5" s="14" t="s">
        <v>129</v>
      </c>
      <c r="B5" s="14" t="s">
        <v>130</v>
      </c>
      <c r="C5">
        <v>13</v>
      </c>
      <c r="D5" s="32">
        <v>2</v>
      </c>
      <c r="E5" s="26" t="str">
        <f>VLOOKUP(U5, method!$A$1:$B$15, 2, 0)</f>
        <v>放頭</v>
      </c>
      <c r="F5">
        <v>7</v>
      </c>
      <c r="G5">
        <v>127</v>
      </c>
      <c r="H5" s="44">
        <v>1200</v>
      </c>
      <c r="I5" s="17" t="s">
        <v>448</v>
      </c>
      <c r="J5">
        <v>1</v>
      </c>
      <c r="K5">
        <v>10.27</v>
      </c>
      <c r="L5">
        <v>16</v>
      </c>
      <c r="M5">
        <v>4</v>
      </c>
      <c r="N5">
        <v>25</v>
      </c>
      <c r="O5" s="30" t="s">
        <v>445</v>
      </c>
      <c r="P5" s="35" t="s">
        <v>436</v>
      </c>
      <c r="Q5">
        <v>4</v>
      </c>
      <c r="R5">
        <v>53</v>
      </c>
      <c r="S5" s="14" t="s">
        <v>131</v>
      </c>
      <c r="T5">
        <v>4</v>
      </c>
      <c r="U5">
        <v>2</v>
      </c>
      <c r="V5">
        <v>3</v>
      </c>
      <c r="W5">
        <v>2</v>
      </c>
      <c r="AA5">
        <v>1267</v>
      </c>
      <c r="AB5" t="s">
        <v>133</v>
      </c>
    </row>
    <row r="6" spans="1:29" x14ac:dyDescent="0.25">
      <c r="A6" s="14" t="s">
        <v>129</v>
      </c>
      <c r="B6" s="14" t="s">
        <v>130</v>
      </c>
      <c r="C6">
        <v>8.4</v>
      </c>
      <c r="D6" s="34">
        <v>4</v>
      </c>
      <c r="E6" s="26" t="str">
        <f>VLOOKUP(U6, method!$A$1:$B$15, 2, 0)</f>
        <v>放頭</v>
      </c>
      <c r="F6">
        <v>1</v>
      </c>
      <c r="G6">
        <v>129</v>
      </c>
      <c r="H6" s="44">
        <v>1200</v>
      </c>
      <c r="I6" s="18" t="s">
        <v>401</v>
      </c>
      <c r="J6">
        <v>1</v>
      </c>
      <c r="K6">
        <v>9.89</v>
      </c>
      <c r="L6">
        <v>2</v>
      </c>
      <c r="M6">
        <v>4</v>
      </c>
      <c r="N6">
        <v>25</v>
      </c>
      <c r="O6" s="31" t="s">
        <v>451</v>
      </c>
      <c r="P6" s="35" t="s">
        <v>436</v>
      </c>
      <c r="Q6">
        <v>4</v>
      </c>
      <c r="R6">
        <v>53</v>
      </c>
      <c r="S6" s="14" t="s">
        <v>131</v>
      </c>
      <c r="T6" s="10" t="s">
        <v>452</v>
      </c>
      <c r="U6">
        <v>1</v>
      </c>
      <c r="V6">
        <v>1</v>
      </c>
      <c r="W6">
        <v>4</v>
      </c>
      <c r="AA6">
        <v>1276</v>
      </c>
      <c r="AB6" t="s">
        <v>133</v>
      </c>
    </row>
    <row r="7" spans="1:29" x14ac:dyDescent="0.25">
      <c r="A7" s="14" t="s">
        <v>129</v>
      </c>
      <c r="B7" s="14" t="s">
        <v>130</v>
      </c>
      <c r="C7">
        <v>6.9</v>
      </c>
      <c r="D7" s="34">
        <v>5</v>
      </c>
      <c r="E7" s="26" t="str">
        <f>VLOOKUP(U7, method!$A$1:$B$15, 2, 0)</f>
        <v>放頭</v>
      </c>
      <c r="F7">
        <v>1</v>
      </c>
      <c r="G7">
        <v>132</v>
      </c>
      <c r="H7" s="44">
        <v>1200</v>
      </c>
      <c r="I7" s="16" t="s">
        <v>71</v>
      </c>
      <c r="J7">
        <v>1</v>
      </c>
      <c r="K7">
        <v>10.4</v>
      </c>
      <c r="L7">
        <v>5</v>
      </c>
      <c r="M7">
        <v>3</v>
      </c>
      <c r="N7">
        <v>25</v>
      </c>
      <c r="O7" s="31" t="s">
        <v>451</v>
      </c>
      <c r="P7" s="35" t="s">
        <v>455</v>
      </c>
      <c r="Q7">
        <v>4</v>
      </c>
      <c r="R7">
        <v>54</v>
      </c>
      <c r="S7" s="14" t="s">
        <v>131</v>
      </c>
      <c r="T7" t="s">
        <v>456</v>
      </c>
      <c r="U7">
        <v>1</v>
      </c>
      <c r="V7">
        <v>1</v>
      </c>
      <c r="W7">
        <v>5</v>
      </c>
      <c r="AA7">
        <v>1273</v>
      </c>
      <c r="AB7" t="s">
        <v>133</v>
      </c>
    </row>
    <row r="8" spans="1:29" x14ac:dyDescent="0.25">
      <c r="A8" s="14" t="s">
        <v>129</v>
      </c>
      <c r="B8" s="14" t="s">
        <v>130</v>
      </c>
      <c r="C8">
        <v>30</v>
      </c>
      <c r="D8" s="33">
        <v>3</v>
      </c>
      <c r="E8" s="26" t="str">
        <f>VLOOKUP(U8, method!$A$1:$B$15, 2, 0)</f>
        <v>放頭</v>
      </c>
      <c r="F8">
        <v>7</v>
      </c>
      <c r="G8">
        <v>128</v>
      </c>
      <c r="H8" s="44">
        <v>1200</v>
      </c>
      <c r="I8" s="19" t="s">
        <v>388</v>
      </c>
      <c r="J8">
        <v>1</v>
      </c>
      <c r="K8">
        <v>9.98</v>
      </c>
      <c r="L8">
        <v>19</v>
      </c>
      <c r="M8">
        <v>2</v>
      </c>
      <c r="N8">
        <v>25</v>
      </c>
      <c r="O8" s="30" t="s">
        <v>445</v>
      </c>
      <c r="P8" s="35" t="s">
        <v>455</v>
      </c>
      <c r="Q8">
        <v>4</v>
      </c>
      <c r="R8">
        <v>53</v>
      </c>
      <c r="S8" s="14" t="s">
        <v>131</v>
      </c>
      <c r="T8" s="10" t="s">
        <v>376</v>
      </c>
      <c r="U8">
        <v>1</v>
      </c>
      <c r="V8">
        <v>1</v>
      </c>
      <c r="W8">
        <v>3</v>
      </c>
      <c r="AA8">
        <v>1282</v>
      </c>
      <c r="AB8" t="s">
        <v>459</v>
      </c>
    </row>
    <row r="9" spans="1:29" x14ac:dyDescent="0.25">
      <c r="A9" s="14" t="s">
        <v>129</v>
      </c>
      <c r="B9" s="14" t="s">
        <v>130</v>
      </c>
      <c r="C9">
        <v>27</v>
      </c>
      <c r="D9">
        <v>10</v>
      </c>
      <c r="E9" s="26" t="str">
        <f>VLOOKUP(U9, method!$A$1:$B$15, 2, 0)</f>
        <v>放頭</v>
      </c>
      <c r="F9">
        <v>6</v>
      </c>
      <c r="G9">
        <v>131</v>
      </c>
      <c r="H9" s="44">
        <v>1200</v>
      </c>
      <c r="I9" s="20" t="s">
        <v>56</v>
      </c>
      <c r="J9">
        <v>1</v>
      </c>
      <c r="K9">
        <v>11.17</v>
      </c>
      <c r="L9">
        <v>5</v>
      </c>
      <c r="M9">
        <v>2</v>
      </c>
      <c r="N9">
        <v>25</v>
      </c>
      <c r="O9" s="31" t="s">
        <v>439</v>
      </c>
      <c r="P9" s="35" t="s">
        <v>455</v>
      </c>
      <c r="Q9">
        <v>4</v>
      </c>
      <c r="R9">
        <v>56</v>
      </c>
      <c r="S9" s="14" t="s">
        <v>131</v>
      </c>
      <c r="T9" t="s">
        <v>461</v>
      </c>
      <c r="U9">
        <v>2</v>
      </c>
      <c r="V9">
        <v>2</v>
      </c>
      <c r="W9">
        <v>10</v>
      </c>
      <c r="AA9">
        <v>1292</v>
      </c>
      <c r="AB9" t="s">
        <v>463</v>
      </c>
    </row>
    <row r="10" spans="1:29" x14ac:dyDescent="0.25">
      <c r="A10" s="14" t="s">
        <v>129</v>
      </c>
      <c r="B10" s="14" t="s">
        <v>130</v>
      </c>
      <c r="C10">
        <v>24</v>
      </c>
      <c r="D10">
        <v>11</v>
      </c>
      <c r="E10" s="26" t="str">
        <f>VLOOKUP(U10, method!$A$1:$B$15, 2, 0)</f>
        <v>放頭</v>
      </c>
      <c r="F10">
        <v>7</v>
      </c>
      <c r="G10">
        <v>135</v>
      </c>
      <c r="H10" s="44">
        <v>1200</v>
      </c>
      <c r="I10" s="21" t="s">
        <v>61</v>
      </c>
      <c r="J10">
        <v>1</v>
      </c>
      <c r="K10">
        <v>11.47</v>
      </c>
      <c r="L10">
        <v>8</v>
      </c>
      <c r="M10">
        <v>1</v>
      </c>
      <c r="N10">
        <v>25</v>
      </c>
      <c r="O10" s="31" t="s">
        <v>439</v>
      </c>
      <c r="P10" s="35" t="s">
        <v>455</v>
      </c>
      <c r="Q10">
        <v>4</v>
      </c>
      <c r="R10">
        <v>59</v>
      </c>
      <c r="S10" s="14" t="s">
        <v>131</v>
      </c>
      <c r="T10" t="s">
        <v>465</v>
      </c>
      <c r="U10">
        <v>3</v>
      </c>
      <c r="V10">
        <v>4</v>
      </c>
      <c r="W10">
        <v>11</v>
      </c>
      <c r="AA10">
        <v>1263</v>
      </c>
      <c r="AB10" t="s">
        <v>467</v>
      </c>
    </row>
    <row r="11" spans="1:29" x14ac:dyDescent="0.25">
      <c r="A11" s="14" t="s">
        <v>129</v>
      </c>
      <c r="B11" s="14" t="s">
        <v>130</v>
      </c>
      <c r="C11">
        <v>138</v>
      </c>
      <c r="D11">
        <v>14</v>
      </c>
      <c r="E11" s="26" t="str">
        <f>VLOOKUP(U11, method!$A$1:$B$15, 2, 0)</f>
        <v>放頭</v>
      </c>
      <c r="F11">
        <v>7</v>
      </c>
      <c r="G11">
        <v>114</v>
      </c>
      <c r="H11" s="46">
        <v>1000</v>
      </c>
      <c r="I11" s="22" t="s">
        <v>470</v>
      </c>
      <c r="J11">
        <v>0</v>
      </c>
      <c r="K11">
        <v>58.88</v>
      </c>
      <c r="L11">
        <v>17</v>
      </c>
      <c r="M11">
        <v>11</v>
      </c>
      <c r="N11">
        <v>24</v>
      </c>
      <c r="O11" t="s">
        <v>469</v>
      </c>
      <c r="P11" s="35" t="s">
        <v>455</v>
      </c>
      <c r="Q11">
        <v>3</v>
      </c>
      <c r="R11">
        <v>61</v>
      </c>
      <c r="S11" s="14" t="s">
        <v>131</v>
      </c>
      <c r="T11">
        <v>19</v>
      </c>
      <c r="U11">
        <v>2</v>
      </c>
      <c r="V11">
        <v>6</v>
      </c>
      <c r="W11">
        <v>14</v>
      </c>
      <c r="AA11">
        <v>1265</v>
      </c>
      <c r="AB11" t="s">
        <v>133</v>
      </c>
    </row>
    <row r="12" spans="1:29" x14ac:dyDescent="0.25">
      <c r="A12" s="14" t="s">
        <v>129</v>
      </c>
      <c r="B12" s="14" t="s">
        <v>130</v>
      </c>
      <c r="C12">
        <v>39</v>
      </c>
      <c r="D12">
        <v>11</v>
      </c>
      <c r="E12" s="26" t="str">
        <f>VLOOKUP(U12, method!$A$1:$B$15, 2, 0)</f>
        <v>放頭</v>
      </c>
      <c r="F12">
        <v>11</v>
      </c>
      <c r="G12">
        <v>116</v>
      </c>
      <c r="H12" s="44">
        <v>1200</v>
      </c>
      <c r="I12" s="23" t="s">
        <v>39</v>
      </c>
      <c r="J12">
        <v>1</v>
      </c>
      <c r="K12">
        <v>10.79</v>
      </c>
      <c r="L12">
        <v>27</v>
      </c>
      <c r="M12">
        <v>10</v>
      </c>
      <c r="N12">
        <v>24</v>
      </c>
      <c r="O12" s="31" t="s">
        <v>435</v>
      </c>
      <c r="P12" s="35" t="s">
        <v>455</v>
      </c>
      <c r="Q12">
        <v>3</v>
      </c>
      <c r="R12">
        <v>63</v>
      </c>
      <c r="S12" s="14" t="s">
        <v>131</v>
      </c>
      <c r="T12" t="s">
        <v>473</v>
      </c>
      <c r="U12">
        <v>1</v>
      </c>
      <c r="V12">
        <v>2</v>
      </c>
      <c r="W12">
        <v>11</v>
      </c>
      <c r="AA12">
        <v>1266</v>
      </c>
      <c r="AB12" t="s">
        <v>133</v>
      </c>
    </row>
    <row r="13" spans="1:29" x14ac:dyDescent="0.25">
      <c r="A13" s="14" t="s">
        <v>129</v>
      </c>
      <c r="B13" s="14" t="s">
        <v>130</v>
      </c>
      <c r="C13">
        <v>49</v>
      </c>
      <c r="D13">
        <v>11</v>
      </c>
      <c r="E13" s="26" t="str">
        <f>VLOOKUP(U13, method!$A$1:$B$15, 2, 0)</f>
        <v>放頭</v>
      </c>
      <c r="F13">
        <v>10</v>
      </c>
      <c r="G13">
        <v>125</v>
      </c>
      <c r="H13" s="44">
        <v>1200</v>
      </c>
      <c r="I13" s="24" t="s">
        <v>146</v>
      </c>
      <c r="J13">
        <v>1</v>
      </c>
      <c r="K13">
        <v>10.99</v>
      </c>
      <c r="L13">
        <v>16</v>
      </c>
      <c r="M13">
        <v>10</v>
      </c>
      <c r="N13">
        <v>24</v>
      </c>
      <c r="O13" s="30" t="s">
        <v>445</v>
      </c>
      <c r="P13" s="35" t="s">
        <v>436</v>
      </c>
      <c r="Q13">
        <v>3</v>
      </c>
      <c r="R13">
        <v>65</v>
      </c>
      <c r="S13" s="14" t="s">
        <v>131</v>
      </c>
      <c r="T13" t="s">
        <v>476</v>
      </c>
      <c r="U13">
        <v>1</v>
      </c>
      <c r="V13">
        <v>1</v>
      </c>
      <c r="W13">
        <v>11</v>
      </c>
      <c r="AA13">
        <v>1270</v>
      </c>
      <c r="AB13" t="s">
        <v>133</v>
      </c>
    </row>
    <row r="14" spans="1:29" x14ac:dyDescent="0.25">
      <c r="A14" s="14" t="s">
        <v>129</v>
      </c>
      <c r="B14" s="14" t="s">
        <v>130</v>
      </c>
      <c r="C14">
        <v>71</v>
      </c>
      <c r="D14">
        <v>10</v>
      </c>
      <c r="E14" s="26" t="str">
        <f>VLOOKUP(U14, method!$A$1:$B$15, 2, 0)</f>
        <v>放頭</v>
      </c>
      <c r="F14">
        <v>3</v>
      </c>
      <c r="G14">
        <v>120</v>
      </c>
      <c r="H14" s="44">
        <v>1200</v>
      </c>
      <c r="I14" s="25" t="s">
        <v>120</v>
      </c>
      <c r="J14">
        <v>1</v>
      </c>
      <c r="K14">
        <v>10.58</v>
      </c>
      <c r="L14">
        <v>22</v>
      </c>
      <c r="M14">
        <v>9</v>
      </c>
      <c r="N14">
        <v>24</v>
      </c>
      <c r="O14" t="s">
        <v>469</v>
      </c>
      <c r="P14" s="36" t="s">
        <v>479</v>
      </c>
      <c r="Q14">
        <v>3</v>
      </c>
      <c r="R14">
        <v>66</v>
      </c>
      <c r="S14" s="14" t="s">
        <v>131</v>
      </c>
      <c r="T14" t="s">
        <v>480</v>
      </c>
      <c r="U14">
        <v>3</v>
      </c>
      <c r="V14">
        <v>3</v>
      </c>
      <c r="W14">
        <v>10</v>
      </c>
      <c r="AA14">
        <v>1270</v>
      </c>
      <c r="AB14" t="s">
        <v>133</v>
      </c>
    </row>
    <row r="15" spans="1:29" x14ac:dyDescent="0.25">
      <c r="A15" s="14" t="s">
        <v>129</v>
      </c>
      <c r="B15" s="14" t="s">
        <v>130</v>
      </c>
      <c r="C15">
        <v>65</v>
      </c>
      <c r="D15">
        <v>12</v>
      </c>
      <c r="E15" s="26" t="str">
        <f>VLOOKUP(U15, method!$A$1:$B$15, 2, 0)</f>
        <v>放頭</v>
      </c>
      <c r="F15">
        <v>8</v>
      </c>
      <c r="G15">
        <v>124</v>
      </c>
      <c r="H15" s="44">
        <v>1200</v>
      </c>
      <c r="I15" s="16" t="s">
        <v>71</v>
      </c>
      <c r="J15">
        <v>1</v>
      </c>
      <c r="K15">
        <v>13.08</v>
      </c>
      <c r="L15">
        <v>11</v>
      </c>
      <c r="M15">
        <v>9</v>
      </c>
      <c r="N15">
        <v>24</v>
      </c>
      <c r="O15" s="31" t="s">
        <v>439</v>
      </c>
      <c r="P15" s="35" t="s">
        <v>455</v>
      </c>
      <c r="Q15">
        <v>3</v>
      </c>
      <c r="R15">
        <v>66</v>
      </c>
      <c r="S15" s="14" t="s">
        <v>131</v>
      </c>
      <c r="T15">
        <v>14</v>
      </c>
      <c r="U15">
        <v>1</v>
      </c>
      <c r="V15">
        <v>1</v>
      </c>
      <c r="W15">
        <v>12</v>
      </c>
      <c r="AA15">
        <v>1255</v>
      </c>
      <c r="AB15" t="s">
        <v>133</v>
      </c>
    </row>
    <row r="16" spans="1:29" x14ac:dyDescent="0.25">
      <c r="A16" s="14" t="s">
        <v>129</v>
      </c>
      <c r="B16" s="14" t="s">
        <v>130</v>
      </c>
      <c r="C16">
        <v>51</v>
      </c>
      <c r="D16">
        <v>12</v>
      </c>
      <c r="E16" s="28" t="str">
        <f>VLOOKUP(U16, method!$A$1:$B$15, 2, 0)</f>
        <v>中前</v>
      </c>
      <c r="F16">
        <v>12</v>
      </c>
      <c r="G16">
        <v>125</v>
      </c>
      <c r="H16" s="44">
        <v>1200</v>
      </c>
      <c r="I16" s="16" t="s">
        <v>71</v>
      </c>
      <c r="J16">
        <v>1</v>
      </c>
      <c r="K16">
        <v>11.99</v>
      </c>
      <c r="L16">
        <v>5</v>
      </c>
      <c r="M16">
        <v>6</v>
      </c>
      <c r="N16">
        <v>24</v>
      </c>
      <c r="O16" s="31" t="s">
        <v>439</v>
      </c>
      <c r="P16" s="36" t="s">
        <v>440</v>
      </c>
      <c r="Q16">
        <v>3</v>
      </c>
      <c r="R16">
        <v>66</v>
      </c>
      <c r="S16" s="14" t="s">
        <v>131</v>
      </c>
      <c r="T16" t="s">
        <v>485</v>
      </c>
      <c r="U16">
        <v>4</v>
      </c>
      <c r="V16">
        <v>4</v>
      </c>
      <c r="W16">
        <v>12</v>
      </c>
      <c r="AA16">
        <v>1269</v>
      </c>
      <c r="AB16" t="s">
        <v>133</v>
      </c>
    </row>
    <row r="17" spans="1:28" x14ac:dyDescent="0.25">
      <c r="A17" s="14" t="s">
        <v>129</v>
      </c>
      <c r="B17" s="14" t="s">
        <v>130</v>
      </c>
      <c r="C17">
        <v>12</v>
      </c>
      <c r="D17" s="33">
        <v>1</v>
      </c>
      <c r="E17" s="26" t="str">
        <f>VLOOKUP(U17, method!$A$1:$B$15, 2, 0)</f>
        <v>放頭</v>
      </c>
      <c r="F17">
        <v>8</v>
      </c>
      <c r="G17">
        <v>135</v>
      </c>
      <c r="H17" s="44">
        <v>1200</v>
      </c>
      <c r="I17" s="25" t="s">
        <v>120</v>
      </c>
      <c r="J17">
        <v>1</v>
      </c>
      <c r="K17">
        <v>10.97</v>
      </c>
      <c r="L17">
        <v>1</v>
      </c>
      <c r="M17">
        <v>5</v>
      </c>
      <c r="N17">
        <v>24</v>
      </c>
      <c r="O17" s="31" t="s">
        <v>439</v>
      </c>
      <c r="P17" s="36" t="s">
        <v>440</v>
      </c>
      <c r="Q17">
        <v>4</v>
      </c>
      <c r="R17">
        <v>60</v>
      </c>
      <c r="S17" s="14" t="s">
        <v>131</v>
      </c>
      <c r="T17" s="10" t="s">
        <v>488</v>
      </c>
      <c r="U17">
        <v>2</v>
      </c>
      <c r="V17">
        <v>2</v>
      </c>
      <c r="W17">
        <v>1</v>
      </c>
      <c r="AA17">
        <v>1261</v>
      </c>
      <c r="AB17" t="s">
        <v>133</v>
      </c>
    </row>
    <row r="18" spans="1:28" x14ac:dyDescent="0.25">
      <c r="A18" s="14" t="s">
        <v>129</v>
      </c>
      <c r="B18" s="14" t="s">
        <v>130</v>
      </c>
      <c r="C18">
        <v>105</v>
      </c>
      <c r="D18">
        <v>13</v>
      </c>
      <c r="E18" s="26" t="str">
        <f>VLOOKUP(U18, method!$A$1:$B$15, 2, 0)</f>
        <v>放頭</v>
      </c>
      <c r="F18">
        <v>3</v>
      </c>
      <c r="G18">
        <v>116</v>
      </c>
      <c r="H18" s="44">
        <v>1200</v>
      </c>
      <c r="I18" s="14" t="s">
        <v>45</v>
      </c>
      <c r="J18">
        <v>1</v>
      </c>
      <c r="K18">
        <v>11.74</v>
      </c>
      <c r="L18">
        <v>31</v>
      </c>
      <c r="M18">
        <v>3</v>
      </c>
      <c r="N18">
        <v>24</v>
      </c>
      <c r="O18" t="s">
        <v>491</v>
      </c>
      <c r="P18" s="35" t="s">
        <v>455</v>
      </c>
      <c r="Q18">
        <v>3</v>
      </c>
      <c r="R18">
        <v>61</v>
      </c>
      <c r="S18" s="14" t="s">
        <v>131</v>
      </c>
      <c r="T18" t="s">
        <v>492</v>
      </c>
      <c r="U18">
        <v>2</v>
      </c>
      <c r="V18">
        <v>3</v>
      </c>
      <c r="W18">
        <v>13</v>
      </c>
      <c r="AA18">
        <v>1264</v>
      </c>
      <c r="AB18" t="s">
        <v>133</v>
      </c>
    </row>
    <row r="19" spans="1:28" x14ac:dyDescent="0.25">
      <c r="A19" s="14" t="s">
        <v>129</v>
      </c>
      <c r="B19" s="14" t="s">
        <v>130</v>
      </c>
      <c r="C19">
        <v>21</v>
      </c>
      <c r="D19" s="34">
        <v>5</v>
      </c>
      <c r="E19" s="26" t="str">
        <f>VLOOKUP(U19, method!$A$1:$B$15, 2, 0)</f>
        <v>放頭</v>
      </c>
      <c r="F19">
        <v>9</v>
      </c>
      <c r="G19">
        <v>118</v>
      </c>
      <c r="H19" s="44">
        <v>1200</v>
      </c>
      <c r="I19" s="15" t="s">
        <v>390</v>
      </c>
      <c r="J19">
        <v>1</v>
      </c>
      <c r="K19">
        <v>10.73</v>
      </c>
      <c r="L19">
        <v>6</v>
      </c>
      <c r="M19">
        <v>3</v>
      </c>
      <c r="N19">
        <v>24</v>
      </c>
      <c r="O19" s="30" t="s">
        <v>445</v>
      </c>
      <c r="P19" s="35" t="s">
        <v>455</v>
      </c>
      <c r="Q19">
        <v>3</v>
      </c>
      <c r="R19">
        <v>62</v>
      </c>
      <c r="S19" s="14" t="s">
        <v>131</v>
      </c>
      <c r="T19" t="s">
        <v>495</v>
      </c>
      <c r="U19">
        <v>3</v>
      </c>
      <c r="V19">
        <v>4</v>
      </c>
      <c r="W19">
        <v>5</v>
      </c>
      <c r="AA19">
        <v>1251</v>
      </c>
      <c r="AB19" t="s">
        <v>133</v>
      </c>
    </row>
    <row r="20" spans="1:28" x14ac:dyDescent="0.25">
      <c r="A20" s="14" t="s">
        <v>129</v>
      </c>
      <c r="B20" s="14" t="s">
        <v>130</v>
      </c>
      <c r="C20">
        <v>34</v>
      </c>
      <c r="D20" s="34">
        <v>5</v>
      </c>
      <c r="E20" s="26" t="str">
        <f>VLOOKUP(U20, method!$A$1:$B$15, 2, 0)</f>
        <v>放頭</v>
      </c>
      <c r="F20">
        <v>9</v>
      </c>
      <c r="G20">
        <v>119</v>
      </c>
      <c r="H20" s="44">
        <v>1200</v>
      </c>
      <c r="I20" s="23" t="s">
        <v>39</v>
      </c>
      <c r="J20">
        <v>1</v>
      </c>
      <c r="K20">
        <v>10.66</v>
      </c>
      <c r="L20">
        <v>15</v>
      </c>
      <c r="M20">
        <v>2</v>
      </c>
      <c r="N20">
        <v>24</v>
      </c>
      <c r="O20" s="31" t="s">
        <v>435</v>
      </c>
      <c r="P20" s="35" t="s">
        <v>455</v>
      </c>
      <c r="Q20">
        <v>3</v>
      </c>
      <c r="R20">
        <v>62</v>
      </c>
      <c r="S20" s="14" t="s">
        <v>131</v>
      </c>
      <c r="T20" s="10" t="s">
        <v>498</v>
      </c>
      <c r="U20">
        <v>2</v>
      </c>
      <c r="V20">
        <v>1</v>
      </c>
      <c r="W20">
        <v>5</v>
      </c>
      <c r="AA20">
        <v>1258</v>
      </c>
      <c r="AB20" t="s">
        <v>133</v>
      </c>
    </row>
    <row r="21" spans="1:28" x14ac:dyDescent="0.25">
      <c r="A21" s="14" t="s">
        <v>129</v>
      </c>
      <c r="B21" s="14" t="s">
        <v>130</v>
      </c>
      <c r="C21">
        <v>36</v>
      </c>
      <c r="D21">
        <v>12</v>
      </c>
      <c r="E21" s="26" t="str">
        <f>VLOOKUP(U21, method!$A$1:$B$15, 2, 0)</f>
        <v>放頭</v>
      </c>
      <c r="F21">
        <v>6</v>
      </c>
      <c r="G21">
        <v>119</v>
      </c>
      <c r="H21" s="44">
        <v>1200</v>
      </c>
      <c r="I21" s="25" t="s">
        <v>120</v>
      </c>
      <c r="J21">
        <v>1</v>
      </c>
      <c r="K21">
        <v>11.76</v>
      </c>
      <c r="L21">
        <v>31</v>
      </c>
      <c r="M21">
        <v>1</v>
      </c>
      <c r="N21">
        <v>24</v>
      </c>
      <c r="O21" s="31" t="s">
        <v>439</v>
      </c>
      <c r="P21" s="35" t="s">
        <v>455</v>
      </c>
      <c r="Q21">
        <v>3</v>
      </c>
      <c r="R21">
        <v>62</v>
      </c>
      <c r="S21" s="14" t="s">
        <v>131</v>
      </c>
      <c r="T21" t="s">
        <v>501</v>
      </c>
      <c r="U21">
        <v>2</v>
      </c>
      <c r="V21">
        <v>2</v>
      </c>
      <c r="W21">
        <v>12</v>
      </c>
      <c r="AA21">
        <v>1266</v>
      </c>
      <c r="AB21" t="s">
        <v>133</v>
      </c>
    </row>
    <row r="22" spans="1:28" x14ac:dyDescent="0.25">
      <c r="A22" s="14" t="s">
        <v>129</v>
      </c>
      <c r="B22" s="14" t="s">
        <v>130</v>
      </c>
      <c r="C22">
        <v>18</v>
      </c>
      <c r="D22" s="33">
        <v>1</v>
      </c>
      <c r="E22" s="26" t="str">
        <f>VLOOKUP(U22, method!$A$1:$B$15, 2, 0)</f>
        <v>放頭</v>
      </c>
      <c r="F22">
        <v>11</v>
      </c>
      <c r="G22">
        <v>132</v>
      </c>
      <c r="H22" s="44">
        <v>1200</v>
      </c>
      <c r="I22" s="16" t="s">
        <v>71</v>
      </c>
      <c r="J22">
        <v>1</v>
      </c>
      <c r="K22">
        <v>10.64</v>
      </c>
      <c r="L22">
        <v>10</v>
      </c>
      <c r="M22">
        <v>1</v>
      </c>
      <c r="N22">
        <v>24</v>
      </c>
      <c r="O22" s="30" t="s">
        <v>445</v>
      </c>
      <c r="P22" s="35" t="s">
        <v>455</v>
      </c>
      <c r="Q22">
        <v>4</v>
      </c>
      <c r="R22">
        <v>57</v>
      </c>
      <c r="S22" s="14" t="s">
        <v>131</v>
      </c>
      <c r="T22" s="10" t="s">
        <v>376</v>
      </c>
      <c r="U22">
        <v>1</v>
      </c>
      <c r="V22">
        <v>1</v>
      </c>
      <c r="W22">
        <v>1</v>
      </c>
      <c r="AA22">
        <v>1258</v>
      </c>
      <c r="AB22" t="s">
        <v>506</v>
      </c>
    </row>
    <row r="23" spans="1:28" x14ac:dyDescent="0.25">
      <c r="A23" s="14" t="s">
        <v>129</v>
      </c>
      <c r="B23" s="14" t="s">
        <v>130</v>
      </c>
      <c r="C23">
        <v>31</v>
      </c>
      <c r="D23">
        <v>10</v>
      </c>
      <c r="E23" s="26" t="str">
        <f>VLOOKUP(U23, method!$A$1:$B$15, 2, 0)</f>
        <v>放頭</v>
      </c>
      <c r="F23">
        <v>7</v>
      </c>
      <c r="G23">
        <v>133</v>
      </c>
      <c r="H23" s="44">
        <v>1200</v>
      </c>
      <c r="I23" s="16" t="s">
        <v>140</v>
      </c>
      <c r="J23">
        <v>1</v>
      </c>
      <c r="K23">
        <v>11.2</v>
      </c>
      <c r="L23">
        <v>15</v>
      </c>
      <c r="M23">
        <v>11</v>
      </c>
      <c r="N23">
        <v>23</v>
      </c>
      <c r="O23" s="30" t="s">
        <v>445</v>
      </c>
      <c r="P23" s="35" t="s">
        <v>455</v>
      </c>
      <c r="Q23">
        <v>4</v>
      </c>
      <c r="R23">
        <v>58</v>
      </c>
      <c r="S23" s="14" t="s">
        <v>131</v>
      </c>
      <c r="T23" t="s">
        <v>508</v>
      </c>
      <c r="U23">
        <v>3</v>
      </c>
      <c r="V23">
        <v>3</v>
      </c>
      <c r="W23">
        <v>10</v>
      </c>
      <c r="AA23">
        <v>1280</v>
      </c>
      <c r="AB23" t="s">
        <v>64</v>
      </c>
    </row>
    <row r="24" spans="1:28" x14ac:dyDescent="0.25">
      <c r="A24" s="14" t="s">
        <v>129</v>
      </c>
      <c r="B24" s="14" t="s">
        <v>130</v>
      </c>
      <c r="C24">
        <v>16</v>
      </c>
      <c r="D24">
        <v>11</v>
      </c>
      <c r="E24" s="26" t="str">
        <f>VLOOKUP(U24, method!$A$1:$B$15, 2, 0)</f>
        <v>放頭</v>
      </c>
      <c r="F24">
        <v>10</v>
      </c>
      <c r="G24">
        <v>127</v>
      </c>
      <c r="H24" s="44">
        <v>1200</v>
      </c>
      <c r="I24" s="17" t="s">
        <v>512</v>
      </c>
      <c r="J24">
        <v>1</v>
      </c>
      <c r="K24">
        <v>11.85</v>
      </c>
      <c r="L24">
        <v>25</v>
      </c>
      <c r="M24">
        <v>10</v>
      </c>
      <c r="N24">
        <v>23</v>
      </c>
      <c r="O24" t="s">
        <v>511</v>
      </c>
      <c r="P24" s="35" t="s">
        <v>455</v>
      </c>
      <c r="Q24">
        <v>4</v>
      </c>
      <c r="R24">
        <v>58</v>
      </c>
      <c r="S24" s="14" t="s">
        <v>131</v>
      </c>
      <c r="T24">
        <v>19</v>
      </c>
      <c r="U24">
        <v>2</v>
      </c>
      <c r="V24">
        <v>3</v>
      </c>
      <c r="W24">
        <v>11</v>
      </c>
      <c r="AA24">
        <v>1275</v>
      </c>
      <c r="AB24" t="s">
        <v>64</v>
      </c>
    </row>
    <row r="25" spans="1:28" x14ac:dyDescent="0.25">
      <c r="A25" s="14" t="s">
        <v>129</v>
      </c>
      <c r="B25" s="14" t="s">
        <v>130</v>
      </c>
      <c r="C25">
        <v>14</v>
      </c>
      <c r="D25">
        <v>9</v>
      </c>
      <c r="E25" s="26" t="str">
        <f>VLOOKUP(U25, method!$A$1:$B$15, 2, 0)</f>
        <v>放頭</v>
      </c>
      <c r="F25">
        <v>10</v>
      </c>
      <c r="G25">
        <v>133</v>
      </c>
      <c r="H25" s="44">
        <v>1200</v>
      </c>
      <c r="I25" s="24" t="s">
        <v>146</v>
      </c>
      <c r="J25">
        <v>1</v>
      </c>
      <c r="K25">
        <v>11.12</v>
      </c>
      <c r="L25">
        <v>27</v>
      </c>
      <c r="M25">
        <v>9</v>
      </c>
      <c r="N25">
        <v>23</v>
      </c>
      <c r="O25" s="31" t="s">
        <v>435</v>
      </c>
      <c r="P25" s="35" t="s">
        <v>436</v>
      </c>
      <c r="Q25">
        <v>4</v>
      </c>
      <c r="R25">
        <v>58</v>
      </c>
      <c r="S25" s="14" t="s">
        <v>131</v>
      </c>
      <c r="T25" t="s">
        <v>485</v>
      </c>
      <c r="U25">
        <v>3</v>
      </c>
      <c r="V25">
        <v>4</v>
      </c>
      <c r="W25">
        <v>9</v>
      </c>
      <c r="AA25">
        <v>1288</v>
      </c>
      <c r="AB25" t="s">
        <v>64</v>
      </c>
    </row>
    <row r="26" spans="1:28" x14ac:dyDescent="0.25">
      <c r="A26" s="14" t="s">
        <v>129</v>
      </c>
      <c r="B26" s="14" t="s">
        <v>130</v>
      </c>
      <c r="C26">
        <v>8.5</v>
      </c>
      <c r="D26" s="33">
        <v>1</v>
      </c>
      <c r="E26" s="26" t="str">
        <f>VLOOKUP(U26, method!$A$1:$B$15, 2, 0)</f>
        <v>放頭</v>
      </c>
      <c r="F26">
        <v>1</v>
      </c>
      <c r="G26">
        <v>128</v>
      </c>
      <c r="H26" s="44">
        <v>1200</v>
      </c>
      <c r="I26" s="24" t="s">
        <v>146</v>
      </c>
      <c r="J26">
        <v>1</v>
      </c>
      <c r="K26">
        <v>10.19</v>
      </c>
      <c r="L26">
        <v>13</v>
      </c>
      <c r="M26">
        <v>9</v>
      </c>
      <c r="N26">
        <v>23</v>
      </c>
      <c r="O26" s="31" t="s">
        <v>439</v>
      </c>
      <c r="P26" s="35" t="s">
        <v>455</v>
      </c>
      <c r="Q26">
        <v>4</v>
      </c>
      <c r="R26">
        <v>53</v>
      </c>
      <c r="S26" s="14" t="s">
        <v>131</v>
      </c>
      <c r="T26" s="10">
        <v>1</v>
      </c>
      <c r="U26">
        <v>2</v>
      </c>
      <c r="V26">
        <v>2</v>
      </c>
      <c r="W26">
        <v>1</v>
      </c>
      <c r="AA26">
        <v>1277</v>
      </c>
      <c r="AB26" t="s">
        <v>64</v>
      </c>
    </row>
    <row r="27" spans="1:28" x14ac:dyDescent="0.25">
      <c r="A27" s="14" t="s">
        <v>129</v>
      </c>
      <c r="B27" s="14" t="s">
        <v>130</v>
      </c>
      <c r="C27">
        <v>17</v>
      </c>
      <c r="D27" s="34">
        <v>4</v>
      </c>
      <c r="E27" s="26" t="str">
        <f>VLOOKUP(U27, method!$A$1:$B$15, 2, 0)</f>
        <v>放頭</v>
      </c>
      <c r="F27">
        <v>10</v>
      </c>
      <c r="G27">
        <v>124</v>
      </c>
      <c r="H27" s="44">
        <v>1200</v>
      </c>
      <c r="I27" s="17" t="s">
        <v>512</v>
      </c>
      <c r="J27">
        <v>1</v>
      </c>
      <c r="K27">
        <v>10.46</v>
      </c>
      <c r="L27">
        <v>28</v>
      </c>
      <c r="M27">
        <v>6</v>
      </c>
      <c r="N27">
        <v>23</v>
      </c>
      <c r="O27" s="31" t="s">
        <v>435</v>
      </c>
      <c r="P27" s="35" t="s">
        <v>455</v>
      </c>
      <c r="Q27">
        <v>4</v>
      </c>
      <c r="R27">
        <v>56</v>
      </c>
      <c r="S27" s="14" t="s">
        <v>131</v>
      </c>
      <c r="T27" t="s">
        <v>519</v>
      </c>
      <c r="U27">
        <v>1</v>
      </c>
      <c r="V27">
        <v>1</v>
      </c>
      <c r="W27">
        <v>4</v>
      </c>
      <c r="AA27">
        <v>1278</v>
      </c>
      <c r="AB27" t="s">
        <v>521</v>
      </c>
    </row>
    <row r="28" spans="1:28" x14ac:dyDescent="0.25">
      <c r="A28" s="14" t="s">
        <v>129</v>
      </c>
      <c r="B28" s="14" t="s">
        <v>130</v>
      </c>
      <c r="C28">
        <v>3.8</v>
      </c>
      <c r="D28">
        <v>8</v>
      </c>
      <c r="E28" s="26" t="str">
        <f>VLOOKUP(U28, method!$A$1:$B$15, 2, 0)</f>
        <v>放頭</v>
      </c>
      <c r="F28">
        <v>3</v>
      </c>
      <c r="G28">
        <v>131</v>
      </c>
      <c r="H28" s="44">
        <v>1200</v>
      </c>
      <c r="I28" s="18" t="s">
        <v>12</v>
      </c>
      <c r="J28">
        <v>1</v>
      </c>
      <c r="K28">
        <v>10.63</v>
      </c>
      <c r="L28">
        <v>4</v>
      </c>
      <c r="M28">
        <v>6</v>
      </c>
      <c r="N28">
        <v>23</v>
      </c>
      <c r="O28" t="s">
        <v>511</v>
      </c>
      <c r="P28" s="35" t="s">
        <v>455</v>
      </c>
      <c r="Q28">
        <v>4</v>
      </c>
      <c r="R28">
        <v>56</v>
      </c>
      <c r="S28" s="14" t="s">
        <v>131</v>
      </c>
      <c r="T28">
        <v>5</v>
      </c>
      <c r="U28">
        <v>3</v>
      </c>
      <c r="V28">
        <v>2</v>
      </c>
      <c r="W28">
        <v>8</v>
      </c>
      <c r="AA28">
        <v>1261</v>
      </c>
      <c r="AB28" t="s">
        <v>133</v>
      </c>
    </row>
    <row r="29" spans="1:28" x14ac:dyDescent="0.25">
      <c r="A29" s="14" t="s">
        <v>129</v>
      </c>
      <c r="B29" s="14" t="s">
        <v>130</v>
      </c>
      <c r="C29">
        <v>18</v>
      </c>
      <c r="D29" s="33">
        <v>2</v>
      </c>
      <c r="E29" s="28" t="str">
        <f>VLOOKUP(U29, method!$A$1:$B$15, 2, 0)</f>
        <v>中前</v>
      </c>
      <c r="F29">
        <v>9</v>
      </c>
      <c r="G29">
        <v>131</v>
      </c>
      <c r="H29" s="44">
        <v>1200</v>
      </c>
      <c r="I29" s="19" t="s">
        <v>525</v>
      </c>
      <c r="J29">
        <v>1</v>
      </c>
      <c r="K29">
        <v>8.9</v>
      </c>
      <c r="L29">
        <v>10</v>
      </c>
      <c r="M29">
        <v>5</v>
      </c>
      <c r="N29">
        <v>23</v>
      </c>
      <c r="O29" t="s">
        <v>511</v>
      </c>
      <c r="P29" s="35" t="s">
        <v>455</v>
      </c>
      <c r="Q29">
        <v>4</v>
      </c>
      <c r="R29">
        <v>56</v>
      </c>
      <c r="S29" s="14" t="s">
        <v>131</v>
      </c>
      <c r="T29" s="10" t="s">
        <v>526</v>
      </c>
      <c r="U29">
        <v>7</v>
      </c>
      <c r="V29">
        <v>7</v>
      </c>
      <c r="W29">
        <v>2</v>
      </c>
      <c r="AA29">
        <v>1258</v>
      </c>
      <c r="AB29" t="s">
        <v>133</v>
      </c>
    </row>
    <row r="30" spans="1:28" x14ac:dyDescent="0.25">
      <c r="A30" s="14" t="s">
        <v>129</v>
      </c>
      <c r="B30" s="14" t="s">
        <v>130</v>
      </c>
      <c r="C30">
        <v>3.4</v>
      </c>
      <c r="D30">
        <v>6</v>
      </c>
      <c r="E30" s="28" t="str">
        <f>VLOOKUP(U30, method!$A$1:$B$15, 2, 0)</f>
        <v>中前</v>
      </c>
      <c r="F30">
        <v>1</v>
      </c>
      <c r="G30">
        <v>122</v>
      </c>
      <c r="H30" s="44">
        <v>1200</v>
      </c>
      <c r="I30" s="17" t="s">
        <v>512</v>
      </c>
      <c r="J30">
        <v>1</v>
      </c>
      <c r="K30">
        <v>10.63</v>
      </c>
      <c r="L30">
        <v>22</v>
      </c>
      <c r="M30">
        <v>2</v>
      </c>
      <c r="N30">
        <v>23</v>
      </c>
      <c r="O30" s="31" t="s">
        <v>451</v>
      </c>
      <c r="P30" s="35" t="s">
        <v>436</v>
      </c>
      <c r="Q30">
        <v>4</v>
      </c>
      <c r="R30">
        <v>57</v>
      </c>
      <c r="S30" s="14" t="s">
        <v>131</v>
      </c>
      <c r="T30" t="s">
        <v>529</v>
      </c>
      <c r="U30">
        <v>7</v>
      </c>
      <c r="V30">
        <v>7</v>
      </c>
      <c r="W30">
        <v>6</v>
      </c>
      <c r="AA30">
        <v>1271</v>
      </c>
      <c r="AB30" t="s">
        <v>133</v>
      </c>
    </row>
    <row r="31" spans="1:28" x14ac:dyDescent="0.25">
      <c r="A31" s="14" t="s">
        <v>129</v>
      </c>
      <c r="B31" s="14" t="s">
        <v>130</v>
      </c>
      <c r="C31">
        <v>16</v>
      </c>
      <c r="D31">
        <v>6</v>
      </c>
      <c r="E31" s="26" t="str">
        <f>VLOOKUP(U31, method!$A$1:$B$15, 2, 0)</f>
        <v>放頭</v>
      </c>
      <c r="F31">
        <v>12</v>
      </c>
      <c r="G31">
        <v>124</v>
      </c>
      <c r="H31" s="44">
        <v>1200</v>
      </c>
      <c r="I31" s="17" t="s">
        <v>512</v>
      </c>
      <c r="J31">
        <v>1</v>
      </c>
      <c r="K31">
        <v>9.89</v>
      </c>
      <c r="L31">
        <v>1</v>
      </c>
      <c r="M31">
        <v>2</v>
      </c>
      <c r="N31">
        <v>23</v>
      </c>
      <c r="O31" s="31" t="s">
        <v>439</v>
      </c>
      <c r="P31" s="35" t="s">
        <v>455</v>
      </c>
      <c r="Q31">
        <v>4</v>
      </c>
      <c r="R31">
        <v>58</v>
      </c>
      <c r="S31" s="14" t="s">
        <v>131</v>
      </c>
      <c r="T31" s="10">
        <v>2</v>
      </c>
      <c r="U31">
        <v>1</v>
      </c>
      <c r="V31">
        <v>1</v>
      </c>
      <c r="W31">
        <v>6</v>
      </c>
      <c r="AA31">
        <v>1298</v>
      </c>
      <c r="AB31" t="s">
        <v>133</v>
      </c>
    </row>
    <row r="32" spans="1:28" x14ac:dyDescent="0.25">
      <c r="A32" s="14" t="s">
        <v>129</v>
      </c>
      <c r="B32" s="14" t="s">
        <v>130</v>
      </c>
      <c r="C32">
        <v>29</v>
      </c>
      <c r="D32">
        <v>8</v>
      </c>
      <c r="E32" s="26" t="str">
        <f>VLOOKUP(U32, method!$A$1:$B$15, 2, 0)</f>
        <v>放頭</v>
      </c>
      <c r="F32">
        <v>2</v>
      </c>
      <c r="G32">
        <v>135</v>
      </c>
      <c r="H32" s="44">
        <v>1200</v>
      </c>
      <c r="I32" s="25" t="s">
        <v>120</v>
      </c>
      <c r="J32">
        <v>1</v>
      </c>
      <c r="K32">
        <v>10.07</v>
      </c>
      <c r="L32">
        <v>1</v>
      </c>
      <c r="M32">
        <v>1</v>
      </c>
      <c r="N32">
        <v>23</v>
      </c>
      <c r="O32" t="s">
        <v>532</v>
      </c>
      <c r="P32" s="35" t="s">
        <v>455</v>
      </c>
      <c r="Q32">
        <v>4</v>
      </c>
      <c r="R32">
        <v>58</v>
      </c>
      <c r="S32" s="14" t="s">
        <v>131</v>
      </c>
      <c r="T32" t="s">
        <v>533</v>
      </c>
      <c r="U32">
        <v>1</v>
      </c>
      <c r="V32">
        <v>1</v>
      </c>
      <c r="W32">
        <v>8</v>
      </c>
      <c r="AA32">
        <v>1305</v>
      </c>
      <c r="AB32" t="s">
        <v>133</v>
      </c>
    </row>
    <row r="33" spans="1:28" x14ac:dyDescent="0.25">
      <c r="A33" s="14" t="s">
        <v>129</v>
      </c>
      <c r="B33" s="14" t="s">
        <v>130</v>
      </c>
      <c r="C33">
        <v>10</v>
      </c>
      <c r="D33">
        <v>6</v>
      </c>
      <c r="E33" s="26" t="str">
        <f>VLOOKUP(U33, method!$A$1:$B$15, 2, 0)</f>
        <v>放頭</v>
      </c>
      <c r="F33">
        <v>3</v>
      </c>
      <c r="G33">
        <v>134</v>
      </c>
      <c r="H33" s="44">
        <v>1200</v>
      </c>
      <c r="I33" s="20" t="s">
        <v>408</v>
      </c>
      <c r="J33">
        <v>1</v>
      </c>
      <c r="K33">
        <v>10.14</v>
      </c>
      <c r="L33">
        <v>7</v>
      </c>
      <c r="M33">
        <v>12</v>
      </c>
      <c r="N33">
        <v>22</v>
      </c>
      <c r="O33" s="31" t="s">
        <v>439</v>
      </c>
      <c r="P33" s="35" t="s">
        <v>455</v>
      </c>
      <c r="Q33">
        <v>4</v>
      </c>
      <c r="R33">
        <v>58</v>
      </c>
      <c r="S33" s="14" t="s">
        <v>131</v>
      </c>
      <c r="T33" t="s">
        <v>536</v>
      </c>
      <c r="U33">
        <v>3</v>
      </c>
      <c r="V33">
        <v>3</v>
      </c>
      <c r="W33">
        <v>6</v>
      </c>
      <c r="AA33">
        <v>1284</v>
      </c>
      <c r="AB33" t="s">
        <v>133</v>
      </c>
    </row>
    <row r="34" spans="1:28" x14ac:dyDescent="0.25">
      <c r="A34" s="14" t="s">
        <v>129</v>
      </c>
      <c r="B34" s="14" t="s">
        <v>130</v>
      </c>
      <c r="C34">
        <v>1.7</v>
      </c>
      <c r="D34" s="33">
        <v>1</v>
      </c>
      <c r="E34" s="26" t="str">
        <f>VLOOKUP(U34, method!$A$1:$B$15, 2, 0)</f>
        <v>放頭</v>
      </c>
      <c r="F34">
        <v>2</v>
      </c>
      <c r="G34">
        <v>130</v>
      </c>
      <c r="H34" s="44">
        <v>1200</v>
      </c>
      <c r="I34" s="18" t="s">
        <v>12</v>
      </c>
      <c r="J34">
        <v>1</v>
      </c>
      <c r="K34">
        <v>9.66</v>
      </c>
      <c r="L34">
        <v>30</v>
      </c>
      <c r="M34">
        <v>10</v>
      </c>
      <c r="N34">
        <v>22</v>
      </c>
      <c r="O34" s="31" t="s">
        <v>435</v>
      </c>
      <c r="P34" s="35" t="s">
        <v>455</v>
      </c>
      <c r="Q34">
        <v>4</v>
      </c>
      <c r="R34">
        <v>53</v>
      </c>
      <c r="S34" s="14" t="s">
        <v>131</v>
      </c>
      <c r="T34" s="10" t="s">
        <v>539</v>
      </c>
      <c r="U34">
        <v>1</v>
      </c>
      <c r="V34">
        <v>1</v>
      </c>
      <c r="W34">
        <v>1</v>
      </c>
      <c r="AA34">
        <v>1260</v>
      </c>
      <c r="AB34" t="s">
        <v>133</v>
      </c>
    </row>
    <row r="35" spans="1:28" x14ac:dyDescent="0.25">
      <c r="A35" s="14" t="s">
        <v>129</v>
      </c>
      <c r="B35" s="14" t="s">
        <v>130</v>
      </c>
      <c r="C35">
        <v>4.2</v>
      </c>
      <c r="D35" s="33">
        <v>3</v>
      </c>
      <c r="E35" s="26" t="str">
        <f>VLOOKUP(U35, method!$A$1:$B$15, 2, 0)</f>
        <v>放頭</v>
      </c>
      <c r="F35">
        <v>4</v>
      </c>
      <c r="G35">
        <v>129</v>
      </c>
      <c r="H35" s="44">
        <v>1200</v>
      </c>
      <c r="I35" s="21" t="s">
        <v>541</v>
      </c>
      <c r="J35">
        <v>1</v>
      </c>
      <c r="K35">
        <v>10.1</v>
      </c>
      <c r="L35">
        <v>5</v>
      </c>
      <c r="M35">
        <v>10</v>
      </c>
      <c r="N35">
        <v>22</v>
      </c>
      <c r="O35" s="31" t="s">
        <v>451</v>
      </c>
      <c r="P35" s="35" t="s">
        <v>436</v>
      </c>
      <c r="Q35">
        <v>4</v>
      </c>
      <c r="R35">
        <v>52</v>
      </c>
      <c r="S35" s="14" t="s">
        <v>131</v>
      </c>
      <c r="T35" s="10">
        <v>1</v>
      </c>
      <c r="U35">
        <v>2</v>
      </c>
      <c r="V35">
        <v>2</v>
      </c>
      <c r="W35">
        <v>3</v>
      </c>
      <c r="AA35">
        <v>1265</v>
      </c>
      <c r="AB35" t="s">
        <v>543</v>
      </c>
    </row>
    <row r="36" spans="1:28" x14ac:dyDescent="0.25">
      <c r="A36" s="14" t="s">
        <v>129</v>
      </c>
      <c r="B36" s="15" t="s">
        <v>135</v>
      </c>
      <c r="C36">
        <v>23</v>
      </c>
      <c r="D36">
        <v>7</v>
      </c>
      <c r="E36" s="29" t="str">
        <f>VLOOKUP(U36, method!$A$1:$B$15, 2, 0)</f>
        <v>留後</v>
      </c>
      <c r="F36">
        <v>13</v>
      </c>
      <c r="G36">
        <v>127</v>
      </c>
      <c r="H36" s="44">
        <v>1200</v>
      </c>
      <c r="I36" s="22" t="s">
        <v>33</v>
      </c>
      <c r="J36">
        <v>1</v>
      </c>
      <c r="K36">
        <v>10.119999999999999</v>
      </c>
      <c r="L36">
        <v>22</v>
      </c>
      <c r="M36">
        <v>6</v>
      </c>
      <c r="N36">
        <v>25</v>
      </c>
      <c r="O36" t="s">
        <v>545</v>
      </c>
      <c r="P36" s="35" t="s">
        <v>455</v>
      </c>
      <c r="Q36">
        <v>4</v>
      </c>
      <c r="R36">
        <v>52</v>
      </c>
      <c r="S36" s="15" t="s">
        <v>34</v>
      </c>
      <c r="T36" t="s">
        <v>546</v>
      </c>
      <c r="U36">
        <v>12</v>
      </c>
      <c r="V36">
        <v>13</v>
      </c>
      <c r="W36">
        <v>7</v>
      </c>
      <c r="AA36">
        <v>1079</v>
      </c>
      <c r="AB36" t="s">
        <v>463</v>
      </c>
    </row>
    <row r="37" spans="1:28" x14ac:dyDescent="0.25">
      <c r="A37" s="14" t="s">
        <v>129</v>
      </c>
      <c r="B37" s="16" t="s">
        <v>137</v>
      </c>
      <c r="C37">
        <v>10</v>
      </c>
      <c r="D37">
        <v>8</v>
      </c>
      <c r="E37" s="28" t="str">
        <f>VLOOKUP(U37, method!$A$1:$B$15, 2, 0)</f>
        <v>中前</v>
      </c>
      <c r="F37">
        <v>5</v>
      </c>
      <c r="G37">
        <v>127</v>
      </c>
      <c r="H37" s="44">
        <v>1200</v>
      </c>
      <c r="I37" s="19" t="s">
        <v>388</v>
      </c>
      <c r="J37">
        <v>1</v>
      </c>
      <c r="K37">
        <v>10.43</v>
      </c>
      <c r="L37">
        <v>1</v>
      </c>
      <c r="M37">
        <v>7</v>
      </c>
      <c r="N37">
        <v>25</v>
      </c>
      <c r="O37" t="s">
        <v>532</v>
      </c>
      <c r="P37" s="35" t="s">
        <v>455</v>
      </c>
      <c r="Q37">
        <v>4</v>
      </c>
      <c r="R37">
        <v>52</v>
      </c>
      <c r="S37" s="16" t="s">
        <v>40</v>
      </c>
      <c r="T37" t="s">
        <v>548</v>
      </c>
      <c r="U37">
        <v>4</v>
      </c>
      <c r="V37">
        <v>4</v>
      </c>
      <c r="W37">
        <v>8</v>
      </c>
      <c r="AA37">
        <v>1177</v>
      </c>
      <c r="AB37" t="s">
        <v>463</v>
      </c>
    </row>
    <row r="38" spans="1:28" x14ac:dyDescent="0.25">
      <c r="A38" s="14" t="s">
        <v>129</v>
      </c>
      <c r="B38" s="17" t="s">
        <v>142</v>
      </c>
      <c r="C38">
        <v>6.1</v>
      </c>
      <c r="D38" s="34">
        <v>4</v>
      </c>
      <c r="E38" s="28" t="str">
        <f>VLOOKUP(U38, method!$A$1:$B$15, 2, 0)</f>
        <v>中前</v>
      </c>
      <c r="F38">
        <v>4</v>
      </c>
      <c r="G38">
        <v>127</v>
      </c>
      <c r="H38" s="44">
        <v>1200</v>
      </c>
      <c r="I38" s="23" t="s">
        <v>394</v>
      </c>
      <c r="J38">
        <v>1</v>
      </c>
      <c r="K38">
        <v>9.92</v>
      </c>
      <c r="L38">
        <v>28</v>
      </c>
      <c r="M38">
        <v>6</v>
      </c>
      <c r="N38">
        <v>25</v>
      </c>
      <c r="O38" t="s">
        <v>551</v>
      </c>
      <c r="P38" s="35" t="s">
        <v>455</v>
      </c>
      <c r="Q38">
        <v>4</v>
      </c>
      <c r="R38">
        <v>52</v>
      </c>
      <c r="S38" s="17" t="s">
        <v>68</v>
      </c>
      <c r="T38" s="10" t="s">
        <v>552</v>
      </c>
      <c r="U38">
        <v>5</v>
      </c>
      <c r="V38">
        <v>5</v>
      </c>
      <c r="W38">
        <v>4</v>
      </c>
      <c r="AA38">
        <v>1150</v>
      </c>
      <c r="AB38" t="s">
        <v>143</v>
      </c>
    </row>
    <row r="39" spans="1:28" x14ac:dyDescent="0.25">
      <c r="A39" s="14" t="s">
        <v>129</v>
      </c>
      <c r="B39" s="17" t="s">
        <v>142</v>
      </c>
      <c r="C39">
        <v>21</v>
      </c>
      <c r="D39" s="34">
        <v>4</v>
      </c>
      <c r="E39" s="27" t="str">
        <f>VLOOKUP(U39, method!$A$1:$B$15, 2, 0)</f>
        <v>中後</v>
      </c>
      <c r="F39">
        <v>5</v>
      </c>
      <c r="G39">
        <v>127</v>
      </c>
      <c r="H39" s="44">
        <v>1200</v>
      </c>
      <c r="I39" s="23" t="s">
        <v>394</v>
      </c>
      <c r="J39">
        <v>1</v>
      </c>
      <c r="K39">
        <v>9.75</v>
      </c>
      <c r="L39">
        <v>31</v>
      </c>
      <c r="M39">
        <v>5</v>
      </c>
      <c r="N39">
        <v>25</v>
      </c>
      <c r="O39" t="s">
        <v>551</v>
      </c>
      <c r="P39" s="35" t="s">
        <v>455</v>
      </c>
      <c r="Q39">
        <v>4</v>
      </c>
      <c r="R39">
        <v>52</v>
      </c>
      <c r="S39" s="17" t="s">
        <v>68</v>
      </c>
      <c r="T39" s="10" t="s">
        <v>442</v>
      </c>
      <c r="U39">
        <v>8</v>
      </c>
      <c r="V39">
        <v>8</v>
      </c>
      <c r="W39">
        <v>4</v>
      </c>
      <c r="AA39">
        <v>1156</v>
      </c>
      <c r="AB39" t="s">
        <v>143</v>
      </c>
    </row>
    <row r="40" spans="1:28" x14ac:dyDescent="0.25">
      <c r="A40" s="14" t="s">
        <v>129</v>
      </c>
      <c r="B40" s="17" t="s">
        <v>142</v>
      </c>
      <c r="C40">
        <v>5</v>
      </c>
      <c r="D40">
        <v>8</v>
      </c>
      <c r="E40" s="27" t="str">
        <f>VLOOKUP(U40, method!$A$1:$B$15, 2, 0)</f>
        <v>中後</v>
      </c>
      <c r="F40">
        <v>8</v>
      </c>
      <c r="G40">
        <v>129</v>
      </c>
      <c r="H40" s="44">
        <v>1200</v>
      </c>
      <c r="I40" s="18" t="s">
        <v>12</v>
      </c>
      <c r="J40">
        <v>1</v>
      </c>
      <c r="K40">
        <v>10.06</v>
      </c>
      <c r="L40">
        <v>4</v>
      </c>
      <c r="M40">
        <v>5</v>
      </c>
      <c r="N40">
        <v>25</v>
      </c>
      <c r="O40" t="s">
        <v>551</v>
      </c>
      <c r="P40" s="35" t="s">
        <v>436</v>
      </c>
      <c r="Q40">
        <v>4</v>
      </c>
      <c r="R40">
        <v>52</v>
      </c>
      <c r="S40" s="17" t="s">
        <v>68</v>
      </c>
      <c r="T40" t="s">
        <v>546</v>
      </c>
      <c r="U40">
        <v>8</v>
      </c>
      <c r="V40">
        <v>8</v>
      </c>
      <c r="W40">
        <v>8</v>
      </c>
      <c r="AA40">
        <v>1171</v>
      </c>
      <c r="AB40" t="s">
        <v>557</v>
      </c>
    </row>
    <row r="41" spans="1:28" x14ac:dyDescent="0.25">
      <c r="A41" s="14" t="s">
        <v>129</v>
      </c>
      <c r="B41" s="18" t="s">
        <v>145</v>
      </c>
      <c r="C41">
        <v>5.6</v>
      </c>
      <c r="D41" s="33">
        <v>3</v>
      </c>
      <c r="E41" s="26" t="str">
        <f>VLOOKUP(U41, method!$A$1:$B$15, 2, 0)</f>
        <v>放頭</v>
      </c>
      <c r="F41">
        <v>1</v>
      </c>
      <c r="G41">
        <v>123</v>
      </c>
      <c r="H41" s="44">
        <v>1200</v>
      </c>
      <c r="I41" s="24" t="s">
        <v>146</v>
      </c>
      <c r="J41">
        <v>1</v>
      </c>
      <c r="K41">
        <v>9.8699999999999992</v>
      </c>
      <c r="L41">
        <v>1</v>
      </c>
      <c r="M41">
        <v>7</v>
      </c>
      <c r="N41">
        <v>25</v>
      </c>
      <c r="O41" t="s">
        <v>532</v>
      </c>
      <c r="P41" s="35" t="s">
        <v>455</v>
      </c>
      <c r="Q41">
        <v>4</v>
      </c>
      <c r="R41">
        <v>48</v>
      </c>
      <c r="S41" s="18" t="s">
        <v>95</v>
      </c>
      <c r="T41" t="s">
        <v>558</v>
      </c>
      <c r="U41">
        <v>3</v>
      </c>
      <c r="V41">
        <v>3</v>
      </c>
      <c r="W41">
        <v>3</v>
      </c>
      <c r="AA41">
        <v>1187</v>
      </c>
      <c r="AB41" t="s">
        <v>16</v>
      </c>
    </row>
    <row r="42" spans="1:28" x14ac:dyDescent="0.25">
      <c r="A42" s="14" t="s">
        <v>129</v>
      </c>
      <c r="B42" s="18" t="s">
        <v>145</v>
      </c>
      <c r="C42">
        <v>6.5</v>
      </c>
      <c r="D42" s="33">
        <v>1</v>
      </c>
      <c r="E42" s="26" t="str">
        <f>VLOOKUP(U42, method!$A$1:$B$15, 2, 0)</f>
        <v>放頭</v>
      </c>
      <c r="F42">
        <v>4</v>
      </c>
      <c r="G42">
        <v>121</v>
      </c>
      <c r="H42" s="44">
        <v>1200</v>
      </c>
      <c r="I42" s="24" t="s">
        <v>146</v>
      </c>
      <c r="J42">
        <v>1</v>
      </c>
      <c r="K42">
        <v>10.36</v>
      </c>
      <c r="L42">
        <v>11</v>
      </c>
      <c r="M42">
        <v>6</v>
      </c>
      <c r="N42">
        <v>25</v>
      </c>
      <c r="O42" s="30" t="s">
        <v>445</v>
      </c>
      <c r="P42" s="35" t="s">
        <v>436</v>
      </c>
      <c r="Q42">
        <v>4</v>
      </c>
      <c r="R42">
        <v>42</v>
      </c>
      <c r="S42" s="18" t="s">
        <v>95</v>
      </c>
      <c r="T42" s="10" t="s">
        <v>376</v>
      </c>
      <c r="U42">
        <v>3</v>
      </c>
      <c r="V42">
        <v>4</v>
      </c>
      <c r="W42">
        <v>1</v>
      </c>
      <c r="AA42">
        <v>1176</v>
      </c>
      <c r="AB42" t="s">
        <v>16</v>
      </c>
    </row>
    <row r="43" spans="1:28" x14ac:dyDescent="0.25">
      <c r="A43" s="14" t="s">
        <v>129</v>
      </c>
      <c r="B43" s="18" t="s">
        <v>145</v>
      </c>
      <c r="C43">
        <v>22</v>
      </c>
      <c r="D43" s="34">
        <v>4</v>
      </c>
      <c r="E43" s="28" t="str">
        <f>VLOOKUP(U43, method!$A$1:$B$15, 2, 0)</f>
        <v>中前</v>
      </c>
      <c r="F43">
        <v>8</v>
      </c>
      <c r="G43">
        <v>113</v>
      </c>
      <c r="H43" s="44">
        <v>1200</v>
      </c>
      <c r="I43" s="15" t="s">
        <v>441</v>
      </c>
      <c r="J43">
        <v>1</v>
      </c>
      <c r="K43">
        <v>9.58</v>
      </c>
      <c r="L43">
        <v>21</v>
      </c>
      <c r="M43">
        <v>5</v>
      </c>
      <c r="N43">
        <v>25</v>
      </c>
      <c r="O43" s="31" t="s">
        <v>435</v>
      </c>
      <c r="P43" s="35" t="s">
        <v>436</v>
      </c>
      <c r="Q43">
        <v>4</v>
      </c>
      <c r="R43">
        <v>44</v>
      </c>
      <c r="S43" s="18" t="s">
        <v>95</v>
      </c>
      <c r="T43" s="10" t="s">
        <v>442</v>
      </c>
      <c r="U43">
        <v>6</v>
      </c>
      <c r="V43">
        <v>6</v>
      </c>
      <c r="W43">
        <v>4</v>
      </c>
      <c r="AA43">
        <v>1167</v>
      </c>
      <c r="AB43" t="s">
        <v>16</v>
      </c>
    </row>
    <row r="44" spans="1:28" x14ac:dyDescent="0.25">
      <c r="A44" s="14" t="s">
        <v>129</v>
      </c>
      <c r="B44" s="18" t="s">
        <v>145</v>
      </c>
      <c r="C44">
        <v>44</v>
      </c>
      <c r="D44">
        <v>13</v>
      </c>
      <c r="E44" s="26" t="str">
        <f>VLOOKUP(U44, method!$A$1:$B$15, 2, 0)</f>
        <v>放頭</v>
      </c>
      <c r="F44">
        <v>11</v>
      </c>
      <c r="G44">
        <v>122</v>
      </c>
      <c r="H44" s="46">
        <v>1400</v>
      </c>
      <c r="I44" s="19" t="s">
        <v>388</v>
      </c>
      <c r="J44">
        <v>1</v>
      </c>
      <c r="K44">
        <v>23.06</v>
      </c>
      <c r="L44">
        <v>4</v>
      </c>
      <c r="M44">
        <v>5</v>
      </c>
      <c r="N44">
        <v>25</v>
      </c>
      <c r="O44" t="s">
        <v>551</v>
      </c>
      <c r="P44" s="35" t="s">
        <v>436</v>
      </c>
      <c r="Q44">
        <v>4</v>
      </c>
      <c r="R44">
        <v>46</v>
      </c>
      <c r="S44" s="18" t="s">
        <v>95</v>
      </c>
      <c r="T44" t="s">
        <v>562</v>
      </c>
      <c r="U44">
        <v>3</v>
      </c>
      <c r="V44">
        <v>2</v>
      </c>
      <c r="W44">
        <v>2</v>
      </c>
      <c r="X44">
        <v>13</v>
      </c>
      <c r="AA44">
        <v>1161</v>
      </c>
      <c r="AB44" t="s">
        <v>16</v>
      </c>
    </row>
    <row r="45" spans="1:28" x14ac:dyDescent="0.25">
      <c r="A45" s="14" t="s">
        <v>129</v>
      </c>
      <c r="B45" s="18" t="s">
        <v>145</v>
      </c>
      <c r="C45">
        <v>23</v>
      </c>
      <c r="D45" s="34">
        <v>5</v>
      </c>
      <c r="E45" s="28" t="str">
        <f>VLOOKUP(U45, method!$A$1:$B$15, 2, 0)</f>
        <v>中前</v>
      </c>
      <c r="F45">
        <v>7</v>
      </c>
      <c r="G45">
        <v>123</v>
      </c>
      <c r="H45" s="44">
        <v>1200</v>
      </c>
      <c r="I45" s="19" t="s">
        <v>388</v>
      </c>
      <c r="J45">
        <v>1</v>
      </c>
      <c r="K45">
        <v>9.9</v>
      </c>
      <c r="L45">
        <v>20</v>
      </c>
      <c r="M45">
        <v>4</v>
      </c>
      <c r="N45">
        <v>25</v>
      </c>
      <c r="O45" t="s">
        <v>511</v>
      </c>
      <c r="P45" s="35" t="s">
        <v>455</v>
      </c>
      <c r="Q45">
        <v>4</v>
      </c>
      <c r="R45">
        <v>48</v>
      </c>
      <c r="S45" s="18" t="s">
        <v>95</v>
      </c>
      <c r="T45">
        <v>3</v>
      </c>
      <c r="U45">
        <v>7</v>
      </c>
      <c r="V45">
        <v>8</v>
      </c>
      <c r="W45">
        <v>5</v>
      </c>
      <c r="AA45">
        <v>1182</v>
      </c>
      <c r="AB45" t="s">
        <v>16</v>
      </c>
    </row>
    <row r="46" spans="1:28" x14ac:dyDescent="0.25">
      <c r="A46" s="14" t="s">
        <v>129</v>
      </c>
      <c r="B46" s="18" t="s">
        <v>145</v>
      </c>
      <c r="C46">
        <v>77</v>
      </c>
      <c r="D46">
        <v>14</v>
      </c>
      <c r="E46" s="28" t="str">
        <f>VLOOKUP(U46, method!$A$1:$B$15, 2, 0)</f>
        <v>中前</v>
      </c>
      <c r="F46">
        <v>10</v>
      </c>
      <c r="G46">
        <v>128</v>
      </c>
      <c r="H46" s="46">
        <v>1400</v>
      </c>
      <c r="I46" s="24" t="s">
        <v>389</v>
      </c>
      <c r="J46">
        <v>1</v>
      </c>
      <c r="K46">
        <v>23.74</v>
      </c>
      <c r="L46">
        <v>23</v>
      </c>
      <c r="M46">
        <v>6</v>
      </c>
      <c r="N46">
        <v>24</v>
      </c>
      <c r="O46" t="s">
        <v>545</v>
      </c>
      <c r="P46" s="35" t="s">
        <v>436</v>
      </c>
      <c r="Q46">
        <v>4</v>
      </c>
      <c r="R46">
        <v>52</v>
      </c>
      <c r="S46" s="18" t="s">
        <v>95</v>
      </c>
      <c r="T46" t="s">
        <v>567</v>
      </c>
      <c r="U46">
        <v>6</v>
      </c>
      <c r="V46">
        <v>5</v>
      </c>
      <c r="W46">
        <v>7</v>
      </c>
      <c r="X46">
        <v>14</v>
      </c>
      <c r="AA46">
        <v>1136</v>
      </c>
      <c r="AB46" t="s">
        <v>16</v>
      </c>
    </row>
    <row r="47" spans="1:28" x14ac:dyDescent="0.25">
      <c r="A47" s="14" t="s">
        <v>129</v>
      </c>
      <c r="B47" s="18" t="s">
        <v>145</v>
      </c>
      <c r="C47">
        <v>30</v>
      </c>
      <c r="D47">
        <v>11</v>
      </c>
      <c r="E47" s="27" t="str">
        <f>VLOOKUP(U47, method!$A$1:$B$15, 2, 0)</f>
        <v>中後</v>
      </c>
      <c r="F47">
        <v>2</v>
      </c>
      <c r="G47">
        <v>128</v>
      </c>
      <c r="H47" s="44">
        <v>1200</v>
      </c>
      <c r="I47" s="20" t="s">
        <v>56</v>
      </c>
      <c r="J47">
        <v>1</v>
      </c>
      <c r="K47">
        <v>10.89</v>
      </c>
      <c r="L47">
        <v>12</v>
      </c>
      <c r="M47">
        <v>2</v>
      </c>
      <c r="N47">
        <v>24</v>
      </c>
      <c r="O47" t="s">
        <v>545</v>
      </c>
      <c r="P47" s="35" t="s">
        <v>455</v>
      </c>
      <c r="Q47">
        <v>4</v>
      </c>
      <c r="R47">
        <v>52</v>
      </c>
      <c r="S47" s="18" t="s">
        <v>95</v>
      </c>
      <c r="T47" t="s">
        <v>461</v>
      </c>
      <c r="U47">
        <v>9</v>
      </c>
      <c r="V47">
        <v>8</v>
      </c>
      <c r="W47">
        <v>11</v>
      </c>
      <c r="AA47">
        <v>1121</v>
      </c>
      <c r="AB47" t="s">
        <v>100</v>
      </c>
    </row>
    <row r="48" spans="1:28" x14ac:dyDescent="0.25">
      <c r="A48" s="14" t="s">
        <v>129</v>
      </c>
      <c r="B48" s="19" t="s">
        <v>148</v>
      </c>
      <c r="C48">
        <v>42</v>
      </c>
      <c r="D48" s="33">
        <v>2</v>
      </c>
      <c r="E48" s="28" t="str">
        <f>VLOOKUP(U48, method!$A$1:$B$15, 2, 0)</f>
        <v>中前</v>
      </c>
      <c r="F48">
        <v>6</v>
      </c>
      <c r="G48">
        <v>122</v>
      </c>
      <c r="H48" s="44">
        <v>1200</v>
      </c>
      <c r="I48" s="25" t="s">
        <v>120</v>
      </c>
      <c r="J48">
        <v>1</v>
      </c>
      <c r="K48">
        <v>9.39</v>
      </c>
      <c r="L48">
        <v>1</v>
      </c>
      <c r="M48">
        <v>7</v>
      </c>
      <c r="N48">
        <v>25</v>
      </c>
      <c r="O48" t="s">
        <v>532</v>
      </c>
      <c r="P48" s="35" t="s">
        <v>455</v>
      </c>
      <c r="Q48">
        <v>4</v>
      </c>
      <c r="R48">
        <v>47</v>
      </c>
      <c r="S48" s="19" t="s">
        <v>57</v>
      </c>
      <c r="T48" s="10" t="s">
        <v>452</v>
      </c>
      <c r="U48">
        <v>6</v>
      </c>
      <c r="V48">
        <v>6</v>
      </c>
      <c r="W48">
        <v>2</v>
      </c>
      <c r="AA48">
        <v>1073</v>
      </c>
      <c r="AB48" t="s">
        <v>92</v>
      </c>
    </row>
    <row r="49" spans="1:29" x14ac:dyDescent="0.25">
      <c r="A49" s="14" t="s">
        <v>129</v>
      </c>
      <c r="B49" s="19" t="s">
        <v>148</v>
      </c>
      <c r="C49">
        <v>69</v>
      </c>
      <c r="D49">
        <v>10</v>
      </c>
      <c r="E49" s="28" t="str">
        <f>VLOOKUP(U49, method!$A$1:$B$15, 2, 0)</f>
        <v>中前</v>
      </c>
      <c r="F49">
        <v>6</v>
      </c>
      <c r="G49">
        <v>124</v>
      </c>
      <c r="H49" s="44">
        <v>1200</v>
      </c>
      <c r="I49" s="25" t="s">
        <v>26</v>
      </c>
      <c r="J49">
        <v>1</v>
      </c>
      <c r="K49">
        <v>10.43</v>
      </c>
      <c r="L49">
        <v>13</v>
      </c>
      <c r="M49">
        <v>4</v>
      </c>
      <c r="N49">
        <v>25</v>
      </c>
      <c r="O49" t="s">
        <v>532</v>
      </c>
      <c r="P49" s="35" t="s">
        <v>455</v>
      </c>
      <c r="Q49">
        <v>4</v>
      </c>
      <c r="R49">
        <v>49</v>
      </c>
      <c r="S49" s="19" t="s">
        <v>57</v>
      </c>
      <c r="T49" t="s">
        <v>573</v>
      </c>
      <c r="U49">
        <v>4</v>
      </c>
      <c r="V49">
        <v>7</v>
      </c>
      <c r="W49">
        <v>10</v>
      </c>
      <c r="AA49">
        <v>1083</v>
      </c>
      <c r="AB49" t="s">
        <v>321</v>
      </c>
    </row>
    <row r="50" spans="1:29" x14ac:dyDescent="0.25">
      <c r="A50" s="14" t="s">
        <v>129</v>
      </c>
      <c r="B50" s="19" t="s">
        <v>148</v>
      </c>
      <c r="C50">
        <v>26</v>
      </c>
      <c r="D50">
        <v>12</v>
      </c>
      <c r="E50" s="26" t="str">
        <f>VLOOKUP(U50, method!$A$1:$B$15, 2, 0)</f>
        <v>放頭</v>
      </c>
      <c r="F50">
        <v>13</v>
      </c>
      <c r="G50">
        <v>127</v>
      </c>
      <c r="H50" s="46">
        <v>1400</v>
      </c>
      <c r="I50" s="25" t="s">
        <v>26</v>
      </c>
      <c r="J50">
        <v>1</v>
      </c>
      <c r="K50">
        <v>22.65</v>
      </c>
      <c r="L50">
        <v>30</v>
      </c>
      <c r="M50">
        <v>3</v>
      </c>
      <c r="N50">
        <v>25</v>
      </c>
      <c r="O50" t="s">
        <v>491</v>
      </c>
      <c r="P50" s="35" t="s">
        <v>455</v>
      </c>
      <c r="Q50">
        <v>4</v>
      </c>
      <c r="R50">
        <v>51</v>
      </c>
      <c r="S50" s="19" t="s">
        <v>57</v>
      </c>
      <c r="T50" t="s">
        <v>533</v>
      </c>
      <c r="U50">
        <v>3</v>
      </c>
      <c r="V50">
        <v>4</v>
      </c>
      <c r="W50">
        <v>5</v>
      </c>
      <c r="X50">
        <v>12</v>
      </c>
      <c r="AA50">
        <v>1098</v>
      </c>
      <c r="AB50" t="s">
        <v>16</v>
      </c>
    </row>
    <row r="51" spans="1:29" x14ac:dyDescent="0.25">
      <c r="A51" s="14" t="s">
        <v>129</v>
      </c>
      <c r="B51" s="19" t="s">
        <v>148</v>
      </c>
      <c r="C51">
        <v>145</v>
      </c>
      <c r="D51" s="34">
        <v>5</v>
      </c>
      <c r="E51" s="26" t="str">
        <f>VLOOKUP(U51, method!$A$1:$B$15, 2, 0)</f>
        <v>放頭</v>
      </c>
      <c r="F51">
        <v>6</v>
      </c>
      <c r="G51">
        <v>127</v>
      </c>
      <c r="H51" s="46">
        <v>1400</v>
      </c>
      <c r="I51" s="25" t="s">
        <v>26</v>
      </c>
      <c r="J51">
        <v>1</v>
      </c>
      <c r="K51">
        <v>22.66</v>
      </c>
      <c r="L51">
        <v>23</v>
      </c>
      <c r="M51">
        <v>2</v>
      </c>
      <c r="N51">
        <v>25</v>
      </c>
      <c r="O51" t="s">
        <v>545</v>
      </c>
      <c r="P51" s="35" t="s">
        <v>455</v>
      </c>
      <c r="Q51">
        <v>4</v>
      </c>
      <c r="R51">
        <v>52</v>
      </c>
      <c r="S51" s="19" t="s">
        <v>57</v>
      </c>
      <c r="T51">
        <v>3</v>
      </c>
      <c r="U51">
        <v>3</v>
      </c>
      <c r="V51">
        <v>3</v>
      </c>
      <c r="W51">
        <v>4</v>
      </c>
      <c r="X51">
        <v>5</v>
      </c>
      <c r="AA51">
        <v>1120</v>
      </c>
      <c r="AB51" t="s">
        <v>16</v>
      </c>
    </row>
    <row r="52" spans="1:29" x14ac:dyDescent="0.25">
      <c r="A52" s="14" t="s">
        <v>129</v>
      </c>
      <c r="B52" s="19" t="s">
        <v>148</v>
      </c>
      <c r="C52" t="s">
        <v>463</v>
      </c>
      <c r="D52" t="s">
        <v>578</v>
      </c>
      <c r="F52" t="s">
        <v>463</v>
      </c>
      <c r="G52">
        <v>129</v>
      </c>
      <c r="H52" s="44">
        <v>1200</v>
      </c>
      <c r="I52" s="25" t="s">
        <v>26</v>
      </c>
      <c r="J52" t="s">
        <v>463</v>
      </c>
      <c r="L52">
        <v>19</v>
      </c>
      <c r="M52">
        <v>1</v>
      </c>
      <c r="N52">
        <v>25</v>
      </c>
      <c r="O52" t="s">
        <v>545</v>
      </c>
      <c r="P52" s="35" t="s">
        <v>455</v>
      </c>
      <c r="Q52">
        <v>4</v>
      </c>
      <c r="R52">
        <v>52</v>
      </c>
      <c r="S52" s="19" t="s">
        <v>57</v>
      </c>
      <c r="T52" t="s">
        <v>463</v>
      </c>
      <c r="U52" t="s">
        <v>463</v>
      </c>
      <c r="AA52" t="s">
        <v>463</v>
      </c>
      <c r="AB52" t="s">
        <v>463</v>
      </c>
      <c r="AC52" t="s">
        <v>463</v>
      </c>
    </row>
    <row r="53" spans="1:29" x14ac:dyDescent="0.25">
      <c r="A53" s="14" t="s">
        <v>129</v>
      </c>
      <c r="B53" s="19" t="s">
        <v>148</v>
      </c>
      <c r="C53">
        <v>28</v>
      </c>
      <c r="D53">
        <v>13</v>
      </c>
      <c r="E53" s="28" t="str">
        <f>VLOOKUP(U53, method!$A$1:$B$15, 2, 0)</f>
        <v>中前</v>
      </c>
      <c r="F53">
        <v>2</v>
      </c>
      <c r="G53">
        <v>127</v>
      </c>
      <c r="H53" s="44">
        <v>1200</v>
      </c>
      <c r="I53" s="25" t="s">
        <v>26</v>
      </c>
      <c r="J53">
        <v>1</v>
      </c>
      <c r="K53">
        <v>10.33</v>
      </c>
      <c r="L53">
        <v>29</v>
      </c>
      <c r="M53">
        <v>12</v>
      </c>
      <c r="N53">
        <v>24</v>
      </c>
      <c r="O53" t="s">
        <v>469</v>
      </c>
      <c r="P53" s="35" t="s">
        <v>455</v>
      </c>
      <c r="Q53">
        <v>4</v>
      </c>
      <c r="R53">
        <v>52</v>
      </c>
      <c r="S53" s="19" t="s">
        <v>57</v>
      </c>
      <c r="T53" t="s">
        <v>461</v>
      </c>
      <c r="U53">
        <v>7</v>
      </c>
      <c r="V53">
        <v>7</v>
      </c>
      <c r="W53">
        <v>13</v>
      </c>
      <c r="AA53">
        <v>1134</v>
      </c>
      <c r="AB53" t="s">
        <v>100</v>
      </c>
    </row>
    <row r="54" spans="1:29" x14ac:dyDescent="0.25">
      <c r="A54" s="14" t="s">
        <v>129</v>
      </c>
      <c r="B54" s="20" t="s">
        <v>150</v>
      </c>
      <c r="C54">
        <v>68</v>
      </c>
      <c r="D54">
        <v>11</v>
      </c>
      <c r="E54" s="28" t="str">
        <f>VLOOKUP(U54, method!$A$1:$B$15, 2, 0)</f>
        <v>中前</v>
      </c>
      <c r="F54">
        <v>2</v>
      </c>
      <c r="G54">
        <v>127</v>
      </c>
      <c r="H54" s="46">
        <v>1000</v>
      </c>
      <c r="I54" s="25" t="s">
        <v>26</v>
      </c>
      <c r="J54">
        <v>0</v>
      </c>
      <c r="K54">
        <v>58.56</v>
      </c>
      <c r="L54">
        <v>21</v>
      </c>
      <c r="M54">
        <v>5</v>
      </c>
      <c r="N54">
        <v>25</v>
      </c>
      <c r="O54" s="31" t="s">
        <v>435</v>
      </c>
      <c r="P54" s="35" t="s">
        <v>436</v>
      </c>
      <c r="Q54">
        <v>4</v>
      </c>
      <c r="R54">
        <v>50</v>
      </c>
      <c r="S54" s="20" t="s">
        <v>27</v>
      </c>
      <c r="T54" t="s">
        <v>562</v>
      </c>
      <c r="U54">
        <v>6</v>
      </c>
      <c r="V54">
        <v>7</v>
      </c>
      <c r="W54">
        <v>11</v>
      </c>
      <c r="AA54">
        <v>1102</v>
      </c>
      <c r="AB54" t="s">
        <v>152</v>
      </c>
    </row>
    <row r="55" spans="1:29" x14ac:dyDescent="0.25">
      <c r="A55" s="14" t="s">
        <v>129</v>
      </c>
      <c r="B55" s="20" t="s">
        <v>150</v>
      </c>
      <c r="C55">
        <v>113</v>
      </c>
      <c r="D55">
        <v>14</v>
      </c>
      <c r="E55" s="27" t="str">
        <f>VLOOKUP(U55, method!$A$1:$B$15, 2, 0)</f>
        <v>中後</v>
      </c>
      <c r="F55">
        <v>1</v>
      </c>
      <c r="G55">
        <v>127</v>
      </c>
      <c r="H55" s="46">
        <v>1000</v>
      </c>
      <c r="I55" s="25" t="s">
        <v>26</v>
      </c>
      <c r="J55">
        <v>0</v>
      </c>
      <c r="K55">
        <v>59.7</v>
      </c>
      <c r="L55">
        <v>26</v>
      </c>
      <c r="M55">
        <v>1</v>
      </c>
      <c r="N55">
        <v>25</v>
      </c>
      <c r="O55" t="s">
        <v>491</v>
      </c>
      <c r="P55" s="35" t="s">
        <v>455</v>
      </c>
      <c r="Q55">
        <v>4</v>
      </c>
      <c r="R55">
        <v>52</v>
      </c>
      <c r="S55" s="20" t="s">
        <v>27</v>
      </c>
      <c r="T55" t="s">
        <v>584</v>
      </c>
      <c r="U55">
        <v>8</v>
      </c>
      <c r="V55">
        <v>12</v>
      </c>
      <c r="W55">
        <v>14</v>
      </c>
      <c r="AA55">
        <v>1094</v>
      </c>
      <c r="AB55" t="s">
        <v>152</v>
      </c>
    </row>
    <row r="56" spans="1:29" x14ac:dyDescent="0.25">
      <c r="A56" s="14" t="s">
        <v>129</v>
      </c>
      <c r="B56" s="20" t="s">
        <v>150</v>
      </c>
      <c r="C56">
        <v>53</v>
      </c>
      <c r="D56">
        <v>12</v>
      </c>
      <c r="E56" s="26" t="str">
        <f>VLOOKUP(U56, method!$A$1:$B$15, 2, 0)</f>
        <v>放頭</v>
      </c>
      <c r="F56">
        <v>10</v>
      </c>
      <c r="G56">
        <v>128</v>
      </c>
      <c r="H56" s="44">
        <v>1200</v>
      </c>
      <c r="I56" s="25" t="s">
        <v>26</v>
      </c>
      <c r="J56">
        <v>1</v>
      </c>
      <c r="K56">
        <v>12.15</v>
      </c>
      <c r="L56">
        <v>8</v>
      </c>
      <c r="M56">
        <v>1</v>
      </c>
      <c r="N56">
        <v>25</v>
      </c>
      <c r="O56" s="31" t="s">
        <v>439</v>
      </c>
      <c r="P56" s="35" t="s">
        <v>455</v>
      </c>
      <c r="Q56">
        <v>4</v>
      </c>
      <c r="R56">
        <v>52</v>
      </c>
      <c r="S56" s="20" t="s">
        <v>27</v>
      </c>
      <c r="T56">
        <v>11</v>
      </c>
      <c r="U56">
        <v>2</v>
      </c>
      <c r="V56">
        <v>2</v>
      </c>
      <c r="W56">
        <v>12</v>
      </c>
      <c r="AA56">
        <v>1100</v>
      </c>
      <c r="AB56" t="s">
        <v>586</v>
      </c>
    </row>
    <row r="57" spans="1:29" x14ac:dyDescent="0.25">
      <c r="A57" s="14" t="s">
        <v>129</v>
      </c>
      <c r="B57" s="21" t="s">
        <v>154</v>
      </c>
      <c r="C57">
        <v>25</v>
      </c>
      <c r="D57" s="33">
        <v>2</v>
      </c>
      <c r="E57" s="27" t="str">
        <f>VLOOKUP(U57, method!$A$1:$B$15, 2, 0)</f>
        <v>中後</v>
      </c>
      <c r="F57">
        <v>14</v>
      </c>
      <c r="G57">
        <v>120</v>
      </c>
      <c r="H57" s="46">
        <v>1400</v>
      </c>
      <c r="I57" s="25" t="s">
        <v>26</v>
      </c>
      <c r="J57">
        <v>1</v>
      </c>
      <c r="K57">
        <v>21.93</v>
      </c>
      <c r="L57">
        <v>28</v>
      </c>
      <c r="M57">
        <v>6</v>
      </c>
      <c r="N57">
        <v>25</v>
      </c>
      <c r="O57" t="s">
        <v>551</v>
      </c>
      <c r="P57" s="35" t="s">
        <v>455</v>
      </c>
      <c r="Q57">
        <v>4</v>
      </c>
      <c r="R57">
        <v>45</v>
      </c>
      <c r="S57" s="21" t="s">
        <v>126</v>
      </c>
      <c r="T57" s="10" t="s">
        <v>526</v>
      </c>
      <c r="U57">
        <v>9</v>
      </c>
      <c r="V57">
        <v>5</v>
      </c>
      <c r="W57">
        <v>4</v>
      </c>
      <c r="X57">
        <v>2</v>
      </c>
      <c r="AA57">
        <v>1195</v>
      </c>
      <c r="AB57" t="s">
        <v>155</v>
      </c>
    </row>
    <row r="58" spans="1:29" x14ac:dyDescent="0.25">
      <c r="A58" s="14" t="s">
        <v>129</v>
      </c>
      <c r="B58" s="21" t="s">
        <v>154</v>
      </c>
      <c r="C58">
        <v>4.8</v>
      </c>
      <c r="D58" s="34">
        <v>5</v>
      </c>
      <c r="E58" s="28" t="str">
        <f>VLOOKUP(U58, method!$A$1:$B$15, 2, 0)</f>
        <v>中前</v>
      </c>
      <c r="F58">
        <v>2</v>
      </c>
      <c r="G58">
        <v>122</v>
      </c>
      <c r="H58" s="46">
        <v>1650</v>
      </c>
      <c r="I58" s="16" t="s">
        <v>71</v>
      </c>
      <c r="J58">
        <v>1</v>
      </c>
      <c r="K58">
        <v>40.07</v>
      </c>
      <c r="L58">
        <v>16</v>
      </c>
      <c r="M58">
        <v>4</v>
      </c>
      <c r="N58">
        <v>25</v>
      </c>
      <c r="O58" s="30" t="s">
        <v>445</v>
      </c>
      <c r="P58" s="35" t="s">
        <v>436</v>
      </c>
      <c r="Q58">
        <v>4</v>
      </c>
      <c r="R58">
        <v>47</v>
      </c>
      <c r="S58" s="21" t="s">
        <v>126</v>
      </c>
      <c r="T58" t="s">
        <v>456</v>
      </c>
      <c r="U58">
        <v>6</v>
      </c>
      <c r="V58">
        <v>5</v>
      </c>
      <c r="W58">
        <v>4</v>
      </c>
      <c r="X58">
        <v>5</v>
      </c>
      <c r="AA58">
        <v>1183</v>
      </c>
      <c r="AB58" t="s">
        <v>589</v>
      </c>
    </row>
    <row r="59" spans="1:29" x14ac:dyDescent="0.25">
      <c r="A59" s="14" t="s">
        <v>129</v>
      </c>
      <c r="B59" s="21" t="s">
        <v>154</v>
      </c>
      <c r="C59">
        <v>5.0999999999999996</v>
      </c>
      <c r="D59">
        <v>7</v>
      </c>
      <c r="E59" s="28" t="str">
        <f>VLOOKUP(U59, method!$A$1:$B$15, 2, 0)</f>
        <v>中前</v>
      </c>
      <c r="F59">
        <v>6</v>
      </c>
      <c r="G59">
        <v>124</v>
      </c>
      <c r="H59" s="46">
        <v>1400</v>
      </c>
      <c r="I59" s="16" t="s">
        <v>71</v>
      </c>
      <c r="J59">
        <v>1</v>
      </c>
      <c r="K59">
        <v>21.84</v>
      </c>
      <c r="L59">
        <v>23</v>
      </c>
      <c r="M59">
        <v>3</v>
      </c>
      <c r="N59">
        <v>25</v>
      </c>
      <c r="O59" t="s">
        <v>545</v>
      </c>
      <c r="P59" s="35" t="s">
        <v>436</v>
      </c>
      <c r="Q59">
        <v>4</v>
      </c>
      <c r="R59">
        <v>49</v>
      </c>
      <c r="S59" s="21" t="s">
        <v>126</v>
      </c>
      <c r="T59" s="10" t="s">
        <v>498</v>
      </c>
      <c r="U59">
        <v>6</v>
      </c>
      <c r="V59">
        <v>4</v>
      </c>
      <c r="W59">
        <v>3</v>
      </c>
      <c r="X59">
        <v>7</v>
      </c>
      <c r="AA59">
        <v>1186</v>
      </c>
      <c r="AB59" t="s">
        <v>346</v>
      </c>
    </row>
    <row r="60" spans="1:29" x14ac:dyDescent="0.25">
      <c r="A60" s="14" t="s">
        <v>129</v>
      </c>
      <c r="B60" s="21" t="s">
        <v>154</v>
      </c>
      <c r="C60">
        <v>6.5</v>
      </c>
      <c r="D60" s="34">
        <v>5</v>
      </c>
      <c r="E60" s="27" t="str">
        <f>VLOOKUP(U60, method!$A$1:$B$15, 2, 0)</f>
        <v>中後</v>
      </c>
      <c r="F60">
        <v>10</v>
      </c>
      <c r="G60">
        <v>126</v>
      </c>
      <c r="H60" s="46">
        <v>1600</v>
      </c>
      <c r="I60" s="16" t="s">
        <v>71</v>
      </c>
      <c r="J60">
        <v>1</v>
      </c>
      <c r="K60">
        <v>34.880000000000003</v>
      </c>
      <c r="L60">
        <v>9</v>
      </c>
      <c r="M60">
        <v>3</v>
      </c>
      <c r="N60">
        <v>25</v>
      </c>
      <c r="O60" t="s">
        <v>532</v>
      </c>
      <c r="P60" s="35" t="s">
        <v>436</v>
      </c>
      <c r="Q60">
        <v>4</v>
      </c>
      <c r="R60">
        <v>51</v>
      </c>
      <c r="S60" s="21" t="s">
        <v>126</v>
      </c>
      <c r="T60">
        <v>3</v>
      </c>
      <c r="U60">
        <v>8</v>
      </c>
      <c r="V60">
        <v>8</v>
      </c>
      <c r="W60">
        <v>7</v>
      </c>
      <c r="X60">
        <v>5</v>
      </c>
      <c r="AA60">
        <v>1191</v>
      </c>
      <c r="AB60" t="s">
        <v>346</v>
      </c>
    </row>
    <row r="61" spans="1:29" x14ac:dyDescent="0.25">
      <c r="A61" s="14" t="s">
        <v>129</v>
      </c>
      <c r="B61" s="21" t="s">
        <v>154</v>
      </c>
      <c r="C61">
        <v>11</v>
      </c>
      <c r="D61" s="34">
        <v>4</v>
      </c>
      <c r="E61" s="29" t="str">
        <f>VLOOKUP(U61, method!$A$1:$B$15, 2, 0)</f>
        <v>留後</v>
      </c>
      <c r="F61">
        <v>12</v>
      </c>
      <c r="G61">
        <v>127</v>
      </c>
      <c r="H61" s="46">
        <v>1400</v>
      </c>
      <c r="I61" s="16" t="s">
        <v>71</v>
      </c>
      <c r="J61">
        <v>1</v>
      </c>
      <c r="K61">
        <v>22.66</v>
      </c>
      <c r="L61">
        <v>23</v>
      </c>
      <c r="M61">
        <v>2</v>
      </c>
      <c r="N61">
        <v>25</v>
      </c>
      <c r="O61" t="s">
        <v>545</v>
      </c>
      <c r="P61" s="35" t="s">
        <v>455</v>
      </c>
      <c r="Q61">
        <v>4</v>
      </c>
      <c r="R61">
        <v>52</v>
      </c>
      <c r="S61" s="21" t="s">
        <v>126</v>
      </c>
      <c r="T61">
        <v>3</v>
      </c>
      <c r="U61">
        <v>14</v>
      </c>
      <c r="V61">
        <v>14</v>
      </c>
      <c r="W61">
        <v>14</v>
      </c>
      <c r="X61">
        <v>4</v>
      </c>
      <c r="AA61">
        <v>1194</v>
      </c>
      <c r="AB61" t="s">
        <v>346</v>
      </c>
    </row>
    <row r="62" spans="1:29" x14ac:dyDescent="0.25">
      <c r="A62" s="14" t="s">
        <v>129</v>
      </c>
      <c r="B62" s="21" t="s">
        <v>154</v>
      </c>
      <c r="C62">
        <v>8</v>
      </c>
      <c r="D62" s="34">
        <v>5</v>
      </c>
      <c r="E62" s="27" t="str">
        <f>VLOOKUP(U62, method!$A$1:$B$15, 2, 0)</f>
        <v>中後</v>
      </c>
      <c r="F62">
        <v>8</v>
      </c>
      <c r="G62">
        <v>129</v>
      </c>
      <c r="H62" s="46">
        <v>1400</v>
      </c>
      <c r="I62" s="16" t="s">
        <v>71</v>
      </c>
      <c r="J62">
        <v>1</v>
      </c>
      <c r="K62">
        <v>22.79</v>
      </c>
      <c r="L62">
        <v>9</v>
      </c>
      <c r="M62">
        <v>2</v>
      </c>
      <c r="N62">
        <v>25</v>
      </c>
      <c r="O62" t="s">
        <v>532</v>
      </c>
      <c r="P62" s="35" t="s">
        <v>455</v>
      </c>
      <c r="Q62">
        <v>4</v>
      </c>
      <c r="R62">
        <v>52</v>
      </c>
      <c r="S62" s="21" t="s">
        <v>126</v>
      </c>
      <c r="T62" s="10" t="s">
        <v>442</v>
      </c>
      <c r="U62">
        <v>10</v>
      </c>
      <c r="V62">
        <v>10</v>
      </c>
      <c r="W62">
        <v>12</v>
      </c>
      <c r="X62">
        <v>5</v>
      </c>
      <c r="AA62">
        <v>1205</v>
      </c>
      <c r="AB62" t="s">
        <v>596</v>
      </c>
    </row>
    <row r="63" spans="1:29" x14ac:dyDescent="0.25">
      <c r="A63" s="14" t="s">
        <v>129</v>
      </c>
      <c r="B63" s="22" t="s">
        <v>157</v>
      </c>
      <c r="C63">
        <v>4.7</v>
      </c>
      <c r="D63" s="34">
        <v>5</v>
      </c>
      <c r="E63" s="27" t="str">
        <f>VLOOKUP(U63, method!$A$1:$B$15, 2, 0)</f>
        <v>中後</v>
      </c>
      <c r="F63">
        <v>3</v>
      </c>
      <c r="G63">
        <v>120</v>
      </c>
      <c r="H63" s="44">
        <v>1200</v>
      </c>
      <c r="I63" s="16" t="s">
        <v>140</v>
      </c>
      <c r="J63">
        <v>1</v>
      </c>
      <c r="K63">
        <v>9.86</v>
      </c>
      <c r="L63">
        <v>25</v>
      </c>
      <c r="M63">
        <v>6</v>
      </c>
      <c r="N63">
        <v>25</v>
      </c>
      <c r="O63" s="31" t="s">
        <v>435</v>
      </c>
      <c r="P63" s="35" t="s">
        <v>436</v>
      </c>
      <c r="Q63">
        <v>4</v>
      </c>
      <c r="R63">
        <v>45</v>
      </c>
      <c r="S63" s="22" t="s">
        <v>51</v>
      </c>
      <c r="T63" s="10" t="s">
        <v>552</v>
      </c>
      <c r="U63">
        <v>8</v>
      </c>
      <c r="V63">
        <v>8</v>
      </c>
      <c r="W63">
        <v>5</v>
      </c>
      <c r="AA63">
        <v>1145</v>
      </c>
      <c r="AB63" t="s">
        <v>158</v>
      </c>
    </row>
    <row r="64" spans="1:29" x14ac:dyDescent="0.25">
      <c r="A64" s="14" t="s">
        <v>129</v>
      </c>
      <c r="B64" s="22" t="s">
        <v>157</v>
      </c>
      <c r="C64">
        <v>4.8</v>
      </c>
      <c r="D64" s="33">
        <v>2</v>
      </c>
      <c r="E64" s="26" t="str">
        <f>VLOOKUP(U64, method!$A$1:$B$15, 2, 0)</f>
        <v>放頭</v>
      </c>
      <c r="F64">
        <v>1</v>
      </c>
      <c r="G64">
        <v>121</v>
      </c>
      <c r="H64" s="44">
        <v>1200</v>
      </c>
      <c r="I64" s="16" t="s">
        <v>140</v>
      </c>
      <c r="J64">
        <v>1</v>
      </c>
      <c r="K64">
        <v>10.59</v>
      </c>
      <c r="L64">
        <v>4</v>
      </c>
      <c r="M64">
        <v>6</v>
      </c>
      <c r="N64">
        <v>25</v>
      </c>
      <c r="O64" s="31" t="s">
        <v>439</v>
      </c>
      <c r="P64" s="36" t="s">
        <v>440</v>
      </c>
      <c r="Q64">
        <v>4</v>
      </c>
      <c r="R64">
        <v>45</v>
      </c>
      <c r="S64" s="22" t="s">
        <v>51</v>
      </c>
      <c r="T64" s="10" t="s">
        <v>442</v>
      </c>
      <c r="U64">
        <v>3</v>
      </c>
      <c r="V64">
        <v>3</v>
      </c>
      <c r="W64">
        <v>2</v>
      </c>
      <c r="AA64">
        <v>1140</v>
      </c>
      <c r="AB64" t="s">
        <v>158</v>
      </c>
    </row>
    <row r="65" spans="1:28" x14ac:dyDescent="0.25">
      <c r="A65" s="14" t="s">
        <v>129</v>
      </c>
      <c r="B65" s="22" t="s">
        <v>157</v>
      </c>
      <c r="C65">
        <v>7.3</v>
      </c>
      <c r="D65" s="33">
        <v>2</v>
      </c>
      <c r="E65" s="28" t="str">
        <f>VLOOKUP(U65, method!$A$1:$B$15, 2, 0)</f>
        <v>中前</v>
      </c>
      <c r="F65">
        <v>1</v>
      </c>
      <c r="G65">
        <v>119</v>
      </c>
      <c r="H65" s="44">
        <v>1200</v>
      </c>
      <c r="I65" s="16" t="s">
        <v>140</v>
      </c>
      <c r="J65">
        <v>1</v>
      </c>
      <c r="K65">
        <v>10.15</v>
      </c>
      <c r="L65">
        <v>14</v>
      </c>
      <c r="M65">
        <v>5</v>
      </c>
      <c r="N65">
        <v>25</v>
      </c>
      <c r="O65" s="30" t="s">
        <v>445</v>
      </c>
      <c r="P65" s="35" t="s">
        <v>436</v>
      </c>
      <c r="Q65">
        <v>4</v>
      </c>
      <c r="R65">
        <v>44</v>
      </c>
      <c r="S65" s="22" t="s">
        <v>51</v>
      </c>
      <c r="T65" s="10" t="s">
        <v>597</v>
      </c>
      <c r="U65">
        <v>7</v>
      </c>
      <c r="V65">
        <v>7</v>
      </c>
      <c r="W65">
        <v>2</v>
      </c>
      <c r="AA65">
        <v>1123</v>
      </c>
      <c r="AB65" t="s">
        <v>158</v>
      </c>
    </row>
    <row r="66" spans="1:28" x14ac:dyDescent="0.25">
      <c r="A66" s="14" t="s">
        <v>129</v>
      </c>
      <c r="B66" s="22" t="s">
        <v>157</v>
      </c>
      <c r="C66">
        <v>17</v>
      </c>
      <c r="D66">
        <v>6</v>
      </c>
      <c r="E66" s="28" t="str">
        <f>VLOOKUP(U66, method!$A$1:$B$15, 2, 0)</f>
        <v>中前</v>
      </c>
      <c r="F66">
        <v>3</v>
      </c>
      <c r="G66">
        <v>123</v>
      </c>
      <c r="H66" s="44">
        <v>1200</v>
      </c>
      <c r="I66" s="14" t="s">
        <v>50</v>
      </c>
      <c r="J66">
        <v>1</v>
      </c>
      <c r="K66">
        <v>10.97</v>
      </c>
      <c r="L66">
        <v>7</v>
      </c>
      <c r="M66">
        <v>5</v>
      </c>
      <c r="N66">
        <v>25</v>
      </c>
      <c r="O66" s="31" t="s">
        <v>439</v>
      </c>
      <c r="P66" s="35" t="s">
        <v>455</v>
      </c>
      <c r="Q66">
        <v>4</v>
      </c>
      <c r="R66">
        <v>46</v>
      </c>
      <c r="S66" s="22" t="s">
        <v>51</v>
      </c>
      <c r="T66" s="10">
        <v>2</v>
      </c>
      <c r="U66">
        <v>6</v>
      </c>
      <c r="V66">
        <v>8</v>
      </c>
      <c r="W66">
        <v>6</v>
      </c>
      <c r="AA66">
        <v>1137</v>
      </c>
      <c r="AB66" t="s">
        <v>599</v>
      </c>
    </row>
    <row r="67" spans="1:28" x14ac:dyDescent="0.25">
      <c r="A67" s="14" t="s">
        <v>129</v>
      </c>
      <c r="B67" s="22" t="s">
        <v>157</v>
      </c>
      <c r="C67">
        <v>25</v>
      </c>
      <c r="D67">
        <v>12</v>
      </c>
      <c r="E67" s="29" t="str">
        <f>VLOOKUP(U67, method!$A$1:$B$15, 2, 0)</f>
        <v>留後</v>
      </c>
      <c r="F67">
        <v>13</v>
      </c>
      <c r="G67">
        <v>125</v>
      </c>
      <c r="H67" s="46">
        <v>1650</v>
      </c>
      <c r="I67" s="20" t="s">
        <v>56</v>
      </c>
      <c r="J67">
        <v>1</v>
      </c>
      <c r="K67">
        <v>39.99</v>
      </c>
      <c r="L67">
        <v>20</v>
      </c>
      <c r="M67">
        <v>4</v>
      </c>
      <c r="N67">
        <v>25</v>
      </c>
      <c r="O67" t="s">
        <v>511</v>
      </c>
      <c r="P67" s="35" t="s">
        <v>455</v>
      </c>
      <c r="Q67">
        <v>4</v>
      </c>
      <c r="R67">
        <v>48</v>
      </c>
      <c r="S67" s="22" t="s">
        <v>51</v>
      </c>
      <c r="T67" t="s">
        <v>508</v>
      </c>
      <c r="U67">
        <v>12</v>
      </c>
      <c r="V67">
        <v>11</v>
      </c>
      <c r="W67">
        <v>11</v>
      </c>
      <c r="X67">
        <v>12</v>
      </c>
      <c r="AA67">
        <v>1137</v>
      </c>
      <c r="AB67" t="s">
        <v>463</v>
      </c>
    </row>
    <row r="68" spans="1:28" x14ac:dyDescent="0.25">
      <c r="A68" s="14" t="s">
        <v>129</v>
      </c>
      <c r="B68" s="22" t="s">
        <v>157</v>
      </c>
      <c r="C68">
        <v>13</v>
      </c>
      <c r="D68">
        <v>6</v>
      </c>
      <c r="E68" s="27" t="str">
        <f>VLOOKUP(U68, method!$A$1:$B$15, 2, 0)</f>
        <v>中後</v>
      </c>
      <c r="F68">
        <v>10</v>
      </c>
      <c r="G68">
        <v>125</v>
      </c>
      <c r="H68" s="44">
        <v>1200</v>
      </c>
      <c r="I68" s="24" t="s">
        <v>146</v>
      </c>
      <c r="J68">
        <v>1</v>
      </c>
      <c r="K68">
        <v>9.36</v>
      </c>
      <c r="L68">
        <v>26</v>
      </c>
      <c r="M68">
        <v>3</v>
      </c>
      <c r="N68">
        <v>25</v>
      </c>
      <c r="O68" t="s">
        <v>511</v>
      </c>
      <c r="P68" s="35" t="s">
        <v>455</v>
      </c>
      <c r="Q68">
        <v>4</v>
      </c>
      <c r="R68">
        <v>49</v>
      </c>
      <c r="S68" s="22" t="s">
        <v>51</v>
      </c>
      <c r="T68" t="s">
        <v>465</v>
      </c>
      <c r="U68">
        <v>10</v>
      </c>
      <c r="V68">
        <v>10</v>
      </c>
      <c r="W68">
        <v>6</v>
      </c>
      <c r="AA68">
        <v>1139</v>
      </c>
      <c r="AB68" t="s">
        <v>463</v>
      </c>
    </row>
    <row r="69" spans="1:28" x14ac:dyDescent="0.25">
      <c r="A69" s="14" t="s">
        <v>129</v>
      </c>
      <c r="B69" s="22" t="s">
        <v>157</v>
      </c>
      <c r="C69">
        <v>3.2</v>
      </c>
      <c r="D69" s="34">
        <v>5</v>
      </c>
      <c r="E69" s="27" t="str">
        <f>VLOOKUP(U69, method!$A$1:$B$15, 2, 0)</f>
        <v>中後</v>
      </c>
      <c r="F69">
        <v>1</v>
      </c>
      <c r="G69">
        <v>124</v>
      </c>
      <c r="H69" s="44">
        <v>1200</v>
      </c>
      <c r="I69" s="22" t="s">
        <v>33</v>
      </c>
      <c r="J69">
        <v>1</v>
      </c>
      <c r="K69">
        <v>9.64</v>
      </c>
      <c r="L69">
        <v>9</v>
      </c>
      <c r="M69">
        <v>3</v>
      </c>
      <c r="N69">
        <v>25</v>
      </c>
      <c r="O69" t="s">
        <v>511</v>
      </c>
      <c r="P69" s="35" t="s">
        <v>455</v>
      </c>
      <c r="Q69">
        <v>4</v>
      </c>
      <c r="R69">
        <v>49</v>
      </c>
      <c r="S69" s="22" t="s">
        <v>51</v>
      </c>
      <c r="T69" t="s">
        <v>558</v>
      </c>
      <c r="U69">
        <v>8</v>
      </c>
      <c r="V69">
        <v>8</v>
      </c>
      <c r="W69">
        <v>5</v>
      </c>
      <c r="AA69">
        <v>1141</v>
      </c>
      <c r="AB69" t="s">
        <v>463</v>
      </c>
    </row>
    <row r="70" spans="1:28" x14ac:dyDescent="0.25">
      <c r="A70" s="14" t="s">
        <v>129</v>
      </c>
      <c r="B70" s="22" t="s">
        <v>157</v>
      </c>
      <c r="C70">
        <v>7.9</v>
      </c>
      <c r="D70" s="33">
        <v>2</v>
      </c>
      <c r="E70" s="27" t="str">
        <f>VLOOKUP(U70, method!$A$1:$B$15, 2, 0)</f>
        <v>中後</v>
      </c>
      <c r="F70">
        <v>11</v>
      </c>
      <c r="G70">
        <v>125</v>
      </c>
      <c r="H70" s="44">
        <v>1200</v>
      </c>
      <c r="I70" s="24" t="s">
        <v>146</v>
      </c>
      <c r="J70">
        <v>1</v>
      </c>
      <c r="K70">
        <v>10.91</v>
      </c>
      <c r="L70">
        <v>12</v>
      </c>
      <c r="M70">
        <v>2</v>
      </c>
      <c r="N70">
        <v>25</v>
      </c>
      <c r="O70" t="s">
        <v>511</v>
      </c>
      <c r="P70" s="36" t="s">
        <v>603</v>
      </c>
      <c r="Q70">
        <v>4</v>
      </c>
      <c r="R70">
        <v>49</v>
      </c>
      <c r="S70" s="22" t="s">
        <v>51</v>
      </c>
      <c r="T70" t="s">
        <v>456</v>
      </c>
      <c r="U70">
        <v>10</v>
      </c>
      <c r="V70">
        <v>9</v>
      </c>
      <c r="W70">
        <v>2</v>
      </c>
      <c r="AA70">
        <v>1156</v>
      </c>
      <c r="AB70" t="s">
        <v>463</v>
      </c>
    </row>
    <row r="71" spans="1:28" x14ac:dyDescent="0.25">
      <c r="A71" s="14" t="s">
        <v>129</v>
      </c>
      <c r="B71" s="22" t="s">
        <v>157</v>
      </c>
      <c r="C71">
        <v>5.3</v>
      </c>
      <c r="D71" s="33">
        <v>2</v>
      </c>
      <c r="E71" s="29" t="str">
        <f>VLOOKUP(U71, method!$A$1:$B$15, 2, 0)</f>
        <v>留後</v>
      </c>
      <c r="F71">
        <v>12</v>
      </c>
      <c r="G71">
        <v>123</v>
      </c>
      <c r="H71" s="44">
        <v>1200</v>
      </c>
      <c r="I71" s="18" t="s">
        <v>12</v>
      </c>
      <c r="J71">
        <v>1</v>
      </c>
      <c r="K71">
        <v>9.2899999999999991</v>
      </c>
      <c r="L71">
        <v>12</v>
      </c>
      <c r="M71">
        <v>1</v>
      </c>
      <c r="N71">
        <v>25</v>
      </c>
      <c r="O71" t="s">
        <v>511</v>
      </c>
      <c r="P71" s="35" t="s">
        <v>455</v>
      </c>
      <c r="Q71">
        <v>4</v>
      </c>
      <c r="R71">
        <v>47</v>
      </c>
      <c r="S71" s="22" t="s">
        <v>51</v>
      </c>
      <c r="T71" s="10" t="s">
        <v>488</v>
      </c>
      <c r="U71">
        <v>11</v>
      </c>
      <c r="V71">
        <v>11</v>
      </c>
      <c r="W71">
        <v>2</v>
      </c>
      <c r="AA71">
        <v>1155</v>
      </c>
      <c r="AB71" t="s">
        <v>463</v>
      </c>
    </row>
    <row r="72" spans="1:28" x14ac:dyDescent="0.25">
      <c r="A72" s="14" t="s">
        <v>129</v>
      </c>
      <c r="B72" s="22" t="s">
        <v>157</v>
      </c>
      <c r="C72">
        <v>4.8</v>
      </c>
      <c r="D72" s="33">
        <v>2</v>
      </c>
      <c r="E72" s="28" t="str">
        <f>VLOOKUP(U72, method!$A$1:$B$15, 2, 0)</f>
        <v>中前</v>
      </c>
      <c r="F72">
        <v>4</v>
      </c>
      <c r="G72">
        <v>120</v>
      </c>
      <c r="H72" s="44">
        <v>1200</v>
      </c>
      <c r="I72" s="24" t="s">
        <v>389</v>
      </c>
      <c r="J72">
        <v>1</v>
      </c>
      <c r="K72">
        <v>9.14</v>
      </c>
      <c r="L72">
        <v>18</v>
      </c>
      <c r="M72">
        <v>12</v>
      </c>
      <c r="N72">
        <v>24</v>
      </c>
      <c r="O72" t="s">
        <v>511</v>
      </c>
      <c r="P72" s="35" t="s">
        <v>455</v>
      </c>
      <c r="Q72">
        <v>4</v>
      </c>
      <c r="R72">
        <v>45</v>
      </c>
      <c r="S72" s="22" t="s">
        <v>51</v>
      </c>
      <c r="T72" s="10" t="s">
        <v>376</v>
      </c>
      <c r="U72">
        <v>6</v>
      </c>
      <c r="V72">
        <v>5</v>
      </c>
      <c r="W72">
        <v>2</v>
      </c>
      <c r="AA72">
        <v>1143</v>
      </c>
      <c r="AB72" t="s">
        <v>463</v>
      </c>
    </row>
    <row r="73" spans="1:28" x14ac:dyDescent="0.25">
      <c r="A73" s="14" t="s">
        <v>129</v>
      </c>
      <c r="B73" s="22" t="s">
        <v>157</v>
      </c>
      <c r="C73">
        <v>6.2</v>
      </c>
      <c r="D73" s="33">
        <v>1</v>
      </c>
      <c r="E73" s="28" t="str">
        <f>VLOOKUP(U73, method!$A$1:$B$15, 2, 0)</f>
        <v>中前</v>
      </c>
      <c r="F73">
        <v>2</v>
      </c>
      <c r="G73">
        <v>132</v>
      </c>
      <c r="H73" s="44">
        <v>1200</v>
      </c>
      <c r="I73" s="24" t="s">
        <v>389</v>
      </c>
      <c r="J73">
        <v>1</v>
      </c>
      <c r="K73">
        <v>9.61</v>
      </c>
      <c r="L73">
        <v>1</v>
      </c>
      <c r="M73">
        <v>12</v>
      </c>
      <c r="N73">
        <v>24</v>
      </c>
      <c r="O73" t="s">
        <v>511</v>
      </c>
      <c r="P73" s="35" t="s">
        <v>455</v>
      </c>
      <c r="Q73">
        <v>5</v>
      </c>
      <c r="R73">
        <v>36</v>
      </c>
      <c r="S73" s="22" t="s">
        <v>51</v>
      </c>
      <c r="T73" t="s">
        <v>536</v>
      </c>
      <c r="U73">
        <v>4</v>
      </c>
      <c r="V73">
        <v>2</v>
      </c>
      <c r="W73">
        <v>1</v>
      </c>
      <c r="AA73">
        <v>1139</v>
      </c>
      <c r="AB73" t="s">
        <v>463</v>
      </c>
    </row>
    <row r="74" spans="1:28" x14ac:dyDescent="0.25">
      <c r="A74" s="14" t="s">
        <v>129</v>
      </c>
      <c r="B74" s="22" t="s">
        <v>157</v>
      </c>
      <c r="C74">
        <v>11</v>
      </c>
      <c r="D74" s="34">
        <v>5</v>
      </c>
      <c r="E74" s="28" t="str">
        <f>VLOOKUP(U74, method!$A$1:$B$15, 2, 0)</f>
        <v>中前</v>
      </c>
      <c r="F74">
        <v>10</v>
      </c>
      <c r="G74">
        <v>126</v>
      </c>
      <c r="H74" s="46">
        <v>1650</v>
      </c>
      <c r="I74" s="17" t="s">
        <v>512</v>
      </c>
      <c r="J74">
        <v>1</v>
      </c>
      <c r="K74">
        <v>39.369999999999997</v>
      </c>
      <c r="L74">
        <v>9</v>
      </c>
      <c r="M74">
        <v>11</v>
      </c>
      <c r="N74">
        <v>24</v>
      </c>
      <c r="O74" t="s">
        <v>511</v>
      </c>
      <c r="P74" s="35" t="s">
        <v>455</v>
      </c>
      <c r="Q74">
        <v>5</v>
      </c>
      <c r="R74">
        <v>34</v>
      </c>
      <c r="S74" s="22" t="s">
        <v>51</v>
      </c>
      <c r="T74" t="s">
        <v>536</v>
      </c>
      <c r="U74">
        <v>6</v>
      </c>
      <c r="V74">
        <v>6</v>
      </c>
      <c r="W74">
        <v>7</v>
      </c>
      <c r="X74">
        <v>5</v>
      </c>
      <c r="AA74">
        <v>1134</v>
      </c>
      <c r="AB74" t="s">
        <v>463</v>
      </c>
    </row>
    <row r="75" spans="1:28" x14ac:dyDescent="0.25">
      <c r="A75" s="14" t="s">
        <v>129</v>
      </c>
      <c r="B75" s="22" t="s">
        <v>157</v>
      </c>
      <c r="C75">
        <v>34</v>
      </c>
      <c r="D75" s="33">
        <v>2</v>
      </c>
      <c r="E75" s="28" t="str">
        <f>VLOOKUP(U75, method!$A$1:$B$15, 2, 0)</f>
        <v>中前</v>
      </c>
      <c r="F75">
        <v>8</v>
      </c>
      <c r="G75">
        <v>129</v>
      </c>
      <c r="H75" s="44">
        <v>1200</v>
      </c>
      <c r="I75" s="24" t="s">
        <v>389</v>
      </c>
      <c r="J75">
        <v>1</v>
      </c>
      <c r="K75">
        <v>9.93</v>
      </c>
      <c r="L75">
        <v>6</v>
      </c>
      <c r="M75">
        <v>11</v>
      </c>
      <c r="N75">
        <v>24</v>
      </c>
      <c r="O75" s="31" t="s">
        <v>439</v>
      </c>
      <c r="P75" s="35" t="s">
        <v>455</v>
      </c>
      <c r="Q75">
        <v>5</v>
      </c>
      <c r="R75">
        <v>34</v>
      </c>
      <c r="S75" s="22" t="s">
        <v>51</v>
      </c>
      <c r="T75" s="10" t="s">
        <v>613</v>
      </c>
      <c r="U75">
        <v>6</v>
      </c>
      <c r="V75">
        <v>5</v>
      </c>
      <c r="W75">
        <v>2</v>
      </c>
      <c r="AA75">
        <v>1150</v>
      </c>
      <c r="AB75" t="s">
        <v>463</v>
      </c>
    </row>
    <row r="76" spans="1:28" x14ac:dyDescent="0.25">
      <c r="A76" s="14" t="s">
        <v>129</v>
      </c>
      <c r="B76" s="22" t="s">
        <v>157</v>
      </c>
      <c r="C76">
        <v>7.5</v>
      </c>
      <c r="D76" s="34">
        <v>5</v>
      </c>
      <c r="E76" s="28" t="str">
        <f>VLOOKUP(U76, method!$A$1:$B$15, 2, 0)</f>
        <v>中前</v>
      </c>
      <c r="F76">
        <v>7</v>
      </c>
      <c r="G76">
        <v>127</v>
      </c>
      <c r="H76" s="44">
        <v>1200</v>
      </c>
      <c r="I76" s="17" t="s">
        <v>512</v>
      </c>
      <c r="J76">
        <v>1</v>
      </c>
      <c r="K76">
        <v>10.72</v>
      </c>
      <c r="L76">
        <v>23</v>
      </c>
      <c r="M76">
        <v>10</v>
      </c>
      <c r="N76">
        <v>24</v>
      </c>
      <c r="O76" t="s">
        <v>511</v>
      </c>
      <c r="P76" s="35" t="s">
        <v>455</v>
      </c>
      <c r="Q76">
        <v>5</v>
      </c>
      <c r="R76">
        <v>34</v>
      </c>
      <c r="S76" s="22" t="s">
        <v>51</v>
      </c>
      <c r="T76">
        <v>3</v>
      </c>
      <c r="U76">
        <v>6</v>
      </c>
      <c r="V76">
        <v>6</v>
      </c>
      <c r="W76">
        <v>5</v>
      </c>
      <c r="AA76">
        <v>1140</v>
      </c>
      <c r="AB76" t="s">
        <v>463</v>
      </c>
    </row>
    <row r="77" spans="1:28" x14ac:dyDescent="0.25">
      <c r="A77" s="14" t="s">
        <v>129</v>
      </c>
      <c r="B77" s="22" t="s">
        <v>157</v>
      </c>
      <c r="C77">
        <v>11</v>
      </c>
      <c r="D77" s="33">
        <v>2</v>
      </c>
      <c r="E77" s="28" t="str">
        <f>VLOOKUP(U77, method!$A$1:$B$15, 2, 0)</f>
        <v>中前</v>
      </c>
      <c r="F77">
        <v>9</v>
      </c>
      <c r="G77">
        <v>125</v>
      </c>
      <c r="H77" s="44">
        <v>1200</v>
      </c>
      <c r="I77" s="17" t="s">
        <v>512</v>
      </c>
      <c r="J77">
        <v>1</v>
      </c>
      <c r="K77">
        <v>10.16</v>
      </c>
      <c r="L77">
        <v>28</v>
      </c>
      <c r="M77">
        <v>9</v>
      </c>
      <c r="N77">
        <v>24</v>
      </c>
      <c r="O77" t="s">
        <v>511</v>
      </c>
      <c r="P77" s="35" t="s">
        <v>455</v>
      </c>
      <c r="Q77">
        <v>5</v>
      </c>
      <c r="R77">
        <v>32</v>
      </c>
      <c r="S77" s="22" t="s">
        <v>51</v>
      </c>
      <c r="T77" s="10" t="s">
        <v>488</v>
      </c>
      <c r="U77">
        <v>5</v>
      </c>
      <c r="V77">
        <v>5</v>
      </c>
      <c r="W77">
        <v>2</v>
      </c>
      <c r="AA77">
        <v>1131</v>
      </c>
      <c r="AB77" t="s">
        <v>463</v>
      </c>
    </row>
    <row r="78" spans="1:28" x14ac:dyDescent="0.25">
      <c r="A78" s="14" t="s">
        <v>129</v>
      </c>
      <c r="B78" s="22" t="s">
        <v>157</v>
      </c>
      <c r="C78">
        <v>14</v>
      </c>
      <c r="D78">
        <v>8</v>
      </c>
      <c r="E78" s="28" t="str">
        <f>VLOOKUP(U78, method!$A$1:$B$15, 2, 0)</f>
        <v>中前</v>
      </c>
      <c r="F78">
        <v>12</v>
      </c>
      <c r="G78">
        <v>125</v>
      </c>
      <c r="H78" s="46">
        <v>1400</v>
      </c>
      <c r="I78" s="20" t="s">
        <v>56</v>
      </c>
      <c r="J78">
        <v>1</v>
      </c>
      <c r="K78">
        <v>22.74</v>
      </c>
      <c r="L78">
        <v>15</v>
      </c>
      <c r="M78">
        <v>9</v>
      </c>
      <c r="N78">
        <v>24</v>
      </c>
      <c r="O78" t="s">
        <v>491</v>
      </c>
      <c r="P78" s="35" t="s">
        <v>436</v>
      </c>
      <c r="Q78">
        <v>5</v>
      </c>
      <c r="R78">
        <v>34</v>
      </c>
      <c r="S78" s="22" t="s">
        <v>51</v>
      </c>
      <c r="T78">
        <v>5</v>
      </c>
      <c r="U78">
        <v>6</v>
      </c>
      <c r="V78">
        <v>6</v>
      </c>
      <c r="W78">
        <v>5</v>
      </c>
      <c r="X78">
        <v>8</v>
      </c>
      <c r="AA78">
        <v>1123</v>
      </c>
      <c r="AB78" t="s">
        <v>620</v>
      </c>
    </row>
    <row r="79" spans="1:28" x14ac:dyDescent="0.25">
      <c r="A79" s="14" t="s">
        <v>129</v>
      </c>
      <c r="B79" s="22" t="s">
        <v>157</v>
      </c>
      <c r="C79">
        <v>51</v>
      </c>
      <c r="D79">
        <v>10</v>
      </c>
      <c r="E79" s="26" t="str">
        <f>VLOOKUP(U79, method!$A$1:$B$15, 2, 0)</f>
        <v>放頭</v>
      </c>
      <c r="F79">
        <v>6</v>
      </c>
      <c r="G79">
        <v>128</v>
      </c>
      <c r="H79" s="46">
        <v>1800</v>
      </c>
      <c r="I79" s="14" t="s">
        <v>398</v>
      </c>
      <c r="J79">
        <v>1</v>
      </c>
      <c r="K79">
        <v>50.51</v>
      </c>
      <c r="L79">
        <v>10</v>
      </c>
      <c r="M79">
        <v>7</v>
      </c>
      <c r="N79">
        <v>24</v>
      </c>
      <c r="O79" s="30" t="s">
        <v>445</v>
      </c>
      <c r="P79" s="35" t="s">
        <v>436</v>
      </c>
      <c r="Q79">
        <v>5</v>
      </c>
      <c r="R79">
        <v>38</v>
      </c>
      <c r="S79" s="22" t="s">
        <v>51</v>
      </c>
      <c r="T79" t="s">
        <v>548</v>
      </c>
      <c r="U79">
        <v>1</v>
      </c>
      <c r="V79">
        <v>1</v>
      </c>
      <c r="W79">
        <v>1</v>
      </c>
      <c r="X79">
        <v>1</v>
      </c>
      <c r="Y79">
        <v>10</v>
      </c>
      <c r="AA79">
        <v>1131</v>
      </c>
      <c r="AB79" t="s">
        <v>158</v>
      </c>
    </row>
    <row r="80" spans="1:28" x14ac:dyDescent="0.25">
      <c r="A80" s="14" t="s">
        <v>129</v>
      </c>
      <c r="B80" s="22" t="s">
        <v>157</v>
      </c>
      <c r="C80">
        <v>39</v>
      </c>
      <c r="D80">
        <v>9</v>
      </c>
      <c r="E80" s="27" t="str">
        <f>VLOOKUP(U80, method!$A$1:$B$15, 2, 0)</f>
        <v>中後</v>
      </c>
      <c r="F80">
        <v>12</v>
      </c>
      <c r="G80">
        <v>135</v>
      </c>
      <c r="H80" s="46">
        <v>1650</v>
      </c>
      <c r="I80" s="20" t="s">
        <v>56</v>
      </c>
      <c r="J80">
        <v>1</v>
      </c>
      <c r="K80">
        <v>41.96</v>
      </c>
      <c r="L80">
        <v>4</v>
      </c>
      <c r="M80">
        <v>7</v>
      </c>
      <c r="N80">
        <v>24</v>
      </c>
      <c r="O80" s="31" t="s">
        <v>439</v>
      </c>
      <c r="P80" s="35" t="s">
        <v>455</v>
      </c>
      <c r="Q80">
        <v>5</v>
      </c>
      <c r="R80">
        <v>40</v>
      </c>
      <c r="S80" s="22" t="s">
        <v>51</v>
      </c>
      <c r="T80" t="s">
        <v>624</v>
      </c>
      <c r="U80">
        <v>10</v>
      </c>
      <c r="V80">
        <v>10</v>
      </c>
      <c r="W80">
        <v>9</v>
      </c>
      <c r="X80">
        <v>9</v>
      </c>
      <c r="AA80">
        <v>1151</v>
      </c>
      <c r="AB80" t="s">
        <v>158</v>
      </c>
    </row>
    <row r="81" spans="1:28" x14ac:dyDescent="0.25">
      <c r="A81" s="14" t="s">
        <v>129</v>
      </c>
      <c r="B81" s="22" t="s">
        <v>157</v>
      </c>
      <c r="C81">
        <v>117</v>
      </c>
      <c r="D81">
        <v>8</v>
      </c>
      <c r="E81" s="26" t="str">
        <f>VLOOKUP(U81, method!$A$1:$B$15, 2, 0)</f>
        <v>放頭</v>
      </c>
      <c r="F81">
        <v>7</v>
      </c>
      <c r="G81">
        <v>115</v>
      </c>
      <c r="H81" s="46">
        <v>1650</v>
      </c>
      <c r="I81" s="22" t="s">
        <v>470</v>
      </c>
      <c r="J81">
        <v>1</v>
      </c>
      <c r="K81">
        <v>41.24</v>
      </c>
      <c r="L81">
        <v>12</v>
      </c>
      <c r="M81">
        <v>6</v>
      </c>
      <c r="N81">
        <v>24</v>
      </c>
      <c r="O81" s="30" t="s">
        <v>445</v>
      </c>
      <c r="P81" s="35" t="s">
        <v>455</v>
      </c>
      <c r="Q81">
        <v>4</v>
      </c>
      <c r="R81">
        <v>42</v>
      </c>
      <c r="S81" s="22" t="s">
        <v>51</v>
      </c>
      <c r="T81">
        <v>8</v>
      </c>
      <c r="U81">
        <v>2</v>
      </c>
      <c r="V81">
        <v>1</v>
      </c>
      <c r="W81">
        <v>1</v>
      </c>
      <c r="X81">
        <v>8</v>
      </c>
      <c r="AA81">
        <v>1152</v>
      </c>
      <c r="AB81" t="s">
        <v>158</v>
      </c>
    </row>
    <row r="82" spans="1:28" x14ac:dyDescent="0.25">
      <c r="A82" s="14" t="s">
        <v>129</v>
      </c>
      <c r="B82" s="22" t="s">
        <v>157</v>
      </c>
      <c r="C82">
        <v>77</v>
      </c>
      <c r="D82">
        <v>11</v>
      </c>
      <c r="E82" s="29" t="str">
        <f>VLOOKUP(U82, method!$A$1:$B$15, 2, 0)</f>
        <v>留後</v>
      </c>
      <c r="F82">
        <v>11</v>
      </c>
      <c r="G82">
        <v>116</v>
      </c>
      <c r="H82" s="46">
        <v>1400</v>
      </c>
      <c r="I82" s="17" t="s">
        <v>512</v>
      </c>
      <c r="J82">
        <v>1</v>
      </c>
      <c r="K82">
        <v>22.99</v>
      </c>
      <c r="L82">
        <v>2</v>
      </c>
      <c r="M82">
        <v>6</v>
      </c>
      <c r="N82">
        <v>24</v>
      </c>
      <c r="O82" t="s">
        <v>551</v>
      </c>
      <c r="P82" s="35" t="s">
        <v>436</v>
      </c>
      <c r="Q82">
        <v>4</v>
      </c>
      <c r="R82">
        <v>44</v>
      </c>
      <c r="S82" s="22" t="s">
        <v>51</v>
      </c>
      <c r="T82" t="s">
        <v>546</v>
      </c>
      <c r="U82">
        <v>12</v>
      </c>
      <c r="V82">
        <v>12</v>
      </c>
      <c r="W82">
        <v>13</v>
      </c>
      <c r="X82">
        <v>11</v>
      </c>
      <c r="AA82">
        <v>1153</v>
      </c>
      <c r="AB82" t="s">
        <v>158</v>
      </c>
    </row>
    <row r="83" spans="1:28" x14ac:dyDescent="0.25">
      <c r="A83" s="14" t="s">
        <v>129</v>
      </c>
      <c r="B83" s="22" t="s">
        <v>157</v>
      </c>
      <c r="C83">
        <v>84</v>
      </c>
      <c r="D83">
        <v>6</v>
      </c>
      <c r="E83" s="29" t="str">
        <f>VLOOKUP(U83, method!$A$1:$B$15, 2, 0)</f>
        <v>留後</v>
      </c>
      <c r="F83">
        <v>13</v>
      </c>
      <c r="G83">
        <v>118</v>
      </c>
      <c r="H83" s="46">
        <v>1400</v>
      </c>
      <c r="I83" s="17" t="s">
        <v>512</v>
      </c>
      <c r="J83">
        <v>1</v>
      </c>
      <c r="K83">
        <v>23.6</v>
      </c>
      <c r="L83">
        <v>19</v>
      </c>
      <c r="M83">
        <v>5</v>
      </c>
      <c r="N83">
        <v>24</v>
      </c>
      <c r="O83" t="s">
        <v>631</v>
      </c>
      <c r="P83" s="35" t="s">
        <v>455</v>
      </c>
      <c r="Q83">
        <v>4</v>
      </c>
      <c r="R83">
        <v>46</v>
      </c>
      <c r="S83" s="22" t="s">
        <v>51</v>
      </c>
      <c r="T83" t="s">
        <v>546</v>
      </c>
      <c r="U83">
        <v>13</v>
      </c>
      <c r="V83">
        <v>11</v>
      </c>
      <c r="W83">
        <v>9</v>
      </c>
      <c r="X83">
        <v>6</v>
      </c>
      <c r="AA83">
        <v>1157</v>
      </c>
      <c r="AB83" t="s">
        <v>158</v>
      </c>
    </row>
    <row r="84" spans="1:28" x14ac:dyDescent="0.25">
      <c r="A84" s="14" t="s">
        <v>129</v>
      </c>
      <c r="B84" s="22" t="s">
        <v>157</v>
      </c>
      <c r="C84">
        <v>33</v>
      </c>
      <c r="D84">
        <v>9</v>
      </c>
      <c r="E84" s="27" t="str">
        <f>VLOOKUP(U84, method!$A$1:$B$15, 2, 0)</f>
        <v>中後</v>
      </c>
      <c r="F84">
        <v>5</v>
      </c>
      <c r="G84">
        <v>121</v>
      </c>
      <c r="H84" s="44">
        <v>1200</v>
      </c>
      <c r="I84" s="23" t="s">
        <v>39</v>
      </c>
      <c r="J84">
        <v>1</v>
      </c>
      <c r="K84">
        <v>11.81</v>
      </c>
      <c r="L84">
        <v>8</v>
      </c>
      <c r="M84">
        <v>5</v>
      </c>
      <c r="N84">
        <v>24</v>
      </c>
      <c r="O84" s="30" t="s">
        <v>445</v>
      </c>
      <c r="P84" s="35" t="s">
        <v>455</v>
      </c>
      <c r="Q84">
        <v>4</v>
      </c>
      <c r="R84">
        <v>48</v>
      </c>
      <c r="S84" s="22" t="s">
        <v>51</v>
      </c>
      <c r="T84">
        <v>5</v>
      </c>
      <c r="U84">
        <v>9</v>
      </c>
      <c r="V84">
        <v>10</v>
      </c>
      <c r="W84">
        <v>9</v>
      </c>
      <c r="AA84">
        <v>1155</v>
      </c>
      <c r="AB84" t="s">
        <v>635</v>
      </c>
    </row>
    <row r="85" spans="1:28" x14ac:dyDescent="0.25">
      <c r="A85" s="14" t="s">
        <v>129</v>
      </c>
      <c r="B85" s="22" t="s">
        <v>157</v>
      </c>
      <c r="C85">
        <v>77</v>
      </c>
      <c r="D85">
        <v>7</v>
      </c>
      <c r="E85" s="28" t="str">
        <f>VLOOKUP(U85, method!$A$1:$B$15, 2, 0)</f>
        <v>中前</v>
      </c>
      <c r="F85">
        <v>1</v>
      </c>
      <c r="G85">
        <v>123</v>
      </c>
      <c r="H85" s="46">
        <v>1400</v>
      </c>
      <c r="I85" s="15" t="s">
        <v>391</v>
      </c>
      <c r="J85">
        <v>1</v>
      </c>
      <c r="K85">
        <v>22.32</v>
      </c>
      <c r="L85">
        <v>20</v>
      </c>
      <c r="M85">
        <v>4</v>
      </c>
      <c r="N85">
        <v>24</v>
      </c>
      <c r="O85" t="s">
        <v>631</v>
      </c>
      <c r="P85" s="35" t="s">
        <v>455</v>
      </c>
      <c r="Q85">
        <v>4</v>
      </c>
      <c r="R85">
        <v>50</v>
      </c>
      <c r="S85" s="22" t="s">
        <v>51</v>
      </c>
      <c r="T85" t="s">
        <v>637</v>
      </c>
      <c r="U85">
        <v>5</v>
      </c>
      <c r="V85">
        <v>5</v>
      </c>
      <c r="W85">
        <v>4</v>
      </c>
      <c r="X85">
        <v>7</v>
      </c>
      <c r="AA85">
        <v>1162</v>
      </c>
      <c r="AB85" t="s">
        <v>639</v>
      </c>
    </row>
    <row r="86" spans="1:28" x14ac:dyDescent="0.25">
      <c r="A86" s="14" t="s">
        <v>129</v>
      </c>
      <c r="B86" s="22" t="s">
        <v>157</v>
      </c>
      <c r="C86">
        <v>228</v>
      </c>
      <c r="D86">
        <v>8</v>
      </c>
      <c r="E86" s="29" t="str">
        <f>VLOOKUP(U86, method!$A$1:$B$15, 2, 0)</f>
        <v>留後</v>
      </c>
      <c r="F86">
        <v>1</v>
      </c>
      <c r="G86">
        <v>125</v>
      </c>
      <c r="H86" s="44">
        <v>1200</v>
      </c>
      <c r="I86" s="17" t="s">
        <v>448</v>
      </c>
      <c r="J86">
        <v>1</v>
      </c>
      <c r="K86">
        <v>9.77</v>
      </c>
      <c r="L86">
        <v>24</v>
      </c>
      <c r="M86">
        <v>3</v>
      </c>
      <c r="N86">
        <v>24</v>
      </c>
      <c r="O86" t="s">
        <v>545</v>
      </c>
      <c r="P86" s="35" t="s">
        <v>455</v>
      </c>
      <c r="Q86">
        <v>4</v>
      </c>
      <c r="R86">
        <v>52</v>
      </c>
      <c r="S86" s="23" t="s">
        <v>72</v>
      </c>
      <c r="T86" t="s">
        <v>558</v>
      </c>
      <c r="U86">
        <v>11</v>
      </c>
      <c r="V86">
        <v>12</v>
      </c>
      <c r="W86">
        <v>8</v>
      </c>
      <c r="AA86">
        <v>1167</v>
      </c>
      <c r="AB86" t="s">
        <v>64</v>
      </c>
    </row>
    <row r="87" spans="1:28" x14ac:dyDescent="0.25">
      <c r="A87" s="14" t="s">
        <v>129</v>
      </c>
      <c r="B87" s="22" t="s">
        <v>157</v>
      </c>
      <c r="C87">
        <v>45</v>
      </c>
      <c r="D87">
        <v>11</v>
      </c>
      <c r="E87" s="27" t="str">
        <f>VLOOKUP(U87, method!$A$1:$B$15, 2, 0)</f>
        <v>中後</v>
      </c>
      <c r="F87">
        <v>5</v>
      </c>
      <c r="G87">
        <v>125</v>
      </c>
      <c r="H87" s="44">
        <v>1200</v>
      </c>
      <c r="I87" s="17" t="s">
        <v>448</v>
      </c>
      <c r="J87">
        <v>1</v>
      </c>
      <c r="K87">
        <v>12.3</v>
      </c>
      <c r="L87">
        <v>28</v>
      </c>
      <c r="M87">
        <v>2</v>
      </c>
      <c r="N87">
        <v>24</v>
      </c>
      <c r="O87" s="31" t="s">
        <v>439</v>
      </c>
      <c r="P87" s="35" t="s">
        <v>455</v>
      </c>
      <c r="Q87">
        <v>4</v>
      </c>
      <c r="R87">
        <v>52</v>
      </c>
      <c r="S87" s="23" t="s">
        <v>72</v>
      </c>
      <c r="T87" t="s">
        <v>573</v>
      </c>
      <c r="U87">
        <v>10</v>
      </c>
      <c r="V87">
        <v>10</v>
      </c>
      <c r="W87">
        <v>11</v>
      </c>
      <c r="AA87">
        <v>1183</v>
      </c>
      <c r="AB87" t="s">
        <v>227</v>
      </c>
    </row>
    <row r="88" spans="1:28" x14ac:dyDescent="0.25">
      <c r="A88" s="14" t="s">
        <v>129</v>
      </c>
      <c r="B88" s="23" t="s">
        <v>160</v>
      </c>
      <c r="C88">
        <v>5.6</v>
      </c>
      <c r="D88">
        <v>7</v>
      </c>
      <c r="E88" s="28" t="str">
        <f>VLOOKUP(U88, method!$A$1:$B$15, 2, 0)</f>
        <v>中前</v>
      </c>
      <c r="F88">
        <v>9</v>
      </c>
      <c r="G88">
        <v>120</v>
      </c>
      <c r="H88" s="44">
        <v>1200</v>
      </c>
      <c r="I88" s="25" t="s">
        <v>26</v>
      </c>
      <c r="J88">
        <v>1</v>
      </c>
      <c r="K88">
        <v>10.78</v>
      </c>
      <c r="L88">
        <v>25</v>
      </c>
      <c r="M88">
        <v>6</v>
      </c>
      <c r="N88">
        <v>25</v>
      </c>
      <c r="O88" s="31" t="s">
        <v>435</v>
      </c>
      <c r="P88" s="35" t="s">
        <v>436</v>
      </c>
      <c r="Q88">
        <v>4</v>
      </c>
      <c r="R88">
        <v>45</v>
      </c>
      <c r="S88" s="24" t="s">
        <v>62</v>
      </c>
      <c r="T88" t="s">
        <v>546</v>
      </c>
      <c r="U88">
        <v>7</v>
      </c>
      <c r="V88">
        <v>8</v>
      </c>
      <c r="W88">
        <v>7</v>
      </c>
      <c r="AA88">
        <v>1071</v>
      </c>
      <c r="AB88" t="s">
        <v>143</v>
      </c>
    </row>
    <row r="89" spans="1:28" x14ac:dyDescent="0.25">
      <c r="A89" s="14" t="s">
        <v>129</v>
      </c>
      <c r="B89" s="23" t="s">
        <v>160</v>
      </c>
      <c r="C89">
        <v>9.6999999999999993</v>
      </c>
      <c r="D89" s="33">
        <v>3</v>
      </c>
      <c r="E89" s="28" t="str">
        <f>VLOOKUP(U89, method!$A$1:$B$15, 2, 0)</f>
        <v>中前</v>
      </c>
      <c r="F89">
        <v>12</v>
      </c>
      <c r="G89">
        <v>119</v>
      </c>
      <c r="H89" s="44">
        <v>1200</v>
      </c>
      <c r="I89" s="20" t="s">
        <v>56</v>
      </c>
      <c r="J89">
        <v>1</v>
      </c>
      <c r="K89">
        <v>10.210000000000001</v>
      </c>
      <c r="L89">
        <v>28</v>
      </c>
      <c r="M89">
        <v>5</v>
      </c>
      <c r="N89">
        <v>25</v>
      </c>
      <c r="O89" s="31" t="s">
        <v>451</v>
      </c>
      <c r="P89" s="35" t="s">
        <v>436</v>
      </c>
      <c r="Q89">
        <v>4</v>
      </c>
      <c r="R89">
        <v>44</v>
      </c>
      <c r="S89" s="24" t="s">
        <v>62</v>
      </c>
      <c r="T89" s="10" t="s">
        <v>376</v>
      </c>
      <c r="U89">
        <v>5</v>
      </c>
      <c r="V89">
        <v>4</v>
      </c>
      <c r="W89">
        <v>3</v>
      </c>
      <c r="AA89">
        <v>1072</v>
      </c>
      <c r="AB89" t="s">
        <v>143</v>
      </c>
    </row>
    <row r="90" spans="1:28" x14ac:dyDescent="0.25">
      <c r="A90" s="14" t="s">
        <v>129</v>
      </c>
      <c r="B90" s="23" t="s">
        <v>160</v>
      </c>
      <c r="C90">
        <v>11</v>
      </c>
      <c r="D90" s="33">
        <v>2</v>
      </c>
      <c r="E90" s="26" t="str">
        <f>VLOOKUP(U90, method!$A$1:$B$15, 2, 0)</f>
        <v>放頭</v>
      </c>
      <c r="F90">
        <v>2</v>
      </c>
      <c r="G90">
        <v>119</v>
      </c>
      <c r="H90" s="44">
        <v>1200</v>
      </c>
      <c r="I90" s="14" t="s">
        <v>45</v>
      </c>
      <c r="J90">
        <v>1</v>
      </c>
      <c r="K90">
        <v>10.38</v>
      </c>
      <c r="L90">
        <v>7</v>
      </c>
      <c r="M90">
        <v>5</v>
      </c>
      <c r="N90">
        <v>25</v>
      </c>
      <c r="O90" s="31" t="s">
        <v>439</v>
      </c>
      <c r="P90" s="35" t="s">
        <v>455</v>
      </c>
      <c r="Q90">
        <v>4</v>
      </c>
      <c r="R90">
        <v>43</v>
      </c>
      <c r="S90" s="24" t="s">
        <v>62</v>
      </c>
      <c r="T90" s="10" t="s">
        <v>613</v>
      </c>
      <c r="U90">
        <v>1</v>
      </c>
      <c r="V90">
        <v>2</v>
      </c>
      <c r="W90">
        <v>2</v>
      </c>
      <c r="AA90">
        <v>1064</v>
      </c>
      <c r="AB90" t="s">
        <v>143</v>
      </c>
    </row>
    <row r="91" spans="1:28" x14ac:dyDescent="0.25">
      <c r="A91" s="14" t="s">
        <v>129</v>
      </c>
      <c r="B91" s="23" t="s">
        <v>160</v>
      </c>
      <c r="C91">
        <v>122</v>
      </c>
      <c r="D91">
        <v>10</v>
      </c>
      <c r="E91" s="28" t="str">
        <f>VLOOKUP(U91, method!$A$1:$B$15, 2, 0)</f>
        <v>中前</v>
      </c>
      <c r="F91">
        <v>13</v>
      </c>
      <c r="G91">
        <v>122</v>
      </c>
      <c r="H91" s="46">
        <v>1400</v>
      </c>
      <c r="I91" s="14" t="s">
        <v>45</v>
      </c>
      <c r="J91">
        <v>1</v>
      </c>
      <c r="K91">
        <v>22.67</v>
      </c>
      <c r="L91">
        <v>6</v>
      </c>
      <c r="M91">
        <v>4</v>
      </c>
      <c r="N91">
        <v>25</v>
      </c>
      <c r="O91" t="s">
        <v>469</v>
      </c>
      <c r="P91" s="35" t="s">
        <v>455</v>
      </c>
      <c r="Q91">
        <v>4</v>
      </c>
      <c r="R91">
        <v>45</v>
      </c>
      <c r="S91" s="24" t="s">
        <v>62</v>
      </c>
      <c r="T91">
        <v>6</v>
      </c>
      <c r="U91">
        <v>4</v>
      </c>
      <c r="V91">
        <v>3</v>
      </c>
      <c r="W91">
        <v>3</v>
      </c>
      <c r="X91">
        <v>10</v>
      </c>
      <c r="AA91">
        <v>1059</v>
      </c>
      <c r="AB91" t="s">
        <v>143</v>
      </c>
    </row>
    <row r="92" spans="1:28" x14ac:dyDescent="0.25">
      <c r="A92" s="14" t="s">
        <v>129</v>
      </c>
      <c r="B92" s="23" t="s">
        <v>160</v>
      </c>
      <c r="C92">
        <v>73</v>
      </c>
      <c r="D92">
        <v>13</v>
      </c>
      <c r="E92" s="28" t="str">
        <f>VLOOKUP(U92, method!$A$1:$B$15, 2, 0)</f>
        <v>中前</v>
      </c>
      <c r="F92">
        <v>13</v>
      </c>
      <c r="G92">
        <v>122</v>
      </c>
      <c r="H92" s="46">
        <v>1400</v>
      </c>
      <c r="I92" s="14" t="s">
        <v>45</v>
      </c>
      <c r="J92">
        <v>1</v>
      </c>
      <c r="K92">
        <v>22.79</v>
      </c>
      <c r="L92">
        <v>23</v>
      </c>
      <c r="M92">
        <v>3</v>
      </c>
      <c r="N92">
        <v>25</v>
      </c>
      <c r="O92" t="s">
        <v>545</v>
      </c>
      <c r="P92" s="35" t="s">
        <v>436</v>
      </c>
      <c r="Q92">
        <v>4</v>
      </c>
      <c r="R92">
        <v>47</v>
      </c>
      <c r="S92" s="24" t="s">
        <v>62</v>
      </c>
      <c r="T92" t="s">
        <v>648</v>
      </c>
      <c r="U92">
        <v>6</v>
      </c>
      <c r="V92">
        <v>3</v>
      </c>
      <c r="W92">
        <v>4</v>
      </c>
      <c r="X92">
        <v>13</v>
      </c>
      <c r="AA92">
        <v>1067</v>
      </c>
      <c r="AB92" t="s">
        <v>143</v>
      </c>
    </row>
    <row r="93" spans="1:28" x14ac:dyDescent="0.25">
      <c r="A93" s="14" t="s">
        <v>129</v>
      </c>
      <c r="B93" s="23" t="s">
        <v>160</v>
      </c>
      <c r="C93">
        <v>17</v>
      </c>
      <c r="D93">
        <v>8</v>
      </c>
      <c r="E93" s="28" t="str">
        <f>VLOOKUP(U93, method!$A$1:$B$15, 2, 0)</f>
        <v>中前</v>
      </c>
      <c r="F93">
        <v>1</v>
      </c>
      <c r="G93">
        <v>124</v>
      </c>
      <c r="H93" s="44">
        <v>1200</v>
      </c>
      <c r="I93" s="14" t="s">
        <v>45</v>
      </c>
      <c r="J93">
        <v>1</v>
      </c>
      <c r="K93">
        <v>9.36</v>
      </c>
      <c r="L93">
        <v>16</v>
      </c>
      <c r="M93">
        <v>2</v>
      </c>
      <c r="N93">
        <v>25</v>
      </c>
      <c r="O93" t="s">
        <v>631</v>
      </c>
      <c r="P93" s="35" t="s">
        <v>436</v>
      </c>
      <c r="Q93">
        <v>4</v>
      </c>
      <c r="R93">
        <v>49</v>
      </c>
      <c r="S93" s="24" t="s">
        <v>62</v>
      </c>
      <c r="T93" t="s">
        <v>495</v>
      </c>
      <c r="U93">
        <v>4</v>
      </c>
      <c r="V93">
        <v>4</v>
      </c>
      <c r="W93">
        <v>8</v>
      </c>
      <c r="AA93">
        <v>1075</v>
      </c>
      <c r="AB93" t="s">
        <v>143</v>
      </c>
    </row>
    <row r="94" spans="1:28" x14ac:dyDescent="0.25">
      <c r="A94" s="14" t="s">
        <v>129</v>
      </c>
      <c r="B94" s="23" t="s">
        <v>160</v>
      </c>
      <c r="C94">
        <v>27</v>
      </c>
      <c r="D94">
        <v>8</v>
      </c>
      <c r="E94" s="28" t="str">
        <f>VLOOKUP(U94, method!$A$1:$B$15, 2, 0)</f>
        <v>中前</v>
      </c>
      <c r="F94">
        <v>13</v>
      </c>
      <c r="G94">
        <v>127</v>
      </c>
      <c r="H94" s="44">
        <v>1200</v>
      </c>
      <c r="I94" s="14" t="s">
        <v>45</v>
      </c>
      <c r="J94">
        <v>1</v>
      </c>
      <c r="K94">
        <v>10.26</v>
      </c>
      <c r="L94">
        <v>31</v>
      </c>
      <c r="M94">
        <v>1</v>
      </c>
      <c r="N94">
        <v>25</v>
      </c>
      <c r="O94" t="s">
        <v>469</v>
      </c>
      <c r="P94" s="35" t="s">
        <v>455</v>
      </c>
      <c r="Q94">
        <v>4</v>
      </c>
      <c r="R94">
        <v>49</v>
      </c>
      <c r="S94" s="24" t="s">
        <v>62</v>
      </c>
      <c r="T94" s="10" t="s">
        <v>442</v>
      </c>
      <c r="U94">
        <v>6</v>
      </c>
      <c r="V94">
        <v>7</v>
      </c>
      <c r="W94">
        <v>8</v>
      </c>
      <c r="AA94">
        <v>1064</v>
      </c>
      <c r="AB94" t="s">
        <v>143</v>
      </c>
    </row>
    <row r="95" spans="1:28" x14ac:dyDescent="0.25">
      <c r="A95" s="14" t="s">
        <v>129</v>
      </c>
      <c r="B95" s="23" t="s">
        <v>160</v>
      </c>
      <c r="C95">
        <v>45</v>
      </c>
      <c r="D95" s="33">
        <v>2</v>
      </c>
      <c r="E95" s="28" t="str">
        <f>VLOOKUP(U95, method!$A$1:$B$15, 2, 0)</f>
        <v>中前</v>
      </c>
      <c r="F95">
        <v>3</v>
      </c>
      <c r="G95">
        <v>124</v>
      </c>
      <c r="H95" s="44">
        <v>1200</v>
      </c>
      <c r="I95" s="14" t="s">
        <v>45</v>
      </c>
      <c r="J95">
        <v>1</v>
      </c>
      <c r="K95">
        <v>10.199999999999999</v>
      </c>
      <c r="L95">
        <v>1</v>
      </c>
      <c r="M95">
        <v>1</v>
      </c>
      <c r="N95">
        <v>25</v>
      </c>
      <c r="O95" t="s">
        <v>532</v>
      </c>
      <c r="P95" s="35" t="s">
        <v>455</v>
      </c>
      <c r="Q95">
        <v>4</v>
      </c>
      <c r="R95">
        <v>48</v>
      </c>
      <c r="S95" s="24" t="s">
        <v>62</v>
      </c>
      <c r="T95" s="10" t="s">
        <v>526</v>
      </c>
      <c r="U95">
        <v>4</v>
      </c>
      <c r="V95">
        <v>4</v>
      </c>
      <c r="W95">
        <v>2</v>
      </c>
      <c r="AA95">
        <v>1087</v>
      </c>
      <c r="AB95" t="s">
        <v>557</v>
      </c>
    </row>
    <row r="96" spans="1:28" x14ac:dyDescent="0.25">
      <c r="A96" s="14" t="s">
        <v>129</v>
      </c>
      <c r="B96" s="23" t="s">
        <v>160</v>
      </c>
      <c r="C96">
        <v>104</v>
      </c>
      <c r="D96">
        <v>11</v>
      </c>
      <c r="E96" s="27" t="str">
        <f>VLOOKUP(U96, method!$A$1:$B$15, 2, 0)</f>
        <v>中後</v>
      </c>
      <c r="F96">
        <v>1</v>
      </c>
      <c r="G96">
        <v>125</v>
      </c>
      <c r="H96" s="46">
        <v>1000</v>
      </c>
      <c r="I96" s="14" t="s">
        <v>45</v>
      </c>
      <c r="J96">
        <v>0</v>
      </c>
      <c r="K96">
        <v>57.81</v>
      </c>
      <c r="L96">
        <v>8</v>
      </c>
      <c r="M96">
        <v>9</v>
      </c>
      <c r="N96">
        <v>24</v>
      </c>
      <c r="O96" t="s">
        <v>545</v>
      </c>
      <c r="P96" s="36" t="s">
        <v>440</v>
      </c>
      <c r="Q96">
        <v>4</v>
      </c>
      <c r="R96">
        <v>50</v>
      </c>
      <c r="S96" s="24" t="s">
        <v>62</v>
      </c>
      <c r="T96" t="s">
        <v>548</v>
      </c>
      <c r="U96">
        <v>9</v>
      </c>
      <c r="V96">
        <v>11</v>
      </c>
      <c r="W96">
        <v>11</v>
      </c>
      <c r="AA96">
        <v>1088</v>
      </c>
      <c r="AB96" t="s">
        <v>463</v>
      </c>
    </row>
    <row r="97" spans="1:28" x14ac:dyDescent="0.25">
      <c r="A97" s="14" t="s">
        <v>129</v>
      </c>
      <c r="B97" s="23" t="s">
        <v>160</v>
      </c>
      <c r="C97">
        <v>30</v>
      </c>
      <c r="D97">
        <v>9</v>
      </c>
      <c r="E97" s="28" t="str">
        <f>VLOOKUP(U97, method!$A$1:$B$15, 2, 0)</f>
        <v>中前</v>
      </c>
      <c r="F97">
        <v>5</v>
      </c>
      <c r="G97">
        <v>121</v>
      </c>
      <c r="H97" s="44">
        <v>1200</v>
      </c>
      <c r="I97" s="14" t="s">
        <v>45</v>
      </c>
      <c r="J97">
        <v>1</v>
      </c>
      <c r="K97">
        <v>10.41</v>
      </c>
      <c r="L97">
        <v>6</v>
      </c>
      <c r="M97">
        <v>7</v>
      </c>
      <c r="N97">
        <v>24</v>
      </c>
      <c r="O97" t="s">
        <v>532</v>
      </c>
      <c r="P97" s="35" t="s">
        <v>436</v>
      </c>
      <c r="Q97" t="s">
        <v>657</v>
      </c>
      <c r="R97" t="s">
        <v>463</v>
      </c>
      <c r="S97" s="24" t="s">
        <v>62</v>
      </c>
      <c r="T97" t="s">
        <v>637</v>
      </c>
      <c r="U97">
        <v>4</v>
      </c>
      <c r="V97">
        <v>5</v>
      </c>
      <c r="W97">
        <v>9</v>
      </c>
      <c r="AA97">
        <v>1112</v>
      </c>
      <c r="AB97" t="s">
        <v>463</v>
      </c>
    </row>
    <row r="98" spans="1:28" x14ac:dyDescent="0.25">
      <c r="A98" s="14" t="s">
        <v>129</v>
      </c>
      <c r="B98" s="24" t="s">
        <v>164</v>
      </c>
      <c r="C98">
        <v>37</v>
      </c>
      <c r="D98">
        <v>7</v>
      </c>
      <c r="E98" s="27" t="str">
        <f>VLOOKUP(U98, method!$A$1:$B$15, 2, 0)</f>
        <v>中後</v>
      </c>
      <c r="F98">
        <v>8</v>
      </c>
      <c r="G98">
        <v>120</v>
      </c>
      <c r="H98" s="44">
        <v>1200</v>
      </c>
      <c r="I98" s="14" t="s">
        <v>45</v>
      </c>
      <c r="J98">
        <v>1</v>
      </c>
      <c r="K98">
        <v>10.9</v>
      </c>
      <c r="L98">
        <v>11</v>
      </c>
      <c r="M98">
        <v>6</v>
      </c>
      <c r="N98">
        <v>25</v>
      </c>
      <c r="O98" s="30" t="s">
        <v>445</v>
      </c>
      <c r="P98" s="35" t="s">
        <v>436</v>
      </c>
      <c r="Q98">
        <v>4</v>
      </c>
      <c r="R98">
        <v>45</v>
      </c>
      <c r="S98" s="25" t="s">
        <v>89</v>
      </c>
      <c r="T98">
        <v>5</v>
      </c>
      <c r="U98">
        <v>10</v>
      </c>
      <c r="V98">
        <v>10</v>
      </c>
      <c r="W98">
        <v>7</v>
      </c>
      <c r="AA98">
        <v>1214</v>
      </c>
      <c r="AB98" t="s">
        <v>64</v>
      </c>
    </row>
    <row r="99" spans="1:28" x14ac:dyDescent="0.25">
      <c r="A99" s="14" t="s">
        <v>129</v>
      </c>
      <c r="B99" s="24" t="s">
        <v>164</v>
      </c>
      <c r="C99">
        <v>21</v>
      </c>
      <c r="D99">
        <v>10</v>
      </c>
      <c r="E99" s="28" t="str">
        <f>VLOOKUP(U99, method!$A$1:$B$15, 2, 0)</f>
        <v>中前</v>
      </c>
      <c r="F99">
        <v>3</v>
      </c>
      <c r="G99">
        <v>123</v>
      </c>
      <c r="H99" s="46">
        <v>1400</v>
      </c>
      <c r="I99" s="21" t="s">
        <v>61</v>
      </c>
      <c r="J99">
        <v>1</v>
      </c>
      <c r="K99">
        <v>22.63</v>
      </c>
      <c r="L99">
        <v>13</v>
      </c>
      <c r="M99">
        <v>4</v>
      </c>
      <c r="N99">
        <v>25</v>
      </c>
      <c r="O99" t="s">
        <v>532</v>
      </c>
      <c r="P99" s="35" t="s">
        <v>455</v>
      </c>
      <c r="Q99">
        <v>4</v>
      </c>
      <c r="R99">
        <v>47</v>
      </c>
      <c r="S99" s="25" t="s">
        <v>89</v>
      </c>
      <c r="T99" t="s">
        <v>480</v>
      </c>
      <c r="U99">
        <v>5</v>
      </c>
      <c r="V99">
        <v>4</v>
      </c>
      <c r="W99">
        <v>3</v>
      </c>
      <c r="X99">
        <v>10</v>
      </c>
      <c r="AA99">
        <v>1224</v>
      </c>
      <c r="AB99" t="s">
        <v>227</v>
      </c>
    </row>
    <row r="100" spans="1:28" x14ac:dyDescent="0.25">
      <c r="A100" s="14" t="s">
        <v>129</v>
      </c>
      <c r="B100" s="24" t="s">
        <v>164</v>
      </c>
      <c r="C100">
        <v>21</v>
      </c>
      <c r="D100">
        <v>7</v>
      </c>
      <c r="E100" s="27" t="str">
        <f>VLOOKUP(U100, method!$A$1:$B$15, 2, 0)</f>
        <v>中後</v>
      </c>
      <c r="F100">
        <v>5</v>
      </c>
      <c r="G100">
        <v>124</v>
      </c>
      <c r="H100" s="46">
        <v>1000</v>
      </c>
      <c r="I100" s="14" t="s">
        <v>45</v>
      </c>
      <c r="J100">
        <v>0</v>
      </c>
      <c r="K100">
        <v>57.23</v>
      </c>
      <c r="L100">
        <v>19</v>
      </c>
      <c r="M100">
        <v>3</v>
      </c>
      <c r="N100">
        <v>25</v>
      </c>
      <c r="O100" s="30" t="s">
        <v>445</v>
      </c>
      <c r="P100" s="35" t="s">
        <v>436</v>
      </c>
      <c r="Q100">
        <v>4</v>
      </c>
      <c r="R100">
        <v>49</v>
      </c>
      <c r="S100" s="25" t="s">
        <v>89</v>
      </c>
      <c r="T100" t="s">
        <v>456</v>
      </c>
      <c r="U100">
        <v>10</v>
      </c>
      <c r="V100">
        <v>8</v>
      </c>
      <c r="W100">
        <v>7</v>
      </c>
      <c r="AA100">
        <v>1224</v>
      </c>
      <c r="AB100" t="s">
        <v>463</v>
      </c>
    </row>
    <row r="101" spans="1:28" x14ac:dyDescent="0.25">
      <c r="A101" s="14" t="s">
        <v>129</v>
      </c>
      <c r="B101" s="24" t="s">
        <v>164</v>
      </c>
      <c r="C101">
        <v>60</v>
      </c>
      <c r="D101">
        <v>11</v>
      </c>
      <c r="E101" s="29" t="str">
        <f>VLOOKUP(U101, method!$A$1:$B$15, 2, 0)</f>
        <v>留後</v>
      </c>
      <c r="F101">
        <v>5</v>
      </c>
      <c r="G101">
        <v>128</v>
      </c>
      <c r="H101" s="44">
        <v>1200</v>
      </c>
      <c r="I101" s="16" t="s">
        <v>406</v>
      </c>
      <c r="J101">
        <v>1</v>
      </c>
      <c r="K101">
        <v>10.35</v>
      </c>
      <c r="L101">
        <v>31</v>
      </c>
      <c r="M101">
        <v>1</v>
      </c>
      <c r="N101">
        <v>25</v>
      </c>
      <c r="O101" t="s">
        <v>469</v>
      </c>
      <c r="P101" s="35" t="s">
        <v>455</v>
      </c>
      <c r="Q101">
        <v>4</v>
      </c>
      <c r="R101">
        <v>50</v>
      </c>
      <c r="S101" s="25" t="s">
        <v>89</v>
      </c>
      <c r="T101" t="s">
        <v>456</v>
      </c>
      <c r="U101">
        <v>11</v>
      </c>
      <c r="V101">
        <v>11</v>
      </c>
      <c r="W101">
        <v>11</v>
      </c>
      <c r="AA101">
        <v>1240</v>
      </c>
      <c r="AB101" t="s">
        <v>463</v>
      </c>
    </row>
    <row r="102" spans="1:28" x14ac:dyDescent="0.25">
      <c r="A102" s="14" t="s">
        <v>129</v>
      </c>
      <c r="B102" s="24" t="s">
        <v>164</v>
      </c>
      <c r="C102">
        <v>61</v>
      </c>
      <c r="D102">
        <v>6</v>
      </c>
      <c r="E102" s="27" t="str">
        <f>VLOOKUP(U102, method!$A$1:$B$15, 2, 0)</f>
        <v>中後</v>
      </c>
      <c r="F102">
        <v>8</v>
      </c>
      <c r="G102">
        <v>127</v>
      </c>
      <c r="H102" s="44">
        <v>1200</v>
      </c>
      <c r="I102" s="21" t="s">
        <v>61</v>
      </c>
      <c r="J102">
        <v>1</v>
      </c>
      <c r="K102">
        <v>10.69</v>
      </c>
      <c r="L102">
        <v>8</v>
      </c>
      <c r="M102">
        <v>1</v>
      </c>
      <c r="N102">
        <v>25</v>
      </c>
      <c r="O102" s="31" t="s">
        <v>439</v>
      </c>
      <c r="P102" s="35" t="s">
        <v>455</v>
      </c>
      <c r="Q102">
        <v>4</v>
      </c>
      <c r="R102">
        <v>52</v>
      </c>
      <c r="S102" s="25" t="s">
        <v>89</v>
      </c>
      <c r="T102" t="s">
        <v>664</v>
      </c>
      <c r="U102">
        <v>8</v>
      </c>
      <c r="V102">
        <v>8</v>
      </c>
      <c r="W102">
        <v>6</v>
      </c>
      <c r="AA102">
        <v>1225</v>
      </c>
      <c r="AB102" t="s">
        <v>463</v>
      </c>
    </row>
    <row r="103" spans="1:28" x14ac:dyDescent="0.25">
      <c r="A103" s="14" t="s">
        <v>129</v>
      </c>
      <c r="B103" s="24" t="s">
        <v>164</v>
      </c>
      <c r="C103">
        <v>123</v>
      </c>
      <c r="D103">
        <v>11</v>
      </c>
      <c r="E103" s="27" t="str">
        <f>VLOOKUP(U103, method!$A$1:$B$15, 2, 0)</f>
        <v>中後</v>
      </c>
      <c r="F103">
        <v>8</v>
      </c>
      <c r="G103">
        <v>132</v>
      </c>
      <c r="H103" s="44">
        <v>1200</v>
      </c>
      <c r="I103" s="23" t="s">
        <v>394</v>
      </c>
      <c r="J103">
        <v>1</v>
      </c>
      <c r="K103">
        <v>11.38</v>
      </c>
      <c r="L103">
        <v>1</v>
      </c>
      <c r="M103">
        <v>10</v>
      </c>
      <c r="N103">
        <v>24</v>
      </c>
      <c r="O103" t="s">
        <v>631</v>
      </c>
      <c r="P103" s="35" t="s">
        <v>436</v>
      </c>
      <c r="Q103">
        <v>4</v>
      </c>
      <c r="R103">
        <v>52</v>
      </c>
      <c r="S103" s="25" t="s">
        <v>89</v>
      </c>
      <c r="T103" t="s">
        <v>501</v>
      </c>
      <c r="U103">
        <v>8</v>
      </c>
      <c r="V103">
        <v>9</v>
      </c>
      <c r="W103">
        <v>11</v>
      </c>
      <c r="AA103">
        <v>1253</v>
      </c>
      <c r="AB103" t="s">
        <v>463</v>
      </c>
    </row>
    <row r="104" spans="1:28" x14ac:dyDescent="0.25">
      <c r="A104" s="14" t="s">
        <v>129</v>
      </c>
      <c r="B104" s="25" t="s">
        <v>2532</v>
      </c>
      <c r="C104">
        <v>6.3</v>
      </c>
      <c r="D104">
        <v>8</v>
      </c>
      <c r="E104" s="28" t="str">
        <f>VLOOKUP(U104, method!$A$1:$B$15, 2, 0)</f>
        <v>中前</v>
      </c>
      <c r="F104">
        <v>3</v>
      </c>
      <c r="G104">
        <v>121</v>
      </c>
      <c r="H104" s="44">
        <v>1200</v>
      </c>
      <c r="I104" s="25" t="s">
        <v>120</v>
      </c>
      <c r="J104">
        <v>1</v>
      </c>
      <c r="K104">
        <v>10.24</v>
      </c>
      <c r="L104">
        <v>28</v>
      </c>
      <c r="M104">
        <v>6</v>
      </c>
      <c r="N104">
        <v>25</v>
      </c>
      <c r="O104" t="s">
        <v>551</v>
      </c>
      <c r="P104" s="35" t="s">
        <v>455</v>
      </c>
      <c r="Q104">
        <v>4</v>
      </c>
      <c r="R104">
        <v>46</v>
      </c>
      <c r="S104" s="14" t="s">
        <v>181</v>
      </c>
      <c r="T104" t="s">
        <v>536</v>
      </c>
      <c r="U104">
        <v>4</v>
      </c>
      <c r="V104">
        <v>4</v>
      </c>
      <c r="W104">
        <v>8</v>
      </c>
      <c r="AA104">
        <v>1161</v>
      </c>
      <c r="AB104" t="s">
        <v>113</v>
      </c>
    </row>
    <row r="105" spans="1:28" x14ac:dyDescent="0.25">
      <c r="A105" s="14" t="s">
        <v>129</v>
      </c>
      <c r="B105" s="25" t="s">
        <v>2532</v>
      </c>
      <c r="C105">
        <v>6.6</v>
      </c>
      <c r="D105" s="33">
        <v>3</v>
      </c>
      <c r="E105" s="28" t="str">
        <f>VLOOKUP(U105, method!$A$1:$B$15, 2, 0)</f>
        <v>中前</v>
      </c>
      <c r="F105">
        <v>2</v>
      </c>
      <c r="G105">
        <v>121</v>
      </c>
      <c r="H105" s="44">
        <v>1200</v>
      </c>
      <c r="I105" s="25" t="s">
        <v>120</v>
      </c>
      <c r="J105">
        <v>1</v>
      </c>
      <c r="K105">
        <v>10.17</v>
      </c>
      <c r="L105">
        <v>14</v>
      </c>
      <c r="M105">
        <v>5</v>
      </c>
      <c r="N105">
        <v>25</v>
      </c>
      <c r="O105" s="30" t="s">
        <v>445</v>
      </c>
      <c r="P105" s="35" t="s">
        <v>436</v>
      </c>
      <c r="Q105">
        <v>4</v>
      </c>
      <c r="R105">
        <v>46</v>
      </c>
      <c r="S105" s="14" t="s">
        <v>181</v>
      </c>
      <c r="T105" s="10" t="s">
        <v>597</v>
      </c>
      <c r="U105">
        <v>4</v>
      </c>
      <c r="V105">
        <v>4</v>
      </c>
      <c r="W105">
        <v>3</v>
      </c>
      <c r="AA105">
        <v>1161</v>
      </c>
      <c r="AB105" t="s">
        <v>113</v>
      </c>
    </row>
    <row r="106" spans="1:28" x14ac:dyDescent="0.25">
      <c r="A106" s="14" t="s">
        <v>129</v>
      </c>
      <c r="B106" s="25" t="s">
        <v>2532</v>
      </c>
      <c r="C106">
        <v>9.6</v>
      </c>
      <c r="D106" s="33">
        <v>3</v>
      </c>
      <c r="E106" s="26" t="str">
        <f>VLOOKUP(U106, method!$A$1:$B$15, 2, 0)</f>
        <v>放頭</v>
      </c>
      <c r="F106">
        <v>1</v>
      </c>
      <c r="G106">
        <v>121</v>
      </c>
      <c r="H106" s="44">
        <v>1200</v>
      </c>
      <c r="I106" s="25" t="s">
        <v>120</v>
      </c>
      <c r="J106">
        <v>1</v>
      </c>
      <c r="K106">
        <v>10.029999999999999</v>
      </c>
      <c r="L106">
        <v>16</v>
      </c>
      <c r="M106">
        <v>4</v>
      </c>
      <c r="N106">
        <v>25</v>
      </c>
      <c r="O106" s="30" t="s">
        <v>445</v>
      </c>
      <c r="P106" s="35" t="s">
        <v>436</v>
      </c>
      <c r="Q106">
        <v>4</v>
      </c>
      <c r="R106">
        <v>45</v>
      </c>
      <c r="S106" s="14" t="s">
        <v>181</v>
      </c>
      <c r="T106" s="10" t="s">
        <v>597</v>
      </c>
      <c r="U106">
        <v>1</v>
      </c>
      <c r="V106">
        <v>1</v>
      </c>
      <c r="W106">
        <v>3</v>
      </c>
      <c r="AA106">
        <v>1162</v>
      </c>
      <c r="AB106" t="s">
        <v>113</v>
      </c>
    </row>
    <row r="107" spans="1:28" x14ac:dyDescent="0.25">
      <c r="A107" s="14" t="s">
        <v>129</v>
      </c>
      <c r="B107" s="25" t="s">
        <v>2532</v>
      </c>
      <c r="C107">
        <v>15</v>
      </c>
      <c r="D107">
        <v>6</v>
      </c>
      <c r="E107" s="26" t="str">
        <f>VLOOKUP(U107, method!$A$1:$B$15, 2, 0)</f>
        <v>放頭</v>
      </c>
      <c r="F107">
        <v>6</v>
      </c>
      <c r="G107">
        <v>122</v>
      </c>
      <c r="H107" s="44">
        <v>1200</v>
      </c>
      <c r="I107" s="25" t="s">
        <v>120</v>
      </c>
      <c r="J107">
        <v>1</v>
      </c>
      <c r="K107">
        <v>9.68</v>
      </c>
      <c r="L107">
        <v>26</v>
      </c>
      <c r="M107">
        <v>3</v>
      </c>
      <c r="N107">
        <v>25</v>
      </c>
      <c r="O107" t="s">
        <v>511</v>
      </c>
      <c r="P107" s="35" t="s">
        <v>455</v>
      </c>
      <c r="Q107">
        <v>4</v>
      </c>
      <c r="R107">
        <v>47</v>
      </c>
      <c r="S107" s="14" t="s">
        <v>181</v>
      </c>
      <c r="T107" s="10">
        <v>2</v>
      </c>
      <c r="U107">
        <v>1</v>
      </c>
      <c r="V107">
        <v>1</v>
      </c>
      <c r="W107">
        <v>6</v>
      </c>
      <c r="AA107">
        <v>1171</v>
      </c>
      <c r="AB107" t="s">
        <v>113</v>
      </c>
    </row>
    <row r="108" spans="1:28" x14ac:dyDescent="0.25">
      <c r="A108" s="14" t="s">
        <v>129</v>
      </c>
      <c r="B108" s="25" t="s">
        <v>2532</v>
      </c>
      <c r="C108">
        <v>10</v>
      </c>
      <c r="D108">
        <v>6</v>
      </c>
      <c r="E108" s="28" t="str">
        <f>VLOOKUP(U108, method!$A$1:$B$15, 2, 0)</f>
        <v>中前</v>
      </c>
      <c r="F108">
        <v>1</v>
      </c>
      <c r="G108">
        <v>121</v>
      </c>
      <c r="H108" s="44">
        <v>1200</v>
      </c>
      <c r="I108" s="17" t="s">
        <v>448</v>
      </c>
      <c r="J108">
        <v>1</v>
      </c>
      <c r="K108">
        <v>10.01</v>
      </c>
      <c r="L108">
        <v>26</v>
      </c>
      <c r="M108">
        <v>2</v>
      </c>
      <c r="N108">
        <v>25</v>
      </c>
      <c r="O108" s="31" t="s">
        <v>435</v>
      </c>
      <c r="P108" s="35" t="s">
        <v>455</v>
      </c>
      <c r="Q108">
        <v>4</v>
      </c>
      <c r="R108">
        <v>48</v>
      </c>
      <c r="S108" s="14" t="s">
        <v>181</v>
      </c>
      <c r="T108" s="10" t="s">
        <v>452</v>
      </c>
      <c r="U108">
        <v>4</v>
      </c>
      <c r="V108">
        <v>6</v>
      </c>
      <c r="W108">
        <v>6</v>
      </c>
      <c r="AA108">
        <v>1171</v>
      </c>
      <c r="AB108" t="s">
        <v>113</v>
      </c>
    </row>
    <row r="109" spans="1:28" x14ac:dyDescent="0.25">
      <c r="A109" s="14" t="s">
        <v>129</v>
      </c>
      <c r="B109" s="25" t="s">
        <v>2532</v>
      </c>
      <c r="C109">
        <v>17</v>
      </c>
      <c r="D109">
        <v>8</v>
      </c>
      <c r="E109" s="28" t="str">
        <f>VLOOKUP(U109, method!$A$1:$B$15, 2, 0)</f>
        <v>中前</v>
      </c>
      <c r="F109">
        <v>10</v>
      </c>
      <c r="G109">
        <v>122</v>
      </c>
      <c r="H109" s="44">
        <v>1200</v>
      </c>
      <c r="I109" s="17" t="s">
        <v>448</v>
      </c>
      <c r="J109">
        <v>1</v>
      </c>
      <c r="K109">
        <v>10.85</v>
      </c>
      <c r="L109">
        <v>5</v>
      </c>
      <c r="M109">
        <v>2</v>
      </c>
      <c r="N109">
        <v>25</v>
      </c>
      <c r="O109" s="31" t="s">
        <v>439</v>
      </c>
      <c r="P109" s="35" t="s">
        <v>455</v>
      </c>
      <c r="Q109">
        <v>4</v>
      </c>
      <c r="R109">
        <v>48</v>
      </c>
      <c r="S109" s="14" t="s">
        <v>181</v>
      </c>
      <c r="T109" t="s">
        <v>480</v>
      </c>
      <c r="U109">
        <v>4</v>
      </c>
      <c r="V109">
        <v>2</v>
      </c>
      <c r="W109">
        <v>8</v>
      </c>
      <c r="AA109">
        <v>1170</v>
      </c>
      <c r="AB109" t="s">
        <v>113</v>
      </c>
    </row>
    <row r="110" spans="1:28" x14ac:dyDescent="0.25">
      <c r="A110" s="14" t="s">
        <v>129</v>
      </c>
      <c r="B110" s="25" t="s">
        <v>2532</v>
      </c>
      <c r="C110">
        <v>17</v>
      </c>
      <c r="D110" s="33">
        <v>2</v>
      </c>
      <c r="E110" s="26" t="str">
        <f>VLOOKUP(U110, method!$A$1:$B$15, 2, 0)</f>
        <v>放頭</v>
      </c>
      <c r="F110">
        <v>1</v>
      </c>
      <c r="G110">
        <v>120</v>
      </c>
      <c r="H110" s="44">
        <v>1200</v>
      </c>
      <c r="I110" s="17" t="s">
        <v>448</v>
      </c>
      <c r="J110">
        <v>1</v>
      </c>
      <c r="K110">
        <v>10.119999999999999</v>
      </c>
      <c r="L110">
        <v>12</v>
      </c>
      <c r="M110">
        <v>1</v>
      </c>
      <c r="N110">
        <v>25</v>
      </c>
      <c r="O110" t="s">
        <v>631</v>
      </c>
      <c r="P110" s="35" t="s">
        <v>455</v>
      </c>
      <c r="Q110">
        <v>4</v>
      </c>
      <c r="R110">
        <v>46</v>
      </c>
      <c r="S110" s="14" t="s">
        <v>181</v>
      </c>
      <c r="T110" s="10" t="s">
        <v>597</v>
      </c>
      <c r="U110">
        <v>3</v>
      </c>
      <c r="V110">
        <v>1</v>
      </c>
      <c r="W110">
        <v>2</v>
      </c>
      <c r="AA110">
        <v>1170</v>
      </c>
      <c r="AB110" t="s">
        <v>672</v>
      </c>
    </row>
    <row r="111" spans="1:28" x14ac:dyDescent="0.25">
      <c r="A111" s="14" t="s">
        <v>129</v>
      </c>
      <c r="B111" s="25" t="s">
        <v>2532</v>
      </c>
      <c r="C111">
        <v>81</v>
      </c>
      <c r="D111">
        <v>8</v>
      </c>
      <c r="E111" s="26" t="str">
        <f>VLOOKUP(U111, method!$A$1:$B$15, 2, 0)</f>
        <v>放頭</v>
      </c>
      <c r="F111">
        <v>1</v>
      </c>
      <c r="G111">
        <v>121</v>
      </c>
      <c r="H111" s="44">
        <v>1200</v>
      </c>
      <c r="I111" s="17" t="s">
        <v>448</v>
      </c>
      <c r="J111">
        <v>1</v>
      </c>
      <c r="K111">
        <v>10.82</v>
      </c>
      <c r="L111">
        <v>11</v>
      </c>
      <c r="M111">
        <v>12</v>
      </c>
      <c r="N111">
        <v>24</v>
      </c>
      <c r="O111" s="30" t="s">
        <v>445</v>
      </c>
      <c r="P111" s="35" t="s">
        <v>455</v>
      </c>
      <c r="Q111">
        <v>4</v>
      </c>
      <c r="R111">
        <v>48</v>
      </c>
      <c r="S111" s="14" t="s">
        <v>181</v>
      </c>
      <c r="T111" t="s">
        <v>637</v>
      </c>
      <c r="U111">
        <v>2</v>
      </c>
      <c r="V111">
        <v>2</v>
      </c>
      <c r="W111">
        <v>8</v>
      </c>
      <c r="AA111">
        <v>1158</v>
      </c>
      <c r="AB111" t="s">
        <v>675</v>
      </c>
    </row>
    <row r="112" spans="1:28" x14ac:dyDescent="0.25">
      <c r="A112" s="14" t="s">
        <v>129</v>
      </c>
      <c r="B112" s="25" t="s">
        <v>2532</v>
      </c>
      <c r="C112">
        <v>54</v>
      </c>
      <c r="D112">
        <v>11</v>
      </c>
      <c r="E112" s="27" t="str">
        <f>VLOOKUP(U112, method!$A$1:$B$15, 2, 0)</f>
        <v>中後</v>
      </c>
      <c r="F112">
        <v>5</v>
      </c>
      <c r="G112">
        <v>124</v>
      </c>
      <c r="H112" s="46">
        <v>1000</v>
      </c>
      <c r="I112" s="23" t="s">
        <v>39</v>
      </c>
      <c r="J112">
        <v>0</v>
      </c>
      <c r="K112">
        <v>57.99</v>
      </c>
      <c r="L112">
        <v>24</v>
      </c>
      <c r="M112">
        <v>11</v>
      </c>
      <c r="N112">
        <v>24</v>
      </c>
      <c r="O112" t="s">
        <v>532</v>
      </c>
      <c r="P112" s="35" t="s">
        <v>455</v>
      </c>
      <c r="Q112">
        <v>4</v>
      </c>
      <c r="R112">
        <v>50</v>
      </c>
      <c r="S112" s="14" t="s">
        <v>181</v>
      </c>
      <c r="T112" t="s">
        <v>508</v>
      </c>
      <c r="U112">
        <v>8</v>
      </c>
      <c r="V112">
        <v>5</v>
      </c>
      <c r="W112">
        <v>11</v>
      </c>
      <c r="AA112">
        <v>1171</v>
      </c>
      <c r="AB112" t="s">
        <v>237</v>
      </c>
    </row>
    <row r="113" spans="1:28" x14ac:dyDescent="0.25">
      <c r="A113" s="14" t="s">
        <v>129</v>
      </c>
      <c r="B113" s="25" t="s">
        <v>2532</v>
      </c>
      <c r="C113">
        <v>25</v>
      </c>
      <c r="D113">
        <v>9</v>
      </c>
      <c r="E113" s="28" t="str">
        <f>VLOOKUP(U113, method!$A$1:$B$15, 2, 0)</f>
        <v>中前</v>
      </c>
      <c r="F113">
        <v>10</v>
      </c>
      <c r="G113">
        <v>121</v>
      </c>
      <c r="H113" s="46">
        <v>1000</v>
      </c>
      <c r="I113" s="23" t="s">
        <v>394</v>
      </c>
      <c r="J113">
        <v>0</v>
      </c>
      <c r="K113">
        <v>58.63</v>
      </c>
      <c r="L113">
        <v>15</v>
      </c>
      <c r="M113">
        <v>6</v>
      </c>
      <c r="N113">
        <v>24</v>
      </c>
      <c r="O113" t="s">
        <v>631</v>
      </c>
      <c r="P113" s="36" t="s">
        <v>479</v>
      </c>
      <c r="Q113" t="s">
        <v>657</v>
      </c>
      <c r="R113" t="s">
        <v>463</v>
      </c>
      <c r="S113" s="14" t="s">
        <v>181</v>
      </c>
      <c r="T113" t="s">
        <v>679</v>
      </c>
      <c r="U113">
        <v>4</v>
      </c>
      <c r="V113">
        <v>6</v>
      </c>
      <c r="W113">
        <v>9</v>
      </c>
      <c r="AA113">
        <v>1126</v>
      </c>
      <c r="AB113" t="s">
        <v>100</v>
      </c>
    </row>
    <row r="114" spans="1:28" x14ac:dyDescent="0.25">
      <c r="A114" s="14" t="s">
        <v>129</v>
      </c>
      <c r="B114" s="14" t="s">
        <v>2534</v>
      </c>
      <c r="C114">
        <v>4.0999999999999996</v>
      </c>
      <c r="D114" s="33">
        <v>3</v>
      </c>
      <c r="E114" s="26" t="str">
        <f>VLOOKUP(U114, method!$A$1:$B$15, 2, 0)</f>
        <v>放頭</v>
      </c>
      <c r="F114">
        <v>7</v>
      </c>
      <c r="G114">
        <v>122</v>
      </c>
      <c r="H114" s="44">
        <v>1200</v>
      </c>
      <c r="I114" s="18" t="s">
        <v>12</v>
      </c>
      <c r="J114">
        <v>1</v>
      </c>
      <c r="K114">
        <v>10.07</v>
      </c>
      <c r="L114">
        <v>9</v>
      </c>
      <c r="M114">
        <v>7</v>
      </c>
      <c r="N114">
        <v>25</v>
      </c>
      <c r="O114" s="31" t="s">
        <v>439</v>
      </c>
      <c r="P114" s="35" t="s">
        <v>436</v>
      </c>
      <c r="Q114">
        <v>4</v>
      </c>
      <c r="R114">
        <v>47</v>
      </c>
      <c r="S114" s="15" t="s">
        <v>103</v>
      </c>
      <c r="T114">
        <v>4</v>
      </c>
      <c r="U114">
        <v>1</v>
      </c>
      <c r="V114">
        <v>1</v>
      </c>
      <c r="W114">
        <v>3</v>
      </c>
      <c r="AA114">
        <v>1026</v>
      </c>
      <c r="AB114" t="s">
        <v>158</v>
      </c>
    </row>
    <row r="115" spans="1:28" x14ac:dyDescent="0.25">
      <c r="A115" s="14" t="s">
        <v>129</v>
      </c>
      <c r="B115" s="14" t="s">
        <v>2534</v>
      </c>
      <c r="C115">
        <v>28</v>
      </c>
      <c r="D115">
        <v>7</v>
      </c>
      <c r="E115" s="26" t="str">
        <f>VLOOKUP(U115, method!$A$1:$B$15, 2, 0)</f>
        <v>放頭</v>
      </c>
      <c r="F115">
        <v>11</v>
      </c>
      <c r="G115">
        <v>124</v>
      </c>
      <c r="H115" s="46">
        <v>1650</v>
      </c>
      <c r="I115" s="25" t="s">
        <v>120</v>
      </c>
      <c r="J115">
        <v>1</v>
      </c>
      <c r="K115">
        <v>39.89</v>
      </c>
      <c r="L115">
        <v>25</v>
      </c>
      <c r="M115">
        <v>6</v>
      </c>
      <c r="N115">
        <v>25</v>
      </c>
      <c r="O115" s="31" t="s">
        <v>435</v>
      </c>
      <c r="P115" s="35" t="s">
        <v>436</v>
      </c>
      <c r="Q115">
        <v>4</v>
      </c>
      <c r="R115">
        <v>49</v>
      </c>
      <c r="S115" s="15" t="s">
        <v>103</v>
      </c>
      <c r="T115" t="s">
        <v>529</v>
      </c>
      <c r="U115">
        <v>1</v>
      </c>
      <c r="V115">
        <v>1</v>
      </c>
      <c r="W115">
        <v>1</v>
      </c>
      <c r="X115">
        <v>7</v>
      </c>
      <c r="AA115">
        <v>1026</v>
      </c>
      <c r="AB115" t="s">
        <v>158</v>
      </c>
    </row>
    <row r="116" spans="1:28" x14ac:dyDescent="0.25">
      <c r="A116" s="14" t="s">
        <v>129</v>
      </c>
      <c r="B116" s="14" t="s">
        <v>2534</v>
      </c>
      <c r="C116">
        <v>12</v>
      </c>
      <c r="D116">
        <v>7</v>
      </c>
      <c r="E116" s="26" t="str">
        <f>VLOOKUP(U116, method!$A$1:$B$15, 2, 0)</f>
        <v>放頭</v>
      </c>
      <c r="F116">
        <v>1</v>
      </c>
      <c r="G116">
        <v>129</v>
      </c>
      <c r="H116" s="46">
        <v>1650</v>
      </c>
      <c r="I116" s="19" t="s">
        <v>388</v>
      </c>
      <c r="J116">
        <v>1</v>
      </c>
      <c r="K116">
        <v>42.28</v>
      </c>
      <c r="L116">
        <v>4</v>
      </c>
      <c r="M116">
        <v>6</v>
      </c>
      <c r="N116">
        <v>25</v>
      </c>
      <c r="O116" s="31" t="s">
        <v>439</v>
      </c>
      <c r="P116" s="36" t="s">
        <v>440</v>
      </c>
      <c r="Q116">
        <v>4</v>
      </c>
      <c r="R116">
        <v>51</v>
      </c>
      <c r="S116" s="15" t="s">
        <v>103</v>
      </c>
      <c r="T116">
        <v>5</v>
      </c>
      <c r="U116">
        <v>3</v>
      </c>
      <c r="V116">
        <v>3</v>
      </c>
      <c r="W116">
        <v>3</v>
      </c>
      <c r="X116">
        <v>7</v>
      </c>
      <c r="AA116">
        <v>1026</v>
      </c>
      <c r="AB116" t="s">
        <v>158</v>
      </c>
    </row>
    <row r="117" spans="1:28" x14ac:dyDescent="0.25">
      <c r="A117" s="14" t="s">
        <v>129</v>
      </c>
      <c r="B117" s="14" t="s">
        <v>2534</v>
      </c>
      <c r="C117">
        <v>5</v>
      </c>
      <c r="D117">
        <v>8</v>
      </c>
      <c r="E117" s="28" t="str">
        <f>VLOOKUP(U117, method!$A$1:$B$15, 2, 0)</f>
        <v>中前</v>
      </c>
      <c r="F117">
        <v>1</v>
      </c>
      <c r="G117">
        <v>130</v>
      </c>
      <c r="H117" s="44">
        <v>1200</v>
      </c>
      <c r="I117" s="22" t="s">
        <v>33</v>
      </c>
      <c r="J117">
        <v>1</v>
      </c>
      <c r="K117">
        <v>10.35</v>
      </c>
      <c r="L117">
        <v>21</v>
      </c>
      <c r="M117">
        <v>5</v>
      </c>
      <c r="N117">
        <v>25</v>
      </c>
      <c r="O117" s="31" t="s">
        <v>435</v>
      </c>
      <c r="P117" s="35" t="s">
        <v>436</v>
      </c>
      <c r="Q117">
        <v>4</v>
      </c>
      <c r="R117">
        <v>53</v>
      </c>
      <c r="S117" s="15" t="s">
        <v>103</v>
      </c>
      <c r="T117" t="s">
        <v>456</v>
      </c>
      <c r="U117">
        <v>4</v>
      </c>
      <c r="V117">
        <v>4</v>
      </c>
      <c r="W117">
        <v>8</v>
      </c>
      <c r="AA117">
        <v>1025</v>
      </c>
      <c r="AB117" t="s">
        <v>158</v>
      </c>
    </row>
    <row r="118" spans="1:28" x14ac:dyDescent="0.25">
      <c r="A118" s="14" t="s">
        <v>129</v>
      </c>
      <c r="B118" s="14" t="s">
        <v>2534</v>
      </c>
      <c r="C118">
        <v>2.7</v>
      </c>
      <c r="D118" s="33">
        <v>3</v>
      </c>
      <c r="E118" s="26" t="str">
        <f>VLOOKUP(U118, method!$A$1:$B$15, 2, 0)</f>
        <v>放頭</v>
      </c>
      <c r="F118">
        <v>9</v>
      </c>
      <c r="G118">
        <v>128</v>
      </c>
      <c r="H118" s="44">
        <v>1200</v>
      </c>
      <c r="I118" s="22" t="s">
        <v>33</v>
      </c>
      <c r="J118">
        <v>1</v>
      </c>
      <c r="K118">
        <v>9.92</v>
      </c>
      <c r="L118">
        <v>30</v>
      </c>
      <c r="M118">
        <v>4</v>
      </c>
      <c r="N118">
        <v>25</v>
      </c>
      <c r="O118" s="31" t="s">
        <v>451</v>
      </c>
      <c r="P118" s="35" t="s">
        <v>436</v>
      </c>
      <c r="Q118">
        <v>4</v>
      </c>
      <c r="R118">
        <v>53</v>
      </c>
      <c r="S118" s="15" t="s">
        <v>103</v>
      </c>
      <c r="T118">
        <v>3</v>
      </c>
      <c r="U118">
        <v>3</v>
      </c>
      <c r="V118">
        <v>2</v>
      </c>
      <c r="W118">
        <v>3</v>
      </c>
      <c r="AA118">
        <v>1024</v>
      </c>
      <c r="AB118" t="s">
        <v>158</v>
      </c>
    </row>
    <row r="119" spans="1:28" x14ac:dyDescent="0.25">
      <c r="A119" s="14" t="s">
        <v>129</v>
      </c>
      <c r="B119" s="14" t="s">
        <v>2534</v>
      </c>
      <c r="C119">
        <v>2.2999999999999998</v>
      </c>
      <c r="D119" s="33">
        <v>2</v>
      </c>
      <c r="E119" s="26" t="str">
        <f>VLOOKUP(U119, method!$A$1:$B$15, 2, 0)</f>
        <v>放頭</v>
      </c>
      <c r="F119">
        <v>6</v>
      </c>
      <c r="G119">
        <v>128</v>
      </c>
      <c r="H119" s="44">
        <v>1200</v>
      </c>
      <c r="I119" s="22" t="s">
        <v>33</v>
      </c>
      <c r="J119">
        <v>1</v>
      </c>
      <c r="K119">
        <v>9.75</v>
      </c>
      <c r="L119">
        <v>2</v>
      </c>
      <c r="M119">
        <v>4</v>
      </c>
      <c r="N119">
        <v>25</v>
      </c>
      <c r="O119" s="31" t="s">
        <v>451</v>
      </c>
      <c r="P119" s="35" t="s">
        <v>436</v>
      </c>
      <c r="Q119">
        <v>4</v>
      </c>
      <c r="R119">
        <v>51</v>
      </c>
      <c r="S119" s="15" t="s">
        <v>103</v>
      </c>
      <c r="T119" s="10" t="s">
        <v>376</v>
      </c>
      <c r="U119">
        <v>1</v>
      </c>
      <c r="V119">
        <v>1</v>
      </c>
      <c r="W119">
        <v>2</v>
      </c>
      <c r="AA119">
        <v>1027</v>
      </c>
      <c r="AB119" t="s">
        <v>158</v>
      </c>
    </row>
    <row r="120" spans="1:28" x14ac:dyDescent="0.25">
      <c r="A120" s="14" t="s">
        <v>129</v>
      </c>
      <c r="B120" s="14" t="s">
        <v>2534</v>
      </c>
      <c r="C120">
        <v>17</v>
      </c>
      <c r="D120" s="33">
        <v>2</v>
      </c>
      <c r="E120" s="26" t="str">
        <f>VLOOKUP(U120, method!$A$1:$B$15, 2, 0)</f>
        <v>放頭</v>
      </c>
      <c r="F120">
        <v>12</v>
      </c>
      <c r="G120">
        <v>126</v>
      </c>
      <c r="H120" s="44">
        <v>1200</v>
      </c>
      <c r="I120" s="15" t="s">
        <v>390</v>
      </c>
      <c r="J120">
        <v>1</v>
      </c>
      <c r="K120">
        <v>9.52</v>
      </c>
      <c r="L120">
        <v>12</v>
      </c>
      <c r="M120">
        <v>3</v>
      </c>
      <c r="N120">
        <v>25</v>
      </c>
      <c r="O120" s="31" t="s">
        <v>439</v>
      </c>
      <c r="P120" s="35" t="s">
        <v>436</v>
      </c>
      <c r="Q120">
        <v>4</v>
      </c>
      <c r="R120">
        <v>50</v>
      </c>
      <c r="S120" s="15" t="s">
        <v>103</v>
      </c>
      <c r="T120" s="10" t="s">
        <v>376</v>
      </c>
      <c r="U120">
        <v>3</v>
      </c>
      <c r="V120">
        <v>2</v>
      </c>
      <c r="W120">
        <v>2</v>
      </c>
      <c r="AA120">
        <v>1029</v>
      </c>
      <c r="AB120" t="s">
        <v>635</v>
      </c>
    </row>
    <row r="121" spans="1:28" x14ac:dyDescent="0.25">
      <c r="A121" s="14" t="s">
        <v>129</v>
      </c>
      <c r="B121" s="14" t="s">
        <v>2534</v>
      </c>
      <c r="C121">
        <v>10</v>
      </c>
      <c r="D121">
        <v>8</v>
      </c>
      <c r="E121" s="26" t="str">
        <f>VLOOKUP(U121, method!$A$1:$B$15, 2, 0)</f>
        <v>放頭</v>
      </c>
      <c r="F121">
        <v>4</v>
      </c>
      <c r="G121">
        <v>127</v>
      </c>
      <c r="H121" s="44">
        <v>1200</v>
      </c>
      <c r="I121" s="14" t="s">
        <v>45</v>
      </c>
      <c r="J121">
        <v>1</v>
      </c>
      <c r="K121">
        <v>10.59</v>
      </c>
      <c r="L121">
        <v>19</v>
      </c>
      <c r="M121">
        <v>2</v>
      </c>
      <c r="N121">
        <v>25</v>
      </c>
      <c r="O121" s="30" t="s">
        <v>445</v>
      </c>
      <c r="P121" s="35" t="s">
        <v>455</v>
      </c>
      <c r="Q121">
        <v>4</v>
      </c>
      <c r="R121">
        <v>52</v>
      </c>
      <c r="S121" s="15" t="s">
        <v>103</v>
      </c>
      <c r="T121" t="s">
        <v>637</v>
      </c>
      <c r="U121">
        <v>3</v>
      </c>
      <c r="V121">
        <v>5</v>
      </c>
      <c r="W121">
        <v>8</v>
      </c>
      <c r="AA121">
        <v>1041</v>
      </c>
      <c r="AB121" t="s">
        <v>687</v>
      </c>
    </row>
    <row r="122" spans="1:28" x14ac:dyDescent="0.25">
      <c r="A122" s="14" t="s">
        <v>129</v>
      </c>
      <c r="B122" s="14" t="s">
        <v>2534</v>
      </c>
      <c r="C122">
        <v>10</v>
      </c>
      <c r="D122">
        <v>9</v>
      </c>
      <c r="E122" s="26" t="str">
        <f>VLOOKUP(U122, method!$A$1:$B$15, 2, 0)</f>
        <v>放頭</v>
      </c>
      <c r="F122">
        <v>4</v>
      </c>
      <c r="G122">
        <v>130</v>
      </c>
      <c r="H122" s="44">
        <v>1200</v>
      </c>
      <c r="I122" s="20" t="s">
        <v>56</v>
      </c>
      <c r="J122">
        <v>1</v>
      </c>
      <c r="K122">
        <v>10.18</v>
      </c>
      <c r="L122">
        <v>12</v>
      </c>
      <c r="M122">
        <v>1</v>
      </c>
      <c r="N122">
        <v>25</v>
      </c>
      <c r="O122" t="s">
        <v>511</v>
      </c>
      <c r="P122" s="35" t="s">
        <v>455</v>
      </c>
      <c r="Q122">
        <v>4</v>
      </c>
      <c r="R122">
        <v>54</v>
      </c>
      <c r="S122" s="15" t="s">
        <v>103</v>
      </c>
      <c r="T122">
        <v>6</v>
      </c>
      <c r="U122">
        <v>2</v>
      </c>
      <c r="V122">
        <v>6</v>
      </c>
      <c r="W122">
        <v>9</v>
      </c>
      <c r="AA122">
        <v>1048</v>
      </c>
      <c r="AB122" t="s">
        <v>689</v>
      </c>
    </row>
    <row r="123" spans="1:28" x14ac:dyDescent="0.25">
      <c r="A123" s="14" t="s">
        <v>129</v>
      </c>
      <c r="B123" s="14" t="s">
        <v>2534</v>
      </c>
      <c r="C123">
        <v>12</v>
      </c>
      <c r="D123">
        <v>9</v>
      </c>
      <c r="E123" s="27" t="str">
        <f>VLOOKUP(U123, method!$A$1:$B$15, 2, 0)</f>
        <v>中後</v>
      </c>
      <c r="F123">
        <v>9</v>
      </c>
      <c r="G123">
        <v>132</v>
      </c>
      <c r="H123" s="44">
        <v>1200</v>
      </c>
      <c r="I123" s="19" t="s">
        <v>388</v>
      </c>
      <c r="J123">
        <v>1</v>
      </c>
      <c r="K123">
        <v>10.59</v>
      </c>
      <c r="L123">
        <v>29</v>
      </c>
      <c r="M123">
        <v>12</v>
      </c>
      <c r="N123">
        <v>24</v>
      </c>
      <c r="O123" t="s">
        <v>511</v>
      </c>
      <c r="P123" s="35" t="s">
        <v>455</v>
      </c>
      <c r="Q123">
        <v>4</v>
      </c>
      <c r="R123">
        <v>56</v>
      </c>
      <c r="S123" s="15" t="s">
        <v>103</v>
      </c>
      <c r="T123" t="s">
        <v>476</v>
      </c>
      <c r="U123">
        <v>8</v>
      </c>
      <c r="V123">
        <v>7</v>
      </c>
      <c r="W123">
        <v>9</v>
      </c>
      <c r="AA123">
        <v>1047</v>
      </c>
      <c r="AB123" t="s">
        <v>689</v>
      </c>
    </row>
    <row r="124" spans="1:28" x14ac:dyDescent="0.25">
      <c r="A124" s="14" t="s">
        <v>129</v>
      </c>
      <c r="B124" s="14" t="s">
        <v>2534</v>
      </c>
      <c r="C124">
        <v>6.2</v>
      </c>
      <c r="D124" s="33">
        <v>3</v>
      </c>
      <c r="E124" s="28" t="str">
        <f>VLOOKUP(U124, method!$A$1:$B$15, 2, 0)</f>
        <v>中前</v>
      </c>
      <c r="F124">
        <v>11</v>
      </c>
      <c r="G124">
        <v>132</v>
      </c>
      <c r="H124" s="44">
        <v>1200</v>
      </c>
      <c r="I124" s="17" t="s">
        <v>399</v>
      </c>
      <c r="J124">
        <v>1</v>
      </c>
      <c r="K124">
        <v>9.2100000000000009</v>
      </c>
      <c r="L124">
        <v>18</v>
      </c>
      <c r="M124">
        <v>12</v>
      </c>
      <c r="N124">
        <v>24</v>
      </c>
      <c r="O124" t="s">
        <v>511</v>
      </c>
      <c r="P124" s="35" t="s">
        <v>455</v>
      </c>
      <c r="Q124">
        <v>4</v>
      </c>
      <c r="R124">
        <v>56</v>
      </c>
      <c r="S124" s="15" t="s">
        <v>103</v>
      </c>
      <c r="T124" t="s">
        <v>456</v>
      </c>
      <c r="U124">
        <v>5</v>
      </c>
      <c r="V124">
        <v>2</v>
      </c>
      <c r="W124">
        <v>3</v>
      </c>
      <c r="AA124">
        <v>1045</v>
      </c>
      <c r="AB124" t="s">
        <v>689</v>
      </c>
    </row>
    <row r="125" spans="1:28" x14ac:dyDescent="0.25">
      <c r="A125" s="14" t="s">
        <v>129</v>
      </c>
      <c r="B125" s="14" t="s">
        <v>2534</v>
      </c>
      <c r="C125">
        <v>8.1</v>
      </c>
      <c r="D125" s="33">
        <v>2</v>
      </c>
      <c r="E125" s="28" t="str">
        <f>VLOOKUP(U125, method!$A$1:$B$15, 2, 0)</f>
        <v>中前</v>
      </c>
      <c r="F125">
        <v>9</v>
      </c>
      <c r="G125">
        <v>129</v>
      </c>
      <c r="H125" s="44">
        <v>1200</v>
      </c>
      <c r="I125" s="17" t="s">
        <v>399</v>
      </c>
      <c r="J125">
        <v>1</v>
      </c>
      <c r="K125">
        <v>9.69</v>
      </c>
      <c r="L125">
        <v>1</v>
      </c>
      <c r="M125">
        <v>12</v>
      </c>
      <c r="N125">
        <v>24</v>
      </c>
      <c r="O125" t="s">
        <v>511</v>
      </c>
      <c r="P125" s="35" t="s">
        <v>455</v>
      </c>
      <c r="Q125">
        <v>4</v>
      </c>
      <c r="R125">
        <v>54</v>
      </c>
      <c r="S125" s="15" t="s">
        <v>103</v>
      </c>
      <c r="T125" s="10" t="s">
        <v>376</v>
      </c>
      <c r="U125">
        <v>4</v>
      </c>
      <c r="V125">
        <v>4</v>
      </c>
      <c r="W125">
        <v>2</v>
      </c>
      <c r="AA125">
        <v>1046</v>
      </c>
      <c r="AB125" t="s">
        <v>689</v>
      </c>
    </row>
    <row r="126" spans="1:28" x14ac:dyDescent="0.25">
      <c r="A126" s="14" t="s">
        <v>129</v>
      </c>
      <c r="B126" s="14" t="s">
        <v>2534</v>
      </c>
      <c r="C126">
        <v>22</v>
      </c>
      <c r="D126" s="34">
        <v>5</v>
      </c>
      <c r="E126" s="26" t="str">
        <f>VLOOKUP(U126, method!$A$1:$B$15, 2, 0)</f>
        <v>放頭</v>
      </c>
      <c r="F126">
        <v>3</v>
      </c>
      <c r="G126">
        <v>132</v>
      </c>
      <c r="H126" s="46">
        <v>1400</v>
      </c>
      <c r="I126" s="19" t="s">
        <v>388</v>
      </c>
      <c r="J126">
        <v>1</v>
      </c>
      <c r="K126">
        <v>22.06</v>
      </c>
      <c r="L126">
        <v>9</v>
      </c>
      <c r="M126">
        <v>11</v>
      </c>
      <c r="N126">
        <v>24</v>
      </c>
      <c r="O126" t="s">
        <v>491</v>
      </c>
      <c r="P126" s="35" t="s">
        <v>436</v>
      </c>
      <c r="Q126">
        <v>4</v>
      </c>
      <c r="R126">
        <v>56</v>
      </c>
      <c r="S126" s="15" t="s">
        <v>103</v>
      </c>
      <c r="T126">
        <v>4</v>
      </c>
      <c r="U126">
        <v>1</v>
      </c>
      <c r="V126">
        <v>1</v>
      </c>
      <c r="W126">
        <v>1</v>
      </c>
      <c r="X126">
        <v>5</v>
      </c>
      <c r="AA126">
        <v>1047</v>
      </c>
      <c r="AB126" t="s">
        <v>689</v>
      </c>
    </row>
    <row r="127" spans="1:28" x14ac:dyDescent="0.25">
      <c r="A127" s="14" t="s">
        <v>129</v>
      </c>
      <c r="B127" s="14" t="s">
        <v>2534</v>
      </c>
      <c r="C127">
        <v>13</v>
      </c>
      <c r="D127">
        <v>12</v>
      </c>
      <c r="E127" s="26" t="str">
        <f>VLOOKUP(U127, method!$A$1:$B$15, 2, 0)</f>
        <v>放頭</v>
      </c>
      <c r="F127">
        <v>9</v>
      </c>
      <c r="G127">
        <v>134</v>
      </c>
      <c r="H127" s="44">
        <v>1200</v>
      </c>
      <c r="I127" s="19" t="s">
        <v>388</v>
      </c>
      <c r="J127">
        <v>1</v>
      </c>
      <c r="K127">
        <v>11.59</v>
      </c>
      <c r="L127">
        <v>9</v>
      </c>
      <c r="M127">
        <v>10</v>
      </c>
      <c r="N127">
        <v>24</v>
      </c>
      <c r="O127" s="31" t="s">
        <v>439</v>
      </c>
      <c r="P127" s="35" t="s">
        <v>455</v>
      </c>
      <c r="Q127">
        <v>4</v>
      </c>
      <c r="R127">
        <v>58</v>
      </c>
      <c r="S127" s="15" t="s">
        <v>103</v>
      </c>
      <c r="T127" t="s">
        <v>485</v>
      </c>
      <c r="U127">
        <v>1</v>
      </c>
      <c r="V127">
        <v>1</v>
      </c>
      <c r="W127">
        <v>12</v>
      </c>
      <c r="AA127">
        <v>1032</v>
      </c>
      <c r="AB127" t="s">
        <v>689</v>
      </c>
    </row>
    <row r="128" spans="1:28" x14ac:dyDescent="0.25">
      <c r="A128" s="14" t="s">
        <v>129</v>
      </c>
      <c r="B128" s="14" t="s">
        <v>2534</v>
      </c>
      <c r="C128">
        <v>9.4</v>
      </c>
      <c r="D128" s="34">
        <v>5</v>
      </c>
      <c r="E128" s="26" t="str">
        <f>VLOOKUP(U128, method!$A$1:$B$15, 2, 0)</f>
        <v>放頭</v>
      </c>
      <c r="F128">
        <v>6</v>
      </c>
      <c r="G128">
        <v>133</v>
      </c>
      <c r="H128" s="44">
        <v>1200</v>
      </c>
      <c r="I128" s="24" t="s">
        <v>146</v>
      </c>
      <c r="J128">
        <v>1</v>
      </c>
      <c r="K128">
        <v>10.44</v>
      </c>
      <c r="L128">
        <v>25</v>
      </c>
      <c r="M128">
        <v>9</v>
      </c>
      <c r="N128">
        <v>24</v>
      </c>
      <c r="O128" s="31" t="s">
        <v>435</v>
      </c>
      <c r="P128" s="35" t="s">
        <v>455</v>
      </c>
      <c r="Q128">
        <v>4</v>
      </c>
      <c r="R128">
        <v>58</v>
      </c>
      <c r="S128" s="15" t="s">
        <v>103</v>
      </c>
      <c r="T128" s="10" t="s">
        <v>552</v>
      </c>
      <c r="U128">
        <v>2</v>
      </c>
      <c r="V128">
        <v>2</v>
      </c>
      <c r="W128">
        <v>5</v>
      </c>
      <c r="AA128">
        <v>1034</v>
      </c>
      <c r="AB128" t="s">
        <v>689</v>
      </c>
    </row>
    <row r="129" spans="1:28" x14ac:dyDescent="0.25">
      <c r="A129" s="14" t="s">
        <v>129</v>
      </c>
      <c r="B129" s="14" t="s">
        <v>2534</v>
      </c>
      <c r="C129">
        <v>7.8</v>
      </c>
      <c r="D129" s="34">
        <v>4</v>
      </c>
      <c r="E129" s="26" t="str">
        <f>VLOOKUP(U129, method!$A$1:$B$15, 2, 0)</f>
        <v>放頭</v>
      </c>
      <c r="F129">
        <v>11</v>
      </c>
      <c r="G129">
        <v>134</v>
      </c>
      <c r="H129" s="44">
        <v>1200</v>
      </c>
      <c r="I129" s="18" t="s">
        <v>12</v>
      </c>
      <c r="J129">
        <v>1</v>
      </c>
      <c r="K129">
        <v>10.38</v>
      </c>
      <c r="L129">
        <v>10</v>
      </c>
      <c r="M129">
        <v>7</v>
      </c>
      <c r="N129">
        <v>24</v>
      </c>
      <c r="O129" s="30" t="s">
        <v>445</v>
      </c>
      <c r="P129" s="35" t="s">
        <v>436</v>
      </c>
      <c r="Q129">
        <v>4</v>
      </c>
      <c r="R129">
        <v>58</v>
      </c>
      <c r="S129" s="15" t="s">
        <v>103</v>
      </c>
      <c r="T129" t="s">
        <v>495</v>
      </c>
      <c r="U129">
        <v>2</v>
      </c>
      <c r="V129">
        <v>2</v>
      </c>
      <c r="W129">
        <v>4</v>
      </c>
      <c r="AA129">
        <v>1029</v>
      </c>
      <c r="AB129" t="s">
        <v>689</v>
      </c>
    </row>
    <row r="130" spans="1:28" x14ac:dyDescent="0.25">
      <c r="A130" s="14" t="s">
        <v>129</v>
      </c>
      <c r="B130" s="14" t="s">
        <v>2534</v>
      </c>
      <c r="C130">
        <v>3.5</v>
      </c>
      <c r="D130" s="34">
        <v>5</v>
      </c>
      <c r="E130" s="28" t="str">
        <f>VLOOKUP(U130, method!$A$1:$B$15, 2, 0)</f>
        <v>中前</v>
      </c>
      <c r="F130">
        <v>1</v>
      </c>
      <c r="G130">
        <v>135</v>
      </c>
      <c r="H130" s="44">
        <v>1200</v>
      </c>
      <c r="I130" s="18" t="s">
        <v>12</v>
      </c>
      <c r="J130">
        <v>1</v>
      </c>
      <c r="K130">
        <v>9.4700000000000006</v>
      </c>
      <c r="L130">
        <v>1</v>
      </c>
      <c r="M130">
        <v>7</v>
      </c>
      <c r="N130">
        <v>24</v>
      </c>
      <c r="O130" t="s">
        <v>551</v>
      </c>
      <c r="P130" s="35" t="s">
        <v>455</v>
      </c>
      <c r="Q130">
        <v>4</v>
      </c>
      <c r="R130">
        <v>58</v>
      </c>
      <c r="S130" s="15" t="s">
        <v>103</v>
      </c>
      <c r="T130" s="10" t="s">
        <v>452</v>
      </c>
      <c r="U130">
        <v>4</v>
      </c>
      <c r="V130">
        <v>4</v>
      </c>
      <c r="W130">
        <v>5</v>
      </c>
      <c r="AA130">
        <v>1044</v>
      </c>
      <c r="AB130" t="s">
        <v>689</v>
      </c>
    </row>
    <row r="131" spans="1:28" x14ac:dyDescent="0.25">
      <c r="A131" s="14" t="s">
        <v>129</v>
      </c>
      <c r="B131" s="14" t="s">
        <v>2534</v>
      </c>
      <c r="C131">
        <v>4.9000000000000004</v>
      </c>
      <c r="D131">
        <v>8</v>
      </c>
      <c r="E131" s="28" t="str">
        <f>VLOOKUP(U131, method!$A$1:$B$15, 2, 0)</f>
        <v>中前</v>
      </c>
      <c r="F131">
        <v>3</v>
      </c>
      <c r="G131">
        <v>135</v>
      </c>
      <c r="H131" s="44">
        <v>1200</v>
      </c>
      <c r="I131" s="18" t="s">
        <v>12</v>
      </c>
      <c r="J131">
        <v>1</v>
      </c>
      <c r="K131">
        <v>10.77</v>
      </c>
      <c r="L131">
        <v>15</v>
      </c>
      <c r="M131">
        <v>6</v>
      </c>
      <c r="N131">
        <v>24</v>
      </c>
      <c r="O131" t="s">
        <v>631</v>
      </c>
      <c r="P131" s="36" t="s">
        <v>698</v>
      </c>
      <c r="Q131">
        <v>4</v>
      </c>
      <c r="R131">
        <v>60</v>
      </c>
      <c r="S131" s="15" t="s">
        <v>103</v>
      </c>
      <c r="T131">
        <v>4</v>
      </c>
      <c r="U131">
        <v>4</v>
      </c>
      <c r="V131">
        <v>2</v>
      </c>
      <c r="W131">
        <v>8</v>
      </c>
      <c r="AA131">
        <v>1027</v>
      </c>
      <c r="AB131" t="s">
        <v>689</v>
      </c>
    </row>
    <row r="132" spans="1:28" x14ac:dyDescent="0.25">
      <c r="A132" s="14" t="s">
        <v>129</v>
      </c>
      <c r="B132" s="14" t="s">
        <v>2534</v>
      </c>
      <c r="C132">
        <v>106</v>
      </c>
      <c r="D132">
        <v>6</v>
      </c>
      <c r="E132" s="26" t="str">
        <f>VLOOKUP(U132, method!$A$1:$B$15, 2, 0)</f>
        <v>放頭</v>
      </c>
      <c r="F132">
        <v>8</v>
      </c>
      <c r="G132">
        <v>118</v>
      </c>
      <c r="H132" s="44">
        <v>1200</v>
      </c>
      <c r="I132" s="23" t="s">
        <v>39</v>
      </c>
      <c r="J132">
        <v>1</v>
      </c>
      <c r="K132">
        <v>9.24</v>
      </c>
      <c r="L132">
        <v>26</v>
      </c>
      <c r="M132">
        <v>5</v>
      </c>
      <c r="N132">
        <v>24</v>
      </c>
      <c r="O132" t="s">
        <v>545</v>
      </c>
      <c r="P132" s="35" t="s">
        <v>455</v>
      </c>
      <c r="Q132">
        <v>3</v>
      </c>
      <c r="R132">
        <v>62</v>
      </c>
      <c r="S132" s="15" t="s">
        <v>103</v>
      </c>
      <c r="T132" t="s">
        <v>536</v>
      </c>
      <c r="U132">
        <v>2</v>
      </c>
      <c r="V132">
        <v>3</v>
      </c>
      <c r="W132">
        <v>6</v>
      </c>
      <c r="AA132">
        <v>1038</v>
      </c>
      <c r="AB132" t="s">
        <v>689</v>
      </c>
    </row>
    <row r="133" spans="1:28" x14ac:dyDescent="0.25">
      <c r="A133" s="14" t="s">
        <v>129</v>
      </c>
      <c r="B133" s="14" t="s">
        <v>2534</v>
      </c>
      <c r="C133">
        <v>32</v>
      </c>
      <c r="D133">
        <v>7</v>
      </c>
      <c r="E133" s="28" t="str">
        <f>VLOOKUP(U133, method!$A$1:$B$15, 2, 0)</f>
        <v>中前</v>
      </c>
      <c r="F133">
        <v>5</v>
      </c>
      <c r="G133">
        <v>121</v>
      </c>
      <c r="H133" s="44">
        <v>1200</v>
      </c>
      <c r="I133" s="19" t="s">
        <v>388</v>
      </c>
      <c r="J133">
        <v>1</v>
      </c>
      <c r="K133">
        <v>10.42</v>
      </c>
      <c r="L133">
        <v>5</v>
      </c>
      <c r="M133">
        <v>5</v>
      </c>
      <c r="N133">
        <v>24</v>
      </c>
      <c r="O133" t="s">
        <v>511</v>
      </c>
      <c r="P133" s="35" t="s">
        <v>455</v>
      </c>
      <c r="Q133">
        <v>3</v>
      </c>
      <c r="R133">
        <v>64</v>
      </c>
      <c r="S133" s="15" t="s">
        <v>103</v>
      </c>
      <c r="T133" t="s">
        <v>562</v>
      </c>
      <c r="U133">
        <v>6</v>
      </c>
      <c r="V133">
        <v>4</v>
      </c>
      <c r="W133">
        <v>7</v>
      </c>
      <c r="AA133">
        <v>1042</v>
      </c>
      <c r="AB133" t="s">
        <v>689</v>
      </c>
    </row>
    <row r="134" spans="1:28" x14ac:dyDescent="0.25">
      <c r="A134" s="14" t="s">
        <v>129</v>
      </c>
      <c r="B134" s="14" t="s">
        <v>2534</v>
      </c>
      <c r="C134">
        <v>24</v>
      </c>
      <c r="D134">
        <v>7</v>
      </c>
      <c r="E134" s="29" t="str">
        <f>VLOOKUP(U134, method!$A$1:$B$15, 2, 0)</f>
        <v>留後</v>
      </c>
      <c r="F134">
        <v>10</v>
      </c>
      <c r="G134">
        <v>119</v>
      </c>
      <c r="H134" s="44">
        <v>1200</v>
      </c>
      <c r="I134" s="20" t="s">
        <v>56</v>
      </c>
      <c r="J134">
        <v>1</v>
      </c>
      <c r="K134">
        <v>10.87</v>
      </c>
      <c r="L134">
        <v>10</v>
      </c>
      <c r="M134">
        <v>4</v>
      </c>
      <c r="N134">
        <v>24</v>
      </c>
      <c r="O134" s="30" t="s">
        <v>445</v>
      </c>
      <c r="P134" s="35" t="s">
        <v>455</v>
      </c>
      <c r="Q134">
        <v>3</v>
      </c>
      <c r="R134">
        <v>64</v>
      </c>
      <c r="S134" s="15" t="s">
        <v>103</v>
      </c>
      <c r="T134" t="s">
        <v>461</v>
      </c>
      <c r="U134">
        <v>11</v>
      </c>
      <c r="V134">
        <v>12</v>
      </c>
      <c r="W134">
        <v>7</v>
      </c>
      <c r="AA134">
        <v>1031</v>
      </c>
      <c r="AB134" t="s">
        <v>705</v>
      </c>
    </row>
    <row r="135" spans="1:28" x14ac:dyDescent="0.25">
      <c r="A135" s="15" t="s">
        <v>167</v>
      </c>
      <c r="B135" s="15" t="s">
        <v>168</v>
      </c>
      <c r="C135">
        <v>26</v>
      </c>
      <c r="D135" s="33">
        <v>1</v>
      </c>
      <c r="E135" s="26" t="str">
        <f>VLOOKUP(U135, method!$A$1:$B$15, 2, 0)</f>
        <v>放頭</v>
      </c>
      <c r="F135">
        <v>7</v>
      </c>
      <c r="G135">
        <v>122</v>
      </c>
      <c r="H135" s="46">
        <v>2000</v>
      </c>
      <c r="I135" s="15" t="s">
        <v>441</v>
      </c>
      <c r="J135">
        <v>2</v>
      </c>
      <c r="K135">
        <v>2.0299999999999998</v>
      </c>
      <c r="L135">
        <v>28</v>
      </c>
      <c r="M135">
        <v>6</v>
      </c>
      <c r="N135">
        <v>25</v>
      </c>
      <c r="O135" t="s">
        <v>551</v>
      </c>
      <c r="P135" s="35" t="s">
        <v>455</v>
      </c>
      <c r="Q135">
        <v>4</v>
      </c>
      <c r="R135">
        <v>50</v>
      </c>
      <c r="S135" s="16" t="s">
        <v>77</v>
      </c>
      <c r="T135" s="10" t="s">
        <v>442</v>
      </c>
      <c r="U135">
        <v>1</v>
      </c>
      <c r="V135">
        <v>1</v>
      </c>
      <c r="W135">
        <v>1</v>
      </c>
      <c r="X135">
        <v>1</v>
      </c>
      <c r="Y135">
        <v>1</v>
      </c>
      <c r="AA135">
        <v>1121</v>
      </c>
      <c r="AB135" t="s">
        <v>113</v>
      </c>
    </row>
    <row r="136" spans="1:28" x14ac:dyDescent="0.25">
      <c r="A136" s="15" t="s">
        <v>167</v>
      </c>
      <c r="B136" s="15" t="s">
        <v>168</v>
      </c>
      <c r="C136">
        <v>11</v>
      </c>
      <c r="D136" s="33">
        <v>1</v>
      </c>
      <c r="E136" s="28" t="str">
        <f>VLOOKUP(U136, method!$A$1:$B$15, 2, 0)</f>
        <v>中前</v>
      </c>
      <c r="F136">
        <v>7</v>
      </c>
      <c r="G136">
        <v>119</v>
      </c>
      <c r="H136" s="44">
        <v>1800</v>
      </c>
      <c r="I136" s="20" t="s">
        <v>56</v>
      </c>
      <c r="J136">
        <v>1</v>
      </c>
      <c r="K136">
        <v>51.19</v>
      </c>
      <c r="L136">
        <v>4</v>
      </c>
      <c r="M136">
        <v>6</v>
      </c>
      <c r="N136">
        <v>25</v>
      </c>
      <c r="O136" s="31" t="s">
        <v>439</v>
      </c>
      <c r="P136" s="36" t="s">
        <v>440</v>
      </c>
      <c r="Q136">
        <v>4</v>
      </c>
      <c r="R136">
        <v>44</v>
      </c>
      <c r="S136" s="16" t="s">
        <v>77</v>
      </c>
      <c r="T136" s="10" t="s">
        <v>597</v>
      </c>
      <c r="U136">
        <v>7</v>
      </c>
      <c r="V136">
        <v>9</v>
      </c>
      <c r="W136">
        <v>7</v>
      </c>
      <c r="X136">
        <v>5</v>
      </c>
      <c r="Y136">
        <v>1</v>
      </c>
      <c r="AA136">
        <v>1115</v>
      </c>
      <c r="AB136" t="s">
        <v>113</v>
      </c>
    </row>
    <row r="137" spans="1:28" x14ac:dyDescent="0.25">
      <c r="A137" s="15" t="s">
        <v>167</v>
      </c>
      <c r="B137" s="15" t="s">
        <v>168</v>
      </c>
      <c r="C137">
        <v>12</v>
      </c>
      <c r="D137">
        <v>6</v>
      </c>
      <c r="E137" s="29" t="str">
        <f>VLOOKUP(U137, method!$A$1:$B$15, 2, 0)</f>
        <v>留後</v>
      </c>
      <c r="F137">
        <v>3</v>
      </c>
      <c r="G137">
        <v>122</v>
      </c>
      <c r="H137" s="44">
        <v>1800</v>
      </c>
      <c r="I137" s="15" t="s">
        <v>391</v>
      </c>
      <c r="J137">
        <v>1</v>
      </c>
      <c r="K137">
        <v>47.8</v>
      </c>
      <c r="L137">
        <v>18</v>
      </c>
      <c r="M137">
        <v>5</v>
      </c>
      <c r="N137">
        <v>25</v>
      </c>
      <c r="O137" t="s">
        <v>631</v>
      </c>
      <c r="P137" s="35" t="s">
        <v>436</v>
      </c>
      <c r="Q137">
        <v>4</v>
      </c>
      <c r="R137">
        <v>46</v>
      </c>
      <c r="S137" s="16" t="s">
        <v>77</v>
      </c>
      <c r="T137" t="s">
        <v>558</v>
      </c>
      <c r="U137">
        <v>12</v>
      </c>
      <c r="V137">
        <v>11</v>
      </c>
      <c r="W137">
        <v>12</v>
      </c>
      <c r="X137">
        <v>7</v>
      </c>
      <c r="Y137">
        <v>6</v>
      </c>
      <c r="AA137">
        <v>1120</v>
      </c>
      <c r="AB137" t="s">
        <v>113</v>
      </c>
    </row>
    <row r="138" spans="1:28" x14ac:dyDescent="0.25">
      <c r="A138" s="15" t="s">
        <v>167</v>
      </c>
      <c r="B138" s="15" t="s">
        <v>168</v>
      </c>
      <c r="C138">
        <v>11</v>
      </c>
      <c r="D138" s="34">
        <v>5</v>
      </c>
      <c r="E138" s="27" t="str">
        <f>VLOOKUP(U138, method!$A$1:$B$15, 2, 0)</f>
        <v>中後</v>
      </c>
      <c r="F138">
        <v>10</v>
      </c>
      <c r="G138">
        <v>126</v>
      </c>
      <c r="H138" s="46">
        <v>2200</v>
      </c>
      <c r="I138" s="15" t="s">
        <v>391</v>
      </c>
      <c r="J138">
        <v>2</v>
      </c>
      <c r="K138">
        <v>18.53</v>
      </c>
      <c r="L138">
        <v>7</v>
      </c>
      <c r="M138">
        <v>5</v>
      </c>
      <c r="N138">
        <v>25</v>
      </c>
      <c r="O138" s="31" t="s">
        <v>439</v>
      </c>
      <c r="P138" s="35" t="s">
        <v>455</v>
      </c>
      <c r="Q138">
        <v>4</v>
      </c>
      <c r="R138">
        <v>48</v>
      </c>
      <c r="S138" s="16" t="s">
        <v>77</v>
      </c>
      <c r="T138" t="s">
        <v>637</v>
      </c>
      <c r="U138">
        <v>10</v>
      </c>
      <c r="V138">
        <v>10</v>
      </c>
      <c r="W138">
        <v>11</v>
      </c>
      <c r="X138">
        <v>11</v>
      </c>
      <c r="Y138">
        <v>10</v>
      </c>
      <c r="Z138">
        <v>5</v>
      </c>
      <c r="AA138">
        <v>1106</v>
      </c>
      <c r="AB138" t="s">
        <v>711</v>
      </c>
    </row>
    <row r="139" spans="1:28" x14ac:dyDescent="0.25">
      <c r="A139" s="15" t="s">
        <v>167</v>
      </c>
      <c r="B139" s="15" t="s">
        <v>168</v>
      </c>
      <c r="C139">
        <v>12</v>
      </c>
      <c r="D139">
        <v>6</v>
      </c>
      <c r="E139" s="27" t="str">
        <f>VLOOKUP(U139, method!$A$1:$B$15, 2, 0)</f>
        <v>中後</v>
      </c>
      <c r="F139">
        <v>1</v>
      </c>
      <c r="G139">
        <v>124</v>
      </c>
      <c r="H139" s="44">
        <v>1800</v>
      </c>
      <c r="I139" s="15" t="s">
        <v>391</v>
      </c>
      <c r="J139">
        <v>1</v>
      </c>
      <c r="K139">
        <v>49.04</v>
      </c>
      <c r="L139">
        <v>30</v>
      </c>
      <c r="M139">
        <v>4</v>
      </c>
      <c r="N139">
        <v>25</v>
      </c>
      <c r="O139" s="31" t="s">
        <v>451</v>
      </c>
      <c r="P139" s="35" t="s">
        <v>436</v>
      </c>
      <c r="Q139">
        <v>4</v>
      </c>
      <c r="R139">
        <v>49</v>
      </c>
      <c r="S139" s="16" t="s">
        <v>77</v>
      </c>
      <c r="T139" s="10">
        <v>2</v>
      </c>
      <c r="U139">
        <v>10</v>
      </c>
      <c r="V139">
        <v>10</v>
      </c>
      <c r="W139">
        <v>10</v>
      </c>
      <c r="X139">
        <v>11</v>
      </c>
      <c r="Y139">
        <v>6</v>
      </c>
      <c r="AA139">
        <v>1112</v>
      </c>
      <c r="AB139" t="s">
        <v>307</v>
      </c>
    </row>
    <row r="140" spans="1:28" x14ac:dyDescent="0.25">
      <c r="A140" s="15" t="s">
        <v>167</v>
      </c>
      <c r="B140" s="15" t="s">
        <v>168</v>
      </c>
      <c r="C140">
        <v>17</v>
      </c>
      <c r="D140" s="34">
        <v>4</v>
      </c>
      <c r="E140" s="27" t="str">
        <f>VLOOKUP(U140, method!$A$1:$B$15, 2, 0)</f>
        <v>中後</v>
      </c>
      <c r="F140">
        <v>3</v>
      </c>
      <c r="G140">
        <v>126</v>
      </c>
      <c r="H140" s="44">
        <v>1800</v>
      </c>
      <c r="I140" s="17" t="s">
        <v>448</v>
      </c>
      <c r="J140">
        <v>1</v>
      </c>
      <c r="K140">
        <v>49.65</v>
      </c>
      <c r="L140">
        <v>9</v>
      </c>
      <c r="M140">
        <v>4</v>
      </c>
      <c r="N140">
        <v>25</v>
      </c>
      <c r="O140" s="31" t="s">
        <v>439</v>
      </c>
      <c r="P140" s="35" t="s">
        <v>436</v>
      </c>
      <c r="Q140">
        <v>4</v>
      </c>
      <c r="R140">
        <v>50</v>
      </c>
      <c r="S140" s="16" t="s">
        <v>77</v>
      </c>
      <c r="T140" s="10" t="s">
        <v>552</v>
      </c>
      <c r="U140">
        <v>10</v>
      </c>
      <c r="V140">
        <v>10</v>
      </c>
      <c r="W140">
        <v>10</v>
      </c>
      <c r="X140">
        <v>12</v>
      </c>
      <c r="Y140">
        <v>4</v>
      </c>
      <c r="AA140">
        <v>1111</v>
      </c>
      <c r="AB140" t="s">
        <v>307</v>
      </c>
    </row>
    <row r="141" spans="1:28" x14ac:dyDescent="0.25">
      <c r="A141" s="15" t="s">
        <v>167</v>
      </c>
      <c r="B141" s="15" t="s">
        <v>168</v>
      </c>
      <c r="C141">
        <v>37</v>
      </c>
      <c r="D141">
        <v>8</v>
      </c>
      <c r="E141" s="27" t="str">
        <f>VLOOKUP(U141, method!$A$1:$B$15, 2, 0)</f>
        <v>中後</v>
      </c>
      <c r="F141">
        <v>7</v>
      </c>
      <c r="G141">
        <v>130</v>
      </c>
      <c r="H141" s="44">
        <v>1800</v>
      </c>
      <c r="I141" s="14" t="s">
        <v>50</v>
      </c>
      <c r="J141">
        <v>1</v>
      </c>
      <c r="K141">
        <v>49.69</v>
      </c>
      <c r="L141">
        <v>5</v>
      </c>
      <c r="M141">
        <v>3</v>
      </c>
      <c r="N141">
        <v>25</v>
      </c>
      <c r="O141" s="31" t="s">
        <v>451</v>
      </c>
      <c r="P141" s="35" t="s">
        <v>455</v>
      </c>
      <c r="Q141">
        <v>4</v>
      </c>
      <c r="R141">
        <v>52</v>
      </c>
      <c r="S141" s="16" t="s">
        <v>77</v>
      </c>
      <c r="T141" t="s">
        <v>664</v>
      </c>
      <c r="U141">
        <v>8</v>
      </c>
      <c r="V141">
        <v>9</v>
      </c>
      <c r="W141">
        <v>9</v>
      </c>
      <c r="X141">
        <v>6</v>
      </c>
      <c r="Y141">
        <v>8</v>
      </c>
      <c r="AA141">
        <v>1103</v>
      </c>
      <c r="AB141" t="s">
        <v>307</v>
      </c>
    </row>
    <row r="142" spans="1:28" x14ac:dyDescent="0.25">
      <c r="A142" s="15" t="s">
        <v>167</v>
      </c>
      <c r="B142" s="15" t="s">
        <v>168</v>
      </c>
      <c r="C142">
        <v>27</v>
      </c>
      <c r="D142">
        <v>6</v>
      </c>
      <c r="E142" s="28" t="str">
        <f>VLOOKUP(U142, method!$A$1:$B$15, 2, 0)</f>
        <v>中前</v>
      </c>
      <c r="F142">
        <v>2</v>
      </c>
      <c r="G142">
        <v>129</v>
      </c>
      <c r="H142" s="44">
        <v>1800</v>
      </c>
      <c r="I142" s="18" t="s">
        <v>201</v>
      </c>
      <c r="J142">
        <v>1</v>
      </c>
      <c r="K142">
        <v>53.11</v>
      </c>
      <c r="L142">
        <v>12</v>
      </c>
      <c r="M142">
        <v>2</v>
      </c>
      <c r="N142">
        <v>25</v>
      </c>
      <c r="O142" t="s">
        <v>511</v>
      </c>
      <c r="P142" s="36" t="s">
        <v>603</v>
      </c>
      <c r="Q142">
        <v>4</v>
      </c>
      <c r="R142">
        <v>54</v>
      </c>
      <c r="S142" s="16" t="s">
        <v>77</v>
      </c>
      <c r="T142" t="s">
        <v>715</v>
      </c>
      <c r="U142">
        <v>4</v>
      </c>
      <c r="V142">
        <v>6</v>
      </c>
      <c r="W142">
        <v>7</v>
      </c>
      <c r="X142">
        <v>5</v>
      </c>
      <c r="Y142">
        <v>6</v>
      </c>
      <c r="AA142">
        <v>1111</v>
      </c>
      <c r="AB142" t="s">
        <v>717</v>
      </c>
    </row>
    <row r="143" spans="1:28" x14ac:dyDescent="0.25">
      <c r="A143" s="15" t="s">
        <v>167</v>
      </c>
      <c r="B143" s="15" t="s">
        <v>168</v>
      </c>
      <c r="C143">
        <v>73</v>
      </c>
      <c r="D143">
        <v>13</v>
      </c>
      <c r="E143" s="29" t="str">
        <f>VLOOKUP(U143, method!$A$1:$B$15, 2, 0)</f>
        <v>留後</v>
      </c>
      <c r="F143">
        <v>13</v>
      </c>
      <c r="G143">
        <v>133</v>
      </c>
      <c r="H143" s="46">
        <v>2000</v>
      </c>
      <c r="I143" s="23" t="s">
        <v>39</v>
      </c>
      <c r="J143">
        <v>2</v>
      </c>
      <c r="K143">
        <v>4.5999999999999996</v>
      </c>
      <c r="L143">
        <v>26</v>
      </c>
      <c r="M143">
        <v>1</v>
      </c>
      <c r="N143">
        <v>25</v>
      </c>
      <c r="O143" t="s">
        <v>491</v>
      </c>
      <c r="P143" s="35" t="s">
        <v>455</v>
      </c>
      <c r="Q143">
        <v>4</v>
      </c>
      <c r="R143">
        <v>57</v>
      </c>
      <c r="S143" s="16" t="s">
        <v>77</v>
      </c>
      <c r="T143" t="s">
        <v>501</v>
      </c>
      <c r="U143">
        <v>14</v>
      </c>
      <c r="V143">
        <v>13</v>
      </c>
      <c r="W143">
        <v>13</v>
      </c>
      <c r="X143">
        <v>13</v>
      </c>
      <c r="Y143">
        <v>13</v>
      </c>
      <c r="AA143">
        <v>1106</v>
      </c>
      <c r="AB143" t="s">
        <v>719</v>
      </c>
    </row>
    <row r="144" spans="1:28" x14ac:dyDescent="0.25">
      <c r="A144" s="15" t="s">
        <v>167</v>
      </c>
      <c r="B144" s="15" t="s">
        <v>168</v>
      </c>
      <c r="C144">
        <v>41</v>
      </c>
      <c r="D144">
        <v>10</v>
      </c>
      <c r="E144" s="28" t="str">
        <f>VLOOKUP(U144, method!$A$1:$B$15, 2, 0)</f>
        <v>中前</v>
      </c>
      <c r="F144">
        <v>1</v>
      </c>
      <c r="G144">
        <v>135</v>
      </c>
      <c r="H144" s="46">
        <v>1650</v>
      </c>
      <c r="I144" s="20" t="s">
        <v>56</v>
      </c>
      <c r="J144">
        <v>1</v>
      </c>
      <c r="K144">
        <v>41.53</v>
      </c>
      <c r="L144">
        <v>8</v>
      </c>
      <c r="M144">
        <v>1</v>
      </c>
      <c r="N144">
        <v>25</v>
      </c>
      <c r="O144" s="31" t="s">
        <v>439</v>
      </c>
      <c r="P144" s="35" t="s">
        <v>455</v>
      </c>
      <c r="Q144">
        <v>4</v>
      </c>
      <c r="R144">
        <v>59</v>
      </c>
      <c r="S144" s="16" t="s">
        <v>77</v>
      </c>
      <c r="T144">
        <v>3</v>
      </c>
      <c r="U144">
        <v>7</v>
      </c>
      <c r="V144">
        <v>8</v>
      </c>
      <c r="W144">
        <v>8</v>
      </c>
      <c r="X144">
        <v>10</v>
      </c>
      <c r="AA144">
        <v>1099</v>
      </c>
      <c r="AB144" t="s">
        <v>463</v>
      </c>
    </row>
    <row r="145" spans="1:29" x14ac:dyDescent="0.25">
      <c r="A145" s="15" t="s">
        <v>167</v>
      </c>
      <c r="B145" s="15" t="s">
        <v>168</v>
      </c>
      <c r="C145">
        <v>93</v>
      </c>
      <c r="D145">
        <v>14</v>
      </c>
      <c r="E145" s="29" t="str">
        <f>VLOOKUP(U145, method!$A$1:$B$15, 2, 0)</f>
        <v>留後</v>
      </c>
      <c r="F145">
        <v>13</v>
      </c>
      <c r="G145">
        <v>114</v>
      </c>
      <c r="H145" s="46">
        <v>1600</v>
      </c>
      <c r="I145" s="23" t="s">
        <v>39</v>
      </c>
      <c r="J145">
        <v>1</v>
      </c>
      <c r="K145">
        <v>35.47</v>
      </c>
      <c r="L145">
        <v>15</v>
      </c>
      <c r="M145">
        <v>12</v>
      </c>
      <c r="N145">
        <v>24</v>
      </c>
      <c r="O145" t="s">
        <v>631</v>
      </c>
      <c r="P145" s="35" t="s">
        <v>455</v>
      </c>
      <c r="Q145">
        <v>3</v>
      </c>
      <c r="R145">
        <v>61</v>
      </c>
      <c r="S145" s="16" t="s">
        <v>77</v>
      </c>
      <c r="T145">
        <v>9</v>
      </c>
      <c r="U145">
        <v>14</v>
      </c>
      <c r="V145">
        <v>14</v>
      </c>
      <c r="W145">
        <v>13</v>
      </c>
      <c r="X145">
        <v>14</v>
      </c>
      <c r="AA145">
        <v>1096</v>
      </c>
      <c r="AB145" t="s">
        <v>723</v>
      </c>
    </row>
    <row r="146" spans="1:29" x14ac:dyDescent="0.25">
      <c r="A146" s="15" t="s">
        <v>167</v>
      </c>
      <c r="B146" s="15" t="s">
        <v>168</v>
      </c>
      <c r="C146" t="s">
        <v>463</v>
      </c>
      <c r="D146" t="s">
        <v>724</v>
      </c>
      <c r="F146" t="s">
        <v>463</v>
      </c>
      <c r="G146">
        <v>120</v>
      </c>
      <c r="H146" s="44">
        <v>1800</v>
      </c>
      <c r="I146" s="18" t="s">
        <v>201</v>
      </c>
      <c r="J146" t="s">
        <v>463</v>
      </c>
      <c r="L146">
        <v>10</v>
      </c>
      <c r="M146">
        <v>1</v>
      </c>
      <c r="N146">
        <v>24</v>
      </c>
      <c r="O146" s="30" t="s">
        <v>445</v>
      </c>
      <c r="P146" s="35" t="s">
        <v>455</v>
      </c>
      <c r="Q146">
        <v>3</v>
      </c>
      <c r="R146">
        <v>64</v>
      </c>
      <c r="S146" s="15" t="s">
        <v>34</v>
      </c>
      <c r="T146" t="s">
        <v>463</v>
      </c>
      <c r="U146" t="s">
        <v>463</v>
      </c>
      <c r="AA146" t="s">
        <v>463</v>
      </c>
      <c r="AB146" t="s">
        <v>463</v>
      </c>
      <c r="AC146" t="s">
        <v>463</v>
      </c>
    </row>
    <row r="147" spans="1:29" x14ac:dyDescent="0.25">
      <c r="A147" s="15" t="s">
        <v>167</v>
      </c>
      <c r="B147" s="15" t="s">
        <v>168</v>
      </c>
      <c r="C147">
        <v>32</v>
      </c>
      <c r="D147">
        <v>9</v>
      </c>
      <c r="E147" s="27" t="str">
        <f>VLOOKUP(U147, method!$A$1:$B$15, 2, 0)</f>
        <v>中後</v>
      </c>
      <c r="F147">
        <v>10</v>
      </c>
      <c r="G147">
        <v>123</v>
      </c>
      <c r="H147" s="44">
        <v>1800</v>
      </c>
      <c r="I147" s="19" t="s">
        <v>412</v>
      </c>
      <c r="J147">
        <v>1</v>
      </c>
      <c r="K147">
        <v>49.59</v>
      </c>
      <c r="L147">
        <v>10</v>
      </c>
      <c r="M147">
        <v>12</v>
      </c>
      <c r="N147">
        <v>23</v>
      </c>
      <c r="O147" t="s">
        <v>545</v>
      </c>
      <c r="P147" s="35" t="s">
        <v>455</v>
      </c>
      <c r="Q147">
        <v>3</v>
      </c>
      <c r="R147">
        <v>66</v>
      </c>
      <c r="S147" s="15" t="s">
        <v>34</v>
      </c>
      <c r="T147">
        <v>10</v>
      </c>
      <c r="U147">
        <v>9</v>
      </c>
      <c r="V147">
        <v>9</v>
      </c>
      <c r="W147">
        <v>7</v>
      </c>
      <c r="X147">
        <v>10</v>
      </c>
      <c r="Y147">
        <v>9</v>
      </c>
      <c r="AA147">
        <v>1119</v>
      </c>
      <c r="AB147" t="s">
        <v>727</v>
      </c>
    </row>
    <row r="148" spans="1:29" x14ac:dyDescent="0.25">
      <c r="A148" s="15" t="s">
        <v>167</v>
      </c>
      <c r="B148" s="15" t="s">
        <v>168</v>
      </c>
      <c r="C148">
        <v>27</v>
      </c>
      <c r="D148">
        <v>7</v>
      </c>
      <c r="E148" s="27" t="str">
        <f>VLOOKUP(U148, method!$A$1:$B$15, 2, 0)</f>
        <v>中後</v>
      </c>
      <c r="F148">
        <v>7</v>
      </c>
      <c r="G148">
        <v>125</v>
      </c>
      <c r="H148" s="44">
        <v>1800</v>
      </c>
      <c r="I148" s="15" t="s">
        <v>391</v>
      </c>
      <c r="J148">
        <v>1</v>
      </c>
      <c r="K148">
        <v>49.88</v>
      </c>
      <c r="L148">
        <v>29</v>
      </c>
      <c r="M148">
        <v>11</v>
      </c>
      <c r="N148">
        <v>23</v>
      </c>
      <c r="O148" s="31" t="s">
        <v>451</v>
      </c>
      <c r="P148" s="35" t="s">
        <v>455</v>
      </c>
      <c r="Q148">
        <v>3</v>
      </c>
      <c r="R148">
        <v>68</v>
      </c>
      <c r="S148" s="15" t="s">
        <v>34</v>
      </c>
      <c r="T148" t="s">
        <v>519</v>
      </c>
      <c r="U148">
        <v>9</v>
      </c>
      <c r="V148">
        <v>7</v>
      </c>
      <c r="W148">
        <v>8</v>
      </c>
      <c r="X148">
        <v>7</v>
      </c>
      <c r="Y148">
        <v>7</v>
      </c>
      <c r="AA148">
        <v>1101</v>
      </c>
      <c r="AB148" t="s">
        <v>730</v>
      </c>
    </row>
    <row r="149" spans="1:29" x14ac:dyDescent="0.25">
      <c r="A149" s="15" t="s">
        <v>167</v>
      </c>
      <c r="B149" s="15" t="s">
        <v>168</v>
      </c>
      <c r="C149">
        <v>11</v>
      </c>
      <c r="D149">
        <v>6</v>
      </c>
      <c r="E149" s="28" t="str">
        <f>VLOOKUP(U149, method!$A$1:$B$15, 2, 0)</f>
        <v>中前</v>
      </c>
      <c r="F149">
        <v>3</v>
      </c>
      <c r="G149">
        <v>125</v>
      </c>
      <c r="H149" s="46">
        <v>2200</v>
      </c>
      <c r="I149" s="16" t="s">
        <v>140</v>
      </c>
      <c r="J149">
        <v>2</v>
      </c>
      <c r="K149">
        <v>17.809999999999999</v>
      </c>
      <c r="L149">
        <v>29</v>
      </c>
      <c r="M149">
        <v>10</v>
      </c>
      <c r="N149">
        <v>23</v>
      </c>
      <c r="O149" s="31" t="s">
        <v>435</v>
      </c>
      <c r="P149" s="35" t="s">
        <v>455</v>
      </c>
      <c r="Q149">
        <v>3</v>
      </c>
      <c r="R149">
        <v>70</v>
      </c>
      <c r="S149" s="15" t="s">
        <v>34</v>
      </c>
      <c r="T149" t="s">
        <v>637</v>
      </c>
      <c r="U149">
        <v>6</v>
      </c>
      <c r="V149">
        <v>6</v>
      </c>
      <c r="W149">
        <v>6</v>
      </c>
      <c r="X149">
        <v>7</v>
      </c>
      <c r="Y149">
        <v>7</v>
      </c>
      <c r="Z149">
        <v>6</v>
      </c>
      <c r="AA149">
        <v>1103</v>
      </c>
      <c r="AB149" t="s">
        <v>733</v>
      </c>
    </row>
    <row r="150" spans="1:29" x14ac:dyDescent="0.25">
      <c r="A150" s="15" t="s">
        <v>167</v>
      </c>
      <c r="B150" s="15" t="s">
        <v>168</v>
      </c>
      <c r="C150">
        <v>26</v>
      </c>
      <c r="D150">
        <v>10</v>
      </c>
      <c r="E150" s="29" t="str">
        <f>VLOOKUP(U150, method!$A$1:$B$15, 2, 0)</f>
        <v>留後</v>
      </c>
      <c r="F150">
        <v>12</v>
      </c>
      <c r="G150">
        <v>130</v>
      </c>
      <c r="H150" s="44">
        <v>1800</v>
      </c>
      <c r="I150" s="18" t="s">
        <v>201</v>
      </c>
      <c r="J150">
        <v>1</v>
      </c>
      <c r="K150">
        <v>48.75</v>
      </c>
      <c r="L150">
        <v>15</v>
      </c>
      <c r="M150">
        <v>10</v>
      </c>
      <c r="N150">
        <v>23</v>
      </c>
      <c r="O150" t="s">
        <v>491</v>
      </c>
      <c r="P150" s="35" t="s">
        <v>455</v>
      </c>
      <c r="Q150">
        <v>3</v>
      </c>
      <c r="R150">
        <v>71</v>
      </c>
      <c r="S150" s="15" t="s">
        <v>34</v>
      </c>
      <c r="T150" t="s">
        <v>558</v>
      </c>
      <c r="U150">
        <v>14</v>
      </c>
      <c r="V150">
        <v>14</v>
      </c>
      <c r="W150">
        <v>14</v>
      </c>
      <c r="X150">
        <v>10</v>
      </c>
      <c r="Y150">
        <v>10</v>
      </c>
      <c r="AA150">
        <v>1105</v>
      </c>
      <c r="AB150" t="s">
        <v>736</v>
      </c>
    </row>
    <row r="151" spans="1:29" x14ac:dyDescent="0.25">
      <c r="A151" s="15" t="s">
        <v>167</v>
      </c>
      <c r="B151" s="15" t="s">
        <v>168</v>
      </c>
      <c r="C151">
        <v>5.5</v>
      </c>
      <c r="D151">
        <v>8</v>
      </c>
      <c r="E151" s="26" t="str">
        <f>VLOOKUP(U151, method!$A$1:$B$15, 2, 0)</f>
        <v>放頭</v>
      </c>
      <c r="F151">
        <v>4</v>
      </c>
      <c r="G151">
        <v>126</v>
      </c>
      <c r="H151" s="44">
        <v>1800</v>
      </c>
      <c r="I151" s="15" t="s">
        <v>391</v>
      </c>
      <c r="J151">
        <v>1</v>
      </c>
      <c r="K151">
        <v>50.34</v>
      </c>
      <c r="L151">
        <v>27</v>
      </c>
      <c r="M151">
        <v>9</v>
      </c>
      <c r="N151">
        <v>23</v>
      </c>
      <c r="O151" s="31" t="s">
        <v>435</v>
      </c>
      <c r="P151" s="35" t="s">
        <v>436</v>
      </c>
      <c r="Q151">
        <v>3</v>
      </c>
      <c r="R151">
        <v>71</v>
      </c>
      <c r="S151" s="15" t="s">
        <v>34</v>
      </c>
      <c r="T151" t="s">
        <v>637</v>
      </c>
      <c r="U151">
        <v>2</v>
      </c>
      <c r="V151">
        <v>4</v>
      </c>
      <c r="W151">
        <v>5</v>
      </c>
      <c r="X151">
        <v>8</v>
      </c>
      <c r="Y151">
        <v>8</v>
      </c>
      <c r="AA151">
        <v>1117</v>
      </c>
      <c r="AB151" t="s">
        <v>736</v>
      </c>
    </row>
    <row r="152" spans="1:29" x14ac:dyDescent="0.25">
      <c r="A152" s="15" t="s">
        <v>167</v>
      </c>
      <c r="B152" s="15" t="s">
        <v>168</v>
      </c>
      <c r="C152">
        <v>6.2</v>
      </c>
      <c r="D152">
        <v>8</v>
      </c>
      <c r="E152" s="29" t="str">
        <f>VLOOKUP(U152, method!$A$1:$B$15, 2, 0)</f>
        <v>留後</v>
      </c>
      <c r="F152">
        <v>11</v>
      </c>
      <c r="G152">
        <v>128</v>
      </c>
      <c r="H152" s="44">
        <v>1800</v>
      </c>
      <c r="I152" s="15" t="s">
        <v>391</v>
      </c>
      <c r="J152">
        <v>1</v>
      </c>
      <c r="K152">
        <v>49.59</v>
      </c>
      <c r="L152">
        <v>12</v>
      </c>
      <c r="M152">
        <v>7</v>
      </c>
      <c r="N152">
        <v>23</v>
      </c>
      <c r="O152" s="30" t="s">
        <v>445</v>
      </c>
      <c r="P152" s="35" t="s">
        <v>436</v>
      </c>
      <c r="Q152">
        <v>3</v>
      </c>
      <c r="R152">
        <v>71</v>
      </c>
      <c r="S152" s="15" t="s">
        <v>34</v>
      </c>
      <c r="T152" s="10">
        <v>2</v>
      </c>
      <c r="U152">
        <v>11</v>
      </c>
      <c r="V152">
        <v>12</v>
      </c>
      <c r="W152">
        <v>12</v>
      </c>
      <c r="X152">
        <v>12</v>
      </c>
      <c r="Y152">
        <v>8</v>
      </c>
      <c r="AA152">
        <v>1107</v>
      </c>
      <c r="AB152" t="s">
        <v>736</v>
      </c>
    </row>
    <row r="153" spans="1:29" x14ac:dyDescent="0.25">
      <c r="A153" s="15" t="s">
        <v>167</v>
      </c>
      <c r="B153" s="15" t="s">
        <v>168</v>
      </c>
      <c r="C153">
        <v>11</v>
      </c>
      <c r="D153" s="33">
        <v>1</v>
      </c>
      <c r="E153" s="27" t="str">
        <f>VLOOKUP(U153, method!$A$1:$B$15, 2, 0)</f>
        <v>中後</v>
      </c>
      <c r="F153">
        <v>10</v>
      </c>
      <c r="G153">
        <v>119</v>
      </c>
      <c r="H153" s="44">
        <v>1800</v>
      </c>
      <c r="I153" s="15" t="s">
        <v>391</v>
      </c>
      <c r="J153">
        <v>1</v>
      </c>
      <c r="K153">
        <v>49.3</v>
      </c>
      <c r="L153">
        <v>7</v>
      </c>
      <c r="M153">
        <v>6</v>
      </c>
      <c r="N153">
        <v>23</v>
      </c>
      <c r="O153" s="31" t="s">
        <v>439</v>
      </c>
      <c r="P153" s="35" t="s">
        <v>455</v>
      </c>
      <c r="Q153">
        <v>3</v>
      </c>
      <c r="R153">
        <v>64</v>
      </c>
      <c r="S153" s="15" t="s">
        <v>34</v>
      </c>
      <c r="T153" s="10" t="s">
        <v>552</v>
      </c>
      <c r="U153">
        <v>10</v>
      </c>
      <c r="V153">
        <v>10</v>
      </c>
      <c r="W153">
        <v>10</v>
      </c>
      <c r="X153">
        <v>10</v>
      </c>
      <c r="Y153">
        <v>1</v>
      </c>
      <c r="AA153">
        <v>1104</v>
      </c>
      <c r="AB153" t="s">
        <v>736</v>
      </c>
    </row>
    <row r="154" spans="1:29" x14ac:dyDescent="0.25">
      <c r="A154" s="15" t="s">
        <v>167</v>
      </c>
      <c r="B154" s="15" t="s">
        <v>168</v>
      </c>
      <c r="C154">
        <v>8.1</v>
      </c>
      <c r="D154" s="33">
        <v>3</v>
      </c>
      <c r="E154" s="28" t="str">
        <f>VLOOKUP(U154, method!$A$1:$B$15, 2, 0)</f>
        <v>中前</v>
      </c>
      <c r="F154">
        <v>4</v>
      </c>
      <c r="G154">
        <v>121</v>
      </c>
      <c r="H154" s="46">
        <v>2000</v>
      </c>
      <c r="I154" s="15" t="s">
        <v>391</v>
      </c>
      <c r="J154">
        <v>2</v>
      </c>
      <c r="K154">
        <v>3.17</v>
      </c>
      <c r="L154">
        <v>28</v>
      </c>
      <c r="M154">
        <v>5</v>
      </c>
      <c r="N154">
        <v>23</v>
      </c>
      <c r="O154" t="s">
        <v>545</v>
      </c>
      <c r="P154" s="35" t="s">
        <v>455</v>
      </c>
      <c r="Q154">
        <v>3</v>
      </c>
      <c r="R154">
        <v>63</v>
      </c>
      <c r="S154" s="15" t="s">
        <v>34</v>
      </c>
      <c r="T154" s="10" t="s">
        <v>597</v>
      </c>
      <c r="U154">
        <v>4</v>
      </c>
      <c r="V154">
        <v>5</v>
      </c>
      <c r="W154">
        <v>1</v>
      </c>
      <c r="X154">
        <v>1</v>
      </c>
      <c r="Y154">
        <v>3</v>
      </c>
      <c r="AA154">
        <v>1110</v>
      </c>
      <c r="AB154" t="s">
        <v>743</v>
      </c>
    </row>
    <row r="155" spans="1:29" x14ac:dyDescent="0.25">
      <c r="A155" s="15" t="s">
        <v>167</v>
      </c>
      <c r="B155" s="15" t="s">
        <v>168</v>
      </c>
      <c r="C155">
        <v>6.3</v>
      </c>
      <c r="D155">
        <v>6</v>
      </c>
      <c r="E155" s="28" t="str">
        <f>VLOOKUP(U155, method!$A$1:$B$15, 2, 0)</f>
        <v>中前</v>
      </c>
      <c r="F155">
        <v>1</v>
      </c>
      <c r="G155">
        <v>122</v>
      </c>
      <c r="H155" s="46">
        <v>2000</v>
      </c>
      <c r="I155" s="15" t="s">
        <v>391</v>
      </c>
      <c r="J155">
        <v>2</v>
      </c>
      <c r="K155">
        <v>6.15</v>
      </c>
      <c r="L155">
        <v>7</v>
      </c>
      <c r="M155">
        <v>5</v>
      </c>
      <c r="N155">
        <v>23</v>
      </c>
      <c r="O155" t="s">
        <v>551</v>
      </c>
      <c r="P155" s="36" t="s">
        <v>698</v>
      </c>
      <c r="Q155">
        <v>3</v>
      </c>
      <c r="R155">
        <v>65</v>
      </c>
      <c r="S155" s="15" t="s">
        <v>34</v>
      </c>
      <c r="T155" t="s">
        <v>679</v>
      </c>
      <c r="U155">
        <v>5</v>
      </c>
      <c r="V155">
        <v>5</v>
      </c>
      <c r="W155">
        <v>5</v>
      </c>
      <c r="X155">
        <v>5</v>
      </c>
      <c r="Y155">
        <v>6</v>
      </c>
      <c r="AA155">
        <v>1116</v>
      </c>
      <c r="AB155" t="s">
        <v>175</v>
      </c>
    </row>
    <row r="156" spans="1:29" x14ac:dyDescent="0.25">
      <c r="A156" s="15" t="s">
        <v>167</v>
      </c>
      <c r="B156" s="15" t="s">
        <v>168</v>
      </c>
      <c r="C156">
        <v>13</v>
      </c>
      <c r="D156" s="34">
        <v>4</v>
      </c>
      <c r="E156" s="27" t="str">
        <f>VLOOKUP(U156, method!$A$1:$B$15, 2, 0)</f>
        <v>中後</v>
      </c>
      <c r="F156">
        <v>7</v>
      </c>
      <c r="G156">
        <v>124</v>
      </c>
      <c r="H156" s="46">
        <v>2200</v>
      </c>
      <c r="I156" s="15" t="s">
        <v>391</v>
      </c>
      <c r="J156">
        <v>2</v>
      </c>
      <c r="K156">
        <v>16.59</v>
      </c>
      <c r="L156">
        <v>12</v>
      </c>
      <c r="M156">
        <v>4</v>
      </c>
      <c r="N156">
        <v>23</v>
      </c>
      <c r="O156" s="30" t="s">
        <v>445</v>
      </c>
      <c r="P156" s="35" t="s">
        <v>455</v>
      </c>
      <c r="Q156">
        <v>3</v>
      </c>
      <c r="R156">
        <v>67</v>
      </c>
      <c r="S156" s="15" t="s">
        <v>34</v>
      </c>
      <c r="T156" t="s">
        <v>637</v>
      </c>
      <c r="U156">
        <v>8</v>
      </c>
      <c r="V156">
        <v>8</v>
      </c>
      <c r="W156">
        <v>8</v>
      </c>
      <c r="X156">
        <v>3</v>
      </c>
      <c r="Y156">
        <v>1</v>
      </c>
      <c r="Z156">
        <v>4</v>
      </c>
      <c r="AA156">
        <v>1108</v>
      </c>
      <c r="AB156" t="s">
        <v>175</v>
      </c>
    </row>
    <row r="157" spans="1:29" x14ac:dyDescent="0.25">
      <c r="A157" s="15" t="s">
        <v>167</v>
      </c>
      <c r="B157" s="15" t="s">
        <v>168</v>
      </c>
      <c r="C157">
        <v>21</v>
      </c>
      <c r="D157">
        <v>8</v>
      </c>
      <c r="E157" s="27" t="str">
        <f>VLOOKUP(U157, method!$A$1:$B$15, 2, 0)</f>
        <v>中後</v>
      </c>
      <c r="F157">
        <v>9</v>
      </c>
      <c r="G157">
        <v>121</v>
      </c>
      <c r="H157" s="46">
        <v>2000</v>
      </c>
      <c r="I157" s="15" t="s">
        <v>391</v>
      </c>
      <c r="J157">
        <v>2</v>
      </c>
      <c r="K157">
        <v>2.13</v>
      </c>
      <c r="L157">
        <v>19</v>
      </c>
      <c r="M157">
        <v>3</v>
      </c>
      <c r="N157">
        <v>23</v>
      </c>
      <c r="O157" t="s">
        <v>545</v>
      </c>
      <c r="P157" s="35" t="s">
        <v>455</v>
      </c>
      <c r="Q157">
        <v>3</v>
      </c>
      <c r="R157">
        <v>69</v>
      </c>
      <c r="S157" s="15" t="s">
        <v>34</v>
      </c>
      <c r="T157" t="s">
        <v>480</v>
      </c>
      <c r="U157">
        <v>10</v>
      </c>
      <c r="V157">
        <v>10</v>
      </c>
      <c r="W157">
        <v>10</v>
      </c>
      <c r="X157">
        <v>10</v>
      </c>
      <c r="Y157">
        <v>8</v>
      </c>
      <c r="AA157">
        <v>1108</v>
      </c>
      <c r="AB157" t="s">
        <v>175</v>
      </c>
    </row>
    <row r="158" spans="1:29" x14ac:dyDescent="0.25">
      <c r="A158" s="15" t="s">
        <v>167</v>
      </c>
      <c r="B158" s="15" t="s">
        <v>168</v>
      </c>
      <c r="C158">
        <v>13</v>
      </c>
      <c r="D158">
        <v>10</v>
      </c>
      <c r="E158" s="27" t="str">
        <f>VLOOKUP(U158, method!$A$1:$B$15, 2, 0)</f>
        <v>中後</v>
      </c>
      <c r="F158">
        <v>14</v>
      </c>
      <c r="G158">
        <v>129</v>
      </c>
      <c r="H158" s="44">
        <v>1800</v>
      </c>
      <c r="I158" s="22" t="s">
        <v>33</v>
      </c>
      <c r="J158">
        <v>1</v>
      </c>
      <c r="K158">
        <v>48.43</v>
      </c>
      <c r="L158">
        <v>26</v>
      </c>
      <c r="M158">
        <v>2</v>
      </c>
      <c r="N158">
        <v>23</v>
      </c>
      <c r="O158" t="s">
        <v>491</v>
      </c>
      <c r="P158" s="35" t="s">
        <v>436</v>
      </c>
      <c r="Q158">
        <v>3</v>
      </c>
      <c r="R158">
        <v>71</v>
      </c>
      <c r="S158" s="15" t="s">
        <v>34</v>
      </c>
      <c r="T158" t="s">
        <v>637</v>
      </c>
      <c r="U158">
        <v>9</v>
      </c>
      <c r="V158">
        <v>8</v>
      </c>
      <c r="W158">
        <v>6</v>
      </c>
      <c r="X158">
        <v>7</v>
      </c>
      <c r="Y158">
        <v>10</v>
      </c>
      <c r="AA158">
        <v>1100</v>
      </c>
      <c r="AB158" t="s">
        <v>175</v>
      </c>
    </row>
    <row r="159" spans="1:29" x14ac:dyDescent="0.25">
      <c r="A159" s="15" t="s">
        <v>167</v>
      </c>
      <c r="B159" s="15" t="s">
        <v>168</v>
      </c>
      <c r="C159">
        <v>27</v>
      </c>
      <c r="D159" s="34">
        <v>5</v>
      </c>
      <c r="E159" s="27" t="str">
        <f>VLOOKUP(U159, method!$A$1:$B$15, 2, 0)</f>
        <v>中後</v>
      </c>
      <c r="F159">
        <v>10</v>
      </c>
      <c r="G159">
        <v>129</v>
      </c>
      <c r="H159" s="46">
        <v>2000</v>
      </c>
      <c r="I159" s="18" t="s">
        <v>201</v>
      </c>
      <c r="J159">
        <v>2</v>
      </c>
      <c r="K159">
        <v>3.29</v>
      </c>
      <c r="L159">
        <v>21</v>
      </c>
      <c r="M159">
        <v>1</v>
      </c>
      <c r="N159">
        <v>23</v>
      </c>
      <c r="O159" t="s">
        <v>551</v>
      </c>
      <c r="P159" s="35" t="s">
        <v>455</v>
      </c>
      <c r="Q159">
        <v>3</v>
      </c>
      <c r="R159">
        <v>73</v>
      </c>
      <c r="S159" s="15" t="s">
        <v>34</v>
      </c>
      <c r="T159" t="s">
        <v>664</v>
      </c>
      <c r="U159">
        <v>10</v>
      </c>
      <c r="V159">
        <v>9</v>
      </c>
      <c r="W159">
        <v>8</v>
      </c>
      <c r="X159">
        <v>8</v>
      </c>
      <c r="Y159">
        <v>5</v>
      </c>
      <c r="AA159">
        <v>1113</v>
      </c>
      <c r="AB159" t="s">
        <v>175</v>
      </c>
    </row>
    <row r="160" spans="1:29" x14ac:dyDescent="0.25">
      <c r="A160" s="15" t="s">
        <v>167</v>
      </c>
      <c r="B160" s="15" t="s">
        <v>168</v>
      </c>
      <c r="C160">
        <v>16</v>
      </c>
      <c r="D160" s="34">
        <v>5</v>
      </c>
      <c r="E160" s="27" t="str">
        <f>VLOOKUP(U160, method!$A$1:$B$15, 2, 0)</f>
        <v>中後</v>
      </c>
      <c r="F160">
        <v>2</v>
      </c>
      <c r="G160">
        <v>131</v>
      </c>
      <c r="H160" s="44">
        <v>1800</v>
      </c>
      <c r="I160" s="18" t="s">
        <v>201</v>
      </c>
      <c r="J160">
        <v>1</v>
      </c>
      <c r="K160">
        <v>47.89</v>
      </c>
      <c r="L160">
        <v>8</v>
      </c>
      <c r="M160">
        <v>1</v>
      </c>
      <c r="N160">
        <v>23</v>
      </c>
      <c r="O160" t="s">
        <v>631</v>
      </c>
      <c r="P160" s="35" t="s">
        <v>455</v>
      </c>
      <c r="Q160">
        <v>3</v>
      </c>
      <c r="R160">
        <v>75</v>
      </c>
      <c r="S160" s="15" t="s">
        <v>34</v>
      </c>
      <c r="T160" t="s">
        <v>637</v>
      </c>
      <c r="U160">
        <v>10</v>
      </c>
      <c r="V160">
        <v>9</v>
      </c>
      <c r="W160">
        <v>10</v>
      </c>
      <c r="X160">
        <v>7</v>
      </c>
      <c r="Y160">
        <v>5</v>
      </c>
      <c r="AA160">
        <v>1106</v>
      </c>
      <c r="AB160" t="s">
        <v>175</v>
      </c>
    </row>
    <row r="161" spans="1:28" x14ac:dyDescent="0.25">
      <c r="A161" s="15" t="s">
        <v>167</v>
      </c>
      <c r="B161" s="15" t="s">
        <v>168</v>
      </c>
      <c r="C161">
        <v>34</v>
      </c>
      <c r="D161">
        <v>6</v>
      </c>
      <c r="E161" s="27" t="str">
        <f>VLOOKUP(U161, method!$A$1:$B$15, 2, 0)</f>
        <v>中後</v>
      </c>
      <c r="F161">
        <v>11</v>
      </c>
      <c r="G161">
        <v>132</v>
      </c>
      <c r="H161" s="44">
        <v>1800</v>
      </c>
      <c r="I161" s="16" t="s">
        <v>406</v>
      </c>
      <c r="J161">
        <v>1</v>
      </c>
      <c r="K161">
        <v>48.69</v>
      </c>
      <c r="L161">
        <v>11</v>
      </c>
      <c r="M161">
        <v>12</v>
      </c>
      <c r="N161">
        <v>22</v>
      </c>
      <c r="O161" t="s">
        <v>545</v>
      </c>
      <c r="P161" s="35" t="s">
        <v>455</v>
      </c>
      <c r="Q161">
        <v>3</v>
      </c>
      <c r="R161">
        <v>76</v>
      </c>
      <c r="S161" s="15" t="s">
        <v>34</v>
      </c>
      <c r="T161">
        <v>7</v>
      </c>
      <c r="U161">
        <v>9</v>
      </c>
      <c r="V161">
        <v>10</v>
      </c>
      <c r="W161">
        <v>10</v>
      </c>
      <c r="X161">
        <v>7</v>
      </c>
      <c r="Y161">
        <v>6</v>
      </c>
      <c r="AA161">
        <v>1122</v>
      </c>
      <c r="AB161" t="s">
        <v>727</v>
      </c>
    </row>
    <row r="162" spans="1:28" x14ac:dyDescent="0.25">
      <c r="A162" s="15" t="s">
        <v>167</v>
      </c>
      <c r="B162" s="15" t="s">
        <v>168</v>
      </c>
      <c r="C162">
        <v>33</v>
      </c>
      <c r="D162">
        <v>8</v>
      </c>
      <c r="E162" s="28" t="str">
        <f>VLOOKUP(U162, method!$A$1:$B$15, 2, 0)</f>
        <v>中前</v>
      </c>
      <c r="F162">
        <v>11</v>
      </c>
      <c r="G162">
        <v>134</v>
      </c>
      <c r="H162" s="46">
        <v>2000</v>
      </c>
      <c r="I162" s="16" t="s">
        <v>406</v>
      </c>
      <c r="J162">
        <v>2</v>
      </c>
      <c r="K162">
        <v>2.93</v>
      </c>
      <c r="L162">
        <v>20</v>
      </c>
      <c r="M162">
        <v>11</v>
      </c>
      <c r="N162">
        <v>22</v>
      </c>
      <c r="O162" t="s">
        <v>469</v>
      </c>
      <c r="P162" s="35" t="s">
        <v>436</v>
      </c>
      <c r="Q162">
        <v>3</v>
      </c>
      <c r="R162">
        <v>76</v>
      </c>
      <c r="S162" s="15" t="s">
        <v>34</v>
      </c>
      <c r="T162" t="s">
        <v>533</v>
      </c>
      <c r="U162">
        <v>7</v>
      </c>
      <c r="V162">
        <v>3</v>
      </c>
      <c r="W162">
        <v>3</v>
      </c>
      <c r="X162">
        <v>3</v>
      </c>
      <c r="Y162">
        <v>8</v>
      </c>
      <c r="AA162">
        <v>1107</v>
      </c>
      <c r="AB162" t="s">
        <v>730</v>
      </c>
    </row>
    <row r="163" spans="1:28" x14ac:dyDescent="0.25">
      <c r="A163" s="15" t="s">
        <v>167</v>
      </c>
      <c r="B163" s="15" t="s">
        <v>168</v>
      </c>
      <c r="C163">
        <v>15</v>
      </c>
      <c r="D163">
        <v>9</v>
      </c>
      <c r="E163" s="27" t="str">
        <f>VLOOKUP(U163, method!$A$1:$B$15, 2, 0)</f>
        <v>中後</v>
      </c>
      <c r="F163">
        <v>9</v>
      </c>
      <c r="G163">
        <v>134</v>
      </c>
      <c r="H163" s="46">
        <v>2200</v>
      </c>
      <c r="I163" s="15" t="s">
        <v>391</v>
      </c>
      <c r="J163">
        <v>2</v>
      </c>
      <c r="K163">
        <v>18.16</v>
      </c>
      <c r="L163">
        <v>30</v>
      </c>
      <c r="M163">
        <v>10</v>
      </c>
      <c r="N163">
        <v>22</v>
      </c>
      <c r="O163" s="31" t="s">
        <v>435</v>
      </c>
      <c r="P163" s="35" t="s">
        <v>455</v>
      </c>
      <c r="Q163">
        <v>3</v>
      </c>
      <c r="R163">
        <v>76</v>
      </c>
      <c r="S163" s="15" t="s">
        <v>34</v>
      </c>
      <c r="T163" t="s">
        <v>558</v>
      </c>
      <c r="U163">
        <v>9</v>
      </c>
      <c r="V163">
        <v>9</v>
      </c>
      <c r="W163">
        <v>9</v>
      </c>
      <c r="X163">
        <v>9</v>
      </c>
      <c r="Y163">
        <v>8</v>
      </c>
      <c r="Z163">
        <v>9</v>
      </c>
      <c r="AA163">
        <v>1119</v>
      </c>
      <c r="AB163" t="s">
        <v>730</v>
      </c>
    </row>
    <row r="164" spans="1:28" x14ac:dyDescent="0.25">
      <c r="A164" s="15" t="s">
        <v>167</v>
      </c>
      <c r="B164" s="15" t="s">
        <v>168</v>
      </c>
      <c r="C164">
        <v>44</v>
      </c>
      <c r="D164" s="33">
        <v>1</v>
      </c>
      <c r="E164" s="29" t="str">
        <f>VLOOKUP(U164, method!$A$1:$B$15, 2, 0)</f>
        <v>留後</v>
      </c>
      <c r="F164">
        <v>11</v>
      </c>
      <c r="G164">
        <v>128</v>
      </c>
      <c r="H164" s="44">
        <v>1800</v>
      </c>
      <c r="I164" s="15" t="s">
        <v>391</v>
      </c>
      <c r="J164">
        <v>1</v>
      </c>
      <c r="K164">
        <v>46.71</v>
      </c>
      <c r="L164">
        <v>16</v>
      </c>
      <c r="M164">
        <v>10</v>
      </c>
      <c r="N164">
        <v>22</v>
      </c>
      <c r="O164" t="s">
        <v>491</v>
      </c>
      <c r="P164" s="35" t="s">
        <v>436</v>
      </c>
      <c r="Q164">
        <v>3</v>
      </c>
      <c r="R164">
        <v>71</v>
      </c>
      <c r="S164" s="15" t="s">
        <v>34</v>
      </c>
      <c r="T164" s="10" t="s">
        <v>762</v>
      </c>
      <c r="U164">
        <v>13</v>
      </c>
      <c r="V164">
        <v>12</v>
      </c>
      <c r="W164">
        <v>10</v>
      </c>
      <c r="X164">
        <v>8</v>
      </c>
      <c r="Y164">
        <v>1</v>
      </c>
      <c r="AA164">
        <v>1117</v>
      </c>
      <c r="AB164" t="s">
        <v>764</v>
      </c>
    </row>
    <row r="165" spans="1:28" x14ac:dyDescent="0.25">
      <c r="A165" s="15" t="s">
        <v>167</v>
      </c>
      <c r="B165" s="15" t="s">
        <v>168</v>
      </c>
      <c r="C165">
        <v>9.5</v>
      </c>
      <c r="D165">
        <v>8</v>
      </c>
      <c r="E165" s="28" t="str">
        <f>VLOOKUP(U165, method!$A$1:$B$15, 2, 0)</f>
        <v>中前</v>
      </c>
      <c r="F165">
        <v>2</v>
      </c>
      <c r="G165">
        <v>126</v>
      </c>
      <c r="H165" s="44">
        <v>1800</v>
      </c>
      <c r="I165" s="15" t="s">
        <v>391</v>
      </c>
      <c r="J165">
        <v>1</v>
      </c>
      <c r="K165">
        <v>49.77</v>
      </c>
      <c r="L165">
        <v>28</v>
      </c>
      <c r="M165">
        <v>9</v>
      </c>
      <c r="N165">
        <v>22</v>
      </c>
      <c r="O165" s="31" t="s">
        <v>435</v>
      </c>
      <c r="P165" s="35" t="s">
        <v>455</v>
      </c>
      <c r="Q165">
        <v>3</v>
      </c>
      <c r="R165">
        <v>73</v>
      </c>
      <c r="S165" s="15" t="s">
        <v>34</v>
      </c>
      <c r="T165" t="s">
        <v>548</v>
      </c>
      <c r="U165">
        <v>7</v>
      </c>
      <c r="V165">
        <v>6</v>
      </c>
      <c r="W165">
        <v>6</v>
      </c>
      <c r="X165">
        <v>5</v>
      </c>
      <c r="Y165">
        <v>8</v>
      </c>
      <c r="AA165">
        <v>1124</v>
      </c>
      <c r="AB165" t="s">
        <v>736</v>
      </c>
    </row>
    <row r="166" spans="1:28" x14ac:dyDescent="0.25">
      <c r="A166" s="15" t="s">
        <v>167</v>
      </c>
      <c r="B166" s="16" t="s">
        <v>171</v>
      </c>
      <c r="C166">
        <v>3.4</v>
      </c>
      <c r="D166">
        <v>8</v>
      </c>
      <c r="E166" s="29" t="str">
        <f>VLOOKUP(U166, method!$A$1:$B$15, 2, 0)</f>
        <v>留後</v>
      </c>
      <c r="F166">
        <v>7</v>
      </c>
      <c r="G166">
        <v>135</v>
      </c>
      <c r="H166" s="46">
        <v>1400</v>
      </c>
      <c r="I166" s="18" t="s">
        <v>12</v>
      </c>
      <c r="J166">
        <v>1</v>
      </c>
      <c r="K166">
        <v>22.62</v>
      </c>
      <c r="L166">
        <v>1</v>
      </c>
      <c r="M166">
        <v>7</v>
      </c>
      <c r="N166">
        <v>25</v>
      </c>
      <c r="O166" t="s">
        <v>532</v>
      </c>
      <c r="P166" s="35" t="s">
        <v>455</v>
      </c>
      <c r="Q166">
        <v>4</v>
      </c>
      <c r="R166">
        <v>60</v>
      </c>
      <c r="S166" s="19" t="s">
        <v>57</v>
      </c>
      <c r="T166" t="s">
        <v>558</v>
      </c>
      <c r="U166">
        <v>11</v>
      </c>
      <c r="V166">
        <v>10</v>
      </c>
      <c r="W166">
        <v>12</v>
      </c>
      <c r="X166">
        <v>8</v>
      </c>
      <c r="AA166">
        <v>1071</v>
      </c>
      <c r="AB166" t="s">
        <v>768</v>
      </c>
    </row>
    <row r="167" spans="1:28" x14ac:dyDescent="0.25">
      <c r="A167" s="15" t="s">
        <v>167</v>
      </c>
      <c r="B167" s="16" t="s">
        <v>171</v>
      </c>
      <c r="C167">
        <v>9.6</v>
      </c>
      <c r="D167">
        <v>7</v>
      </c>
      <c r="E167" s="28" t="str">
        <f>VLOOKUP(U167, method!$A$1:$B$15, 2, 0)</f>
        <v>中前</v>
      </c>
      <c r="F167">
        <v>6</v>
      </c>
      <c r="G167">
        <v>116</v>
      </c>
      <c r="H167" s="46">
        <v>1650</v>
      </c>
      <c r="I167" s="18" t="s">
        <v>201</v>
      </c>
      <c r="J167">
        <v>1</v>
      </c>
      <c r="K167">
        <v>39.85</v>
      </c>
      <c r="L167">
        <v>7</v>
      </c>
      <c r="M167">
        <v>5</v>
      </c>
      <c r="N167">
        <v>25</v>
      </c>
      <c r="O167" s="31" t="s">
        <v>439</v>
      </c>
      <c r="P167" s="35" t="s">
        <v>455</v>
      </c>
      <c r="Q167">
        <v>3</v>
      </c>
      <c r="R167">
        <v>61</v>
      </c>
      <c r="S167" s="15" t="s">
        <v>34</v>
      </c>
      <c r="T167">
        <v>5</v>
      </c>
      <c r="U167">
        <v>5</v>
      </c>
      <c r="V167">
        <v>6</v>
      </c>
      <c r="W167">
        <v>6</v>
      </c>
      <c r="X167">
        <v>7</v>
      </c>
      <c r="AA167">
        <v>1091</v>
      </c>
      <c r="AB167" t="s">
        <v>158</v>
      </c>
    </row>
    <row r="168" spans="1:28" x14ac:dyDescent="0.25">
      <c r="A168" s="15" t="s">
        <v>167</v>
      </c>
      <c r="B168" s="16" t="s">
        <v>171</v>
      </c>
      <c r="C168">
        <v>17</v>
      </c>
      <c r="D168" s="33">
        <v>3</v>
      </c>
      <c r="E168" s="28" t="str">
        <f>VLOOKUP(U168, method!$A$1:$B$15, 2, 0)</f>
        <v>中前</v>
      </c>
      <c r="F168">
        <v>5</v>
      </c>
      <c r="G168">
        <v>116</v>
      </c>
      <c r="H168" s="46">
        <v>1650</v>
      </c>
      <c r="I168" s="18" t="s">
        <v>201</v>
      </c>
      <c r="J168">
        <v>1</v>
      </c>
      <c r="K168">
        <v>39.39</v>
      </c>
      <c r="L168">
        <v>16</v>
      </c>
      <c r="M168">
        <v>4</v>
      </c>
      <c r="N168">
        <v>25</v>
      </c>
      <c r="O168" s="30" t="s">
        <v>445</v>
      </c>
      <c r="P168" s="35" t="s">
        <v>436</v>
      </c>
      <c r="Q168">
        <v>3</v>
      </c>
      <c r="R168">
        <v>61</v>
      </c>
      <c r="S168" s="15" t="s">
        <v>34</v>
      </c>
      <c r="T168" s="10" t="s">
        <v>597</v>
      </c>
      <c r="U168">
        <v>5</v>
      </c>
      <c r="V168">
        <v>5</v>
      </c>
      <c r="W168">
        <v>6</v>
      </c>
      <c r="X168">
        <v>3</v>
      </c>
      <c r="AA168">
        <v>1078</v>
      </c>
      <c r="AB168" t="s">
        <v>158</v>
      </c>
    </row>
    <row r="169" spans="1:28" x14ac:dyDescent="0.25">
      <c r="A169" s="15" t="s">
        <v>167</v>
      </c>
      <c r="B169" s="16" t="s">
        <v>171</v>
      </c>
      <c r="C169">
        <v>27</v>
      </c>
      <c r="D169">
        <v>10</v>
      </c>
      <c r="E169" s="27" t="str">
        <f>VLOOKUP(U169, method!$A$1:$B$15, 2, 0)</f>
        <v>中後</v>
      </c>
      <c r="F169">
        <v>8</v>
      </c>
      <c r="G169">
        <v>123</v>
      </c>
      <c r="H169" s="46">
        <v>1400</v>
      </c>
      <c r="I169" s="20" t="s">
        <v>56</v>
      </c>
      <c r="J169">
        <v>1</v>
      </c>
      <c r="K169">
        <v>22.31</v>
      </c>
      <c r="L169">
        <v>6</v>
      </c>
      <c r="M169">
        <v>4</v>
      </c>
      <c r="N169">
        <v>25</v>
      </c>
      <c r="O169" t="s">
        <v>469</v>
      </c>
      <c r="P169" s="35" t="s">
        <v>455</v>
      </c>
      <c r="Q169">
        <v>3</v>
      </c>
      <c r="R169">
        <v>63</v>
      </c>
      <c r="S169" s="15" t="s">
        <v>34</v>
      </c>
      <c r="T169">
        <v>4</v>
      </c>
      <c r="U169">
        <v>10</v>
      </c>
      <c r="V169">
        <v>11</v>
      </c>
      <c r="W169">
        <v>11</v>
      </c>
      <c r="X169">
        <v>10</v>
      </c>
      <c r="AA169">
        <v>1091</v>
      </c>
      <c r="AB169" t="s">
        <v>635</v>
      </c>
    </row>
    <row r="170" spans="1:28" x14ac:dyDescent="0.25">
      <c r="A170" s="15" t="s">
        <v>167</v>
      </c>
      <c r="B170" s="16" t="s">
        <v>171</v>
      </c>
      <c r="C170">
        <v>42</v>
      </c>
      <c r="D170">
        <v>8</v>
      </c>
      <c r="E170" s="27" t="str">
        <f>VLOOKUP(U170, method!$A$1:$B$15, 2, 0)</f>
        <v>中後</v>
      </c>
      <c r="F170">
        <v>7</v>
      </c>
      <c r="G170">
        <v>120</v>
      </c>
      <c r="H170" s="46">
        <v>1600</v>
      </c>
      <c r="I170" s="15" t="s">
        <v>391</v>
      </c>
      <c r="J170">
        <v>1</v>
      </c>
      <c r="K170">
        <v>34.54</v>
      </c>
      <c r="L170">
        <v>9</v>
      </c>
      <c r="M170">
        <v>3</v>
      </c>
      <c r="N170">
        <v>25</v>
      </c>
      <c r="O170" t="s">
        <v>532</v>
      </c>
      <c r="P170" s="35" t="s">
        <v>436</v>
      </c>
      <c r="Q170">
        <v>3</v>
      </c>
      <c r="R170">
        <v>65</v>
      </c>
      <c r="S170" s="15" t="s">
        <v>34</v>
      </c>
      <c r="T170">
        <v>5</v>
      </c>
      <c r="U170">
        <v>9</v>
      </c>
      <c r="V170">
        <v>10</v>
      </c>
      <c r="W170">
        <v>11</v>
      </c>
      <c r="X170">
        <v>8</v>
      </c>
      <c r="AA170">
        <v>1083</v>
      </c>
      <c r="AB170" t="s">
        <v>773</v>
      </c>
    </row>
    <row r="171" spans="1:28" x14ac:dyDescent="0.25">
      <c r="A171" s="15" t="s">
        <v>167</v>
      </c>
      <c r="B171" s="16" t="s">
        <v>171</v>
      </c>
      <c r="C171">
        <v>41</v>
      </c>
      <c r="D171">
        <v>9</v>
      </c>
      <c r="E171" s="29" t="str">
        <f>VLOOKUP(U171, method!$A$1:$B$15, 2, 0)</f>
        <v>留後</v>
      </c>
      <c r="F171">
        <v>13</v>
      </c>
      <c r="G171">
        <v>122</v>
      </c>
      <c r="H171" s="44">
        <v>1800</v>
      </c>
      <c r="I171" s="15" t="s">
        <v>391</v>
      </c>
      <c r="J171">
        <v>1</v>
      </c>
      <c r="K171">
        <v>48.67</v>
      </c>
      <c r="L171">
        <v>9</v>
      </c>
      <c r="M171">
        <v>2</v>
      </c>
      <c r="N171">
        <v>25</v>
      </c>
      <c r="O171" t="s">
        <v>532</v>
      </c>
      <c r="P171" s="35" t="s">
        <v>455</v>
      </c>
      <c r="Q171">
        <v>3</v>
      </c>
      <c r="R171">
        <v>67</v>
      </c>
      <c r="S171" s="15" t="s">
        <v>34</v>
      </c>
      <c r="T171" t="s">
        <v>774</v>
      </c>
      <c r="U171">
        <v>11</v>
      </c>
      <c r="V171">
        <v>14</v>
      </c>
      <c r="W171">
        <v>13</v>
      </c>
      <c r="X171">
        <v>10</v>
      </c>
      <c r="Y171">
        <v>9</v>
      </c>
      <c r="AA171">
        <v>1098</v>
      </c>
      <c r="AB171" t="s">
        <v>776</v>
      </c>
    </row>
    <row r="172" spans="1:28" x14ac:dyDescent="0.25">
      <c r="A172" s="15" t="s">
        <v>167</v>
      </c>
      <c r="B172" s="16" t="s">
        <v>171</v>
      </c>
      <c r="C172">
        <v>46</v>
      </c>
      <c r="D172">
        <v>9</v>
      </c>
      <c r="E172" s="27" t="str">
        <f>VLOOKUP(U172, method!$A$1:$B$15, 2, 0)</f>
        <v>中後</v>
      </c>
      <c r="F172">
        <v>9</v>
      </c>
      <c r="G172">
        <v>120</v>
      </c>
      <c r="H172" s="46">
        <v>1600</v>
      </c>
      <c r="I172" s="15" t="s">
        <v>391</v>
      </c>
      <c r="J172">
        <v>1</v>
      </c>
      <c r="K172">
        <v>34.630000000000003</v>
      </c>
      <c r="L172">
        <v>12</v>
      </c>
      <c r="M172">
        <v>1</v>
      </c>
      <c r="N172">
        <v>25</v>
      </c>
      <c r="O172" t="s">
        <v>631</v>
      </c>
      <c r="P172" s="35" t="s">
        <v>455</v>
      </c>
      <c r="Q172" t="s">
        <v>777</v>
      </c>
      <c r="R172">
        <v>68</v>
      </c>
      <c r="S172" s="15" t="s">
        <v>34</v>
      </c>
      <c r="T172" t="s">
        <v>456</v>
      </c>
      <c r="U172">
        <v>10</v>
      </c>
      <c r="V172">
        <v>7</v>
      </c>
      <c r="W172">
        <v>10</v>
      </c>
      <c r="X172">
        <v>9</v>
      </c>
      <c r="AA172">
        <v>1092</v>
      </c>
      <c r="AB172" t="s">
        <v>779</v>
      </c>
    </row>
    <row r="173" spans="1:28" x14ac:dyDescent="0.25">
      <c r="A173" s="15" t="s">
        <v>167</v>
      </c>
      <c r="B173" s="16" t="s">
        <v>171</v>
      </c>
      <c r="C173">
        <v>35</v>
      </c>
      <c r="D173">
        <v>9</v>
      </c>
      <c r="E173" s="28" t="str">
        <f>VLOOKUP(U173, method!$A$1:$B$15, 2, 0)</f>
        <v>中前</v>
      </c>
      <c r="F173">
        <v>6</v>
      </c>
      <c r="G173">
        <v>129</v>
      </c>
      <c r="H173" s="44">
        <v>1800</v>
      </c>
      <c r="I173" s="16" t="s">
        <v>406</v>
      </c>
      <c r="J173">
        <v>1</v>
      </c>
      <c r="K173">
        <v>48.4</v>
      </c>
      <c r="L173">
        <v>8</v>
      </c>
      <c r="M173">
        <v>12</v>
      </c>
      <c r="N173">
        <v>24</v>
      </c>
      <c r="O173" t="s">
        <v>545</v>
      </c>
      <c r="P173" s="35" t="s">
        <v>455</v>
      </c>
      <c r="Q173">
        <v>3</v>
      </c>
      <c r="R173">
        <v>70</v>
      </c>
      <c r="S173" s="15" t="s">
        <v>34</v>
      </c>
      <c r="T173" t="s">
        <v>480</v>
      </c>
      <c r="U173">
        <v>4</v>
      </c>
      <c r="V173">
        <v>4</v>
      </c>
      <c r="W173">
        <v>4</v>
      </c>
      <c r="X173">
        <v>4</v>
      </c>
      <c r="Y173">
        <v>9</v>
      </c>
      <c r="AA173">
        <v>1098</v>
      </c>
      <c r="AB173" t="s">
        <v>782</v>
      </c>
    </row>
    <row r="174" spans="1:28" x14ac:dyDescent="0.25">
      <c r="A174" s="15" t="s">
        <v>167</v>
      </c>
      <c r="B174" s="16" t="s">
        <v>171</v>
      </c>
      <c r="C174">
        <v>26</v>
      </c>
      <c r="D174">
        <v>10</v>
      </c>
      <c r="E174" s="28" t="str">
        <f>VLOOKUP(U174, method!$A$1:$B$15, 2, 0)</f>
        <v>中前</v>
      </c>
      <c r="F174">
        <v>10</v>
      </c>
      <c r="G174">
        <v>127</v>
      </c>
      <c r="H174" s="46">
        <v>2000</v>
      </c>
      <c r="I174" s="19" t="s">
        <v>388</v>
      </c>
      <c r="J174">
        <v>2</v>
      </c>
      <c r="K174">
        <v>2.42</v>
      </c>
      <c r="L174">
        <v>17</v>
      </c>
      <c r="M174">
        <v>11</v>
      </c>
      <c r="N174">
        <v>24</v>
      </c>
      <c r="O174" t="s">
        <v>469</v>
      </c>
      <c r="P174" s="35" t="s">
        <v>455</v>
      </c>
      <c r="Q174">
        <v>3</v>
      </c>
      <c r="R174">
        <v>72</v>
      </c>
      <c r="S174" s="15" t="s">
        <v>34</v>
      </c>
      <c r="T174">
        <v>6</v>
      </c>
      <c r="U174">
        <v>7</v>
      </c>
      <c r="V174">
        <v>8</v>
      </c>
      <c r="W174">
        <v>8</v>
      </c>
      <c r="X174">
        <v>13</v>
      </c>
      <c r="Y174">
        <v>10</v>
      </c>
      <c r="AA174">
        <v>1093</v>
      </c>
      <c r="AB174" t="s">
        <v>596</v>
      </c>
    </row>
    <row r="175" spans="1:28" x14ac:dyDescent="0.25">
      <c r="A175" s="15" t="s">
        <v>167</v>
      </c>
      <c r="B175" s="16" t="s">
        <v>171</v>
      </c>
      <c r="C175">
        <v>7</v>
      </c>
      <c r="D175">
        <v>12</v>
      </c>
      <c r="E175" s="28" t="str">
        <f>VLOOKUP(U175, method!$A$1:$B$15, 2, 0)</f>
        <v>中前</v>
      </c>
      <c r="F175">
        <v>6</v>
      </c>
      <c r="G175">
        <v>130</v>
      </c>
      <c r="H175" s="46">
        <v>1600</v>
      </c>
      <c r="I175" s="19" t="s">
        <v>388</v>
      </c>
      <c r="J175">
        <v>1</v>
      </c>
      <c r="K175">
        <v>35.54</v>
      </c>
      <c r="L175">
        <v>20</v>
      </c>
      <c r="M175">
        <v>10</v>
      </c>
      <c r="N175">
        <v>24</v>
      </c>
      <c r="O175" t="s">
        <v>469</v>
      </c>
      <c r="P175" s="35" t="s">
        <v>436</v>
      </c>
      <c r="Q175">
        <v>3</v>
      </c>
      <c r="R175">
        <v>73</v>
      </c>
      <c r="S175" s="15" t="s">
        <v>34</v>
      </c>
      <c r="T175" t="s">
        <v>546</v>
      </c>
      <c r="U175">
        <v>4</v>
      </c>
      <c r="V175">
        <v>5</v>
      </c>
      <c r="W175">
        <v>7</v>
      </c>
      <c r="X175">
        <v>12</v>
      </c>
      <c r="AA175">
        <v>1090</v>
      </c>
      <c r="AB175" t="s">
        <v>463</v>
      </c>
    </row>
    <row r="176" spans="1:28" x14ac:dyDescent="0.25">
      <c r="A176" s="15" t="s">
        <v>167</v>
      </c>
      <c r="B176" s="16" t="s">
        <v>171</v>
      </c>
      <c r="C176">
        <v>3.9</v>
      </c>
      <c r="D176" s="33">
        <v>3</v>
      </c>
      <c r="E176" s="28" t="str">
        <f>VLOOKUP(U176, method!$A$1:$B$15, 2, 0)</f>
        <v>中前</v>
      </c>
      <c r="F176">
        <v>3</v>
      </c>
      <c r="G176">
        <v>128</v>
      </c>
      <c r="H176" s="46">
        <v>1600</v>
      </c>
      <c r="I176" s="18" t="s">
        <v>12</v>
      </c>
      <c r="J176">
        <v>1</v>
      </c>
      <c r="K176">
        <v>34.380000000000003</v>
      </c>
      <c r="L176">
        <v>28</v>
      </c>
      <c r="M176">
        <v>9</v>
      </c>
      <c r="N176">
        <v>24</v>
      </c>
      <c r="O176" t="s">
        <v>532</v>
      </c>
      <c r="P176" s="35" t="s">
        <v>455</v>
      </c>
      <c r="Q176">
        <v>3</v>
      </c>
      <c r="R176">
        <v>72</v>
      </c>
      <c r="S176" s="15" t="s">
        <v>34</v>
      </c>
      <c r="T176" s="10" t="s">
        <v>376</v>
      </c>
      <c r="U176">
        <v>4</v>
      </c>
      <c r="V176">
        <v>4</v>
      </c>
      <c r="W176">
        <v>4</v>
      </c>
      <c r="X176">
        <v>3</v>
      </c>
      <c r="AA176">
        <v>1092</v>
      </c>
      <c r="AB176" t="s">
        <v>463</v>
      </c>
    </row>
    <row r="177" spans="1:28" x14ac:dyDescent="0.25">
      <c r="A177" s="15" t="s">
        <v>167</v>
      </c>
      <c r="B177" s="16" t="s">
        <v>171</v>
      </c>
      <c r="C177">
        <v>34</v>
      </c>
      <c r="D177" s="33">
        <v>2</v>
      </c>
      <c r="E177" s="29" t="str">
        <f>VLOOKUP(U177, method!$A$1:$B$15, 2, 0)</f>
        <v>留後</v>
      </c>
      <c r="F177">
        <v>12</v>
      </c>
      <c r="G177">
        <v>125</v>
      </c>
      <c r="H177" s="46">
        <v>1400</v>
      </c>
      <c r="I177" s="19" t="s">
        <v>388</v>
      </c>
      <c r="J177">
        <v>1</v>
      </c>
      <c r="K177">
        <v>21.48</v>
      </c>
      <c r="L177">
        <v>15</v>
      </c>
      <c r="M177">
        <v>9</v>
      </c>
      <c r="N177">
        <v>24</v>
      </c>
      <c r="O177" t="s">
        <v>491</v>
      </c>
      <c r="P177" s="35" t="s">
        <v>436</v>
      </c>
      <c r="Q177">
        <v>3</v>
      </c>
      <c r="R177">
        <v>70</v>
      </c>
      <c r="S177" s="15" t="s">
        <v>34</v>
      </c>
      <c r="T177" s="10">
        <v>2</v>
      </c>
      <c r="U177">
        <v>14</v>
      </c>
      <c r="V177">
        <v>12</v>
      </c>
      <c r="W177">
        <v>9</v>
      </c>
      <c r="X177">
        <v>2</v>
      </c>
      <c r="AA177">
        <v>1083</v>
      </c>
      <c r="AB177" t="s">
        <v>463</v>
      </c>
    </row>
    <row r="178" spans="1:28" x14ac:dyDescent="0.25">
      <c r="A178" s="15" t="s">
        <v>167</v>
      </c>
      <c r="B178" s="16" t="s">
        <v>171</v>
      </c>
      <c r="C178">
        <v>38</v>
      </c>
      <c r="D178" s="34">
        <v>5</v>
      </c>
      <c r="E178" s="28" t="str">
        <f>VLOOKUP(U178, method!$A$1:$B$15, 2, 0)</f>
        <v>中前</v>
      </c>
      <c r="F178">
        <v>2</v>
      </c>
      <c r="G178">
        <v>125</v>
      </c>
      <c r="H178" s="46">
        <v>1650</v>
      </c>
      <c r="I178" s="19" t="s">
        <v>388</v>
      </c>
      <c r="J178">
        <v>1</v>
      </c>
      <c r="K178">
        <v>40.78</v>
      </c>
      <c r="L178">
        <v>4</v>
      </c>
      <c r="M178">
        <v>7</v>
      </c>
      <c r="N178">
        <v>24</v>
      </c>
      <c r="O178" s="31" t="s">
        <v>439</v>
      </c>
      <c r="P178" s="35" t="s">
        <v>455</v>
      </c>
      <c r="Q178">
        <v>3</v>
      </c>
      <c r="R178">
        <v>70</v>
      </c>
      <c r="S178" s="15" t="s">
        <v>34</v>
      </c>
      <c r="T178" s="10" t="s">
        <v>442</v>
      </c>
      <c r="U178">
        <v>6</v>
      </c>
      <c r="V178">
        <v>6</v>
      </c>
      <c r="W178">
        <v>8</v>
      </c>
      <c r="X178">
        <v>5</v>
      </c>
      <c r="AA178">
        <v>1071</v>
      </c>
      <c r="AB178" t="s">
        <v>463</v>
      </c>
    </row>
    <row r="179" spans="1:28" x14ac:dyDescent="0.25">
      <c r="A179" s="15" t="s">
        <v>167</v>
      </c>
      <c r="B179" s="17" t="s">
        <v>173</v>
      </c>
      <c r="C179">
        <v>17</v>
      </c>
      <c r="D179">
        <v>6</v>
      </c>
      <c r="E179" s="28" t="str">
        <f>VLOOKUP(U179, method!$A$1:$B$15, 2, 0)</f>
        <v>中前</v>
      </c>
      <c r="F179">
        <v>1</v>
      </c>
      <c r="G179">
        <v>135</v>
      </c>
      <c r="H179" s="44">
        <v>1800</v>
      </c>
      <c r="I179" s="18" t="s">
        <v>201</v>
      </c>
      <c r="J179">
        <v>1</v>
      </c>
      <c r="K179">
        <v>51.76</v>
      </c>
      <c r="L179">
        <v>4</v>
      </c>
      <c r="M179">
        <v>6</v>
      </c>
      <c r="N179">
        <v>25</v>
      </c>
      <c r="O179" s="31" t="s">
        <v>439</v>
      </c>
      <c r="P179" s="36" t="s">
        <v>440</v>
      </c>
      <c r="Q179">
        <v>4</v>
      </c>
      <c r="R179">
        <v>60</v>
      </c>
      <c r="S179" s="25" t="s">
        <v>89</v>
      </c>
      <c r="T179" t="s">
        <v>536</v>
      </c>
      <c r="U179">
        <v>5</v>
      </c>
      <c r="V179">
        <v>5</v>
      </c>
      <c r="W179">
        <v>6</v>
      </c>
      <c r="X179">
        <v>7</v>
      </c>
      <c r="Y179">
        <v>6</v>
      </c>
      <c r="AA179">
        <v>1126</v>
      </c>
      <c r="AB179" t="s">
        <v>175</v>
      </c>
    </row>
    <row r="180" spans="1:28" x14ac:dyDescent="0.25">
      <c r="A180" s="15" t="s">
        <v>167</v>
      </c>
      <c r="B180" s="17" t="s">
        <v>173</v>
      </c>
      <c r="C180">
        <v>93</v>
      </c>
      <c r="D180">
        <v>13</v>
      </c>
      <c r="E180" s="29" t="str">
        <f>VLOOKUP(U180, method!$A$1:$B$15, 2, 0)</f>
        <v>留後</v>
      </c>
      <c r="F180">
        <v>14</v>
      </c>
      <c r="G180">
        <v>117</v>
      </c>
      <c r="H180" s="46">
        <v>2000</v>
      </c>
      <c r="I180" s="15" t="s">
        <v>391</v>
      </c>
      <c r="J180">
        <v>2</v>
      </c>
      <c r="K180">
        <v>3.56</v>
      </c>
      <c r="L180">
        <v>25</v>
      </c>
      <c r="M180">
        <v>5</v>
      </c>
      <c r="N180">
        <v>25</v>
      </c>
      <c r="O180" t="s">
        <v>545</v>
      </c>
      <c r="P180" s="35" t="s">
        <v>455</v>
      </c>
      <c r="Q180">
        <v>3</v>
      </c>
      <c r="R180">
        <v>61</v>
      </c>
      <c r="S180" s="25" t="s">
        <v>89</v>
      </c>
      <c r="T180" t="s">
        <v>791</v>
      </c>
      <c r="U180">
        <v>13</v>
      </c>
      <c r="V180">
        <v>11</v>
      </c>
      <c r="W180">
        <v>13</v>
      </c>
      <c r="X180">
        <v>13</v>
      </c>
      <c r="Y180">
        <v>13</v>
      </c>
      <c r="AA180">
        <v>1126</v>
      </c>
      <c r="AB180" t="s">
        <v>175</v>
      </c>
    </row>
    <row r="181" spans="1:28" x14ac:dyDescent="0.25">
      <c r="A181" s="15" t="s">
        <v>167</v>
      </c>
      <c r="B181" s="17" t="s">
        <v>173</v>
      </c>
      <c r="C181">
        <v>19</v>
      </c>
      <c r="D181">
        <v>9</v>
      </c>
      <c r="E181" s="27" t="str">
        <f>VLOOKUP(U181, method!$A$1:$B$15, 2, 0)</f>
        <v>中後</v>
      </c>
      <c r="F181">
        <v>9</v>
      </c>
      <c r="G181">
        <v>120</v>
      </c>
      <c r="H181" s="44">
        <v>1800</v>
      </c>
      <c r="I181" s="21" t="s">
        <v>61</v>
      </c>
      <c r="J181">
        <v>1</v>
      </c>
      <c r="K181">
        <v>49.92</v>
      </c>
      <c r="L181">
        <v>14</v>
      </c>
      <c r="M181">
        <v>5</v>
      </c>
      <c r="N181">
        <v>25</v>
      </c>
      <c r="O181" s="30" t="s">
        <v>445</v>
      </c>
      <c r="P181" s="35" t="s">
        <v>436</v>
      </c>
      <c r="Q181">
        <v>3</v>
      </c>
      <c r="R181">
        <v>63</v>
      </c>
      <c r="S181" s="25" t="s">
        <v>89</v>
      </c>
      <c r="T181" t="s">
        <v>519</v>
      </c>
      <c r="U181">
        <v>9</v>
      </c>
      <c r="V181">
        <v>9</v>
      </c>
      <c r="W181">
        <v>9</v>
      </c>
      <c r="X181">
        <v>6</v>
      </c>
      <c r="Y181">
        <v>9</v>
      </c>
      <c r="AA181">
        <v>1122</v>
      </c>
      <c r="AB181" t="s">
        <v>175</v>
      </c>
    </row>
    <row r="182" spans="1:28" x14ac:dyDescent="0.25">
      <c r="A182" s="15" t="s">
        <v>167</v>
      </c>
      <c r="B182" s="17" t="s">
        <v>173</v>
      </c>
      <c r="C182">
        <v>27</v>
      </c>
      <c r="D182" s="33">
        <v>3</v>
      </c>
      <c r="E182" s="27" t="str">
        <f>VLOOKUP(U182, method!$A$1:$B$15, 2, 0)</f>
        <v>中後</v>
      </c>
      <c r="F182">
        <v>3</v>
      </c>
      <c r="G182">
        <v>120</v>
      </c>
      <c r="H182" s="44">
        <v>1800</v>
      </c>
      <c r="I182" s="21" t="s">
        <v>61</v>
      </c>
      <c r="J182">
        <v>1</v>
      </c>
      <c r="K182">
        <v>48.86</v>
      </c>
      <c r="L182">
        <v>23</v>
      </c>
      <c r="M182">
        <v>4</v>
      </c>
      <c r="N182">
        <v>25</v>
      </c>
      <c r="O182" s="31" t="s">
        <v>435</v>
      </c>
      <c r="P182" s="35" t="s">
        <v>455</v>
      </c>
      <c r="Q182">
        <v>3</v>
      </c>
      <c r="R182">
        <v>63</v>
      </c>
      <c r="S182" s="25" t="s">
        <v>89</v>
      </c>
      <c r="T182" t="s">
        <v>529</v>
      </c>
      <c r="U182">
        <v>9</v>
      </c>
      <c r="V182">
        <v>9</v>
      </c>
      <c r="W182">
        <v>9</v>
      </c>
      <c r="X182">
        <v>9</v>
      </c>
      <c r="Y182">
        <v>3</v>
      </c>
      <c r="AA182">
        <v>1118</v>
      </c>
      <c r="AB182" t="s">
        <v>175</v>
      </c>
    </row>
    <row r="183" spans="1:28" x14ac:dyDescent="0.25">
      <c r="A183" s="15" t="s">
        <v>167</v>
      </c>
      <c r="B183" s="17" t="s">
        <v>173</v>
      </c>
      <c r="C183">
        <v>36</v>
      </c>
      <c r="D183">
        <v>10</v>
      </c>
      <c r="E183" s="29" t="str">
        <f>VLOOKUP(U183, method!$A$1:$B$15, 2, 0)</f>
        <v>留後</v>
      </c>
      <c r="F183">
        <v>9</v>
      </c>
      <c r="G183">
        <v>121</v>
      </c>
      <c r="H183" s="46">
        <v>1650</v>
      </c>
      <c r="I183" s="21" t="s">
        <v>61</v>
      </c>
      <c r="J183">
        <v>1</v>
      </c>
      <c r="K183">
        <v>40.26</v>
      </c>
      <c r="L183">
        <v>16</v>
      </c>
      <c r="M183">
        <v>4</v>
      </c>
      <c r="N183">
        <v>25</v>
      </c>
      <c r="O183" s="30" t="s">
        <v>445</v>
      </c>
      <c r="P183" s="35" t="s">
        <v>436</v>
      </c>
      <c r="Q183">
        <v>3</v>
      </c>
      <c r="R183">
        <v>65</v>
      </c>
      <c r="S183" s="25" t="s">
        <v>89</v>
      </c>
      <c r="T183" t="s">
        <v>473</v>
      </c>
      <c r="U183">
        <v>11</v>
      </c>
      <c r="V183">
        <v>11</v>
      </c>
      <c r="W183">
        <v>12</v>
      </c>
      <c r="X183">
        <v>10</v>
      </c>
      <c r="AA183">
        <v>1120</v>
      </c>
      <c r="AB183" t="s">
        <v>175</v>
      </c>
    </row>
    <row r="184" spans="1:28" x14ac:dyDescent="0.25">
      <c r="A184" s="15" t="s">
        <v>167</v>
      </c>
      <c r="B184" s="17" t="s">
        <v>173</v>
      </c>
      <c r="C184">
        <v>22</v>
      </c>
      <c r="D184">
        <v>6</v>
      </c>
      <c r="E184" s="27" t="str">
        <f>VLOOKUP(U184, method!$A$1:$B$15, 2, 0)</f>
        <v>中後</v>
      </c>
      <c r="F184">
        <v>8</v>
      </c>
      <c r="G184">
        <v>122</v>
      </c>
      <c r="H184" s="46">
        <v>1650</v>
      </c>
      <c r="I184" s="15" t="s">
        <v>391</v>
      </c>
      <c r="J184">
        <v>1</v>
      </c>
      <c r="K184">
        <v>39.11</v>
      </c>
      <c r="L184">
        <v>2</v>
      </c>
      <c r="M184">
        <v>4</v>
      </c>
      <c r="N184">
        <v>25</v>
      </c>
      <c r="O184" s="31" t="s">
        <v>451</v>
      </c>
      <c r="P184" s="35" t="s">
        <v>436</v>
      </c>
      <c r="Q184">
        <v>3</v>
      </c>
      <c r="R184">
        <v>67</v>
      </c>
      <c r="S184" s="25" t="s">
        <v>89</v>
      </c>
      <c r="T184" t="s">
        <v>529</v>
      </c>
      <c r="U184">
        <v>9</v>
      </c>
      <c r="V184">
        <v>9</v>
      </c>
      <c r="W184">
        <v>10</v>
      </c>
      <c r="X184">
        <v>6</v>
      </c>
      <c r="AA184">
        <v>1120</v>
      </c>
      <c r="AB184" t="s">
        <v>175</v>
      </c>
    </row>
    <row r="185" spans="1:28" x14ac:dyDescent="0.25">
      <c r="A185" s="15" t="s">
        <v>167</v>
      </c>
      <c r="B185" s="17" t="s">
        <v>173</v>
      </c>
      <c r="C185">
        <v>59</v>
      </c>
      <c r="D185" s="33">
        <v>3</v>
      </c>
      <c r="E185" s="28" t="str">
        <f>VLOOKUP(U185, method!$A$1:$B$15, 2, 0)</f>
        <v>中前</v>
      </c>
      <c r="F185">
        <v>3</v>
      </c>
      <c r="G185">
        <v>117</v>
      </c>
      <c r="H185" s="46">
        <v>1650</v>
      </c>
      <c r="I185" s="15" t="s">
        <v>391</v>
      </c>
      <c r="J185">
        <v>1</v>
      </c>
      <c r="K185">
        <v>39.29</v>
      </c>
      <c r="L185">
        <v>26</v>
      </c>
      <c r="M185">
        <v>2</v>
      </c>
      <c r="N185">
        <v>25</v>
      </c>
      <c r="O185" s="31" t="s">
        <v>435</v>
      </c>
      <c r="P185" s="35" t="s">
        <v>455</v>
      </c>
      <c r="Q185">
        <v>3</v>
      </c>
      <c r="R185">
        <v>67</v>
      </c>
      <c r="S185" s="25" t="s">
        <v>89</v>
      </c>
      <c r="T185" s="10" t="s">
        <v>526</v>
      </c>
      <c r="U185">
        <v>6</v>
      </c>
      <c r="V185">
        <v>6</v>
      </c>
      <c r="W185">
        <v>6</v>
      </c>
      <c r="X185">
        <v>3</v>
      </c>
      <c r="AA185">
        <v>1110</v>
      </c>
      <c r="AB185" t="s">
        <v>175</v>
      </c>
    </row>
    <row r="186" spans="1:28" x14ac:dyDescent="0.25">
      <c r="A186" s="15" t="s">
        <v>167</v>
      </c>
      <c r="B186" s="17" t="s">
        <v>173</v>
      </c>
      <c r="C186">
        <v>30</v>
      </c>
      <c r="D186">
        <v>10</v>
      </c>
      <c r="E186" s="28" t="str">
        <f>VLOOKUP(U186, method!$A$1:$B$15, 2, 0)</f>
        <v>中前</v>
      </c>
      <c r="F186">
        <v>3</v>
      </c>
      <c r="G186">
        <v>127</v>
      </c>
      <c r="H186" s="46">
        <v>1650</v>
      </c>
      <c r="I186" s="20" t="s">
        <v>56</v>
      </c>
      <c r="J186">
        <v>1</v>
      </c>
      <c r="K186">
        <v>42.3</v>
      </c>
      <c r="L186">
        <v>5</v>
      </c>
      <c r="M186">
        <v>6</v>
      </c>
      <c r="N186">
        <v>24</v>
      </c>
      <c r="O186" s="31" t="s">
        <v>439</v>
      </c>
      <c r="P186" s="36" t="s">
        <v>440</v>
      </c>
      <c r="Q186">
        <v>3</v>
      </c>
      <c r="R186">
        <v>69</v>
      </c>
      <c r="S186" s="25" t="s">
        <v>89</v>
      </c>
      <c r="T186" t="s">
        <v>485</v>
      </c>
      <c r="U186">
        <v>6</v>
      </c>
      <c r="V186">
        <v>6</v>
      </c>
      <c r="W186">
        <v>7</v>
      </c>
      <c r="X186">
        <v>10</v>
      </c>
      <c r="AA186">
        <v>1142</v>
      </c>
      <c r="AB186" t="s">
        <v>175</v>
      </c>
    </row>
    <row r="187" spans="1:28" x14ac:dyDescent="0.25">
      <c r="A187" s="15" t="s">
        <v>167</v>
      </c>
      <c r="B187" s="17" t="s">
        <v>173</v>
      </c>
      <c r="C187">
        <v>49</v>
      </c>
      <c r="D187">
        <v>13</v>
      </c>
      <c r="E187" s="28" t="str">
        <f>VLOOKUP(U187, method!$A$1:$B$15, 2, 0)</f>
        <v>中前</v>
      </c>
      <c r="F187">
        <v>7</v>
      </c>
      <c r="G187">
        <v>128</v>
      </c>
      <c r="H187" s="46">
        <v>2000</v>
      </c>
      <c r="I187" s="20" t="s">
        <v>56</v>
      </c>
      <c r="J187">
        <v>2</v>
      </c>
      <c r="K187">
        <v>5.35</v>
      </c>
      <c r="L187">
        <v>3</v>
      </c>
      <c r="M187">
        <v>3</v>
      </c>
      <c r="N187">
        <v>24</v>
      </c>
      <c r="O187" t="s">
        <v>469</v>
      </c>
      <c r="P187" s="35" t="s">
        <v>455</v>
      </c>
      <c r="Q187">
        <v>3</v>
      </c>
      <c r="R187">
        <v>71</v>
      </c>
      <c r="S187" s="25" t="s">
        <v>89</v>
      </c>
      <c r="T187" t="s">
        <v>801</v>
      </c>
      <c r="U187">
        <v>4</v>
      </c>
      <c r="V187">
        <v>5</v>
      </c>
      <c r="W187">
        <v>6</v>
      </c>
      <c r="X187">
        <v>7</v>
      </c>
      <c r="Y187">
        <v>13</v>
      </c>
      <c r="AA187">
        <v>1187</v>
      </c>
      <c r="AB187" t="s">
        <v>803</v>
      </c>
    </row>
    <row r="188" spans="1:28" x14ac:dyDescent="0.25">
      <c r="A188" s="15" t="s">
        <v>167</v>
      </c>
      <c r="B188" s="17" t="s">
        <v>173</v>
      </c>
      <c r="C188">
        <v>13</v>
      </c>
      <c r="D188">
        <v>10</v>
      </c>
      <c r="E188" s="28" t="str">
        <f>VLOOKUP(U188, method!$A$1:$B$15, 2, 0)</f>
        <v>中前</v>
      </c>
      <c r="F188">
        <v>1</v>
      </c>
      <c r="G188">
        <v>127</v>
      </c>
      <c r="H188" s="44">
        <v>1800</v>
      </c>
      <c r="I188" s="24" t="s">
        <v>146</v>
      </c>
      <c r="J188">
        <v>1</v>
      </c>
      <c r="K188">
        <v>51.42</v>
      </c>
      <c r="L188">
        <v>15</v>
      </c>
      <c r="M188">
        <v>2</v>
      </c>
      <c r="N188">
        <v>24</v>
      </c>
      <c r="O188" s="31" t="s">
        <v>435</v>
      </c>
      <c r="P188" s="35" t="s">
        <v>455</v>
      </c>
      <c r="Q188">
        <v>3</v>
      </c>
      <c r="R188">
        <v>72</v>
      </c>
      <c r="S188" s="25" t="s">
        <v>89</v>
      </c>
      <c r="T188">
        <v>4</v>
      </c>
      <c r="U188">
        <v>5</v>
      </c>
      <c r="V188">
        <v>4</v>
      </c>
      <c r="W188">
        <v>3</v>
      </c>
      <c r="X188">
        <v>4</v>
      </c>
      <c r="Y188">
        <v>10</v>
      </c>
      <c r="AA188">
        <v>1179</v>
      </c>
      <c r="AB188" t="s">
        <v>30</v>
      </c>
    </row>
    <row r="189" spans="1:28" x14ac:dyDescent="0.25">
      <c r="A189" s="15" t="s">
        <v>167</v>
      </c>
      <c r="B189" s="17" t="s">
        <v>173</v>
      </c>
      <c r="C189">
        <v>8.3000000000000007</v>
      </c>
      <c r="D189">
        <v>9</v>
      </c>
      <c r="E189" s="27" t="str">
        <f>VLOOKUP(U189, method!$A$1:$B$15, 2, 0)</f>
        <v>中後</v>
      </c>
      <c r="F189">
        <v>8</v>
      </c>
      <c r="G189">
        <v>129</v>
      </c>
      <c r="H189" s="46">
        <v>1650</v>
      </c>
      <c r="I189" s="22" t="s">
        <v>33</v>
      </c>
      <c r="J189">
        <v>1</v>
      </c>
      <c r="K189">
        <v>41.32</v>
      </c>
      <c r="L189">
        <v>31</v>
      </c>
      <c r="M189">
        <v>1</v>
      </c>
      <c r="N189">
        <v>24</v>
      </c>
      <c r="O189" s="31" t="s">
        <v>439</v>
      </c>
      <c r="P189" s="35" t="s">
        <v>455</v>
      </c>
      <c r="Q189">
        <v>3</v>
      </c>
      <c r="R189">
        <v>72</v>
      </c>
      <c r="S189" s="25" t="s">
        <v>89</v>
      </c>
      <c r="T189">
        <v>8</v>
      </c>
      <c r="U189">
        <v>10</v>
      </c>
      <c r="V189">
        <v>11</v>
      </c>
      <c r="W189">
        <v>11</v>
      </c>
      <c r="X189">
        <v>9</v>
      </c>
      <c r="AA189">
        <v>1175</v>
      </c>
      <c r="AB189" t="s">
        <v>30</v>
      </c>
    </row>
    <row r="190" spans="1:28" x14ac:dyDescent="0.25">
      <c r="A190" s="15" t="s">
        <v>167</v>
      </c>
      <c r="B190" s="17" t="s">
        <v>173</v>
      </c>
      <c r="C190">
        <v>6.7</v>
      </c>
      <c r="D190" s="33">
        <v>2</v>
      </c>
      <c r="E190" s="26" t="str">
        <f>VLOOKUP(U190, method!$A$1:$B$15, 2, 0)</f>
        <v>放頭</v>
      </c>
      <c r="F190">
        <v>1</v>
      </c>
      <c r="G190">
        <v>126</v>
      </c>
      <c r="H190" s="44">
        <v>1800</v>
      </c>
      <c r="I190" s="21" t="s">
        <v>61</v>
      </c>
      <c r="J190">
        <v>1</v>
      </c>
      <c r="K190">
        <v>50.45</v>
      </c>
      <c r="L190">
        <v>10</v>
      </c>
      <c r="M190">
        <v>1</v>
      </c>
      <c r="N190">
        <v>24</v>
      </c>
      <c r="O190" s="30" t="s">
        <v>445</v>
      </c>
      <c r="P190" s="35" t="s">
        <v>455</v>
      </c>
      <c r="Q190">
        <v>3</v>
      </c>
      <c r="R190">
        <v>70</v>
      </c>
      <c r="S190" s="25" t="s">
        <v>89</v>
      </c>
      <c r="T190" s="10" t="s">
        <v>613</v>
      </c>
      <c r="U190">
        <v>3</v>
      </c>
      <c r="V190">
        <v>5</v>
      </c>
      <c r="W190">
        <v>4</v>
      </c>
      <c r="X190">
        <v>4</v>
      </c>
      <c r="Y190">
        <v>2</v>
      </c>
      <c r="AA190">
        <v>1166</v>
      </c>
      <c r="AB190" t="s">
        <v>30</v>
      </c>
    </row>
    <row r="191" spans="1:28" x14ac:dyDescent="0.25">
      <c r="A191" s="15" t="s">
        <v>167</v>
      </c>
      <c r="B191" s="17" t="s">
        <v>173</v>
      </c>
      <c r="C191">
        <v>8.3000000000000007</v>
      </c>
      <c r="D191" s="34">
        <v>5</v>
      </c>
      <c r="E191" s="26" t="str">
        <f>VLOOKUP(U191, method!$A$1:$B$15, 2, 0)</f>
        <v>放頭</v>
      </c>
      <c r="F191">
        <v>8</v>
      </c>
      <c r="G191">
        <v>127</v>
      </c>
      <c r="H191" s="44">
        <v>1800</v>
      </c>
      <c r="I191" s="21" t="s">
        <v>61</v>
      </c>
      <c r="J191">
        <v>1</v>
      </c>
      <c r="K191">
        <v>49.78</v>
      </c>
      <c r="L191">
        <v>29</v>
      </c>
      <c r="M191">
        <v>11</v>
      </c>
      <c r="N191">
        <v>23</v>
      </c>
      <c r="O191" s="31" t="s">
        <v>451</v>
      </c>
      <c r="P191" s="35" t="s">
        <v>455</v>
      </c>
      <c r="Q191">
        <v>3</v>
      </c>
      <c r="R191">
        <v>70</v>
      </c>
      <c r="S191" s="25" t="s">
        <v>89</v>
      </c>
      <c r="T191" t="s">
        <v>536</v>
      </c>
      <c r="U191">
        <v>3</v>
      </c>
      <c r="V191">
        <v>4</v>
      </c>
      <c r="W191">
        <v>4</v>
      </c>
      <c r="X191">
        <v>3</v>
      </c>
      <c r="Y191">
        <v>5</v>
      </c>
      <c r="AA191">
        <v>1171</v>
      </c>
      <c r="AB191" t="s">
        <v>30</v>
      </c>
    </row>
    <row r="192" spans="1:28" x14ac:dyDescent="0.25">
      <c r="A192" s="15" t="s">
        <v>167</v>
      </c>
      <c r="B192" s="17" t="s">
        <v>173</v>
      </c>
      <c r="C192">
        <v>6.6</v>
      </c>
      <c r="D192" s="33">
        <v>1</v>
      </c>
      <c r="E192" s="28" t="str">
        <f>VLOOKUP(U192, method!$A$1:$B$15, 2, 0)</f>
        <v>中前</v>
      </c>
      <c r="F192">
        <v>2</v>
      </c>
      <c r="G192">
        <v>120</v>
      </c>
      <c r="H192" s="44">
        <v>1800</v>
      </c>
      <c r="I192" s="21" t="s">
        <v>61</v>
      </c>
      <c r="J192">
        <v>1</v>
      </c>
      <c r="K192">
        <v>48.33</v>
      </c>
      <c r="L192">
        <v>8</v>
      </c>
      <c r="M192">
        <v>11</v>
      </c>
      <c r="N192">
        <v>23</v>
      </c>
      <c r="O192" s="31" t="s">
        <v>439</v>
      </c>
      <c r="P192" s="35" t="s">
        <v>455</v>
      </c>
      <c r="Q192">
        <v>3</v>
      </c>
      <c r="R192">
        <v>65</v>
      </c>
      <c r="S192" s="25" t="s">
        <v>89</v>
      </c>
      <c r="T192" s="10" t="s">
        <v>376</v>
      </c>
      <c r="U192">
        <v>4</v>
      </c>
      <c r="V192">
        <v>3</v>
      </c>
      <c r="W192">
        <v>3</v>
      </c>
      <c r="X192">
        <v>3</v>
      </c>
      <c r="Y192">
        <v>1</v>
      </c>
      <c r="AA192">
        <v>1166</v>
      </c>
      <c r="AB192" t="s">
        <v>30</v>
      </c>
    </row>
    <row r="193" spans="1:28" x14ac:dyDescent="0.25">
      <c r="A193" s="15" t="s">
        <v>167</v>
      </c>
      <c r="B193" s="17" t="s">
        <v>173</v>
      </c>
      <c r="C193">
        <v>5.9</v>
      </c>
      <c r="D193" s="33">
        <v>3</v>
      </c>
      <c r="E193" s="28" t="str">
        <f>VLOOKUP(U193, method!$A$1:$B$15, 2, 0)</f>
        <v>中前</v>
      </c>
      <c r="F193">
        <v>5</v>
      </c>
      <c r="G193">
        <v>120</v>
      </c>
      <c r="H193" s="46">
        <v>1650</v>
      </c>
      <c r="I193" s="20" t="s">
        <v>56</v>
      </c>
      <c r="J193">
        <v>1</v>
      </c>
      <c r="K193">
        <v>41.72</v>
      </c>
      <c r="L193">
        <v>29</v>
      </c>
      <c r="M193">
        <v>10</v>
      </c>
      <c r="N193">
        <v>23</v>
      </c>
      <c r="O193" s="31" t="s">
        <v>435</v>
      </c>
      <c r="P193" s="35" t="s">
        <v>455</v>
      </c>
      <c r="Q193">
        <v>3</v>
      </c>
      <c r="R193">
        <v>64</v>
      </c>
      <c r="S193" s="25" t="s">
        <v>89</v>
      </c>
      <c r="T193" s="10" t="s">
        <v>526</v>
      </c>
      <c r="U193">
        <v>6</v>
      </c>
      <c r="V193">
        <v>6</v>
      </c>
      <c r="W193">
        <v>6</v>
      </c>
      <c r="X193">
        <v>3</v>
      </c>
      <c r="AA193">
        <v>1159</v>
      </c>
      <c r="AB193" t="s">
        <v>30</v>
      </c>
    </row>
    <row r="194" spans="1:28" x14ac:dyDescent="0.25">
      <c r="A194" s="15" t="s">
        <v>167</v>
      </c>
      <c r="B194" s="17" t="s">
        <v>173</v>
      </c>
      <c r="C194">
        <v>5.2</v>
      </c>
      <c r="D194" s="33">
        <v>1</v>
      </c>
      <c r="E194" s="28" t="str">
        <f>VLOOKUP(U194, method!$A$1:$B$15, 2, 0)</f>
        <v>中前</v>
      </c>
      <c r="F194">
        <v>5</v>
      </c>
      <c r="G194">
        <v>134</v>
      </c>
      <c r="H194" s="46">
        <v>1650</v>
      </c>
      <c r="I194" s="22" t="s">
        <v>33</v>
      </c>
      <c r="J194">
        <v>1</v>
      </c>
      <c r="K194">
        <v>40.21</v>
      </c>
      <c r="L194">
        <v>11</v>
      </c>
      <c r="M194">
        <v>10</v>
      </c>
      <c r="N194">
        <v>23</v>
      </c>
      <c r="O194" s="31" t="s">
        <v>439</v>
      </c>
      <c r="P194" s="35" t="s">
        <v>455</v>
      </c>
      <c r="Q194">
        <v>4</v>
      </c>
      <c r="R194">
        <v>59</v>
      </c>
      <c r="S194" s="25" t="s">
        <v>89</v>
      </c>
      <c r="T194" s="10" t="s">
        <v>376</v>
      </c>
      <c r="U194">
        <v>6</v>
      </c>
      <c r="V194">
        <v>5</v>
      </c>
      <c r="W194">
        <v>4</v>
      </c>
      <c r="X194">
        <v>1</v>
      </c>
      <c r="AA194">
        <v>1162</v>
      </c>
      <c r="AB194" t="s">
        <v>30</v>
      </c>
    </row>
    <row r="195" spans="1:28" x14ac:dyDescent="0.25">
      <c r="A195" s="15" t="s">
        <v>167</v>
      </c>
      <c r="B195" s="17" t="s">
        <v>173</v>
      </c>
      <c r="C195">
        <v>18</v>
      </c>
      <c r="D195" s="34">
        <v>5</v>
      </c>
      <c r="E195" s="29" t="str">
        <f>VLOOKUP(U195, method!$A$1:$B$15, 2, 0)</f>
        <v>留後</v>
      </c>
      <c r="F195">
        <v>5</v>
      </c>
      <c r="G195">
        <v>134</v>
      </c>
      <c r="H195" s="46">
        <v>1400</v>
      </c>
      <c r="I195" s="22" t="s">
        <v>33</v>
      </c>
      <c r="J195">
        <v>1</v>
      </c>
      <c r="K195">
        <v>22.16</v>
      </c>
      <c r="L195">
        <v>17</v>
      </c>
      <c r="M195">
        <v>9</v>
      </c>
      <c r="N195">
        <v>23</v>
      </c>
      <c r="O195" t="s">
        <v>551</v>
      </c>
      <c r="P195" s="35" t="s">
        <v>455</v>
      </c>
      <c r="Q195">
        <v>4</v>
      </c>
      <c r="R195">
        <v>59</v>
      </c>
      <c r="S195" s="25" t="s">
        <v>89</v>
      </c>
      <c r="T195" s="10" t="s">
        <v>526</v>
      </c>
      <c r="U195">
        <v>12</v>
      </c>
      <c r="V195">
        <v>11</v>
      </c>
      <c r="W195">
        <v>9</v>
      </c>
      <c r="X195">
        <v>5</v>
      </c>
      <c r="AA195">
        <v>1145</v>
      </c>
      <c r="AB195" t="s">
        <v>92</v>
      </c>
    </row>
    <row r="196" spans="1:28" x14ac:dyDescent="0.25">
      <c r="A196" s="15" t="s">
        <v>167</v>
      </c>
      <c r="B196" s="17" t="s">
        <v>173</v>
      </c>
      <c r="C196">
        <v>13</v>
      </c>
      <c r="D196" s="34">
        <v>4</v>
      </c>
      <c r="E196" s="27" t="str">
        <f>VLOOKUP(U196, method!$A$1:$B$15, 2, 0)</f>
        <v>中後</v>
      </c>
      <c r="F196">
        <v>12</v>
      </c>
      <c r="G196">
        <v>134</v>
      </c>
      <c r="H196" s="46">
        <v>1650</v>
      </c>
      <c r="I196" s="22" t="s">
        <v>33</v>
      </c>
      <c r="J196">
        <v>1</v>
      </c>
      <c r="K196">
        <v>41.31</v>
      </c>
      <c r="L196">
        <v>28</v>
      </c>
      <c r="M196">
        <v>6</v>
      </c>
      <c r="N196">
        <v>23</v>
      </c>
      <c r="O196" s="31" t="s">
        <v>435</v>
      </c>
      <c r="P196" s="35" t="s">
        <v>455</v>
      </c>
      <c r="Q196">
        <v>4</v>
      </c>
      <c r="R196">
        <v>59</v>
      </c>
      <c r="S196" s="25" t="s">
        <v>89</v>
      </c>
      <c r="T196" s="10" t="s">
        <v>488</v>
      </c>
      <c r="U196">
        <v>8</v>
      </c>
      <c r="V196">
        <v>6</v>
      </c>
      <c r="W196">
        <v>6</v>
      </c>
      <c r="X196">
        <v>4</v>
      </c>
      <c r="AA196">
        <v>1148</v>
      </c>
      <c r="AB196" t="s">
        <v>113</v>
      </c>
    </row>
    <row r="197" spans="1:28" x14ac:dyDescent="0.25">
      <c r="A197" s="15" t="s">
        <v>167</v>
      </c>
      <c r="B197" s="17" t="s">
        <v>173</v>
      </c>
      <c r="C197">
        <v>4</v>
      </c>
      <c r="D197" s="33">
        <v>1</v>
      </c>
      <c r="E197" s="28" t="str">
        <f>VLOOKUP(U197, method!$A$1:$B$15, 2, 0)</f>
        <v>中前</v>
      </c>
      <c r="F197">
        <v>2</v>
      </c>
      <c r="G197">
        <v>129</v>
      </c>
      <c r="H197" s="46">
        <v>1650</v>
      </c>
      <c r="I197" s="22" t="s">
        <v>33</v>
      </c>
      <c r="J197">
        <v>1</v>
      </c>
      <c r="K197">
        <v>41.06</v>
      </c>
      <c r="L197">
        <v>7</v>
      </c>
      <c r="M197">
        <v>6</v>
      </c>
      <c r="N197">
        <v>23</v>
      </c>
      <c r="O197" s="31" t="s">
        <v>439</v>
      </c>
      <c r="P197" s="35" t="s">
        <v>455</v>
      </c>
      <c r="Q197">
        <v>4</v>
      </c>
      <c r="R197">
        <v>54</v>
      </c>
      <c r="S197" s="25" t="s">
        <v>89</v>
      </c>
      <c r="T197" s="10" t="s">
        <v>613</v>
      </c>
      <c r="U197">
        <v>7</v>
      </c>
      <c r="V197">
        <v>7</v>
      </c>
      <c r="W197">
        <v>7</v>
      </c>
      <c r="X197">
        <v>1</v>
      </c>
      <c r="AA197">
        <v>1133</v>
      </c>
      <c r="AB197" t="s">
        <v>113</v>
      </c>
    </row>
    <row r="198" spans="1:28" x14ac:dyDescent="0.25">
      <c r="A198" s="15" t="s">
        <v>167</v>
      </c>
      <c r="B198" s="17" t="s">
        <v>173</v>
      </c>
      <c r="C198">
        <v>7.1</v>
      </c>
      <c r="D198" s="34">
        <v>4</v>
      </c>
      <c r="E198" s="28" t="str">
        <f>VLOOKUP(U198, method!$A$1:$B$15, 2, 0)</f>
        <v>中前</v>
      </c>
      <c r="F198">
        <v>1</v>
      </c>
      <c r="G198">
        <v>131</v>
      </c>
      <c r="H198" s="46">
        <v>1650</v>
      </c>
      <c r="I198" s="20" t="s">
        <v>817</v>
      </c>
      <c r="J198">
        <v>1</v>
      </c>
      <c r="K198">
        <v>40.85</v>
      </c>
      <c r="L198">
        <v>24</v>
      </c>
      <c r="M198">
        <v>5</v>
      </c>
      <c r="N198">
        <v>23</v>
      </c>
      <c r="O198" s="31" t="s">
        <v>435</v>
      </c>
      <c r="P198" s="35" t="s">
        <v>455</v>
      </c>
      <c r="Q198">
        <v>4</v>
      </c>
      <c r="R198">
        <v>55</v>
      </c>
      <c r="S198" s="25" t="s">
        <v>89</v>
      </c>
      <c r="T198" s="10" t="s">
        <v>498</v>
      </c>
      <c r="U198">
        <v>4</v>
      </c>
      <c r="V198">
        <v>4</v>
      </c>
      <c r="W198">
        <v>4</v>
      </c>
      <c r="X198">
        <v>4</v>
      </c>
      <c r="AA198">
        <v>1127</v>
      </c>
      <c r="AB198" t="s">
        <v>113</v>
      </c>
    </row>
    <row r="199" spans="1:28" x14ac:dyDescent="0.25">
      <c r="A199" s="15" t="s">
        <v>167</v>
      </c>
      <c r="B199" s="17" t="s">
        <v>173</v>
      </c>
      <c r="C199">
        <v>32</v>
      </c>
      <c r="D199">
        <v>6</v>
      </c>
      <c r="E199" s="29" t="str">
        <f>VLOOKUP(U199, method!$A$1:$B$15, 2, 0)</f>
        <v>留後</v>
      </c>
      <c r="F199">
        <v>14</v>
      </c>
      <c r="G199">
        <v>130</v>
      </c>
      <c r="H199" s="46">
        <v>1200</v>
      </c>
      <c r="I199" s="20" t="s">
        <v>56</v>
      </c>
      <c r="J199">
        <v>1</v>
      </c>
      <c r="K199">
        <v>12.3</v>
      </c>
      <c r="L199">
        <v>7</v>
      </c>
      <c r="M199">
        <v>5</v>
      </c>
      <c r="N199">
        <v>23</v>
      </c>
      <c r="O199" t="s">
        <v>551</v>
      </c>
      <c r="P199" s="36" t="s">
        <v>698</v>
      </c>
      <c r="Q199">
        <v>4</v>
      </c>
      <c r="R199">
        <v>55</v>
      </c>
      <c r="S199" s="25" t="s">
        <v>89</v>
      </c>
      <c r="T199" t="s">
        <v>536</v>
      </c>
      <c r="U199">
        <v>13</v>
      </c>
      <c r="V199">
        <v>12</v>
      </c>
      <c r="W199">
        <v>6</v>
      </c>
      <c r="AA199">
        <v>1132</v>
      </c>
      <c r="AB199" t="s">
        <v>819</v>
      </c>
    </row>
    <row r="200" spans="1:28" x14ac:dyDescent="0.25">
      <c r="A200" s="15" t="s">
        <v>167</v>
      </c>
      <c r="B200" s="17" t="s">
        <v>173</v>
      </c>
      <c r="C200">
        <v>4.2</v>
      </c>
      <c r="D200" s="34">
        <v>5</v>
      </c>
      <c r="E200" s="28" t="str">
        <f>VLOOKUP(U200, method!$A$1:$B$15, 2, 0)</f>
        <v>中前</v>
      </c>
      <c r="F200">
        <v>2</v>
      </c>
      <c r="G200">
        <v>131</v>
      </c>
      <c r="H200" s="46">
        <v>1650</v>
      </c>
      <c r="I200" s="20" t="s">
        <v>56</v>
      </c>
      <c r="J200">
        <v>1</v>
      </c>
      <c r="K200">
        <v>40.71</v>
      </c>
      <c r="L200">
        <v>22</v>
      </c>
      <c r="M200">
        <v>2</v>
      </c>
      <c r="N200">
        <v>23</v>
      </c>
      <c r="O200" s="31" t="s">
        <v>451</v>
      </c>
      <c r="P200" s="35" t="s">
        <v>436</v>
      </c>
      <c r="Q200">
        <v>4</v>
      </c>
      <c r="R200">
        <v>55</v>
      </c>
      <c r="S200" s="25" t="s">
        <v>89</v>
      </c>
      <c r="T200" t="s">
        <v>529</v>
      </c>
      <c r="U200">
        <v>5</v>
      </c>
      <c r="V200">
        <v>4</v>
      </c>
      <c r="W200">
        <v>4</v>
      </c>
      <c r="X200">
        <v>5</v>
      </c>
      <c r="AA200">
        <v>1147</v>
      </c>
      <c r="AB200" t="s">
        <v>64</v>
      </c>
    </row>
    <row r="201" spans="1:28" x14ac:dyDescent="0.25">
      <c r="A201" s="15" t="s">
        <v>167</v>
      </c>
      <c r="B201" s="17" t="s">
        <v>173</v>
      </c>
      <c r="C201">
        <v>21</v>
      </c>
      <c r="D201" s="33">
        <v>1</v>
      </c>
      <c r="E201" s="27" t="str">
        <f>VLOOKUP(U201, method!$A$1:$B$15, 2, 0)</f>
        <v>中後</v>
      </c>
      <c r="F201">
        <v>4</v>
      </c>
      <c r="G201">
        <v>125</v>
      </c>
      <c r="H201" s="46">
        <v>1650</v>
      </c>
      <c r="I201" s="20" t="s">
        <v>56</v>
      </c>
      <c r="J201">
        <v>1</v>
      </c>
      <c r="K201">
        <v>40.58</v>
      </c>
      <c r="L201">
        <v>28</v>
      </c>
      <c r="M201">
        <v>12</v>
      </c>
      <c r="N201">
        <v>22</v>
      </c>
      <c r="O201" s="31" t="s">
        <v>451</v>
      </c>
      <c r="P201" s="35" t="s">
        <v>455</v>
      </c>
      <c r="Q201">
        <v>4</v>
      </c>
      <c r="R201">
        <v>50</v>
      </c>
      <c r="S201" s="25" t="s">
        <v>89</v>
      </c>
      <c r="T201" s="10" t="s">
        <v>376</v>
      </c>
      <c r="U201">
        <v>8</v>
      </c>
      <c r="V201">
        <v>9</v>
      </c>
      <c r="W201">
        <v>10</v>
      </c>
      <c r="X201">
        <v>1</v>
      </c>
      <c r="AA201">
        <v>1134</v>
      </c>
      <c r="AB201" t="s">
        <v>823</v>
      </c>
    </row>
    <row r="202" spans="1:28" x14ac:dyDescent="0.25">
      <c r="A202" s="15" t="s">
        <v>167</v>
      </c>
      <c r="B202" s="17" t="s">
        <v>173</v>
      </c>
      <c r="C202">
        <v>125</v>
      </c>
      <c r="D202">
        <v>9</v>
      </c>
      <c r="E202" s="29" t="str">
        <f>VLOOKUP(U202, method!$A$1:$B$15, 2, 0)</f>
        <v>留後</v>
      </c>
      <c r="F202">
        <v>13</v>
      </c>
      <c r="G202">
        <v>127</v>
      </c>
      <c r="H202" s="46">
        <v>1400</v>
      </c>
      <c r="I202" s="21" t="s">
        <v>825</v>
      </c>
      <c r="J202">
        <v>1</v>
      </c>
      <c r="K202">
        <v>22.63</v>
      </c>
      <c r="L202">
        <v>27</v>
      </c>
      <c r="M202">
        <v>11</v>
      </c>
      <c r="N202">
        <v>22</v>
      </c>
      <c r="O202" t="s">
        <v>532</v>
      </c>
      <c r="P202" s="35" t="s">
        <v>455</v>
      </c>
      <c r="Q202">
        <v>4</v>
      </c>
      <c r="R202">
        <v>52</v>
      </c>
      <c r="S202" s="25" t="s">
        <v>89</v>
      </c>
      <c r="T202" t="s">
        <v>519</v>
      </c>
      <c r="U202">
        <v>14</v>
      </c>
      <c r="V202">
        <v>14</v>
      </c>
      <c r="W202">
        <v>13</v>
      </c>
      <c r="X202">
        <v>9</v>
      </c>
      <c r="AA202">
        <v>1123</v>
      </c>
      <c r="AB202" t="s">
        <v>463</v>
      </c>
    </row>
    <row r="203" spans="1:28" x14ac:dyDescent="0.25">
      <c r="A203" s="15" t="s">
        <v>167</v>
      </c>
      <c r="B203" s="17" t="s">
        <v>173</v>
      </c>
      <c r="C203">
        <v>12</v>
      </c>
      <c r="D203" s="34">
        <v>5</v>
      </c>
      <c r="E203" s="28" t="str">
        <f>VLOOKUP(U203, method!$A$1:$B$15, 2, 0)</f>
        <v>中前</v>
      </c>
      <c r="F203">
        <v>5</v>
      </c>
      <c r="G203">
        <v>127</v>
      </c>
      <c r="H203" s="46">
        <v>1200</v>
      </c>
      <c r="I203" s="15" t="s">
        <v>390</v>
      </c>
      <c r="J203">
        <v>1</v>
      </c>
      <c r="K203">
        <v>10.33</v>
      </c>
      <c r="L203">
        <v>16</v>
      </c>
      <c r="M203">
        <v>10</v>
      </c>
      <c r="N203">
        <v>22</v>
      </c>
      <c r="O203" t="s">
        <v>491</v>
      </c>
      <c r="P203" s="35" t="s">
        <v>436</v>
      </c>
      <c r="Q203" t="s">
        <v>826</v>
      </c>
      <c r="R203">
        <v>53</v>
      </c>
      <c r="S203" s="25" t="s">
        <v>89</v>
      </c>
      <c r="T203" t="s">
        <v>637</v>
      </c>
      <c r="U203">
        <v>6</v>
      </c>
      <c r="V203">
        <v>6</v>
      </c>
      <c r="W203">
        <v>5</v>
      </c>
      <c r="AA203">
        <v>1127</v>
      </c>
      <c r="AB203" t="s">
        <v>463</v>
      </c>
    </row>
    <row r="204" spans="1:28" x14ac:dyDescent="0.25">
      <c r="A204" s="15" t="s">
        <v>167</v>
      </c>
      <c r="B204" s="18" t="s">
        <v>177</v>
      </c>
      <c r="C204">
        <v>7.3</v>
      </c>
      <c r="D204">
        <v>7</v>
      </c>
      <c r="E204" s="28" t="str">
        <f>VLOOKUP(U204, method!$A$1:$B$15, 2, 0)</f>
        <v>中前</v>
      </c>
      <c r="F204">
        <v>4</v>
      </c>
      <c r="G204">
        <v>135</v>
      </c>
      <c r="H204" s="46">
        <v>1650</v>
      </c>
      <c r="I204" s="14" t="s">
        <v>50</v>
      </c>
      <c r="J204">
        <v>1</v>
      </c>
      <c r="K204">
        <v>40.369999999999997</v>
      </c>
      <c r="L204">
        <v>25</v>
      </c>
      <c r="M204">
        <v>6</v>
      </c>
      <c r="N204">
        <v>25</v>
      </c>
      <c r="O204" s="31" t="s">
        <v>435</v>
      </c>
      <c r="P204" s="35" t="s">
        <v>436</v>
      </c>
      <c r="Q204">
        <v>4</v>
      </c>
      <c r="R204">
        <v>60</v>
      </c>
      <c r="S204" s="17" t="s">
        <v>116</v>
      </c>
      <c r="T204" t="s">
        <v>536</v>
      </c>
      <c r="U204">
        <v>7</v>
      </c>
      <c r="V204">
        <v>8</v>
      </c>
      <c r="W204">
        <v>8</v>
      </c>
      <c r="X204">
        <v>7</v>
      </c>
      <c r="AA204">
        <v>1003</v>
      </c>
      <c r="AB204" t="s">
        <v>16</v>
      </c>
    </row>
    <row r="205" spans="1:28" x14ac:dyDescent="0.25">
      <c r="A205" s="15" t="s">
        <v>167</v>
      </c>
      <c r="B205" s="18" t="s">
        <v>177</v>
      </c>
      <c r="C205">
        <v>16</v>
      </c>
      <c r="D205">
        <v>6</v>
      </c>
      <c r="E205" s="29" t="str">
        <f>VLOOKUP(U205, method!$A$1:$B$15, 2, 0)</f>
        <v>留後</v>
      </c>
      <c r="F205">
        <v>9</v>
      </c>
      <c r="G205">
        <v>118</v>
      </c>
      <c r="H205" s="46">
        <v>1650</v>
      </c>
      <c r="I205" s="25" t="s">
        <v>26</v>
      </c>
      <c r="J205">
        <v>1</v>
      </c>
      <c r="K205">
        <v>40.590000000000003</v>
      </c>
      <c r="L205">
        <v>4</v>
      </c>
      <c r="M205">
        <v>6</v>
      </c>
      <c r="N205">
        <v>25</v>
      </c>
      <c r="O205" s="31" t="s">
        <v>439</v>
      </c>
      <c r="P205" s="36" t="s">
        <v>440</v>
      </c>
      <c r="Q205">
        <v>3</v>
      </c>
      <c r="R205">
        <v>60</v>
      </c>
      <c r="S205" s="17" t="s">
        <v>116</v>
      </c>
      <c r="T205" t="s">
        <v>465</v>
      </c>
      <c r="U205">
        <v>11</v>
      </c>
      <c r="V205">
        <v>11</v>
      </c>
      <c r="W205">
        <v>10</v>
      </c>
      <c r="X205">
        <v>6</v>
      </c>
      <c r="AA205">
        <v>999</v>
      </c>
      <c r="AB205" t="s">
        <v>16</v>
      </c>
    </row>
    <row r="206" spans="1:28" x14ac:dyDescent="0.25">
      <c r="A206" s="15" t="s">
        <v>167</v>
      </c>
      <c r="B206" s="18" t="s">
        <v>177</v>
      </c>
      <c r="C206">
        <v>11</v>
      </c>
      <c r="D206" s="33">
        <v>2</v>
      </c>
      <c r="E206" s="27" t="str">
        <f>VLOOKUP(U206, method!$A$1:$B$15, 2, 0)</f>
        <v>中後</v>
      </c>
      <c r="F206">
        <v>9</v>
      </c>
      <c r="G206">
        <v>135</v>
      </c>
      <c r="H206" s="46">
        <v>1650</v>
      </c>
      <c r="I206" s="14" t="s">
        <v>50</v>
      </c>
      <c r="J206">
        <v>1</v>
      </c>
      <c r="K206">
        <v>40.119999999999997</v>
      </c>
      <c r="L206">
        <v>21</v>
      </c>
      <c r="M206">
        <v>5</v>
      </c>
      <c r="N206">
        <v>25</v>
      </c>
      <c r="O206" s="31" t="s">
        <v>435</v>
      </c>
      <c r="P206" s="35" t="s">
        <v>436</v>
      </c>
      <c r="Q206">
        <v>4</v>
      </c>
      <c r="R206">
        <v>60</v>
      </c>
      <c r="S206" s="17" t="s">
        <v>116</v>
      </c>
      <c r="T206" s="10" t="s">
        <v>597</v>
      </c>
      <c r="U206">
        <v>9</v>
      </c>
      <c r="V206">
        <v>6</v>
      </c>
      <c r="W206">
        <v>5</v>
      </c>
      <c r="X206">
        <v>2</v>
      </c>
      <c r="AA206">
        <v>985</v>
      </c>
      <c r="AB206" t="s">
        <v>16</v>
      </c>
    </row>
    <row r="207" spans="1:28" x14ac:dyDescent="0.25">
      <c r="A207" s="15" t="s">
        <v>167</v>
      </c>
      <c r="B207" s="18" t="s">
        <v>177</v>
      </c>
      <c r="C207">
        <v>30</v>
      </c>
      <c r="D207">
        <v>11</v>
      </c>
      <c r="E207" s="28" t="str">
        <f>VLOOKUP(U207, method!$A$1:$B$15, 2, 0)</f>
        <v>中前</v>
      </c>
      <c r="F207">
        <v>2</v>
      </c>
      <c r="G207">
        <v>118</v>
      </c>
      <c r="H207" s="46">
        <v>1600</v>
      </c>
      <c r="I207" s="25" t="s">
        <v>26</v>
      </c>
      <c r="J207">
        <v>1</v>
      </c>
      <c r="K207">
        <v>35.840000000000003</v>
      </c>
      <c r="L207">
        <v>18</v>
      </c>
      <c r="M207">
        <v>5</v>
      </c>
      <c r="N207">
        <v>25</v>
      </c>
      <c r="O207" t="s">
        <v>631</v>
      </c>
      <c r="P207" s="35" t="s">
        <v>436</v>
      </c>
      <c r="Q207">
        <v>3</v>
      </c>
      <c r="R207">
        <v>60</v>
      </c>
      <c r="S207" s="17" t="s">
        <v>116</v>
      </c>
      <c r="T207" t="s">
        <v>546</v>
      </c>
      <c r="U207">
        <v>7</v>
      </c>
      <c r="V207">
        <v>6</v>
      </c>
      <c r="W207">
        <v>7</v>
      </c>
      <c r="X207">
        <v>11</v>
      </c>
      <c r="AA207">
        <v>1003</v>
      </c>
      <c r="AB207" t="s">
        <v>16</v>
      </c>
    </row>
    <row r="208" spans="1:28" x14ac:dyDescent="0.25">
      <c r="A208" s="15" t="s">
        <v>167</v>
      </c>
      <c r="B208" s="18" t="s">
        <v>177</v>
      </c>
      <c r="C208">
        <v>108</v>
      </c>
      <c r="D208">
        <v>8</v>
      </c>
      <c r="E208" s="29" t="str">
        <f>VLOOKUP(U208, method!$A$1:$B$15, 2, 0)</f>
        <v>留後</v>
      </c>
      <c r="F208">
        <v>7</v>
      </c>
      <c r="G208">
        <v>121</v>
      </c>
      <c r="H208" s="46">
        <v>1400</v>
      </c>
      <c r="I208" s="23" t="s">
        <v>39</v>
      </c>
      <c r="J208">
        <v>1</v>
      </c>
      <c r="K208">
        <v>21.85</v>
      </c>
      <c r="L208">
        <v>27</v>
      </c>
      <c r="M208">
        <v>4</v>
      </c>
      <c r="N208">
        <v>25</v>
      </c>
      <c r="O208" t="s">
        <v>545</v>
      </c>
      <c r="P208" s="35" t="s">
        <v>455</v>
      </c>
      <c r="Q208">
        <v>3</v>
      </c>
      <c r="R208">
        <v>62</v>
      </c>
      <c r="S208" s="17" t="s">
        <v>116</v>
      </c>
      <c r="T208" t="s">
        <v>536</v>
      </c>
      <c r="U208">
        <v>12</v>
      </c>
      <c r="V208">
        <v>12</v>
      </c>
      <c r="W208">
        <v>11</v>
      </c>
      <c r="X208">
        <v>8</v>
      </c>
      <c r="AA208">
        <v>980</v>
      </c>
      <c r="AB208" t="s">
        <v>16</v>
      </c>
    </row>
    <row r="209" spans="1:28" x14ac:dyDescent="0.25">
      <c r="A209" s="15" t="s">
        <v>167</v>
      </c>
      <c r="B209" s="18" t="s">
        <v>177</v>
      </c>
      <c r="C209">
        <v>131</v>
      </c>
      <c r="D209">
        <v>11</v>
      </c>
      <c r="E209" s="29" t="str">
        <f>VLOOKUP(U209, method!$A$1:$B$15, 2, 0)</f>
        <v>留後</v>
      </c>
      <c r="F209">
        <v>14</v>
      </c>
      <c r="G209">
        <v>111</v>
      </c>
      <c r="H209" s="46">
        <v>1400</v>
      </c>
      <c r="I209" s="22" t="s">
        <v>833</v>
      </c>
      <c r="J209">
        <v>1</v>
      </c>
      <c r="K209">
        <v>22.18</v>
      </c>
      <c r="L209">
        <v>13</v>
      </c>
      <c r="M209">
        <v>4</v>
      </c>
      <c r="N209">
        <v>25</v>
      </c>
      <c r="O209" t="s">
        <v>532</v>
      </c>
      <c r="P209" s="35" t="s">
        <v>455</v>
      </c>
      <c r="Q209">
        <v>3</v>
      </c>
      <c r="R209">
        <v>64</v>
      </c>
      <c r="S209" s="17" t="s">
        <v>116</v>
      </c>
      <c r="T209" t="s">
        <v>473</v>
      </c>
      <c r="U209">
        <v>14</v>
      </c>
      <c r="V209">
        <v>14</v>
      </c>
      <c r="W209">
        <v>14</v>
      </c>
      <c r="X209">
        <v>11</v>
      </c>
      <c r="AA209">
        <v>969</v>
      </c>
      <c r="AB209" t="s">
        <v>835</v>
      </c>
    </row>
    <row r="210" spans="1:28" x14ac:dyDescent="0.25">
      <c r="A210" s="15" t="s">
        <v>167</v>
      </c>
      <c r="B210" s="18" t="s">
        <v>177</v>
      </c>
      <c r="C210">
        <v>23</v>
      </c>
      <c r="D210">
        <v>9</v>
      </c>
      <c r="E210" s="27" t="str">
        <f>VLOOKUP(U210, method!$A$1:$B$15, 2, 0)</f>
        <v>中後</v>
      </c>
      <c r="F210">
        <v>4</v>
      </c>
      <c r="G210">
        <v>122</v>
      </c>
      <c r="H210" s="44">
        <v>1800</v>
      </c>
      <c r="I210" s="23" t="s">
        <v>39</v>
      </c>
      <c r="J210">
        <v>1</v>
      </c>
      <c r="K210">
        <v>47.54</v>
      </c>
      <c r="L210">
        <v>16</v>
      </c>
      <c r="M210">
        <v>2</v>
      </c>
      <c r="N210">
        <v>25</v>
      </c>
      <c r="O210" t="s">
        <v>631</v>
      </c>
      <c r="P210" s="35" t="s">
        <v>436</v>
      </c>
      <c r="Q210">
        <v>3</v>
      </c>
      <c r="R210">
        <v>66</v>
      </c>
      <c r="S210" s="17" t="s">
        <v>116</v>
      </c>
      <c r="T210" t="s">
        <v>495</v>
      </c>
      <c r="U210">
        <v>9</v>
      </c>
      <c r="V210">
        <v>6</v>
      </c>
      <c r="W210">
        <v>7</v>
      </c>
      <c r="X210">
        <v>8</v>
      </c>
      <c r="Y210">
        <v>9</v>
      </c>
      <c r="AA210">
        <v>982</v>
      </c>
      <c r="AB210" t="s">
        <v>837</v>
      </c>
    </row>
    <row r="211" spans="1:28" x14ac:dyDescent="0.25">
      <c r="A211" s="15" t="s">
        <v>167</v>
      </c>
      <c r="B211" s="18" t="s">
        <v>177</v>
      </c>
      <c r="C211">
        <v>48</v>
      </c>
      <c r="D211">
        <v>12</v>
      </c>
      <c r="E211" s="27" t="str">
        <f>VLOOKUP(U211, method!$A$1:$B$15, 2, 0)</f>
        <v>中後</v>
      </c>
      <c r="F211">
        <v>5</v>
      </c>
      <c r="G211">
        <v>127</v>
      </c>
      <c r="H211" s="46">
        <v>1400</v>
      </c>
      <c r="I211" s="15" t="s">
        <v>390</v>
      </c>
      <c r="J211">
        <v>1</v>
      </c>
      <c r="K211">
        <v>22.53</v>
      </c>
      <c r="L211">
        <v>9</v>
      </c>
      <c r="M211">
        <v>2</v>
      </c>
      <c r="N211">
        <v>25</v>
      </c>
      <c r="O211" t="s">
        <v>532</v>
      </c>
      <c r="P211" s="35" t="s">
        <v>455</v>
      </c>
      <c r="Q211">
        <v>3</v>
      </c>
      <c r="R211">
        <v>68</v>
      </c>
      <c r="S211" s="17" t="s">
        <v>116</v>
      </c>
      <c r="T211" t="s">
        <v>548</v>
      </c>
      <c r="U211">
        <v>9</v>
      </c>
      <c r="V211">
        <v>9</v>
      </c>
      <c r="W211">
        <v>8</v>
      </c>
      <c r="X211">
        <v>12</v>
      </c>
      <c r="AA211">
        <v>979</v>
      </c>
      <c r="AB211" t="s">
        <v>837</v>
      </c>
    </row>
    <row r="212" spans="1:28" x14ac:dyDescent="0.25">
      <c r="A212" s="15" t="s">
        <v>167</v>
      </c>
      <c r="B212" s="18" t="s">
        <v>177</v>
      </c>
      <c r="C212">
        <v>16</v>
      </c>
      <c r="D212">
        <v>7</v>
      </c>
      <c r="E212" s="29" t="str">
        <f>VLOOKUP(U212, method!$A$1:$B$15, 2, 0)</f>
        <v>留後</v>
      </c>
      <c r="F212">
        <v>10</v>
      </c>
      <c r="G212">
        <v>115</v>
      </c>
      <c r="H212" s="46">
        <v>2000</v>
      </c>
      <c r="I212" s="15" t="s">
        <v>390</v>
      </c>
      <c r="J212">
        <v>2</v>
      </c>
      <c r="K212">
        <v>1.72</v>
      </c>
      <c r="L212">
        <v>19</v>
      </c>
      <c r="M212">
        <v>1</v>
      </c>
      <c r="N212">
        <v>25</v>
      </c>
      <c r="O212" t="s">
        <v>545</v>
      </c>
      <c r="P212" s="35" t="s">
        <v>436</v>
      </c>
      <c r="Q212">
        <v>2</v>
      </c>
      <c r="R212">
        <v>70</v>
      </c>
      <c r="S212" s="17" t="s">
        <v>116</v>
      </c>
      <c r="T212" t="s">
        <v>546</v>
      </c>
      <c r="U212">
        <v>14</v>
      </c>
      <c r="V212">
        <v>14</v>
      </c>
      <c r="W212">
        <v>14</v>
      </c>
      <c r="X212">
        <v>12</v>
      </c>
      <c r="Y212">
        <v>7</v>
      </c>
      <c r="AA212">
        <v>989</v>
      </c>
      <c r="AB212" t="s">
        <v>837</v>
      </c>
    </row>
    <row r="213" spans="1:28" x14ac:dyDescent="0.25">
      <c r="A213" s="15" t="s">
        <v>167</v>
      </c>
      <c r="B213" s="18" t="s">
        <v>177</v>
      </c>
      <c r="C213">
        <v>20</v>
      </c>
      <c r="D213">
        <v>10</v>
      </c>
      <c r="E213" s="27" t="str">
        <f>VLOOKUP(U213, method!$A$1:$B$15, 2, 0)</f>
        <v>中後</v>
      </c>
      <c r="F213">
        <v>5</v>
      </c>
      <c r="G213">
        <v>127</v>
      </c>
      <c r="H213" s="46">
        <v>1200</v>
      </c>
      <c r="I213" s="23" t="s">
        <v>405</v>
      </c>
      <c r="J213">
        <v>1</v>
      </c>
      <c r="K213">
        <v>9.69</v>
      </c>
      <c r="L213">
        <v>18</v>
      </c>
      <c r="M213">
        <v>12</v>
      </c>
      <c r="N213">
        <v>24</v>
      </c>
      <c r="O213" t="s">
        <v>511</v>
      </c>
      <c r="P213" s="35" t="s">
        <v>455</v>
      </c>
      <c r="Q213">
        <v>3</v>
      </c>
      <c r="R213">
        <v>72</v>
      </c>
      <c r="S213" s="17" t="s">
        <v>116</v>
      </c>
      <c r="T213">
        <v>9</v>
      </c>
      <c r="U213">
        <v>8</v>
      </c>
      <c r="V213">
        <v>9</v>
      </c>
      <c r="W213">
        <v>10</v>
      </c>
      <c r="AA213">
        <v>985</v>
      </c>
      <c r="AB213" t="s">
        <v>840</v>
      </c>
    </row>
    <row r="214" spans="1:28" x14ac:dyDescent="0.25">
      <c r="A214" s="15" t="s">
        <v>167</v>
      </c>
      <c r="B214" s="18" t="s">
        <v>177</v>
      </c>
      <c r="C214">
        <v>14</v>
      </c>
      <c r="D214">
        <v>6</v>
      </c>
      <c r="E214" s="29" t="str">
        <f>VLOOKUP(U214, method!$A$1:$B$15, 2, 0)</f>
        <v>留後</v>
      </c>
      <c r="F214">
        <v>8</v>
      </c>
      <c r="G214">
        <v>131</v>
      </c>
      <c r="H214" s="46">
        <v>1650</v>
      </c>
      <c r="I214" s="23" t="s">
        <v>39</v>
      </c>
      <c r="J214">
        <v>1</v>
      </c>
      <c r="K214">
        <v>38.950000000000003</v>
      </c>
      <c r="L214">
        <v>1</v>
      </c>
      <c r="M214">
        <v>12</v>
      </c>
      <c r="N214">
        <v>24</v>
      </c>
      <c r="O214" t="s">
        <v>511</v>
      </c>
      <c r="P214" s="35" t="s">
        <v>455</v>
      </c>
      <c r="Q214">
        <v>3</v>
      </c>
      <c r="R214">
        <v>74</v>
      </c>
      <c r="S214" s="17" t="s">
        <v>116</v>
      </c>
      <c r="T214" t="s">
        <v>558</v>
      </c>
      <c r="U214">
        <v>11</v>
      </c>
      <c r="V214">
        <v>11</v>
      </c>
      <c r="W214">
        <v>10</v>
      </c>
      <c r="X214">
        <v>6</v>
      </c>
      <c r="AA214">
        <v>975</v>
      </c>
      <c r="AB214" t="s">
        <v>307</v>
      </c>
    </row>
    <row r="215" spans="1:28" x14ac:dyDescent="0.25">
      <c r="A215" s="15" t="s">
        <v>167</v>
      </c>
      <c r="B215" s="18" t="s">
        <v>177</v>
      </c>
      <c r="C215">
        <v>18</v>
      </c>
      <c r="D215" s="34">
        <v>5</v>
      </c>
      <c r="E215" s="28" t="str">
        <f>VLOOKUP(U215, method!$A$1:$B$15, 2, 0)</f>
        <v>中前</v>
      </c>
      <c r="F215">
        <v>5</v>
      </c>
      <c r="G215">
        <v>128</v>
      </c>
      <c r="H215" s="46">
        <v>2000</v>
      </c>
      <c r="I215" s="17" t="s">
        <v>448</v>
      </c>
      <c r="J215">
        <v>2</v>
      </c>
      <c r="K215">
        <v>1.76</v>
      </c>
      <c r="L215">
        <v>17</v>
      </c>
      <c r="M215">
        <v>11</v>
      </c>
      <c r="N215">
        <v>24</v>
      </c>
      <c r="O215" t="s">
        <v>469</v>
      </c>
      <c r="P215" s="35" t="s">
        <v>455</v>
      </c>
      <c r="Q215">
        <v>3</v>
      </c>
      <c r="R215">
        <v>75</v>
      </c>
      <c r="S215" s="17" t="s">
        <v>116</v>
      </c>
      <c r="T215" s="10" t="s">
        <v>552</v>
      </c>
      <c r="U215">
        <v>5</v>
      </c>
      <c r="V215">
        <v>6</v>
      </c>
      <c r="W215">
        <v>6</v>
      </c>
      <c r="X215">
        <v>6</v>
      </c>
      <c r="Y215">
        <v>5</v>
      </c>
      <c r="AA215">
        <v>988</v>
      </c>
      <c r="AB215" t="s">
        <v>842</v>
      </c>
    </row>
    <row r="216" spans="1:28" x14ac:dyDescent="0.25">
      <c r="A216" s="15" t="s">
        <v>167</v>
      </c>
      <c r="B216" s="18" t="s">
        <v>177</v>
      </c>
      <c r="C216">
        <v>29</v>
      </c>
      <c r="D216" s="33">
        <v>3</v>
      </c>
      <c r="E216" s="27" t="str">
        <f>VLOOKUP(U216, method!$A$1:$B$15, 2, 0)</f>
        <v>中後</v>
      </c>
      <c r="F216">
        <v>9</v>
      </c>
      <c r="G216">
        <v>132</v>
      </c>
      <c r="H216" s="46">
        <v>1650</v>
      </c>
      <c r="I216" s="23" t="s">
        <v>39</v>
      </c>
      <c r="J216">
        <v>1</v>
      </c>
      <c r="K216">
        <v>40.07</v>
      </c>
      <c r="L216">
        <v>23</v>
      </c>
      <c r="M216">
        <v>10</v>
      </c>
      <c r="N216">
        <v>24</v>
      </c>
      <c r="O216" t="s">
        <v>511</v>
      </c>
      <c r="P216" s="35" t="s">
        <v>455</v>
      </c>
      <c r="Q216">
        <v>3</v>
      </c>
      <c r="R216">
        <v>75</v>
      </c>
      <c r="S216" s="17" t="s">
        <v>116</v>
      </c>
      <c r="T216" s="10" t="s">
        <v>552</v>
      </c>
      <c r="U216">
        <v>9</v>
      </c>
      <c r="V216">
        <v>8</v>
      </c>
      <c r="W216">
        <v>10</v>
      </c>
      <c r="X216">
        <v>3</v>
      </c>
      <c r="AA216">
        <v>987</v>
      </c>
      <c r="AB216" t="s">
        <v>843</v>
      </c>
    </row>
    <row r="217" spans="1:28" x14ac:dyDescent="0.25">
      <c r="A217" s="15" t="s">
        <v>167</v>
      </c>
      <c r="B217" s="18" t="s">
        <v>177</v>
      </c>
      <c r="C217">
        <v>5.6</v>
      </c>
      <c r="D217" s="34">
        <v>5</v>
      </c>
      <c r="E217" s="28" t="str">
        <f>VLOOKUP(U217, method!$A$1:$B$15, 2, 0)</f>
        <v>中前</v>
      </c>
      <c r="F217">
        <v>2</v>
      </c>
      <c r="G217">
        <v>127</v>
      </c>
      <c r="H217" s="46">
        <v>2000</v>
      </c>
      <c r="I217" s="22" t="s">
        <v>33</v>
      </c>
      <c r="J217">
        <v>2</v>
      </c>
      <c r="K217">
        <v>1.93</v>
      </c>
      <c r="L217">
        <v>13</v>
      </c>
      <c r="M217">
        <v>10</v>
      </c>
      <c r="N217">
        <v>24</v>
      </c>
      <c r="O217" t="s">
        <v>491</v>
      </c>
      <c r="P217" s="35" t="s">
        <v>436</v>
      </c>
      <c r="Q217">
        <v>3</v>
      </c>
      <c r="R217">
        <v>77</v>
      </c>
      <c r="S217" s="17" t="s">
        <v>116</v>
      </c>
      <c r="T217">
        <v>3</v>
      </c>
      <c r="U217">
        <v>6</v>
      </c>
      <c r="V217">
        <v>2</v>
      </c>
      <c r="W217">
        <v>2</v>
      </c>
      <c r="X217">
        <v>2</v>
      </c>
      <c r="Y217">
        <v>5</v>
      </c>
      <c r="AA217">
        <v>996</v>
      </c>
      <c r="AB217" t="s">
        <v>843</v>
      </c>
    </row>
    <row r="218" spans="1:28" x14ac:dyDescent="0.25">
      <c r="A218" s="15" t="s">
        <v>167</v>
      </c>
      <c r="B218" s="18" t="s">
        <v>177</v>
      </c>
      <c r="C218">
        <v>6</v>
      </c>
      <c r="D218" s="34">
        <v>4</v>
      </c>
      <c r="E218" s="27" t="str">
        <f>VLOOKUP(U218, method!$A$1:$B$15, 2, 0)</f>
        <v>中後</v>
      </c>
      <c r="F218">
        <v>9</v>
      </c>
      <c r="G218">
        <v>135</v>
      </c>
      <c r="H218" s="46">
        <v>1650</v>
      </c>
      <c r="I218" s="18" t="s">
        <v>12</v>
      </c>
      <c r="J218">
        <v>1</v>
      </c>
      <c r="K218">
        <v>40.04</v>
      </c>
      <c r="L218">
        <v>18</v>
      </c>
      <c r="M218">
        <v>9</v>
      </c>
      <c r="N218">
        <v>24</v>
      </c>
      <c r="O218" s="30" t="s">
        <v>445</v>
      </c>
      <c r="P218" s="35" t="s">
        <v>455</v>
      </c>
      <c r="Q218">
        <v>3</v>
      </c>
      <c r="R218">
        <v>77</v>
      </c>
      <c r="S218" s="17" t="s">
        <v>116</v>
      </c>
      <c r="T218" s="10" t="s">
        <v>552</v>
      </c>
      <c r="U218">
        <v>8</v>
      </c>
      <c r="V218">
        <v>9</v>
      </c>
      <c r="W218">
        <v>8</v>
      </c>
      <c r="X218">
        <v>4</v>
      </c>
      <c r="AA218">
        <v>991</v>
      </c>
      <c r="AB218" t="s">
        <v>848</v>
      </c>
    </row>
    <row r="219" spans="1:28" x14ac:dyDescent="0.25">
      <c r="A219" s="15" t="s">
        <v>167</v>
      </c>
      <c r="B219" s="18" t="s">
        <v>177</v>
      </c>
      <c r="C219">
        <v>3.6</v>
      </c>
      <c r="D219" s="34">
        <v>5</v>
      </c>
      <c r="E219" s="27" t="str">
        <f>VLOOKUP(U219, method!$A$1:$B$15, 2, 0)</f>
        <v>中後</v>
      </c>
      <c r="F219">
        <v>5</v>
      </c>
      <c r="G219">
        <v>132</v>
      </c>
      <c r="H219" s="44">
        <v>1800</v>
      </c>
      <c r="I219" s="18" t="s">
        <v>12</v>
      </c>
      <c r="J219">
        <v>1</v>
      </c>
      <c r="K219">
        <v>49.13</v>
      </c>
      <c r="L219">
        <v>10</v>
      </c>
      <c r="M219">
        <v>7</v>
      </c>
      <c r="N219">
        <v>24</v>
      </c>
      <c r="O219" s="30" t="s">
        <v>445</v>
      </c>
      <c r="P219" s="35" t="s">
        <v>436</v>
      </c>
      <c r="Q219">
        <v>3</v>
      </c>
      <c r="R219">
        <v>77</v>
      </c>
      <c r="S219" s="17" t="s">
        <v>116</v>
      </c>
      <c r="T219" s="10" t="s">
        <v>452</v>
      </c>
      <c r="U219">
        <v>8</v>
      </c>
      <c r="V219">
        <v>7</v>
      </c>
      <c r="W219">
        <v>6</v>
      </c>
      <c r="X219">
        <v>5</v>
      </c>
      <c r="Y219">
        <v>5</v>
      </c>
      <c r="AA219">
        <v>1001</v>
      </c>
      <c r="AB219" t="s">
        <v>463</v>
      </c>
    </row>
    <row r="220" spans="1:28" x14ac:dyDescent="0.25">
      <c r="A220" s="15" t="s">
        <v>167</v>
      </c>
      <c r="B220" s="18" t="s">
        <v>177</v>
      </c>
      <c r="C220">
        <v>14</v>
      </c>
      <c r="D220" s="34">
        <v>4</v>
      </c>
      <c r="E220" s="29" t="str">
        <f>VLOOKUP(U220, method!$A$1:$B$15, 2, 0)</f>
        <v>留後</v>
      </c>
      <c r="F220">
        <v>7</v>
      </c>
      <c r="G220">
        <v>131</v>
      </c>
      <c r="H220" s="46">
        <v>1650</v>
      </c>
      <c r="I220" s="24" t="s">
        <v>389</v>
      </c>
      <c r="J220">
        <v>1</v>
      </c>
      <c r="K220">
        <v>40.19</v>
      </c>
      <c r="L220">
        <v>26</v>
      </c>
      <c r="M220">
        <v>6</v>
      </c>
      <c r="N220">
        <v>24</v>
      </c>
      <c r="O220" s="31" t="s">
        <v>435</v>
      </c>
      <c r="P220" s="35" t="s">
        <v>455</v>
      </c>
      <c r="Q220">
        <v>3</v>
      </c>
      <c r="R220">
        <v>77</v>
      </c>
      <c r="S220" s="17" t="s">
        <v>116</v>
      </c>
      <c r="T220" s="10">
        <v>2</v>
      </c>
      <c r="U220">
        <v>11</v>
      </c>
      <c r="V220">
        <v>10</v>
      </c>
      <c r="W220">
        <v>10</v>
      </c>
      <c r="X220">
        <v>4</v>
      </c>
      <c r="AA220">
        <v>987</v>
      </c>
      <c r="AB220" t="s">
        <v>463</v>
      </c>
    </row>
    <row r="221" spans="1:28" x14ac:dyDescent="0.25">
      <c r="A221" s="15" t="s">
        <v>167</v>
      </c>
      <c r="B221" s="18" t="s">
        <v>177</v>
      </c>
      <c r="C221">
        <v>23</v>
      </c>
      <c r="D221">
        <v>6</v>
      </c>
      <c r="E221" s="27" t="str">
        <f>VLOOKUP(U221, method!$A$1:$B$15, 2, 0)</f>
        <v>中後</v>
      </c>
      <c r="F221">
        <v>5</v>
      </c>
      <c r="G221">
        <v>131</v>
      </c>
      <c r="H221" s="44">
        <v>1800</v>
      </c>
      <c r="I221" s="23" t="s">
        <v>39</v>
      </c>
      <c r="J221">
        <v>1</v>
      </c>
      <c r="K221">
        <v>47.72</v>
      </c>
      <c r="L221">
        <v>8</v>
      </c>
      <c r="M221">
        <v>6</v>
      </c>
      <c r="N221">
        <v>24</v>
      </c>
      <c r="O221" t="s">
        <v>532</v>
      </c>
      <c r="P221" s="35" t="s">
        <v>455</v>
      </c>
      <c r="Q221">
        <v>3</v>
      </c>
      <c r="R221">
        <v>78</v>
      </c>
      <c r="S221" s="17" t="s">
        <v>116</v>
      </c>
      <c r="T221" s="10" t="s">
        <v>442</v>
      </c>
      <c r="U221">
        <v>8</v>
      </c>
      <c r="V221">
        <v>9</v>
      </c>
      <c r="W221">
        <v>9</v>
      </c>
      <c r="X221">
        <v>10</v>
      </c>
      <c r="Y221">
        <v>6</v>
      </c>
      <c r="AA221">
        <v>998</v>
      </c>
      <c r="AB221" t="s">
        <v>463</v>
      </c>
    </row>
    <row r="222" spans="1:28" x14ac:dyDescent="0.25">
      <c r="A222" s="15" t="s">
        <v>167</v>
      </c>
      <c r="B222" s="18" t="s">
        <v>177</v>
      </c>
      <c r="C222">
        <v>71</v>
      </c>
      <c r="D222">
        <v>7</v>
      </c>
      <c r="E222" s="27" t="str">
        <f>VLOOKUP(U222, method!$A$1:$B$15, 2, 0)</f>
        <v>中後</v>
      </c>
      <c r="F222">
        <v>4</v>
      </c>
      <c r="G222">
        <v>126</v>
      </c>
      <c r="H222" s="46">
        <v>1400</v>
      </c>
      <c r="I222" s="23" t="s">
        <v>39</v>
      </c>
      <c r="J222">
        <v>1</v>
      </c>
      <c r="K222">
        <v>21.99</v>
      </c>
      <c r="L222">
        <v>26</v>
      </c>
      <c r="M222">
        <v>5</v>
      </c>
      <c r="N222">
        <v>24</v>
      </c>
      <c r="O222" t="s">
        <v>545</v>
      </c>
      <c r="P222" s="35" t="s">
        <v>455</v>
      </c>
      <c r="Q222">
        <v>3</v>
      </c>
      <c r="R222">
        <v>78</v>
      </c>
      <c r="S222" s="17" t="s">
        <v>116</v>
      </c>
      <c r="T222" t="s">
        <v>456</v>
      </c>
      <c r="U222">
        <v>9</v>
      </c>
      <c r="V222">
        <v>8</v>
      </c>
      <c r="W222">
        <v>8</v>
      </c>
      <c r="X222">
        <v>7</v>
      </c>
      <c r="AA222">
        <v>986</v>
      </c>
      <c r="AB222" t="s">
        <v>463</v>
      </c>
    </row>
    <row r="223" spans="1:28" x14ac:dyDescent="0.25">
      <c r="A223" s="15" t="s">
        <v>167</v>
      </c>
      <c r="B223" s="19" t="s">
        <v>180</v>
      </c>
      <c r="C223">
        <v>11</v>
      </c>
      <c r="D223">
        <v>11</v>
      </c>
      <c r="E223" s="28" t="str">
        <f>VLOOKUP(U223, method!$A$1:$B$15, 2, 0)</f>
        <v>中前</v>
      </c>
      <c r="F223">
        <v>8</v>
      </c>
      <c r="G223">
        <v>132</v>
      </c>
      <c r="H223" s="46">
        <v>1650</v>
      </c>
      <c r="I223" s="17" t="s">
        <v>512</v>
      </c>
      <c r="J223">
        <v>1</v>
      </c>
      <c r="K223">
        <v>40.67</v>
      </c>
      <c r="L223">
        <v>25</v>
      </c>
      <c r="M223">
        <v>6</v>
      </c>
      <c r="N223">
        <v>25</v>
      </c>
      <c r="O223" s="31" t="s">
        <v>435</v>
      </c>
      <c r="P223" s="35" t="s">
        <v>436</v>
      </c>
      <c r="Q223">
        <v>4</v>
      </c>
      <c r="R223">
        <v>59</v>
      </c>
      <c r="S223" s="14" t="s">
        <v>181</v>
      </c>
      <c r="T223" t="s">
        <v>562</v>
      </c>
      <c r="U223">
        <v>7</v>
      </c>
      <c r="V223">
        <v>9</v>
      </c>
      <c r="W223">
        <v>11</v>
      </c>
      <c r="X223">
        <v>11</v>
      </c>
      <c r="AA223">
        <v>1088</v>
      </c>
      <c r="AB223" t="s">
        <v>30</v>
      </c>
    </row>
    <row r="224" spans="1:28" x14ac:dyDescent="0.25">
      <c r="A224" s="15" t="s">
        <v>167</v>
      </c>
      <c r="B224" s="19" t="s">
        <v>180</v>
      </c>
      <c r="C224">
        <v>17</v>
      </c>
      <c r="D224" s="34">
        <v>4</v>
      </c>
      <c r="E224" s="26" t="str">
        <f>VLOOKUP(U224, method!$A$1:$B$15, 2, 0)</f>
        <v>放頭</v>
      </c>
      <c r="F224">
        <v>10</v>
      </c>
      <c r="G224">
        <v>113</v>
      </c>
      <c r="H224" s="44">
        <v>1800</v>
      </c>
      <c r="I224" s="17" t="s">
        <v>512</v>
      </c>
      <c r="J224">
        <v>1</v>
      </c>
      <c r="K224">
        <v>52.14</v>
      </c>
      <c r="L224">
        <v>4</v>
      </c>
      <c r="M224">
        <v>6</v>
      </c>
      <c r="N224">
        <v>25</v>
      </c>
      <c r="O224" s="31" t="s">
        <v>439</v>
      </c>
      <c r="P224" s="36" t="s">
        <v>440</v>
      </c>
      <c r="Q224">
        <v>3</v>
      </c>
      <c r="R224">
        <v>60</v>
      </c>
      <c r="S224" s="14" t="s">
        <v>181</v>
      </c>
      <c r="T224" s="10" t="s">
        <v>442</v>
      </c>
      <c r="U224">
        <v>2</v>
      </c>
      <c r="V224">
        <v>2</v>
      </c>
      <c r="W224">
        <v>2</v>
      </c>
      <c r="X224">
        <v>2</v>
      </c>
      <c r="Y224">
        <v>4</v>
      </c>
      <c r="AA224">
        <v>1089</v>
      </c>
      <c r="AB224" t="s">
        <v>30</v>
      </c>
    </row>
    <row r="225" spans="1:28" x14ac:dyDescent="0.25">
      <c r="A225" s="15" t="s">
        <v>167</v>
      </c>
      <c r="B225" s="19" t="s">
        <v>180</v>
      </c>
      <c r="C225">
        <v>12</v>
      </c>
      <c r="D225">
        <v>9</v>
      </c>
      <c r="E225" s="26" t="str">
        <f>VLOOKUP(U225, method!$A$1:$B$15, 2, 0)</f>
        <v>放頭</v>
      </c>
      <c r="F225">
        <v>9</v>
      </c>
      <c r="G225">
        <v>112</v>
      </c>
      <c r="H225" s="44">
        <v>1800</v>
      </c>
      <c r="I225" s="17" t="s">
        <v>512</v>
      </c>
      <c r="J225">
        <v>1</v>
      </c>
      <c r="K225">
        <v>49.36</v>
      </c>
      <c r="L225">
        <v>23</v>
      </c>
      <c r="M225">
        <v>4</v>
      </c>
      <c r="N225">
        <v>25</v>
      </c>
      <c r="O225" s="31" t="s">
        <v>435</v>
      </c>
      <c r="P225" s="35" t="s">
        <v>455</v>
      </c>
      <c r="Q225">
        <v>3</v>
      </c>
      <c r="R225">
        <v>60</v>
      </c>
      <c r="S225" s="14" t="s">
        <v>181</v>
      </c>
      <c r="T225" t="s">
        <v>533</v>
      </c>
      <c r="U225">
        <v>2</v>
      </c>
      <c r="V225">
        <v>3</v>
      </c>
      <c r="W225">
        <v>3</v>
      </c>
      <c r="X225">
        <v>4</v>
      </c>
      <c r="Y225">
        <v>9</v>
      </c>
      <c r="AA225">
        <v>1087</v>
      </c>
      <c r="AB225" t="s">
        <v>30</v>
      </c>
    </row>
    <row r="226" spans="1:28" x14ac:dyDescent="0.25">
      <c r="A226" s="15" t="s">
        <v>167</v>
      </c>
      <c r="B226" s="19" t="s">
        <v>180</v>
      </c>
      <c r="C226">
        <v>3.3</v>
      </c>
      <c r="D226">
        <v>7</v>
      </c>
      <c r="E226" s="28" t="str">
        <f>VLOOKUP(U226, method!$A$1:$B$15, 2, 0)</f>
        <v>中前</v>
      </c>
      <c r="F226">
        <v>10</v>
      </c>
      <c r="G226">
        <v>113</v>
      </c>
      <c r="H226" s="46">
        <v>1650</v>
      </c>
      <c r="I226" s="17" t="s">
        <v>512</v>
      </c>
      <c r="J226">
        <v>1</v>
      </c>
      <c r="K226">
        <v>40.06</v>
      </c>
      <c r="L226">
        <v>9</v>
      </c>
      <c r="M226">
        <v>4</v>
      </c>
      <c r="N226">
        <v>25</v>
      </c>
      <c r="O226" s="31" t="s">
        <v>439</v>
      </c>
      <c r="P226" s="35" t="s">
        <v>436</v>
      </c>
      <c r="Q226">
        <v>3</v>
      </c>
      <c r="R226">
        <v>60</v>
      </c>
      <c r="S226" s="14" t="s">
        <v>181</v>
      </c>
      <c r="T226">
        <v>5</v>
      </c>
      <c r="U226">
        <v>4</v>
      </c>
      <c r="V226">
        <v>5</v>
      </c>
      <c r="W226">
        <v>6</v>
      </c>
      <c r="X226">
        <v>7</v>
      </c>
      <c r="AA226">
        <v>1096</v>
      </c>
      <c r="AB226" t="s">
        <v>30</v>
      </c>
    </row>
    <row r="227" spans="1:28" x14ac:dyDescent="0.25">
      <c r="A227" s="15" t="s">
        <v>167</v>
      </c>
      <c r="B227" s="19" t="s">
        <v>180</v>
      </c>
      <c r="C227">
        <v>5.6</v>
      </c>
      <c r="D227" s="33">
        <v>1</v>
      </c>
      <c r="E227" s="26" t="str">
        <f>VLOOKUP(U227, method!$A$1:$B$15, 2, 0)</f>
        <v>放頭</v>
      </c>
      <c r="F227">
        <v>11</v>
      </c>
      <c r="G227">
        <v>124</v>
      </c>
      <c r="H227" s="46">
        <v>1650</v>
      </c>
      <c r="I227" s="17" t="s">
        <v>512</v>
      </c>
      <c r="J227">
        <v>1</v>
      </c>
      <c r="K227">
        <v>39.15</v>
      </c>
      <c r="L227">
        <v>12</v>
      </c>
      <c r="M227">
        <v>3</v>
      </c>
      <c r="N227">
        <v>25</v>
      </c>
      <c r="O227" s="31" t="s">
        <v>439</v>
      </c>
      <c r="P227" s="35" t="s">
        <v>436</v>
      </c>
      <c r="Q227">
        <v>4</v>
      </c>
      <c r="R227">
        <v>52</v>
      </c>
      <c r="S227" s="14" t="s">
        <v>181</v>
      </c>
      <c r="T227" s="10" t="s">
        <v>442</v>
      </c>
      <c r="U227">
        <v>2</v>
      </c>
      <c r="V227">
        <v>2</v>
      </c>
      <c r="W227">
        <v>2</v>
      </c>
      <c r="X227">
        <v>1</v>
      </c>
      <c r="AA227">
        <v>1093</v>
      </c>
      <c r="AB227" t="s">
        <v>30</v>
      </c>
    </row>
    <row r="228" spans="1:28" x14ac:dyDescent="0.25">
      <c r="A228" s="15" t="s">
        <v>167</v>
      </c>
      <c r="B228" s="19" t="s">
        <v>180</v>
      </c>
      <c r="C228">
        <v>12</v>
      </c>
      <c r="D228" s="33">
        <v>3</v>
      </c>
      <c r="E228" s="26" t="str">
        <f>VLOOKUP(U228, method!$A$1:$B$15, 2, 0)</f>
        <v>放頭</v>
      </c>
      <c r="F228">
        <v>12</v>
      </c>
      <c r="G228">
        <v>126</v>
      </c>
      <c r="H228" s="46">
        <v>1650</v>
      </c>
      <c r="I228" s="18" t="s">
        <v>201</v>
      </c>
      <c r="J228">
        <v>1</v>
      </c>
      <c r="K228">
        <v>40.24</v>
      </c>
      <c r="L228">
        <v>26</v>
      </c>
      <c r="M228">
        <v>2</v>
      </c>
      <c r="N228">
        <v>25</v>
      </c>
      <c r="O228" s="31" t="s">
        <v>435</v>
      </c>
      <c r="P228" s="35" t="s">
        <v>455</v>
      </c>
      <c r="Q228">
        <v>4</v>
      </c>
      <c r="R228">
        <v>51</v>
      </c>
      <c r="S228" s="14" t="s">
        <v>181</v>
      </c>
      <c r="T228" s="10" t="s">
        <v>488</v>
      </c>
      <c r="U228">
        <v>2</v>
      </c>
      <c r="V228">
        <v>3</v>
      </c>
      <c r="W228">
        <v>3</v>
      </c>
      <c r="X228">
        <v>3</v>
      </c>
      <c r="AA228">
        <v>1088</v>
      </c>
      <c r="AB228" t="s">
        <v>30</v>
      </c>
    </row>
    <row r="229" spans="1:28" x14ac:dyDescent="0.25">
      <c r="A229" s="15" t="s">
        <v>167</v>
      </c>
      <c r="B229" s="19" t="s">
        <v>180</v>
      </c>
      <c r="C229">
        <v>5.9</v>
      </c>
      <c r="D229" s="33">
        <v>3</v>
      </c>
      <c r="E229" s="27" t="str">
        <f>VLOOKUP(U229, method!$A$1:$B$15, 2, 0)</f>
        <v>中後</v>
      </c>
      <c r="F229">
        <v>4</v>
      </c>
      <c r="G229">
        <v>125</v>
      </c>
      <c r="H229" s="46">
        <v>1650</v>
      </c>
      <c r="I229" s="17" t="s">
        <v>512</v>
      </c>
      <c r="J229">
        <v>1</v>
      </c>
      <c r="K229">
        <v>40.22</v>
      </c>
      <c r="L229">
        <v>22</v>
      </c>
      <c r="M229">
        <v>1</v>
      </c>
      <c r="N229">
        <v>25</v>
      </c>
      <c r="O229" s="31" t="s">
        <v>435</v>
      </c>
      <c r="P229" s="35" t="s">
        <v>455</v>
      </c>
      <c r="Q229">
        <v>4</v>
      </c>
      <c r="R229">
        <v>51</v>
      </c>
      <c r="S229" s="14" t="s">
        <v>181</v>
      </c>
      <c r="T229" s="10" t="s">
        <v>452</v>
      </c>
      <c r="U229">
        <v>8</v>
      </c>
      <c r="V229">
        <v>9</v>
      </c>
      <c r="W229">
        <v>9</v>
      </c>
      <c r="X229">
        <v>3</v>
      </c>
      <c r="AA229">
        <v>1080</v>
      </c>
      <c r="AB229" t="s">
        <v>30</v>
      </c>
    </row>
    <row r="230" spans="1:28" x14ac:dyDescent="0.25">
      <c r="A230" s="15" t="s">
        <v>167</v>
      </c>
      <c r="B230" s="19" t="s">
        <v>180</v>
      </c>
      <c r="C230">
        <v>14</v>
      </c>
      <c r="D230" s="33">
        <v>3</v>
      </c>
      <c r="E230" s="26" t="str">
        <f>VLOOKUP(U230, method!$A$1:$B$15, 2, 0)</f>
        <v>放頭</v>
      </c>
      <c r="F230">
        <v>1</v>
      </c>
      <c r="G230">
        <v>123</v>
      </c>
      <c r="H230" s="46">
        <v>1650</v>
      </c>
      <c r="I230" s="17" t="s">
        <v>448</v>
      </c>
      <c r="J230">
        <v>1</v>
      </c>
      <c r="K230">
        <v>40.68</v>
      </c>
      <c r="L230">
        <v>8</v>
      </c>
      <c r="M230">
        <v>1</v>
      </c>
      <c r="N230">
        <v>25</v>
      </c>
      <c r="O230" s="31" t="s">
        <v>439</v>
      </c>
      <c r="P230" s="35" t="s">
        <v>455</v>
      </c>
      <c r="Q230">
        <v>4</v>
      </c>
      <c r="R230">
        <v>50</v>
      </c>
      <c r="S230" s="14" t="s">
        <v>181</v>
      </c>
      <c r="T230" s="10" t="s">
        <v>597</v>
      </c>
      <c r="U230">
        <v>3</v>
      </c>
      <c r="V230">
        <v>4</v>
      </c>
      <c r="W230">
        <v>4</v>
      </c>
      <c r="X230">
        <v>3</v>
      </c>
      <c r="AA230">
        <v>1076</v>
      </c>
      <c r="AB230" t="s">
        <v>30</v>
      </c>
    </row>
    <row r="231" spans="1:28" x14ac:dyDescent="0.25">
      <c r="A231" s="15" t="s">
        <v>167</v>
      </c>
      <c r="B231" s="19" t="s">
        <v>180</v>
      </c>
      <c r="C231">
        <v>96</v>
      </c>
      <c r="D231" s="33">
        <v>1</v>
      </c>
      <c r="E231" s="26" t="str">
        <f>VLOOKUP(U231, method!$A$1:$B$15, 2, 0)</f>
        <v>放頭</v>
      </c>
      <c r="F231">
        <v>7</v>
      </c>
      <c r="G231">
        <v>119</v>
      </c>
      <c r="H231" s="46">
        <v>1650</v>
      </c>
      <c r="I231" s="17" t="s">
        <v>512</v>
      </c>
      <c r="J231">
        <v>1</v>
      </c>
      <c r="K231">
        <v>40.770000000000003</v>
      </c>
      <c r="L231">
        <v>11</v>
      </c>
      <c r="M231">
        <v>12</v>
      </c>
      <c r="N231">
        <v>24</v>
      </c>
      <c r="O231" s="30" t="s">
        <v>445</v>
      </c>
      <c r="P231" s="35" t="s">
        <v>455</v>
      </c>
      <c r="Q231">
        <v>4</v>
      </c>
      <c r="R231">
        <v>45</v>
      </c>
      <c r="S231" s="14" t="s">
        <v>181</v>
      </c>
      <c r="T231" s="10" t="s">
        <v>376</v>
      </c>
      <c r="U231">
        <v>1</v>
      </c>
      <c r="V231">
        <v>1</v>
      </c>
      <c r="W231">
        <v>2</v>
      </c>
      <c r="X231">
        <v>1</v>
      </c>
      <c r="AA231">
        <v>1077</v>
      </c>
      <c r="AB231" t="s">
        <v>863</v>
      </c>
    </row>
    <row r="232" spans="1:28" x14ac:dyDescent="0.25">
      <c r="A232" s="15" t="s">
        <v>167</v>
      </c>
      <c r="B232" s="19" t="s">
        <v>180</v>
      </c>
      <c r="C232">
        <v>79</v>
      </c>
      <c r="D232">
        <v>11</v>
      </c>
      <c r="E232" s="28" t="str">
        <f>VLOOKUP(U232, method!$A$1:$B$15, 2, 0)</f>
        <v>中前</v>
      </c>
      <c r="F232">
        <v>3</v>
      </c>
      <c r="G232">
        <v>122</v>
      </c>
      <c r="H232" s="46">
        <v>1400</v>
      </c>
      <c r="I232" s="21" t="s">
        <v>61</v>
      </c>
      <c r="J232">
        <v>1</v>
      </c>
      <c r="K232">
        <v>23.64</v>
      </c>
      <c r="L232">
        <v>17</v>
      </c>
      <c r="M232">
        <v>11</v>
      </c>
      <c r="N232">
        <v>24</v>
      </c>
      <c r="O232" t="s">
        <v>469</v>
      </c>
      <c r="P232" s="35" t="s">
        <v>455</v>
      </c>
      <c r="Q232">
        <v>4</v>
      </c>
      <c r="R232">
        <v>47</v>
      </c>
      <c r="S232" s="14" t="s">
        <v>181</v>
      </c>
      <c r="T232" t="s">
        <v>864</v>
      </c>
      <c r="U232">
        <v>5</v>
      </c>
      <c r="V232">
        <v>7</v>
      </c>
      <c r="W232">
        <v>10</v>
      </c>
      <c r="X232">
        <v>11</v>
      </c>
      <c r="AA232">
        <v>1075</v>
      </c>
      <c r="AB232" t="s">
        <v>16</v>
      </c>
    </row>
    <row r="233" spans="1:28" x14ac:dyDescent="0.25">
      <c r="A233" s="15" t="s">
        <v>167</v>
      </c>
      <c r="B233" s="19" t="s">
        <v>180</v>
      </c>
      <c r="C233">
        <v>73</v>
      </c>
      <c r="D233">
        <v>10</v>
      </c>
      <c r="E233" s="27" t="str">
        <f>VLOOKUP(U233, method!$A$1:$B$15, 2, 0)</f>
        <v>中後</v>
      </c>
      <c r="F233">
        <v>10</v>
      </c>
      <c r="G233">
        <v>125</v>
      </c>
      <c r="H233" s="46">
        <v>1200</v>
      </c>
      <c r="I233" s="14" t="s">
        <v>45</v>
      </c>
      <c r="J233">
        <v>1</v>
      </c>
      <c r="K233">
        <v>10.06</v>
      </c>
      <c r="L233">
        <v>3</v>
      </c>
      <c r="M233">
        <v>11</v>
      </c>
      <c r="N233">
        <v>24</v>
      </c>
      <c r="O233" t="s">
        <v>631</v>
      </c>
      <c r="P233" s="35" t="s">
        <v>436</v>
      </c>
      <c r="Q233">
        <v>4</v>
      </c>
      <c r="R233">
        <v>49</v>
      </c>
      <c r="S233" s="14" t="s">
        <v>181</v>
      </c>
      <c r="T233">
        <v>7</v>
      </c>
      <c r="U233">
        <v>9</v>
      </c>
      <c r="V233">
        <v>12</v>
      </c>
      <c r="W233">
        <v>10</v>
      </c>
      <c r="AA233">
        <v>1088</v>
      </c>
      <c r="AB233" t="s">
        <v>867</v>
      </c>
    </row>
    <row r="234" spans="1:28" x14ac:dyDescent="0.25">
      <c r="A234" s="15" t="s">
        <v>167</v>
      </c>
      <c r="B234" s="19" t="s">
        <v>180</v>
      </c>
      <c r="C234">
        <v>97</v>
      </c>
      <c r="D234">
        <v>8</v>
      </c>
      <c r="E234" s="27" t="str">
        <f>VLOOKUP(U234, method!$A$1:$B$15, 2, 0)</f>
        <v>中後</v>
      </c>
      <c r="F234">
        <v>5</v>
      </c>
      <c r="G234">
        <v>127</v>
      </c>
      <c r="H234" s="46">
        <v>1200</v>
      </c>
      <c r="I234" s="14" t="s">
        <v>45</v>
      </c>
      <c r="J234">
        <v>1</v>
      </c>
      <c r="K234">
        <v>9.82</v>
      </c>
      <c r="L234">
        <v>22</v>
      </c>
      <c r="M234">
        <v>9</v>
      </c>
      <c r="N234">
        <v>24</v>
      </c>
      <c r="O234" t="s">
        <v>469</v>
      </c>
      <c r="P234" s="35" t="s">
        <v>455</v>
      </c>
      <c r="Q234">
        <v>4</v>
      </c>
      <c r="R234">
        <v>51</v>
      </c>
      <c r="S234" s="21" t="s">
        <v>126</v>
      </c>
      <c r="T234" t="s">
        <v>637</v>
      </c>
      <c r="U234">
        <v>9</v>
      </c>
      <c r="V234">
        <v>9</v>
      </c>
      <c r="W234">
        <v>8</v>
      </c>
      <c r="AA234">
        <v>1110</v>
      </c>
      <c r="AB234" t="s">
        <v>863</v>
      </c>
    </row>
    <row r="235" spans="1:28" x14ac:dyDescent="0.25">
      <c r="A235" s="15" t="s">
        <v>167</v>
      </c>
      <c r="B235" s="19" t="s">
        <v>180</v>
      </c>
      <c r="C235">
        <v>62</v>
      </c>
      <c r="D235">
        <v>11</v>
      </c>
      <c r="E235" s="28" t="str">
        <f>VLOOKUP(U235, method!$A$1:$B$15, 2, 0)</f>
        <v>中前</v>
      </c>
      <c r="F235">
        <v>4</v>
      </c>
      <c r="G235">
        <v>134</v>
      </c>
      <c r="H235" s="46">
        <v>1650</v>
      </c>
      <c r="I235" s="25" t="s">
        <v>120</v>
      </c>
      <c r="J235">
        <v>1</v>
      </c>
      <c r="K235">
        <v>43.12</v>
      </c>
      <c r="L235">
        <v>24</v>
      </c>
      <c r="M235">
        <v>4</v>
      </c>
      <c r="N235">
        <v>24</v>
      </c>
      <c r="O235" s="31" t="s">
        <v>451</v>
      </c>
      <c r="P235" s="35" t="s">
        <v>455</v>
      </c>
      <c r="Q235">
        <v>4</v>
      </c>
      <c r="R235">
        <v>56</v>
      </c>
      <c r="S235" s="21" t="s">
        <v>126</v>
      </c>
      <c r="T235" t="s">
        <v>870</v>
      </c>
      <c r="U235">
        <v>4</v>
      </c>
      <c r="V235">
        <v>4</v>
      </c>
      <c r="W235">
        <v>8</v>
      </c>
      <c r="X235">
        <v>11</v>
      </c>
      <c r="AA235">
        <v>1099</v>
      </c>
      <c r="AB235" t="s">
        <v>867</v>
      </c>
    </row>
    <row r="236" spans="1:28" x14ac:dyDescent="0.25">
      <c r="A236" s="15" t="s">
        <v>167</v>
      </c>
      <c r="B236" s="19" t="s">
        <v>180</v>
      </c>
      <c r="C236">
        <v>94</v>
      </c>
      <c r="D236">
        <v>12</v>
      </c>
      <c r="E236" s="26" t="str">
        <f>VLOOKUP(U236, method!$A$1:$B$15, 2, 0)</f>
        <v>放頭</v>
      </c>
      <c r="F236">
        <v>6</v>
      </c>
      <c r="G236">
        <v>134</v>
      </c>
      <c r="H236" s="46">
        <v>1650</v>
      </c>
      <c r="I236" s="16" t="s">
        <v>71</v>
      </c>
      <c r="J236">
        <v>1</v>
      </c>
      <c r="K236">
        <v>42.23</v>
      </c>
      <c r="L236">
        <v>10</v>
      </c>
      <c r="M236">
        <v>4</v>
      </c>
      <c r="N236">
        <v>24</v>
      </c>
      <c r="O236" s="30" t="s">
        <v>445</v>
      </c>
      <c r="P236" s="35" t="s">
        <v>455</v>
      </c>
      <c r="Q236">
        <v>4</v>
      </c>
      <c r="R236">
        <v>59</v>
      </c>
      <c r="S236" s="21" t="s">
        <v>126</v>
      </c>
      <c r="T236" t="s">
        <v>872</v>
      </c>
      <c r="U236">
        <v>1</v>
      </c>
      <c r="V236">
        <v>1</v>
      </c>
      <c r="W236">
        <v>1</v>
      </c>
      <c r="X236">
        <v>12</v>
      </c>
      <c r="AA236">
        <v>1107</v>
      </c>
      <c r="AB236" t="s">
        <v>30</v>
      </c>
    </row>
    <row r="237" spans="1:28" x14ac:dyDescent="0.25">
      <c r="A237" s="15" t="s">
        <v>167</v>
      </c>
      <c r="B237" s="19" t="s">
        <v>180</v>
      </c>
      <c r="C237">
        <v>203</v>
      </c>
      <c r="D237">
        <v>13</v>
      </c>
      <c r="E237" s="28" t="str">
        <f>VLOOKUP(U237, method!$A$1:$B$15, 2, 0)</f>
        <v>中前</v>
      </c>
      <c r="F237">
        <v>4</v>
      </c>
      <c r="G237">
        <v>121</v>
      </c>
      <c r="H237" s="46">
        <v>1400</v>
      </c>
      <c r="I237" s="15" t="s">
        <v>390</v>
      </c>
      <c r="J237">
        <v>1</v>
      </c>
      <c r="K237">
        <v>22.88</v>
      </c>
      <c r="L237">
        <v>24</v>
      </c>
      <c r="M237">
        <v>3</v>
      </c>
      <c r="N237">
        <v>24</v>
      </c>
      <c r="O237" t="s">
        <v>545</v>
      </c>
      <c r="P237" s="35" t="s">
        <v>436</v>
      </c>
      <c r="Q237">
        <v>3</v>
      </c>
      <c r="R237">
        <v>61</v>
      </c>
      <c r="S237" s="21" t="s">
        <v>126</v>
      </c>
      <c r="T237" t="s">
        <v>562</v>
      </c>
      <c r="U237">
        <v>6</v>
      </c>
      <c r="V237">
        <v>6</v>
      </c>
      <c r="W237">
        <v>13</v>
      </c>
      <c r="X237">
        <v>13</v>
      </c>
      <c r="AA237">
        <v>1099</v>
      </c>
      <c r="AB237" t="s">
        <v>30</v>
      </c>
    </row>
    <row r="238" spans="1:28" x14ac:dyDescent="0.25">
      <c r="A238" s="15" t="s">
        <v>167</v>
      </c>
      <c r="B238" s="19" t="s">
        <v>180</v>
      </c>
      <c r="C238">
        <v>63</v>
      </c>
      <c r="D238">
        <v>8</v>
      </c>
      <c r="E238" s="27" t="str">
        <f>VLOOKUP(U238, method!$A$1:$B$15, 2, 0)</f>
        <v>中後</v>
      </c>
      <c r="F238">
        <v>6</v>
      </c>
      <c r="G238">
        <v>122</v>
      </c>
      <c r="H238" s="46">
        <v>1200</v>
      </c>
      <c r="I238" s="15" t="s">
        <v>390</v>
      </c>
      <c r="J238">
        <v>1</v>
      </c>
      <c r="K238">
        <v>11.16</v>
      </c>
      <c r="L238">
        <v>6</v>
      </c>
      <c r="M238">
        <v>3</v>
      </c>
      <c r="N238">
        <v>24</v>
      </c>
      <c r="O238" s="30" t="s">
        <v>445</v>
      </c>
      <c r="P238" s="35" t="s">
        <v>455</v>
      </c>
      <c r="Q238">
        <v>3</v>
      </c>
      <c r="R238">
        <v>63</v>
      </c>
      <c r="S238" s="21" t="s">
        <v>126</v>
      </c>
      <c r="T238">
        <v>8</v>
      </c>
      <c r="U238">
        <v>9</v>
      </c>
      <c r="V238">
        <v>9</v>
      </c>
      <c r="W238">
        <v>8</v>
      </c>
      <c r="AA238">
        <v>1103</v>
      </c>
      <c r="AB238" t="s">
        <v>30</v>
      </c>
    </row>
    <row r="239" spans="1:28" x14ac:dyDescent="0.25">
      <c r="A239" s="15" t="s">
        <v>167</v>
      </c>
      <c r="B239" s="19" t="s">
        <v>180</v>
      </c>
      <c r="C239">
        <v>88</v>
      </c>
      <c r="D239">
        <v>11</v>
      </c>
      <c r="E239" s="29" t="str">
        <f>VLOOKUP(U239, method!$A$1:$B$15, 2, 0)</f>
        <v>留後</v>
      </c>
      <c r="F239">
        <v>6</v>
      </c>
      <c r="G239">
        <v>123</v>
      </c>
      <c r="H239" s="46">
        <v>1200</v>
      </c>
      <c r="I239" s="15" t="s">
        <v>390</v>
      </c>
      <c r="J239">
        <v>1</v>
      </c>
      <c r="K239">
        <v>10.18</v>
      </c>
      <c r="L239">
        <v>12</v>
      </c>
      <c r="M239">
        <v>2</v>
      </c>
      <c r="N239">
        <v>24</v>
      </c>
      <c r="O239" t="s">
        <v>545</v>
      </c>
      <c r="P239" s="35" t="s">
        <v>455</v>
      </c>
      <c r="Q239">
        <v>3</v>
      </c>
      <c r="R239">
        <v>63</v>
      </c>
      <c r="S239" s="21" t="s">
        <v>126</v>
      </c>
      <c r="T239" t="s">
        <v>548</v>
      </c>
      <c r="U239">
        <v>13</v>
      </c>
      <c r="V239">
        <v>13</v>
      </c>
      <c r="W239">
        <v>11</v>
      </c>
      <c r="AA239">
        <v>1087</v>
      </c>
      <c r="AB239" t="s">
        <v>875</v>
      </c>
    </row>
    <row r="240" spans="1:28" x14ac:dyDescent="0.25">
      <c r="A240" s="15" t="s">
        <v>167</v>
      </c>
      <c r="B240" s="20" t="s">
        <v>184</v>
      </c>
      <c r="C240">
        <v>8.8000000000000007</v>
      </c>
      <c r="D240">
        <v>6</v>
      </c>
      <c r="E240" s="28" t="str">
        <f>VLOOKUP(U240, method!$A$1:$B$15, 2, 0)</f>
        <v>中前</v>
      </c>
      <c r="F240">
        <v>4</v>
      </c>
      <c r="G240">
        <v>127</v>
      </c>
      <c r="H240" s="46">
        <v>1650</v>
      </c>
      <c r="I240" s="18" t="s">
        <v>201</v>
      </c>
      <c r="J240">
        <v>1</v>
      </c>
      <c r="K240">
        <v>40.29</v>
      </c>
      <c r="L240">
        <v>28</v>
      </c>
      <c r="M240">
        <v>6</v>
      </c>
      <c r="N240">
        <v>25</v>
      </c>
      <c r="O240" t="s">
        <v>511</v>
      </c>
      <c r="P240" s="36" t="s">
        <v>603</v>
      </c>
      <c r="Q240">
        <v>4</v>
      </c>
      <c r="R240">
        <v>52</v>
      </c>
      <c r="S240" s="23" t="s">
        <v>72</v>
      </c>
      <c r="T240" t="s">
        <v>558</v>
      </c>
      <c r="U240">
        <v>7</v>
      </c>
      <c r="V240">
        <v>7</v>
      </c>
      <c r="W240">
        <v>6</v>
      </c>
      <c r="X240">
        <v>6</v>
      </c>
      <c r="AA240">
        <v>1132</v>
      </c>
      <c r="AB240" t="s">
        <v>237</v>
      </c>
    </row>
    <row r="241" spans="1:28" x14ac:dyDescent="0.25">
      <c r="A241" s="15" t="s">
        <v>167</v>
      </c>
      <c r="B241" s="20" t="s">
        <v>184</v>
      </c>
      <c r="C241">
        <v>18</v>
      </c>
      <c r="D241" s="34">
        <v>5</v>
      </c>
      <c r="E241" s="28" t="str">
        <f>VLOOKUP(U241, method!$A$1:$B$15, 2, 0)</f>
        <v>中前</v>
      </c>
      <c r="F241">
        <v>10</v>
      </c>
      <c r="G241">
        <v>128</v>
      </c>
      <c r="H241" s="46">
        <v>1650</v>
      </c>
      <c r="I241" s="17" t="s">
        <v>448</v>
      </c>
      <c r="J241">
        <v>1</v>
      </c>
      <c r="K241">
        <v>39.92</v>
      </c>
      <c r="L241">
        <v>11</v>
      </c>
      <c r="M241">
        <v>6</v>
      </c>
      <c r="N241">
        <v>25</v>
      </c>
      <c r="O241" s="30" t="s">
        <v>445</v>
      </c>
      <c r="P241" s="35" t="s">
        <v>436</v>
      </c>
      <c r="Q241">
        <v>4</v>
      </c>
      <c r="R241">
        <v>54</v>
      </c>
      <c r="S241" s="23" t="s">
        <v>72</v>
      </c>
      <c r="T241">
        <v>4</v>
      </c>
      <c r="U241">
        <v>6</v>
      </c>
      <c r="V241">
        <v>7</v>
      </c>
      <c r="W241">
        <v>6</v>
      </c>
      <c r="X241">
        <v>5</v>
      </c>
      <c r="AA241">
        <v>1134</v>
      </c>
      <c r="AB241" t="s">
        <v>16</v>
      </c>
    </row>
    <row r="242" spans="1:28" x14ac:dyDescent="0.25">
      <c r="A242" s="15" t="s">
        <v>167</v>
      </c>
      <c r="B242" s="20" t="s">
        <v>184</v>
      </c>
      <c r="C242">
        <v>21</v>
      </c>
      <c r="D242">
        <v>7</v>
      </c>
      <c r="E242" s="29" t="str">
        <f>VLOOKUP(U242, method!$A$1:$B$15, 2, 0)</f>
        <v>留後</v>
      </c>
      <c r="F242">
        <v>11</v>
      </c>
      <c r="G242">
        <v>129</v>
      </c>
      <c r="H242" s="46">
        <v>1650</v>
      </c>
      <c r="I242" s="17" t="s">
        <v>448</v>
      </c>
      <c r="J242">
        <v>1</v>
      </c>
      <c r="K242">
        <v>40.409999999999997</v>
      </c>
      <c r="L242">
        <v>21</v>
      </c>
      <c r="M242">
        <v>5</v>
      </c>
      <c r="N242">
        <v>25</v>
      </c>
      <c r="O242" s="31" t="s">
        <v>435</v>
      </c>
      <c r="P242" s="35" t="s">
        <v>436</v>
      </c>
      <c r="Q242">
        <v>4</v>
      </c>
      <c r="R242">
        <v>56</v>
      </c>
      <c r="S242" s="23" t="s">
        <v>72</v>
      </c>
      <c r="T242" s="10" t="s">
        <v>498</v>
      </c>
      <c r="U242">
        <v>11</v>
      </c>
      <c r="V242">
        <v>10</v>
      </c>
      <c r="W242">
        <v>10</v>
      </c>
      <c r="X242">
        <v>7</v>
      </c>
      <c r="AA242">
        <v>1130</v>
      </c>
      <c r="AB242" t="s">
        <v>16</v>
      </c>
    </row>
    <row r="243" spans="1:28" x14ac:dyDescent="0.25">
      <c r="A243" s="15" t="s">
        <v>167</v>
      </c>
      <c r="B243" s="20" t="s">
        <v>184</v>
      </c>
      <c r="C243">
        <v>14</v>
      </c>
      <c r="D243">
        <v>8</v>
      </c>
      <c r="E243" s="29" t="str">
        <f>VLOOKUP(U243, method!$A$1:$B$15, 2, 0)</f>
        <v>留後</v>
      </c>
      <c r="F243">
        <v>9</v>
      </c>
      <c r="G243">
        <v>131</v>
      </c>
      <c r="H243" s="46">
        <v>1650</v>
      </c>
      <c r="I243" s="17" t="s">
        <v>448</v>
      </c>
      <c r="J243">
        <v>1</v>
      </c>
      <c r="K243">
        <v>41.17</v>
      </c>
      <c r="L243">
        <v>7</v>
      </c>
      <c r="M243">
        <v>5</v>
      </c>
      <c r="N243">
        <v>25</v>
      </c>
      <c r="O243" s="31" t="s">
        <v>439</v>
      </c>
      <c r="P243" s="35" t="s">
        <v>455</v>
      </c>
      <c r="Q243">
        <v>4</v>
      </c>
      <c r="R243">
        <v>58</v>
      </c>
      <c r="S243" s="23" t="s">
        <v>72</v>
      </c>
      <c r="T243" t="s">
        <v>529</v>
      </c>
      <c r="U243">
        <v>11</v>
      </c>
      <c r="V243">
        <v>12</v>
      </c>
      <c r="W243">
        <v>11</v>
      </c>
      <c r="X243">
        <v>8</v>
      </c>
      <c r="AA243">
        <v>1122</v>
      </c>
      <c r="AB243" t="s">
        <v>16</v>
      </c>
    </row>
    <row r="244" spans="1:28" x14ac:dyDescent="0.25">
      <c r="A244" s="15" t="s">
        <v>167</v>
      </c>
      <c r="B244" s="20" t="s">
        <v>184</v>
      </c>
      <c r="C244">
        <v>34</v>
      </c>
      <c r="D244" s="33">
        <v>3</v>
      </c>
      <c r="E244" s="28" t="str">
        <f>VLOOKUP(U244, method!$A$1:$B$15, 2, 0)</f>
        <v>中前</v>
      </c>
      <c r="F244">
        <v>5</v>
      </c>
      <c r="G244">
        <v>131</v>
      </c>
      <c r="H244" s="46">
        <v>1650</v>
      </c>
      <c r="I244" s="17" t="s">
        <v>448</v>
      </c>
      <c r="J244">
        <v>1</v>
      </c>
      <c r="K244">
        <v>39.880000000000003</v>
      </c>
      <c r="L244">
        <v>16</v>
      </c>
      <c r="M244">
        <v>4</v>
      </c>
      <c r="N244">
        <v>25</v>
      </c>
      <c r="O244" s="30" t="s">
        <v>445</v>
      </c>
      <c r="P244" s="35" t="s">
        <v>436</v>
      </c>
      <c r="Q244">
        <v>4</v>
      </c>
      <c r="R244">
        <v>58</v>
      </c>
      <c r="S244" s="23" t="s">
        <v>72</v>
      </c>
      <c r="T244" s="10" t="s">
        <v>452</v>
      </c>
      <c r="U244">
        <v>7</v>
      </c>
      <c r="V244">
        <v>8</v>
      </c>
      <c r="W244">
        <v>9</v>
      </c>
      <c r="X244">
        <v>3</v>
      </c>
      <c r="AA244">
        <v>1116</v>
      </c>
      <c r="AB244" t="s">
        <v>16</v>
      </c>
    </row>
    <row r="245" spans="1:28" x14ac:dyDescent="0.25">
      <c r="A245" s="15" t="s">
        <v>167</v>
      </c>
      <c r="B245" s="20" t="s">
        <v>184</v>
      </c>
      <c r="C245">
        <v>19</v>
      </c>
      <c r="D245">
        <v>11</v>
      </c>
      <c r="E245" s="29" t="str">
        <f>VLOOKUP(U245, method!$A$1:$B$15, 2, 0)</f>
        <v>留後</v>
      </c>
      <c r="F245">
        <v>13</v>
      </c>
      <c r="G245">
        <v>133</v>
      </c>
      <c r="H245" s="46">
        <v>1650</v>
      </c>
      <c r="I245" s="17" t="s">
        <v>448</v>
      </c>
      <c r="J245">
        <v>1</v>
      </c>
      <c r="K245">
        <v>39.64</v>
      </c>
      <c r="L245">
        <v>26</v>
      </c>
      <c r="M245">
        <v>3</v>
      </c>
      <c r="N245">
        <v>25</v>
      </c>
      <c r="O245" t="s">
        <v>511</v>
      </c>
      <c r="P245" s="35" t="s">
        <v>455</v>
      </c>
      <c r="Q245">
        <v>4</v>
      </c>
      <c r="R245">
        <v>60</v>
      </c>
      <c r="S245" s="23" t="s">
        <v>72</v>
      </c>
      <c r="T245" t="s">
        <v>548</v>
      </c>
      <c r="U245">
        <v>11</v>
      </c>
      <c r="V245">
        <v>12</v>
      </c>
      <c r="W245">
        <v>9</v>
      </c>
      <c r="X245">
        <v>11</v>
      </c>
      <c r="AA245">
        <v>1117</v>
      </c>
      <c r="AB245" t="s">
        <v>16</v>
      </c>
    </row>
    <row r="246" spans="1:28" x14ac:dyDescent="0.25">
      <c r="A246" s="15" t="s">
        <v>167</v>
      </c>
      <c r="B246" s="20" t="s">
        <v>184</v>
      </c>
      <c r="C246">
        <v>67</v>
      </c>
      <c r="D246">
        <v>8</v>
      </c>
      <c r="E246" s="27" t="str">
        <f>VLOOKUP(U246, method!$A$1:$B$15, 2, 0)</f>
        <v>中後</v>
      </c>
      <c r="F246">
        <v>7</v>
      </c>
      <c r="G246">
        <v>115</v>
      </c>
      <c r="H246" s="46">
        <v>1650</v>
      </c>
      <c r="I246" s="14" t="s">
        <v>45</v>
      </c>
      <c r="J246">
        <v>1</v>
      </c>
      <c r="K246">
        <v>39.47</v>
      </c>
      <c r="L246">
        <v>2</v>
      </c>
      <c r="M246">
        <v>3</v>
      </c>
      <c r="N246">
        <v>25</v>
      </c>
      <c r="O246" t="s">
        <v>511</v>
      </c>
      <c r="P246" s="35" t="s">
        <v>455</v>
      </c>
      <c r="Q246">
        <v>3</v>
      </c>
      <c r="R246">
        <v>62</v>
      </c>
      <c r="S246" s="23" t="s">
        <v>72</v>
      </c>
      <c r="T246" t="s">
        <v>495</v>
      </c>
      <c r="U246">
        <v>8</v>
      </c>
      <c r="V246">
        <v>11</v>
      </c>
      <c r="W246">
        <v>11</v>
      </c>
      <c r="X246">
        <v>8</v>
      </c>
      <c r="AA246">
        <v>1113</v>
      </c>
      <c r="AB246" t="s">
        <v>16</v>
      </c>
    </row>
    <row r="247" spans="1:28" x14ac:dyDescent="0.25">
      <c r="A247" s="15" t="s">
        <v>167</v>
      </c>
      <c r="B247" s="20" t="s">
        <v>184</v>
      </c>
      <c r="C247">
        <v>98</v>
      </c>
      <c r="D247">
        <v>10</v>
      </c>
      <c r="E247" s="29" t="str">
        <f>VLOOKUP(U247, method!$A$1:$B$15, 2, 0)</f>
        <v>留後</v>
      </c>
      <c r="F247">
        <v>12</v>
      </c>
      <c r="G247">
        <v>121</v>
      </c>
      <c r="H247" s="46">
        <v>1650</v>
      </c>
      <c r="I247" s="17" t="s">
        <v>448</v>
      </c>
      <c r="J247">
        <v>1</v>
      </c>
      <c r="K247">
        <v>40.770000000000003</v>
      </c>
      <c r="L247">
        <v>19</v>
      </c>
      <c r="M247">
        <v>2</v>
      </c>
      <c r="N247">
        <v>25</v>
      </c>
      <c r="O247" s="30" t="s">
        <v>445</v>
      </c>
      <c r="P247" s="35" t="s">
        <v>455</v>
      </c>
      <c r="Q247">
        <v>3</v>
      </c>
      <c r="R247">
        <v>64</v>
      </c>
      <c r="S247" s="23" t="s">
        <v>72</v>
      </c>
      <c r="T247" t="s">
        <v>473</v>
      </c>
      <c r="U247">
        <v>12</v>
      </c>
      <c r="V247">
        <v>12</v>
      </c>
      <c r="W247">
        <v>12</v>
      </c>
      <c r="X247">
        <v>10</v>
      </c>
      <c r="AA247">
        <v>1112</v>
      </c>
      <c r="AB247" t="s">
        <v>16</v>
      </c>
    </row>
    <row r="248" spans="1:28" x14ac:dyDescent="0.25">
      <c r="A248" s="15" t="s">
        <v>167</v>
      </c>
      <c r="B248" s="20" t="s">
        <v>184</v>
      </c>
      <c r="C248">
        <v>153</v>
      </c>
      <c r="D248">
        <v>13</v>
      </c>
      <c r="E248" s="29" t="str">
        <f>VLOOKUP(U248, method!$A$1:$B$15, 2, 0)</f>
        <v>留後</v>
      </c>
      <c r="F248">
        <v>6</v>
      </c>
      <c r="G248">
        <v>122</v>
      </c>
      <c r="H248" s="46">
        <v>1600</v>
      </c>
      <c r="I248" s="25" t="s">
        <v>26</v>
      </c>
      <c r="J248">
        <v>1</v>
      </c>
      <c r="K248">
        <v>36.24</v>
      </c>
      <c r="L248">
        <v>31</v>
      </c>
      <c r="M248">
        <v>1</v>
      </c>
      <c r="N248">
        <v>25</v>
      </c>
      <c r="O248" t="s">
        <v>469</v>
      </c>
      <c r="P248" s="35" t="s">
        <v>455</v>
      </c>
      <c r="Q248">
        <v>3</v>
      </c>
      <c r="R248">
        <v>66</v>
      </c>
      <c r="S248" s="23" t="s">
        <v>72</v>
      </c>
      <c r="T248" t="s">
        <v>637</v>
      </c>
      <c r="U248">
        <v>11</v>
      </c>
      <c r="V248">
        <v>12</v>
      </c>
      <c r="W248">
        <v>12</v>
      </c>
      <c r="X248">
        <v>13</v>
      </c>
      <c r="AA248">
        <v>1108</v>
      </c>
      <c r="AB248" t="s">
        <v>16</v>
      </c>
    </row>
    <row r="249" spans="1:28" x14ac:dyDescent="0.25">
      <c r="A249" s="15" t="s">
        <v>167</v>
      </c>
      <c r="B249" s="20" t="s">
        <v>184</v>
      </c>
      <c r="C249">
        <v>30</v>
      </c>
      <c r="D249">
        <v>12</v>
      </c>
      <c r="E249" s="27" t="str">
        <f>VLOOKUP(U249, method!$A$1:$B$15, 2, 0)</f>
        <v>中後</v>
      </c>
      <c r="F249">
        <v>9</v>
      </c>
      <c r="G249">
        <v>123</v>
      </c>
      <c r="H249" s="46">
        <v>1200</v>
      </c>
      <c r="I249" s="17" t="s">
        <v>448</v>
      </c>
      <c r="J249">
        <v>1</v>
      </c>
      <c r="K249">
        <v>9.7200000000000006</v>
      </c>
      <c r="L249">
        <v>12</v>
      </c>
      <c r="M249">
        <v>1</v>
      </c>
      <c r="N249">
        <v>25</v>
      </c>
      <c r="O249" t="s">
        <v>511</v>
      </c>
      <c r="P249" s="35" t="s">
        <v>455</v>
      </c>
      <c r="Q249">
        <v>3</v>
      </c>
      <c r="R249">
        <v>68</v>
      </c>
      <c r="S249" s="23" t="s">
        <v>72</v>
      </c>
      <c r="T249" t="s">
        <v>679</v>
      </c>
      <c r="U249">
        <v>9</v>
      </c>
      <c r="V249">
        <v>11</v>
      </c>
      <c r="W249">
        <v>12</v>
      </c>
      <c r="AA249">
        <v>1114</v>
      </c>
      <c r="AB249" t="s">
        <v>16</v>
      </c>
    </row>
    <row r="250" spans="1:28" x14ac:dyDescent="0.25">
      <c r="A250" s="15" t="s">
        <v>167</v>
      </c>
      <c r="B250" s="20" t="s">
        <v>184</v>
      </c>
      <c r="C250">
        <v>71</v>
      </c>
      <c r="D250">
        <v>10</v>
      </c>
      <c r="E250" s="29" t="str">
        <f>VLOOKUP(U250, method!$A$1:$B$15, 2, 0)</f>
        <v>留後</v>
      </c>
      <c r="F250">
        <v>14</v>
      </c>
      <c r="G250">
        <v>121</v>
      </c>
      <c r="H250" s="46">
        <v>1400</v>
      </c>
      <c r="I250" s="17" t="s">
        <v>448</v>
      </c>
      <c r="J250">
        <v>1</v>
      </c>
      <c r="K250">
        <v>22.06</v>
      </c>
      <c r="L250">
        <v>22</v>
      </c>
      <c r="M250">
        <v>12</v>
      </c>
      <c r="N250">
        <v>24</v>
      </c>
      <c r="O250" t="s">
        <v>491</v>
      </c>
      <c r="P250" s="35" t="s">
        <v>455</v>
      </c>
      <c r="Q250">
        <v>3</v>
      </c>
      <c r="R250">
        <v>68</v>
      </c>
      <c r="S250" s="23" t="s">
        <v>72</v>
      </c>
      <c r="T250" t="s">
        <v>536</v>
      </c>
      <c r="U250">
        <v>13</v>
      </c>
      <c r="V250">
        <v>13</v>
      </c>
      <c r="W250">
        <v>13</v>
      </c>
      <c r="X250">
        <v>10</v>
      </c>
      <c r="AA250">
        <v>1100</v>
      </c>
      <c r="AB250" t="s">
        <v>100</v>
      </c>
    </row>
    <row r="251" spans="1:28" x14ac:dyDescent="0.25">
      <c r="A251" s="15" t="s">
        <v>167</v>
      </c>
      <c r="B251" s="21" t="s">
        <v>187</v>
      </c>
      <c r="C251">
        <v>10</v>
      </c>
      <c r="D251">
        <v>8</v>
      </c>
      <c r="E251" s="28" t="str">
        <f>VLOOKUP(U251, method!$A$1:$B$15, 2, 0)</f>
        <v>中前</v>
      </c>
      <c r="F251">
        <v>9</v>
      </c>
      <c r="G251">
        <v>128</v>
      </c>
      <c r="H251" s="46">
        <v>2000</v>
      </c>
      <c r="I251" s="15" t="s">
        <v>390</v>
      </c>
      <c r="J251">
        <v>2</v>
      </c>
      <c r="K251">
        <v>2.71</v>
      </c>
      <c r="L251">
        <v>28</v>
      </c>
      <c r="M251">
        <v>6</v>
      </c>
      <c r="N251">
        <v>25</v>
      </c>
      <c r="O251" t="s">
        <v>551</v>
      </c>
      <c r="P251" s="35" t="s">
        <v>455</v>
      </c>
      <c r="Q251">
        <v>4</v>
      </c>
      <c r="R251">
        <v>51</v>
      </c>
      <c r="S251" s="18" t="s">
        <v>188</v>
      </c>
      <c r="T251" t="s">
        <v>519</v>
      </c>
      <c r="U251">
        <v>6</v>
      </c>
      <c r="V251">
        <v>6</v>
      </c>
      <c r="W251">
        <v>5</v>
      </c>
      <c r="X251">
        <v>5</v>
      </c>
      <c r="Y251">
        <v>8</v>
      </c>
      <c r="AA251">
        <v>1103</v>
      </c>
      <c r="AB251" t="s">
        <v>30</v>
      </c>
    </row>
    <row r="252" spans="1:28" x14ac:dyDescent="0.25">
      <c r="A252" s="15" t="s">
        <v>167</v>
      </c>
      <c r="B252" s="21" t="s">
        <v>187</v>
      </c>
      <c r="C252">
        <v>15</v>
      </c>
      <c r="D252" s="33">
        <v>3</v>
      </c>
      <c r="E252" s="28" t="str">
        <f>VLOOKUP(U252, method!$A$1:$B$15, 2, 0)</f>
        <v>中前</v>
      </c>
      <c r="F252">
        <v>4</v>
      </c>
      <c r="G252">
        <v>128</v>
      </c>
      <c r="H252" s="46">
        <v>2200</v>
      </c>
      <c r="I252" s="15" t="s">
        <v>390</v>
      </c>
      <c r="J252">
        <v>2</v>
      </c>
      <c r="K252">
        <v>15.75</v>
      </c>
      <c r="L252">
        <v>28</v>
      </c>
      <c r="M252">
        <v>5</v>
      </c>
      <c r="N252">
        <v>25</v>
      </c>
      <c r="O252" s="31" t="s">
        <v>451</v>
      </c>
      <c r="P252" s="35" t="s">
        <v>436</v>
      </c>
      <c r="Q252">
        <v>4</v>
      </c>
      <c r="R252">
        <v>51</v>
      </c>
      <c r="S252" s="18" t="s">
        <v>188</v>
      </c>
      <c r="T252" s="10">
        <v>2</v>
      </c>
      <c r="U252">
        <v>5</v>
      </c>
      <c r="V252">
        <v>5</v>
      </c>
      <c r="W252">
        <v>5</v>
      </c>
      <c r="X252">
        <v>4</v>
      </c>
      <c r="Y252">
        <v>2</v>
      </c>
      <c r="Z252">
        <v>3</v>
      </c>
      <c r="AA252">
        <v>1102</v>
      </c>
      <c r="AB252" t="s">
        <v>30</v>
      </c>
    </row>
    <row r="253" spans="1:28" x14ac:dyDescent="0.25">
      <c r="A253" s="15" t="s">
        <v>167</v>
      </c>
      <c r="B253" s="21" t="s">
        <v>187</v>
      </c>
      <c r="C253">
        <v>11</v>
      </c>
      <c r="D253">
        <v>6</v>
      </c>
      <c r="E253" s="26" t="str">
        <f>VLOOKUP(U253, method!$A$1:$B$15, 2, 0)</f>
        <v>放頭</v>
      </c>
      <c r="F253">
        <v>6</v>
      </c>
      <c r="G253">
        <v>131</v>
      </c>
      <c r="H253" s="46">
        <v>2200</v>
      </c>
      <c r="I253" s="15" t="s">
        <v>390</v>
      </c>
      <c r="J253">
        <v>2</v>
      </c>
      <c r="K253">
        <v>18.61</v>
      </c>
      <c r="L253">
        <v>7</v>
      </c>
      <c r="M253">
        <v>5</v>
      </c>
      <c r="N253">
        <v>25</v>
      </c>
      <c r="O253" s="31" t="s">
        <v>439</v>
      </c>
      <c r="P253" s="35" t="s">
        <v>455</v>
      </c>
      <c r="Q253">
        <v>4</v>
      </c>
      <c r="R253">
        <v>53</v>
      </c>
      <c r="S253" s="18" t="s">
        <v>188</v>
      </c>
      <c r="T253" t="s">
        <v>546</v>
      </c>
      <c r="U253">
        <v>1</v>
      </c>
      <c r="V253">
        <v>1</v>
      </c>
      <c r="W253">
        <v>1</v>
      </c>
      <c r="X253">
        <v>2</v>
      </c>
      <c r="Y253">
        <v>3</v>
      </c>
      <c r="Z253">
        <v>6</v>
      </c>
      <c r="AA253">
        <v>1113</v>
      </c>
      <c r="AB253" t="s">
        <v>30</v>
      </c>
    </row>
    <row r="254" spans="1:28" x14ac:dyDescent="0.25">
      <c r="A254" s="15" t="s">
        <v>167</v>
      </c>
      <c r="B254" s="21" t="s">
        <v>187</v>
      </c>
      <c r="C254">
        <v>28</v>
      </c>
      <c r="D254" s="34">
        <v>5</v>
      </c>
      <c r="E254" s="28" t="str">
        <f>VLOOKUP(U254, method!$A$1:$B$15, 2, 0)</f>
        <v>中前</v>
      </c>
      <c r="F254">
        <v>1</v>
      </c>
      <c r="G254">
        <v>131</v>
      </c>
      <c r="H254" s="46">
        <v>2200</v>
      </c>
      <c r="I254" s="15" t="s">
        <v>390</v>
      </c>
      <c r="J254">
        <v>2</v>
      </c>
      <c r="K254">
        <v>17.059999999999999</v>
      </c>
      <c r="L254">
        <v>16</v>
      </c>
      <c r="M254">
        <v>4</v>
      </c>
      <c r="N254">
        <v>25</v>
      </c>
      <c r="O254" s="30" t="s">
        <v>445</v>
      </c>
      <c r="P254" s="35" t="s">
        <v>436</v>
      </c>
      <c r="Q254">
        <v>4</v>
      </c>
      <c r="R254">
        <v>54</v>
      </c>
      <c r="S254" s="18" t="s">
        <v>188</v>
      </c>
      <c r="T254" s="10" t="s">
        <v>498</v>
      </c>
      <c r="U254">
        <v>5</v>
      </c>
      <c r="V254">
        <v>5</v>
      </c>
      <c r="W254">
        <v>5</v>
      </c>
      <c r="X254">
        <v>8</v>
      </c>
      <c r="Y254">
        <v>10</v>
      </c>
      <c r="Z254">
        <v>5</v>
      </c>
      <c r="AA254">
        <v>1089</v>
      </c>
      <c r="AB254" t="s">
        <v>30</v>
      </c>
    </row>
    <row r="255" spans="1:28" x14ac:dyDescent="0.25">
      <c r="A255" s="15" t="s">
        <v>167</v>
      </c>
      <c r="B255" s="21" t="s">
        <v>187</v>
      </c>
      <c r="C255">
        <v>33</v>
      </c>
      <c r="D255">
        <v>12</v>
      </c>
      <c r="E255" s="26" t="str">
        <f>VLOOKUP(U255, method!$A$1:$B$15, 2, 0)</f>
        <v>放頭</v>
      </c>
      <c r="F255">
        <v>8</v>
      </c>
      <c r="G255">
        <v>134</v>
      </c>
      <c r="H255" s="44">
        <v>1800</v>
      </c>
      <c r="I255" s="22" t="s">
        <v>33</v>
      </c>
      <c r="J255">
        <v>1</v>
      </c>
      <c r="K255">
        <v>56.26</v>
      </c>
      <c r="L255">
        <v>5</v>
      </c>
      <c r="M255">
        <v>3</v>
      </c>
      <c r="N255">
        <v>25</v>
      </c>
      <c r="O255" s="31" t="s">
        <v>451</v>
      </c>
      <c r="P255" s="35" t="s">
        <v>455</v>
      </c>
      <c r="Q255">
        <v>4</v>
      </c>
      <c r="R255">
        <v>56</v>
      </c>
      <c r="S255" s="18" t="s">
        <v>188</v>
      </c>
      <c r="T255" t="s">
        <v>890</v>
      </c>
      <c r="U255">
        <v>3</v>
      </c>
      <c r="V255">
        <v>2</v>
      </c>
      <c r="W255">
        <v>2</v>
      </c>
      <c r="X255">
        <v>12</v>
      </c>
      <c r="Y255">
        <v>12</v>
      </c>
      <c r="AA255">
        <v>1098</v>
      </c>
      <c r="AB255" t="s">
        <v>30</v>
      </c>
    </row>
    <row r="256" spans="1:28" x14ac:dyDescent="0.25">
      <c r="A256" s="15" t="s">
        <v>167</v>
      </c>
      <c r="B256" s="21" t="s">
        <v>187</v>
      </c>
      <c r="C256">
        <v>15</v>
      </c>
      <c r="D256" s="34">
        <v>5</v>
      </c>
      <c r="E256" s="28" t="str">
        <f>VLOOKUP(U256, method!$A$1:$B$15, 2, 0)</f>
        <v>中前</v>
      </c>
      <c r="F256">
        <v>6</v>
      </c>
      <c r="G256">
        <v>129</v>
      </c>
      <c r="H256" s="46">
        <v>2200</v>
      </c>
      <c r="I256" s="17" t="s">
        <v>512</v>
      </c>
      <c r="J256">
        <v>2</v>
      </c>
      <c r="K256">
        <v>19.239999999999998</v>
      </c>
      <c r="L256">
        <v>5</v>
      </c>
      <c r="M256">
        <v>6</v>
      </c>
      <c r="N256">
        <v>24</v>
      </c>
      <c r="O256" s="31" t="s">
        <v>439</v>
      </c>
      <c r="P256" s="36" t="s">
        <v>440</v>
      </c>
      <c r="Q256">
        <v>4</v>
      </c>
      <c r="R256">
        <v>57</v>
      </c>
      <c r="S256" s="19" t="s">
        <v>13</v>
      </c>
      <c r="T256">
        <v>5</v>
      </c>
      <c r="U256">
        <v>7</v>
      </c>
      <c r="V256">
        <v>6</v>
      </c>
      <c r="W256">
        <v>6</v>
      </c>
      <c r="X256">
        <v>7</v>
      </c>
      <c r="Y256">
        <v>6</v>
      </c>
      <c r="Z256">
        <v>5</v>
      </c>
      <c r="AA256">
        <v>1106</v>
      </c>
      <c r="AB256" t="s">
        <v>30</v>
      </c>
    </row>
    <row r="257" spans="1:28" x14ac:dyDescent="0.25">
      <c r="A257" s="15" t="s">
        <v>167</v>
      </c>
      <c r="B257" s="21" t="s">
        <v>187</v>
      </c>
      <c r="C257">
        <v>12</v>
      </c>
      <c r="D257">
        <v>11</v>
      </c>
      <c r="E257" s="29" t="str">
        <f>VLOOKUP(U257, method!$A$1:$B$15, 2, 0)</f>
        <v>留後</v>
      </c>
      <c r="F257">
        <v>4</v>
      </c>
      <c r="G257">
        <v>129</v>
      </c>
      <c r="H257" s="44">
        <v>1800</v>
      </c>
      <c r="I257" s="17" t="s">
        <v>512</v>
      </c>
      <c r="J257">
        <v>1</v>
      </c>
      <c r="K257">
        <v>48.97</v>
      </c>
      <c r="L257">
        <v>19</v>
      </c>
      <c r="M257">
        <v>5</v>
      </c>
      <c r="N257">
        <v>24</v>
      </c>
      <c r="O257" t="s">
        <v>631</v>
      </c>
      <c r="P257" s="35" t="s">
        <v>455</v>
      </c>
      <c r="Q257">
        <v>4</v>
      </c>
      <c r="R257">
        <v>57</v>
      </c>
      <c r="S257" s="19" t="s">
        <v>13</v>
      </c>
      <c r="T257" t="s">
        <v>562</v>
      </c>
      <c r="U257">
        <v>13</v>
      </c>
      <c r="V257">
        <v>11</v>
      </c>
      <c r="W257">
        <v>9</v>
      </c>
      <c r="X257">
        <v>10</v>
      </c>
      <c r="Y257">
        <v>11</v>
      </c>
      <c r="AA257">
        <v>1115</v>
      </c>
      <c r="AB257" t="s">
        <v>30</v>
      </c>
    </row>
    <row r="258" spans="1:28" x14ac:dyDescent="0.25">
      <c r="A258" s="15" t="s">
        <v>167</v>
      </c>
      <c r="B258" s="21" t="s">
        <v>187</v>
      </c>
      <c r="C258">
        <v>11</v>
      </c>
      <c r="D258" s="33">
        <v>2</v>
      </c>
      <c r="E258" s="28" t="str">
        <f>VLOOKUP(U258, method!$A$1:$B$15, 2, 0)</f>
        <v>中前</v>
      </c>
      <c r="F258">
        <v>1</v>
      </c>
      <c r="G258">
        <v>128</v>
      </c>
      <c r="H258" s="46">
        <v>2000</v>
      </c>
      <c r="I258" s="17" t="s">
        <v>512</v>
      </c>
      <c r="J258">
        <v>2</v>
      </c>
      <c r="K258">
        <v>3.61</v>
      </c>
      <c r="L258">
        <v>28</v>
      </c>
      <c r="M258">
        <v>4</v>
      </c>
      <c r="N258">
        <v>24</v>
      </c>
      <c r="O258" t="s">
        <v>545</v>
      </c>
      <c r="P258" s="36" t="s">
        <v>479</v>
      </c>
      <c r="Q258">
        <v>4</v>
      </c>
      <c r="R258">
        <v>56</v>
      </c>
      <c r="S258" s="19" t="s">
        <v>13</v>
      </c>
      <c r="T258" s="10" t="s">
        <v>526</v>
      </c>
      <c r="U258">
        <v>5</v>
      </c>
      <c r="V258">
        <v>3</v>
      </c>
      <c r="W258">
        <v>3</v>
      </c>
      <c r="X258">
        <v>3</v>
      </c>
      <c r="Y258">
        <v>2</v>
      </c>
      <c r="AA258">
        <v>1111</v>
      </c>
      <c r="AB258" t="s">
        <v>30</v>
      </c>
    </row>
    <row r="259" spans="1:28" x14ac:dyDescent="0.25">
      <c r="A259" s="15" t="s">
        <v>167</v>
      </c>
      <c r="B259" s="21" t="s">
        <v>187</v>
      </c>
      <c r="C259">
        <v>8.6</v>
      </c>
      <c r="D259">
        <v>7</v>
      </c>
      <c r="E259" s="26" t="str">
        <f>VLOOKUP(U259, method!$A$1:$B$15, 2, 0)</f>
        <v>放頭</v>
      </c>
      <c r="F259">
        <v>6</v>
      </c>
      <c r="G259">
        <v>133</v>
      </c>
      <c r="H259" s="46">
        <v>2200</v>
      </c>
      <c r="I259" s="15" t="s">
        <v>390</v>
      </c>
      <c r="J259">
        <v>2</v>
      </c>
      <c r="K259">
        <v>18.47</v>
      </c>
      <c r="L259">
        <v>27</v>
      </c>
      <c r="M259">
        <v>3</v>
      </c>
      <c r="N259">
        <v>24</v>
      </c>
      <c r="O259" s="31" t="s">
        <v>439</v>
      </c>
      <c r="P259" s="35" t="s">
        <v>455</v>
      </c>
      <c r="Q259">
        <v>4</v>
      </c>
      <c r="R259">
        <v>56</v>
      </c>
      <c r="S259" s="19" t="s">
        <v>13</v>
      </c>
      <c r="T259" t="s">
        <v>536</v>
      </c>
      <c r="U259">
        <v>1</v>
      </c>
      <c r="V259">
        <v>1</v>
      </c>
      <c r="W259">
        <v>1</v>
      </c>
      <c r="X259">
        <v>1</v>
      </c>
      <c r="Y259">
        <v>2</v>
      </c>
      <c r="Z259">
        <v>7</v>
      </c>
      <c r="AA259">
        <v>1075</v>
      </c>
      <c r="AB259" t="s">
        <v>30</v>
      </c>
    </row>
    <row r="260" spans="1:28" x14ac:dyDescent="0.25">
      <c r="A260" s="15" t="s">
        <v>167</v>
      </c>
      <c r="B260" s="21" t="s">
        <v>187</v>
      </c>
      <c r="C260">
        <v>6.2</v>
      </c>
      <c r="D260" s="34">
        <v>5</v>
      </c>
      <c r="E260" s="26" t="str">
        <f>VLOOKUP(U260, method!$A$1:$B$15, 2, 0)</f>
        <v>放頭</v>
      </c>
      <c r="F260">
        <v>10</v>
      </c>
      <c r="G260">
        <v>131</v>
      </c>
      <c r="H260" s="46">
        <v>2000</v>
      </c>
      <c r="I260" s="15" t="s">
        <v>390</v>
      </c>
      <c r="J260">
        <v>2</v>
      </c>
      <c r="K260">
        <v>3.04</v>
      </c>
      <c r="L260">
        <v>25</v>
      </c>
      <c r="M260">
        <v>2</v>
      </c>
      <c r="N260">
        <v>24</v>
      </c>
      <c r="O260" t="s">
        <v>491</v>
      </c>
      <c r="P260" s="35" t="s">
        <v>455</v>
      </c>
      <c r="Q260">
        <v>4</v>
      </c>
      <c r="R260">
        <v>56</v>
      </c>
      <c r="S260" s="19" t="s">
        <v>13</v>
      </c>
      <c r="T260" s="10" t="s">
        <v>452</v>
      </c>
      <c r="U260">
        <v>1</v>
      </c>
      <c r="V260">
        <v>1</v>
      </c>
      <c r="W260">
        <v>1</v>
      </c>
      <c r="X260">
        <v>1</v>
      </c>
      <c r="Y260">
        <v>5</v>
      </c>
      <c r="AA260">
        <v>1112</v>
      </c>
      <c r="AB260" t="s">
        <v>30</v>
      </c>
    </row>
    <row r="261" spans="1:28" x14ac:dyDescent="0.25">
      <c r="A261" s="15" t="s">
        <v>167</v>
      </c>
      <c r="B261" s="21" t="s">
        <v>187</v>
      </c>
      <c r="C261">
        <v>18</v>
      </c>
      <c r="D261" s="33">
        <v>1</v>
      </c>
      <c r="E261" s="26" t="str">
        <f>VLOOKUP(U261, method!$A$1:$B$15, 2, 0)</f>
        <v>放頭</v>
      </c>
      <c r="F261">
        <v>5</v>
      </c>
      <c r="G261">
        <v>128</v>
      </c>
      <c r="H261" s="46">
        <v>2200</v>
      </c>
      <c r="I261" s="15" t="s">
        <v>390</v>
      </c>
      <c r="J261">
        <v>2</v>
      </c>
      <c r="K261">
        <v>18.64</v>
      </c>
      <c r="L261">
        <v>7</v>
      </c>
      <c r="M261">
        <v>2</v>
      </c>
      <c r="N261">
        <v>24</v>
      </c>
      <c r="O261" s="30" t="s">
        <v>445</v>
      </c>
      <c r="P261" s="35" t="s">
        <v>455</v>
      </c>
      <c r="Q261">
        <v>4</v>
      </c>
      <c r="R261">
        <v>51</v>
      </c>
      <c r="S261" s="19" t="s">
        <v>13</v>
      </c>
      <c r="T261" s="10" t="s">
        <v>613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1104</v>
      </c>
      <c r="AB261" t="s">
        <v>30</v>
      </c>
    </row>
    <row r="262" spans="1:28" x14ac:dyDescent="0.25">
      <c r="A262" s="15" t="s">
        <v>167</v>
      </c>
      <c r="B262" s="21" t="s">
        <v>187</v>
      </c>
      <c r="C262">
        <v>69</v>
      </c>
      <c r="D262" s="33">
        <v>3</v>
      </c>
      <c r="E262" s="28" t="str">
        <f>VLOOKUP(U262, method!$A$1:$B$15, 2, 0)</f>
        <v>中前</v>
      </c>
      <c r="F262">
        <v>7</v>
      </c>
      <c r="G262">
        <v>130</v>
      </c>
      <c r="H262" s="46">
        <v>2000</v>
      </c>
      <c r="I262" s="15" t="s">
        <v>390</v>
      </c>
      <c r="J262">
        <v>2</v>
      </c>
      <c r="K262">
        <v>2.5299999999999998</v>
      </c>
      <c r="L262">
        <v>28</v>
      </c>
      <c r="M262">
        <v>1</v>
      </c>
      <c r="N262">
        <v>24</v>
      </c>
      <c r="O262" t="s">
        <v>491</v>
      </c>
      <c r="P262" s="35" t="s">
        <v>455</v>
      </c>
      <c r="Q262">
        <v>4</v>
      </c>
      <c r="R262">
        <v>52</v>
      </c>
      <c r="S262" s="19" t="s">
        <v>13</v>
      </c>
      <c r="T262">
        <v>6</v>
      </c>
      <c r="U262">
        <v>6</v>
      </c>
      <c r="V262">
        <v>6</v>
      </c>
      <c r="W262">
        <v>6</v>
      </c>
      <c r="X262">
        <v>7</v>
      </c>
      <c r="Y262">
        <v>3</v>
      </c>
      <c r="AA262">
        <v>1114</v>
      </c>
      <c r="AB262" t="s">
        <v>30</v>
      </c>
    </row>
    <row r="263" spans="1:28" x14ac:dyDescent="0.25">
      <c r="A263" s="15" t="s">
        <v>167</v>
      </c>
      <c r="B263" s="21" t="s">
        <v>187</v>
      </c>
      <c r="C263">
        <v>114</v>
      </c>
      <c r="D263">
        <v>12</v>
      </c>
      <c r="E263" s="27" t="str">
        <f>VLOOKUP(U263, method!$A$1:$B$15, 2, 0)</f>
        <v>中後</v>
      </c>
      <c r="F263">
        <v>7</v>
      </c>
      <c r="G263">
        <v>127</v>
      </c>
      <c r="H263" s="44">
        <v>1800</v>
      </c>
      <c r="I263" s="15" t="s">
        <v>390</v>
      </c>
      <c r="J263">
        <v>1</v>
      </c>
      <c r="K263">
        <v>49.35</v>
      </c>
      <c r="L263">
        <v>7</v>
      </c>
      <c r="M263">
        <v>1</v>
      </c>
      <c r="N263">
        <v>24</v>
      </c>
      <c r="O263" t="s">
        <v>469</v>
      </c>
      <c r="P263" s="35" t="s">
        <v>455</v>
      </c>
      <c r="Q263">
        <v>4</v>
      </c>
      <c r="R263">
        <v>52</v>
      </c>
      <c r="S263" s="19" t="s">
        <v>13</v>
      </c>
      <c r="T263" t="s">
        <v>548</v>
      </c>
      <c r="U263">
        <v>9</v>
      </c>
      <c r="V263">
        <v>9</v>
      </c>
      <c r="W263">
        <v>10</v>
      </c>
      <c r="X263">
        <v>11</v>
      </c>
      <c r="Y263">
        <v>12</v>
      </c>
      <c r="AA263">
        <v>1143</v>
      </c>
      <c r="AB263" t="s">
        <v>875</v>
      </c>
    </row>
    <row r="264" spans="1:28" x14ac:dyDescent="0.25">
      <c r="A264" s="15" t="s">
        <v>167</v>
      </c>
      <c r="B264" s="22" t="s">
        <v>191</v>
      </c>
      <c r="C264">
        <v>12</v>
      </c>
      <c r="D264">
        <v>8</v>
      </c>
      <c r="E264" s="28" t="str">
        <f>VLOOKUP(U264, method!$A$1:$B$15, 2, 0)</f>
        <v>中前</v>
      </c>
      <c r="F264">
        <v>1</v>
      </c>
      <c r="G264">
        <v>125</v>
      </c>
      <c r="H264" s="46">
        <v>1650</v>
      </c>
      <c r="I264" s="25" t="s">
        <v>26</v>
      </c>
      <c r="J264">
        <v>1</v>
      </c>
      <c r="K264">
        <v>40.380000000000003</v>
      </c>
      <c r="L264">
        <v>25</v>
      </c>
      <c r="M264">
        <v>6</v>
      </c>
      <c r="N264">
        <v>25</v>
      </c>
      <c r="O264" s="31" t="s">
        <v>435</v>
      </c>
      <c r="P264" s="35" t="s">
        <v>436</v>
      </c>
      <c r="Q264">
        <v>4</v>
      </c>
      <c r="R264">
        <v>50</v>
      </c>
      <c r="S264" s="14" t="s">
        <v>131</v>
      </c>
      <c r="T264" t="s">
        <v>536</v>
      </c>
      <c r="U264">
        <v>5</v>
      </c>
      <c r="V264">
        <v>6</v>
      </c>
      <c r="W264">
        <v>7</v>
      </c>
      <c r="X264">
        <v>8</v>
      </c>
      <c r="AA264">
        <v>1011</v>
      </c>
      <c r="AB264" t="s">
        <v>906</v>
      </c>
    </row>
    <row r="265" spans="1:28" x14ac:dyDescent="0.25">
      <c r="A265" s="15" t="s">
        <v>167</v>
      </c>
      <c r="B265" s="22" t="s">
        <v>191</v>
      </c>
      <c r="C265">
        <v>10</v>
      </c>
      <c r="D265">
        <v>7</v>
      </c>
      <c r="E265" s="26" t="str">
        <f>VLOOKUP(U265, method!$A$1:$B$15, 2, 0)</f>
        <v>放頭</v>
      </c>
      <c r="F265">
        <v>4</v>
      </c>
      <c r="G265">
        <v>127</v>
      </c>
      <c r="H265" s="44">
        <v>1800</v>
      </c>
      <c r="I265" s="25" t="s">
        <v>26</v>
      </c>
      <c r="J265">
        <v>1</v>
      </c>
      <c r="K265">
        <v>51.79</v>
      </c>
      <c r="L265">
        <v>4</v>
      </c>
      <c r="M265">
        <v>6</v>
      </c>
      <c r="N265">
        <v>25</v>
      </c>
      <c r="O265" s="31" t="s">
        <v>439</v>
      </c>
      <c r="P265" s="36" t="s">
        <v>440</v>
      </c>
      <c r="Q265">
        <v>4</v>
      </c>
      <c r="R265">
        <v>52</v>
      </c>
      <c r="S265" s="14" t="s">
        <v>131</v>
      </c>
      <c r="T265" t="s">
        <v>495</v>
      </c>
      <c r="U265">
        <v>1</v>
      </c>
      <c r="V265">
        <v>2</v>
      </c>
      <c r="W265">
        <v>3</v>
      </c>
      <c r="X265">
        <v>4</v>
      </c>
      <c r="Y265">
        <v>7</v>
      </c>
      <c r="AA265">
        <v>1010</v>
      </c>
      <c r="AB265" t="s">
        <v>16</v>
      </c>
    </row>
    <row r="266" spans="1:28" x14ac:dyDescent="0.25">
      <c r="A266" s="15" t="s">
        <v>167</v>
      </c>
      <c r="B266" s="22" t="s">
        <v>191</v>
      </c>
      <c r="C266">
        <v>24</v>
      </c>
      <c r="D266">
        <v>10</v>
      </c>
      <c r="E266" s="28" t="str">
        <f>VLOOKUP(U266, method!$A$1:$B$15, 2, 0)</f>
        <v>中前</v>
      </c>
      <c r="F266">
        <v>4</v>
      </c>
      <c r="G266">
        <v>129</v>
      </c>
      <c r="H266" s="46">
        <v>1650</v>
      </c>
      <c r="I266" s="14" t="s">
        <v>50</v>
      </c>
      <c r="J266">
        <v>1</v>
      </c>
      <c r="K266">
        <v>40.409999999999997</v>
      </c>
      <c r="L266">
        <v>10</v>
      </c>
      <c r="M266">
        <v>5</v>
      </c>
      <c r="N266">
        <v>25</v>
      </c>
      <c r="O266" t="s">
        <v>511</v>
      </c>
      <c r="P266" s="35" t="s">
        <v>455</v>
      </c>
      <c r="Q266">
        <v>4</v>
      </c>
      <c r="R266">
        <v>54</v>
      </c>
      <c r="S266" s="14" t="s">
        <v>131</v>
      </c>
      <c r="T266" t="s">
        <v>461</v>
      </c>
      <c r="U266">
        <v>7</v>
      </c>
      <c r="V266">
        <v>6</v>
      </c>
      <c r="W266">
        <v>7</v>
      </c>
      <c r="X266">
        <v>10</v>
      </c>
      <c r="AA266">
        <v>1015</v>
      </c>
      <c r="AB266" t="s">
        <v>16</v>
      </c>
    </row>
    <row r="267" spans="1:28" x14ac:dyDescent="0.25">
      <c r="A267" s="15" t="s">
        <v>167</v>
      </c>
      <c r="B267" s="22" t="s">
        <v>191</v>
      </c>
      <c r="C267">
        <v>12</v>
      </c>
      <c r="D267">
        <v>7</v>
      </c>
      <c r="E267" s="26" t="str">
        <f>VLOOKUP(U267, method!$A$1:$B$15, 2, 0)</f>
        <v>放頭</v>
      </c>
      <c r="F267">
        <v>4</v>
      </c>
      <c r="G267">
        <v>133</v>
      </c>
      <c r="H267" s="46">
        <v>2200</v>
      </c>
      <c r="I267" s="23" t="s">
        <v>39</v>
      </c>
      <c r="J267">
        <v>2</v>
      </c>
      <c r="K267">
        <v>17.39</v>
      </c>
      <c r="L267">
        <v>16</v>
      </c>
      <c r="M267">
        <v>4</v>
      </c>
      <c r="N267">
        <v>25</v>
      </c>
      <c r="O267" s="30" t="s">
        <v>445</v>
      </c>
      <c r="P267" s="35" t="s">
        <v>436</v>
      </c>
      <c r="Q267">
        <v>4</v>
      </c>
      <c r="R267">
        <v>56</v>
      </c>
      <c r="S267" s="14" t="s">
        <v>131</v>
      </c>
      <c r="T267" t="s">
        <v>558</v>
      </c>
      <c r="U267">
        <v>3</v>
      </c>
      <c r="V267">
        <v>3</v>
      </c>
      <c r="W267">
        <v>3</v>
      </c>
      <c r="X267">
        <v>5</v>
      </c>
      <c r="Y267">
        <v>8</v>
      </c>
      <c r="Z267">
        <v>7</v>
      </c>
      <c r="AA267">
        <v>997</v>
      </c>
      <c r="AB267" t="s">
        <v>16</v>
      </c>
    </row>
    <row r="268" spans="1:28" x14ac:dyDescent="0.25">
      <c r="A268" s="15" t="s">
        <v>167</v>
      </c>
      <c r="B268" s="22" t="s">
        <v>191</v>
      </c>
      <c r="C268">
        <v>74</v>
      </c>
      <c r="D268" s="34">
        <v>5</v>
      </c>
      <c r="E268" s="28" t="str">
        <f>VLOOKUP(U268, method!$A$1:$B$15, 2, 0)</f>
        <v>中前</v>
      </c>
      <c r="F268">
        <v>12</v>
      </c>
      <c r="G268">
        <v>135</v>
      </c>
      <c r="H268" s="44">
        <v>1800</v>
      </c>
      <c r="I268" s="25" t="s">
        <v>26</v>
      </c>
      <c r="J268">
        <v>1</v>
      </c>
      <c r="K268">
        <v>49.66</v>
      </c>
      <c r="L268">
        <v>9</v>
      </c>
      <c r="M268">
        <v>4</v>
      </c>
      <c r="N268">
        <v>25</v>
      </c>
      <c r="O268" s="31" t="s">
        <v>439</v>
      </c>
      <c r="P268" s="35" t="s">
        <v>436</v>
      </c>
      <c r="Q268">
        <v>4</v>
      </c>
      <c r="R268">
        <v>57</v>
      </c>
      <c r="S268" s="14" t="s">
        <v>131</v>
      </c>
      <c r="T268" s="10" t="s">
        <v>552</v>
      </c>
      <c r="U268">
        <v>5</v>
      </c>
      <c r="V268">
        <v>6</v>
      </c>
      <c r="W268">
        <v>6</v>
      </c>
      <c r="X268">
        <v>7</v>
      </c>
      <c r="Y268">
        <v>5</v>
      </c>
      <c r="AA268">
        <v>1014</v>
      </c>
      <c r="AB268" t="s">
        <v>16</v>
      </c>
    </row>
    <row r="269" spans="1:28" x14ac:dyDescent="0.25">
      <c r="A269" s="15" t="s">
        <v>167</v>
      </c>
      <c r="B269" s="22" t="s">
        <v>191</v>
      </c>
      <c r="C269">
        <v>30</v>
      </c>
      <c r="D269">
        <v>8</v>
      </c>
      <c r="E269" s="27" t="str">
        <f>VLOOKUP(U269, method!$A$1:$B$15, 2, 0)</f>
        <v>中後</v>
      </c>
      <c r="F269">
        <v>6</v>
      </c>
      <c r="G269">
        <v>133</v>
      </c>
      <c r="H269" s="46">
        <v>1650</v>
      </c>
      <c r="I269" s="21" t="s">
        <v>61</v>
      </c>
      <c r="J269">
        <v>1</v>
      </c>
      <c r="K269">
        <v>39.049999999999997</v>
      </c>
      <c r="L269">
        <v>2</v>
      </c>
      <c r="M269">
        <v>3</v>
      </c>
      <c r="N269">
        <v>25</v>
      </c>
      <c r="O269" t="s">
        <v>511</v>
      </c>
      <c r="P269" s="35" t="s">
        <v>455</v>
      </c>
      <c r="Q269">
        <v>4</v>
      </c>
      <c r="R269">
        <v>58</v>
      </c>
      <c r="S269" s="14" t="s">
        <v>131</v>
      </c>
      <c r="T269">
        <v>6</v>
      </c>
      <c r="U269">
        <v>8</v>
      </c>
      <c r="V269">
        <v>8</v>
      </c>
      <c r="W269">
        <v>7</v>
      </c>
      <c r="X269">
        <v>8</v>
      </c>
      <c r="AA269">
        <v>1022</v>
      </c>
      <c r="AB269" t="s">
        <v>16</v>
      </c>
    </row>
    <row r="270" spans="1:28" x14ac:dyDescent="0.25">
      <c r="A270" s="15" t="s">
        <v>167</v>
      </c>
      <c r="B270" s="22" t="s">
        <v>191</v>
      </c>
      <c r="C270">
        <v>5.7</v>
      </c>
      <c r="D270">
        <v>8</v>
      </c>
      <c r="E270" s="27" t="str">
        <f>VLOOKUP(U270, method!$A$1:$B$15, 2, 0)</f>
        <v>中後</v>
      </c>
      <c r="F270">
        <v>2</v>
      </c>
      <c r="G270">
        <v>134</v>
      </c>
      <c r="H270" s="46">
        <v>1650</v>
      </c>
      <c r="I270" s="22" t="s">
        <v>33</v>
      </c>
      <c r="J270">
        <v>1</v>
      </c>
      <c r="K270">
        <v>42.12</v>
      </c>
      <c r="L270">
        <v>23</v>
      </c>
      <c r="M270">
        <v>10</v>
      </c>
      <c r="N270">
        <v>24</v>
      </c>
      <c r="O270" t="s">
        <v>511</v>
      </c>
      <c r="P270" s="35" t="s">
        <v>455</v>
      </c>
      <c r="Q270">
        <v>4</v>
      </c>
      <c r="R270">
        <v>58</v>
      </c>
      <c r="S270" s="14" t="s">
        <v>131</v>
      </c>
      <c r="T270">
        <v>12</v>
      </c>
      <c r="U270">
        <v>9</v>
      </c>
      <c r="V270">
        <v>8</v>
      </c>
      <c r="W270">
        <v>7</v>
      </c>
      <c r="X270">
        <v>8</v>
      </c>
      <c r="AA270">
        <v>1025</v>
      </c>
      <c r="AB270" t="s">
        <v>16</v>
      </c>
    </row>
    <row r="271" spans="1:28" x14ac:dyDescent="0.25">
      <c r="A271" s="15" t="s">
        <v>167</v>
      </c>
      <c r="B271" s="22" t="s">
        <v>191</v>
      </c>
      <c r="C271">
        <v>7.9</v>
      </c>
      <c r="D271" s="34">
        <v>5</v>
      </c>
      <c r="E271" s="26" t="str">
        <f>VLOOKUP(U271, method!$A$1:$B$15, 2, 0)</f>
        <v>放頭</v>
      </c>
      <c r="F271">
        <v>10</v>
      </c>
      <c r="G271">
        <v>132</v>
      </c>
      <c r="H271" s="46">
        <v>1650</v>
      </c>
      <c r="I271" s="23" t="s">
        <v>39</v>
      </c>
      <c r="J271">
        <v>1</v>
      </c>
      <c r="K271">
        <v>40.6</v>
      </c>
      <c r="L271">
        <v>6</v>
      </c>
      <c r="M271">
        <v>10</v>
      </c>
      <c r="N271">
        <v>24</v>
      </c>
      <c r="O271" t="s">
        <v>511</v>
      </c>
      <c r="P271" s="35" t="s">
        <v>455</v>
      </c>
      <c r="Q271">
        <v>4</v>
      </c>
      <c r="R271">
        <v>58</v>
      </c>
      <c r="S271" s="14" t="s">
        <v>131</v>
      </c>
      <c r="T271" t="s">
        <v>480</v>
      </c>
      <c r="U271">
        <v>3</v>
      </c>
      <c r="V271">
        <v>2</v>
      </c>
      <c r="W271">
        <v>2</v>
      </c>
      <c r="X271">
        <v>5</v>
      </c>
      <c r="AA271">
        <v>1036</v>
      </c>
      <c r="AB271" t="s">
        <v>16</v>
      </c>
    </row>
    <row r="272" spans="1:28" x14ac:dyDescent="0.25">
      <c r="A272" s="15" t="s">
        <v>167</v>
      </c>
      <c r="B272" s="22" t="s">
        <v>191</v>
      </c>
      <c r="C272">
        <v>18</v>
      </c>
      <c r="D272" s="33">
        <v>1</v>
      </c>
      <c r="E272" s="28" t="str">
        <f>VLOOKUP(U272, method!$A$1:$B$15, 2, 0)</f>
        <v>中前</v>
      </c>
      <c r="F272">
        <v>7</v>
      </c>
      <c r="G272">
        <v>129</v>
      </c>
      <c r="H272" s="46">
        <v>1650</v>
      </c>
      <c r="I272" s="23" t="s">
        <v>39</v>
      </c>
      <c r="J272">
        <v>1</v>
      </c>
      <c r="K272">
        <v>39.22</v>
      </c>
      <c r="L272">
        <v>22</v>
      </c>
      <c r="M272">
        <v>9</v>
      </c>
      <c r="N272">
        <v>24</v>
      </c>
      <c r="O272" t="s">
        <v>511</v>
      </c>
      <c r="P272" s="36" t="s">
        <v>603</v>
      </c>
      <c r="Q272">
        <v>4</v>
      </c>
      <c r="R272">
        <v>53</v>
      </c>
      <c r="S272" s="14" t="s">
        <v>131</v>
      </c>
      <c r="T272" s="10" t="s">
        <v>597</v>
      </c>
      <c r="U272">
        <v>4</v>
      </c>
      <c r="V272">
        <v>5</v>
      </c>
      <c r="W272">
        <v>5</v>
      </c>
      <c r="X272">
        <v>1</v>
      </c>
      <c r="AA272">
        <v>1023</v>
      </c>
      <c r="AB272" t="s">
        <v>915</v>
      </c>
    </row>
    <row r="273" spans="1:28" x14ac:dyDescent="0.25">
      <c r="A273" s="15" t="s">
        <v>167</v>
      </c>
      <c r="B273" s="22" t="s">
        <v>191</v>
      </c>
      <c r="C273">
        <v>93</v>
      </c>
      <c r="D273">
        <v>9</v>
      </c>
      <c r="E273" s="29" t="str">
        <f>VLOOKUP(U273, method!$A$1:$B$15, 2, 0)</f>
        <v>留後</v>
      </c>
      <c r="F273">
        <v>12</v>
      </c>
      <c r="G273">
        <v>129</v>
      </c>
      <c r="H273" s="46">
        <v>1650</v>
      </c>
      <c r="I273" s="22" t="s">
        <v>470</v>
      </c>
      <c r="J273">
        <v>1</v>
      </c>
      <c r="K273">
        <v>39.54</v>
      </c>
      <c r="L273">
        <v>23</v>
      </c>
      <c r="M273">
        <v>6</v>
      </c>
      <c r="N273">
        <v>24</v>
      </c>
      <c r="O273" t="s">
        <v>511</v>
      </c>
      <c r="P273" s="35" t="s">
        <v>455</v>
      </c>
      <c r="Q273">
        <v>4</v>
      </c>
      <c r="R273">
        <v>56</v>
      </c>
      <c r="S273" s="20" t="s">
        <v>121</v>
      </c>
      <c r="T273">
        <v>5</v>
      </c>
      <c r="U273">
        <v>11</v>
      </c>
      <c r="V273">
        <v>11</v>
      </c>
      <c r="W273">
        <v>10</v>
      </c>
      <c r="X273">
        <v>9</v>
      </c>
      <c r="AA273">
        <v>1028</v>
      </c>
      <c r="AB273" t="s">
        <v>113</v>
      </c>
    </row>
    <row r="274" spans="1:28" x14ac:dyDescent="0.25">
      <c r="A274" s="15" t="s">
        <v>167</v>
      </c>
      <c r="B274" s="22" t="s">
        <v>191</v>
      </c>
      <c r="C274">
        <v>45</v>
      </c>
      <c r="D274">
        <v>12</v>
      </c>
      <c r="E274" s="27" t="str">
        <f>VLOOKUP(U274, method!$A$1:$B$15, 2, 0)</f>
        <v>中後</v>
      </c>
      <c r="F274">
        <v>10</v>
      </c>
      <c r="G274">
        <v>135</v>
      </c>
      <c r="H274" s="46">
        <v>1400</v>
      </c>
      <c r="I274" s="25" t="s">
        <v>120</v>
      </c>
      <c r="J274">
        <v>1</v>
      </c>
      <c r="K274">
        <v>23.54</v>
      </c>
      <c r="L274">
        <v>8</v>
      </c>
      <c r="M274">
        <v>6</v>
      </c>
      <c r="N274">
        <v>24</v>
      </c>
      <c r="O274" t="s">
        <v>532</v>
      </c>
      <c r="P274" s="35" t="s">
        <v>455</v>
      </c>
      <c r="Q274">
        <v>4</v>
      </c>
      <c r="R274">
        <v>58</v>
      </c>
      <c r="S274" s="20" t="s">
        <v>121</v>
      </c>
      <c r="T274">
        <v>7</v>
      </c>
      <c r="U274">
        <v>8</v>
      </c>
      <c r="V274">
        <v>6</v>
      </c>
      <c r="W274">
        <v>6</v>
      </c>
      <c r="X274">
        <v>12</v>
      </c>
      <c r="AA274">
        <v>1041</v>
      </c>
      <c r="AB274" t="s">
        <v>321</v>
      </c>
    </row>
    <row r="275" spans="1:28" x14ac:dyDescent="0.25">
      <c r="A275" s="15" t="s">
        <v>167</v>
      </c>
      <c r="B275" s="22" t="s">
        <v>191</v>
      </c>
      <c r="C275">
        <v>66</v>
      </c>
      <c r="D275">
        <v>12</v>
      </c>
      <c r="E275" s="28" t="str">
        <f>VLOOKUP(U275, method!$A$1:$B$15, 2, 0)</f>
        <v>中前</v>
      </c>
      <c r="F275">
        <v>8</v>
      </c>
      <c r="G275">
        <v>133</v>
      </c>
      <c r="H275" s="46">
        <v>1200</v>
      </c>
      <c r="I275" s="22" t="s">
        <v>470</v>
      </c>
      <c r="J275">
        <v>1</v>
      </c>
      <c r="K275">
        <v>11.89</v>
      </c>
      <c r="L275">
        <v>22</v>
      </c>
      <c r="M275">
        <v>5</v>
      </c>
      <c r="N275">
        <v>24</v>
      </c>
      <c r="O275" s="31" t="s">
        <v>451</v>
      </c>
      <c r="P275" s="35" t="s">
        <v>455</v>
      </c>
      <c r="Q275">
        <v>4</v>
      </c>
      <c r="R275">
        <v>60</v>
      </c>
      <c r="S275" s="20" t="s">
        <v>121</v>
      </c>
      <c r="T275">
        <v>11</v>
      </c>
      <c r="U275">
        <v>7</v>
      </c>
      <c r="V275">
        <v>9</v>
      </c>
      <c r="W275">
        <v>12</v>
      </c>
      <c r="AA275">
        <v>1036</v>
      </c>
      <c r="AB275" t="s">
        <v>100</v>
      </c>
    </row>
    <row r="276" spans="1:28" x14ac:dyDescent="0.25">
      <c r="A276" s="15" t="s">
        <v>167</v>
      </c>
      <c r="B276" s="22" t="s">
        <v>191</v>
      </c>
      <c r="C276">
        <v>22</v>
      </c>
      <c r="D276">
        <v>11</v>
      </c>
      <c r="E276" s="27" t="str">
        <f>VLOOKUP(U276, method!$A$1:$B$15, 2, 0)</f>
        <v>中後</v>
      </c>
      <c r="F276">
        <v>9</v>
      </c>
      <c r="G276">
        <v>116</v>
      </c>
      <c r="H276" s="46">
        <v>1200</v>
      </c>
      <c r="I276" s="24" t="s">
        <v>146</v>
      </c>
      <c r="J276">
        <v>1</v>
      </c>
      <c r="K276">
        <v>12.8</v>
      </c>
      <c r="L276">
        <v>1</v>
      </c>
      <c r="M276">
        <v>5</v>
      </c>
      <c r="N276">
        <v>24</v>
      </c>
      <c r="O276" s="31" t="s">
        <v>439</v>
      </c>
      <c r="P276" s="36" t="s">
        <v>440</v>
      </c>
      <c r="Q276">
        <v>3</v>
      </c>
      <c r="R276">
        <v>61</v>
      </c>
      <c r="S276" s="20" t="s">
        <v>121</v>
      </c>
      <c r="T276">
        <v>18</v>
      </c>
      <c r="U276">
        <v>9</v>
      </c>
      <c r="V276">
        <v>8</v>
      </c>
      <c r="W276">
        <v>11</v>
      </c>
      <c r="AA276">
        <v>1031</v>
      </c>
      <c r="AB276" t="s">
        <v>463</v>
      </c>
    </row>
    <row r="277" spans="1:28" x14ac:dyDescent="0.25">
      <c r="A277" s="15" t="s">
        <v>167</v>
      </c>
      <c r="B277" s="22" t="s">
        <v>191</v>
      </c>
      <c r="C277">
        <v>48</v>
      </c>
      <c r="D277" s="34">
        <v>5</v>
      </c>
      <c r="E277" s="28" t="str">
        <f>VLOOKUP(U277, method!$A$1:$B$15, 2, 0)</f>
        <v>中前</v>
      </c>
      <c r="F277">
        <v>2</v>
      </c>
      <c r="G277">
        <v>118</v>
      </c>
      <c r="H277" s="46">
        <v>1200</v>
      </c>
      <c r="I277" s="16" t="s">
        <v>140</v>
      </c>
      <c r="J277">
        <v>1</v>
      </c>
      <c r="K277">
        <v>10.14</v>
      </c>
      <c r="L277">
        <v>31</v>
      </c>
      <c r="M277">
        <v>3</v>
      </c>
      <c r="N277">
        <v>24</v>
      </c>
      <c r="O277" t="s">
        <v>491</v>
      </c>
      <c r="P277" s="35" t="s">
        <v>455</v>
      </c>
      <c r="Q277">
        <v>3</v>
      </c>
      <c r="R277">
        <v>63</v>
      </c>
      <c r="S277" s="20" t="s">
        <v>121</v>
      </c>
      <c r="T277" t="s">
        <v>664</v>
      </c>
      <c r="U277">
        <v>6</v>
      </c>
      <c r="V277">
        <v>5</v>
      </c>
      <c r="W277">
        <v>5</v>
      </c>
      <c r="AA277">
        <v>1062</v>
      </c>
      <c r="AB277" t="s">
        <v>463</v>
      </c>
    </row>
    <row r="278" spans="1:28" x14ac:dyDescent="0.25">
      <c r="A278" s="15" t="s">
        <v>167</v>
      </c>
      <c r="B278" s="22" t="s">
        <v>191</v>
      </c>
      <c r="C278">
        <v>94</v>
      </c>
      <c r="D278">
        <v>7</v>
      </c>
      <c r="E278" s="29" t="str">
        <f>VLOOKUP(U278, method!$A$1:$B$15, 2, 0)</f>
        <v>留後</v>
      </c>
      <c r="F278">
        <v>6</v>
      </c>
      <c r="G278">
        <v>118</v>
      </c>
      <c r="H278" s="46">
        <v>1200</v>
      </c>
      <c r="I278" s="16" t="s">
        <v>140</v>
      </c>
      <c r="J278">
        <v>1</v>
      </c>
      <c r="K278">
        <v>10.09</v>
      </c>
      <c r="L278">
        <v>3</v>
      </c>
      <c r="M278">
        <v>3</v>
      </c>
      <c r="N278">
        <v>24</v>
      </c>
      <c r="O278" t="s">
        <v>469</v>
      </c>
      <c r="P278" s="35" t="s">
        <v>455</v>
      </c>
      <c r="Q278">
        <v>3</v>
      </c>
      <c r="R278">
        <v>63</v>
      </c>
      <c r="S278" s="20" t="s">
        <v>121</v>
      </c>
      <c r="T278" t="s">
        <v>495</v>
      </c>
      <c r="U278">
        <v>11</v>
      </c>
      <c r="V278">
        <v>11</v>
      </c>
      <c r="W278">
        <v>7</v>
      </c>
      <c r="AA278">
        <v>1046</v>
      </c>
      <c r="AB278" t="s">
        <v>463</v>
      </c>
    </row>
    <row r="279" spans="1:28" x14ac:dyDescent="0.25">
      <c r="A279" s="15" t="s">
        <v>167</v>
      </c>
      <c r="B279" s="23" t="s">
        <v>194</v>
      </c>
      <c r="C279">
        <v>110</v>
      </c>
      <c r="D279">
        <v>11</v>
      </c>
      <c r="E279" s="28" t="str">
        <f>VLOOKUP(U279, method!$A$1:$B$15, 2, 0)</f>
        <v>中前</v>
      </c>
      <c r="F279">
        <v>2</v>
      </c>
      <c r="G279">
        <v>124</v>
      </c>
      <c r="H279" s="46">
        <v>1650</v>
      </c>
      <c r="I279" s="14" t="s">
        <v>50</v>
      </c>
      <c r="J279">
        <v>1</v>
      </c>
      <c r="K279">
        <v>41.31</v>
      </c>
      <c r="L279">
        <v>11</v>
      </c>
      <c r="M279">
        <v>6</v>
      </c>
      <c r="N279">
        <v>25</v>
      </c>
      <c r="O279" s="30" t="s">
        <v>445</v>
      </c>
      <c r="P279" s="35" t="s">
        <v>436</v>
      </c>
      <c r="Q279">
        <v>4</v>
      </c>
      <c r="R279">
        <v>48</v>
      </c>
      <c r="S279" s="15" t="s">
        <v>103</v>
      </c>
      <c r="T279" t="s">
        <v>501</v>
      </c>
      <c r="U279">
        <v>5</v>
      </c>
      <c r="V279">
        <v>5</v>
      </c>
      <c r="W279">
        <v>4</v>
      </c>
      <c r="X279">
        <v>11</v>
      </c>
      <c r="AA279">
        <v>1044</v>
      </c>
      <c r="AB279" t="s">
        <v>158</v>
      </c>
    </row>
    <row r="280" spans="1:28" x14ac:dyDescent="0.25">
      <c r="A280" s="15" t="s">
        <v>167</v>
      </c>
      <c r="B280" s="23" t="s">
        <v>194</v>
      </c>
      <c r="C280">
        <v>115</v>
      </c>
      <c r="D280">
        <v>9</v>
      </c>
      <c r="E280" s="29" t="str">
        <f>VLOOKUP(U280, method!$A$1:$B$15, 2, 0)</f>
        <v>留後</v>
      </c>
      <c r="F280">
        <v>10</v>
      </c>
      <c r="G280">
        <v>125</v>
      </c>
      <c r="H280" s="46">
        <v>1650</v>
      </c>
      <c r="I280" s="20" t="s">
        <v>56</v>
      </c>
      <c r="J280">
        <v>1</v>
      </c>
      <c r="K280">
        <v>40.729999999999997</v>
      </c>
      <c r="L280">
        <v>21</v>
      </c>
      <c r="M280">
        <v>5</v>
      </c>
      <c r="N280">
        <v>25</v>
      </c>
      <c r="O280" s="31" t="s">
        <v>435</v>
      </c>
      <c r="P280" s="35" t="s">
        <v>436</v>
      </c>
      <c r="Q280">
        <v>4</v>
      </c>
      <c r="R280">
        <v>50</v>
      </c>
      <c r="S280" s="15" t="s">
        <v>103</v>
      </c>
      <c r="T280" t="s">
        <v>872</v>
      </c>
      <c r="U280">
        <v>12</v>
      </c>
      <c r="V280">
        <v>12</v>
      </c>
      <c r="W280">
        <v>12</v>
      </c>
      <c r="X280">
        <v>9</v>
      </c>
      <c r="AA280">
        <v>1021</v>
      </c>
      <c r="AB280" t="s">
        <v>158</v>
      </c>
    </row>
    <row r="281" spans="1:28" x14ac:dyDescent="0.25">
      <c r="A281" s="15" t="s">
        <v>167</v>
      </c>
      <c r="B281" s="23" t="s">
        <v>194</v>
      </c>
      <c r="C281">
        <v>94</v>
      </c>
      <c r="D281">
        <v>9</v>
      </c>
      <c r="E281" s="27" t="str">
        <f>VLOOKUP(U281, method!$A$1:$B$15, 2, 0)</f>
        <v>中後</v>
      </c>
      <c r="F281">
        <v>8</v>
      </c>
      <c r="G281">
        <v>127</v>
      </c>
      <c r="H281" s="46">
        <v>1650</v>
      </c>
      <c r="I281" s="19" t="s">
        <v>388</v>
      </c>
      <c r="J281">
        <v>1</v>
      </c>
      <c r="K281">
        <v>41.3</v>
      </c>
      <c r="L281">
        <v>7</v>
      </c>
      <c r="M281">
        <v>5</v>
      </c>
      <c r="N281">
        <v>25</v>
      </c>
      <c r="O281" s="31" t="s">
        <v>439</v>
      </c>
      <c r="P281" s="35" t="s">
        <v>455</v>
      </c>
      <c r="Q281">
        <v>4</v>
      </c>
      <c r="R281">
        <v>52</v>
      </c>
      <c r="S281" s="15" t="s">
        <v>103</v>
      </c>
      <c r="T281">
        <v>4</v>
      </c>
      <c r="U281">
        <v>10</v>
      </c>
      <c r="V281">
        <v>10</v>
      </c>
      <c r="W281">
        <v>10</v>
      </c>
      <c r="X281">
        <v>9</v>
      </c>
      <c r="AA281">
        <v>1030</v>
      </c>
      <c r="AB281" t="s">
        <v>158</v>
      </c>
    </row>
    <row r="282" spans="1:28" x14ac:dyDescent="0.25">
      <c r="A282" s="15" t="s">
        <v>167</v>
      </c>
      <c r="B282" s="23" t="s">
        <v>194</v>
      </c>
      <c r="C282">
        <v>71</v>
      </c>
      <c r="D282">
        <v>11</v>
      </c>
      <c r="E282" s="29" t="str">
        <f>VLOOKUP(U282, method!$A$1:$B$15, 2, 0)</f>
        <v>留後</v>
      </c>
      <c r="F282">
        <v>10</v>
      </c>
      <c r="G282">
        <v>128</v>
      </c>
      <c r="H282" s="46">
        <v>1400</v>
      </c>
      <c r="I282" s="19" t="s">
        <v>388</v>
      </c>
      <c r="J282">
        <v>1</v>
      </c>
      <c r="K282">
        <v>22.84</v>
      </c>
      <c r="L282">
        <v>13</v>
      </c>
      <c r="M282">
        <v>4</v>
      </c>
      <c r="N282">
        <v>25</v>
      </c>
      <c r="O282" t="s">
        <v>532</v>
      </c>
      <c r="P282" s="35" t="s">
        <v>455</v>
      </c>
      <c r="Q282">
        <v>4</v>
      </c>
      <c r="R282">
        <v>52</v>
      </c>
      <c r="S282" s="15" t="s">
        <v>103</v>
      </c>
      <c r="T282">
        <v>7</v>
      </c>
      <c r="U282">
        <v>11</v>
      </c>
      <c r="V282">
        <v>10</v>
      </c>
      <c r="W282">
        <v>11</v>
      </c>
      <c r="X282">
        <v>11</v>
      </c>
      <c r="AA282">
        <v>1019</v>
      </c>
      <c r="AB282" t="s">
        <v>635</v>
      </c>
    </row>
    <row r="283" spans="1:28" x14ac:dyDescent="0.25">
      <c r="A283" s="15" t="s">
        <v>167</v>
      </c>
      <c r="B283" s="24" t="s">
        <v>196</v>
      </c>
      <c r="C283">
        <v>19</v>
      </c>
      <c r="D283" s="34">
        <v>5</v>
      </c>
      <c r="E283" s="28" t="str">
        <f>VLOOKUP(U283, method!$A$1:$B$15, 2, 0)</f>
        <v>中前</v>
      </c>
      <c r="F283">
        <v>1</v>
      </c>
      <c r="G283">
        <v>113</v>
      </c>
      <c r="H283" s="46">
        <v>1400</v>
      </c>
      <c r="I283" s="22" t="s">
        <v>833</v>
      </c>
      <c r="J283">
        <v>1</v>
      </c>
      <c r="K283">
        <v>22.55</v>
      </c>
      <c r="L283">
        <v>14</v>
      </c>
      <c r="M283">
        <v>6</v>
      </c>
      <c r="N283">
        <v>25</v>
      </c>
      <c r="O283" t="s">
        <v>631</v>
      </c>
      <c r="P283" s="35" t="s">
        <v>455</v>
      </c>
      <c r="Q283">
        <v>4</v>
      </c>
      <c r="R283">
        <v>48</v>
      </c>
      <c r="S283" s="21" t="s">
        <v>46</v>
      </c>
      <c r="T283">
        <v>5</v>
      </c>
      <c r="U283">
        <v>7</v>
      </c>
      <c r="V283">
        <v>8</v>
      </c>
      <c r="W283">
        <v>7</v>
      </c>
      <c r="X283">
        <v>5</v>
      </c>
      <c r="AA283">
        <v>1133</v>
      </c>
      <c r="AB283" t="s">
        <v>30</v>
      </c>
    </row>
    <row r="284" spans="1:28" x14ac:dyDescent="0.25">
      <c r="A284" s="15" t="s">
        <v>167</v>
      </c>
      <c r="B284" s="24" t="s">
        <v>196</v>
      </c>
      <c r="C284">
        <v>70</v>
      </c>
      <c r="D284">
        <v>14</v>
      </c>
      <c r="E284" s="26" t="str">
        <f>VLOOKUP(U284, method!$A$1:$B$15, 2, 0)</f>
        <v>放頭</v>
      </c>
      <c r="F284">
        <v>13</v>
      </c>
      <c r="G284">
        <v>125</v>
      </c>
      <c r="H284" s="46">
        <v>1400</v>
      </c>
      <c r="I284" s="23" t="s">
        <v>394</v>
      </c>
      <c r="J284">
        <v>1</v>
      </c>
      <c r="K284">
        <v>23.03</v>
      </c>
      <c r="L284">
        <v>25</v>
      </c>
      <c r="M284">
        <v>5</v>
      </c>
      <c r="N284">
        <v>25</v>
      </c>
      <c r="O284" t="s">
        <v>545</v>
      </c>
      <c r="P284" s="35" t="s">
        <v>455</v>
      </c>
      <c r="Q284">
        <v>4</v>
      </c>
      <c r="R284">
        <v>50</v>
      </c>
      <c r="S284" s="21" t="s">
        <v>46</v>
      </c>
      <c r="T284" t="s">
        <v>774</v>
      </c>
      <c r="U284">
        <v>3</v>
      </c>
      <c r="V284">
        <v>4</v>
      </c>
      <c r="W284">
        <v>6</v>
      </c>
      <c r="X284">
        <v>14</v>
      </c>
      <c r="AA284">
        <v>1142</v>
      </c>
      <c r="AB284" t="s">
        <v>30</v>
      </c>
    </row>
    <row r="285" spans="1:28" x14ac:dyDescent="0.25">
      <c r="A285" s="15" t="s">
        <v>167</v>
      </c>
      <c r="B285" s="24" t="s">
        <v>196</v>
      </c>
      <c r="C285">
        <v>59</v>
      </c>
      <c r="D285" s="34">
        <v>5</v>
      </c>
      <c r="E285" s="26" t="str">
        <f>VLOOKUP(U285, method!$A$1:$B$15, 2, 0)</f>
        <v>放頭</v>
      </c>
      <c r="F285">
        <v>6</v>
      </c>
      <c r="G285">
        <v>127</v>
      </c>
      <c r="H285" s="46">
        <v>1400</v>
      </c>
      <c r="I285" s="23" t="s">
        <v>394</v>
      </c>
      <c r="J285">
        <v>1</v>
      </c>
      <c r="K285">
        <v>22.7</v>
      </c>
      <c r="L285">
        <v>10</v>
      </c>
      <c r="M285">
        <v>5</v>
      </c>
      <c r="N285">
        <v>25</v>
      </c>
      <c r="O285" t="s">
        <v>532</v>
      </c>
      <c r="P285" s="35" t="s">
        <v>455</v>
      </c>
      <c r="Q285">
        <v>4</v>
      </c>
      <c r="R285">
        <v>52</v>
      </c>
      <c r="S285" s="21" t="s">
        <v>46</v>
      </c>
      <c r="T285" t="s">
        <v>536</v>
      </c>
      <c r="U285">
        <v>1</v>
      </c>
      <c r="V285">
        <v>2</v>
      </c>
      <c r="W285">
        <v>2</v>
      </c>
      <c r="X285">
        <v>5</v>
      </c>
      <c r="AA285">
        <v>1139</v>
      </c>
      <c r="AB285" t="s">
        <v>237</v>
      </c>
    </row>
    <row r="286" spans="1:28" x14ac:dyDescent="0.25">
      <c r="A286" s="15" t="s">
        <v>167</v>
      </c>
      <c r="B286" s="24" t="s">
        <v>196</v>
      </c>
      <c r="C286">
        <v>131</v>
      </c>
      <c r="D286">
        <v>14</v>
      </c>
      <c r="E286" s="29" t="str">
        <f>VLOOKUP(U286, method!$A$1:$B$15, 2, 0)</f>
        <v>留後</v>
      </c>
      <c r="F286">
        <v>4</v>
      </c>
      <c r="G286">
        <v>127</v>
      </c>
      <c r="H286" s="46">
        <v>1400</v>
      </c>
      <c r="I286" s="24" t="s">
        <v>146</v>
      </c>
      <c r="J286">
        <v>1</v>
      </c>
      <c r="K286">
        <v>32.729999999999997</v>
      </c>
      <c r="L286">
        <v>16</v>
      </c>
      <c r="M286">
        <v>2</v>
      </c>
      <c r="N286">
        <v>25</v>
      </c>
      <c r="O286" t="s">
        <v>631</v>
      </c>
      <c r="P286" s="35" t="s">
        <v>436</v>
      </c>
      <c r="Q286">
        <v>4</v>
      </c>
      <c r="R286">
        <v>52</v>
      </c>
      <c r="S286" s="21" t="s">
        <v>46</v>
      </c>
      <c r="T286" t="s">
        <v>929</v>
      </c>
      <c r="U286">
        <v>11</v>
      </c>
      <c r="V286">
        <v>12</v>
      </c>
      <c r="W286">
        <v>14</v>
      </c>
      <c r="X286">
        <v>14</v>
      </c>
      <c r="AA286">
        <v>1151</v>
      </c>
      <c r="AB286" t="s">
        <v>16</v>
      </c>
    </row>
    <row r="287" spans="1:28" x14ac:dyDescent="0.25">
      <c r="A287" s="15" t="s">
        <v>167</v>
      </c>
      <c r="B287" s="24" t="s">
        <v>196</v>
      </c>
      <c r="C287">
        <v>6.7</v>
      </c>
      <c r="D287">
        <v>11</v>
      </c>
      <c r="E287" s="27" t="str">
        <f>VLOOKUP(U287, method!$A$1:$B$15, 2, 0)</f>
        <v>中後</v>
      </c>
      <c r="F287">
        <v>1</v>
      </c>
      <c r="G287">
        <v>129</v>
      </c>
      <c r="H287" s="46">
        <v>1400</v>
      </c>
      <c r="I287" s="18" t="s">
        <v>12</v>
      </c>
      <c r="J287">
        <v>1</v>
      </c>
      <c r="K287">
        <v>23.05</v>
      </c>
      <c r="L287">
        <v>22</v>
      </c>
      <c r="M287">
        <v>12</v>
      </c>
      <c r="N287">
        <v>24</v>
      </c>
      <c r="O287" t="s">
        <v>491</v>
      </c>
      <c r="P287" s="35" t="s">
        <v>455</v>
      </c>
      <c r="Q287" t="s">
        <v>826</v>
      </c>
      <c r="R287">
        <v>52</v>
      </c>
      <c r="S287" s="21" t="s">
        <v>46</v>
      </c>
      <c r="T287" t="s">
        <v>546</v>
      </c>
      <c r="U287">
        <v>8</v>
      </c>
      <c r="V287">
        <v>9</v>
      </c>
      <c r="W287">
        <v>11</v>
      </c>
      <c r="X287">
        <v>11</v>
      </c>
      <c r="AA287">
        <v>1153</v>
      </c>
      <c r="AB287" t="s">
        <v>100</v>
      </c>
    </row>
    <row r="288" spans="1:28" x14ac:dyDescent="0.25">
      <c r="A288" s="15" t="s">
        <v>167</v>
      </c>
      <c r="B288" s="25" t="s">
        <v>198</v>
      </c>
      <c r="C288">
        <v>10</v>
      </c>
      <c r="D288" s="33">
        <v>3</v>
      </c>
      <c r="E288" s="28" t="str">
        <f>VLOOKUP(U288, method!$A$1:$B$15, 2, 0)</f>
        <v>中前</v>
      </c>
      <c r="F288">
        <v>8</v>
      </c>
      <c r="G288">
        <v>118</v>
      </c>
      <c r="H288" s="46">
        <v>1650</v>
      </c>
      <c r="I288" s="24" t="s">
        <v>146</v>
      </c>
      <c r="J288">
        <v>1</v>
      </c>
      <c r="K288">
        <v>40.21</v>
      </c>
      <c r="L288">
        <v>21</v>
      </c>
      <c r="M288">
        <v>5</v>
      </c>
      <c r="N288">
        <v>25</v>
      </c>
      <c r="O288" s="31" t="s">
        <v>435</v>
      </c>
      <c r="P288" s="35" t="s">
        <v>436</v>
      </c>
      <c r="Q288">
        <v>4</v>
      </c>
      <c r="R288">
        <v>43</v>
      </c>
      <c r="S288" s="20" t="s">
        <v>27</v>
      </c>
      <c r="T288" s="10" t="s">
        <v>526</v>
      </c>
      <c r="U288">
        <v>4</v>
      </c>
      <c r="V288">
        <v>4</v>
      </c>
      <c r="W288">
        <v>4</v>
      </c>
      <c r="X288">
        <v>3</v>
      </c>
      <c r="AA288">
        <v>1204</v>
      </c>
      <c r="AB288" t="s">
        <v>23</v>
      </c>
    </row>
    <row r="289" spans="1:28" x14ac:dyDescent="0.25">
      <c r="A289" s="15" t="s">
        <v>167</v>
      </c>
      <c r="B289" s="25" t="s">
        <v>198</v>
      </c>
      <c r="C289">
        <v>4.3</v>
      </c>
      <c r="D289" s="33">
        <v>3</v>
      </c>
      <c r="E289" s="28" t="str">
        <f>VLOOKUP(U289, method!$A$1:$B$15, 2, 0)</f>
        <v>中前</v>
      </c>
      <c r="F289">
        <v>4</v>
      </c>
      <c r="G289">
        <v>117</v>
      </c>
      <c r="H289" s="46">
        <v>1650</v>
      </c>
      <c r="I289" s="24" t="s">
        <v>146</v>
      </c>
      <c r="J289">
        <v>1</v>
      </c>
      <c r="K289">
        <v>39.4</v>
      </c>
      <c r="L289">
        <v>30</v>
      </c>
      <c r="M289">
        <v>4</v>
      </c>
      <c r="N289">
        <v>25</v>
      </c>
      <c r="O289" s="31" t="s">
        <v>451</v>
      </c>
      <c r="P289" s="35" t="s">
        <v>436</v>
      </c>
      <c r="Q289">
        <v>4</v>
      </c>
      <c r="R289">
        <v>41</v>
      </c>
      <c r="S289" s="20" t="s">
        <v>27</v>
      </c>
      <c r="T289" s="10" t="s">
        <v>613</v>
      </c>
      <c r="U289">
        <v>4</v>
      </c>
      <c r="V289">
        <v>4</v>
      </c>
      <c r="W289">
        <v>3</v>
      </c>
      <c r="X289">
        <v>3</v>
      </c>
      <c r="AA289">
        <v>1185</v>
      </c>
      <c r="AB289" t="s">
        <v>23</v>
      </c>
    </row>
    <row r="290" spans="1:28" x14ac:dyDescent="0.25">
      <c r="A290" s="15" t="s">
        <v>167</v>
      </c>
      <c r="B290" s="25" t="s">
        <v>198</v>
      </c>
      <c r="C290">
        <v>34</v>
      </c>
      <c r="D290" s="34">
        <v>4</v>
      </c>
      <c r="E290" s="28" t="str">
        <f>VLOOKUP(U290, method!$A$1:$B$15, 2, 0)</f>
        <v>中前</v>
      </c>
      <c r="F290">
        <v>10</v>
      </c>
      <c r="G290">
        <v>118</v>
      </c>
      <c r="H290" s="46">
        <v>1650</v>
      </c>
      <c r="I290" s="24" t="s">
        <v>146</v>
      </c>
      <c r="J290">
        <v>1</v>
      </c>
      <c r="K290">
        <v>39.78</v>
      </c>
      <c r="L290">
        <v>16</v>
      </c>
      <c r="M290">
        <v>4</v>
      </c>
      <c r="N290">
        <v>25</v>
      </c>
      <c r="O290" s="30" t="s">
        <v>445</v>
      </c>
      <c r="P290" s="35" t="s">
        <v>436</v>
      </c>
      <c r="Q290">
        <v>4</v>
      </c>
      <c r="R290">
        <v>42</v>
      </c>
      <c r="S290" s="20" t="s">
        <v>27</v>
      </c>
      <c r="T290" s="10">
        <v>2</v>
      </c>
      <c r="U290">
        <v>7</v>
      </c>
      <c r="V290">
        <v>7</v>
      </c>
      <c r="W290">
        <v>5</v>
      </c>
      <c r="X290">
        <v>4</v>
      </c>
      <c r="AA290">
        <v>1198</v>
      </c>
      <c r="AB290" t="s">
        <v>23</v>
      </c>
    </row>
    <row r="291" spans="1:28" x14ac:dyDescent="0.25">
      <c r="A291" s="15" t="s">
        <v>167</v>
      </c>
      <c r="B291" s="25" t="s">
        <v>198</v>
      </c>
      <c r="C291">
        <v>10</v>
      </c>
      <c r="D291">
        <v>6</v>
      </c>
      <c r="E291" s="28" t="str">
        <f>VLOOKUP(U291, method!$A$1:$B$15, 2, 0)</f>
        <v>中前</v>
      </c>
      <c r="F291">
        <v>6</v>
      </c>
      <c r="G291">
        <v>119</v>
      </c>
      <c r="H291" s="46">
        <v>1650</v>
      </c>
      <c r="I291" s="25" t="s">
        <v>26</v>
      </c>
      <c r="J291">
        <v>1</v>
      </c>
      <c r="K291">
        <v>39.979999999999997</v>
      </c>
      <c r="L291">
        <v>12</v>
      </c>
      <c r="M291">
        <v>3</v>
      </c>
      <c r="N291">
        <v>25</v>
      </c>
      <c r="O291" s="31" t="s">
        <v>439</v>
      </c>
      <c r="P291" s="35" t="s">
        <v>436</v>
      </c>
      <c r="Q291">
        <v>4</v>
      </c>
      <c r="R291">
        <v>44</v>
      </c>
      <c r="S291" s="20" t="s">
        <v>27</v>
      </c>
      <c r="T291" t="s">
        <v>546</v>
      </c>
      <c r="U291">
        <v>7</v>
      </c>
      <c r="V291">
        <v>7</v>
      </c>
      <c r="W291">
        <v>6</v>
      </c>
      <c r="X291">
        <v>6</v>
      </c>
      <c r="AA291">
        <v>1201</v>
      </c>
      <c r="AB291" t="s">
        <v>23</v>
      </c>
    </row>
    <row r="292" spans="1:28" x14ac:dyDescent="0.25">
      <c r="A292" s="15" t="s">
        <v>167</v>
      </c>
      <c r="B292" s="25" t="s">
        <v>198</v>
      </c>
      <c r="C292">
        <v>21</v>
      </c>
      <c r="D292">
        <v>11</v>
      </c>
      <c r="E292" s="26" t="str">
        <f>VLOOKUP(U292, method!$A$1:$B$15, 2, 0)</f>
        <v>放頭</v>
      </c>
      <c r="F292">
        <v>3</v>
      </c>
      <c r="G292">
        <v>121</v>
      </c>
      <c r="H292" s="46">
        <v>1400</v>
      </c>
      <c r="I292" s="18" t="s">
        <v>12</v>
      </c>
      <c r="J292">
        <v>1</v>
      </c>
      <c r="K292">
        <v>23.08</v>
      </c>
      <c r="L292">
        <v>31</v>
      </c>
      <c r="M292">
        <v>1</v>
      </c>
      <c r="N292">
        <v>25</v>
      </c>
      <c r="O292" t="s">
        <v>469</v>
      </c>
      <c r="P292" s="35" t="s">
        <v>455</v>
      </c>
      <c r="Q292">
        <v>4</v>
      </c>
      <c r="R292">
        <v>46</v>
      </c>
      <c r="S292" s="20" t="s">
        <v>27</v>
      </c>
      <c r="T292" t="s">
        <v>519</v>
      </c>
      <c r="U292">
        <v>3</v>
      </c>
      <c r="V292">
        <v>3</v>
      </c>
      <c r="W292">
        <v>3</v>
      </c>
      <c r="X292">
        <v>11</v>
      </c>
      <c r="AA292">
        <v>1189</v>
      </c>
      <c r="AB292" t="s">
        <v>23</v>
      </c>
    </row>
    <row r="293" spans="1:28" x14ac:dyDescent="0.25">
      <c r="A293" s="15" t="s">
        <v>167</v>
      </c>
      <c r="B293" s="25" t="s">
        <v>198</v>
      </c>
      <c r="C293">
        <v>14</v>
      </c>
      <c r="D293">
        <v>7</v>
      </c>
      <c r="E293" s="26" t="str">
        <f>VLOOKUP(U293, method!$A$1:$B$15, 2, 0)</f>
        <v>放頭</v>
      </c>
      <c r="F293">
        <v>12</v>
      </c>
      <c r="G293">
        <v>124</v>
      </c>
      <c r="H293" s="46">
        <v>1650</v>
      </c>
      <c r="I293" s="19" t="s">
        <v>388</v>
      </c>
      <c r="J293">
        <v>1</v>
      </c>
      <c r="K293">
        <v>41.44</v>
      </c>
      <c r="L293">
        <v>8</v>
      </c>
      <c r="M293">
        <v>1</v>
      </c>
      <c r="N293">
        <v>25</v>
      </c>
      <c r="O293" s="31" t="s">
        <v>439</v>
      </c>
      <c r="P293" s="35" t="s">
        <v>455</v>
      </c>
      <c r="Q293">
        <v>4</v>
      </c>
      <c r="R293">
        <v>48</v>
      </c>
      <c r="S293" s="20" t="s">
        <v>27</v>
      </c>
      <c r="T293" s="10" t="s">
        <v>498</v>
      </c>
      <c r="U293">
        <v>1</v>
      </c>
      <c r="V293">
        <v>1</v>
      </c>
      <c r="W293">
        <v>1</v>
      </c>
      <c r="X293">
        <v>7</v>
      </c>
      <c r="AA293">
        <v>1192</v>
      </c>
      <c r="AB293" t="s">
        <v>23</v>
      </c>
    </row>
    <row r="294" spans="1:28" x14ac:dyDescent="0.25">
      <c r="A294" s="15" t="s">
        <v>167</v>
      </c>
      <c r="B294" s="25" t="s">
        <v>198</v>
      </c>
      <c r="C294">
        <v>38</v>
      </c>
      <c r="D294">
        <v>14</v>
      </c>
      <c r="E294" s="26" t="str">
        <f>VLOOKUP(U294, method!$A$1:$B$15, 2, 0)</f>
        <v>放頭</v>
      </c>
      <c r="F294">
        <v>11</v>
      </c>
      <c r="G294">
        <v>124</v>
      </c>
      <c r="H294" s="46">
        <v>1600</v>
      </c>
      <c r="I294" s="19" t="s">
        <v>388</v>
      </c>
      <c r="J294">
        <v>1</v>
      </c>
      <c r="K294">
        <v>35.619999999999997</v>
      </c>
      <c r="L294">
        <v>15</v>
      </c>
      <c r="M294">
        <v>12</v>
      </c>
      <c r="N294">
        <v>24</v>
      </c>
      <c r="O294" t="s">
        <v>631</v>
      </c>
      <c r="P294" s="35" t="s">
        <v>455</v>
      </c>
      <c r="Q294">
        <v>4</v>
      </c>
      <c r="R294">
        <v>48</v>
      </c>
      <c r="S294" s="20" t="s">
        <v>27</v>
      </c>
      <c r="T294">
        <v>7</v>
      </c>
      <c r="U294">
        <v>3</v>
      </c>
      <c r="V294">
        <v>1</v>
      </c>
      <c r="W294">
        <v>1</v>
      </c>
      <c r="X294">
        <v>14</v>
      </c>
      <c r="AA294">
        <v>1194</v>
      </c>
      <c r="AB294" t="s">
        <v>23</v>
      </c>
    </row>
    <row r="295" spans="1:28" x14ac:dyDescent="0.25">
      <c r="A295" s="15" t="s">
        <v>167</v>
      </c>
      <c r="B295" s="25" t="s">
        <v>198</v>
      </c>
      <c r="C295">
        <v>5.4</v>
      </c>
      <c r="D295" s="33">
        <v>2</v>
      </c>
      <c r="E295" s="28" t="str">
        <f>VLOOKUP(U295, method!$A$1:$B$15, 2, 0)</f>
        <v>中前</v>
      </c>
      <c r="F295">
        <v>6</v>
      </c>
      <c r="G295">
        <v>126</v>
      </c>
      <c r="H295" s="46">
        <v>1650</v>
      </c>
      <c r="I295" s="19" t="s">
        <v>388</v>
      </c>
      <c r="J295">
        <v>1</v>
      </c>
      <c r="K295">
        <v>41.17</v>
      </c>
      <c r="L295">
        <v>27</v>
      </c>
      <c r="M295">
        <v>11</v>
      </c>
      <c r="N295">
        <v>24</v>
      </c>
      <c r="O295" s="31" t="s">
        <v>451</v>
      </c>
      <c r="P295" s="35" t="s">
        <v>455</v>
      </c>
      <c r="Q295">
        <v>4</v>
      </c>
      <c r="R295">
        <v>47</v>
      </c>
      <c r="S295" s="20" t="s">
        <v>27</v>
      </c>
      <c r="T295" s="10" t="s">
        <v>376</v>
      </c>
      <c r="U295">
        <v>7</v>
      </c>
      <c r="V295">
        <v>7</v>
      </c>
      <c r="W295">
        <v>6</v>
      </c>
      <c r="X295">
        <v>2</v>
      </c>
      <c r="AA295">
        <v>1191</v>
      </c>
      <c r="AB295" t="s">
        <v>23</v>
      </c>
    </row>
    <row r="296" spans="1:28" x14ac:dyDescent="0.25">
      <c r="A296" s="15" t="s">
        <v>167</v>
      </c>
      <c r="B296" s="25" t="s">
        <v>198</v>
      </c>
      <c r="C296">
        <v>9.9</v>
      </c>
      <c r="D296">
        <v>9</v>
      </c>
      <c r="E296" s="26" t="str">
        <f>VLOOKUP(U296, method!$A$1:$B$15, 2, 0)</f>
        <v>放頭</v>
      </c>
      <c r="F296">
        <v>2</v>
      </c>
      <c r="G296">
        <v>126</v>
      </c>
      <c r="H296" s="46">
        <v>1650</v>
      </c>
      <c r="I296" s="19" t="s">
        <v>388</v>
      </c>
      <c r="J296">
        <v>1</v>
      </c>
      <c r="K296">
        <v>39.57</v>
      </c>
      <c r="L296">
        <v>9</v>
      </c>
      <c r="M296">
        <v>11</v>
      </c>
      <c r="N296">
        <v>24</v>
      </c>
      <c r="O296" t="s">
        <v>511</v>
      </c>
      <c r="P296" s="35" t="s">
        <v>455</v>
      </c>
      <c r="Q296">
        <v>4</v>
      </c>
      <c r="R296">
        <v>49</v>
      </c>
      <c r="S296" s="20" t="s">
        <v>27</v>
      </c>
      <c r="T296" t="s">
        <v>461</v>
      </c>
      <c r="U296">
        <v>1</v>
      </c>
      <c r="V296">
        <v>3</v>
      </c>
      <c r="W296">
        <v>5</v>
      </c>
      <c r="X296">
        <v>9</v>
      </c>
      <c r="AA296">
        <v>1195</v>
      </c>
      <c r="AB296" t="s">
        <v>23</v>
      </c>
    </row>
    <row r="297" spans="1:28" x14ac:dyDescent="0.25">
      <c r="A297" s="15" t="s">
        <v>167</v>
      </c>
      <c r="B297" s="25" t="s">
        <v>198</v>
      </c>
      <c r="C297">
        <v>8.1999999999999993</v>
      </c>
      <c r="D297" s="34">
        <v>4</v>
      </c>
      <c r="E297" s="28" t="str">
        <f>VLOOKUP(U297, method!$A$1:$B$15, 2, 0)</f>
        <v>中前</v>
      </c>
      <c r="F297">
        <v>9</v>
      </c>
      <c r="G297">
        <v>127</v>
      </c>
      <c r="H297" s="46">
        <v>1650</v>
      </c>
      <c r="I297" s="19" t="s">
        <v>388</v>
      </c>
      <c r="J297">
        <v>1</v>
      </c>
      <c r="K297">
        <v>40.83</v>
      </c>
      <c r="L297">
        <v>23</v>
      </c>
      <c r="M297">
        <v>10</v>
      </c>
      <c r="N297">
        <v>24</v>
      </c>
      <c r="O297" t="s">
        <v>511</v>
      </c>
      <c r="P297" s="35" t="s">
        <v>455</v>
      </c>
      <c r="Q297">
        <v>4</v>
      </c>
      <c r="R297">
        <v>51</v>
      </c>
      <c r="S297" s="20" t="s">
        <v>27</v>
      </c>
      <c r="T297" t="s">
        <v>495</v>
      </c>
      <c r="U297">
        <v>4</v>
      </c>
      <c r="V297">
        <v>4</v>
      </c>
      <c r="W297">
        <v>3</v>
      </c>
      <c r="X297">
        <v>4</v>
      </c>
      <c r="AA297">
        <v>1193</v>
      </c>
      <c r="AB297" t="s">
        <v>23</v>
      </c>
    </row>
    <row r="298" spans="1:28" x14ac:dyDescent="0.25">
      <c r="A298" s="15" t="s">
        <v>167</v>
      </c>
      <c r="B298" s="25" t="s">
        <v>198</v>
      </c>
      <c r="C298">
        <v>23</v>
      </c>
      <c r="D298" s="34">
        <v>5</v>
      </c>
      <c r="E298" s="28" t="str">
        <f>VLOOKUP(U298, method!$A$1:$B$15, 2, 0)</f>
        <v>中前</v>
      </c>
      <c r="F298">
        <v>8</v>
      </c>
      <c r="G298">
        <v>128</v>
      </c>
      <c r="H298" s="46">
        <v>1650</v>
      </c>
      <c r="I298" s="19" t="s">
        <v>388</v>
      </c>
      <c r="J298">
        <v>1</v>
      </c>
      <c r="K298">
        <v>40.56</v>
      </c>
      <c r="L298">
        <v>25</v>
      </c>
      <c r="M298">
        <v>9</v>
      </c>
      <c r="N298">
        <v>24</v>
      </c>
      <c r="O298" s="31" t="s">
        <v>435</v>
      </c>
      <c r="P298" s="35" t="s">
        <v>455</v>
      </c>
      <c r="Q298">
        <v>4</v>
      </c>
      <c r="R298">
        <v>52</v>
      </c>
      <c r="S298" s="20" t="s">
        <v>27</v>
      </c>
      <c r="T298" s="10" t="s">
        <v>552</v>
      </c>
      <c r="U298">
        <v>6</v>
      </c>
      <c r="V298">
        <v>7</v>
      </c>
      <c r="W298">
        <v>4</v>
      </c>
      <c r="X298">
        <v>5</v>
      </c>
      <c r="AA298">
        <v>1180</v>
      </c>
      <c r="AB298" t="s">
        <v>23</v>
      </c>
    </row>
    <row r="299" spans="1:28" x14ac:dyDescent="0.25">
      <c r="A299" s="15" t="s">
        <v>167</v>
      </c>
      <c r="B299" s="25" t="s">
        <v>198</v>
      </c>
      <c r="C299">
        <v>10</v>
      </c>
      <c r="D299">
        <v>8</v>
      </c>
      <c r="E299" s="28" t="str">
        <f>VLOOKUP(U299, method!$A$1:$B$15, 2, 0)</f>
        <v>中前</v>
      </c>
      <c r="F299">
        <v>3</v>
      </c>
      <c r="G299">
        <v>128</v>
      </c>
      <c r="H299" s="46">
        <v>1650</v>
      </c>
      <c r="I299" s="19" t="s">
        <v>388</v>
      </c>
      <c r="J299">
        <v>1</v>
      </c>
      <c r="K299">
        <v>41.77</v>
      </c>
      <c r="L299">
        <v>11</v>
      </c>
      <c r="M299">
        <v>9</v>
      </c>
      <c r="N299">
        <v>24</v>
      </c>
      <c r="O299" s="31" t="s">
        <v>439</v>
      </c>
      <c r="P299" s="35" t="s">
        <v>455</v>
      </c>
      <c r="Q299">
        <v>4</v>
      </c>
      <c r="R299">
        <v>53</v>
      </c>
      <c r="S299" s="20" t="s">
        <v>27</v>
      </c>
      <c r="T299" t="s">
        <v>519</v>
      </c>
      <c r="U299">
        <v>7</v>
      </c>
      <c r="V299">
        <v>6</v>
      </c>
      <c r="W299">
        <v>7</v>
      </c>
      <c r="X299">
        <v>8</v>
      </c>
      <c r="AA299">
        <v>1170</v>
      </c>
      <c r="AB299" t="s">
        <v>23</v>
      </c>
    </row>
    <row r="300" spans="1:28" x14ac:dyDescent="0.25">
      <c r="A300" s="15" t="s">
        <v>167</v>
      </c>
      <c r="B300" s="25" t="s">
        <v>198</v>
      </c>
      <c r="C300">
        <v>6.3</v>
      </c>
      <c r="D300">
        <v>6</v>
      </c>
      <c r="E300" s="28" t="str">
        <f>VLOOKUP(U300, method!$A$1:$B$15, 2, 0)</f>
        <v>中前</v>
      </c>
      <c r="F300">
        <v>4</v>
      </c>
      <c r="G300">
        <v>129</v>
      </c>
      <c r="H300" s="46">
        <v>1650</v>
      </c>
      <c r="I300" s="19" t="s">
        <v>388</v>
      </c>
      <c r="J300">
        <v>1</v>
      </c>
      <c r="K300">
        <v>40.299999999999997</v>
      </c>
      <c r="L300">
        <v>10</v>
      </c>
      <c r="M300">
        <v>7</v>
      </c>
      <c r="N300">
        <v>24</v>
      </c>
      <c r="O300" s="30" t="s">
        <v>445</v>
      </c>
      <c r="P300" s="35" t="s">
        <v>436</v>
      </c>
      <c r="Q300">
        <v>4</v>
      </c>
      <c r="R300">
        <v>53</v>
      </c>
      <c r="S300" s="20" t="s">
        <v>27</v>
      </c>
      <c r="T300" s="10">
        <v>2</v>
      </c>
      <c r="U300">
        <v>4</v>
      </c>
      <c r="V300">
        <v>4</v>
      </c>
      <c r="W300">
        <v>4</v>
      </c>
      <c r="X300">
        <v>6</v>
      </c>
      <c r="AA300">
        <v>1197</v>
      </c>
      <c r="AB300" t="s">
        <v>23</v>
      </c>
    </row>
    <row r="301" spans="1:28" x14ac:dyDescent="0.25">
      <c r="A301" s="15" t="s">
        <v>167</v>
      </c>
      <c r="B301" s="25" t="s">
        <v>198</v>
      </c>
      <c r="C301">
        <v>11</v>
      </c>
      <c r="D301" s="34">
        <v>5</v>
      </c>
      <c r="E301" s="28" t="str">
        <f>VLOOKUP(U301, method!$A$1:$B$15, 2, 0)</f>
        <v>中前</v>
      </c>
      <c r="F301">
        <v>12</v>
      </c>
      <c r="G301">
        <v>129</v>
      </c>
      <c r="H301" s="46">
        <v>1650</v>
      </c>
      <c r="I301" s="19" t="s">
        <v>388</v>
      </c>
      <c r="J301">
        <v>1</v>
      </c>
      <c r="K301">
        <v>40.299999999999997</v>
      </c>
      <c r="L301">
        <v>26</v>
      </c>
      <c r="M301">
        <v>6</v>
      </c>
      <c r="N301">
        <v>24</v>
      </c>
      <c r="O301" s="31" t="s">
        <v>435</v>
      </c>
      <c r="P301" s="35" t="s">
        <v>455</v>
      </c>
      <c r="Q301">
        <v>4</v>
      </c>
      <c r="R301">
        <v>53</v>
      </c>
      <c r="S301" s="20" t="s">
        <v>27</v>
      </c>
      <c r="T301" t="s">
        <v>533</v>
      </c>
      <c r="U301">
        <v>5</v>
      </c>
      <c r="V301">
        <v>4</v>
      </c>
      <c r="W301">
        <v>6</v>
      </c>
      <c r="X301">
        <v>5</v>
      </c>
      <c r="AA301">
        <v>1201</v>
      </c>
      <c r="AB301" t="s">
        <v>23</v>
      </c>
    </row>
    <row r="302" spans="1:28" x14ac:dyDescent="0.25">
      <c r="A302" s="15" t="s">
        <v>167</v>
      </c>
      <c r="B302" s="25" t="s">
        <v>198</v>
      </c>
      <c r="C302">
        <v>7.1</v>
      </c>
      <c r="D302">
        <v>6</v>
      </c>
      <c r="E302" s="27" t="str">
        <f>VLOOKUP(U302, method!$A$1:$B$15, 2, 0)</f>
        <v>中後</v>
      </c>
      <c r="F302">
        <v>5</v>
      </c>
      <c r="G302">
        <v>129</v>
      </c>
      <c r="H302" s="46">
        <v>1650</v>
      </c>
      <c r="I302" s="19" t="s">
        <v>388</v>
      </c>
      <c r="J302">
        <v>1</v>
      </c>
      <c r="K302">
        <v>42.42</v>
      </c>
      <c r="L302">
        <v>5</v>
      </c>
      <c r="M302">
        <v>6</v>
      </c>
      <c r="N302">
        <v>24</v>
      </c>
      <c r="O302" s="31" t="s">
        <v>439</v>
      </c>
      <c r="P302" s="36" t="s">
        <v>440</v>
      </c>
      <c r="Q302">
        <v>4</v>
      </c>
      <c r="R302">
        <v>53</v>
      </c>
      <c r="S302" s="20" t="s">
        <v>27</v>
      </c>
      <c r="T302">
        <v>6</v>
      </c>
      <c r="U302">
        <v>8</v>
      </c>
      <c r="V302">
        <v>9</v>
      </c>
      <c r="W302">
        <v>5</v>
      </c>
      <c r="X302">
        <v>6</v>
      </c>
      <c r="AA302">
        <v>1203</v>
      </c>
      <c r="AB302" t="s">
        <v>23</v>
      </c>
    </row>
    <row r="303" spans="1:28" x14ac:dyDescent="0.25">
      <c r="A303" s="15" t="s">
        <v>167</v>
      </c>
      <c r="B303" s="25" t="s">
        <v>198</v>
      </c>
      <c r="C303">
        <v>2.8</v>
      </c>
      <c r="D303" s="33">
        <v>2</v>
      </c>
      <c r="E303" s="26" t="str">
        <f>VLOOKUP(U303, method!$A$1:$B$15, 2, 0)</f>
        <v>放頭</v>
      </c>
      <c r="F303">
        <v>1</v>
      </c>
      <c r="G303">
        <v>127</v>
      </c>
      <c r="H303" s="46">
        <v>1650</v>
      </c>
      <c r="I303" s="19" t="s">
        <v>388</v>
      </c>
      <c r="J303">
        <v>1</v>
      </c>
      <c r="K303">
        <v>40.5</v>
      </c>
      <c r="L303">
        <v>22</v>
      </c>
      <c r="M303">
        <v>5</v>
      </c>
      <c r="N303">
        <v>24</v>
      </c>
      <c r="O303" s="31" t="s">
        <v>451</v>
      </c>
      <c r="P303" s="35" t="s">
        <v>455</v>
      </c>
      <c r="Q303">
        <v>4</v>
      </c>
      <c r="R303">
        <v>51</v>
      </c>
      <c r="S303" s="20" t="s">
        <v>27</v>
      </c>
      <c r="T303" s="10" t="s">
        <v>613</v>
      </c>
      <c r="U303">
        <v>3</v>
      </c>
      <c r="V303">
        <v>3</v>
      </c>
      <c r="W303">
        <v>2</v>
      </c>
      <c r="X303">
        <v>2</v>
      </c>
      <c r="AA303">
        <v>1198</v>
      </c>
      <c r="AB303" t="s">
        <v>23</v>
      </c>
    </row>
    <row r="304" spans="1:28" x14ac:dyDescent="0.25">
      <c r="A304" s="15" t="s">
        <v>167</v>
      </c>
      <c r="B304" s="25" t="s">
        <v>198</v>
      </c>
      <c r="C304">
        <v>6.3</v>
      </c>
      <c r="D304" s="33">
        <v>1</v>
      </c>
      <c r="E304" s="26" t="str">
        <f>VLOOKUP(U304, method!$A$1:$B$15, 2, 0)</f>
        <v>放頭</v>
      </c>
      <c r="F304">
        <v>6</v>
      </c>
      <c r="G304">
        <v>122</v>
      </c>
      <c r="H304" s="46">
        <v>1650</v>
      </c>
      <c r="I304" s="19" t="s">
        <v>388</v>
      </c>
      <c r="J304">
        <v>1</v>
      </c>
      <c r="K304">
        <v>41.26</v>
      </c>
      <c r="L304">
        <v>8</v>
      </c>
      <c r="M304">
        <v>5</v>
      </c>
      <c r="N304">
        <v>24</v>
      </c>
      <c r="O304" s="30" t="s">
        <v>445</v>
      </c>
      <c r="P304" s="35" t="s">
        <v>455</v>
      </c>
      <c r="Q304">
        <v>4</v>
      </c>
      <c r="R304">
        <v>46</v>
      </c>
      <c r="S304" s="20" t="s">
        <v>27</v>
      </c>
      <c r="T304" s="10" t="s">
        <v>526</v>
      </c>
      <c r="U304">
        <v>2</v>
      </c>
      <c r="V304">
        <v>2</v>
      </c>
      <c r="W304">
        <v>2</v>
      </c>
      <c r="X304">
        <v>1</v>
      </c>
      <c r="AA304">
        <v>1184</v>
      </c>
      <c r="AB304" t="s">
        <v>23</v>
      </c>
    </row>
    <row r="305" spans="1:29" x14ac:dyDescent="0.25">
      <c r="A305" s="15" t="s">
        <v>167</v>
      </c>
      <c r="B305" s="25" t="s">
        <v>198</v>
      </c>
      <c r="C305">
        <v>3.6</v>
      </c>
      <c r="D305" s="33">
        <v>3</v>
      </c>
      <c r="E305" s="28" t="str">
        <f>VLOOKUP(U305, method!$A$1:$B$15, 2, 0)</f>
        <v>中前</v>
      </c>
      <c r="F305">
        <v>2</v>
      </c>
      <c r="G305">
        <v>121</v>
      </c>
      <c r="H305" s="46">
        <v>1650</v>
      </c>
      <c r="I305" s="19" t="s">
        <v>388</v>
      </c>
      <c r="J305">
        <v>1</v>
      </c>
      <c r="K305">
        <v>40.909999999999997</v>
      </c>
      <c r="L305">
        <v>10</v>
      </c>
      <c r="M305">
        <v>4</v>
      </c>
      <c r="N305">
        <v>24</v>
      </c>
      <c r="O305" s="30" t="s">
        <v>445</v>
      </c>
      <c r="P305" s="35" t="s">
        <v>455</v>
      </c>
      <c r="Q305">
        <v>4</v>
      </c>
      <c r="R305">
        <v>46</v>
      </c>
      <c r="S305" s="20" t="s">
        <v>27</v>
      </c>
      <c r="T305" s="10" t="s">
        <v>442</v>
      </c>
      <c r="U305">
        <v>6</v>
      </c>
      <c r="V305">
        <v>6</v>
      </c>
      <c r="W305">
        <v>7</v>
      </c>
      <c r="X305">
        <v>3</v>
      </c>
      <c r="AA305">
        <v>1207</v>
      </c>
      <c r="AB305" t="s">
        <v>23</v>
      </c>
    </row>
    <row r="306" spans="1:29" x14ac:dyDescent="0.25">
      <c r="A306" s="15" t="s">
        <v>167</v>
      </c>
      <c r="B306" s="25" t="s">
        <v>198</v>
      </c>
      <c r="C306">
        <v>5.9</v>
      </c>
      <c r="D306" s="34">
        <v>4</v>
      </c>
      <c r="E306" s="28" t="str">
        <f>VLOOKUP(U306, method!$A$1:$B$15, 2, 0)</f>
        <v>中前</v>
      </c>
      <c r="F306">
        <v>12</v>
      </c>
      <c r="G306">
        <v>121</v>
      </c>
      <c r="H306" s="46">
        <v>1650</v>
      </c>
      <c r="I306" s="19" t="s">
        <v>388</v>
      </c>
      <c r="J306">
        <v>1</v>
      </c>
      <c r="K306">
        <v>41.32</v>
      </c>
      <c r="L306">
        <v>27</v>
      </c>
      <c r="M306">
        <v>3</v>
      </c>
      <c r="N306">
        <v>24</v>
      </c>
      <c r="O306" s="31" t="s">
        <v>439</v>
      </c>
      <c r="P306" s="35" t="s">
        <v>455</v>
      </c>
      <c r="Q306">
        <v>4</v>
      </c>
      <c r="R306">
        <v>46</v>
      </c>
      <c r="S306" s="20" t="s">
        <v>27</v>
      </c>
      <c r="T306" s="10" t="s">
        <v>597</v>
      </c>
      <c r="U306">
        <v>7</v>
      </c>
      <c r="V306">
        <v>5</v>
      </c>
      <c r="W306">
        <v>5</v>
      </c>
      <c r="X306">
        <v>4</v>
      </c>
      <c r="AA306">
        <v>1209</v>
      </c>
      <c r="AB306" t="s">
        <v>23</v>
      </c>
    </row>
    <row r="307" spans="1:29" x14ac:dyDescent="0.25">
      <c r="A307" s="15" t="s">
        <v>167</v>
      </c>
      <c r="B307" s="25" t="s">
        <v>198</v>
      </c>
      <c r="C307">
        <v>9.1</v>
      </c>
      <c r="D307">
        <v>6</v>
      </c>
      <c r="E307" s="28" t="str">
        <f>VLOOKUP(U307, method!$A$1:$B$15, 2, 0)</f>
        <v>中前</v>
      </c>
      <c r="F307">
        <v>9</v>
      </c>
      <c r="G307">
        <v>118</v>
      </c>
      <c r="H307" s="46">
        <v>1650</v>
      </c>
      <c r="I307" s="17" t="s">
        <v>512</v>
      </c>
      <c r="J307">
        <v>1</v>
      </c>
      <c r="K307">
        <v>41.21</v>
      </c>
      <c r="L307">
        <v>13</v>
      </c>
      <c r="M307">
        <v>3</v>
      </c>
      <c r="N307">
        <v>24</v>
      </c>
      <c r="O307" s="31" t="s">
        <v>435</v>
      </c>
      <c r="P307" s="35" t="s">
        <v>455</v>
      </c>
      <c r="Q307">
        <v>4</v>
      </c>
      <c r="R307">
        <v>47</v>
      </c>
      <c r="S307" s="20" t="s">
        <v>27</v>
      </c>
      <c r="T307">
        <v>3</v>
      </c>
      <c r="U307">
        <v>5</v>
      </c>
      <c r="V307">
        <v>2</v>
      </c>
      <c r="W307">
        <v>1</v>
      </c>
      <c r="X307">
        <v>6</v>
      </c>
      <c r="AA307">
        <v>1219</v>
      </c>
      <c r="AB307" t="s">
        <v>23</v>
      </c>
    </row>
    <row r="308" spans="1:29" x14ac:dyDescent="0.25">
      <c r="A308" s="15" t="s">
        <v>167</v>
      </c>
      <c r="B308" s="25" t="s">
        <v>198</v>
      </c>
      <c r="C308">
        <v>9</v>
      </c>
      <c r="D308" s="33">
        <v>3</v>
      </c>
      <c r="E308" s="26" t="str">
        <f>VLOOKUP(U308, method!$A$1:$B$15, 2, 0)</f>
        <v>放頭</v>
      </c>
      <c r="F308">
        <v>8</v>
      </c>
      <c r="G308">
        <v>117</v>
      </c>
      <c r="H308" s="46">
        <v>1650</v>
      </c>
      <c r="I308" s="17" t="s">
        <v>512</v>
      </c>
      <c r="J308">
        <v>1</v>
      </c>
      <c r="K308">
        <v>42.15</v>
      </c>
      <c r="L308">
        <v>28</v>
      </c>
      <c r="M308">
        <v>2</v>
      </c>
      <c r="N308">
        <v>24</v>
      </c>
      <c r="O308" s="31" t="s">
        <v>439</v>
      </c>
      <c r="P308" s="35" t="s">
        <v>455</v>
      </c>
      <c r="Q308">
        <v>4</v>
      </c>
      <c r="R308">
        <v>47</v>
      </c>
      <c r="S308" s="20" t="s">
        <v>27</v>
      </c>
      <c r="T308" s="10">
        <v>1</v>
      </c>
      <c r="U308">
        <v>2</v>
      </c>
      <c r="V308">
        <v>2</v>
      </c>
      <c r="W308">
        <v>1</v>
      </c>
      <c r="X308">
        <v>3</v>
      </c>
      <c r="AA308">
        <v>1213</v>
      </c>
      <c r="AB308" t="s">
        <v>23</v>
      </c>
    </row>
    <row r="309" spans="1:29" x14ac:dyDescent="0.25">
      <c r="A309" s="15" t="s">
        <v>167</v>
      </c>
      <c r="B309" s="25" t="s">
        <v>198</v>
      </c>
      <c r="C309">
        <v>3.1</v>
      </c>
      <c r="D309" s="33">
        <v>3</v>
      </c>
      <c r="E309" s="28" t="str">
        <f>VLOOKUP(U309, method!$A$1:$B$15, 2, 0)</f>
        <v>中前</v>
      </c>
      <c r="F309">
        <v>10</v>
      </c>
      <c r="G309">
        <v>123</v>
      </c>
      <c r="H309" s="46">
        <v>1650</v>
      </c>
      <c r="I309" s="18" t="s">
        <v>12</v>
      </c>
      <c r="J309">
        <v>1</v>
      </c>
      <c r="K309">
        <v>41.42</v>
      </c>
      <c r="L309">
        <v>15</v>
      </c>
      <c r="M309">
        <v>2</v>
      </c>
      <c r="N309">
        <v>24</v>
      </c>
      <c r="O309" s="31" t="s">
        <v>435</v>
      </c>
      <c r="P309" s="35" t="s">
        <v>455</v>
      </c>
      <c r="Q309">
        <v>4</v>
      </c>
      <c r="R309">
        <v>47</v>
      </c>
      <c r="S309" s="20" t="s">
        <v>27</v>
      </c>
      <c r="T309" s="10" t="s">
        <v>442</v>
      </c>
      <c r="U309">
        <v>7</v>
      </c>
      <c r="V309">
        <v>7</v>
      </c>
      <c r="W309">
        <v>6</v>
      </c>
      <c r="X309">
        <v>3</v>
      </c>
      <c r="AA309">
        <v>1219</v>
      </c>
      <c r="AB309" t="s">
        <v>23</v>
      </c>
    </row>
    <row r="310" spans="1:29" x14ac:dyDescent="0.25">
      <c r="A310" s="15" t="s">
        <v>167</v>
      </c>
      <c r="B310" s="25" t="s">
        <v>198</v>
      </c>
      <c r="C310">
        <v>8.6999999999999993</v>
      </c>
      <c r="D310" s="33">
        <v>3</v>
      </c>
      <c r="E310" s="26" t="str">
        <f>VLOOKUP(U310, method!$A$1:$B$15, 2, 0)</f>
        <v>放頭</v>
      </c>
      <c r="F310">
        <v>10</v>
      </c>
      <c r="G310">
        <v>123</v>
      </c>
      <c r="H310" s="46">
        <v>1650</v>
      </c>
      <c r="I310" s="18" t="s">
        <v>201</v>
      </c>
      <c r="J310">
        <v>1</v>
      </c>
      <c r="K310">
        <v>41.56</v>
      </c>
      <c r="L310">
        <v>31</v>
      </c>
      <c r="M310">
        <v>1</v>
      </c>
      <c r="N310">
        <v>24</v>
      </c>
      <c r="O310" s="31" t="s">
        <v>439</v>
      </c>
      <c r="P310" s="35" t="s">
        <v>455</v>
      </c>
      <c r="Q310">
        <v>4</v>
      </c>
      <c r="R310">
        <v>47</v>
      </c>
      <c r="S310" s="20" t="s">
        <v>27</v>
      </c>
      <c r="T310" s="10" t="s">
        <v>452</v>
      </c>
      <c r="U310">
        <v>3</v>
      </c>
      <c r="V310">
        <v>2</v>
      </c>
      <c r="W310">
        <v>2</v>
      </c>
      <c r="X310">
        <v>3</v>
      </c>
      <c r="AA310">
        <v>1217</v>
      </c>
      <c r="AB310" t="s">
        <v>675</v>
      </c>
    </row>
    <row r="311" spans="1:29" x14ac:dyDescent="0.25">
      <c r="A311" s="15" t="s">
        <v>167</v>
      </c>
      <c r="B311" s="25" t="s">
        <v>198</v>
      </c>
      <c r="C311">
        <v>5.8</v>
      </c>
      <c r="D311" s="33">
        <v>3</v>
      </c>
      <c r="E311" s="26" t="str">
        <f>VLOOKUP(U311, method!$A$1:$B$15, 2, 0)</f>
        <v>放頭</v>
      </c>
      <c r="F311">
        <v>3</v>
      </c>
      <c r="G311">
        <v>119</v>
      </c>
      <c r="H311" s="46">
        <v>1650</v>
      </c>
      <c r="I311" s="14" t="s">
        <v>398</v>
      </c>
      <c r="J311">
        <v>1</v>
      </c>
      <c r="K311">
        <v>40.72</v>
      </c>
      <c r="L311">
        <v>17</v>
      </c>
      <c r="M311">
        <v>1</v>
      </c>
      <c r="N311">
        <v>24</v>
      </c>
      <c r="O311" s="31" t="s">
        <v>435</v>
      </c>
      <c r="P311" s="35" t="s">
        <v>455</v>
      </c>
      <c r="Q311">
        <v>4</v>
      </c>
      <c r="R311">
        <v>46</v>
      </c>
      <c r="S311" s="20" t="s">
        <v>27</v>
      </c>
      <c r="T311" s="10" t="s">
        <v>597</v>
      </c>
      <c r="U311">
        <v>3</v>
      </c>
      <c r="V311">
        <v>3</v>
      </c>
      <c r="W311">
        <v>3</v>
      </c>
      <c r="X311">
        <v>3</v>
      </c>
      <c r="AA311">
        <v>1209</v>
      </c>
      <c r="AB311" t="s">
        <v>30</v>
      </c>
    </row>
    <row r="312" spans="1:29" x14ac:dyDescent="0.25">
      <c r="A312" s="15" t="s">
        <v>167</v>
      </c>
      <c r="B312" s="25" t="s">
        <v>198</v>
      </c>
      <c r="C312">
        <v>48</v>
      </c>
      <c r="D312" s="33">
        <v>1</v>
      </c>
      <c r="E312" s="27" t="str">
        <f>VLOOKUP(U312, method!$A$1:$B$15, 2, 0)</f>
        <v>中後</v>
      </c>
      <c r="F312">
        <v>10</v>
      </c>
      <c r="G312">
        <v>117</v>
      </c>
      <c r="H312" s="46">
        <v>1650</v>
      </c>
      <c r="I312" s="14" t="s">
        <v>398</v>
      </c>
      <c r="J312">
        <v>1</v>
      </c>
      <c r="K312">
        <v>40.71</v>
      </c>
      <c r="L312">
        <v>29</v>
      </c>
      <c r="M312">
        <v>12</v>
      </c>
      <c r="N312">
        <v>23</v>
      </c>
      <c r="O312" s="31" t="s">
        <v>451</v>
      </c>
      <c r="P312" s="35" t="s">
        <v>455</v>
      </c>
      <c r="Q312">
        <v>4</v>
      </c>
      <c r="R312">
        <v>41</v>
      </c>
      <c r="S312" s="20" t="s">
        <v>27</v>
      </c>
      <c r="T312" s="10">
        <v>1</v>
      </c>
      <c r="U312">
        <v>8</v>
      </c>
      <c r="V312">
        <v>8</v>
      </c>
      <c r="W312">
        <v>6</v>
      </c>
      <c r="X312">
        <v>1</v>
      </c>
      <c r="AA312">
        <v>1222</v>
      </c>
      <c r="AB312" t="s">
        <v>30</v>
      </c>
    </row>
    <row r="313" spans="1:29" x14ac:dyDescent="0.25">
      <c r="A313" s="15" t="s">
        <v>167</v>
      </c>
      <c r="B313" s="25" t="s">
        <v>198</v>
      </c>
      <c r="C313">
        <v>87</v>
      </c>
      <c r="D313">
        <v>11</v>
      </c>
      <c r="E313" s="28" t="str">
        <f>VLOOKUP(U313, method!$A$1:$B$15, 2, 0)</f>
        <v>中前</v>
      </c>
      <c r="F313">
        <v>5</v>
      </c>
      <c r="G313">
        <v>114</v>
      </c>
      <c r="H313" s="46">
        <v>1400</v>
      </c>
      <c r="I313" s="17" t="s">
        <v>512</v>
      </c>
      <c r="J313">
        <v>1</v>
      </c>
      <c r="K313">
        <v>23.63</v>
      </c>
      <c r="L313">
        <v>17</v>
      </c>
      <c r="M313">
        <v>12</v>
      </c>
      <c r="N313">
        <v>23</v>
      </c>
      <c r="O313" t="s">
        <v>551</v>
      </c>
      <c r="P313" s="35" t="s">
        <v>455</v>
      </c>
      <c r="Q313">
        <v>4</v>
      </c>
      <c r="R313">
        <v>44</v>
      </c>
      <c r="S313" s="20" t="s">
        <v>27</v>
      </c>
      <c r="T313" t="s">
        <v>573</v>
      </c>
      <c r="U313">
        <v>7</v>
      </c>
      <c r="V313">
        <v>5</v>
      </c>
      <c r="W313">
        <v>9</v>
      </c>
      <c r="X313">
        <v>11</v>
      </c>
      <c r="AA313">
        <v>1225</v>
      </c>
      <c r="AB313" t="s">
        <v>117</v>
      </c>
    </row>
    <row r="314" spans="1:29" x14ac:dyDescent="0.25">
      <c r="A314" s="15" t="s">
        <v>167</v>
      </c>
      <c r="B314" s="25" t="s">
        <v>198</v>
      </c>
      <c r="C314">
        <v>71</v>
      </c>
      <c r="D314">
        <v>8</v>
      </c>
      <c r="E314" s="29" t="str">
        <f>VLOOKUP(U314, method!$A$1:$B$15, 2, 0)</f>
        <v>留後</v>
      </c>
      <c r="F314">
        <v>11</v>
      </c>
      <c r="G314">
        <v>118</v>
      </c>
      <c r="H314" s="46">
        <v>1400</v>
      </c>
      <c r="I314" s="14" t="s">
        <v>398</v>
      </c>
      <c r="J314">
        <v>1</v>
      </c>
      <c r="K314">
        <v>22.46</v>
      </c>
      <c r="L314">
        <v>19</v>
      </c>
      <c r="M314">
        <v>11</v>
      </c>
      <c r="N314">
        <v>23</v>
      </c>
      <c r="O314" t="s">
        <v>469</v>
      </c>
      <c r="P314" s="35" t="s">
        <v>436</v>
      </c>
      <c r="Q314">
        <v>4</v>
      </c>
      <c r="R314">
        <v>46</v>
      </c>
      <c r="S314" s="20" t="s">
        <v>27</v>
      </c>
      <c r="T314" t="s">
        <v>546</v>
      </c>
      <c r="U314">
        <v>11</v>
      </c>
      <c r="V314">
        <v>11</v>
      </c>
      <c r="W314">
        <v>10</v>
      </c>
      <c r="X314">
        <v>8</v>
      </c>
      <c r="AA314">
        <v>1221</v>
      </c>
      <c r="AB314" t="s">
        <v>113</v>
      </c>
    </row>
    <row r="315" spans="1:29" x14ac:dyDescent="0.25">
      <c r="A315" s="15" t="s">
        <v>167</v>
      </c>
      <c r="B315" s="25" t="s">
        <v>198</v>
      </c>
      <c r="C315">
        <v>24</v>
      </c>
      <c r="D315">
        <v>8</v>
      </c>
      <c r="E315" s="26" t="str">
        <f>VLOOKUP(U315, method!$A$1:$B$15, 2, 0)</f>
        <v>放頭</v>
      </c>
      <c r="F315">
        <v>3</v>
      </c>
      <c r="G315">
        <v>118</v>
      </c>
      <c r="H315" s="46">
        <v>1650</v>
      </c>
      <c r="I315" s="17" t="s">
        <v>512</v>
      </c>
      <c r="J315">
        <v>1</v>
      </c>
      <c r="K315">
        <v>42.33</v>
      </c>
      <c r="L315">
        <v>1</v>
      </c>
      <c r="M315">
        <v>11</v>
      </c>
      <c r="N315">
        <v>23</v>
      </c>
      <c r="O315" s="31" t="s">
        <v>451</v>
      </c>
      <c r="P315" s="35" t="s">
        <v>455</v>
      </c>
      <c r="Q315">
        <v>4</v>
      </c>
      <c r="R315">
        <v>49</v>
      </c>
      <c r="S315" s="20" t="s">
        <v>27</v>
      </c>
      <c r="T315">
        <v>7</v>
      </c>
      <c r="U315">
        <v>2</v>
      </c>
      <c r="V315">
        <v>2</v>
      </c>
      <c r="W315">
        <v>1</v>
      </c>
      <c r="X315">
        <v>8</v>
      </c>
      <c r="AA315">
        <v>1218</v>
      </c>
      <c r="AB315" t="s">
        <v>961</v>
      </c>
    </row>
    <row r="316" spans="1:29" x14ac:dyDescent="0.25">
      <c r="A316" s="15" t="s">
        <v>167</v>
      </c>
      <c r="B316" s="25" t="s">
        <v>198</v>
      </c>
      <c r="C316">
        <v>61</v>
      </c>
      <c r="D316">
        <v>10</v>
      </c>
      <c r="E316" s="29" t="str">
        <f>VLOOKUP(U316, method!$A$1:$B$15, 2, 0)</f>
        <v>留後</v>
      </c>
      <c r="F316">
        <v>11</v>
      </c>
      <c r="G316">
        <v>127</v>
      </c>
      <c r="H316" s="46">
        <v>1200</v>
      </c>
      <c r="I316" s="25" t="s">
        <v>120</v>
      </c>
      <c r="J316">
        <v>1</v>
      </c>
      <c r="K316">
        <v>10.66</v>
      </c>
      <c r="L316">
        <v>24</v>
      </c>
      <c r="M316">
        <v>9</v>
      </c>
      <c r="N316">
        <v>23</v>
      </c>
      <c r="O316" t="s">
        <v>532</v>
      </c>
      <c r="P316" s="35" t="s">
        <v>455</v>
      </c>
      <c r="Q316">
        <v>4</v>
      </c>
      <c r="R316">
        <v>51</v>
      </c>
      <c r="S316" s="20" t="s">
        <v>27</v>
      </c>
      <c r="T316" t="s">
        <v>546</v>
      </c>
      <c r="U316">
        <v>12</v>
      </c>
      <c r="V316">
        <v>12</v>
      </c>
      <c r="W316">
        <v>10</v>
      </c>
      <c r="AA316">
        <v>1199</v>
      </c>
      <c r="AB316" t="s">
        <v>16</v>
      </c>
    </row>
    <row r="317" spans="1:29" x14ac:dyDescent="0.25">
      <c r="A317" s="15" t="s">
        <v>167</v>
      </c>
      <c r="B317" s="25" t="s">
        <v>198</v>
      </c>
      <c r="C317">
        <v>110</v>
      </c>
      <c r="D317">
        <v>9</v>
      </c>
      <c r="E317" s="27" t="str">
        <f>VLOOKUP(U317, method!$A$1:$B$15, 2, 0)</f>
        <v>中後</v>
      </c>
      <c r="F317">
        <v>2</v>
      </c>
      <c r="G317">
        <v>124</v>
      </c>
      <c r="H317" s="46">
        <v>1400</v>
      </c>
      <c r="I317" s="17" t="s">
        <v>512</v>
      </c>
      <c r="J317">
        <v>1</v>
      </c>
      <c r="K317">
        <v>22.82</v>
      </c>
      <c r="L317">
        <v>9</v>
      </c>
      <c r="M317">
        <v>7</v>
      </c>
      <c r="N317">
        <v>23</v>
      </c>
      <c r="O317" t="s">
        <v>631</v>
      </c>
      <c r="P317" s="35" t="s">
        <v>436</v>
      </c>
      <c r="Q317">
        <v>4</v>
      </c>
      <c r="R317">
        <v>56</v>
      </c>
      <c r="S317" s="20" t="s">
        <v>27</v>
      </c>
      <c r="T317" t="s">
        <v>637</v>
      </c>
      <c r="U317">
        <v>9</v>
      </c>
      <c r="V317">
        <v>11</v>
      </c>
      <c r="W317">
        <v>13</v>
      </c>
      <c r="X317">
        <v>9</v>
      </c>
      <c r="AA317">
        <v>1188</v>
      </c>
      <c r="AB317" t="s">
        <v>16</v>
      </c>
    </row>
    <row r="318" spans="1:29" x14ac:dyDescent="0.25">
      <c r="A318" s="15" t="s">
        <v>167</v>
      </c>
      <c r="B318" s="25" t="s">
        <v>198</v>
      </c>
      <c r="C318">
        <v>72</v>
      </c>
      <c r="D318">
        <v>13</v>
      </c>
      <c r="E318" s="29" t="str">
        <f>VLOOKUP(U318, method!$A$1:$B$15, 2, 0)</f>
        <v>留後</v>
      </c>
      <c r="F318">
        <v>5</v>
      </c>
      <c r="G318">
        <v>135</v>
      </c>
      <c r="H318" s="46">
        <v>1400</v>
      </c>
      <c r="I318" s="25" t="s">
        <v>120</v>
      </c>
      <c r="J318">
        <v>1</v>
      </c>
      <c r="K318">
        <v>23.91</v>
      </c>
      <c r="L318">
        <v>25</v>
      </c>
      <c r="M318">
        <v>6</v>
      </c>
      <c r="N318">
        <v>23</v>
      </c>
      <c r="O318" t="s">
        <v>545</v>
      </c>
      <c r="P318" s="35" t="s">
        <v>455</v>
      </c>
      <c r="Q318">
        <v>4</v>
      </c>
      <c r="R318">
        <v>59</v>
      </c>
      <c r="S318" s="20" t="s">
        <v>27</v>
      </c>
      <c r="T318">
        <v>7</v>
      </c>
      <c r="U318">
        <v>12</v>
      </c>
      <c r="V318">
        <v>10</v>
      </c>
      <c r="W318">
        <v>10</v>
      </c>
      <c r="X318">
        <v>13</v>
      </c>
      <c r="AA318">
        <v>1211</v>
      </c>
      <c r="AB318" t="s">
        <v>16</v>
      </c>
    </row>
    <row r="319" spans="1:29" x14ac:dyDescent="0.25">
      <c r="A319" s="15" t="s">
        <v>167</v>
      </c>
      <c r="B319" s="25" t="s">
        <v>198</v>
      </c>
      <c r="C319" t="s">
        <v>463</v>
      </c>
      <c r="D319" t="s">
        <v>724</v>
      </c>
      <c r="F319" t="s">
        <v>463</v>
      </c>
      <c r="G319">
        <v>128</v>
      </c>
      <c r="H319" s="46">
        <v>1400</v>
      </c>
      <c r="I319" s="17" t="s">
        <v>512</v>
      </c>
      <c r="J319" t="s">
        <v>463</v>
      </c>
      <c r="L319">
        <v>4</v>
      </c>
      <c r="M319">
        <v>6</v>
      </c>
      <c r="N319">
        <v>23</v>
      </c>
      <c r="O319" t="s">
        <v>551</v>
      </c>
      <c r="P319" s="35" t="s">
        <v>436</v>
      </c>
      <c r="Q319">
        <v>4</v>
      </c>
      <c r="R319">
        <v>59</v>
      </c>
      <c r="S319" s="20" t="s">
        <v>27</v>
      </c>
      <c r="T319" t="s">
        <v>463</v>
      </c>
      <c r="U319" t="s">
        <v>463</v>
      </c>
      <c r="AA319" t="s">
        <v>463</v>
      </c>
      <c r="AB319" t="s">
        <v>463</v>
      </c>
      <c r="AC319" t="s">
        <v>463</v>
      </c>
    </row>
    <row r="320" spans="1:29" x14ac:dyDescent="0.25">
      <c r="A320" s="15" t="s">
        <v>167</v>
      </c>
      <c r="B320" s="25" t="s">
        <v>198</v>
      </c>
      <c r="C320">
        <v>80</v>
      </c>
      <c r="D320">
        <v>11</v>
      </c>
      <c r="E320" s="28" t="str">
        <f>VLOOKUP(U320, method!$A$1:$B$15, 2, 0)</f>
        <v>中前</v>
      </c>
      <c r="F320">
        <v>10</v>
      </c>
      <c r="G320">
        <v>114</v>
      </c>
      <c r="H320" s="46">
        <v>1650</v>
      </c>
      <c r="I320" s="17" t="s">
        <v>512</v>
      </c>
      <c r="J320">
        <v>1</v>
      </c>
      <c r="K320">
        <v>38.54</v>
      </c>
      <c r="L320">
        <v>10</v>
      </c>
      <c r="M320">
        <v>5</v>
      </c>
      <c r="N320">
        <v>23</v>
      </c>
      <c r="O320" t="s">
        <v>511</v>
      </c>
      <c r="P320" s="35" t="s">
        <v>455</v>
      </c>
      <c r="Q320">
        <v>3</v>
      </c>
      <c r="R320">
        <v>62</v>
      </c>
      <c r="S320" s="20" t="s">
        <v>27</v>
      </c>
      <c r="T320" t="s">
        <v>679</v>
      </c>
      <c r="U320">
        <v>6</v>
      </c>
      <c r="V320">
        <v>3</v>
      </c>
      <c r="W320">
        <v>5</v>
      </c>
      <c r="X320">
        <v>11</v>
      </c>
      <c r="AA320">
        <v>1220</v>
      </c>
      <c r="AB320" t="s">
        <v>16</v>
      </c>
    </row>
    <row r="321" spans="1:28" x14ac:dyDescent="0.25">
      <c r="A321" s="15" t="s">
        <v>167</v>
      </c>
      <c r="B321" s="25" t="s">
        <v>198</v>
      </c>
      <c r="C321">
        <v>138</v>
      </c>
      <c r="D321">
        <v>12</v>
      </c>
      <c r="E321" s="28" t="str">
        <f>VLOOKUP(U321, method!$A$1:$B$15, 2, 0)</f>
        <v>中前</v>
      </c>
      <c r="F321">
        <v>7</v>
      </c>
      <c r="G321">
        <v>121</v>
      </c>
      <c r="H321" s="46">
        <v>1600</v>
      </c>
      <c r="I321" s="15" t="s">
        <v>390</v>
      </c>
      <c r="J321">
        <v>1</v>
      </c>
      <c r="K321">
        <v>37.049999999999997</v>
      </c>
      <c r="L321">
        <v>26</v>
      </c>
      <c r="M321">
        <v>3</v>
      </c>
      <c r="N321">
        <v>23</v>
      </c>
      <c r="O321" t="s">
        <v>631</v>
      </c>
      <c r="P321" s="35" t="s">
        <v>455</v>
      </c>
      <c r="Q321">
        <v>3</v>
      </c>
      <c r="R321">
        <v>65</v>
      </c>
      <c r="S321" s="20" t="s">
        <v>27</v>
      </c>
      <c r="T321" t="s">
        <v>461</v>
      </c>
      <c r="U321">
        <v>4</v>
      </c>
      <c r="V321">
        <v>4</v>
      </c>
      <c r="W321">
        <v>4</v>
      </c>
      <c r="X321">
        <v>12</v>
      </c>
      <c r="AA321">
        <v>1200</v>
      </c>
      <c r="AB321" t="s">
        <v>16</v>
      </c>
    </row>
    <row r="322" spans="1:28" x14ac:dyDescent="0.25">
      <c r="A322" s="15" t="s">
        <v>167</v>
      </c>
      <c r="B322" s="25" t="s">
        <v>198</v>
      </c>
      <c r="C322">
        <v>147</v>
      </c>
      <c r="D322">
        <v>10</v>
      </c>
      <c r="E322" s="27" t="str">
        <f>VLOOKUP(U322, method!$A$1:$B$15, 2, 0)</f>
        <v>中後</v>
      </c>
      <c r="F322">
        <v>5</v>
      </c>
      <c r="G322">
        <v>115</v>
      </c>
      <c r="H322" s="46">
        <v>1400</v>
      </c>
      <c r="I322" s="17" t="s">
        <v>512</v>
      </c>
      <c r="J322">
        <v>1</v>
      </c>
      <c r="K322">
        <v>22.33</v>
      </c>
      <c r="L322">
        <v>11</v>
      </c>
      <c r="M322">
        <v>3</v>
      </c>
      <c r="N322">
        <v>23</v>
      </c>
      <c r="O322" t="s">
        <v>532</v>
      </c>
      <c r="P322" s="35" t="s">
        <v>455</v>
      </c>
      <c r="Q322">
        <v>3</v>
      </c>
      <c r="R322">
        <v>68</v>
      </c>
      <c r="S322" s="20" t="s">
        <v>27</v>
      </c>
      <c r="T322">
        <v>6</v>
      </c>
      <c r="U322">
        <v>9</v>
      </c>
      <c r="V322">
        <v>9</v>
      </c>
      <c r="W322">
        <v>9</v>
      </c>
      <c r="X322">
        <v>10</v>
      </c>
      <c r="AA322">
        <v>1189</v>
      </c>
      <c r="AB322" t="s">
        <v>915</v>
      </c>
    </row>
    <row r="323" spans="1:28" x14ac:dyDescent="0.25">
      <c r="A323" s="15" t="s">
        <v>167</v>
      </c>
      <c r="B323" s="25" t="s">
        <v>198</v>
      </c>
      <c r="C323">
        <v>133</v>
      </c>
      <c r="D323">
        <v>12</v>
      </c>
      <c r="E323" s="27" t="str">
        <f>VLOOKUP(U323, method!$A$1:$B$15, 2, 0)</f>
        <v>中後</v>
      </c>
      <c r="F323">
        <v>12</v>
      </c>
      <c r="G323">
        <v>121</v>
      </c>
      <c r="H323" s="46">
        <v>1650</v>
      </c>
      <c r="I323" s="17" t="s">
        <v>512</v>
      </c>
      <c r="J323">
        <v>1</v>
      </c>
      <c r="K323">
        <v>40.61</v>
      </c>
      <c r="L323">
        <v>15</v>
      </c>
      <c r="M323">
        <v>2</v>
      </c>
      <c r="N323">
        <v>23</v>
      </c>
      <c r="O323" s="31" t="s">
        <v>435</v>
      </c>
      <c r="P323" s="35" t="s">
        <v>436</v>
      </c>
      <c r="Q323">
        <v>3</v>
      </c>
      <c r="R323">
        <v>71</v>
      </c>
      <c r="S323" s="20" t="s">
        <v>27</v>
      </c>
      <c r="T323" t="s">
        <v>473</v>
      </c>
      <c r="U323">
        <v>8</v>
      </c>
      <c r="V323">
        <v>6</v>
      </c>
      <c r="W323">
        <v>7</v>
      </c>
      <c r="X323">
        <v>12</v>
      </c>
      <c r="AA323">
        <v>1206</v>
      </c>
      <c r="AB323" t="s">
        <v>321</v>
      </c>
    </row>
    <row r="324" spans="1:28" x14ac:dyDescent="0.25">
      <c r="A324" s="15" t="s">
        <v>167</v>
      </c>
      <c r="B324" s="25" t="s">
        <v>198</v>
      </c>
      <c r="C324">
        <v>173</v>
      </c>
      <c r="D324">
        <v>13</v>
      </c>
      <c r="E324" s="28" t="str">
        <f>VLOOKUP(U324, method!$A$1:$B$15, 2, 0)</f>
        <v>中前</v>
      </c>
      <c r="F324">
        <v>3</v>
      </c>
      <c r="G324">
        <v>124</v>
      </c>
      <c r="H324" s="46">
        <v>1600</v>
      </c>
      <c r="I324" s="25" t="s">
        <v>120</v>
      </c>
      <c r="J324">
        <v>1</v>
      </c>
      <c r="K324">
        <v>35.92</v>
      </c>
      <c r="L324">
        <v>8</v>
      </c>
      <c r="M324">
        <v>1</v>
      </c>
      <c r="N324">
        <v>23</v>
      </c>
      <c r="O324" t="s">
        <v>631</v>
      </c>
      <c r="P324" s="35" t="s">
        <v>455</v>
      </c>
      <c r="Q324" t="s">
        <v>777</v>
      </c>
      <c r="R324">
        <v>73</v>
      </c>
      <c r="S324" s="20" t="s">
        <v>27</v>
      </c>
      <c r="T324" t="s">
        <v>485</v>
      </c>
      <c r="U324">
        <v>7</v>
      </c>
      <c r="V324">
        <v>6</v>
      </c>
      <c r="W324">
        <v>7</v>
      </c>
      <c r="X324">
        <v>13</v>
      </c>
      <c r="AA324">
        <v>1217</v>
      </c>
      <c r="AB324" t="s">
        <v>16</v>
      </c>
    </row>
    <row r="325" spans="1:28" x14ac:dyDescent="0.25">
      <c r="A325" s="15" t="s">
        <v>167</v>
      </c>
      <c r="B325" s="25" t="s">
        <v>198</v>
      </c>
      <c r="C325">
        <v>75</v>
      </c>
      <c r="D325">
        <v>11</v>
      </c>
      <c r="E325" s="29" t="str">
        <f>VLOOKUP(U325, method!$A$1:$B$15, 2, 0)</f>
        <v>留後</v>
      </c>
      <c r="F325">
        <v>10</v>
      </c>
      <c r="G325">
        <v>124</v>
      </c>
      <c r="H325" s="46">
        <v>1600</v>
      </c>
      <c r="I325" s="17" t="s">
        <v>512</v>
      </c>
      <c r="J325">
        <v>1</v>
      </c>
      <c r="K325">
        <v>35.979999999999997</v>
      </c>
      <c r="L325">
        <v>18</v>
      </c>
      <c r="M325">
        <v>12</v>
      </c>
      <c r="N325">
        <v>22</v>
      </c>
      <c r="O325" t="s">
        <v>631</v>
      </c>
      <c r="P325" s="35" t="s">
        <v>455</v>
      </c>
      <c r="Q325">
        <v>3</v>
      </c>
      <c r="R325">
        <v>75</v>
      </c>
      <c r="S325" s="20" t="s">
        <v>27</v>
      </c>
      <c r="T325" t="s">
        <v>461</v>
      </c>
      <c r="U325">
        <v>11</v>
      </c>
      <c r="V325">
        <v>13</v>
      </c>
      <c r="W325">
        <v>14</v>
      </c>
      <c r="X325">
        <v>11</v>
      </c>
      <c r="AA325">
        <v>1206</v>
      </c>
      <c r="AB325" t="s">
        <v>867</v>
      </c>
    </row>
    <row r="326" spans="1:28" x14ac:dyDescent="0.25">
      <c r="A326" s="15" t="s">
        <v>167</v>
      </c>
      <c r="B326" s="25" t="s">
        <v>198</v>
      </c>
      <c r="C326">
        <v>31</v>
      </c>
      <c r="D326">
        <v>9</v>
      </c>
      <c r="E326" s="28" t="str">
        <f>VLOOKUP(U326, method!$A$1:$B$15, 2, 0)</f>
        <v>中前</v>
      </c>
      <c r="F326">
        <v>10</v>
      </c>
      <c r="G326">
        <v>117</v>
      </c>
      <c r="H326" s="46">
        <v>1400</v>
      </c>
      <c r="I326" s="25" t="s">
        <v>26</v>
      </c>
      <c r="J326">
        <v>1</v>
      </c>
      <c r="K326">
        <v>22.63</v>
      </c>
      <c r="L326">
        <v>27</v>
      </c>
      <c r="M326">
        <v>11</v>
      </c>
      <c r="N326">
        <v>22</v>
      </c>
      <c r="O326" t="s">
        <v>532</v>
      </c>
      <c r="P326" s="35" t="s">
        <v>455</v>
      </c>
      <c r="Q326">
        <v>2</v>
      </c>
      <c r="R326">
        <v>75</v>
      </c>
      <c r="S326" s="20" t="s">
        <v>27</v>
      </c>
      <c r="T326" t="s">
        <v>664</v>
      </c>
      <c r="U326">
        <v>5</v>
      </c>
      <c r="V326">
        <v>5</v>
      </c>
      <c r="W326">
        <v>5</v>
      </c>
      <c r="X326">
        <v>9</v>
      </c>
      <c r="AA326">
        <v>1203</v>
      </c>
      <c r="AB326" t="s">
        <v>875</v>
      </c>
    </row>
    <row r="327" spans="1:28" x14ac:dyDescent="0.25">
      <c r="A327" s="15" t="s">
        <v>167</v>
      </c>
      <c r="B327" s="14" t="s">
        <v>200</v>
      </c>
      <c r="C327">
        <v>13</v>
      </c>
      <c r="D327" s="34">
        <v>4</v>
      </c>
      <c r="E327" s="28" t="str">
        <f>VLOOKUP(U327, method!$A$1:$B$15, 2, 0)</f>
        <v>中前</v>
      </c>
      <c r="F327">
        <v>6</v>
      </c>
      <c r="G327">
        <v>116</v>
      </c>
      <c r="H327" s="46">
        <v>1650</v>
      </c>
      <c r="I327" s="14" t="s">
        <v>45</v>
      </c>
      <c r="J327">
        <v>1</v>
      </c>
      <c r="K327">
        <v>40.26</v>
      </c>
      <c r="L327">
        <v>28</v>
      </c>
      <c r="M327">
        <v>5</v>
      </c>
      <c r="N327">
        <v>25</v>
      </c>
      <c r="O327" s="31" t="s">
        <v>451</v>
      </c>
      <c r="P327" s="35" t="s">
        <v>436</v>
      </c>
      <c r="Q327">
        <v>4</v>
      </c>
      <c r="R327">
        <v>41</v>
      </c>
      <c r="S327" s="18" t="s">
        <v>95</v>
      </c>
      <c r="T327">
        <v>5</v>
      </c>
      <c r="U327">
        <v>5</v>
      </c>
      <c r="V327">
        <v>5</v>
      </c>
      <c r="W327">
        <v>8</v>
      </c>
      <c r="X327">
        <v>4</v>
      </c>
      <c r="AA327">
        <v>1211</v>
      </c>
      <c r="AB327" t="s">
        <v>143</v>
      </c>
    </row>
    <row r="328" spans="1:28" x14ac:dyDescent="0.25">
      <c r="A328" s="15" t="s">
        <v>167</v>
      </c>
      <c r="B328" s="14" t="s">
        <v>200</v>
      </c>
      <c r="C328">
        <v>16</v>
      </c>
      <c r="D328">
        <v>6</v>
      </c>
      <c r="E328" s="26" t="str">
        <f>VLOOKUP(U328, method!$A$1:$B$15, 2, 0)</f>
        <v>放頭</v>
      </c>
      <c r="F328">
        <v>7</v>
      </c>
      <c r="G328">
        <v>119</v>
      </c>
      <c r="H328" s="46">
        <v>1650</v>
      </c>
      <c r="I328" s="16" t="s">
        <v>140</v>
      </c>
      <c r="J328">
        <v>1</v>
      </c>
      <c r="K328">
        <v>40.14</v>
      </c>
      <c r="L328">
        <v>14</v>
      </c>
      <c r="M328">
        <v>5</v>
      </c>
      <c r="N328">
        <v>25</v>
      </c>
      <c r="O328" s="30" t="s">
        <v>445</v>
      </c>
      <c r="P328" s="35" t="s">
        <v>436</v>
      </c>
      <c r="Q328">
        <v>4</v>
      </c>
      <c r="R328">
        <v>43</v>
      </c>
      <c r="S328" s="18" t="s">
        <v>95</v>
      </c>
      <c r="T328" s="10" t="s">
        <v>498</v>
      </c>
      <c r="U328">
        <v>3</v>
      </c>
      <c r="V328">
        <v>2</v>
      </c>
      <c r="W328">
        <v>2</v>
      </c>
      <c r="X328">
        <v>6</v>
      </c>
      <c r="AA328">
        <v>1202</v>
      </c>
      <c r="AB328" t="s">
        <v>143</v>
      </c>
    </row>
    <row r="329" spans="1:28" x14ac:dyDescent="0.25">
      <c r="A329" s="15" t="s">
        <v>167</v>
      </c>
      <c r="B329" s="14" t="s">
        <v>200</v>
      </c>
      <c r="C329">
        <v>121</v>
      </c>
      <c r="D329">
        <v>7</v>
      </c>
      <c r="E329" s="27" t="str">
        <f>VLOOKUP(U329, method!$A$1:$B$15, 2, 0)</f>
        <v>中後</v>
      </c>
      <c r="F329">
        <v>11</v>
      </c>
      <c r="G329">
        <v>120</v>
      </c>
      <c r="H329" s="46">
        <v>1200</v>
      </c>
      <c r="I329" s="16" t="s">
        <v>140</v>
      </c>
      <c r="J329">
        <v>1</v>
      </c>
      <c r="K329">
        <v>10.26</v>
      </c>
      <c r="L329">
        <v>30</v>
      </c>
      <c r="M329">
        <v>4</v>
      </c>
      <c r="N329">
        <v>25</v>
      </c>
      <c r="O329" s="31" t="s">
        <v>451</v>
      </c>
      <c r="P329" s="35" t="s">
        <v>436</v>
      </c>
      <c r="Q329">
        <v>4</v>
      </c>
      <c r="R329">
        <v>45</v>
      </c>
      <c r="S329" s="18" t="s">
        <v>95</v>
      </c>
      <c r="T329">
        <v>5</v>
      </c>
      <c r="U329">
        <v>10</v>
      </c>
      <c r="V329">
        <v>10</v>
      </c>
      <c r="W329">
        <v>7</v>
      </c>
      <c r="AA329">
        <v>1202</v>
      </c>
      <c r="AB329" t="s">
        <v>977</v>
      </c>
    </row>
    <row r="330" spans="1:28" x14ac:dyDescent="0.25">
      <c r="A330" s="15" t="s">
        <v>167</v>
      </c>
      <c r="B330" s="14" t="s">
        <v>200</v>
      </c>
      <c r="C330">
        <v>145</v>
      </c>
      <c r="D330">
        <v>11</v>
      </c>
      <c r="E330" s="29" t="str">
        <f>VLOOKUP(U330, method!$A$1:$B$15, 2, 0)</f>
        <v>留後</v>
      </c>
      <c r="F330">
        <v>10</v>
      </c>
      <c r="G330">
        <v>124</v>
      </c>
      <c r="H330" s="46">
        <v>1200</v>
      </c>
      <c r="I330" s="16" t="s">
        <v>140</v>
      </c>
      <c r="J330">
        <v>1</v>
      </c>
      <c r="K330">
        <v>10.63</v>
      </c>
      <c r="L330">
        <v>9</v>
      </c>
      <c r="M330">
        <v>4</v>
      </c>
      <c r="N330">
        <v>25</v>
      </c>
      <c r="O330" s="31" t="s">
        <v>439</v>
      </c>
      <c r="P330" s="35" t="s">
        <v>436</v>
      </c>
      <c r="Q330">
        <v>4</v>
      </c>
      <c r="R330">
        <v>48</v>
      </c>
      <c r="S330" s="18" t="s">
        <v>95</v>
      </c>
      <c r="T330" t="s">
        <v>637</v>
      </c>
      <c r="U330">
        <v>12</v>
      </c>
      <c r="V330">
        <v>12</v>
      </c>
      <c r="W330">
        <v>11</v>
      </c>
      <c r="AA330">
        <v>1194</v>
      </c>
      <c r="AB330" t="s">
        <v>123</v>
      </c>
    </row>
    <row r="331" spans="1:28" x14ac:dyDescent="0.25">
      <c r="A331" s="15" t="s">
        <v>167</v>
      </c>
      <c r="B331" s="14" t="s">
        <v>200</v>
      </c>
      <c r="C331">
        <v>175</v>
      </c>
      <c r="D331">
        <v>11</v>
      </c>
      <c r="E331" s="29" t="str">
        <f>VLOOKUP(U331, method!$A$1:$B$15, 2, 0)</f>
        <v>留後</v>
      </c>
      <c r="F331">
        <v>10</v>
      </c>
      <c r="G331">
        <v>125</v>
      </c>
      <c r="H331" s="46">
        <v>1200</v>
      </c>
      <c r="I331" s="16" t="s">
        <v>140</v>
      </c>
      <c r="J331">
        <v>1</v>
      </c>
      <c r="K331">
        <v>10.44</v>
      </c>
      <c r="L331">
        <v>30</v>
      </c>
      <c r="M331">
        <v>3</v>
      </c>
      <c r="N331">
        <v>25</v>
      </c>
      <c r="O331" t="s">
        <v>491</v>
      </c>
      <c r="P331" s="35" t="s">
        <v>455</v>
      </c>
      <c r="Q331">
        <v>4</v>
      </c>
      <c r="R331">
        <v>50</v>
      </c>
      <c r="S331" s="18" t="s">
        <v>95</v>
      </c>
      <c r="T331" t="s">
        <v>533</v>
      </c>
      <c r="U331">
        <v>13</v>
      </c>
      <c r="V331">
        <v>13</v>
      </c>
      <c r="W331">
        <v>11</v>
      </c>
      <c r="AA331">
        <v>1192</v>
      </c>
      <c r="AB331" t="s">
        <v>123</v>
      </c>
    </row>
    <row r="332" spans="1:28" x14ac:dyDescent="0.25">
      <c r="A332" s="15" t="s">
        <v>167</v>
      </c>
      <c r="B332" s="14" t="s">
        <v>200</v>
      </c>
      <c r="C332">
        <v>210</v>
      </c>
      <c r="D332">
        <v>12</v>
      </c>
      <c r="E332" s="29" t="str">
        <f>VLOOKUP(U332, method!$A$1:$B$15, 2, 0)</f>
        <v>留後</v>
      </c>
      <c r="F332">
        <v>11</v>
      </c>
      <c r="G332">
        <v>125</v>
      </c>
      <c r="H332" s="46">
        <v>1200</v>
      </c>
      <c r="I332" s="15" t="s">
        <v>390</v>
      </c>
      <c r="J332">
        <v>1</v>
      </c>
      <c r="K332">
        <v>10.1</v>
      </c>
      <c r="L332">
        <v>15</v>
      </c>
      <c r="M332">
        <v>3</v>
      </c>
      <c r="N332">
        <v>25</v>
      </c>
      <c r="O332" t="s">
        <v>631</v>
      </c>
      <c r="P332" s="35" t="s">
        <v>436</v>
      </c>
      <c r="Q332">
        <v>4</v>
      </c>
      <c r="R332">
        <v>52</v>
      </c>
      <c r="S332" s="18" t="s">
        <v>95</v>
      </c>
      <c r="T332" t="s">
        <v>508</v>
      </c>
      <c r="U332">
        <v>11</v>
      </c>
      <c r="V332">
        <v>12</v>
      </c>
      <c r="W332">
        <v>12</v>
      </c>
      <c r="AA332">
        <v>1184</v>
      </c>
      <c r="AB332" t="s">
        <v>123</v>
      </c>
    </row>
    <row r="333" spans="1:28" x14ac:dyDescent="0.25">
      <c r="A333" s="15" t="s">
        <v>167</v>
      </c>
      <c r="B333" s="14" t="s">
        <v>200</v>
      </c>
      <c r="C333">
        <v>121</v>
      </c>
      <c r="D333">
        <v>9</v>
      </c>
      <c r="E333" s="29" t="str">
        <f>VLOOKUP(U333, method!$A$1:$B$15, 2, 0)</f>
        <v>留後</v>
      </c>
      <c r="F333">
        <v>12</v>
      </c>
      <c r="G333">
        <v>127</v>
      </c>
      <c r="H333" s="46">
        <v>1200</v>
      </c>
      <c r="I333" s="16" t="s">
        <v>140</v>
      </c>
      <c r="J333">
        <v>1</v>
      </c>
      <c r="K333">
        <v>10.8</v>
      </c>
      <c r="L333">
        <v>19</v>
      </c>
      <c r="M333">
        <v>2</v>
      </c>
      <c r="N333">
        <v>25</v>
      </c>
      <c r="O333" s="30" t="s">
        <v>445</v>
      </c>
      <c r="P333" s="35" t="s">
        <v>455</v>
      </c>
      <c r="Q333">
        <v>4</v>
      </c>
      <c r="R333">
        <v>52</v>
      </c>
      <c r="S333" s="18" t="s">
        <v>95</v>
      </c>
      <c r="T333">
        <v>6</v>
      </c>
      <c r="U333">
        <v>12</v>
      </c>
      <c r="V333">
        <v>12</v>
      </c>
      <c r="W333">
        <v>9</v>
      </c>
      <c r="AA333">
        <v>1186</v>
      </c>
      <c r="AB333" t="s">
        <v>980</v>
      </c>
    </row>
    <row r="334" spans="1:28" x14ac:dyDescent="0.25">
      <c r="A334" s="15" t="s">
        <v>167</v>
      </c>
      <c r="B334" s="15" t="s">
        <v>2548</v>
      </c>
      <c r="C334">
        <v>35</v>
      </c>
      <c r="D334">
        <v>9</v>
      </c>
      <c r="E334" s="29" t="str">
        <f>VLOOKUP(U334, method!$A$1:$B$15, 2, 0)</f>
        <v>留後</v>
      </c>
      <c r="F334">
        <v>11</v>
      </c>
      <c r="G334">
        <v>130</v>
      </c>
      <c r="H334" s="46">
        <v>1650</v>
      </c>
      <c r="I334" s="23" t="s">
        <v>39</v>
      </c>
      <c r="J334">
        <v>1</v>
      </c>
      <c r="K334">
        <v>40.380000000000003</v>
      </c>
      <c r="L334">
        <v>25</v>
      </c>
      <c r="M334">
        <v>6</v>
      </c>
      <c r="N334">
        <v>25</v>
      </c>
      <c r="O334" s="31" t="s">
        <v>435</v>
      </c>
      <c r="P334" s="35" t="s">
        <v>436</v>
      </c>
      <c r="Q334">
        <v>4</v>
      </c>
      <c r="R334">
        <v>55</v>
      </c>
      <c r="S334" s="17" t="s">
        <v>68</v>
      </c>
      <c r="T334" t="s">
        <v>536</v>
      </c>
      <c r="U334">
        <v>12</v>
      </c>
      <c r="V334">
        <v>12</v>
      </c>
      <c r="W334">
        <v>12</v>
      </c>
      <c r="X334">
        <v>9</v>
      </c>
      <c r="AA334">
        <v>1146</v>
      </c>
      <c r="AB334" t="s">
        <v>30</v>
      </c>
    </row>
    <row r="335" spans="1:28" x14ac:dyDescent="0.25">
      <c r="A335" s="15" t="s">
        <v>167</v>
      </c>
      <c r="B335" s="15" t="s">
        <v>2548</v>
      </c>
      <c r="C335">
        <v>15</v>
      </c>
      <c r="D335" s="34">
        <v>4</v>
      </c>
      <c r="E335" s="27" t="str">
        <f>VLOOKUP(U335, method!$A$1:$B$15, 2, 0)</f>
        <v>中後</v>
      </c>
      <c r="F335">
        <v>9</v>
      </c>
      <c r="G335">
        <v>132</v>
      </c>
      <c r="H335" s="44">
        <v>1800</v>
      </c>
      <c r="I335" s="23" t="s">
        <v>39</v>
      </c>
      <c r="J335">
        <v>1</v>
      </c>
      <c r="K335">
        <v>51.65</v>
      </c>
      <c r="L335">
        <v>4</v>
      </c>
      <c r="M335">
        <v>6</v>
      </c>
      <c r="N335">
        <v>25</v>
      </c>
      <c r="O335" s="31" t="s">
        <v>439</v>
      </c>
      <c r="P335" s="36" t="s">
        <v>440</v>
      </c>
      <c r="Q335">
        <v>4</v>
      </c>
      <c r="R335">
        <v>57</v>
      </c>
      <c r="S335" s="17" t="s">
        <v>68</v>
      </c>
      <c r="T335">
        <v>3</v>
      </c>
      <c r="U335">
        <v>9</v>
      </c>
      <c r="V335">
        <v>6</v>
      </c>
      <c r="W335">
        <v>4</v>
      </c>
      <c r="X335">
        <v>3</v>
      </c>
      <c r="Y335">
        <v>4</v>
      </c>
      <c r="AA335">
        <v>1138</v>
      </c>
      <c r="AB335" t="s">
        <v>30</v>
      </c>
    </row>
    <row r="336" spans="1:28" x14ac:dyDescent="0.25">
      <c r="A336" s="15" t="s">
        <v>167</v>
      </c>
      <c r="B336" s="15" t="s">
        <v>2548</v>
      </c>
      <c r="C336">
        <v>15</v>
      </c>
      <c r="D336">
        <v>10</v>
      </c>
      <c r="E336" s="27" t="str">
        <f>VLOOKUP(U336, method!$A$1:$B$15, 2, 0)</f>
        <v>中後</v>
      </c>
      <c r="F336">
        <v>9</v>
      </c>
      <c r="G336">
        <v>135</v>
      </c>
      <c r="H336" s="46">
        <v>2200</v>
      </c>
      <c r="I336" s="23" t="s">
        <v>39</v>
      </c>
      <c r="J336">
        <v>2</v>
      </c>
      <c r="K336">
        <v>20.6</v>
      </c>
      <c r="L336">
        <v>7</v>
      </c>
      <c r="M336">
        <v>5</v>
      </c>
      <c r="N336">
        <v>25</v>
      </c>
      <c r="O336" s="31" t="s">
        <v>439</v>
      </c>
      <c r="P336" s="35" t="s">
        <v>455</v>
      </c>
      <c r="Q336">
        <v>4</v>
      </c>
      <c r="R336">
        <v>57</v>
      </c>
      <c r="S336" s="17" t="s">
        <v>68</v>
      </c>
      <c r="T336" t="s">
        <v>982</v>
      </c>
      <c r="U336">
        <v>8</v>
      </c>
      <c r="V336">
        <v>2</v>
      </c>
      <c r="W336">
        <v>2</v>
      </c>
      <c r="X336">
        <v>3</v>
      </c>
      <c r="Y336">
        <v>4</v>
      </c>
      <c r="Z336">
        <v>10</v>
      </c>
      <c r="AA336">
        <v>1148</v>
      </c>
      <c r="AB336" t="s">
        <v>30</v>
      </c>
    </row>
    <row r="337" spans="1:28" x14ac:dyDescent="0.25">
      <c r="A337" s="15" t="s">
        <v>167</v>
      </c>
      <c r="B337" s="15" t="s">
        <v>2548</v>
      </c>
      <c r="C337">
        <v>14</v>
      </c>
      <c r="D337" s="33">
        <v>2</v>
      </c>
      <c r="E337" s="28" t="str">
        <f>VLOOKUP(U337, method!$A$1:$B$15, 2, 0)</f>
        <v>中前</v>
      </c>
      <c r="F337">
        <v>5</v>
      </c>
      <c r="G337">
        <v>131</v>
      </c>
      <c r="H337" s="44">
        <v>1800</v>
      </c>
      <c r="I337" s="23" t="s">
        <v>39</v>
      </c>
      <c r="J337">
        <v>1</v>
      </c>
      <c r="K337">
        <v>48.84</v>
      </c>
      <c r="L337">
        <v>30</v>
      </c>
      <c r="M337">
        <v>4</v>
      </c>
      <c r="N337">
        <v>25</v>
      </c>
      <c r="O337" s="31" t="s">
        <v>451</v>
      </c>
      <c r="P337" s="35" t="s">
        <v>436</v>
      </c>
      <c r="Q337">
        <v>4</v>
      </c>
      <c r="R337">
        <v>56</v>
      </c>
      <c r="S337" s="17" t="s">
        <v>68</v>
      </c>
      <c r="T337" s="10" t="s">
        <v>597</v>
      </c>
      <c r="U337">
        <v>5</v>
      </c>
      <c r="V337">
        <v>5</v>
      </c>
      <c r="W337">
        <v>5</v>
      </c>
      <c r="X337">
        <v>5</v>
      </c>
      <c r="Y337">
        <v>2</v>
      </c>
      <c r="AA337">
        <v>1158</v>
      </c>
      <c r="AB337" t="s">
        <v>30</v>
      </c>
    </row>
    <row r="338" spans="1:28" x14ac:dyDescent="0.25">
      <c r="A338" s="15" t="s">
        <v>167</v>
      </c>
      <c r="B338" s="15" t="s">
        <v>2548</v>
      </c>
      <c r="C338">
        <v>12</v>
      </c>
      <c r="D338" s="33">
        <v>2</v>
      </c>
      <c r="E338" s="28" t="str">
        <f>VLOOKUP(U338, method!$A$1:$B$15, 2, 0)</f>
        <v>中前</v>
      </c>
      <c r="F338">
        <v>4</v>
      </c>
      <c r="G338">
        <v>132</v>
      </c>
      <c r="H338" s="44">
        <v>1800</v>
      </c>
      <c r="I338" s="23" t="s">
        <v>39</v>
      </c>
      <c r="J338">
        <v>1</v>
      </c>
      <c r="K338">
        <v>49.38</v>
      </c>
      <c r="L338">
        <v>9</v>
      </c>
      <c r="M338">
        <v>4</v>
      </c>
      <c r="N338">
        <v>25</v>
      </c>
      <c r="O338" s="31" t="s">
        <v>439</v>
      </c>
      <c r="P338" s="35" t="s">
        <v>436</v>
      </c>
      <c r="Q338">
        <v>4</v>
      </c>
      <c r="R338">
        <v>54</v>
      </c>
      <c r="S338" s="17" t="s">
        <v>68</v>
      </c>
      <c r="T338" s="10" t="s">
        <v>613</v>
      </c>
      <c r="U338">
        <v>6</v>
      </c>
      <c r="V338">
        <v>5</v>
      </c>
      <c r="W338">
        <v>5</v>
      </c>
      <c r="X338">
        <v>6</v>
      </c>
      <c r="Y338">
        <v>2</v>
      </c>
      <c r="AA338">
        <v>1149</v>
      </c>
      <c r="AB338" t="s">
        <v>30</v>
      </c>
    </row>
    <row r="339" spans="1:28" x14ac:dyDescent="0.25">
      <c r="A339" s="15" t="s">
        <v>167</v>
      </c>
      <c r="B339" s="15" t="s">
        <v>2548</v>
      </c>
      <c r="C339">
        <v>8.8000000000000007</v>
      </c>
      <c r="D339">
        <v>6</v>
      </c>
      <c r="E339" s="27" t="str">
        <f>VLOOKUP(U339, method!$A$1:$B$15, 2, 0)</f>
        <v>中後</v>
      </c>
      <c r="F339">
        <v>2</v>
      </c>
      <c r="G339">
        <v>134</v>
      </c>
      <c r="H339" s="44">
        <v>1800</v>
      </c>
      <c r="I339" s="15" t="s">
        <v>390</v>
      </c>
      <c r="J339">
        <v>1</v>
      </c>
      <c r="K339">
        <v>49.5</v>
      </c>
      <c r="L339">
        <v>5</v>
      </c>
      <c r="M339">
        <v>3</v>
      </c>
      <c r="N339">
        <v>25</v>
      </c>
      <c r="O339" s="31" t="s">
        <v>451</v>
      </c>
      <c r="P339" s="35" t="s">
        <v>455</v>
      </c>
      <c r="Q339">
        <v>4</v>
      </c>
      <c r="R339">
        <v>56</v>
      </c>
      <c r="S339" s="17" t="s">
        <v>68</v>
      </c>
      <c r="T339" t="s">
        <v>519</v>
      </c>
      <c r="U339">
        <v>9</v>
      </c>
      <c r="V339">
        <v>8</v>
      </c>
      <c r="W339">
        <v>8</v>
      </c>
      <c r="X339">
        <v>7</v>
      </c>
      <c r="Y339">
        <v>6</v>
      </c>
      <c r="AA339">
        <v>1159</v>
      </c>
      <c r="AB339" t="s">
        <v>30</v>
      </c>
    </row>
    <row r="340" spans="1:28" x14ac:dyDescent="0.25">
      <c r="A340" s="15" t="s">
        <v>167</v>
      </c>
      <c r="B340" s="15" t="s">
        <v>2548</v>
      </c>
      <c r="C340">
        <v>47</v>
      </c>
      <c r="D340">
        <v>8</v>
      </c>
      <c r="E340" s="29" t="str">
        <f>VLOOKUP(U340, method!$A$1:$B$15, 2, 0)</f>
        <v>留後</v>
      </c>
      <c r="F340">
        <v>7</v>
      </c>
      <c r="G340">
        <v>134</v>
      </c>
      <c r="H340" s="44">
        <v>1800</v>
      </c>
      <c r="I340" s="16" t="s">
        <v>71</v>
      </c>
      <c r="J340">
        <v>1</v>
      </c>
      <c r="K340">
        <v>47.68</v>
      </c>
      <c r="L340">
        <v>16</v>
      </c>
      <c r="M340">
        <v>2</v>
      </c>
      <c r="N340">
        <v>25</v>
      </c>
      <c r="O340" t="s">
        <v>631</v>
      </c>
      <c r="P340" s="35" t="s">
        <v>436</v>
      </c>
      <c r="Q340">
        <v>4</v>
      </c>
      <c r="R340">
        <v>57</v>
      </c>
      <c r="S340" s="17" t="s">
        <v>68</v>
      </c>
      <c r="T340">
        <v>6</v>
      </c>
      <c r="U340">
        <v>12</v>
      </c>
      <c r="V340">
        <v>11</v>
      </c>
      <c r="W340">
        <v>8</v>
      </c>
      <c r="X340">
        <v>7</v>
      </c>
      <c r="Y340">
        <v>8</v>
      </c>
      <c r="AA340">
        <v>1159</v>
      </c>
      <c r="AB340" t="s">
        <v>30</v>
      </c>
    </row>
    <row r="341" spans="1:28" x14ac:dyDescent="0.25">
      <c r="A341" s="15" t="s">
        <v>167</v>
      </c>
      <c r="B341" s="15" t="s">
        <v>2548</v>
      </c>
      <c r="C341">
        <v>10</v>
      </c>
      <c r="D341">
        <v>10</v>
      </c>
      <c r="E341" s="27" t="str">
        <f>VLOOKUP(U341, method!$A$1:$B$15, 2, 0)</f>
        <v>中後</v>
      </c>
      <c r="F341">
        <v>10</v>
      </c>
      <c r="G341">
        <v>135</v>
      </c>
      <c r="H341" s="44">
        <v>1800</v>
      </c>
      <c r="I341" s="24" t="s">
        <v>389</v>
      </c>
      <c r="J341">
        <v>1</v>
      </c>
      <c r="K341">
        <v>50.18</v>
      </c>
      <c r="L341">
        <v>5</v>
      </c>
      <c r="M341">
        <v>2</v>
      </c>
      <c r="N341">
        <v>25</v>
      </c>
      <c r="O341" s="31" t="s">
        <v>439</v>
      </c>
      <c r="P341" s="35" t="s">
        <v>455</v>
      </c>
      <c r="Q341">
        <v>4</v>
      </c>
      <c r="R341">
        <v>57</v>
      </c>
      <c r="S341" s="17" t="s">
        <v>68</v>
      </c>
      <c r="T341" t="s">
        <v>495</v>
      </c>
      <c r="U341">
        <v>10</v>
      </c>
      <c r="V341">
        <v>12</v>
      </c>
      <c r="W341">
        <v>12</v>
      </c>
      <c r="X341">
        <v>12</v>
      </c>
      <c r="Y341">
        <v>10</v>
      </c>
      <c r="AA341">
        <v>1162</v>
      </c>
      <c r="AB341" t="s">
        <v>30</v>
      </c>
    </row>
    <row r="342" spans="1:28" x14ac:dyDescent="0.25">
      <c r="A342" s="15" t="s">
        <v>167</v>
      </c>
      <c r="B342" s="15" t="s">
        <v>2548</v>
      </c>
      <c r="C342">
        <v>12</v>
      </c>
      <c r="D342" s="33">
        <v>2</v>
      </c>
      <c r="E342" s="27" t="str">
        <f>VLOOKUP(U342, method!$A$1:$B$15, 2, 0)</f>
        <v>中後</v>
      </c>
      <c r="F342">
        <v>4</v>
      </c>
      <c r="G342">
        <v>131</v>
      </c>
      <c r="H342" s="44">
        <v>1800</v>
      </c>
      <c r="I342" s="15" t="s">
        <v>390</v>
      </c>
      <c r="J342">
        <v>1</v>
      </c>
      <c r="K342">
        <v>49.31</v>
      </c>
      <c r="L342">
        <v>15</v>
      </c>
      <c r="M342">
        <v>1</v>
      </c>
      <c r="N342">
        <v>25</v>
      </c>
      <c r="O342" s="30" t="s">
        <v>445</v>
      </c>
      <c r="P342" s="35" t="s">
        <v>455</v>
      </c>
      <c r="Q342">
        <v>4</v>
      </c>
      <c r="R342">
        <v>55</v>
      </c>
      <c r="S342" s="17" t="s">
        <v>68</v>
      </c>
      <c r="T342" s="10" t="s">
        <v>597</v>
      </c>
      <c r="U342">
        <v>8</v>
      </c>
      <c r="V342">
        <v>8</v>
      </c>
      <c r="W342">
        <v>8</v>
      </c>
      <c r="X342">
        <v>7</v>
      </c>
      <c r="Y342">
        <v>2</v>
      </c>
      <c r="AA342">
        <v>1154</v>
      </c>
      <c r="AB342" t="s">
        <v>30</v>
      </c>
    </row>
    <row r="343" spans="1:28" x14ac:dyDescent="0.25">
      <c r="A343" s="15" t="s">
        <v>167</v>
      </c>
      <c r="B343" s="15" t="s">
        <v>2548</v>
      </c>
      <c r="C343">
        <v>31</v>
      </c>
      <c r="D343">
        <v>9</v>
      </c>
      <c r="E343" s="29" t="str">
        <f>VLOOKUP(U343, method!$A$1:$B$15, 2, 0)</f>
        <v>留後</v>
      </c>
      <c r="F343">
        <v>10</v>
      </c>
      <c r="G343">
        <v>130</v>
      </c>
      <c r="H343" s="44">
        <v>1800</v>
      </c>
      <c r="I343" s="24" t="s">
        <v>389</v>
      </c>
      <c r="J343">
        <v>1</v>
      </c>
      <c r="K343">
        <v>49.74</v>
      </c>
      <c r="L343">
        <v>5</v>
      </c>
      <c r="M343">
        <v>1</v>
      </c>
      <c r="N343">
        <v>25</v>
      </c>
      <c r="O343" t="s">
        <v>511</v>
      </c>
      <c r="P343" s="35" t="s">
        <v>455</v>
      </c>
      <c r="Q343">
        <v>4</v>
      </c>
      <c r="R343">
        <v>55</v>
      </c>
      <c r="S343" s="17" t="s">
        <v>68</v>
      </c>
      <c r="T343" t="s">
        <v>533</v>
      </c>
      <c r="U343">
        <v>12</v>
      </c>
      <c r="V343">
        <v>12</v>
      </c>
      <c r="W343">
        <v>11</v>
      </c>
      <c r="X343">
        <v>11</v>
      </c>
      <c r="Y343">
        <v>9</v>
      </c>
      <c r="AA343">
        <v>1166</v>
      </c>
      <c r="AB343" t="s">
        <v>30</v>
      </c>
    </row>
    <row r="344" spans="1:28" x14ac:dyDescent="0.25">
      <c r="A344" s="15" t="s">
        <v>167</v>
      </c>
      <c r="B344" s="15" t="s">
        <v>2548</v>
      </c>
      <c r="C344">
        <v>5.7</v>
      </c>
      <c r="D344" s="33">
        <v>1</v>
      </c>
      <c r="E344" s="27" t="str">
        <f>VLOOKUP(U344, method!$A$1:$B$15, 2, 0)</f>
        <v>中後</v>
      </c>
      <c r="F344">
        <v>3</v>
      </c>
      <c r="G344">
        <v>127</v>
      </c>
      <c r="H344" s="44">
        <v>1800</v>
      </c>
      <c r="I344" s="24" t="s">
        <v>389</v>
      </c>
      <c r="J344">
        <v>1</v>
      </c>
      <c r="K344">
        <v>48.85</v>
      </c>
      <c r="L344">
        <v>11</v>
      </c>
      <c r="M344">
        <v>12</v>
      </c>
      <c r="N344">
        <v>24</v>
      </c>
      <c r="O344" s="30" t="s">
        <v>445</v>
      </c>
      <c r="P344" s="35" t="s">
        <v>455</v>
      </c>
      <c r="Q344">
        <v>4</v>
      </c>
      <c r="R344">
        <v>49</v>
      </c>
      <c r="S344" s="17" t="s">
        <v>68</v>
      </c>
      <c r="T344" s="10" t="s">
        <v>597</v>
      </c>
      <c r="U344">
        <v>8</v>
      </c>
      <c r="V344">
        <v>8</v>
      </c>
      <c r="W344">
        <v>9</v>
      </c>
      <c r="X344">
        <v>8</v>
      </c>
      <c r="Y344">
        <v>1</v>
      </c>
      <c r="AA344">
        <v>1154</v>
      </c>
      <c r="AB344" t="s">
        <v>30</v>
      </c>
    </row>
    <row r="345" spans="1:28" x14ac:dyDescent="0.25">
      <c r="A345" s="15" t="s">
        <v>167</v>
      </c>
      <c r="B345" s="15" t="s">
        <v>2548</v>
      </c>
      <c r="C345">
        <v>8.3000000000000007</v>
      </c>
      <c r="D345">
        <v>9</v>
      </c>
      <c r="E345" s="29" t="str">
        <f>VLOOKUP(U345, method!$A$1:$B$15, 2, 0)</f>
        <v>留後</v>
      </c>
      <c r="F345">
        <v>7</v>
      </c>
      <c r="G345">
        <v>126</v>
      </c>
      <c r="H345" s="46">
        <v>1650</v>
      </c>
      <c r="I345" s="19" t="s">
        <v>412</v>
      </c>
      <c r="J345">
        <v>1</v>
      </c>
      <c r="K345">
        <v>41.3</v>
      </c>
      <c r="L345">
        <v>4</v>
      </c>
      <c r="M345">
        <v>12</v>
      </c>
      <c r="N345">
        <v>24</v>
      </c>
      <c r="O345" s="31" t="s">
        <v>439</v>
      </c>
      <c r="P345" s="35" t="s">
        <v>455</v>
      </c>
      <c r="Q345">
        <v>4</v>
      </c>
      <c r="R345">
        <v>51</v>
      </c>
      <c r="S345" s="17" t="s">
        <v>68</v>
      </c>
      <c r="T345" t="s">
        <v>456</v>
      </c>
      <c r="U345">
        <v>11</v>
      </c>
      <c r="V345">
        <v>10</v>
      </c>
      <c r="W345">
        <v>10</v>
      </c>
      <c r="X345">
        <v>9</v>
      </c>
      <c r="AA345">
        <v>1155</v>
      </c>
      <c r="AB345" t="s">
        <v>30</v>
      </c>
    </row>
    <row r="346" spans="1:28" x14ac:dyDescent="0.25">
      <c r="A346" s="15" t="s">
        <v>167</v>
      </c>
      <c r="B346" s="15" t="s">
        <v>2548</v>
      </c>
      <c r="C346">
        <v>5.2</v>
      </c>
      <c r="D346" s="34">
        <v>5</v>
      </c>
      <c r="E346" s="27" t="str">
        <f>VLOOKUP(U346, method!$A$1:$B$15, 2, 0)</f>
        <v>中後</v>
      </c>
      <c r="F346">
        <v>7</v>
      </c>
      <c r="G346">
        <v>131</v>
      </c>
      <c r="H346" s="46">
        <v>1650</v>
      </c>
      <c r="I346" s="20" t="s">
        <v>56</v>
      </c>
      <c r="J346">
        <v>1</v>
      </c>
      <c r="K346">
        <v>40.72</v>
      </c>
      <c r="L346">
        <v>20</v>
      </c>
      <c r="M346">
        <v>11</v>
      </c>
      <c r="N346">
        <v>24</v>
      </c>
      <c r="O346" s="31" t="s">
        <v>435</v>
      </c>
      <c r="P346" s="36" t="s">
        <v>440</v>
      </c>
      <c r="Q346">
        <v>4</v>
      </c>
      <c r="R346">
        <v>51</v>
      </c>
      <c r="S346" s="17" t="s">
        <v>68</v>
      </c>
      <c r="T346" s="10">
        <v>2</v>
      </c>
      <c r="U346">
        <v>9</v>
      </c>
      <c r="V346">
        <v>10</v>
      </c>
      <c r="W346">
        <v>9</v>
      </c>
      <c r="X346">
        <v>5</v>
      </c>
      <c r="AA346">
        <v>1152</v>
      </c>
      <c r="AB346" t="s">
        <v>30</v>
      </c>
    </row>
    <row r="347" spans="1:28" x14ac:dyDescent="0.25">
      <c r="A347" s="15" t="s">
        <v>167</v>
      </c>
      <c r="B347" s="15" t="s">
        <v>2548</v>
      </c>
      <c r="C347">
        <v>4.3</v>
      </c>
      <c r="D347" s="33">
        <v>2</v>
      </c>
      <c r="E347" s="27" t="str">
        <f>VLOOKUP(U347, method!$A$1:$B$15, 2, 0)</f>
        <v>中後</v>
      </c>
      <c r="F347">
        <v>5</v>
      </c>
      <c r="G347">
        <v>123</v>
      </c>
      <c r="H347" s="46">
        <v>1650</v>
      </c>
      <c r="I347" s="23" t="s">
        <v>39</v>
      </c>
      <c r="J347">
        <v>1</v>
      </c>
      <c r="K347">
        <v>40.32</v>
      </c>
      <c r="L347">
        <v>30</v>
      </c>
      <c r="M347">
        <v>10</v>
      </c>
      <c r="N347">
        <v>24</v>
      </c>
      <c r="O347" s="31" t="s">
        <v>451</v>
      </c>
      <c r="P347" s="35" t="s">
        <v>455</v>
      </c>
      <c r="Q347">
        <v>4</v>
      </c>
      <c r="R347">
        <v>50</v>
      </c>
      <c r="S347" s="17" t="s">
        <v>68</v>
      </c>
      <c r="T347" s="10" t="s">
        <v>613</v>
      </c>
      <c r="U347">
        <v>8</v>
      </c>
      <c r="V347">
        <v>8</v>
      </c>
      <c r="W347">
        <v>7</v>
      </c>
      <c r="X347">
        <v>2</v>
      </c>
      <c r="AA347">
        <v>1142</v>
      </c>
      <c r="AB347" t="s">
        <v>30</v>
      </c>
    </row>
    <row r="348" spans="1:28" x14ac:dyDescent="0.25">
      <c r="A348" s="15" t="s">
        <v>167</v>
      </c>
      <c r="B348" s="15" t="s">
        <v>2548</v>
      </c>
      <c r="C348">
        <v>5.7</v>
      </c>
      <c r="D348" s="33">
        <v>3</v>
      </c>
      <c r="E348" s="27" t="str">
        <f>VLOOKUP(U348, method!$A$1:$B$15, 2, 0)</f>
        <v>中後</v>
      </c>
      <c r="F348">
        <v>5</v>
      </c>
      <c r="G348">
        <v>125</v>
      </c>
      <c r="H348" s="46">
        <v>1650</v>
      </c>
      <c r="I348" s="23" t="s">
        <v>39</v>
      </c>
      <c r="J348">
        <v>1</v>
      </c>
      <c r="K348">
        <v>39.94</v>
      </c>
      <c r="L348">
        <v>16</v>
      </c>
      <c r="M348">
        <v>10</v>
      </c>
      <c r="N348">
        <v>24</v>
      </c>
      <c r="O348" s="30" t="s">
        <v>445</v>
      </c>
      <c r="P348" s="35" t="s">
        <v>455</v>
      </c>
      <c r="Q348">
        <v>4</v>
      </c>
      <c r="R348">
        <v>50</v>
      </c>
      <c r="S348" s="17" t="s">
        <v>68</v>
      </c>
      <c r="T348" s="10" t="s">
        <v>452</v>
      </c>
      <c r="U348">
        <v>9</v>
      </c>
      <c r="V348">
        <v>10</v>
      </c>
      <c r="W348">
        <v>11</v>
      </c>
      <c r="X348">
        <v>3</v>
      </c>
      <c r="AA348">
        <v>1139</v>
      </c>
      <c r="AB348" t="s">
        <v>30</v>
      </c>
    </row>
    <row r="349" spans="1:28" x14ac:dyDescent="0.25">
      <c r="A349" s="15" t="s">
        <v>167</v>
      </c>
      <c r="B349" s="15" t="s">
        <v>2548</v>
      </c>
      <c r="C349">
        <v>8.4</v>
      </c>
      <c r="D349">
        <v>6</v>
      </c>
      <c r="E349" s="27" t="str">
        <f>VLOOKUP(U349, method!$A$1:$B$15, 2, 0)</f>
        <v>中後</v>
      </c>
      <c r="F349">
        <v>5</v>
      </c>
      <c r="G349">
        <v>127</v>
      </c>
      <c r="H349" s="46">
        <v>1650</v>
      </c>
      <c r="I349" s="15" t="s">
        <v>390</v>
      </c>
      <c r="J349">
        <v>1</v>
      </c>
      <c r="K349">
        <v>40.65</v>
      </c>
      <c r="L349">
        <v>25</v>
      </c>
      <c r="M349">
        <v>9</v>
      </c>
      <c r="N349">
        <v>24</v>
      </c>
      <c r="O349" s="31" t="s">
        <v>435</v>
      </c>
      <c r="P349" s="35" t="s">
        <v>455</v>
      </c>
      <c r="Q349">
        <v>4</v>
      </c>
      <c r="R349">
        <v>51</v>
      </c>
      <c r="S349" s="17" t="s">
        <v>68</v>
      </c>
      <c r="T349" s="10" t="s">
        <v>442</v>
      </c>
      <c r="U349">
        <v>9</v>
      </c>
      <c r="V349">
        <v>8</v>
      </c>
      <c r="W349">
        <v>7</v>
      </c>
      <c r="X349">
        <v>6</v>
      </c>
      <c r="AA349">
        <v>1127</v>
      </c>
      <c r="AB349" t="s">
        <v>30</v>
      </c>
    </row>
    <row r="350" spans="1:28" x14ac:dyDescent="0.25">
      <c r="A350" s="15" t="s">
        <v>167</v>
      </c>
      <c r="B350" s="15" t="s">
        <v>2548</v>
      </c>
      <c r="C350">
        <v>2.8</v>
      </c>
      <c r="D350" s="33">
        <v>3</v>
      </c>
      <c r="E350" s="26" t="str">
        <f>VLOOKUP(U350, method!$A$1:$B$15, 2, 0)</f>
        <v>放頭</v>
      </c>
      <c r="F350">
        <v>5</v>
      </c>
      <c r="G350">
        <v>127</v>
      </c>
      <c r="H350" s="46">
        <v>1650</v>
      </c>
      <c r="I350" s="20" t="s">
        <v>56</v>
      </c>
      <c r="J350">
        <v>1</v>
      </c>
      <c r="K350">
        <v>40.090000000000003</v>
      </c>
      <c r="L350">
        <v>26</v>
      </c>
      <c r="M350">
        <v>6</v>
      </c>
      <c r="N350">
        <v>24</v>
      </c>
      <c r="O350" s="31" t="s">
        <v>435</v>
      </c>
      <c r="P350" s="35" t="s">
        <v>455</v>
      </c>
      <c r="Q350">
        <v>4</v>
      </c>
      <c r="R350">
        <v>51</v>
      </c>
      <c r="S350" s="17" t="s">
        <v>68</v>
      </c>
      <c r="T350" t="s">
        <v>546</v>
      </c>
      <c r="U350">
        <v>3</v>
      </c>
      <c r="V350">
        <v>3</v>
      </c>
      <c r="W350">
        <v>4</v>
      </c>
      <c r="X350">
        <v>3</v>
      </c>
      <c r="AA350">
        <v>1148</v>
      </c>
      <c r="AB350" t="s">
        <v>30</v>
      </c>
    </row>
    <row r="351" spans="1:28" x14ac:dyDescent="0.25">
      <c r="A351" s="15" t="s">
        <v>167</v>
      </c>
      <c r="B351" s="15" t="s">
        <v>2548</v>
      </c>
      <c r="C351">
        <v>3.9</v>
      </c>
      <c r="D351" s="33">
        <v>2</v>
      </c>
      <c r="E351" s="26" t="str">
        <f>VLOOKUP(U351, method!$A$1:$B$15, 2, 0)</f>
        <v>放頭</v>
      </c>
      <c r="F351">
        <v>1</v>
      </c>
      <c r="G351">
        <v>123</v>
      </c>
      <c r="H351" s="46">
        <v>1650</v>
      </c>
      <c r="I351" s="23" t="s">
        <v>39</v>
      </c>
      <c r="J351">
        <v>1</v>
      </c>
      <c r="K351">
        <v>41.72</v>
      </c>
      <c r="L351">
        <v>5</v>
      </c>
      <c r="M351">
        <v>6</v>
      </c>
      <c r="N351">
        <v>24</v>
      </c>
      <c r="O351" s="31" t="s">
        <v>439</v>
      </c>
      <c r="P351" s="36" t="s">
        <v>440</v>
      </c>
      <c r="Q351">
        <v>4</v>
      </c>
      <c r="R351">
        <v>49</v>
      </c>
      <c r="S351" s="17" t="s">
        <v>68</v>
      </c>
      <c r="T351" s="10" t="s">
        <v>376</v>
      </c>
      <c r="U351">
        <v>3</v>
      </c>
      <c r="V351">
        <v>3</v>
      </c>
      <c r="W351">
        <v>3</v>
      </c>
      <c r="X351">
        <v>2</v>
      </c>
      <c r="AA351">
        <v>1149</v>
      </c>
      <c r="AB351" t="s">
        <v>30</v>
      </c>
    </row>
    <row r="352" spans="1:28" x14ac:dyDescent="0.25">
      <c r="A352" s="15" t="s">
        <v>167</v>
      </c>
      <c r="B352" s="15" t="s">
        <v>2548</v>
      </c>
      <c r="C352">
        <v>16</v>
      </c>
      <c r="D352" s="34">
        <v>4</v>
      </c>
      <c r="E352" s="27" t="str">
        <f>VLOOKUP(U352, method!$A$1:$B$15, 2, 0)</f>
        <v>中後</v>
      </c>
      <c r="F352">
        <v>12</v>
      </c>
      <c r="G352">
        <v>123</v>
      </c>
      <c r="H352" s="46">
        <v>1650</v>
      </c>
      <c r="I352" s="23" t="s">
        <v>39</v>
      </c>
      <c r="J352">
        <v>1</v>
      </c>
      <c r="K352">
        <v>40.57</v>
      </c>
      <c r="L352">
        <v>22</v>
      </c>
      <c r="M352">
        <v>5</v>
      </c>
      <c r="N352">
        <v>24</v>
      </c>
      <c r="O352" s="31" t="s">
        <v>451</v>
      </c>
      <c r="P352" s="35" t="s">
        <v>455</v>
      </c>
      <c r="Q352">
        <v>4</v>
      </c>
      <c r="R352">
        <v>48</v>
      </c>
      <c r="S352" s="17" t="s">
        <v>68</v>
      </c>
      <c r="T352" s="10" t="s">
        <v>376</v>
      </c>
      <c r="U352">
        <v>10</v>
      </c>
      <c r="V352">
        <v>10</v>
      </c>
      <c r="W352">
        <v>8</v>
      </c>
      <c r="X352">
        <v>4</v>
      </c>
      <c r="AA352">
        <v>1150</v>
      </c>
      <c r="AB352" t="s">
        <v>30</v>
      </c>
    </row>
    <row r="353" spans="1:29" x14ac:dyDescent="0.25">
      <c r="A353" s="15" t="s">
        <v>167</v>
      </c>
      <c r="B353" s="15" t="s">
        <v>2548</v>
      </c>
      <c r="C353">
        <v>3.4</v>
      </c>
      <c r="D353" s="33">
        <v>3</v>
      </c>
      <c r="E353" s="28" t="str">
        <f>VLOOKUP(U353, method!$A$1:$B$15, 2, 0)</f>
        <v>中前</v>
      </c>
      <c r="F353">
        <v>2</v>
      </c>
      <c r="G353">
        <v>124</v>
      </c>
      <c r="H353" s="46">
        <v>1650</v>
      </c>
      <c r="I353" s="15" t="s">
        <v>390</v>
      </c>
      <c r="J353">
        <v>1</v>
      </c>
      <c r="K353">
        <v>41.47</v>
      </c>
      <c r="L353">
        <v>8</v>
      </c>
      <c r="M353">
        <v>5</v>
      </c>
      <c r="N353">
        <v>24</v>
      </c>
      <c r="O353" s="30" t="s">
        <v>445</v>
      </c>
      <c r="P353" s="35" t="s">
        <v>455</v>
      </c>
      <c r="Q353">
        <v>4</v>
      </c>
      <c r="R353">
        <v>48</v>
      </c>
      <c r="S353" s="17" t="s">
        <v>68</v>
      </c>
      <c r="T353" s="10" t="s">
        <v>526</v>
      </c>
      <c r="U353">
        <v>6</v>
      </c>
      <c r="V353">
        <v>6</v>
      </c>
      <c r="W353">
        <v>5</v>
      </c>
      <c r="X353">
        <v>3</v>
      </c>
      <c r="AA353">
        <v>1158</v>
      </c>
      <c r="AB353" t="s">
        <v>30</v>
      </c>
    </row>
    <row r="354" spans="1:29" x14ac:dyDescent="0.25">
      <c r="A354" s="15" t="s">
        <v>167</v>
      </c>
      <c r="B354" s="15" t="s">
        <v>2548</v>
      </c>
      <c r="C354">
        <v>2.9</v>
      </c>
      <c r="D354" s="33">
        <v>2</v>
      </c>
      <c r="E354" s="28" t="str">
        <f>VLOOKUP(U354, method!$A$1:$B$15, 2, 0)</f>
        <v>中前</v>
      </c>
      <c r="F354">
        <v>3</v>
      </c>
      <c r="G354">
        <v>124</v>
      </c>
      <c r="H354" s="46">
        <v>1650</v>
      </c>
      <c r="I354" s="15" t="s">
        <v>390</v>
      </c>
      <c r="J354">
        <v>1</v>
      </c>
      <c r="K354">
        <v>40.840000000000003</v>
      </c>
      <c r="L354">
        <v>24</v>
      </c>
      <c r="M354">
        <v>4</v>
      </c>
      <c r="N354">
        <v>24</v>
      </c>
      <c r="O354" s="31" t="s">
        <v>451</v>
      </c>
      <c r="P354" s="35" t="s">
        <v>455</v>
      </c>
      <c r="Q354">
        <v>4</v>
      </c>
      <c r="R354">
        <v>46</v>
      </c>
      <c r="S354" s="17" t="s">
        <v>68</v>
      </c>
      <c r="T354" s="10" t="s">
        <v>376</v>
      </c>
      <c r="U354">
        <v>5</v>
      </c>
      <c r="V354">
        <v>5</v>
      </c>
      <c r="W354">
        <v>3</v>
      </c>
      <c r="X354">
        <v>2</v>
      </c>
      <c r="AA354">
        <v>1154</v>
      </c>
      <c r="AB354" t="s">
        <v>30</v>
      </c>
    </row>
    <row r="355" spans="1:29" x14ac:dyDescent="0.25">
      <c r="A355" s="15" t="s">
        <v>167</v>
      </c>
      <c r="B355" s="15" t="s">
        <v>2548</v>
      </c>
      <c r="C355">
        <v>10</v>
      </c>
      <c r="D355" s="33">
        <v>3</v>
      </c>
      <c r="E355" s="27" t="str">
        <f>VLOOKUP(U355, method!$A$1:$B$15, 2, 0)</f>
        <v>中後</v>
      </c>
      <c r="F355">
        <v>8</v>
      </c>
      <c r="G355">
        <v>122</v>
      </c>
      <c r="H355" s="46">
        <v>1600</v>
      </c>
      <c r="I355" s="15" t="s">
        <v>390</v>
      </c>
      <c r="J355">
        <v>1</v>
      </c>
      <c r="K355">
        <v>36.44</v>
      </c>
      <c r="L355">
        <v>7</v>
      </c>
      <c r="M355">
        <v>4</v>
      </c>
      <c r="N355">
        <v>24</v>
      </c>
      <c r="O355" t="s">
        <v>469</v>
      </c>
      <c r="P355" s="35" t="s">
        <v>455</v>
      </c>
      <c r="Q355">
        <v>4</v>
      </c>
      <c r="R355">
        <v>46</v>
      </c>
      <c r="S355" s="17" t="s">
        <v>68</v>
      </c>
      <c r="T355" s="10" t="s">
        <v>498</v>
      </c>
      <c r="U355">
        <v>8</v>
      </c>
      <c r="V355">
        <v>6</v>
      </c>
      <c r="W355">
        <v>7</v>
      </c>
      <c r="X355">
        <v>3</v>
      </c>
      <c r="AA355">
        <v>1142</v>
      </c>
      <c r="AB355" t="s">
        <v>30</v>
      </c>
    </row>
    <row r="356" spans="1:29" x14ac:dyDescent="0.25">
      <c r="A356" s="15" t="s">
        <v>167</v>
      </c>
      <c r="B356" s="15" t="s">
        <v>2548</v>
      </c>
      <c r="C356">
        <v>5.7</v>
      </c>
      <c r="D356" s="33">
        <v>1</v>
      </c>
      <c r="E356" s="27" t="str">
        <f>VLOOKUP(U356, method!$A$1:$B$15, 2, 0)</f>
        <v>中後</v>
      </c>
      <c r="F356">
        <v>5</v>
      </c>
      <c r="G356">
        <v>135</v>
      </c>
      <c r="H356" s="46">
        <v>1650</v>
      </c>
      <c r="I356" s="15" t="s">
        <v>390</v>
      </c>
      <c r="J356">
        <v>1</v>
      </c>
      <c r="K356">
        <v>41.37</v>
      </c>
      <c r="L356">
        <v>27</v>
      </c>
      <c r="M356">
        <v>3</v>
      </c>
      <c r="N356">
        <v>24</v>
      </c>
      <c r="O356" s="31" t="s">
        <v>439</v>
      </c>
      <c r="P356" s="35" t="s">
        <v>455</v>
      </c>
      <c r="Q356">
        <v>5</v>
      </c>
      <c r="R356">
        <v>40</v>
      </c>
      <c r="S356" s="17" t="s">
        <v>68</v>
      </c>
      <c r="T356" s="10">
        <v>2</v>
      </c>
      <c r="U356">
        <v>8</v>
      </c>
      <c r="V356">
        <v>7</v>
      </c>
      <c r="W356">
        <v>6</v>
      </c>
      <c r="X356">
        <v>1</v>
      </c>
      <c r="AA356">
        <v>1151</v>
      </c>
      <c r="AB356" t="s">
        <v>30</v>
      </c>
    </row>
    <row r="357" spans="1:29" x14ac:dyDescent="0.25">
      <c r="A357" s="15" t="s">
        <v>167</v>
      </c>
      <c r="B357" s="15" t="s">
        <v>2548</v>
      </c>
      <c r="C357">
        <v>12</v>
      </c>
      <c r="D357" s="33">
        <v>3</v>
      </c>
      <c r="E357" s="27" t="str">
        <f>VLOOKUP(U357, method!$A$1:$B$15, 2, 0)</f>
        <v>中後</v>
      </c>
      <c r="F357">
        <v>9</v>
      </c>
      <c r="G357">
        <v>116</v>
      </c>
      <c r="H357" s="46">
        <v>1650</v>
      </c>
      <c r="I357" s="15" t="s">
        <v>390</v>
      </c>
      <c r="J357">
        <v>1</v>
      </c>
      <c r="K357">
        <v>42.21</v>
      </c>
      <c r="L357">
        <v>6</v>
      </c>
      <c r="M357">
        <v>3</v>
      </c>
      <c r="N357">
        <v>24</v>
      </c>
      <c r="O357" s="30" t="s">
        <v>445</v>
      </c>
      <c r="P357" s="35" t="s">
        <v>455</v>
      </c>
      <c r="Q357">
        <v>4</v>
      </c>
      <c r="R357">
        <v>41</v>
      </c>
      <c r="S357" s="17" t="s">
        <v>68</v>
      </c>
      <c r="T357" s="10">
        <v>2</v>
      </c>
      <c r="U357">
        <v>8</v>
      </c>
      <c r="V357">
        <v>8</v>
      </c>
      <c r="W357">
        <v>5</v>
      </c>
      <c r="X357">
        <v>3</v>
      </c>
      <c r="AA357">
        <v>1158</v>
      </c>
      <c r="AB357" t="s">
        <v>30</v>
      </c>
    </row>
    <row r="358" spans="1:29" x14ac:dyDescent="0.25">
      <c r="A358" s="15" t="s">
        <v>167</v>
      </c>
      <c r="B358" s="15" t="s">
        <v>2548</v>
      </c>
      <c r="C358">
        <v>16</v>
      </c>
      <c r="D358" s="34">
        <v>4</v>
      </c>
      <c r="E358" s="29" t="str">
        <f>VLOOKUP(U358, method!$A$1:$B$15, 2, 0)</f>
        <v>留後</v>
      </c>
      <c r="F358">
        <v>6</v>
      </c>
      <c r="G358">
        <v>117</v>
      </c>
      <c r="H358" s="46">
        <v>1600</v>
      </c>
      <c r="I358" s="23" t="s">
        <v>39</v>
      </c>
      <c r="J358">
        <v>1</v>
      </c>
      <c r="K358">
        <v>35.69</v>
      </c>
      <c r="L358">
        <v>12</v>
      </c>
      <c r="M358">
        <v>2</v>
      </c>
      <c r="N358">
        <v>24</v>
      </c>
      <c r="O358" t="s">
        <v>545</v>
      </c>
      <c r="P358" s="35" t="s">
        <v>455</v>
      </c>
      <c r="Q358">
        <v>4</v>
      </c>
      <c r="R358">
        <v>42</v>
      </c>
      <c r="S358" s="17" t="s">
        <v>68</v>
      </c>
      <c r="T358" s="10" t="s">
        <v>452</v>
      </c>
      <c r="U358">
        <v>12</v>
      </c>
      <c r="V358">
        <v>11</v>
      </c>
      <c r="W358">
        <v>9</v>
      </c>
      <c r="X358">
        <v>4</v>
      </c>
      <c r="AA358">
        <v>1146</v>
      </c>
      <c r="AB358" t="s">
        <v>30</v>
      </c>
    </row>
    <row r="359" spans="1:29" x14ac:dyDescent="0.25">
      <c r="A359" s="15" t="s">
        <v>167</v>
      </c>
      <c r="B359" s="15" t="s">
        <v>2548</v>
      </c>
      <c r="C359">
        <v>39</v>
      </c>
      <c r="D359" s="34">
        <v>4</v>
      </c>
      <c r="E359" s="29" t="str">
        <f>VLOOKUP(U359, method!$A$1:$B$15, 2, 0)</f>
        <v>留後</v>
      </c>
      <c r="F359">
        <v>14</v>
      </c>
      <c r="G359">
        <v>117</v>
      </c>
      <c r="H359" s="46">
        <v>1400</v>
      </c>
      <c r="I359" s="23" t="s">
        <v>39</v>
      </c>
      <c r="J359">
        <v>1</v>
      </c>
      <c r="K359">
        <v>23.17</v>
      </c>
      <c r="L359">
        <v>4</v>
      </c>
      <c r="M359">
        <v>2</v>
      </c>
      <c r="N359">
        <v>24</v>
      </c>
      <c r="O359" t="s">
        <v>469</v>
      </c>
      <c r="P359" s="35" t="s">
        <v>455</v>
      </c>
      <c r="Q359">
        <v>4</v>
      </c>
      <c r="R359">
        <v>44</v>
      </c>
      <c r="S359" s="17" t="s">
        <v>68</v>
      </c>
      <c r="T359" t="s">
        <v>529</v>
      </c>
      <c r="U359">
        <v>14</v>
      </c>
      <c r="V359">
        <v>12</v>
      </c>
      <c r="W359">
        <v>12</v>
      </c>
      <c r="X359">
        <v>4</v>
      </c>
      <c r="AA359">
        <v>1157</v>
      </c>
      <c r="AB359" t="s">
        <v>30</v>
      </c>
    </row>
    <row r="360" spans="1:29" x14ac:dyDescent="0.25">
      <c r="A360" s="15" t="s">
        <v>167</v>
      </c>
      <c r="B360" s="15" t="s">
        <v>2548</v>
      </c>
      <c r="C360">
        <v>56</v>
      </c>
      <c r="D360">
        <v>10</v>
      </c>
      <c r="E360" s="29" t="str">
        <f>VLOOKUP(U360, method!$A$1:$B$15, 2, 0)</f>
        <v>留後</v>
      </c>
      <c r="F360">
        <v>14</v>
      </c>
      <c r="G360">
        <v>119</v>
      </c>
      <c r="H360" s="46">
        <v>1400</v>
      </c>
      <c r="I360" s="23" t="s">
        <v>39</v>
      </c>
      <c r="J360">
        <v>1</v>
      </c>
      <c r="K360">
        <v>23.3</v>
      </c>
      <c r="L360">
        <v>28</v>
      </c>
      <c r="M360">
        <v>1</v>
      </c>
      <c r="N360">
        <v>24</v>
      </c>
      <c r="O360" t="s">
        <v>491</v>
      </c>
      <c r="P360" s="35" t="s">
        <v>455</v>
      </c>
      <c r="Q360">
        <v>4</v>
      </c>
      <c r="R360">
        <v>46</v>
      </c>
      <c r="S360" s="17" t="s">
        <v>68</v>
      </c>
      <c r="T360" t="s">
        <v>536</v>
      </c>
      <c r="U360">
        <v>12</v>
      </c>
      <c r="V360">
        <v>14</v>
      </c>
      <c r="W360">
        <v>14</v>
      </c>
      <c r="X360">
        <v>10</v>
      </c>
      <c r="AA360">
        <v>1165</v>
      </c>
      <c r="AB360" t="s">
        <v>30</v>
      </c>
    </row>
    <row r="361" spans="1:29" x14ac:dyDescent="0.25">
      <c r="A361" s="15" t="s">
        <v>167</v>
      </c>
      <c r="B361" s="15" t="s">
        <v>2548</v>
      </c>
      <c r="C361">
        <v>26</v>
      </c>
      <c r="D361" s="34">
        <v>5</v>
      </c>
      <c r="E361" s="27" t="str">
        <f>VLOOKUP(U361, method!$A$1:$B$15, 2, 0)</f>
        <v>中後</v>
      </c>
      <c r="F361">
        <v>8</v>
      </c>
      <c r="G361">
        <v>124</v>
      </c>
      <c r="H361" s="46">
        <v>1400</v>
      </c>
      <c r="I361" s="21" t="s">
        <v>61</v>
      </c>
      <c r="J361">
        <v>1</v>
      </c>
      <c r="K361">
        <v>24.22</v>
      </c>
      <c r="L361">
        <v>1</v>
      </c>
      <c r="M361">
        <v>1</v>
      </c>
      <c r="N361">
        <v>24</v>
      </c>
      <c r="O361" t="s">
        <v>545</v>
      </c>
      <c r="P361" s="35" t="s">
        <v>455</v>
      </c>
      <c r="Q361">
        <v>4</v>
      </c>
      <c r="R361">
        <v>48</v>
      </c>
      <c r="S361" s="17" t="s">
        <v>68</v>
      </c>
      <c r="T361">
        <v>3</v>
      </c>
      <c r="U361">
        <v>8</v>
      </c>
      <c r="V361">
        <v>9</v>
      </c>
      <c r="W361">
        <v>7</v>
      </c>
      <c r="X361">
        <v>5</v>
      </c>
      <c r="AA361">
        <v>1159</v>
      </c>
      <c r="AB361" t="s">
        <v>237</v>
      </c>
    </row>
    <row r="362" spans="1:29" x14ac:dyDescent="0.25">
      <c r="A362" s="15" t="s">
        <v>167</v>
      </c>
      <c r="B362" s="15" t="s">
        <v>2548</v>
      </c>
      <c r="C362">
        <v>18</v>
      </c>
      <c r="D362">
        <v>10</v>
      </c>
      <c r="E362" s="28" t="str">
        <f>VLOOKUP(U362, method!$A$1:$B$15, 2, 0)</f>
        <v>中前</v>
      </c>
      <c r="F362">
        <v>6</v>
      </c>
      <c r="G362">
        <v>128</v>
      </c>
      <c r="H362" s="46">
        <v>1650</v>
      </c>
      <c r="I362" s="20" t="s">
        <v>56</v>
      </c>
      <c r="J362">
        <v>1</v>
      </c>
      <c r="K362">
        <v>40.619999999999997</v>
      </c>
      <c r="L362">
        <v>23</v>
      </c>
      <c r="M362">
        <v>12</v>
      </c>
      <c r="N362">
        <v>23</v>
      </c>
      <c r="O362" t="s">
        <v>511</v>
      </c>
      <c r="P362" s="35" t="s">
        <v>455</v>
      </c>
      <c r="Q362">
        <v>4</v>
      </c>
      <c r="R362">
        <v>51</v>
      </c>
      <c r="S362" s="17" t="s">
        <v>68</v>
      </c>
      <c r="T362" t="s">
        <v>480</v>
      </c>
      <c r="U362">
        <v>7</v>
      </c>
      <c r="V362">
        <v>7</v>
      </c>
      <c r="W362">
        <v>5</v>
      </c>
      <c r="X362">
        <v>10</v>
      </c>
      <c r="AA362">
        <v>1157</v>
      </c>
      <c r="AB362" t="s">
        <v>16</v>
      </c>
    </row>
    <row r="363" spans="1:29" x14ac:dyDescent="0.25">
      <c r="A363" s="15" t="s">
        <v>167</v>
      </c>
      <c r="B363" s="15" t="s">
        <v>2548</v>
      </c>
      <c r="C363">
        <v>54</v>
      </c>
      <c r="D363" s="34">
        <v>5</v>
      </c>
      <c r="E363" s="27" t="str">
        <f>VLOOKUP(U363, method!$A$1:$B$15, 2, 0)</f>
        <v>中後</v>
      </c>
      <c r="F363">
        <v>12</v>
      </c>
      <c r="G363">
        <v>128</v>
      </c>
      <c r="H363" s="44">
        <v>1800</v>
      </c>
      <c r="I363" s="20" t="s">
        <v>56</v>
      </c>
      <c r="J363">
        <v>1</v>
      </c>
      <c r="K363">
        <v>49.8</v>
      </c>
      <c r="L363">
        <v>3</v>
      </c>
      <c r="M363">
        <v>12</v>
      </c>
      <c r="N363">
        <v>23</v>
      </c>
      <c r="O363" t="s">
        <v>511</v>
      </c>
      <c r="P363" s="35" t="s">
        <v>455</v>
      </c>
      <c r="Q363">
        <v>4</v>
      </c>
      <c r="R363">
        <v>53</v>
      </c>
      <c r="S363" s="17" t="s">
        <v>68</v>
      </c>
      <c r="T363">
        <v>4</v>
      </c>
      <c r="U363">
        <v>10</v>
      </c>
      <c r="V363">
        <v>11</v>
      </c>
      <c r="W363">
        <v>11</v>
      </c>
      <c r="X363">
        <v>7</v>
      </c>
      <c r="Y363">
        <v>5</v>
      </c>
      <c r="AA363">
        <v>1155</v>
      </c>
      <c r="AB363" t="s">
        <v>1018</v>
      </c>
    </row>
    <row r="364" spans="1:29" x14ac:dyDescent="0.25">
      <c r="A364" s="15" t="s">
        <v>167</v>
      </c>
      <c r="B364" s="15" t="s">
        <v>2548</v>
      </c>
      <c r="C364">
        <v>109</v>
      </c>
      <c r="D364">
        <v>11</v>
      </c>
      <c r="E364" s="29" t="str">
        <f>VLOOKUP(U364, method!$A$1:$B$15, 2, 0)</f>
        <v>留後</v>
      </c>
      <c r="F364">
        <v>10</v>
      </c>
      <c r="G364">
        <v>131</v>
      </c>
      <c r="H364" s="46">
        <v>1650</v>
      </c>
      <c r="I364" s="15" t="s">
        <v>391</v>
      </c>
      <c r="J364">
        <v>1</v>
      </c>
      <c r="K364">
        <v>41.43</v>
      </c>
      <c r="L364">
        <v>22</v>
      </c>
      <c r="M364">
        <v>11</v>
      </c>
      <c r="N364">
        <v>23</v>
      </c>
      <c r="O364" s="31" t="s">
        <v>435</v>
      </c>
      <c r="P364" s="35" t="s">
        <v>455</v>
      </c>
      <c r="Q364">
        <v>4</v>
      </c>
      <c r="R364">
        <v>56</v>
      </c>
      <c r="S364" s="17" t="s">
        <v>68</v>
      </c>
      <c r="T364" t="s">
        <v>679</v>
      </c>
      <c r="U364">
        <v>12</v>
      </c>
      <c r="V364">
        <v>12</v>
      </c>
      <c r="W364">
        <v>11</v>
      </c>
      <c r="X364">
        <v>11</v>
      </c>
      <c r="AA364">
        <v>1158</v>
      </c>
      <c r="AB364" t="s">
        <v>23</v>
      </c>
    </row>
    <row r="365" spans="1:29" x14ac:dyDescent="0.25">
      <c r="A365" s="15" t="s">
        <v>167</v>
      </c>
      <c r="B365" s="15" t="s">
        <v>2548</v>
      </c>
      <c r="C365" t="s">
        <v>463</v>
      </c>
      <c r="D365" t="s">
        <v>1021</v>
      </c>
      <c r="F365" t="s">
        <v>463</v>
      </c>
      <c r="G365">
        <v>131</v>
      </c>
      <c r="H365" s="46">
        <v>1600</v>
      </c>
      <c r="I365" s="23" t="s">
        <v>39</v>
      </c>
      <c r="J365" t="s">
        <v>463</v>
      </c>
      <c r="L365">
        <v>11</v>
      </c>
      <c r="M365">
        <v>11</v>
      </c>
      <c r="N365">
        <v>23</v>
      </c>
      <c r="O365" t="s">
        <v>491</v>
      </c>
      <c r="P365" s="35" t="s">
        <v>455</v>
      </c>
      <c r="Q365">
        <v>4</v>
      </c>
      <c r="R365">
        <v>56</v>
      </c>
      <c r="S365" s="17" t="s">
        <v>68</v>
      </c>
      <c r="T365" t="s">
        <v>463</v>
      </c>
      <c r="U365" t="s">
        <v>463</v>
      </c>
      <c r="AA365" t="s">
        <v>463</v>
      </c>
      <c r="AB365" t="s">
        <v>463</v>
      </c>
      <c r="AC365" t="s">
        <v>463</v>
      </c>
    </row>
    <row r="366" spans="1:29" x14ac:dyDescent="0.25">
      <c r="A366" s="15" t="s">
        <v>167</v>
      </c>
      <c r="B366" s="15" t="s">
        <v>2548</v>
      </c>
      <c r="C366" t="s">
        <v>463</v>
      </c>
      <c r="D366" t="s">
        <v>724</v>
      </c>
      <c r="F366" t="s">
        <v>463</v>
      </c>
      <c r="G366">
        <v>125</v>
      </c>
      <c r="H366" s="46">
        <v>1400</v>
      </c>
      <c r="I366" s="17" t="s">
        <v>512</v>
      </c>
      <c r="J366" t="s">
        <v>463</v>
      </c>
      <c r="L366">
        <v>22</v>
      </c>
      <c r="M366">
        <v>10</v>
      </c>
      <c r="N366">
        <v>23</v>
      </c>
      <c r="O366" t="s">
        <v>469</v>
      </c>
      <c r="P366" s="35" t="s">
        <v>455</v>
      </c>
      <c r="Q366">
        <v>4</v>
      </c>
      <c r="R366">
        <v>56</v>
      </c>
      <c r="S366" s="17" t="s">
        <v>68</v>
      </c>
      <c r="T366" t="s">
        <v>463</v>
      </c>
      <c r="U366" t="s">
        <v>463</v>
      </c>
      <c r="AA366" t="s">
        <v>463</v>
      </c>
      <c r="AB366" t="s">
        <v>463</v>
      </c>
      <c r="AC366" t="s">
        <v>463</v>
      </c>
    </row>
    <row r="367" spans="1:29" x14ac:dyDescent="0.25">
      <c r="A367" s="15" t="s">
        <v>167</v>
      </c>
      <c r="B367" s="15" t="s">
        <v>2548</v>
      </c>
      <c r="C367">
        <v>43</v>
      </c>
      <c r="D367">
        <v>12</v>
      </c>
      <c r="E367" s="29" t="str">
        <f>VLOOKUP(U367, method!$A$1:$B$15, 2, 0)</f>
        <v>留後</v>
      </c>
      <c r="F367">
        <v>11</v>
      </c>
      <c r="G367">
        <v>133</v>
      </c>
      <c r="H367" s="46">
        <v>1400</v>
      </c>
      <c r="I367" s="21" t="s">
        <v>61</v>
      </c>
      <c r="J367">
        <v>1</v>
      </c>
      <c r="K367">
        <v>24.64</v>
      </c>
      <c r="L367">
        <v>24</v>
      </c>
      <c r="M367">
        <v>9</v>
      </c>
      <c r="N367">
        <v>23</v>
      </c>
      <c r="O367" t="s">
        <v>532</v>
      </c>
      <c r="P367" s="35" t="s">
        <v>455</v>
      </c>
      <c r="Q367">
        <v>4</v>
      </c>
      <c r="R367">
        <v>58</v>
      </c>
      <c r="S367" s="17" t="s">
        <v>68</v>
      </c>
      <c r="T367" t="s">
        <v>774</v>
      </c>
      <c r="U367">
        <v>12</v>
      </c>
      <c r="V367">
        <v>12</v>
      </c>
      <c r="W367">
        <v>12</v>
      </c>
      <c r="X367">
        <v>12</v>
      </c>
      <c r="AA367">
        <v>1129</v>
      </c>
      <c r="AB367" t="s">
        <v>23</v>
      </c>
    </row>
    <row r="368" spans="1:29" x14ac:dyDescent="0.25">
      <c r="A368" s="15" t="s">
        <v>167</v>
      </c>
      <c r="B368" s="15" t="s">
        <v>2548</v>
      </c>
      <c r="C368">
        <v>47</v>
      </c>
      <c r="D368">
        <v>6</v>
      </c>
      <c r="E368" s="29" t="str">
        <f>VLOOKUP(U368, method!$A$1:$B$15, 2, 0)</f>
        <v>留後</v>
      </c>
      <c r="F368">
        <v>5</v>
      </c>
      <c r="G368">
        <v>120</v>
      </c>
      <c r="H368" s="46">
        <v>1400</v>
      </c>
      <c r="I368" s="21" t="s">
        <v>61</v>
      </c>
      <c r="J368">
        <v>1</v>
      </c>
      <c r="K368">
        <v>22.71</v>
      </c>
      <c r="L368">
        <v>25</v>
      </c>
      <c r="M368">
        <v>6</v>
      </c>
      <c r="N368">
        <v>23</v>
      </c>
      <c r="O368" t="s">
        <v>545</v>
      </c>
      <c r="P368" s="35" t="s">
        <v>455</v>
      </c>
      <c r="Q368">
        <v>3</v>
      </c>
      <c r="R368">
        <v>62</v>
      </c>
      <c r="S368" s="17" t="s">
        <v>68</v>
      </c>
      <c r="T368" t="s">
        <v>456</v>
      </c>
      <c r="U368">
        <v>12</v>
      </c>
      <c r="V368">
        <v>12</v>
      </c>
      <c r="W368">
        <v>12</v>
      </c>
      <c r="X368">
        <v>6</v>
      </c>
      <c r="AA368">
        <v>1132</v>
      </c>
      <c r="AB368" t="s">
        <v>1026</v>
      </c>
    </row>
    <row r="369" spans="1:28" x14ac:dyDescent="0.25">
      <c r="A369" s="15" t="s">
        <v>167</v>
      </c>
      <c r="B369" s="15" t="s">
        <v>2548</v>
      </c>
      <c r="C369">
        <v>8.6999999999999993</v>
      </c>
      <c r="D369">
        <v>12</v>
      </c>
      <c r="E369" s="28" t="str">
        <f>VLOOKUP(U369, method!$A$1:$B$15, 2, 0)</f>
        <v>中前</v>
      </c>
      <c r="F369">
        <v>6</v>
      </c>
      <c r="G369">
        <v>124</v>
      </c>
      <c r="H369" s="46">
        <v>1650</v>
      </c>
      <c r="I369" s="24" t="s">
        <v>1027</v>
      </c>
      <c r="J369">
        <v>1</v>
      </c>
      <c r="K369">
        <v>38.9</v>
      </c>
      <c r="L369">
        <v>10</v>
      </c>
      <c r="M369">
        <v>5</v>
      </c>
      <c r="N369">
        <v>23</v>
      </c>
      <c r="O369" t="s">
        <v>511</v>
      </c>
      <c r="P369" s="35" t="s">
        <v>455</v>
      </c>
      <c r="Q369">
        <v>3</v>
      </c>
      <c r="R369">
        <v>65</v>
      </c>
      <c r="S369" s="17" t="s">
        <v>68</v>
      </c>
      <c r="T369" t="s">
        <v>1028</v>
      </c>
      <c r="U369">
        <v>4</v>
      </c>
      <c r="V369">
        <v>7</v>
      </c>
      <c r="W369">
        <v>7</v>
      </c>
      <c r="X369">
        <v>12</v>
      </c>
      <c r="AA369">
        <v>1139</v>
      </c>
      <c r="AB369" t="s">
        <v>1030</v>
      </c>
    </row>
    <row r="370" spans="1:28" x14ac:dyDescent="0.25">
      <c r="A370" s="15" t="s">
        <v>167</v>
      </c>
      <c r="B370" s="15" t="s">
        <v>2548</v>
      </c>
      <c r="C370">
        <v>38</v>
      </c>
      <c r="D370">
        <v>8</v>
      </c>
      <c r="E370" s="26" t="str">
        <f>VLOOKUP(U370, method!$A$1:$B$15, 2, 0)</f>
        <v>放頭</v>
      </c>
      <c r="F370">
        <v>2</v>
      </c>
      <c r="G370">
        <v>125</v>
      </c>
      <c r="H370" s="46">
        <v>2200</v>
      </c>
      <c r="I370" s="21" t="s">
        <v>61</v>
      </c>
      <c r="J370">
        <v>2</v>
      </c>
      <c r="K370">
        <v>19.420000000000002</v>
      </c>
      <c r="L370">
        <v>12</v>
      </c>
      <c r="M370">
        <v>4</v>
      </c>
      <c r="N370">
        <v>23</v>
      </c>
      <c r="O370" s="30" t="s">
        <v>445</v>
      </c>
      <c r="P370" s="35" t="s">
        <v>455</v>
      </c>
      <c r="Q370">
        <v>3</v>
      </c>
      <c r="R370">
        <v>68</v>
      </c>
      <c r="S370" s="17" t="s">
        <v>68</v>
      </c>
      <c r="T370" t="s">
        <v>1031</v>
      </c>
      <c r="U370">
        <v>3</v>
      </c>
      <c r="V370">
        <v>3</v>
      </c>
      <c r="W370">
        <v>2</v>
      </c>
      <c r="X370">
        <v>2</v>
      </c>
      <c r="Y370">
        <v>4</v>
      </c>
      <c r="Z370">
        <v>8</v>
      </c>
      <c r="AA370">
        <v>1140</v>
      </c>
      <c r="AB370" t="s">
        <v>463</v>
      </c>
    </row>
    <row r="371" spans="1:28" x14ac:dyDescent="0.25">
      <c r="A371" s="15" t="s">
        <v>167</v>
      </c>
      <c r="B371" s="15" t="s">
        <v>2548</v>
      </c>
      <c r="C371">
        <v>54</v>
      </c>
      <c r="D371">
        <v>10</v>
      </c>
      <c r="E371" s="27" t="str">
        <f>VLOOKUP(U371, method!$A$1:$B$15, 2, 0)</f>
        <v>中後</v>
      </c>
      <c r="F371">
        <v>2</v>
      </c>
      <c r="G371">
        <v>122</v>
      </c>
      <c r="H371" s="46">
        <v>2000</v>
      </c>
      <c r="I371" s="15" t="s">
        <v>390</v>
      </c>
      <c r="J371">
        <v>2</v>
      </c>
      <c r="K371">
        <v>2.97</v>
      </c>
      <c r="L371">
        <v>19</v>
      </c>
      <c r="M371">
        <v>3</v>
      </c>
      <c r="N371">
        <v>23</v>
      </c>
      <c r="O371" t="s">
        <v>545</v>
      </c>
      <c r="P371" s="35" t="s">
        <v>455</v>
      </c>
      <c r="Q371">
        <v>3</v>
      </c>
      <c r="R371">
        <v>70</v>
      </c>
      <c r="S371" s="17" t="s">
        <v>68</v>
      </c>
      <c r="T371">
        <v>11</v>
      </c>
      <c r="U371">
        <v>8</v>
      </c>
      <c r="V371">
        <v>8</v>
      </c>
      <c r="W371">
        <v>9</v>
      </c>
      <c r="X371">
        <v>5</v>
      </c>
      <c r="Y371">
        <v>10</v>
      </c>
      <c r="AA371">
        <v>1135</v>
      </c>
      <c r="AB371" t="s">
        <v>639</v>
      </c>
    </row>
    <row r="372" spans="1:28" x14ac:dyDescent="0.25">
      <c r="A372" s="15" t="s">
        <v>167</v>
      </c>
      <c r="B372" s="15" t="s">
        <v>2548</v>
      </c>
      <c r="C372">
        <v>40</v>
      </c>
      <c r="D372">
        <v>6</v>
      </c>
      <c r="E372" s="26" t="str">
        <f>VLOOKUP(U372, method!$A$1:$B$15, 2, 0)</f>
        <v>放頭</v>
      </c>
      <c r="F372">
        <v>8</v>
      </c>
      <c r="G372">
        <v>124</v>
      </c>
      <c r="H372" s="46">
        <v>1650</v>
      </c>
      <c r="I372" s="20" t="s">
        <v>56</v>
      </c>
      <c r="J372">
        <v>1</v>
      </c>
      <c r="K372">
        <v>38.43</v>
      </c>
      <c r="L372">
        <v>26</v>
      </c>
      <c r="M372">
        <v>2</v>
      </c>
      <c r="N372">
        <v>23</v>
      </c>
      <c r="O372" t="s">
        <v>511</v>
      </c>
      <c r="P372" s="35" t="s">
        <v>455</v>
      </c>
      <c r="Q372">
        <v>3</v>
      </c>
      <c r="R372">
        <v>72</v>
      </c>
      <c r="S372" s="17" t="s">
        <v>68</v>
      </c>
      <c r="T372" t="s">
        <v>558</v>
      </c>
      <c r="U372">
        <v>3</v>
      </c>
      <c r="V372">
        <v>3</v>
      </c>
      <c r="W372">
        <v>3</v>
      </c>
      <c r="X372">
        <v>6</v>
      </c>
      <c r="AA372">
        <v>1130</v>
      </c>
      <c r="AB372" t="s">
        <v>1035</v>
      </c>
    </row>
    <row r="373" spans="1:28" x14ac:dyDescent="0.25">
      <c r="A373" s="15" t="s">
        <v>167</v>
      </c>
      <c r="B373" s="15" t="s">
        <v>2548</v>
      </c>
      <c r="C373">
        <v>31</v>
      </c>
      <c r="D373">
        <v>14</v>
      </c>
      <c r="E373" s="26" t="str">
        <f>VLOOKUP(U373, method!$A$1:$B$15, 2, 0)</f>
        <v>放頭</v>
      </c>
      <c r="F373">
        <v>5</v>
      </c>
      <c r="G373">
        <v>129</v>
      </c>
      <c r="H373" s="44">
        <v>1800</v>
      </c>
      <c r="I373" s="20" t="s">
        <v>56</v>
      </c>
      <c r="J373">
        <v>1</v>
      </c>
      <c r="K373">
        <v>50.19</v>
      </c>
      <c r="L373">
        <v>12</v>
      </c>
      <c r="M373">
        <v>2</v>
      </c>
      <c r="N373">
        <v>23</v>
      </c>
      <c r="O373" t="s">
        <v>631</v>
      </c>
      <c r="P373" s="35" t="s">
        <v>455</v>
      </c>
      <c r="Q373">
        <v>3</v>
      </c>
      <c r="R373">
        <v>74</v>
      </c>
      <c r="S373" s="17" t="s">
        <v>68</v>
      </c>
      <c r="T373" t="s">
        <v>1028</v>
      </c>
      <c r="U373">
        <v>1</v>
      </c>
      <c r="V373">
        <v>1</v>
      </c>
      <c r="W373">
        <v>1</v>
      </c>
      <c r="X373">
        <v>1</v>
      </c>
      <c r="Y373">
        <v>14</v>
      </c>
      <c r="AA373">
        <v>1141</v>
      </c>
      <c r="AB373" t="s">
        <v>819</v>
      </c>
    </row>
    <row r="374" spans="1:28" x14ac:dyDescent="0.25">
      <c r="A374" s="15" t="s">
        <v>167</v>
      </c>
      <c r="B374" s="15" t="s">
        <v>2548</v>
      </c>
      <c r="C374">
        <v>55</v>
      </c>
      <c r="D374">
        <v>13</v>
      </c>
      <c r="E374" s="28" t="str">
        <f>VLOOKUP(U374, method!$A$1:$B$15, 2, 0)</f>
        <v>中前</v>
      </c>
      <c r="F374">
        <v>3</v>
      </c>
      <c r="G374">
        <v>117</v>
      </c>
      <c r="H374" s="46">
        <v>1400</v>
      </c>
      <c r="I374" s="23" t="s">
        <v>39</v>
      </c>
      <c r="J374">
        <v>1</v>
      </c>
      <c r="K374">
        <v>23.11</v>
      </c>
      <c r="L374">
        <v>15</v>
      </c>
      <c r="M374">
        <v>1</v>
      </c>
      <c r="N374">
        <v>23</v>
      </c>
      <c r="O374" t="s">
        <v>545</v>
      </c>
      <c r="P374" s="35" t="s">
        <v>455</v>
      </c>
      <c r="Q374">
        <v>2</v>
      </c>
      <c r="R374">
        <v>76</v>
      </c>
      <c r="S374" s="17" t="s">
        <v>68</v>
      </c>
      <c r="T374">
        <v>10</v>
      </c>
      <c r="U374">
        <v>7</v>
      </c>
      <c r="V374">
        <v>8</v>
      </c>
      <c r="W374">
        <v>9</v>
      </c>
      <c r="X374">
        <v>13</v>
      </c>
      <c r="AA374">
        <v>1146</v>
      </c>
      <c r="AB374" t="s">
        <v>1040</v>
      </c>
    </row>
    <row r="375" spans="1:28" x14ac:dyDescent="0.25">
      <c r="A375" s="15" t="s">
        <v>167</v>
      </c>
      <c r="B375" s="15" t="s">
        <v>2548</v>
      </c>
      <c r="C375">
        <v>54</v>
      </c>
      <c r="D375">
        <v>9</v>
      </c>
      <c r="E375" s="28" t="str">
        <f>VLOOKUP(U375, method!$A$1:$B$15, 2, 0)</f>
        <v>中前</v>
      </c>
      <c r="F375">
        <v>2</v>
      </c>
      <c r="G375">
        <v>135</v>
      </c>
      <c r="H375" s="46">
        <v>1650</v>
      </c>
      <c r="I375" s="21" t="s">
        <v>61</v>
      </c>
      <c r="J375">
        <v>1</v>
      </c>
      <c r="K375">
        <v>40.770000000000003</v>
      </c>
      <c r="L375">
        <v>14</v>
      </c>
      <c r="M375">
        <v>12</v>
      </c>
      <c r="N375">
        <v>22</v>
      </c>
      <c r="O375" s="30" t="s">
        <v>445</v>
      </c>
      <c r="P375" s="35" t="s">
        <v>455</v>
      </c>
      <c r="Q375">
        <v>3</v>
      </c>
      <c r="R375">
        <v>76</v>
      </c>
      <c r="S375" s="17" t="s">
        <v>68</v>
      </c>
      <c r="T375" t="s">
        <v>624</v>
      </c>
      <c r="U375">
        <v>5</v>
      </c>
      <c r="V375">
        <v>5</v>
      </c>
      <c r="W375">
        <v>5</v>
      </c>
      <c r="X375">
        <v>9</v>
      </c>
      <c r="AA375">
        <v>1123</v>
      </c>
      <c r="AB375" t="s">
        <v>1042</v>
      </c>
    </row>
    <row r="376" spans="1:28" x14ac:dyDescent="0.25">
      <c r="A376" s="15" t="s">
        <v>167</v>
      </c>
      <c r="B376" s="16" t="s">
        <v>2550</v>
      </c>
      <c r="C376">
        <v>12</v>
      </c>
      <c r="D376" s="34">
        <v>5</v>
      </c>
      <c r="E376" s="27" t="str">
        <f>VLOOKUP(U376, method!$A$1:$B$15, 2, 0)</f>
        <v>中後</v>
      </c>
      <c r="F376">
        <v>3</v>
      </c>
      <c r="G376">
        <v>119</v>
      </c>
      <c r="H376" s="46">
        <v>1650</v>
      </c>
      <c r="I376" s="23" t="s">
        <v>39</v>
      </c>
      <c r="J376">
        <v>1</v>
      </c>
      <c r="K376">
        <v>39.19</v>
      </c>
      <c r="L376">
        <v>28</v>
      </c>
      <c r="M376">
        <v>6</v>
      </c>
      <c r="N376">
        <v>25</v>
      </c>
      <c r="O376" t="s">
        <v>511</v>
      </c>
      <c r="P376" s="36" t="s">
        <v>603</v>
      </c>
      <c r="Q376">
        <v>3</v>
      </c>
      <c r="R376">
        <v>60</v>
      </c>
      <c r="S376" s="19" t="s">
        <v>13</v>
      </c>
      <c r="T376" t="s">
        <v>637</v>
      </c>
      <c r="U376">
        <v>10</v>
      </c>
      <c r="V376">
        <v>9</v>
      </c>
      <c r="W376">
        <v>9</v>
      </c>
      <c r="X376">
        <v>5</v>
      </c>
      <c r="AA376">
        <v>1003</v>
      </c>
      <c r="AB376" t="s">
        <v>113</v>
      </c>
    </row>
    <row r="377" spans="1:28" x14ac:dyDescent="0.25">
      <c r="A377" s="15" t="s">
        <v>167</v>
      </c>
      <c r="B377" s="16" t="s">
        <v>2550</v>
      </c>
      <c r="C377">
        <v>20</v>
      </c>
      <c r="D377">
        <v>6</v>
      </c>
      <c r="E377" s="27" t="str">
        <f>VLOOKUP(U377, method!$A$1:$B$15, 2, 0)</f>
        <v>中後</v>
      </c>
      <c r="F377">
        <v>1</v>
      </c>
      <c r="G377">
        <v>118</v>
      </c>
      <c r="H377" s="44">
        <v>1800</v>
      </c>
      <c r="I377" s="25" t="s">
        <v>26</v>
      </c>
      <c r="J377">
        <v>1</v>
      </c>
      <c r="K377">
        <v>52.49</v>
      </c>
      <c r="L377">
        <v>4</v>
      </c>
      <c r="M377">
        <v>6</v>
      </c>
      <c r="N377">
        <v>25</v>
      </c>
      <c r="O377" s="31" t="s">
        <v>439</v>
      </c>
      <c r="P377" s="36" t="s">
        <v>440</v>
      </c>
      <c r="Q377">
        <v>3</v>
      </c>
      <c r="R377">
        <v>62</v>
      </c>
      <c r="S377" s="19" t="s">
        <v>13</v>
      </c>
      <c r="T377" t="s">
        <v>558</v>
      </c>
      <c r="U377">
        <v>8</v>
      </c>
      <c r="V377">
        <v>9</v>
      </c>
      <c r="W377">
        <v>9</v>
      </c>
      <c r="X377">
        <v>9</v>
      </c>
      <c r="Y377">
        <v>6</v>
      </c>
      <c r="AA377">
        <v>988</v>
      </c>
      <c r="AB377" t="s">
        <v>113</v>
      </c>
    </row>
    <row r="378" spans="1:28" x14ac:dyDescent="0.25">
      <c r="A378" s="15" t="s">
        <v>167</v>
      </c>
      <c r="B378" s="16" t="s">
        <v>2550</v>
      </c>
      <c r="C378">
        <v>16</v>
      </c>
      <c r="D378">
        <v>10</v>
      </c>
      <c r="E378" s="28" t="str">
        <f>VLOOKUP(U378, method!$A$1:$B$15, 2, 0)</f>
        <v>中前</v>
      </c>
      <c r="F378">
        <v>7</v>
      </c>
      <c r="G378">
        <v>120</v>
      </c>
      <c r="H378" s="46">
        <v>1650</v>
      </c>
      <c r="I378" s="21" t="s">
        <v>61</v>
      </c>
      <c r="J378">
        <v>1</v>
      </c>
      <c r="K378">
        <v>40.19</v>
      </c>
      <c r="L378">
        <v>28</v>
      </c>
      <c r="M378">
        <v>5</v>
      </c>
      <c r="N378">
        <v>25</v>
      </c>
      <c r="O378" s="31" t="s">
        <v>451</v>
      </c>
      <c r="P378" s="35" t="s">
        <v>436</v>
      </c>
      <c r="Q378">
        <v>3</v>
      </c>
      <c r="R378">
        <v>64</v>
      </c>
      <c r="S378" s="19" t="s">
        <v>13</v>
      </c>
      <c r="T378" t="s">
        <v>573</v>
      </c>
      <c r="U378">
        <v>4</v>
      </c>
      <c r="V378">
        <v>4</v>
      </c>
      <c r="W378">
        <v>4</v>
      </c>
      <c r="X378">
        <v>10</v>
      </c>
      <c r="AA378">
        <v>1005</v>
      </c>
      <c r="AB378" t="s">
        <v>113</v>
      </c>
    </row>
    <row r="379" spans="1:28" x14ac:dyDescent="0.25">
      <c r="A379" s="15" t="s">
        <v>167</v>
      </c>
      <c r="B379" s="16" t="s">
        <v>2550</v>
      </c>
      <c r="C379">
        <v>43</v>
      </c>
      <c r="D379" s="34">
        <v>4</v>
      </c>
      <c r="E379" s="28" t="str">
        <f>VLOOKUP(U379, method!$A$1:$B$15, 2, 0)</f>
        <v>中前</v>
      </c>
      <c r="F379">
        <v>2</v>
      </c>
      <c r="G379">
        <v>121</v>
      </c>
      <c r="H379" s="46">
        <v>1650</v>
      </c>
      <c r="I379" s="23" t="s">
        <v>39</v>
      </c>
      <c r="J379">
        <v>1</v>
      </c>
      <c r="K379">
        <v>38.950000000000003</v>
      </c>
      <c r="L379">
        <v>10</v>
      </c>
      <c r="M379">
        <v>5</v>
      </c>
      <c r="N379">
        <v>25</v>
      </c>
      <c r="O379" t="s">
        <v>511</v>
      </c>
      <c r="P379" s="35" t="s">
        <v>455</v>
      </c>
      <c r="Q379">
        <v>3</v>
      </c>
      <c r="R379">
        <v>65</v>
      </c>
      <c r="S379" s="19" t="s">
        <v>13</v>
      </c>
      <c r="T379" s="10" t="s">
        <v>552</v>
      </c>
      <c r="U379">
        <v>5</v>
      </c>
      <c r="V379">
        <v>7</v>
      </c>
      <c r="W379">
        <v>7</v>
      </c>
      <c r="X379">
        <v>4</v>
      </c>
      <c r="AA379">
        <v>1000</v>
      </c>
      <c r="AB379" t="s">
        <v>113</v>
      </c>
    </row>
    <row r="380" spans="1:28" x14ac:dyDescent="0.25">
      <c r="A380" s="15" t="s">
        <v>167</v>
      </c>
      <c r="B380" s="16" t="s">
        <v>2550</v>
      </c>
      <c r="C380">
        <v>26</v>
      </c>
      <c r="D380">
        <v>11</v>
      </c>
      <c r="E380" s="28" t="str">
        <f>VLOOKUP(U380, method!$A$1:$B$15, 2, 0)</f>
        <v>中前</v>
      </c>
      <c r="F380">
        <v>3</v>
      </c>
      <c r="G380">
        <v>118</v>
      </c>
      <c r="H380" s="46">
        <v>1650</v>
      </c>
      <c r="I380" s="15" t="s">
        <v>441</v>
      </c>
      <c r="J380">
        <v>1</v>
      </c>
      <c r="K380">
        <v>39.979999999999997</v>
      </c>
      <c r="L380">
        <v>30</v>
      </c>
      <c r="M380">
        <v>4</v>
      </c>
      <c r="N380">
        <v>25</v>
      </c>
      <c r="O380" s="31" t="s">
        <v>451</v>
      </c>
      <c r="P380" s="35" t="s">
        <v>436</v>
      </c>
      <c r="Q380">
        <v>3</v>
      </c>
      <c r="R380">
        <v>67</v>
      </c>
      <c r="S380" s="19" t="s">
        <v>13</v>
      </c>
      <c r="T380" t="s">
        <v>465</v>
      </c>
      <c r="U380">
        <v>6</v>
      </c>
      <c r="V380">
        <v>7</v>
      </c>
      <c r="W380">
        <v>7</v>
      </c>
      <c r="X380">
        <v>11</v>
      </c>
      <c r="AA380">
        <v>994</v>
      </c>
      <c r="AB380" t="s">
        <v>113</v>
      </c>
    </row>
    <row r="381" spans="1:28" x14ac:dyDescent="0.25">
      <c r="A381" s="15" t="s">
        <v>167</v>
      </c>
      <c r="B381" s="16" t="s">
        <v>2550</v>
      </c>
      <c r="C381">
        <v>15</v>
      </c>
      <c r="D381" s="34">
        <v>5</v>
      </c>
      <c r="E381" s="26" t="str">
        <f>VLOOKUP(U381, method!$A$1:$B$15, 2, 0)</f>
        <v>放頭</v>
      </c>
      <c r="F381">
        <v>4</v>
      </c>
      <c r="G381">
        <v>122</v>
      </c>
      <c r="H381" s="46">
        <v>2200</v>
      </c>
      <c r="I381" s="25" t="s">
        <v>120</v>
      </c>
      <c r="J381">
        <v>2</v>
      </c>
      <c r="K381">
        <v>14.97</v>
      </c>
      <c r="L381">
        <v>2</v>
      </c>
      <c r="M381">
        <v>4</v>
      </c>
      <c r="N381">
        <v>25</v>
      </c>
      <c r="O381" s="31" t="s">
        <v>451</v>
      </c>
      <c r="P381" s="35" t="s">
        <v>436</v>
      </c>
      <c r="Q381">
        <v>3</v>
      </c>
      <c r="R381">
        <v>69</v>
      </c>
      <c r="S381" s="19" t="s">
        <v>13</v>
      </c>
      <c r="T381">
        <v>5</v>
      </c>
      <c r="U381">
        <v>2</v>
      </c>
      <c r="V381">
        <v>3</v>
      </c>
      <c r="W381">
        <v>3</v>
      </c>
      <c r="X381">
        <v>3</v>
      </c>
      <c r="Y381">
        <v>4</v>
      </c>
      <c r="Z381">
        <v>5</v>
      </c>
      <c r="AA381">
        <v>1002</v>
      </c>
      <c r="AB381" t="s">
        <v>113</v>
      </c>
    </row>
    <row r="382" spans="1:28" x14ac:dyDescent="0.25">
      <c r="A382" s="15" t="s">
        <v>167</v>
      </c>
      <c r="B382" s="16" t="s">
        <v>2550</v>
      </c>
      <c r="C382">
        <v>32</v>
      </c>
      <c r="D382">
        <v>9</v>
      </c>
      <c r="E382" s="28" t="str">
        <f>VLOOKUP(U382, method!$A$1:$B$15, 2, 0)</f>
        <v>中前</v>
      </c>
      <c r="F382">
        <v>1</v>
      </c>
      <c r="G382">
        <v>121</v>
      </c>
      <c r="H382" s="46">
        <v>1650</v>
      </c>
      <c r="I382" s="23" t="s">
        <v>39</v>
      </c>
      <c r="J382">
        <v>1</v>
      </c>
      <c r="K382">
        <v>38.86</v>
      </c>
      <c r="L382">
        <v>26</v>
      </c>
      <c r="M382">
        <v>3</v>
      </c>
      <c r="N382">
        <v>25</v>
      </c>
      <c r="O382" t="s">
        <v>511</v>
      </c>
      <c r="P382" s="35" t="s">
        <v>455</v>
      </c>
      <c r="Q382">
        <v>3</v>
      </c>
      <c r="R382">
        <v>71</v>
      </c>
      <c r="S382" s="19" t="s">
        <v>13</v>
      </c>
      <c r="T382" t="s">
        <v>529</v>
      </c>
      <c r="U382">
        <v>5</v>
      </c>
      <c r="V382">
        <v>6</v>
      </c>
      <c r="W382">
        <v>8</v>
      </c>
      <c r="X382">
        <v>9</v>
      </c>
      <c r="AA382">
        <v>995</v>
      </c>
      <c r="AB382" t="s">
        <v>113</v>
      </c>
    </row>
    <row r="383" spans="1:28" x14ac:dyDescent="0.25">
      <c r="A383" s="15" t="s">
        <v>167</v>
      </c>
      <c r="B383" s="16" t="s">
        <v>2550</v>
      </c>
      <c r="C383">
        <v>50</v>
      </c>
      <c r="D383">
        <v>10</v>
      </c>
      <c r="E383" s="26" t="str">
        <f>VLOOKUP(U383, method!$A$1:$B$15, 2, 0)</f>
        <v>放頭</v>
      </c>
      <c r="F383">
        <v>2</v>
      </c>
      <c r="G383">
        <v>128</v>
      </c>
      <c r="H383" s="44">
        <v>1800</v>
      </c>
      <c r="I383" s="25" t="s">
        <v>120</v>
      </c>
      <c r="J383">
        <v>1</v>
      </c>
      <c r="K383">
        <v>50.51</v>
      </c>
      <c r="L383">
        <v>12</v>
      </c>
      <c r="M383">
        <v>3</v>
      </c>
      <c r="N383">
        <v>25</v>
      </c>
      <c r="O383" s="31" t="s">
        <v>439</v>
      </c>
      <c r="P383" s="35" t="s">
        <v>436</v>
      </c>
      <c r="Q383">
        <v>3</v>
      </c>
      <c r="R383">
        <v>73</v>
      </c>
      <c r="S383" s="19" t="s">
        <v>13</v>
      </c>
      <c r="T383" t="s">
        <v>548</v>
      </c>
      <c r="U383">
        <v>3</v>
      </c>
      <c r="V383">
        <v>3</v>
      </c>
      <c r="W383">
        <v>4</v>
      </c>
      <c r="X383">
        <v>4</v>
      </c>
      <c r="Y383">
        <v>10</v>
      </c>
      <c r="AA383">
        <v>1002</v>
      </c>
      <c r="AB383" t="s">
        <v>113</v>
      </c>
    </row>
    <row r="384" spans="1:28" x14ac:dyDescent="0.25">
      <c r="A384" s="15" t="s">
        <v>167</v>
      </c>
      <c r="B384" s="16" t="s">
        <v>2550</v>
      </c>
      <c r="C384">
        <v>73</v>
      </c>
      <c r="D384">
        <v>9</v>
      </c>
      <c r="E384" s="26" t="str">
        <f>VLOOKUP(U384, method!$A$1:$B$15, 2, 0)</f>
        <v>放頭</v>
      </c>
      <c r="F384">
        <v>1</v>
      </c>
      <c r="G384">
        <v>127</v>
      </c>
      <c r="H384" s="46">
        <v>1650</v>
      </c>
      <c r="I384" s="25" t="s">
        <v>409</v>
      </c>
      <c r="J384">
        <v>1</v>
      </c>
      <c r="K384">
        <v>39.51</v>
      </c>
      <c r="L384">
        <v>2</v>
      </c>
      <c r="M384">
        <v>3</v>
      </c>
      <c r="N384">
        <v>25</v>
      </c>
      <c r="O384" t="s">
        <v>511</v>
      </c>
      <c r="P384" s="35" t="s">
        <v>455</v>
      </c>
      <c r="Q384">
        <v>3</v>
      </c>
      <c r="R384">
        <v>75</v>
      </c>
      <c r="S384" s="19" t="s">
        <v>13</v>
      </c>
      <c r="T384">
        <v>4</v>
      </c>
      <c r="U384">
        <v>3</v>
      </c>
      <c r="V384">
        <v>5</v>
      </c>
      <c r="W384">
        <v>4</v>
      </c>
      <c r="X384">
        <v>9</v>
      </c>
      <c r="AA384">
        <v>1006</v>
      </c>
      <c r="AB384" t="s">
        <v>113</v>
      </c>
    </row>
    <row r="385" spans="1:28" x14ac:dyDescent="0.25">
      <c r="A385" s="15" t="s">
        <v>167</v>
      </c>
      <c r="B385" s="16" t="s">
        <v>2550</v>
      </c>
      <c r="C385">
        <v>247</v>
      </c>
      <c r="D385">
        <v>14</v>
      </c>
      <c r="E385" s="29" t="str">
        <f>VLOOKUP(U385, method!$A$1:$B$15, 2, 0)</f>
        <v>留後</v>
      </c>
      <c r="F385">
        <v>9</v>
      </c>
      <c r="G385">
        <v>128</v>
      </c>
      <c r="H385" s="46">
        <v>1600</v>
      </c>
      <c r="I385" s="15" t="s">
        <v>441</v>
      </c>
      <c r="J385">
        <v>1</v>
      </c>
      <c r="K385">
        <v>36.6</v>
      </c>
      <c r="L385">
        <v>16</v>
      </c>
      <c r="M385">
        <v>2</v>
      </c>
      <c r="N385">
        <v>25</v>
      </c>
      <c r="O385" t="s">
        <v>631</v>
      </c>
      <c r="P385" s="35" t="s">
        <v>436</v>
      </c>
      <c r="Q385">
        <v>3</v>
      </c>
      <c r="R385">
        <v>78</v>
      </c>
      <c r="S385" s="19" t="s">
        <v>13</v>
      </c>
      <c r="T385" t="s">
        <v>982</v>
      </c>
      <c r="U385">
        <v>12</v>
      </c>
      <c r="V385">
        <v>11</v>
      </c>
      <c r="W385">
        <v>14</v>
      </c>
      <c r="X385">
        <v>14</v>
      </c>
      <c r="AA385">
        <v>1008</v>
      </c>
      <c r="AB385" t="s">
        <v>113</v>
      </c>
    </row>
    <row r="386" spans="1:28" x14ac:dyDescent="0.25">
      <c r="A386" s="15" t="s">
        <v>167</v>
      </c>
      <c r="B386" s="16" t="s">
        <v>2550</v>
      </c>
      <c r="C386">
        <v>160</v>
      </c>
      <c r="D386">
        <v>10</v>
      </c>
      <c r="E386" s="29" t="str">
        <f>VLOOKUP(U386, method!$A$1:$B$15, 2, 0)</f>
        <v>留後</v>
      </c>
      <c r="F386">
        <v>7</v>
      </c>
      <c r="G386">
        <v>135</v>
      </c>
      <c r="H386" s="44">
        <v>1800</v>
      </c>
      <c r="I386" s="18" t="s">
        <v>201</v>
      </c>
      <c r="J386">
        <v>1</v>
      </c>
      <c r="K386">
        <v>48.72</v>
      </c>
      <c r="L386">
        <v>9</v>
      </c>
      <c r="M386">
        <v>2</v>
      </c>
      <c r="N386">
        <v>25</v>
      </c>
      <c r="O386" t="s">
        <v>532</v>
      </c>
      <c r="P386" s="35" t="s">
        <v>455</v>
      </c>
      <c r="Q386">
        <v>3</v>
      </c>
      <c r="R386">
        <v>80</v>
      </c>
      <c r="S386" s="19" t="s">
        <v>13</v>
      </c>
      <c r="T386">
        <v>12</v>
      </c>
      <c r="U386">
        <v>12</v>
      </c>
      <c r="V386">
        <v>10</v>
      </c>
      <c r="W386">
        <v>12</v>
      </c>
      <c r="X386">
        <v>14</v>
      </c>
      <c r="Y386">
        <v>10</v>
      </c>
      <c r="AA386">
        <v>1011</v>
      </c>
      <c r="AB386" t="s">
        <v>321</v>
      </c>
    </row>
    <row r="387" spans="1:28" x14ac:dyDescent="0.25">
      <c r="A387" s="15" t="s">
        <v>167</v>
      </c>
      <c r="B387" s="16" t="s">
        <v>2550</v>
      </c>
      <c r="C387">
        <v>80</v>
      </c>
      <c r="D387">
        <v>11</v>
      </c>
      <c r="E387" s="27" t="str">
        <f>VLOOKUP(U387, method!$A$1:$B$15, 2, 0)</f>
        <v>中後</v>
      </c>
      <c r="F387">
        <v>3</v>
      </c>
      <c r="G387">
        <v>116</v>
      </c>
      <c r="H387" s="46">
        <v>1400</v>
      </c>
      <c r="I387" s="20" t="s">
        <v>56</v>
      </c>
      <c r="J387">
        <v>1</v>
      </c>
      <c r="K387">
        <v>22.49</v>
      </c>
      <c r="L387">
        <v>31</v>
      </c>
      <c r="M387">
        <v>1</v>
      </c>
      <c r="N387">
        <v>25</v>
      </c>
      <c r="O387" t="s">
        <v>469</v>
      </c>
      <c r="P387" s="35" t="s">
        <v>455</v>
      </c>
      <c r="Q387">
        <v>2</v>
      </c>
      <c r="R387">
        <v>82</v>
      </c>
      <c r="S387" s="19" t="s">
        <v>13</v>
      </c>
      <c r="T387" t="s">
        <v>461</v>
      </c>
      <c r="U387">
        <v>9</v>
      </c>
      <c r="V387">
        <v>10</v>
      </c>
      <c r="W387">
        <v>11</v>
      </c>
      <c r="X387">
        <v>11</v>
      </c>
      <c r="AA387">
        <v>1004</v>
      </c>
      <c r="AB387" t="s">
        <v>16</v>
      </c>
    </row>
    <row r="388" spans="1:28" x14ac:dyDescent="0.25">
      <c r="A388" s="15" t="s">
        <v>167</v>
      </c>
      <c r="B388" s="16" t="s">
        <v>2550</v>
      </c>
      <c r="C388">
        <v>26</v>
      </c>
      <c r="D388">
        <v>14</v>
      </c>
      <c r="E388" s="27" t="str">
        <f>VLOOKUP(U388, method!$A$1:$B$15, 2, 0)</f>
        <v>中後</v>
      </c>
      <c r="F388">
        <v>4</v>
      </c>
      <c r="G388">
        <v>117</v>
      </c>
      <c r="H388" s="46">
        <v>1400</v>
      </c>
      <c r="I388" s="23" t="s">
        <v>405</v>
      </c>
      <c r="J388">
        <v>1</v>
      </c>
      <c r="K388">
        <v>25.14</v>
      </c>
      <c r="L388">
        <v>8</v>
      </c>
      <c r="M388">
        <v>12</v>
      </c>
      <c r="N388">
        <v>24</v>
      </c>
      <c r="O388" t="s">
        <v>545</v>
      </c>
      <c r="P388" s="35" t="s">
        <v>455</v>
      </c>
      <c r="Q388">
        <v>2</v>
      </c>
      <c r="R388">
        <v>82</v>
      </c>
      <c r="S388" s="19" t="s">
        <v>13</v>
      </c>
      <c r="T388">
        <v>24</v>
      </c>
      <c r="U388">
        <v>9</v>
      </c>
      <c r="V388">
        <v>11</v>
      </c>
      <c r="W388">
        <v>14</v>
      </c>
      <c r="X388">
        <v>14</v>
      </c>
      <c r="AA388">
        <v>1037</v>
      </c>
      <c r="AB388" t="s">
        <v>100</v>
      </c>
    </row>
    <row r="389" spans="1:28" x14ac:dyDescent="0.25">
      <c r="A389" s="16" t="s">
        <v>203</v>
      </c>
      <c r="B389" s="17" t="s">
        <v>204</v>
      </c>
      <c r="C389">
        <v>1.6</v>
      </c>
      <c r="D389">
        <v>13</v>
      </c>
      <c r="E389" s="29" t="str">
        <f>VLOOKUP(U389, method!$A$1:$B$15, 2, 0)</f>
        <v>留後</v>
      </c>
      <c r="F389">
        <v>11</v>
      </c>
      <c r="G389">
        <v>135</v>
      </c>
      <c r="H389" s="46">
        <v>1000</v>
      </c>
      <c r="I389" s="22" t="s">
        <v>33</v>
      </c>
      <c r="J389">
        <v>0</v>
      </c>
      <c r="K389">
        <v>57.12</v>
      </c>
      <c r="L389">
        <v>8</v>
      </c>
      <c r="M389">
        <v>6</v>
      </c>
      <c r="N389">
        <v>25</v>
      </c>
      <c r="O389" t="s">
        <v>532</v>
      </c>
      <c r="P389" s="35" t="s">
        <v>436</v>
      </c>
      <c r="Q389">
        <v>4</v>
      </c>
      <c r="R389">
        <v>59</v>
      </c>
      <c r="S389" s="18" t="s">
        <v>95</v>
      </c>
      <c r="T389" t="s">
        <v>548</v>
      </c>
      <c r="U389">
        <v>14</v>
      </c>
      <c r="V389">
        <v>14</v>
      </c>
      <c r="W389">
        <v>13</v>
      </c>
      <c r="AA389">
        <v>1093</v>
      </c>
      <c r="AB389" t="s">
        <v>16</v>
      </c>
    </row>
    <row r="390" spans="1:28" x14ac:dyDescent="0.25">
      <c r="A390" s="16" t="s">
        <v>203</v>
      </c>
      <c r="B390" s="17" t="s">
        <v>204</v>
      </c>
      <c r="C390">
        <v>2.5</v>
      </c>
      <c r="D390" s="33">
        <v>1</v>
      </c>
      <c r="E390" s="26" t="str">
        <f>VLOOKUP(U390, method!$A$1:$B$15, 2, 0)</f>
        <v>放頭</v>
      </c>
      <c r="F390">
        <v>12</v>
      </c>
      <c r="G390">
        <v>127</v>
      </c>
      <c r="H390" s="46">
        <v>1000</v>
      </c>
      <c r="I390" s="22" t="s">
        <v>33</v>
      </c>
      <c r="J390">
        <v>0</v>
      </c>
      <c r="K390">
        <v>55.57</v>
      </c>
      <c r="L390">
        <v>18</v>
      </c>
      <c r="M390">
        <v>5</v>
      </c>
      <c r="N390">
        <v>25</v>
      </c>
      <c r="O390" t="s">
        <v>631</v>
      </c>
      <c r="P390" s="35" t="s">
        <v>436</v>
      </c>
      <c r="Q390">
        <v>4</v>
      </c>
      <c r="R390">
        <v>52</v>
      </c>
      <c r="S390" s="18" t="s">
        <v>95</v>
      </c>
      <c r="T390" s="10">
        <v>1</v>
      </c>
      <c r="U390">
        <v>3</v>
      </c>
      <c r="V390">
        <v>3</v>
      </c>
      <c r="W390">
        <v>1</v>
      </c>
      <c r="AA390">
        <v>1081</v>
      </c>
      <c r="AB390" t="s">
        <v>100</v>
      </c>
    </row>
    <row r="391" spans="1:28" x14ac:dyDescent="0.25">
      <c r="A391" s="16" t="s">
        <v>203</v>
      </c>
      <c r="B391" s="18" t="s">
        <v>206</v>
      </c>
      <c r="C391">
        <v>11</v>
      </c>
      <c r="D391" s="33">
        <v>3</v>
      </c>
      <c r="E391" s="28" t="str">
        <f>VLOOKUP(U391, method!$A$1:$B$15, 2, 0)</f>
        <v>中前</v>
      </c>
      <c r="F391">
        <v>2</v>
      </c>
      <c r="G391">
        <v>134</v>
      </c>
      <c r="H391" s="44">
        <v>1200</v>
      </c>
      <c r="I391" s="14" t="s">
        <v>50</v>
      </c>
      <c r="J391">
        <v>1</v>
      </c>
      <c r="K391">
        <v>11.06</v>
      </c>
      <c r="L391">
        <v>4</v>
      </c>
      <c r="M391">
        <v>6</v>
      </c>
      <c r="N391">
        <v>25</v>
      </c>
      <c r="O391" s="31" t="s">
        <v>439</v>
      </c>
      <c r="P391" s="36" t="s">
        <v>440</v>
      </c>
      <c r="Q391">
        <v>4</v>
      </c>
      <c r="R391">
        <v>58</v>
      </c>
      <c r="S391" s="15" t="s">
        <v>34</v>
      </c>
      <c r="T391" t="s">
        <v>546</v>
      </c>
      <c r="U391">
        <v>6</v>
      </c>
      <c r="V391">
        <v>5</v>
      </c>
      <c r="W391">
        <v>3</v>
      </c>
      <c r="AA391">
        <v>1127</v>
      </c>
      <c r="AB391" t="s">
        <v>208</v>
      </c>
    </row>
    <row r="392" spans="1:28" x14ac:dyDescent="0.25">
      <c r="A392" s="16" t="s">
        <v>203</v>
      </c>
      <c r="B392" s="18" t="s">
        <v>206</v>
      </c>
      <c r="C392">
        <v>65</v>
      </c>
      <c r="D392">
        <v>8</v>
      </c>
      <c r="E392" s="28" t="str">
        <f>VLOOKUP(U392, method!$A$1:$B$15, 2, 0)</f>
        <v>中前</v>
      </c>
      <c r="F392">
        <v>10</v>
      </c>
      <c r="G392">
        <v>120</v>
      </c>
      <c r="H392" s="44">
        <v>1200</v>
      </c>
      <c r="I392" s="25" t="s">
        <v>26</v>
      </c>
      <c r="J392">
        <v>1</v>
      </c>
      <c r="K392">
        <v>10.14</v>
      </c>
      <c r="L392">
        <v>14</v>
      </c>
      <c r="M392">
        <v>5</v>
      </c>
      <c r="N392">
        <v>25</v>
      </c>
      <c r="O392" s="30" t="s">
        <v>445</v>
      </c>
      <c r="P392" s="35" t="s">
        <v>436</v>
      </c>
      <c r="Q392">
        <v>3</v>
      </c>
      <c r="R392">
        <v>60</v>
      </c>
      <c r="S392" s="15" t="s">
        <v>34</v>
      </c>
      <c r="T392" t="s">
        <v>546</v>
      </c>
      <c r="U392">
        <v>7</v>
      </c>
      <c r="V392">
        <v>6</v>
      </c>
      <c r="W392">
        <v>8</v>
      </c>
      <c r="AA392">
        <v>1138</v>
      </c>
      <c r="AB392" t="s">
        <v>208</v>
      </c>
    </row>
    <row r="393" spans="1:28" x14ac:dyDescent="0.25">
      <c r="A393" s="16" t="s">
        <v>203</v>
      </c>
      <c r="B393" s="18" t="s">
        <v>206</v>
      </c>
      <c r="C393">
        <v>33</v>
      </c>
      <c r="D393">
        <v>8</v>
      </c>
      <c r="E393" s="27" t="str">
        <f>VLOOKUP(U393, method!$A$1:$B$15, 2, 0)</f>
        <v>中後</v>
      </c>
      <c r="F393">
        <v>3</v>
      </c>
      <c r="G393">
        <v>117</v>
      </c>
      <c r="H393" s="46">
        <v>1000</v>
      </c>
      <c r="I393" s="18" t="s">
        <v>201</v>
      </c>
      <c r="J393">
        <v>0</v>
      </c>
      <c r="K393">
        <v>57.02</v>
      </c>
      <c r="L393">
        <v>9</v>
      </c>
      <c r="M393">
        <v>4</v>
      </c>
      <c r="N393">
        <v>25</v>
      </c>
      <c r="O393" s="31" t="s">
        <v>439</v>
      </c>
      <c r="P393" s="35" t="s">
        <v>436</v>
      </c>
      <c r="Q393">
        <v>3</v>
      </c>
      <c r="R393">
        <v>62</v>
      </c>
      <c r="S393" s="15" t="s">
        <v>34</v>
      </c>
      <c r="T393" t="s">
        <v>546</v>
      </c>
      <c r="U393">
        <v>8</v>
      </c>
      <c r="V393">
        <v>8</v>
      </c>
      <c r="W393">
        <v>8</v>
      </c>
      <c r="AA393">
        <v>1136</v>
      </c>
      <c r="AB393" t="s">
        <v>208</v>
      </c>
    </row>
    <row r="394" spans="1:28" x14ac:dyDescent="0.25">
      <c r="A394" s="16" t="s">
        <v>203</v>
      </c>
      <c r="B394" s="18" t="s">
        <v>206</v>
      </c>
      <c r="C394">
        <v>22</v>
      </c>
      <c r="D394">
        <v>8</v>
      </c>
      <c r="E394" s="28" t="str">
        <f>VLOOKUP(U394, method!$A$1:$B$15, 2, 0)</f>
        <v>中前</v>
      </c>
      <c r="F394">
        <v>5</v>
      </c>
      <c r="G394">
        <v>121</v>
      </c>
      <c r="H394" s="44">
        <v>1200</v>
      </c>
      <c r="I394" s="18" t="s">
        <v>201</v>
      </c>
      <c r="J394">
        <v>1</v>
      </c>
      <c r="K394">
        <v>9.7200000000000006</v>
      </c>
      <c r="L394">
        <v>12</v>
      </c>
      <c r="M394">
        <v>3</v>
      </c>
      <c r="N394">
        <v>25</v>
      </c>
      <c r="O394" s="31" t="s">
        <v>439</v>
      </c>
      <c r="P394" s="35" t="s">
        <v>436</v>
      </c>
      <c r="Q394">
        <v>3</v>
      </c>
      <c r="R394">
        <v>63</v>
      </c>
      <c r="S394" s="15" t="s">
        <v>34</v>
      </c>
      <c r="T394" t="s">
        <v>558</v>
      </c>
      <c r="U394">
        <v>6</v>
      </c>
      <c r="V394">
        <v>7</v>
      </c>
      <c r="W394">
        <v>8</v>
      </c>
      <c r="AA394">
        <v>1134</v>
      </c>
      <c r="AB394" t="s">
        <v>208</v>
      </c>
    </row>
    <row r="395" spans="1:28" x14ac:dyDescent="0.25">
      <c r="A395" s="16" t="s">
        <v>203</v>
      </c>
      <c r="B395" s="18" t="s">
        <v>206</v>
      </c>
      <c r="C395">
        <v>18</v>
      </c>
      <c r="D395">
        <v>8</v>
      </c>
      <c r="E395" s="27" t="str">
        <f>VLOOKUP(U395, method!$A$1:$B$15, 2, 0)</f>
        <v>中後</v>
      </c>
      <c r="F395">
        <v>7</v>
      </c>
      <c r="G395">
        <v>115</v>
      </c>
      <c r="H395" s="46">
        <v>1000</v>
      </c>
      <c r="I395" s="20" t="s">
        <v>56</v>
      </c>
      <c r="J395">
        <v>0</v>
      </c>
      <c r="K395">
        <v>57.26</v>
      </c>
      <c r="L395">
        <v>26</v>
      </c>
      <c r="M395">
        <v>2</v>
      </c>
      <c r="N395">
        <v>25</v>
      </c>
      <c r="O395" s="31" t="s">
        <v>435</v>
      </c>
      <c r="P395" s="35" t="s">
        <v>455</v>
      </c>
      <c r="Q395">
        <v>3</v>
      </c>
      <c r="R395">
        <v>63</v>
      </c>
      <c r="S395" s="15" t="s">
        <v>34</v>
      </c>
      <c r="T395">
        <v>5</v>
      </c>
      <c r="U395">
        <v>10</v>
      </c>
      <c r="V395">
        <v>10</v>
      </c>
      <c r="W395">
        <v>8</v>
      </c>
      <c r="AA395">
        <v>1149</v>
      </c>
      <c r="AB395" t="s">
        <v>208</v>
      </c>
    </row>
    <row r="396" spans="1:28" x14ac:dyDescent="0.25">
      <c r="A396" s="16" t="s">
        <v>203</v>
      </c>
      <c r="B396" s="18" t="s">
        <v>206</v>
      </c>
      <c r="C396">
        <v>22</v>
      </c>
      <c r="D396">
        <v>10</v>
      </c>
      <c r="E396" s="28" t="str">
        <f>VLOOKUP(U396, method!$A$1:$B$15, 2, 0)</f>
        <v>中前</v>
      </c>
      <c r="F396">
        <v>8</v>
      </c>
      <c r="G396">
        <v>123</v>
      </c>
      <c r="H396" s="44">
        <v>1200</v>
      </c>
      <c r="I396" s="18" t="s">
        <v>201</v>
      </c>
      <c r="J396">
        <v>1</v>
      </c>
      <c r="K396">
        <v>10.41</v>
      </c>
      <c r="L396">
        <v>22</v>
      </c>
      <c r="M396">
        <v>1</v>
      </c>
      <c r="N396">
        <v>25</v>
      </c>
      <c r="O396" s="31" t="s">
        <v>435</v>
      </c>
      <c r="P396" s="35" t="s">
        <v>455</v>
      </c>
      <c r="Q396">
        <v>3</v>
      </c>
      <c r="R396">
        <v>63</v>
      </c>
      <c r="S396" s="15" t="s">
        <v>34</v>
      </c>
      <c r="T396" t="s">
        <v>664</v>
      </c>
      <c r="U396">
        <v>6</v>
      </c>
      <c r="V396">
        <v>4</v>
      </c>
      <c r="W396">
        <v>10</v>
      </c>
      <c r="AA396">
        <v>1147</v>
      </c>
      <c r="AB396" t="s">
        <v>208</v>
      </c>
    </row>
    <row r="397" spans="1:28" x14ac:dyDescent="0.25">
      <c r="A397" s="16" t="s">
        <v>203</v>
      </c>
      <c r="B397" s="18" t="s">
        <v>206</v>
      </c>
      <c r="C397">
        <v>17</v>
      </c>
      <c r="D397" s="33">
        <v>1</v>
      </c>
      <c r="E397" s="29" t="str">
        <f>VLOOKUP(U397, method!$A$1:$B$15, 2, 0)</f>
        <v>留後</v>
      </c>
      <c r="F397">
        <v>8</v>
      </c>
      <c r="G397">
        <v>134</v>
      </c>
      <c r="H397" s="46">
        <v>1000</v>
      </c>
      <c r="I397" s="18" t="s">
        <v>201</v>
      </c>
      <c r="J397">
        <v>0</v>
      </c>
      <c r="K397">
        <v>57.12</v>
      </c>
      <c r="L397">
        <v>26</v>
      </c>
      <c r="M397">
        <v>12</v>
      </c>
      <c r="N397">
        <v>24</v>
      </c>
      <c r="O397" s="31" t="s">
        <v>451</v>
      </c>
      <c r="P397" s="35" t="s">
        <v>455</v>
      </c>
      <c r="Q397">
        <v>4</v>
      </c>
      <c r="R397">
        <v>58</v>
      </c>
      <c r="S397" s="15" t="s">
        <v>34</v>
      </c>
      <c r="T397" s="10" t="s">
        <v>488</v>
      </c>
      <c r="U397">
        <v>11</v>
      </c>
      <c r="V397">
        <v>10</v>
      </c>
      <c r="W397">
        <v>1</v>
      </c>
      <c r="AA397">
        <v>1138</v>
      </c>
      <c r="AB397" t="s">
        <v>208</v>
      </c>
    </row>
    <row r="398" spans="1:28" x14ac:dyDescent="0.25">
      <c r="A398" s="16" t="s">
        <v>203</v>
      </c>
      <c r="B398" s="18" t="s">
        <v>206</v>
      </c>
      <c r="C398">
        <v>16</v>
      </c>
      <c r="D398">
        <v>7</v>
      </c>
      <c r="E398" s="26" t="str">
        <f>VLOOKUP(U398, method!$A$1:$B$15, 2, 0)</f>
        <v>放頭</v>
      </c>
      <c r="F398">
        <v>10</v>
      </c>
      <c r="G398">
        <v>135</v>
      </c>
      <c r="H398" s="44">
        <v>1200</v>
      </c>
      <c r="I398" s="18" t="s">
        <v>201</v>
      </c>
      <c r="J398">
        <v>1</v>
      </c>
      <c r="K398">
        <v>10.49</v>
      </c>
      <c r="L398">
        <v>27</v>
      </c>
      <c r="M398">
        <v>11</v>
      </c>
      <c r="N398">
        <v>24</v>
      </c>
      <c r="O398" s="31" t="s">
        <v>451</v>
      </c>
      <c r="P398" s="35" t="s">
        <v>455</v>
      </c>
      <c r="Q398">
        <v>4</v>
      </c>
      <c r="R398">
        <v>60</v>
      </c>
      <c r="S398" s="15" t="s">
        <v>34</v>
      </c>
      <c r="T398" t="s">
        <v>456</v>
      </c>
      <c r="U398">
        <v>3</v>
      </c>
      <c r="V398">
        <v>3</v>
      </c>
      <c r="W398">
        <v>7</v>
      </c>
      <c r="AA398">
        <v>1124</v>
      </c>
      <c r="AB398" t="s">
        <v>208</v>
      </c>
    </row>
    <row r="399" spans="1:28" x14ac:dyDescent="0.25">
      <c r="A399" s="16" t="s">
        <v>203</v>
      </c>
      <c r="B399" s="18" t="s">
        <v>206</v>
      </c>
      <c r="C399">
        <v>13</v>
      </c>
      <c r="D399">
        <v>9</v>
      </c>
      <c r="E399" s="26" t="str">
        <f>VLOOKUP(U399, method!$A$1:$B$15, 2, 0)</f>
        <v>放頭</v>
      </c>
      <c r="F399">
        <v>5</v>
      </c>
      <c r="G399">
        <v>135</v>
      </c>
      <c r="H399" s="44">
        <v>1200</v>
      </c>
      <c r="I399" s="18" t="s">
        <v>201</v>
      </c>
      <c r="J399">
        <v>1</v>
      </c>
      <c r="K399">
        <v>10.27</v>
      </c>
      <c r="L399">
        <v>6</v>
      </c>
      <c r="M399">
        <v>11</v>
      </c>
      <c r="N399">
        <v>24</v>
      </c>
      <c r="O399" s="31" t="s">
        <v>439</v>
      </c>
      <c r="P399" s="35" t="s">
        <v>455</v>
      </c>
      <c r="Q399">
        <v>4</v>
      </c>
      <c r="R399">
        <v>60</v>
      </c>
      <c r="S399" s="15" t="s">
        <v>34</v>
      </c>
      <c r="T399" t="s">
        <v>495</v>
      </c>
      <c r="U399">
        <v>3</v>
      </c>
      <c r="V399">
        <v>4</v>
      </c>
      <c r="W399">
        <v>9</v>
      </c>
      <c r="AA399">
        <v>1133</v>
      </c>
      <c r="AB399" t="s">
        <v>1060</v>
      </c>
    </row>
    <row r="400" spans="1:28" x14ac:dyDescent="0.25">
      <c r="A400" s="16" t="s">
        <v>203</v>
      </c>
      <c r="B400" s="18" t="s">
        <v>206</v>
      </c>
      <c r="C400">
        <v>4.8</v>
      </c>
      <c r="D400" s="33">
        <v>2</v>
      </c>
      <c r="E400" s="26" t="str">
        <f>VLOOKUP(U400, method!$A$1:$B$15, 2, 0)</f>
        <v>放頭</v>
      </c>
      <c r="F400">
        <v>4</v>
      </c>
      <c r="G400">
        <v>135</v>
      </c>
      <c r="H400" s="44">
        <v>1200</v>
      </c>
      <c r="I400" s="22" t="s">
        <v>33</v>
      </c>
      <c r="J400">
        <v>1</v>
      </c>
      <c r="K400">
        <v>10.66</v>
      </c>
      <c r="L400">
        <v>9</v>
      </c>
      <c r="M400">
        <v>10</v>
      </c>
      <c r="N400">
        <v>24</v>
      </c>
      <c r="O400" s="31" t="s">
        <v>439</v>
      </c>
      <c r="P400" s="35" t="s">
        <v>455</v>
      </c>
      <c r="Q400">
        <v>4</v>
      </c>
      <c r="R400">
        <v>60</v>
      </c>
      <c r="S400" s="15" t="s">
        <v>34</v>
      </c>
      <c r="T400" t="s">
        <v>519</v>
      </c>
      <c r="U400">
        <v>3</v>
      </c>
      <c r="V400">
        <v>4</v>
      </c>
      <c r="W400">
        <v>2</v>
      </c>
      <c r="AA400">
        <v>1126</v>
      </c>
      <c r="AB400" t="s">
        <v>1061</v>
      </c>
    </row>
    <row r="401" spans="1:28" x14ac:dyDescent="0.25">
      <c r="A401" s="16" t="s">
        <v>203</v>
      </c>
      <c r="B401" s="18" t="s">
        <v>206</v>
      </c>
      <c r="C401">
        <v>8.4</v>
      </c>
      <c r="D401" s="34">
        <v>5</v>
      </c>
      <c r="E401" s="28" t="str">
        <f>VLOOKUP(U401, method!$A$1:$B$15, 2, 0)</f>
        <v>中前</v>
      </c>
      <c r="F401">
        <v>2</v>
      </c>
      <c r="G401">
        <v>119</v>
      </c>
      <c r="H401" s="44">
        <v>1200</v>
      </c>
      <c r="I401" s="18" t="s">
        <v>201</v>
      </c>
      <c r="J401">
        <v>1</v>
      </c>
      <c r="K401">
        <v>11.29</v>
      </c>
      <c r="L401">
        <v>11</v>
      </c>
      <c r="M401">
        <v>9</v>
      </c>
      <c r="N401">
        <v>24</v>
      </c>
      <c r="O401" s="31" t="s">
        <v>439</v>
      </c>
      <c r="P401" s="35" t="s">
        <v>455</v>
      </c>
      <c r="Q401">
        <v>3</v>
      </c>
      <c r="R401">
        <v>61</v>
      </c>
      <c r="S401" s="15" t="s">
        <v>34</v>
      </c>
      <c r="T401">
        <v>3</v>
      </c>
      <c r="U401">
        <v>6</v>
      </c>
      <c r="V401">
        <v>7</v>
      </c>
      <c r="W401">
        <v>5</v>
      </c>
      <c r="AA401">
        <v>1108</v>
      </c>
      <c r="AB401" t="s">
        <v>1061</v>
      </c>
    </row>
    <row r="402" spans="1:28" x14ac:dyDescent="0.25">
      <c r="A402" s="16" t="s">
        <v>203</v>
      </c>
      <c r="B402" s="18" t="s">
        <v>206</v>
      </c>
      <c r="C402">
        <v>57</v>
      </c>
      <c r="D402">
        <v>8</v>
      </c>
      <c r="E402" s="27" t="str">
        <f>VLOOKUP(U402, method!$A$1:$B$15, 2, 0)</f>
        <v>中後</v>
      </c>
      <c r="F402">
        <v>5</v>
      </c>
      <c r="G402">
        <v>116</v>
      </c>
      <c r="H402" s="44">
        <v>1200</v>
      </c>
      <c r="I402" s="18" t="s">
        <v>201</v>
      </c>
      <c r="J402">
        <v>1</v>
      </c>
      <c r="K402">
        <v>9.33</v>
      </c>
      <c r="L402">
        <v>8</v>
      </c>
      <c r="M402">
        <v>9</v>
      </c>
      <c r="N402">
        <v>24</v>
      </c>
      <c r="O402" t="s">
        <v>545</v>
      </c>
      <c r="P402" s="35" t="s">
        <v>455</v>
      </c>
      <c r="Q402">
        <v>3</v>
      </c>
      <c r="R402">
        <v>61</v>
      </c>
      <c r="S402" s="15" t="s">
        <v>34</v>
      </c>
      <c r="T402" t="s">
        <v>529</v>
      </c>
      <c r="U402">
        <v>10</v>
      </c>
      <c r="V402">
        <v>9</v>
      </c>
      <c r="W402">
        <v>8</v>
      </c>
      <c r="AA402">
        <v>1120</v>
      </c>
      <c r="AB402" t="s">
        <v>1061</v>
      </c>
    </row>
    <row r="403" spans="1:28" x14ac:dyDescent="0.25">
      <c r="A403" s="16" t="s">
        <v>203</v>
      </c>
      <c r="B403" s="18" t="s">
        <v>206</v>
      </c>
      <c r="C403">
        <v>92</v>
      </c>
      <c r="D403" s="33">
        <v>3</v>
      </c>
      <c r="E403" s="27" t="str">
        <f>VLOOKUP(U403, method!$A$1:$B$15, 2, 0)</f>
        <v>中後</v>
      </c>
      <c r="F403">
        <v>11</v>
      </c>
      <c r="G403">
        <v>120</v>
      </c>
      <c r="H403" s="44">
        <v>1200</v>
      </c>
      <c r="I403" s="18" t="s">
        <v>201</v>
      </c>
      <c r="J403">
        <v>1</v>
      </c>
      <c r="K403">
        <v>9.7100000000000009</v>
      </c>
      <c r="L403">
        <v>26</v>
      </c>
      <c r="M403">
        <v>6</v>
      </c>
      <c r="N403">
        <v>24</v>
      </c>
      <c r="O403" s="31" t="s">
        <v>435</v>
      </c>
      <c r="P403" s="35" t="s">
        <v>455</v>
      </c>
      <c r="Q403">
        <v>3</v>
      </c>
      <c r="R403">
        <v>61</v>
      </c>
      <c r="S403" s="15" t="s">
        <v>34</v>
      </c>
      <c r="T403" s="10" t="s">
        <v>452</v>
      </c>
      <c r="U403">
        <v>9</v>
      </c>
      <c r="V403">
        <v>7</v>
      </c>
      <c r="W403">
        <v>3</v>
      </c>
      <c r="AA403">
        <v>1148</v>
      </c>
      <c r="AB403" t="s">
        <v>1061</v>
      </c>
    </row>
    <row r="404" spans="1:28" x14ac:dyDescent="0.25">
      <c r="A404" s="16" t="s">
        <v>203</v>
      </c>
      <c r="B404" s="18" t="s">
        <v>206</v>
      </c>
      <c r="C404">
        <v>33</v>
      </c>
      <c r="D404">
        <v>10</v>
      </c>
      <c r="E404" s="27" t="str">
        <f>VLOOKUP(U404, method!$A$1:$B$15, 2, 0)</f>
        <v>中後</v>
      </c>
      <c r="F404">
        <v>10</v>
      </c>
      <c r="G404">
        <v>119</v>
      </c>
      <c r="H404" s="44">
        <v>1200</v>
      </c>
      <c r="I404" s="16" t="s">
        <v>140</v>
      </c>
      <c r="J404">
        <v>1</v>
      </c>
      <c r="K404">
        <v>11.55</v>
      </c>
      <c r="L404">
        <v>5</v>
      </c>
      <c r="M404">
        <v>6</v>
      </c>
      <c r="N404">
        <v>24</v>
      </c>
      <c r="O404" s="31" t="s">
        <v>439</v>
      </c>
      <c r="P404" s="36" t="s">
        <v>440</v>
      </c>
      <c r="Q404">
        <v>3</v>
      </c>
      <c r="R404">
        <v>61</v>
      </c>
      <c r="S404" s="15" t="s">
        <v>34</v>
      </c>
      <c r="T404" t="s">
        <v>533</v>
      </c>
      <c r="U404">
        <v>8</v>
      </c>
      <c r="V404">
        <v>7</v>
      </c>
      <c r="W404">
        <v>10</v>
      </c>
      <c r="AA404">
        <v>1142</v>
      </c>
      <c r="AB404" t="s">
        <v>1061</v>
      </c>
    </row>
    <row r="405" spans="1:28" x14ac:dyDescent="0.25">
      <c r="A405" s="16" t="s">
        <v>203</v>
      </c>
      <c r="B405" s="18" t="s">
        <v>206</v>
      </c>
      <c r="C405">
        <v>13</v>
      </c>
      <c r="D405">
        <v>10</v>
      </c>
      <c r="E405" s="27" t="str">
        <f>VLOOKUP(U405, method!$A$1:$B$15, 2, 0)</f>
        <v>中後</v>
      </c>
      <c r="F405">
        <v>12</v>
      </c>
      <c r="G405">
        <v>116</v>
      </c>
      <c r="H405" s="44">
        <v>1200</v>
      </c>
      <c r="I405" s="18" t="s">
        <v>201</v>
      </c>
      <c r="J405">
        <v>1</v>
      </c>
      <c r="K405">
        <v>11.22</v>
      </c>
      <c r="L405">
        <v>10</v>
      </c>
      <c r="M405">
        <v>4</v>
      </c>
      <c r="N405">
        <v>24</v>
      </c>
      <c r="O405" s="30" t="s">
        <v>445</v>
      </c>
      <c r="P405" s="35" t="s">
        <v>455</v>
      </c>
      <c r="Q405">
        <v>3</v>
      </c>
      <c r="R405">
        <v>61</v>
      </c>
      <c r="S405" s="15" t="s">
        <v>34</v>
      </c>
      <c r="T405" t="s">
        <v>476</v>
      </c>
      <c r="U405">
        <v>8</v>
      </c>
      <c r="V405">
        <v>10</v>
      </c>
      <c r="W405">
        <v>10</v>
      </c>
      <c r="AA405">
        <v>1144</v>
      </c>
      <c r="AB405" t="s">
        <v>1061</v>
      </c>
    </row>
    <row r="406" spans="1:28" x14ac:dyDescent="0.25">
      <c r="A406" s="16" t="s">
        <v>203</v>
      </c>
      <c r="B406" s="18" t="s">
        <v>206</v>
      </c>
      <c r="C406">
        <v>7.5</v>
      </c>
      <c r="D406" s="33">
        <v>2</v>
      </c>
      <c r="E406" s="28" t="str">
        <f>VLOOKUP(U406, method!$A$1:$B$15, 2, 0)</f>
        <v>中前</v>
      </c>
      <c r="F406">
        <v>11</v>
      </c>
      <c r="G406">
        <v>125</v>
      </c>
      <c r="H406" s="44">
        <v>1200</v>
      </c>
      <c r="I406" s="15" t="s">
        <v>441</v>
      </c>
      <c r="J406">
        <v>1</v>
      </c>
      <c r="K406">
        <v>10.47</v>
      </c>
      <c r="L406">
        <v>27</v>
      </c>
      <c r="M406">
        <v>3</v>
      </c>
      <c r="N406">
        <v>24</v>
      </c>
      <c r="O406" s="31" t="s">
        <v>439</v>
      </c>
      <c r="P406" s="35" t="s">
        <v>455</v>
      </c>
      <c r="Q406">
        <v>4</v>
      </c>
      <c r="R406">
        <v>60</v>
      </c>
      <c r="S406" s="15" t="s">
        <v>34</v>
      </c>
      <c r="T406" s="10" t="s">
        <v>597</v>
      </c>
      <c r="U406">
        <v>4</v>
      </c>
      <c r="V406">
        <v>2</v>
      </c>
      <c r="W406">
        <v>2</v>
      </c>
      <c r="AA406">
        <v>1149</v>
      </c>
      <c r="AB406" t="s">
        <v>1061</v>
      </c>
    </row>
    <row r="407" spans="1:28" x14ac:dyDescent="0.25">
      <c r="A407" s="16" t="s">
        <v>203</v>
      </c>
      <c r="B407" s="18" t="s">
        <v>206</v>
      </c>
      <c r="C407">
        <v>13</v>
      </c>
      <c r="D407" s="33">
        <v>1</v>
      </c>
      <c r="E407" s="27" t="str">
        <f>VLOOKUP(U407, method!$A$1:$B$15, 2, 0)</f>
        <v>中後</v>
      </c>
      <c r="F407">
        <v>12</v>
      </c>
      <c r="G407">
        <v>129</v>
      </c>
      <c r="H407" s="44">
        <v>1200</v>
      </c>
      <c r="I407" s="18" t="s">
        <v>201</v>
      </c>
      <c r="J407">
        <v>1</v>
      </c>
      <c r="K407">
        <v>10.41</v>
      </c>
      <c r="L407">
        <v>13</v>
      </c>
      <c r="M407">
        <v>3</v>
      </c>
      <c r="N407">
        <v>24</v>
      </c>
      <c r="O407" s="31" t="s">
        <v>435</v>
      </c>
      <c r="P407" s="35" t="s">
        <v>455</v>
      </c>
      <c r="Q407">
        <v>4</v>
      </c>
      <c r="R407">
        <v>53</v>
      </c>
      <c r="S407" s="15" t="s">
        <v>34</v>
      </c>
      <c r="T407" s="10" t="s">
        <v>526</v>
      </c>
      <c r="U407">
        <v>9</v>
      </c>
      <c r="V407">
        <v>9</v>
      </c>
      <c r="W407">
        <v>1</v>
      </c>
      <c r="AA407">
        <v>1137</v>
      </c>
      <c r="AB407" t="s">
        <v>1061</v>
      </c>
    </row>
    <row r="408" spans="1:28" x14ac:dyDescent="0.25">
      <c r="A408" s="16" t="s">
        <v>203</v>
      </c>
      <c r="B408" s="18" t="s">
        <v>206</v>
      </c>
      <c r="C408">
        <v>9.1</v>
      </c>
      <c r="D408">
        <v>10</v>
      </c>
      <c r="E408" s="27" t="str">
        <f>VLOOKUP(U408, method!$A$1:$B$15, 2, 0)</f>
        <v>中後</v>
      </c>
      <c r="F408">
        <v>9</v>
      </c>
      <c r="G408">
        <v>129</v>
      </c>
      <c r="H408" s="44">
        <v>1200</v>
      </c>
      <c r="I408" s="20" t="s">
        <v>56</v>
      </c>
      <c r="J408">
        <v>1</v>
      </c>
      <c r="K408">
        <v>12.02</v>
      </c>
      <c r="L408">
        <v>28</v>
      </c>
      <c r="M408">
        <v>2</v>
      </c>
      <c r="N408">
        <v>24</v>
      </c>
      <c r="O408" s="31" t="s">
        <v>439</v>
      </c>
      <c r="P408" s="35" t="s">
        <v>455</v>
      </c>
      <c r="Q408">
        <v>4</v>
      </c>
      <c r="R408">
        <v>54</v>
      </c>
      <c r="S408" s="15" t="s">
        <v>34</v>
      </c>
      <c r="T408">
        <v>7</v>
      </c>
      <c r="U408">
        <v>8</v>
      </c>
      <c r="V408">
        <v>9</v>
      </c>
      <c r="W408">
        <v>10</v>
      </c>
      <c r="AA408">
        <v>1122</v>
      </c>
      <c r="AB408" t="s">
        <v>1061</v>
      </c>
    </row>
    <row r="409" spans="1:28" x14ac:dyDescent="0.25">
      <c r="A409" s="16" t="s">
        <v>203</v>
      </c>
      <c r="B409" s="18" t="s">
        <v>206</v>
      </c>
      <c r="C409">
        <v>5.0999999999999996</v>
      </c>
      <c r="D409" s="34">
        <v>4</v>
      </c>
      <c r="E409" s="27" t="str">
        <f>VLOOKUP(U409, method!$A$1:$B$15, 2, 0)</f>
        <v>中後</v>
      </c>
      <c r="F409">
        <v>10</v>
      </c>
      <c r="G409">
        <v>130</v>
      </c>
      <c r="H409" s="44">
        <v>1200</v>
      </c>
      <c r="I409" s="20" t="s">
        <v>56</v>
      </c>
      <c r="J409">
        <v>1</v>
      </c>
      <c r="K409">
        <v>11.36</v>
      </c>
      <c r="L409">
        <v>31</v>
      </c>
      <c r="M409">
        <v>1</v>
      </c>
      <c r="N409">
        <v>24</v>
      </c>
      <c r="O409" s="31" t="s">
        <v>439</v>
      </c>
      <c r="P409" s="35" t="s">
        <v>455</v>
      </c>
      <c r="Q409">
        <v>4</v>
      </c>
      <c r="R409">
        <v>54</v>
      </c>
      <c r="S409" s="15" t="s">
        <v>34</v>
      </c>
      <c r="T409" s="10" t="s">
        <v>597</v>
      </c>
      <c r="U409">
        <v>10</v>
      </c>
      <c r="V409">
        <v>9</v>
      </c>
      <c r="W409">
        <v>4</v>
      </c>
      <c r="AA409">
        <v>1136</v>
      </c>
      <c r="AB409" t="s">
        <v>1061</v>
      </c>
    </row>
    <row r="410" spans="1:28" x14ac:dyDescent="0.25">
      <c r="A410" s="16" t="s">
        <v>203</v>
      </c>
      <c r="B410" s="18" t="s">
        <v>206</v>
      </c>
      <c r="C410">
        <v>6.7</v>
      </c>
      <c r="D410" s="33">
        <v>2</v>
      </c>
      <c r="E410" s="26" t="str">
        <f>VLOOKUP(U410, method!$A$1:$B$15, 2, 0)</f>
        <v>放頭</v>
      </c>
      <c r="F410">
        <v>3</v>
      </c>
      <c r="G410">
        <v>128</v>
      </c>
      <c r="H410" s="44">
        <v>1200</v>
      </c>
      <c r="I410" s="20" t="s">
        <v>56</v>
      </c>
      <c r="J410">
        <v>1</v>
      </c>
      <c r="K410">
        <v>10.01</v>
      </c>
      <c r="L410">
        <v>4</v>
      </c>
      <c r="M410">
        <v>1</v>
      </c>
      <c r="N410">
        <v>24</v>
      </c>
      <c r="O410" s="31" t="s">
        <v>439</v>
      </c>
      <c r="P410" s="35" t="s">
        <v>455</v>
      </c>
      <c r="Q410">
        <v>4</v>
      </c>
      <c r="R410">
        <v>53</v>
      </c>
      <c r="S410" s="15" t="s">
        <v>34</v>
      </c>
      <c r="T410" s="10" t="s">
        <v>597</v>
      </c>
      <c r="U410">
        <v>2</v>
      </c>
      <c r="V410">
        <v>2</v>
      </c>
      <c r="W410">
        <v>2</v>
      </c>
      <c r="AA410">
        <v>1133</v>
      </c>
      <c r="AB410" t="s">
        <v>1061</v>
      </c>
    </row>
    <row r="411" spans="1:28" x14ac:dyDescent="0.25">
      <c r="A411" s="16" t="s">
        <v>203</v>
      </c>
      <c r="B411" s="18" t="s">
        <v>206</v>
      </c>
      <c r="C411">
        <v>16</v>
      </c>
      <c r="D411" s="33">
        <v>2</v>
      </c>
      <c r="E411" s="29" t="str">
        <f>VLOOKUP(U411, method!$A$1:$B$15, 2, 0)</f>
        <v>留後</v>
      </c>
      <c r="F411">
        <v>12</v>
      </c>
      <c r="G411">
        <v>128</v>
      </c>
      <c r="H411" s="44">
        <v>1200</v>
      </c>
      <c r="I411" s="20" t="s">
        <v>56</v>
      </c>
      <c r="J411">
        <v>1</v>
      </c>
      <c r="K411">
        <v>10.53</v>
      </c>
      <c r="L411">
        <v>13</v>
      </c>
      <c r="M411">
        <v>12</v>
      </c>
      <c r="N411">
        <v>23</v>
      </c>
      <c r="O411" s="30" t="s">
        <v>445</v>
      </c>
      <c r="P411" s="35" t="s">
        <v>455</v>
      </c>
      <c r="Q411">
        <v>4</v>
      </c>
      <c r="R411">
        <v>51</v>
      </c>
      <c r="S411" s="15" t="s">
        <v>34</v>
      </c>
      <c r="T411" s="10" t="s">
        <v>613</v>
      </c>
      <c r="U411">
        <v>12</v>
      </c>
      <c r="V411">
        <v>12</v>
      </c>
      <c r="W411">
        <v>2</v>
      </c>
      <c r="AA411">
        <v>1129</v>
      </c>
      <c r="AB411" t="s">
        <v>1061</v>
      </c>
    </row>
    <row r="412" spans="1:28" x14ac:dyDescent="0.25">
      <c r="A412" s="16" t="s">
        <v>203</v>
      </c>
      <c r="B412" s="18" t="s">
        <v>206</v>
      </c>
      <c r="C412">
        <v>12</v>
      </c>
      <c r="D412">
        <v>10</v>
      </c>
      <c r="E412" s="26" t="str">
        <f>VLOOKUP(U412, method!$A$1:$B$15, 2, 0)</f>
        <v>放頭</v>
      </c>
      <c r="F412">
        <v>11</v>
      </c>
      <c r="G412">
        <v>128</v>
      </c>
      <c r="H412" s="44">
        <v>1200</v>
      </c>
      <c r="I412" s="16" t="s">
        <v>71</v>
      </c>
      <c r="J412">
        <v>1</v>
      </c>
      <c r="K412">
        <v>10.84</v>
      </c>
      <c r="L412">
        <v>15</v>
      </c>
      <c r="M412">
        <v>11</v>
      </c>
      <c r="N412">
        <v>23</v>
      </c>
      <c r="O412" s="30" t="s">
        <v>445</v>
      </c>
      <c r="P412" s="35" t="s">
        <v>455</v>
      </c>
      <c r="Q412">
        <v>4</v>
      </c>
      <c r="R412">
        <v>53</v>
      </c>
      <c r="S412" s="15" t="s">
        <v>34</v>
      </c>
      <c r="T412" t="s">
        <v>664</v>
      </c>
      <c r="U412">
        <v>1</v>
      </c>
      <c r="V412">
        <v>2</v>
      </c>
      <c r="W412">
        <v>10</v>
      </c>
      <c r="AA412">
        <v>1118</v>
      </c>
      <c r="AB412" t="s">
        <v>1072</v>
      </c>
    </row>
    <row r="413" spans="1:28" x14ac:dyDescent="0.25">
      <c r="A413" s="16" t="s">
        <v>203</v>
      </c>
      <c r="B413" s="18" t="s">
        <v>206</v>
      </c>
      <c r="C413">
        <v>15</v>
      </c>
      <c r="D413">
        <v>7</v>
      </c>
      <c r="E413" s="28" t="str">
        <f>VLOOKUP(U413, method!$A$1:$B$15, 2, 0)</f>
        <v>中前</v>
      </c>
      <c r="F413">
        <v>7</v>
      </c>
      <c r="G413">
        <v>131</v>
      </c>
      <c r="H413" s="44">
        <v>1200</v>
      </c>
      <c r="I413" s="16" t="s">
        <v>140</v>
      </c>
      <c r="J413">
        <v>1</v>
      </c>
      <c r="K413">
        <v>10.16</v>
      </c>
      <c r="L413">
        <v>25</v>
      </c>
      <c r="M413">
        <v>10</v>
      </c>
      <c r="N413">
        <v>23</v>
      </c>
      <c r="O413" t="s">
        <v>511</v>
      </c>
      <c r="P413" s="35" t="s">
        <v>455</v>
      </c>
      <c r="Q413">
        <v>4</v>
      </c>
      <c r="R413">
        <v>55</v>
      </c>
      <c r="S413" s="15" t="s">
        <v>34</v>
      </c>
      <c r="T413" t="s">
        <v>679</v>
      </c>
      <c r="U413">
        <v>4</v>
      </c>
      <c r="V413">
        <v>5</v>
      </c>
      <c r="W413">
        <v>7</v>
      </c>
      <c r="AA413">
        <v>1117</v>
      </c>
      <c r="AB413" t="s">
        <v>208</v>
      </c>
    </row>
    <row r="414" spans="1:28" x14ac:dyDescent="0.25">
      <c r="A414" s="16" t="s">
        <v>203</v>
      </c>
      <c r="B414" s="18" t="s">
        <v>206</v>
      </c>
      <c r="C414">
        <v>8.1999999999999993</v>
      </c>
      <c r="D414">
        <v>6</v>
      </c>
      <c r="E414" s="28" t="str">
        <f>VLOOKUP(U414, method!$A$1:$B$15, 2, 0)</f>
        <v>中前</v>
      </c>
      <c r="F414">
        <v>4</v>
      </c>
      <c r="G414">
        <v>128</v>
      </c>
      <c r="H414" s="46">
        <v>1000</v>
      </c>
      <c r="I414" s="15" t="s">
        <v>391</v>
      </c>
      <c r="J414">
        <v>0</v>
      </c>
      <c r="K414">
        <v>57.89</v>
      </c>
      <c r="L414">
        <v>11</v>
      </c>
      <c r="M414">
        <v>10</v>
      </c>
      <c r="N414">
        <v>23</v>
      </c>
      <c r="O414" s="31" t="s">
        <v>439</v>
      </c>
      <c r="P414" s="35" t="s">
        <v>455</v>
      </c>
      <c r="Q414">
        <v>4</v>
      </c>
      <c r="R414">
        <v>55</v>
      </c>
      <c r="S414" s="15" t="s">
        <v>34</v>
      </c>
      <c r="T414" s="10">
        <v>2</v>
      </c>
      <c r="U414">
        <v>7</v>
      </c>
      <c r="V414">
        <v>5</v>
      </c>
      <c r="W414">
        <v>6</v>
      </c>
      <c r="AA414">
        <v>1109</v>
      </c>
      <c r="AB414" t="s">
        <v>208</v>
      </c>
    </row>
    <row r="415" spans="1:28" x14ac:dyDescent="0.25">
      <c r="A415" s="16" t="s">
        <v>203</v>
      </c>
      <c r="B415" s="18" t="s">
        <v>206</v>
      </c>
      <c r="C415">
        <v>6.5</v>
      </c>
      <c r="D415" s="33">
        <v>3</v>
      </c>
      <c r="E415" s="28" t="str">
        <f>VLOOKUP(U415, method!$A$1:$B$15, 2, 0)</f>
        <v>中前</v>
      </c>
      <c r="F415">
        <v>7</v>
      </c>
      <c r="G415">
        <v>132</v>
      </c>
      <c r="H415" s="46">
        <v>1000</v>
      </c>
      <c r="I415" s="22" t="s">
        <v>33</v>
      </c>
      <c r="J415">
        <v>0</v>
      </c>
      <c r="K415">
        <v>57.33</v>
      </c>
      <c r="L415">
        <v>12</v>
      </c>
      <c r="M415">
        <v>7</v>
      </c>
      <c r="N415">
        <v>23</v>
      </c>
      <c r="O415" s="30" t="s">
        <v>445</v>
      </c>
      <c r="P415" s="35" t="s">
        <v>436</v>
      </c>
      <c r="Q415">
        <v>4</v>
      </c>
      <c r="R415">
        <v>56</v>
      </c>
      <c r="S415" s="15" t="s">
        <v>34</v>
      </c>
      <c r="T415" t="s">
        <v>536</v>
      </c>
      <c r="U415">
        <v>4</v>
      </c>
      <c r="V415">
        <v>4</v>
      </c>
      <c r="W415">
        <v>3</v>
      </c>
      <c r="AA415">
        <v>1111</v>
      </c>
      <c r="AB415" t="s">
        <v>208</v>
      </c>
    </row>
    <row r="416" spans="1:28" x14ac:dyDescent="0.25">
      <c r="A416" s="16" t="s">
        <v>203</v>
      </c>
      <c r="B416" s="18" t="s">
        <v>206</v>
      </c>
      <c r="C416">
        <v>6.4</v>
      </c>
      <c r="D416" s="33">
        <v>3</v>
      </c>
      <c r="E416" s="26" t="str">
        <f>VLOOKUP(U416, method!$A$1:$B$15, 2, 0)</f>
        <v>放頭</v>
      </c>
      <c r="F416">
        <v>9</v>
      </c>
      <c r="G416">
        <v>132</v>
      </c>
      <c r="H416" s="44">
        <v>1200</v>
      </c>
      <c r="I416" s="22" t="s">
        <v>33</v>
      </c>
      <c r="J416">
        <v>1</v>
      </c>
      <c r="K416">
        <v>10.3</v>
      </c>
      <c r="L416">
        <v>28</v>
      </c>
      <c r="M416">
        <v>6</v>
      </c>
      <c r="N416">
        <v>23</v>
      </c>
      <c r="O416" s="31" t="s">
        <v>435</v>
      </c>
      <c r="P416" s="35" t="s">
        <v>455</v>
      </c>
      <c r="Q416">
        <v>4</v>
      </c>
      <c r="R416">
        <v>56</v>
      </c>
      <c r="S416" s="15" t="s">
        <v>34</v>
      </c>
      <c r="T416" s="10" t="s">
        <v>552</v>
      </c>
      <c r="U416">
        <v>1</v>
      </c>
      <c r="V416">
        <v>1</v>
      </c>
      <c r="W416">
        <v>3</v>
      </c>
      <c r="AA416">
        <v>1117</v>
      </c>
      <c r="AB416" t="s">
        <v>1076</v>
      </c>
    </row>
    <row r="417" spans="1:28" x14ac:dyDescent="0.25">
      <c r="A417" s="16" t="s">
        <v>203</v>
      </c>
      <c r="B417" s="18" t="s">
        <v>206</v>
      </c>
      <c r="C417">
        <v>22</v>
      </c>
      <c r="D417">
        <v>9</v>
      </c>
      <c r="E417" s="27" t="str">
        <f>VLOOKUP(U417, method!$A$1:$B$15, 2, 0)</f>
        <v>中後</v>
      </c>
      <c r="F417">
        <v>3</v>
      </c>
      <c r="G417">
        <v>133</v>
      </c>
      <c r="H417" s="46">
        <v>1000</v>
      </c>
      <c r="I417" s="20" t="s">
        <v>56</v>
      </c>
      <c r="J417">
        <v>0</v>
      </c>
      <c r="K417">
        <v>56.55</v>
      </c>
      <c r="L417">
        <v>21</v>
      </c>
      <c r="M417">
        <v>5</v>
      </c>
      <c r="N417">
        <v>23</v>
      </c>
      <c r="O417" t="s">
        <v>631</v>
      </c>
      <c r="P417" s="35" t="s">
        <v>455</v>
      </c>
      <c r="Q417">
        <v>4</v>
      </c>
      <c r="R417">
        <v>57</v>
      </c>
      <c r="S417" s="15" t="s">
        <v>34</v>
      </c>
      <c r="T417" t="s">
        <v>573</v>
      </c>
      <c r="U417">
        <v>9</v>
      </c>
      <c r="V417">
        <v>11</v>
      </c>
      <c r="W417">
        <v>9</v>
      </c>
      <c r="AA417">
        <v>1102</v>
      </c>
      <c r="AB417" t="s">
        <v>42</v>
      </c>
    </row>
    <row r="418" spans="1:28" x14ac:dyDescent="0.25">
      <c r="A418" s="16" t="s">
        <v>203</v>
      </c>
      <c r="B418" s="18" t="s">
        <v>206</v>
      </c>
      <c r="C418">
        <v>6.4</v>
      </c>
      <c r="D418" s="33">
        <v>3</v>
      </c>
      <c r="E418" s="26" t="str">
        <f>VLOOKUP(U418, method!$A$1:$B$15, 2, 0)</f>
        <v>放頭</v>
      </c>
      <c r="F418">
        <v>9</v>
      </c>
      <c r="G418">
        <v>132</v>
      </c>
      <c r="H418" s="44">
        <v>1200</v>
      </c>
      <c r="I418" s="22" t="s">
        <v>33</v>
      </c>
      <c r="J418">
        <v>1</v>
      </c>
      <c r="K418">
        <v>10.19</v>
      </c>
      <c r="L418">
        <v>26</v>
      </c>
      <c r="M418">
        <v>4</v>
      </c>
      <c r="N418">
        <v>23</v>
      </c>
      <c r="O418" s="31" t="s">
        <v>451</v>
      </c>
      <c r="P418" s="35" t="s">
        <v>455</v>
      </c>
      <c r="Q418">
        <v>4</v>
      </c>
      <c r="R418">
        <v>57</v>
      </c>
      <c r="S418" s="15" t="s">
        <v>34</v>
      </c>
      <c r="T418" s="10" t="s">
        <v>442</v>
      </c>
      <c r="U418">
        <v>2</v>
      </c>
      <c r="V418">
        <v>1</v>
      </c>
      <c r="W418">
        <v>3</v>
      </c>
      <c r="AA418">
        <v>1111</v>
      </c>
      <c r="AB418" t="s">
        <v>42</v>
      </c>
    </row>
    <row r="419" spans="1:28" x14ac:dyDescent="0.25">
      <c r="A419" s="16" t="s">
        <v>203</v>
      </c>
      <c r="B419" s="18" t="s">
        <v>206</v>
      </c>
      <c r="C419">
        <v>14</v>
      </c>
      <c r="D419">
        <v>10</v>
      </c>
      <c r="E419" s="28" t="str">
        <f>VLOOKUP(U419, method!$A$1:$B$15, 2, 0)</f>
        <v>中前</v>
      </c>
      <c r="F419">
        <v>11</v>
      </c>
      <c r="G419">
        <v>132</v>
      </c>
      <c r="H419" s="44">
        <v>1200</v>
      </c>
      <c r="I419" s="20" t="s">
        <v>56</v>
      </c>
      <c r="J419">
        <v>1</v>
      </c>
      <c r="K419">
        <v>11.49</v>
      </c>
      <c r="L419">
        <v>26</v>
      </c>
      <c r="M419">
        <v>3</v>
      </c>
      <c r="N419">
        <v>23</v>
      </c>
      <c r="O419" t="s">
        <v>631</v>
      </c>
      <c r="P419" s="35" t="s">
        <v>455</v>
      </c>
      <c r="Q419">
        <v>4</v>
      </c>
      <c r="R419">
        <v>57</v>
      </c>
      <c r="S419" s="15" t="s">
        <v>34</v>
      </c>
      <c r="T419" t="s">
        <v>548</v>
      </c>
      <c r="U419">
        <v>4</v>
      </c>
      <c r="V419">
        <v>3</v>
      </c>
      <c r="W419">
        <v>10</v>
      </c>
      <c r="AA419">
        <v>1109</v>
      </c>
      <c r="AB419" t="s">
        <v>42</v>
      </c>
    </row>
    <row r="420" spans="1:28" x14ac:dyDescent="0.25">
      <c r="A420" s="16" t="s">
        <v>203</v>
      </c>
      <c r="B420" s="18" t="s">
        <v>206</v>
      </c>
      <c r="C420">
        <v>5.3</v>
      </c>
      <c r="D420">
        <v>6</v>
      </c>
      <c r="E420" s="28" t="str">
        <f>VLOOKUP(U420, method!$A$1:$B$15, 2, 0)</f>
        <v>中前</v>
      </c>
      <c r="F420">
        <v>8</v>
      </c>
      <c r="G420">
        <v>134</v>
      </c>
      <c r="H420" s="44">
        <v>1200</v>
      </c>
      <c r="I420" s="20" t="s">
        <v>56</v>
      </c>
      <c r="J420">
        <v>1</v>
      </c>
      <c r="K420">
        <v>10.57</v>
      </c>
      <c r="L420">
        <v>1</v>
      </c>
      <c r="M420">
        <v>3</v>
      </c>
      <c r="N420">
        <v>23</v>
      </c>
      <c r="O420" s="31" t="s">
        <v>439</v>
      </c>
      <c r="P420" s="35" t="s">
        <v>455</v>
      </c>
      <c r="Q420">
        <v>4</v>
      </c>
      <c r="R420">
        <v>57</v>
      </c>
      <c r="S420" s="15" t="s">
        <v>34</v>
      </c>
      <c r="T420" t="s">
        <v>495</v>
      </c>
      <c r="U420">
        <v>5</v>
      </c>
      <c r="V420">
        <v>6</v>
      </c>
      <c r="W420">
        <v>6</v>
      </c>
      <c r="AA420">
        <v>1112</v>
      </c>
      <c r="AB420" t="s">
        <v>42</v>
      </c>
    </row>
    <row r="421" spans="1:28" x14ac:dyDescent="0.25">
      <c r="A421" s="16" t="s">
        <v>203</v>
      </c>
      <c r="B421" s="18" t="s">
        <v>206</v>
      </c>
      <c r="C421">
        <v>11</v>
      </c>
      <c r="D421" s="33">
        <v>3</v>
      </c>
      <c r="E421" s="28" t="str">
        <f>VLOOKUP(U421, method!$A$1:$B$15, 2, 0)</f>
        <v>中前</v>
      </c>
      <c r="F421">
        <v>9</v>
      </c>
      <c r="G421">
        <v>131</v>
      </c>
      <c r="H421" s="44">
        <v>1200</v>
      </c>
      <c r="I421" s="20" t="s">
        <v>56</v>
      </c>
      <c r="J421">
        <v>1</v>
      </c>
      <c r="K421">
        <v>9.6199999999999992</v>
      </c>
      <c r="L421">
        <v>1</v>
      </c>
      <c r="M421">
        <v>2</v>
      </c>
      <c r="N421">
        <v>23</v>
      </c>
      <c r="O421" s="31" t="s">
        <v>439</v>
      </c>
      <c r="P421" s="35" t="s">
        <v>455</v>
      </c>
      <c r="Q421">
        <v>4</v>
      </c>
      <c r="R421">
        <v>55</v>
      </c>
      <c r="S421" s="15" t="s">
        <v>34</v>
      </c>
      <c r="T421" s="10" t="s">
        <v>488</v>
      </c>
      <c r="U421">
        <v>6</v>
      </c>
      <c r="V421">
        <v>6</v>
      </c>
      <c r="W421">
        <v>3</v>
      </c>
      <c r="AA421">
        <v>1112</v>
      </c>
      <c r="AB421" t="s">
        <v>42</v>
      </c>
    </row>
    <row r="422" spans="1:28" x14ac:dyDescent="0.25">
      <c r="A422" s="16" t="s">
        <v>203</v>
      </c>
      <c r="B422" s="18" t="s">
        <v>206</v>
      </c>
      <c r="C422">
        <v>6</v>
      </c>
      <c r="D422" s="33">
        <v>1</v>
      </c>
      <c r="E422" s="28" t="str">
        <f>VLOOKUP(U422, method!$A$1:$B$15, 2, 0)</f>
        <v>中前</v>
      </c>
      <c r="F422">
        <v>9</v>
      </c>
      <c r="G422">
        <v>126</v>
      </c>
      <c r="H422" s="44">
        <v>1200</v>
      </c>
      <c r="I422" s="20" t="s">
        <v>56</v>
      </c>
      <c r="J422">
        <v>1</v>
      </c>
      <c r="K422">
        <v>10.55</v>
      </c>
      <c r="L422">
        <v>4</v>
      </c>
      <c r="M422">
        <v>1</v>
      </c>
      <c r="N422">
        <v>23</v>
      </c>
      <c r="O422" s="31" t="s">
        <v>439</v>
      </c>
      <c r="P422" s="35" t="s">
        <v>455</v>
      </c>
      <c r="Q422">
        <v>4</v>
      </c>
      <c r="R422">
        <v>50</v>
      </c>
      <c r="S422" s="15" t="s">
        <v>34</v>
      </c>
      <c r="T422" s="10" t="s">
        <v>539</v>
      </c>
      <c r="U422">
        <v>4</v>
      </c>
      <c r="V422">
        <v>3</v>
      </c>
      <c r="W422">
        <v>1</v>
      </c>
      <c r="AA422">
        <v>1113</v>
      </c>
      <c r="AB422" t="s">
        <v>42</v>
      </c>
    </row>
    <row r="423" spans="1:28" x14ac:dyDescent="0.25">
      <c r="A423" s="16" t="s">
        <v>203</v>
      </c>
      <c r="B423" s="18" t="s">
        <v>206</v>
      </c>
      <c r="C423">
        <v>11</v>
      </c>
      <c r="D423" s="33">
        <v>1</v>
      </c>
      <c r="E423" s="28" t="str">
        <f>VLOOKUP(U423, method!$A$1:$B$15, 2, 0)</f>
        <v>中前</v>
      </c>
      <c r="F423">
        <v>5</v>
      </c>
      <c r="G423">
        <v>119</v>
      </c>
      <c r="H423" s="44">
        <v>1200</v>
      </c>
      <c r="I423" s="20" t="s">
        <v>56</v>
      </c>
      <c r="J423">
        <v>1</v>
      </c>
      <c r="K423">
        <v>9.81</v>
      </c>
      <c r="L423">
        <v>14</v>
      </c>
      <c r="M423">
        <v>12</v>
      </c>
      <c r="N423">
        <v>22</v>
      </c>
      <c r="O423" s="30" t="s">
        <v>445</v>
      </c>
      <c r="P423" s="35" t="s">
        <v>455</v>
      </c>
      <c r="Q423">
        <v>4</v>
      </c>
      <c r="R423">
        <v>43</v>
      </c>
      <c r="S423" s="15" t="s">
        <v>34</v>
      </c>
      <c r="T423" s="10" t="s">
        <v>376</v>
      </c>
      <c r="U423">
        <v>4</v>
      </c>
      <c r="V423">
        <v>4</v>
      </c>
      <c r="W423">
        <v>1</v>
      </c>
      <c r="AA423">
        <v>1096</v>
      </c>
      <c r="AB423" t="s">
        <v>1086</v>
      </c>
    </row>
    <row r="424" spans="1:28" x14ac:dyDescent="0.25">
      <c r="A424" s="16" t="s">
        <v>203</v>
      </c>
      <c r="B424" s="18" t="s">
        <v>206</v>
      </c>
      <c r="C424">
        <v>17</v>
      </c>
      <c r="D424">
        <v>9</v>
      </c>
      <c r="E424" s="27" t="str">
        <f>VLOOKUP(U424, method!$A$1:$B$15, 2, 0)</f>
        <v>中後</v>
      </c>
      <c r="F424">
        <v>7</v>
      </c>
      <c r="G424">
        <v>120</v>
      </c>
      <c r="H424" s="46">
        <v>1400</v>
      </c>
      <c r="I424" s="15" t="s">
        <v>391</v>
      </c>
      <c r="J424">
        <v>1</v>
      </c>
      <c r="K424">
        <v>22.52</v>
      </c>
      <c r="L424">
        <v>20</v>
      </c>
      <c r="M424">
        <v>11</v>
      </c>
      <c r="N424">
        <v>22</v>
      </c>
      <c r="O424" t="s">
        <v>469</v>
      </c>
      <c r="P424" s="35" t="s">
        <v>436</v>
      </c>
      <c r="Q424">
        <v>4</v>
      </c>
      <c r="R424">
        <v>45</v>
      </c>
      <c r="S424" s="15" t="s">
        <v>34</v>
      </c>
      <c r="T424" t="s">
        <v>508</v>
      </c>
      <c r="U424">
        <v>9</v>
      </c>
      <c r="V424">
        <v>11</v>
      </c>
      <c r="W424">
        <v>12</v>
      </c>
      <c r="X424">
        <v>9</v>
      </c>
      <c r="AA424">
        <v>1111</v>
      </c>
      <c r="AB424" t="s">
        <v>1088</v>
      </c>
    </row>
    <row r="425" spans="1:28" x14ac:dyDescent="0.25">
      <c r="A425" s="16" t="s">
        <v>203</v>
      </c>
      <c r="B425" s="18" t="s">
        <v>206</v>
      </c>
      <c r="C425">
        <v>16</v>
      </c>
      <c r="D425" s="34">
        <v>5</v>
      </c>
      <c r="E425" s="28" t="str">
        <f>VLOOKUP(U425, method!$A$1:$B$15, 2, 0)</f>
        <v>中前</v>
      </c>
      <c r="F425">
        <v>1</v>
      </c>
      <c r="G425">
        <v>120</v>
      </c>
      <c r="H425" s="44">
        <v>1200</v>
      </c>
      <c r="I425" s="15" t="s">
        <v>391</v>
      </c>
      <c r="J425">
        <v>1</v>
      </c>
      <c r="K425">
        <v>9.34</v>
      </c>
      <c r="L425">
        <v>23</v>
      </c>
      <c r="M425">
        <v>10</v>
      </c>
      <c r="N425">
        <v>22</v>
      </c>
      <c r="O425" t="s">
        <v>469</v>
      </c>
      <c r="P425" s="35" t="s">
        <v>436</v>
      </c>
      <c r="Q425">
        <v>4</v>
      </c>
      <c r="R425">
        <v>47</v>
      </c>
      <c r="S425" s="15" t="s">
        <v>34</v>
      </c>
      <c r="T425" t="s">
        <v>536</v>
      </c>
      <c r="U425">
        <v>6</v>
      </c>
      <c r="V425">
        <v>6</v>
      </c>
      <c r="W425">
        <v>5</v>
      </c>
      <c r="AA425">
        <v>1101</v>
      </c>
      <c r="AB425" t="s">
        <v>1088</v>
      </c>
    </row>
    <row r="426" spans="1:28" x14ac:dyDescent="0.25">
      <c r="A426" s="16" t="s">
        <v>203</v>
      </c>
      <c r="B426" s="19" t="s">
        <v>210</v>
      </c>
      <c r="C426">
        <v>35</v>
      </c>
      <c r="D426">
        <v>6</v>
      </c>
      <c r="E426" s="29" t="str">
        <f>VLOOKUP(U426, method!$A$1:$B$15, 2, 0)</f>
        <v>留後</v>
      </c>
      <c r="F426">
        <v>4</v>
      </c>
      <c r="G426">
        <v>134</v>
      </c>
      <c r="H426" s="46">
        <v>1000</v>
      </c>
      <c r="I426" s="22" t="s">
        <v>33</v>
      </c>
      <c r="J426">
        <v>0</v>
      </c>
      <c r="K426">
        <v>56.76</v>
      </c>
      <c r="L426">
        <v>22</v>
      </c>
      <c r="M426">
        <v>6</v>
      </c>
      <c r="N426">
        <v>25</v>
      </c>
      <c r="O426" t="s">
        <v>545</v>
      </c>
      <c r="P426" s="35" t="s">
        <v>455</v>
      </c>
      <c r="Q426">
        <v>4</v>
      </c>
      <c r="R426">
        <v>57</v>
      </c>
      <c r="S426" s="15" t="s">
        <v>103</v>
      </c>
      <c r="T426">
        <v>6</v>
      </c>
      <c r="U426">
        <v>13</v>
      </c>
      <c r="V426">
        <v>9</v>
      </c>
      <c r="W426">
        <v>6</v>
      </c>
      <c r="AA426">
        <v>1080</v>
      </c>
      <c r="AB426" t="s">
        <v>211</v>
      </c>
    </row>
    <row r="427" spans="1:28" x14ac:dyDescent="0.25">
      <c r="A427" s="16" t="s">
        <v>203</v>
      </c>
      <c r="B427" s="19" t="s">
        <v>210</v>
      </c>
      <c r="C427">
        <v>10</v>
      </c>
      <c r="D427">
        <v>6</v>
      </c>
      <c r="E427" s="28" t="str">
        <f>VLOOKUP(U427, method!$A$1:$B$15, 2, 0)</f>
        <v>中前</v>
      </c>
      <c r="F427">
        <v>3</v>
      </c>
      <c r="G427">
        <v>135</v>
      </c>
      <c r="H427" s="46">
        <v>1000</v>
      </c>
      <c r="I427" s="17" t="s">
        <v>399</v>
      </c>
      <c r="J427">
        <v>0</v>
      </c>
      <c r="K427">
        <v>56.53</v>
      </c>
      <c r="L427">
        <v>2</v>
      </c>
      <c r="M427">
        <v>3</v>
      </c>
      <c r="N427">
        <v>25</v>
      </c>
      <c r="O427" t="s">
        <v>551</v>
      </c>
      <c r="P427" s="35" t="s">
        <v>455</v>
      </c>
      <c r="Q427">
        <v>4</v>
      </c>
      <c r="R427">
        <v>59</v>
      </c>
      <c r="S427" s="15" t="s">
        <v>103</v>
      </c>
      <c r="T427" t="s">
        <v>664</v>
      </c>
      <c r="U427">
        <v>7</v>
      </c>
      <c r="V427">
        <v>7</v>
      </c>
      <c r="W427">
        <v>6</v>
      </c>
      <c r="AA427">
        <v>1082</v>
      </c>
      <c r="AB427" t="s">
        <v>211</v>
      </c>
    </row>
    <row r="428" spans="1:28" x14ac:dyDescent="0.25">
      <c r="A428" s="16" t="s">
        <v>203</v>
      </c>
      <c r="B428" s="19" t="s">
        <v>210</v>
      </c>
      <c r="C428">
        <v>14</v>
      </c>
      <c r="D428" s="34">
        <v>4</v>
      </c>
      <c r="E428" s="29" t="str">
        <f>VLOOKUP(U428, method!$A$1:$B$15, 2, 0)</f>
        <v>留後</v>
      </c>
      <c r="F428">
        <v>12</v>
      </c>
      <c r="G428">
        <v>135</v>
      </c>
      <c r="H428" s="46">
        <v>1000</v>
      </c>
      <c r="I428" s="19" t="s">
        <v>388</v>
      </c>
      <c r="J428">
        <v>0</v>
      </c>
      <c r="K428">
        <v>57.56</v>
      </c>
      <c r="L428">
        <v>19</v>
      </c>
      <c r="M428">
        <v>2</v>
      </c>
      <c r="N428">
        <v>25</v>
      </c>
      <c r="O428" s="30" t="s">
        <v>445</v>
      </c>
      <c r="P428" s="35" t="s">
        <v>455</v>
      </c>
      <c r="Q428">
        <v>4</v>
      </c>
      <c r="R428">
        <v>60</v>
      </c>
      <c r="S428" s="15" t="s">
        <v>103</v>
      </c>
      <c r="T428" t="s">
        <v>529</v>
      </c>
      <c r="U428">
        <v>12</v>
      </c>
      <c r="V428">
        <v>11</v>
      </c>
      <c r="W428">
        <v>4</v>
      </c>
      <c r="AA428">
        <v>1081</v>
      </c>
      <c r="AB428" t="s">
        <v>211</v>
      </c>
    </row>
    <row r="429" spans="1:28" x14ac:dyDescent="0.25">
      <c r="A429" s="16" t="s">
        <v>203</v>
      </c>
      <c r="B429" s="19" t="s">
        <v>210</v>
      </c>
      <c r="C429">
        <v>50</v>
      </c>
      <c r="D429">
        <v>6</v>
      </c>
      <c r="E429" s="29" t="str">
        <f>VLOOKUP(U429, method!$A$1:$B$15, 2, 0)</f>
        <v>留後</v>
      </c>
      <c r="F429">
        <v>10</v>
      </c>
      <c r="G429">
        <v>119</v>
      </c>
      <c r="H429" s="46">
        <v>1000</v>
      </c>
      <c r="I429" s="24" t="s">
        <v>146</v>
      </c>
      <c r="J429">
        <v>0</v>
      </c>
      <c r="K429">
        <v>57.01</v>
      </c>
      <c r="L429">
        <v>5</v>
      </c>
      <c r="M429">
        <v>2</v>
      </c>
      <c r="N429">
        <v>25</v>
      </c>
      <c r="O429" s="31" t="s">
        <v>439</v>
      </c>
      <c r="P429" s="35" t="s">
        <v>455</v>
      </c>
      <c r="Q429">
        <v>3</v>
      </c>
      <c r="R429">
        <v>61</v>
      </c>
      <c r="S429" s="15" t="s">
        <v>103</v>
      </c>
      <c r="T429" s="10" t="s">
        <v>442</v>
      </c>
      <c r="U429">
        <v>12</v>
      </c>
      <c r="V429">
        <v>9</v>
      </c>
      <c r="W429">
        <v>6</v>
      </c>
      <c r="AA429">
        <v>1076</v>
      </c>
      <c r="AB429" t="s">
        <v>211</v>
      </c>
    </row>
    <row r="430" spans="1:28" x14ac:dyDescent="0.25">
      <c r="A430" s="16" t="s">
        <v>203</v>
      </c>
      <c r="B430" s="19" t="s">
        <v>210</v>
      </c>
      <c r="C430">
        <v>9.8000000000000007</v>
      </c>
      <c r="D430">
        <v>12</v>
      </c>
      <c r="E430" s="28" t="str">
        <f>VLOOKUP(U430, method!$A$1:$B$15, 2, 0)</f>
        <v>中前</v>
      </c>
      <c r="F430">
        <v>4</v>
      </c>
      <c r="G430">
        <v>120</v>
      </c>
      <c r="H430" s="46">
        <v>1000</v>
      </c>
      <c r="I430" s="24" t="s">
        <v>146</v>
      </c>
      <c r="J430">
        <v>0</v>
      </c>
      <c r="K430">
        <v>59.11</v>
      </c>
      <c r="L430">
        <v>26</v>
      </c>
      <c r="M430">
        <v>1</v>
      </c>
      <c r="N430">
        <v>25</v>
      </c>
      <c r="O430" t="s">
        <v>491</v>
      </c>
      <c r="P430" s="35" t="s">
        <v>455</v>
      </c>
      <c r="Q430">
        <v>3</v>
      </c>
      <c r="R430">
        <v>62</v>
      </c>
      <c r="S430" s="15" t="s">
        <v>103</v>
      </c>
      <c r="T430" t="s">
        <v>1028</v>
      </c>
      <c r="U430">
        <v>6</v>
      </c>
      <c r="V430">
        <v>10</v>
      </c>
      <c r="W430">
        <v>12</v>
      </c>
      <c r="AA430">
        <v>1084</v>
      </c>
      <c r="AB430" t="s">
        <v>211</v>
      </c>
    </row>
    <row r="431" spans="1:28" x14ac:dyDescent="0.25">
      <c r="A431" s="16" t="s">
        <v>203</v>
      </c>
      <c r="B431" s="19" t="s">
        <v>210</v>
      </c>
      <c r="C431">
        <v>5.8</v>
      </c>
      <c r="D431">
        <v>6</v>
      </c>
      <c r="E431" s="27" t="str">
        <f>VLOOKUP(U431, method!$A$1:$B$15, 2, 0)</f>
        <v>中後</v>
      </c>
      <c r="F431">
        <v>7</v>
      </c>
      <c r="G431">
        <v>121</v>
      </c>
      <c r="H431" s="46">
        <v>1000</v>
      </c>
      <c r="I431" s="20" t="s">
        <v>56</v>
      </c>
      <c r="J431">
        <v>0</v>
      </c>
      <c r="K431">
        <v>56.97</v>
      </c>
      <c r="L431">
        <v>5</v>
      </c>
      <c r="M431">
        <v>1</v>
      </c>
      <c r="N431">
        <v>25</v>
      </c>
      <c r="O431" t="s">
        <v>631</v>
      </c>
      <c r="P431" s="35" t="s">
        <v>455</v>
      </c>
      <c r="Q431">
        <v>3</v>
      </c>
      <c r="R431">
        <v>62</v>
      </c>
      <c r="S431" s="15" t="s">
        <v>103</v>
      </c>
      <c r="T431">
        <v>4</v>
      </c>
      <c r="U431">
        <v>10</v>
      </c>
      <c r="V431">
        <v>5</v>
      </c>
      <c r="W431">
        <v>6</v>
      </c>
      <c r="AA431">
        <v>1086</v>
      </c>
      <c r="AB431" t="s">
        <v>211</v>
      </c>
    </row>
    <row r="432" spans="1:28" x14ac:dyDescent="0.25">
      <c r="A432" s="16" t="s">
        <v>203</v>
      </c>
      <c r="B432" s="19" t="s">
        <v>210</v>
      </c>
      <c r="C432">
        <v>12</v>
      </c>
      <c r="D432">
        <v>8</v>
      </c>
      <c r="E432" s="29" t="str">
        <f>VLOOKUP(U432, method!$A$1:$B$15, 2, 0)</f>
        <v>留後</v>
      </c>
      <c r="F432">
        <v>1</v>
      </c>
      <c r="G432">
        <v>119</v>
      </c>
      <c r="H432" s="46">
        <v>1000</v>
      </c>
      <c r="I432" s="20" t="s">
        <v>56</v>
      </c>
      <c r="J432">
        <v>0</v>
      </c>
      <c r="K432">
        <v>57.23</v>
      </c>
      <c r="L432">
        <v>29</v>
      </c>
      <c r="M432">
        <v>12</v>
      </c>
      <c r="N432">
        <v>24</v>
      </c>
      <c r="O432" t="s">
        <v>469</v>
      </c>
      <c r="P432" s="35" t="s">
        <v>455</v>
      </c>
      <c r="Q432">
        <v>3</v>
      </c>
      <c r="R432">
        <v>62</v>
      </c>
      <c r="S432" s="15" t="s">
        <v>103</v>
      </c>
      <c r="T432">
        <v>4</v>
      </c>
      <c r="U432">
        <v>11</v>
      </c>
      <c r="V432">
        <v>12</v>
      </c>
      <c r="W432">
        <v>8</v>
      </c>
      <c r="AA432">
        <v>1081</v>
      </c>
      <c r="AB432" t="s">
        <v>211</v>
      </c>
    </row>
    <row r="433" spans="1:28" x14ac:dyDescent="0.25">
      <c r="A433" s="16" t="s">
        <v>203</v>
      </c>
      <c r="B433" s="19" t="s">
        <v>210</v>
      </c>
      <c r="C433">
        <v>5.6</v>
      </c>
      <c r="D433" s="33">
        <v>1</v>
      </c>
      <c r="E433" s="28" t="str">
        <f>VLOOKUP(U433, method!$A$1:$B$15, 2, 0)</f>
        <v>中前</v>
      </c>
      <c r="F433">
        <v>11</v>
      </c>
      <c r="G433">
        <v>131</v>
      </c>
      <c r="H433" s="46">
        <v>1000</v>
      </c>
      <c r="I433" s="17" t="s">
        <v>399</v>
      </c>
      <c r="J433">
        <v>0</v>
      </c>
      <c r="K433">
        <v>56.4</v>
      </c>
      <c r="L433">
        <v>15</v>
      </c>
      <c r="M433">
        <v>12</v>
      </c>
      <c r="N433">
        <v>24</v>
      </c>
      <c r="O433" t="s">
        <v>631</v>
      </c>
      <c r="P433" s="35" t="s">
        <v>455</v>
      </c>
      <c r="Q433">
        <v>4</v>
      </c>
      <c r="R433">
        <v>56</v>
      </c>
      <c r="S433" s="15" t="s">
        <v>103</v>
      </c>
      <c r="T433" s="10" t="s">
        <v>488</v>
      </c>
      <c r="U433">
        <v>4</v>
      </c>
      <c r="V433">
        <v>4</v>
      </c>
      <c r="W433">
        <v>1</v>
      </c>
      <c r="AA433">
        <v>1086</v>
      </c>
      <c r="AB433" t="s">
        <v>211</v>
      </c>
    </row>
    <row r="434" spans="1:28" x14ac:dyDescent="0.25">
      <c r="A434" s="16" t="s">
        <v>203</v>
      </c>
      <c r="B434" s="19" t="s">
        <v>210</v>
      </c>
      <c r="C434">
        <v>16</v>
      </c>
      <c r="D434">
        <v>9</v>
      </c>
      <c r="E434" s="29" t="str">
        <f>VLOOKUP(U434, method!$A$1:$B$15, 2, 0)</f>
        <v>留後</v>
      </c>
      <c r="F434">
        <v>12</v>
      </c>
      <c r="G434">
        <v>134</v>
      </c>
      <c r="H434" s="46">
        <v>1000</v>
      </c>
      <c r="I434" s="14" t="s">
        <v>400</v>
      </c>
      <c r="J434">
        <v>0</v>
      </c>
      <c r="K434">
        <v>57.83</v>
      </c>
      <c r="L434">
        <v>4</v>
      </c>
      <c r="M434">
        <v>12</v>
      </c>
      <c r="N434">
        <v>24</v>
      </c>
      <c r="O434" s="31" t="s">
        <v>439</v>
      </c>
      <c r="P434" s="35" t="s">
        <v>455</v>
      </c>
      <c r="Q434">
        <v>4</v>
      </c>
      <c r="R434">
        <v>57</v>
      </c>
      <c r="S434" s="15" t="s">
        <v>103</v>
      </c>
      <c r="T434" t="s">
        <v>536</v>
      </c>
      <c r="U434">
        <v>11</v>
      </c>
      <c r="V434">
        <v>9</v>
      </c>
      <c r="W434">
        <v>9</v>
      </c>
      <c r="AA434">
        <v>1079</v>
      </c>
      <c r="AB434" t="s">
        <v>211</v>
      </c>
    </row>
    <row r="435" spans="1:28" x14ac:dyDescent="0.25">
      <c r="A435" s="16" t="s">
        <v>203</v>
      </c>
      <c r="B435" s="19" t="s">
        <v>210</v>
      </c>
      <c r="C435">
        <v>4.5</v>
      </c>
      <c r="D435" s="34">
        <v>5</v>
      </c>
      <c r="E435" s="29" t="str">
        <f>VLOOKUP(U435, method!$A$1:$B$15, 2, 0)</f>
        <v>留後</v>
      </c>
      <c r="F435">
        <v>13</v>
      </c>
      <c r="G435">
        <v>133</v>
      </c>
      <c r="H435" s="46">
        <v>1000</v>
      </c>
      <c r="I435" s="22" t="s">
        <v>33</v>
      </c>
      <c r="J435">
        <v>0</v>
      </c>
      <c r="K435">
        <v>57.07</v>
      </c>
      <c r="L435">
        <v>24</v>
      </c>
      <c r="M435">
        <v>11</v>
      </c>
      <c r="N435">
        <v>24</v>
      </c>
      <c r="O435" t="s">
        <v>532</v>
      </c>
      <c r="P435" s="35" t="s">
        <v>455</v>
      </c>
      <c r="Q435">
        <v>4</v>
      </c>
      <c r="R435">
        <v>57</v>
      </c>
      <c r="S435" s="15" t="s">
        <v>103</v>
      </c>
      <c r="T435" s="10" t="s">
        <v>452</v>
      </c>
      <c r="U435">
        <v>11</v>
      </c>
      <c r="V435">
        <v>9</v>
      </c>
      <c r="W435">
        <v>5</v>
      </c>
      <c r="AA435">
        <v>1086</v>
      </c>
      <c r="AB435" t="s">
        <v>211</v>
      </c>
    </row>
    <row r="436" spans="1:28" x14ac:dyDescent="0.25">
      <c r="A436" s="16" t="s">
        <v>203</v>
      </c>
      <c r="B436" s="19" t="s">
        <v>210</v>
      </c>
      <c r="C436">
        <v>5.3</v>
      </c>
      <c r="D436">
        <v>10</v>
      </c>
      <c r="E436" s="28" t="str">
        <f>VLOOKUP(U436, method!$A$1:$B$15, 2, 0)</f>
        <v>中前</v>
      </c>
      <c r="F436">
        <v>1</v>
      </c>
      <c r="G436">
        <v>132</v>
      </c>
      <c r="H436" s="46">
        <v>1000</v>
      </c>
      <c r="I436" s="22" t="s">
        <v>33</v>
      </c>
      <c r="J436">
        <v>0</v>
      </c>
      <c r="K436">
        <v>57.88</v>
      </c>
      <c r="L436">
        <v>27</v>
      </c>
      <c r="M436">
        <v>10</v>
      </c>
      <c r="N436">
        <v>24</v>
      </c>
      <c r="O436" s="31" t="s">
        <v>435</v>
      </c>
      <c r="P436" s="35" t="s">
        <v>455</v>
      </c>
      <c r="Q436">
        <v>4</v>
      </c>
      <c r="R436">
        <v>57</v>
      </c>
      <c r="S436" s="15" t="s">
        <v>103</v>
      </c>
      <c r="T436" t="s">
        <v>456</v>
      </c>
      <c r="U436">
        <v>7</v>
      </c>
      <c r="V436">
        <v>9</v>
      </c>
      <c r="W436">
        <v>10</v>
      </c>
      <c r="AA436">
        <v>1072</v>
      </c>
      <c r="AB436" t="s">
        <v>211</v>
      </c>
    </row>
    <row r="437" spans="1:28" x14ac:dyDescent="0.25">
      <c r="A437" s="16" t="s">
        <v>203</v>
      </c>
      <c r="B437" s="19" t="s">
        <v>210</v>
      </c>
      <c r="C437">
        <v>4.9000000000000004</v>
      </c>
      <c r="D437" s="33">
        <v>1</v>
      </c>
      <c r="E437" s="27" t="str">
        <f>VLOOKUP(U437, method!$A$1:$B$15, 2, 0)</f>
        <v>中後</v>
      </c>
      <c r="F437">
        <v>6</v>
      </c>
      <c r="G437">
        <v>127</v>
      </c>
      <c r="H437" s="46">
        <v>1000</v>
      </c>
      <c r="I437" s="22" t="s">
        <v>33</v>
      </c>
      <c r="J437">
        <v>0</v>
      </c>
      <c r="K437">
        <v>57.24</v>
      </c>
      <c r="L437">
        <v>4</v>
      </c>
      <c r="M437">
        <v>7</v>
      </c>
      <c r="N437">
        <v>24</v>
      </c>
      <c r="O437" s="31" t="s">
        <v>439</v>
      </c>
      <c r="P437" s="35" t="s">
        <v>455</v>
      </c>
      <c r="Q437">
        <v>4</v>
      </c>
      <c r="R437">
        <v>51</v>
      </c>
      <c r="S437" s="15" t="s">
        <v>103</v>
      </c>
      <c r="T437" s="10" t="s">
        <v>488</v>
      </c>
      <c r="U437">
        <v>8</v>
      </c>
      <c r="V437">
        <v>5</v>
      </c>
      <c r="W437">
        <v>1</v>
      </c>
      <c r="AA437">
        <v>1059</v>
      </c>
      <c r="AB437" t="s">
        <v>211</v>
      </c>
    </row>
    <row r="438" spans="1:28" x14ac:dyDescent="0.25">
      <c r="A438" s="16" t="s">
        <v>203</v>
      </c>
      <c r="B438" s="19" t="s">
        <v>210</v>
      </c>
      <c r="C438">
        <v>14</v>
      </c>
      <c r="D438" s="33">
        <v>2</v>
      </c>
      <c r="E438" s="29" t="str">
        <f>VLOOKUP(U438, method!$A$1:$B$15, 2, 0)</f>
        <v>留後</v>
      </c>
      <c r="F438">
        <v>4</v>
      </c>
      <c r="G438">
        <v>125</v>
      </c>
      <c r="H438" s="46">
        <v>1000</v>
      </c>
      <c r="I438" s="22" t="s">
        <v>33</v>
      </c>
      <c r="J438">
        <v>0</v>
      </c>
      <c r="K438">
        <v>56.87</v>
      </c>
      <c r="L438">
        <v>8</v>
      </c>
      <c r="M438">
        <v>6</v>
      </c>
      <c r="N438">
        <v>24</v>
      </c>
      <c r="O438" t="s">
        <v>532</v>
      </c>
      <c r="P438" s="35" t="s">
        <v>455</v>
      </c>
      <c r="Q438">
        <v>4</v>
      </c>
      <c r="R438">
        <v>50</v>
      </c>
      <c r="S438" s="15" t="s">
        <v>103</v>
      </c>
      <c r="T438" s="10" t="s">
        <v>452</v>
      </c>
      <c r="U438">
        <v>13</v>
      </c>
      <c r="V438">
        <v>13</v>
      </c>
      <c r="W438">
        <v>2</v>
      </c>
      <c r="AA438">
        <v>1057</v>
      </c>
      <c r="AB438" t="s">
        <v>211</v>
      </c>
    </row>
    <row r="439" spans="1:28" x14ac:dyDescent="0.25">
      <c r="A439" s="16" t="s">
        <v>203</v>
      </c>
      <c r="B439" s="19" t="s">
        <v>210</v>
      </c>
      <c r="C439">
        <v>11</v>
      </c>
      <c r="D439">
        <v>6</v>
      </c>
      <c r="E439" s="28" t="str">
        <f>VLOOKUP(U439, method!$A$1:$B$15, 2, 0)</f>
        <v>中前</v>
      </c>
      <c r="F439">
        <v>7</v>
      </c>
      <c r="G439">
        <v>129</v>
      </c>
      <c r="H439" s="44">
        <v>1200</v>
      </c>
      <c r="I439" s="22" t="s">
        <v>33</v>
      </c>
      <c r="J439">
        <v>1</v>
      </c>
      <c r="K439">
        <v>9.83</v>
      </c>
      <c r="L439">
        <v>2</v>
      </c>
      <c r="M439">
        <v>6</v>
      </c>
      <c r="N439">
        <v>24</v>
      </c>
      <c r="O439" t="s">
        <v>551</v>
      </c>
      <c r="P439" s="35" t="s">
        <v>455</v>
      </c>
      <c r="Q439">
        <v>4</v>
      </c>
      <c r="R439">
        <v>52</v>
      </c>
      <c r="S439" s="15" t="s">
        <v>103</v>
      </c>
      <c r="T439" t="s">
        <v>529</v>
      </c>
      <c r="U439">
        <v>7</v>
      </c>
      <c r="V439">
        <v>7</v>
      </c>
      <c r="W439">
        <v>6</v>
      </c>
      <c r="AA439">
        <v>1069</v>
      </c>
      <c r="AB439" t="s">
        <v>211</v>
      </c>
    </row>
    <row r="440" spans="1:28" x14ac:dyDescent="0.25">
      <c r="A440" s="16" t="s">
        <v>203</v>
      </c>
      <c r="B440" s="19" t="s">
        <v>210</v>
      </c>
      <c r="C440">
        <v>9.5</v>
      </c>
      <c r="D440">
        <v>10</v>
      </c>
      <c r="E440" s="29" t="str">
        <f>VLOOKUP(U440, method!$A$1:$B$15, 2, 0)</f>
        <v>留後</v>
      </c>
      <c r="F440">
        <v>7</v>
      </c>
      <c r="G440">
        <v>127</v>
      </c>
      <c r="H440" s="46">
        <v>1000</v>
      </c>
      <c r="I440" s="22" t="s">
        <v>33</v>
      </c>
      <c r="J440">
        <v>0</v>
      </c>
      <c r="K440">
        <v>58.34</v>
      </c>
      <c r="L440">
        <v>24</v>
      </c>
      <c r="M440">
        <v>4</v>
      </c>
      <c r="N440">
        <v>24</v>
      </c>
      <c r="O440" s="31" t="s">
        <v>451</v>
      </c>
      <c r="P440" s="35" t="s">
        <v>455</v>
      </c>
      <c r="Q440">
        <v>4</v>
      </c>
      <c r="R440">
        <v>52</v>
      </c>
      <c r="S440" s="15" t="s">
        <v>103</v>
      </c>
      <c r="T440" t="s">
        <v>495</v>
      </c>
      <c r="U440">
        <v>11</v>
      </c>
      <c r="V440">
        <v>12</v>
      </c>
      <c r="W440">
        <v>10</v>
      </c>
      <c r="AA440">
        <v>1064</v>
      </c>
      <c r="AB440" t="s">
        <v>1105</v>
      </c>
    </row>
    <row r="441" spans="1:28" x14ac:dyDescent="0.25">
      <c r="A441" s="16" t="s">
        <v>203</v>
      </c>
      <c r="B441" s="20" t="s">
        <v>213</v>
      </c>
      <c r="C441">
        <v>14</v>
      </c>
      <c r="D441" s="33">
        <v>2</v>
      </c>
      <c r="E441" s="29" t="str">
        <f>VLOOKUP(U441, method!$A$1:$B$15, 2, 0)</f>
        <v>留後</v>
      </c>
      <c r="F441">
        <v>10</v>
      </c>
      <c r="G441">
        <v>130</v>
      </c>
      <c r="H441" s="44">
        <v>1200</v>
      </c>
      <c r="I441" s="15" t="s">
        <v>390</v>
      </c>
      <c r="J441">
        <v>1</v>
      </c>
      <c r="K441">
        <v>9.92</v>
      </c>
      <c r="L441">
        <v>9</v>
      </c>
      <c r="M441">
        <v>7</v>
      </c>
      <c r="N441">
        <v>25</v>
      </c>
      <c r="O441" s="31" t="s">
        <v>439</v>
      </c>
      <c r="P441" s="35" t="s">
        <v>436</v>
      </c>
      <c r="Q441">
        <v>4</v>
      </c>
      <c r="R441">
        <v>55</v>
      </c>
      <c r="S441" s="21" t="s">
        <v>126</v>
      </c>
      <c r="T441">
        <v>3</v>
      </c>
      <c r="U441">
        <v>12</v>
      </c>
      <c r="V441">
        <v>12</v>
      </c>
      <c r="W441">
        <v>2</v>
      </c>
      <c r="AA441">
        <v>1107</v>
      </c>
      <c r="AB441" t="s">
        <v>158</v>
      </c>
    </row>
    <row r="442" spans="1:28" x14ac:dyDescent="0.25">
      <c r="A442" s="16" t="s">
        <v>203</v>
      </c>
      <c r="B442" s="20" t="s">
        <v>213</v>
      </c>
      <c r="C442">
        <v>17</v>
      </c>
      <c r="D442" s="33">
        <v>2</v>
      </c>
      <c r="E442" s="27" t="str">
        <f>VLOOKUP(U442, method!$A$1:$B$15, 2, 0)</f>
        <v>中後</v>
      </c>
      <c r="F442">
        <v>8</v>
      </c>
      <c r="G442">
        <v>129</v>
      </c>
      <c r="H442" s="44">
        <v>1200</v>
      </c>
      <c r="I442" s="15" t="s">
        <v>390</v>
      </c>
      <c r="J442">
        <v>1</v>
      </c>
      <c r="K442">
        <v>11.5</v>
      </c>
      <c r="L442">
        <v>4</v>
      </c>
      <c r="M442">
        <v>6</v>
      </c>
      <c r="N442">
        <v>25</v>
      </c>
      <c r="O442" s="31" t="s">
        <v>439</v>
      </c>
      <c r="P442" s="36" t="s">
        <v>440</v>
      </c>
      <c r="Q442">
        <v>4</v>
      </c>
      <c r="R442">
        <v>54</v>
      </c>
      <c r="S442" s="21" t="s">
        <v>126</v>
      </c>
      <c r="T442" s="10" t="s">
        <v>526</v>
      </c>
      <c r="U442">
        <v>10</v>
      </c>
      <c r="V442">
        <v>11</v>
      </c>
      <c r="W442">
        <v>2</v>
      </c>
      <c r="AA442">
        <v>1090</v>
      </c>
      <c r="AB442" t="s">
        <v>158</v>
      </c>
    </row>
    <row r="443" spans="1:28" x14ac:dyDescent="0.25">
      <c r="A443" s="16" t="s">
        <v>203</v>
      </c>
      <c r="B443" s="20" t="s">
        <v>213</v>
      </c>
      <c r="C443">
        <v>7.9</v>
      </c>
      <c r="D443" s="34">
        <v>4</v>
      </c>
      <c r="E443" s="28" t="str">
        <f>VLOOKUP(U443, method!$A$1:$B$15, 2, 0)</f>
        <v>中前</v>
      </c>
      <c r="F443">
        <v>4</v>
      </c>
      <c r="G443">
        <v>130</v>
      </c>
      <c r="H443" s="44">
        <v>1200</v>
      </c>
      <c r="I443" s="15" t="s">
        <v>390</v>
      </c>
      <c r="J443">
        <v>1</v>
      </c>
      <c r="K443">
        <v>9.99</v>
      </c>
      <c r="L443">
        <v>28</v>
      </c>
      <c r="M443">
        <v>5</v>
      </c>
      <c r="N443">
        <v>25</v>
      </c>
      <c r="O443" s="31" t="s">
        <v>451</v>
      </c>
      <c r="P443" s="35" t="s">
        <v>436</v>
      </c>
      <c r="Q443">
        <v>4</v>
      </c>
      <c r="R443">
        <v>54</v>
      </c>
      <c r="S443" s="21" t="s">
        <v>126</v>
      </c>
      <c r="T443" s="10" t="s">
        <v>452</v>
      </c>
      <c r="U443">
        <v>6</v>
      </c>
      <c r="V443">
        <v>5</v>
      </c>
      <c r="W443">
        <v>4</v>
      </c>
      <c r="AA443">
        <v>1091</v>
      </c>
      <c r="AB443" t="s">
        <v>158</v>
      </c>
    </row>
    <row r="444" spans="1:28" x14ac:dyDescent="0.25">
      <c r="A444" s="16" t="s">
        <v>203</v>
      </c>
      <c r="B444" s="20" t="s">
        <v>213</v>
      </c>
      <c r="C444">
        <v>17</v>
      </c>
      <c r="D444">
        <v>7</v>
      </c>
      <c r="E444" s="29" t="str">
        <f>VLOOKUP(U444, method!$A$1:$B$15, 2, 0)</f>
        <v>留後</v>
      </c>
      <c r="F444">
        <v>12</v>
      </c>
      <c r="G444">
        <v>129</v>
      </c>
      <c r="H444" s="44">
        <v>1200</v>
      </c>
      <c r="I444" s="15" t="s">
        <v>390</v>
      </c>
      <c r="J444">
        <v>1</v>
      </c>
      <c r="K444">
        <v>10.6</v>
      </c>
      <c r="L444">
        <v>14</v>
      </c>
      <c r="M444">
        <v>5</v>
      </c>
      <c r="N444">
        <v>25</v>
      </c>
      <c r="O444" s="30" t="s">
        <v>445</v>
      </c>
      <c r="P444" s="35" t="s">
        <v>436</v>
      </c>
      <c r="Q444">
        <v>4</v>
      </c>
      <c r="R444">
        <v>54</v>
      </c>
      <c r="S444" s="21" t="s">
        <v>126</v>
      </c>
      <c r="T444" t="s">
        <v>536</v>
      </c>
      <c r="U444">
        <v>11</v>
      </c>
      <c r="V444">
        <v>12</v>
      </c>
      <c r="W444">
        <v>7</v>
      </c>
      <c r="AA444">
        <v>1091</v>
      </c>
      <c r="AB444" t="s">
        <v>158</v>
      </c>
    </row>
    <row r="445" spans="1:28" x14ac:dyDescent="0.25">
      <c r="A445" s="16" t="s">
        <v>203</v>
      </c>
      <c r="B445" s="20" t="s">
        <v>213</v>
      </c>
      <c r="C445">
        <v>48</v>
      </c>
      <c r="D445">
        <v>11</v>
      </c>
      <c r="E445" s="29" t="str">
        <f>VLOOKUP(U445, method!$A$1:$B$15, 2, 0)</f>
        <v>留後</v>
      </c>
      <c r="F445">
        <v>11</v>
      </c>
      <c r="G445">
        <v>130</v>
      </c>
      <c r="H445" s="44">
        <v>1200</v>
      </c>
      <c r="I445" s="25" t="s">
        <v>409</v>
      </c>
      <c r="J445">
        <v>1</v>
      </c>
      <c r="K445">
        <v>10.17</v>
      </c>
      <c r="L445">
        <v>30</v>
      </c>
      <c r="M445">
        <v>3</v>
      </c>
      <c r="N445">
        <v>25</v>
      </c>
      <c r="O445" t="s">
        <v>491</v>
      </c>
      <c r="P445" s="35" t="s">
        <v>455</v>
      </c>
      <c r="Q445">
        <v>4</v>
      </c>
      <c r="R445">
        <v>54</v>
      </c>
      <c r="S445" s="21" t="s">
        <v>126</v>
      </c>
      <c r="T445">
        <v>6</v>
      </c>
      <c r="U445">
        <v>14</v>
      </c>
      <c r="V445">
        <v>14</v>
      </c>
      <c r="W445">
        <v>11</v>
      </c>
      <c r="AA445">
        <v>1099</v>
      </c>
      <c r="AB445" t="s">
        <v>158</v>
      </c>
    </row>
    <row r="446" spans="1:28" x14ac:dyDescent="0.25">
      <c r="A446" s="16" t="s">
        <v>203</v>
      </c>
      <c r="B446" s="20" t="s">
        <v>213</v>
      </c>
      <c r="C446">
        <v>12</v>
      </c>
      <c r="D446" s="33">
        <v>1</v>
      </c>
      <c r="E446" s="28" t="str">
        <f>VLOOKUP(U446, method!$A$1:$B$15, 2, 0)</f>
        <v>中前</v>
      </c>
      <c r="F446">
        <v>2</v>
      </c>
      <c r="G446">
        <v>124</v>
      </c>
      <c r="H446" s="44">
        <v>1200</v>
      </c>
      <c r="I446" s="15" t="s">
        <v>390</v>
      </c>
      <c r="J446">
        <v>1</v>
      </c>
      <c r="K446">
        <v>9.6999999999999993</v>
      </c>
      <c r="L446">
        <v>12</v>
      </c>
      <c r="M446">
        <v>3</v>
      </c>
      <c r="N446">
        <v>25</v>
      </c>
      <c r="O446" s="31" t="s">
        <v>439</v>
      </c>
      <c r="P446" s="35" t="s">
        <v>436</v>
      </c>
      <c r="Q446">
        <v>4</v>
      </c>
      <c r="R446">
        <v>48</v>
      </c>
      <c r="S446" s="21" t="s">
        <v>126</v>
      </c>
      <c r="T446" s="10" t="s">
        <v>488</v>
      </c>
      <c r="U446">
        <v>5</v>
      </c>
      <c r="V446">
        <v>4</v>
      </c>
      <c r="W446">
        <v>1</v>
      </c>
      <c r="AA446">
        <v>1097</v>
      </c>
      <c r="AB446" t="s">
        <v>158</v>
      </c>
    </row>
    <row r="447" spans="1:28" x14ac:dyDescent="0.25">
      <c r="A447" s="16" t="s">
        <v>203</v>
      </c>
      <c r="B447" s="20" t="s">
        <v>213</v>
      </c>
      <c r="C447">
        <v>4.2</v>
      </c>
      <c r="D447" s="33">
        <v>1</v>
      </c>
      <c r="E447" s="28" t="str">
        <f>VLOOKUP(U447, method!$A$1:$B$15, 2, 0)</f>
        <v>中前</v>
      </c>
      <c r="F447">
        <v>4</v>
      </c>
      <c r="G447">
        <v>118</v>
      </c>
      <c r="H447" s="44">
        <v>1200</v>
      </c>
      <c r="I447" s="15" t="s">
        <v>390</v>
      </c>
      <c r="J447">
        <v>1</v>
      </c>
      <c r="K447">
        <v>9.89</v>
      </c>
      <c r="L447">
        <v>19</v>
      </c>
      <c r="M447">
        <v>2</v>
      </c>
      <c r="N447">
        <v>25</v>
      </c>
      <c r="O447" s="30" t="s">
        <v>445</v>
      </c>
      <c r="P447" s="35" t="s">
        <v>455</v>
      </c>
      <c r="Q447">
        <v>4</v>
      </c>
      <c r="R447">
        <v>43</v>
      </c>
      <c r="S447" s="21" t="s">
        <v>126</v>
      </c>
      <c r="T447" s="10" t="s">
        <v>539</v>
      </c>
      <c r="U447">
        <v>7</v>
      </c>
      <c r="V447">
        <v>5</v>
      </c>
      <c r="W447">
        <v>1</v>
      </c>
      <c r="AA447">
        <v>1093</v>
      </c>
      <c r="AB447" t="s">
        <v>158</v>
      </c>
    </row>
    <row r="448" spans="1:28" x14ac:dyDescent="0.25">
      <c r="A448" s="16" t="s">
        <v>203</v>
      </c>
      <c r="B448" s="20" t="s">
        <v>213</v>
      </c>
      <c r="C448">
        <v>29</v>
      </c>
      <c r="D448" s="33">
        <v>3</v>
      </c>
      <c r="E448" s="28" t="str">
        <f>VLOOKUP(U448, method!$A$1:$B$15, 2, 0)</f>
        <v>中前</v>
      </c>
      <c r="F448">
        <v>3</v>
      </c>
      <c r="G448">
        <v>121</v>
      </c>
      <c r="H448" s="44">
        <v>1200</v>
      </c>
      <c r="I448" s="15" t="s">
        <v>390</v>
      </c>
      <c r="J448">
        <v>1</v>
      </c>
      <c r="K448">
        <v>9.85</v>
      </c>
      <c r="L448">
        <v>19</v>
      </c>
      <c r="M448">
        <v>1</v>
      </c>
      <c r="N448">
        <v>25</v>
      </c>
      <c r="O448" t="s">
        <v>545</v>
      </c>
      <c r="P448" s="35" t="s">
        <v>455</v>
      </c>
      <c r="Q448">
        <v>4</v>
      </c>
      <c r="R448">
        <v>44</v>
      </c>
      <c r="S448" s="21" t="s">
        <v>126</v>
      </c>
      <c r="T448" t="s">
        <v>456</v>
      </c>
      <c r="U448">
        <v>5</v>
      </c>
      <c r="V448">
        <v>6</v>
      </c>
      <c r="W448">
        <v>3</v>
      </c>
      <c r="AA448">
        <v>1099</v>
      </c>
      <c r="AB448" t="s">
        <v>158</v>
      </c>
    </row>
    <row r="449" spans="1:28" x14ac:dyDescent="0.25">
      <c r="A449" s="16" t="s">
        <v>203</v>
      </c>
      <c r="B449" s="20" t="s">
        <v>213</v>
      </c>
      <c r="C449">
        <v>25</v>
      </c>
      <c r="D449">
        <v>11</v>
      </c>
      <c r="E449" s="29" t="str">
        <f>VLOOKUP(U449, method!$A$1:$B$15, 2, 0)</f>
        <v>留後</v>
      </c>
      <c r="F449">
        <v>12</v>
      </c>
      <c r="G449">
        <v>115</v>
      </c>
      <c r="H449" s="44">
        <v>1200</v>
      </c>
      <c r="I449" s="15" t="s">
        <v>441</v>
      </c>
      <c r="J449">
        <v>1</v>
      </c>
      <c r="K449">
        <v>10.81</v>
      </c>
      <c r="L449">
        <v>12</v>
      </c>
      <c r="M449">
        <v>1</v>
      </c>
      <c r="N449">
        <v>25</v>
      </c>
      <c r="O449" t="s">
        <v>631</v>
      </c>
      <c r="P449" s="35" t="s">
        <v>455</v>
      </c>
      <c r="Q449">
        <v>4</v>
      </c>
      <c r="R449">
        <v>46</v>
      </c>
      <c r="S449" s="21" t="s">
        <v>126</v>
      </c>
      <c r="T449">
        <v>5</v>
      </c>
      <c r="U449">
        <v>12</v>
      </c>
      <c r="V449">
        <v>12</v>
      </c>
      <c r="W449">
        <v>11</v>
      </c>
      <c r="AA449">
        <v>1105</v>
      </c>
      <c r="AB449" t="s">
        <v>158</v>
      </c>
    </row>
    <row r="450" spans="1:28" x14ac:dyDescent="0.25">
      <c r="A450" s="16" t="s">
        <v>203</v>
      </c>
      <c r="B450" s="20" t="s">
        <v>213</v>
      </c>
      <c r="C450">
        <v>7.5</v>
      </c>
      <c r="D450">
        <v>9</v>
      </c>
      <c r="E450" s="27" t="str">
        <f>VLOOKUP(U450, method!$A$1:$B$15, 2, 0)</f>
        <v>中後</v>
      </c>
      <c r="F450">
        <v>7</v>
      </c>
      <c r="G450">
        <v>124</v>
      </c>
      <c r="H450" s="44">
        <v>1200</v>
      </c>
      <c r="I450" s="15" t="s">
        <v>390</v>
      </c>
      <c r="J450">
        <v>1</v>
      </c>
      <c r="K450">
        <v>10.96</v>
      </c>
      <c r="L450">
        <v>15</v>
      </c>
      <c r="M450">
        <v>12</v>
      </c>
      <c r="N450">
        <v>24</v>
      </c>
      <c r="O450" t="s">
        <v>631</v>
      </c>
      <c r="P450" s="35" t="s">
        <v>455</v>
      </c>
      <c r="Q450">
        <v>4</v>
      </c>
      <c r="R450">
        <v>47</v>
      </c>
      <c r="S450" s="21" t="s">
        <v>126</v>
      </c>
      <c r="T450" t="s">
        <v>558</v>
      </c>
      <c r="U450">
        <v>9</v>
      </c>
      <c r="V450">
        <v>10</v>
      </c>
      <c r="W450">
        <v>9</v>
      </c>
      <c r="AA450">
        <v>1092</v>
      </c>
      <c r="AB450" t="s">
        <v>158</v>
      </c>
    </row>
    <row r="451" spans="1:28" x14ac:dyDescent="0.25">
      <c r="A451" s="16" t="s">
        <v>203</v>
      </c>
      <c r="B451" s="20" t="s">
        <v>213</v>
      </c>
      <c r="C451">
        <v>5</v>
      </c>
      <c r="D451">
        <v>6</v>
      </c>
      <c r="E451" s="27" t="str">
        <f>VLOOKUP(U451, method!$A$1:$B$15, 2, 0)</f>
        <v>中後</v>
      </c>
      <c r="F451">
        <v>11</v>
      </c>
      <c r="G451">
        <v>122</v>
      </c>
      <c r="H451" s="44">
        <v>1200</v>
      </c>
      <c r="I451" s="15" t="s">
        <v>390</v>
      </c>
      <c r="J451">
        <v>1</v>
      </c>
      <c r="K451">
        <v>10.46</v>
      </c>
      <c r="L451">
        <v>6</v>
      </c>
      <c r="M451">
        <v>11</v>
      </c>
      <c r="N451">
        <v>24</v>
      </c>
      <c r="O451" s="31" t="s">
        <v>439</v>
      </c>
      <c r="P451" s="35" t="s">
        <v>455</v>
      </c>
      <c r="Q451">
        <v>4</v>
      </c>
      <c r="R451">
        <v>47</v>
      </c>
      <c r="S451" s="21" t="s">
        <v>126</v>
      </c>
      <c r="T451">
        <v>4</v>
      </c>
      <c r="U451">
        <v>9</v>
      </c>
      <c r="V451">
        <v>9</v>
      </c>
      <c r="W451">
        <v>6</v>
      </c>
      <c r="AA451">
        <v>1080</v>
      </c>
      <c r="AB451" t="s">
        <v>158</v>
      </c>
    </row>
    <row r="452" spans="1:28" x14ac:dyDescent="0.25">
      <c r="A452" s="16" t="s">
        <v>203</v>
      </c>
      <c r="B452" s="20" t="s">
        <v>213</v>
      </c>
      <c r="C452">
        <v>12</v>
      </c>
      <c r="D452" s="33">
        <v>2</v>
      </c>
      <c r="E452" s="28" t="str">
        <f>VLOOKUP(U452, method!$A$1:$B$15, 2, 0)</f>
        <v>中前</v>
      </c>
      <c r="F452">
        <v>9</v>
      </c>
      <c r="G452">
        <v>123</v>
      </c>
      <c r="H452" s="44">
        <v>1200</v>
      </c>
      <c r="I452" s="15" t="s">
        <v>390</v>
      </c>
      <c r="J452">
        <v>1</v>
      </c>
      <c r="K452">
        <v>10.38</v>
      </c>
      <c r="L452">
        <v>27</v>
      </c>
      <c r="M452">
        <v>10</v>
      </c>
      <c r="N452">
        <v>24</v>
      </c>
      <c r="O452" s="31" t="s">
        <v>435</v>
      </c>
      <c r="P452" s="35" t="s">
        <v>455</v>
      </c>
      <c r="Q452">
        <v>4</v>
      </c>
      <c r="R452">
        <v>45</v>
      </c>
      <c r="S452" s="21" t="s">
        <v>126</v>
      </c>
      <c r="T452" s="10" t="s">
        <v>539</v>
      </c>
      <c r="U452">
        <v>5</v>
      </c>
      <c r="V452">
        <v>6</v>
      </c>
      <c r="W452">
        <v>2</v>
      </c>
      <c r="AA452">
        <v>1079</v>
      </c>
      <c r="AB452" t="s">
        <v>158</v>
      </c>
    </row>
    <row r="453" spans="1:28" x14ac:dyDescent="0.25">
      <c r="A453" s="16" t="s">
        <v>203</v>
      </c>
      <c r="B453" s="20" t="s">
        <v>213</v>
      </c>
      <c r="C453">
        <v>8.1999999999999993</v>
      </c>
      <c r="D453" s="33">
        <v>2</v>
      </c>
      <c r="E453" s="27" t="str">
        <f>VLOOKUP(U453, method!$A$1:$B$15, 2, 0)</f>
        <v>中後</v>
      </c>
      <c r="F453">
        <v>6</v>
      </c>
      <c r="G453">
        <v>119</v>
      </c>
      <c r="H453" s="44">
        <v>1200</v>
      </c>
      <c r="I453" s="15" t="s">
        <v>390</v>
      </c>
      <c r="J453">
        <v>1</v>
      </c>
      <c r="K453">
        <v>10.5</v>
      </c>
      <c r="L453">
        <v>9</v>
      </c>
      <c r="M453">
        <v>10</v>
      </c>
      <c r="N453">
        <v>24</v>
      </c>
      <c r="O453" s="31" t="s">
        <v>439</v>
      </c>
      <c r="P453" s="35" t="s">
        <v>455</v>
      </c>
      <c r="Q453">
        <v>4</v>
      </c>
      <c r="R453">
        <v>43</v>
      </c>
      <c r="S453" s="21" t="s">
        <v>126</v>
      </c>
      <c r="T453" s="10" t="s">
        <v>613</v>
      </c>
      <c r="U453">
        <v>8</v>
      </c>
      <c r="V453">
        <v>8</v>
      </c>
      <c r="W453">
        <v>2</v>
      </c>
      <c r="AA453">
        <v>1062</v>
      </c>
      <c r="AB453" t="s">
        <v>158</v>
      </c>
    </row>
    <row r="454" spans="1:28" x14ac:dyDescent="0.25">
      <c r="A454" s="16" t="s">
        <v>203</v>
      </c>
      <c r="B454" s="20" t="s">
        <v>213</v>
      </c>
      <c r="C454">
        <v>10</v>
      </c>
      <c r="D454" s="33">
        <v>3</v>
      </c>
      <c r="E454" s="28" t="str">
        <f>VLOOKUP(U454, method!$A$1:$B$15, 2, 0)</f>
        <v>中前</v>
      </c>
      <c r="F454">
        <v>7</v>
      </c>
      <c r="G454">
        <v>118</v>
      </c>
      <c r="H454" s="44">
        <v>1200</v>
      </c>
      <c r="I454" s="15" t="s">
        <v>390</v>
      </c>
      <c r="J454">
        <v>1</v>
      </c>
      <c r="K454">
        <v>10.27</v>
      </c>
      <c r="L454">
        <v>18</v>
      </c>
      <c r="M454">
        <v>9</v>
      </c>
      <c r="N454">
        <v>24</v>
      </c>
      <c r="O454" s="30" t="s">
        <v>445</v>
      </c>
      <c r="P454" s="35" t="s">
        <v>455</v>
      </c>
      <c r="Q454">
        <v>4</v>
      </c>
      <c r="R454">
        <v>43</v>
      </c>
      <c r="S454" s="21" t="s">
        <v>126</v>
      </c>
      <c r="T454" s="10" t="s">
        <v>526</v>
      </c>
      <c r="U454">
        <v>7</v>
      </c>
      <c r="V454">
        <v>7</v>
      </c>
      <c r="W454">
        <v>3</v>
      </c>
      <c r="AA454">
        <v>1077</v>
      </c>
      <c r="AB454" t="s">
        <v>158</v>
      </c>
    </row>
    <row r="455" spans="1:28" x14ac:dyDescent="0.25">
      <c r="A455" s="16" t="s">
        <v>203</v>
      </c>
      <c r="B455" s="20" t="s">
        <v>213</v>
      </c>
      <c r="C455">
        <v>5.6</v>
      </c>
      <c r="D455" s="33">
        <v>1</v>
      </c>
      <c r="E455" s="26" t="str">
        <f>VLOOKUP(U455, method!$A$1:$B$15, 2, 0)</f>
        <v>放頭</v>
      </c>
      <c r="F455">
        <v>1</v>
      </c>
      <c r="G455">
        <v>133</v>
      </c>
      <c r="H455" s="44">
        <v>1200</v>
      </c>
      <c r="I455" s="15" t="s">
        <v>390</v>
      </c>
      <c r="J455">
        <v>1</v>
      </c>
      <c r="K455">
        <v>10.74</v>
      </c>
      <c r="L455">
        <v>15</v>
      </c>
      <c r="M455">
        <v>6</v>
      </c>
      <c r="N455">
        <v>24</v>
      </c>
      <c r="O455" t="s">
        <v>631</v>
      </c>
      <c r="P455" s="36" t="s">
        <v>479</v>
      </c>
      <c r="Q455">
        <v>5</v>
      </c>
      <c r="R455">
        <v>38</v>
      </c>
      <c r="S455" s="21" t="s">
        <v>126</v>
      </c>
      <c r="T455" s="10" t="s">
        <v>488</v>
      </c>
      <c r="U455">
        <v>3</v>
      </c>
      <c r="V455">
        <v>3</v>
      </c>
      <c r="W455">
        <v>1</v>
      </c>
      <c r="AA455">
        <v>1069</v>
      </c>
      <c r="AB455" t="s">
        <v>158</v>
      </c>
    </row>
    <row r="456" spans="1:28" x14ac:dyDescent="0.25">
      <c r="A456" s="16" t="s">
        <v>203</v>
      </c>
      <c r="B456" s="20" t="s">
        <v>213</v>
      </c>
      <c r="C456">
        <v>6.4</v>
      </c>
      <c r="D456" s="33">
        <v>3</v>
      </c>
      <c r="E456" s="28" t="str">
        <f>VLOOKUP(U456, method!$A$1:$B$15, 2, 0)</f>
        <v>中前</v>
      </c>
      <c r="F456">
        <v>1</v>
      </c>
      <c r="G456">
        <v>134</v>
      </c>
      <c r="H456" s="46">
        <v>1400</v>
      </c>
      <c r="I456" s="15" t="s">
        <v>390</v>
      </c>
      <c r="J456">
        <v>1</v>
      </c>
      <c r="K456">
        <v>22.88</v>
      </c>
      <c r="L456">
        <v>2</v>
      </c>
      <c r="M456">
        <v>6</v>
      </c>
      <c r="N456">
        <v>24</v>
      </c>
      <c r="O456" t="s">
        <v>551</v>
      </c>
      <c r="P456" s="35" t="s">
        <v>455</v>
      </c>
      <c r="Q456">
        <v>5</v>
      </c>
      <c r="R456">
        <v>38</v>
      </c>
      <c r="S456" s="21" t="s">
        <v>126</v>
      </c>
      <c r="T456" s="10">
        <v>1</v>
      </c>
      <c r="U456">
        <v>5</v>
      </c>
      <c r="V456">
        <v>5</v>
      </c>
      <c r="W456">
        <v>6</v>
      </c>
      <c r="X456">
        <v>3</v>
      </c>
      <c r="AA456">
        <v>1072</v>
      </c>
      <c r="AB456" t="s">
        <v>158</v>
      </c>
    </row>
    <row r="457" spans="1:28" x14ac:dyDescent="0.25">
      <c r="A457" s="16" t="s">
        <v>203</v>
      </c>
      <c r="B457" s="20" t="s">
        <v>213</v>
      </c>
      <c r="C457">
        <v>6.1</v>
      </c>
      <c r="D457" s="33">
        <v>2</v>
      </c>
      <c r="E457" s="27" t="str">
        <f>VLOOKUP(U457, method!$A$1:$B$15, 2, 0)</f>
        <v>中後</v>
      </c>
      <c r="F457">
        <v>3</v>
      </c>
      <c r="G457">
        <v>133</v>
      </c>
      <c r="H457" s="44">
        <v>1200</v>
      </c>
      <c r="I457" s="15" t="s">
        <v>390</v>
      </c>
      <c r="J457">
        <v>1</v>
      </c>
      <c r="K457">
        <v>10.11</v>
      </c>
      <c r="L457">
        <v>19</v>
      </c>
      <c r="M457">
        <v>5</v>
      </c>
      <c r="N457">
        <v>24</v>
      </c>
      <c r="O457" t="s">
        <v>631</v>
      </c>
      <c r="P457" s="35" t="s">
        <v>455</v>
      </c>
      <c r="Q457">
        <v>5</v>
      </c>
      <c r="R457">
        <v>38</v>
      </c>
      <c r="S457" s="21" t="s">
        <v>126</v>
      </c>
      <c r="T457" s="10" t="s">
        <v>526</v>
      </c>
      <c r="U457">
        <v>9</v>
      </c>
      <c r="V457">
        <v>10</v>
      </c>
      <c r="W457">
        <v>2</v>
      </c>
      <c r="AA457">
        <v>1073</v>
      </c>
      <c r="AB457" t="s">
        <v>158</v>
      </c>
    </row>
    <row r="458" spans="1:28" x14ac:dyDescent="0.25">
      <c r="A458" s="16" t="s">
        <v>203</v>
      </c>
      <c r="B458" s="20" t="s">
        <v>213</v>
      </c>
      <c r="C458">
        <v>7.4</v>
      </c>
      <c r="D458" s="34">
        <v>4</v>
      </c>
      <c r="E458" s="29" t="str">
        <f>VLOOKUP(U458, method!$A$1:$B$15, 2, 0)</f>
        <v>留後</v>
      </c>
      <c r="F458">
        <v>6</v>
      </c>
      <c r="G458">
        <v>135</v>
      </c>
      <c r="H458" s="46">
        <v>1000</v>
      </c>
      <c r="I458" s="15" t="s">
        <v>390</v>
      </c>
      <c r="J458">
        <v>0</v>
      </c>
      <c r="K458">
        <v>58.28</v>
      </c>
      <c r="L458">
        <v>1</v>
      </c>
      <c r="M458">
        <v>5</v>
      </c>
      <c r="N458">
        <v>24</v>
      </c>
      <c r="O458" s="31" t="s">
        <v>439</v>
      </c>
      <c r="P458" s="36" t="s">
        <v>440</v>
      </c>
      <c r="Q458">
        <v>5</v>
      </c>
      <c r="R458">
        <v>39</v>
      </c>
      <c r="S458" s="21" t="s">
        <v>126</v>
      </c>
      <c r="T458" s="10" t="s">
        <v>442</v>
      </c>
      <c r="U458">
        <v>12</v>
      </c>
      <c r="V458">
        <v>9</v>
      </c>
      <c r="W458">
        <v>4</v>
      </c>
      <c r="AA458">
        <v>1075</v>
      </c>
      <c r="AB458" t="s">
        <v>158</v>
      </c>
    </row>
    <row r="459" spans="1:28" x14ac:dyDescent="0.25">
      <c r="A459" s="16" t="s">
        <v>203</v>
      </c>
      <c r="B459" s="20" t="s">
        <v>213</v>
      </c>
      <c r="C459">
        <v>6.6</v>
      </c>
      <c r="D459">
        <v>8</v>
      </c>
      <c r="E459" s="26" t="str">
        <f>VLOOKUP(U459, method!$A$1:$B$15, 2, 0)</f>
        <v>放頭</v>
      </c>
      <c r="F459">
        <v>7</v>
      </c>
      <c r="G459">
        <v>135</v>
      </c>
      <c r="H459" s="44">
        <v>1200</v>
      </c>
      <c r="I459" s="18" t="s">
        <v>12</v>
      </c>
      <c r="J459">
        <v>1</v>
      </c>
      <c r="K459">
        <v>11.16</v>
      </c>
      <c r="L459">
        <v>24</v>
      </c>
      <c r="M459">
        <v>4</v>
      </c>
      <c r="N459">
        <v>24</v>
      </c>
      <c r="O459" s="31" t="s">
        <v>451</v>
      </c>
      <c r="P459" s="35" t="s">
        <v>455</v>
      </c>
      <c r="Q459">
        <v>5</v>
      </c>
      <c r="R459">
        <v>40</v>
      </c>
      <c r="S459" s="21" t="s">
        <v>126</v>
      </c>
      <c r="T459" t="s">
        <v>536</v>
      </c>
      <c r="U459">
        <v>2</v>
      </c>
      <c r="V459">
        <v>2</v>
      </c>
      <c r="W459">
        <v>8</v>
      </c>
      <c r="AA459">
        <v>1078</v>
      </c>
      <c r="AB459" t="s">
        <v>158</v>
      </c>
    </row>
    <row r="460" spans="1:28" x14ac:dyDescent="0.25">
      <c r="A460" s="16" t="s">
        <v>203</v>
      </c>
      <c r="B460" s="20" t="s">
        <v>213</v>
      </c>
      <c r="C460">
        <v>16</v>
      </c>
      <c r="D460" s="34">
        <v>4</v>
      </c>
      <c r="E460" s="29" t="str">
        <f>VLOOKUP(U460, method!$A$1:$B$15, 2, 0)</f>
        <v>留後</v>
      </c>
      <c r="F460">
        <v>12</v>
      </c>
      <c r="G460">
        <v>116</v>
      </c>
      <c r="H460" s="44">
        <v>1200</v>
      </c>
      <c r="I460" s="15" t="s">
        <v>390</v>
      </c>
      <c r="J460">
        <v>1</v>
      </c>
      <c r="K460">
        <v>10.47</v>
      </c>
      <c r="L460">
        <v>10</v>
      </c>
      <c r="M460">
        <v>4</v>
      </c>
      <c r="N460">
        <v>24</v>
      </c>
      <c r="O460" s="30" t="s">
        <v>445</v>
      </c>
      <c r="P460" s="35" t="s">
        <v>455</v>
      </c>
      <c r="Q460">
        <v>4</v>
      </c>
      <c r="R460">
        <v>40</v>
      </c>
      <c r="S460" s="21" t="s">
        <v>126</v>
      </c>
      <c r="T460" s="10" t="s">
        <v>442</v>
      </c>
      <c r="U460">
        <v>12</v>
      </c>
      <c r="V460">
        <v>12</v>
      </c>
      <c r="W460">
        <v>4</v>
      </c>
      <c r="AA460">
        <v>1072</v>
      </c>
      <c r="AB460" t="s">
        <v>158</v>
      </c>
    </row>
    <row r="461" spans="1:28" x14ac:dyDescent="0.25">
      <c r="A461" s="16" t="s">
        <v>203</v>
      </c>
      <c r="B461" s="20" t="s">
        <v>213</v>
      </c>
      <c r="C461">
        <v>24</v>
      </c>
      <c r="D461">
        <v>7</v>
      </c>
      <c r="E461" s="29" t="str">
        <f>VLOOKUP(U461, method!$A$1:$B$15, 2, 0)</f>
        <v>留後</v>
      </c>
      <c r="F461">
        <v>11</v>
      </c>
      <c r="G461">
        <v>116</v>
      </c>
      <c r="H461" s="44">
        <v>1200</v>
      </c>
      <c r="I461" s="15" t="s">
        <v>390</v>
      </c>
      <c r="J461">
        <v>1</v>
      </c>
      <c r="K461">
        <v>10.98</v>
      </c>
      <c r="L461">
        <v>13</v>
      </c>
      <c r="M461">
        <v>3</v>
      </c>
      <c r="N461">
        <v>24</v>
      </c>
      <c r="O461" s="31" t="s">
        <v>435</v>
      </c>
      <c r="P461" s="35" t="s">
        <v>455</v>
      </c>
      <c r="Q461">
        <v>4</v>
      </c>
      <c r="R461">
        <v>40</v>
      </c>
      <c r="S461" s="21" t="s">
        <v>126</v>
      </c>
      <c r="T461" t="s">
        <v>536</v>
      </c>
      <c r="U461">
        <v>12</v>
      </c>
      <c r="V461">
        <v>11</v>
      </c>
      <c r="W461">
        <v>7</v>
      </c>
      <c r="AA461">
        <v>1057</v>
      </c>
      <c r="AB461" t="s">
        <v>158</v>
      </c>
    </row>
    <row r="462" spans="1:28" x14ac:dyDescent="0.25">
      <c r="A462" s="16" t="s">
        <v>203</v>
      </c>
      <c r="B462" s="20" t="s">
        <v>213</v>
      </c>
      <c r="C462">
        <v>5.9</v>
      </c>
      <c r="D462" s="33">
        <v>1</v>
      </c>
      <c r="E462" s="28" t="str">
        <f>VLOOKUP(U462, method!$A$1:$B$15, 2, 0)</f>
        <v>中前</v>
      </c>
      <c r="F462">
        <v>1</v>
      </c>
      <c r="G462">
        <v>132</v>
      </c>
      <c r="H462" s="44">
        <v>1200</v>
      </c>
      <c r="I462" s="16" t="s">
        <v>71</v>
      </c>
      <c r="J462">
        <v>1</v>
      </c>
      <c r="K462">
        <v>11.4</v>
      </c>
      <c r="L462">
        <v>28</v>
      </c>
      <c r="M462">
        <v>2</v>
      </c>
      <c r="N462">
        <v>24</v>
      </c>
      <c r="O462" s="31" t="s">
        <v>439</v>
      </c>
      <c r="P462" s="35" t="s">
        <v>455</v>
      </c>
      <c r="Q462">
        <v>5</v>
      </c>
      <c r="R462">
        <v>35</v>
      </c>
      <c r="S462" s="21" t="s">
        <v>126</v>
      </c>
      <c r="T462" s="10" t="s">
        <v>488</v>
      </c>
      <c r="U462">
        <v>6</v>
      </c>
      <c r="V462">
        <v>6</v>
      </c>
      <c r="W462">
        <v>1</v>
      </c>
      <c r="AA462">
        <v>1059</v>
      </c>
      <c r="AB462" t="s">
        <v>158</v>
      </c>
    </row>
    <row r="463" spans="1:28" x14ac:dyDescent="0.25">
      <c r="A463" s="16" t="s">
        <v>203</v>
      </c>
      <c r="B463" s="20" t="s">
        <v>213</v>
      </c>
      <c r="C463">
        <v>17</v>
      </c>
      <c r="D463" s="33">
        <v>3</v>
      </c>
      <c r="E463" s="29" t="str">
        <f>VLOOKUP(U463, method!$A$1:$B$15, 2, 0)</f>
        <v>留後</v>
      </c>
      <c r="F463">
        <v>7</v>
      </c>
      <c r="G463">
        <v>130</v>
      </c>
      <c r="H463" s="44">
        <v>1200</v>
      </c>
      <c r="I463" s="16" t="s">
        <v>71</v>
      </c>
      <c r="J463">
        <v>1</v>
      </c>
      <c r="K463">
        <v>11.22</v>
      </c>
      <c r="L463">
        <v>15</v>
      </c>
      <c r="M463">
        <v>2</v>
      </c>
      <c r="N463">
        <v>24</v>
      </c>
      <c r="O463" s="31" t="s">
        <v>435</v>
      </c>
      <c r="P463" s="35" t="s">
        <v>455</v>
      </c>
      <c r="Q463">
        <v>5</v>
      </c>
      <c r="R463">
        <v>35</v>
      </c>
      <c r="S463" s="21" t="s">
        <v>126</v>
      </c>
      <c r="T463" s="10" t="s">
        <v>452</v>
      </c>
      <c r="U463">
        <v>11</v>
      </c>
      <c r="V463">
        <v>11</v>
      </c>
      <c r="W463">
        <v>3</v>
      </c>
      <c r="AA463">
        <v>1058</v>
      </c>
      <c r="AB463" t="s">
        <v>1117</v>
      </c>
    </row>
    <row r="464" spans="1:28" x14ac:dyDescent="0.25">
      <c r="A464" s="16" t="s">
        <v>203</v>
      </c>
      <c r="B464" s="20" t="s">
        <v>213</v>
      </c>
      <c r="C464">
        <v>39</v>
      </c>
      <c r="D464">
        <v>14</v>
      </c>
      <c r="E464" s="26" t="str">
        <f>VLOOKUP(U464, method!$A$1:$B$15, 2, 0)</f>
        <v>放頭</v>
      </c>
      <c r="F464">
        <v>11</v>
      </c>
      <c r="G464">
        <v>134</v>
      </c>
      <c r="H464" s="46">
        <v>1400</v>
      </c>
      <c r="I464" s="16" t="s">
        <v>71</v>
      </c>
      <c r="J464">
        <v>1</v>
      </c>
      <c r="K464">
        <v>27.29</v>
      </c>
      <c r="L464">
        <v>13</v>
      </c>
      <c r="M464">
        <v>1</v>
      </c>
      <c r="N464">
        <v>24</v>
      </c>
      <c r="O464" t="s">
        <v>631</v>
      </c>
      <c r="P464" s="35" t="s">
        <v>455</v>
      </c>
      <c r="Q464">
        <v>5</v>
      </c>
      <c r="R464">
        <v>38</v>
      </c>
      <c r="S464" s="21" t="s">
        <v>126</v>
      </c>
      <c r="T464" t="s">
        <v>1119</v>
      </c>
      <c r="U464">
        <v>3</v>
      </c>
      <c r="V464">
        <v>3</v>
      </c>
      <c r="W464">
        <v>8</v>
      </c>
      <c r="X464">
        <v>14</v>
      </c>
      <c r="AA464">
        <v>1056</v>
      </c>
      <c r="AB464" t="s">
        <v>227</v>
      </c>
    </row>
    <row r="465" spans="1:29" x14ac:dyDescent="0.25">
      <c r="A465" s="16" t="s">
        <v>203</v>
      </c>
      <c r="B465" s="20" t="s">
        <v>213</v>
      </c>
      <c r="C465">
        <v>39</v>
      </c>
      <c r="D465">
        <v>8</v>
      </c>
      <c r="E465" s="27" t="str">
        <f>VLOOKUP(U465, method!$A$1:$B$15, 2, 0)</f>
        <v>中後</v>
      </c>
      <c r="F465">
        <v>5</v>
      </c>
      <c r="G465">
        <v>135</v>
      </c>
      <c r="H465" s="46">
        <v>1650</v>
      </c>
      <c r="I465" s="25" t="s">
        <v>26</v>
      </c>
      <c r="J465">
        <v>1</v>
      </c>
      <c r="K465">
        <v>42.35</v>
      </c>
      <c r="L465">
        <v>4</v>
      </c>
      <c r="M465">
        <v>1</v>
      </c>
      <c r="N465">
        <v>24</v>
      </c>
      <c r="O465" s="31" t="s">
        <v>439</v>
      </c>
      <c r="P465" s="35" t="s">
        <v>455</v>
      </c>
      <c r="Q465">
        <v>5</v>
      </c>
      <c r="R465">
        <v>40</v>
      </c>
      <c r="S465" s="21" t="s">
        <v>126</v>
      </c>
      <c r="T465">
        <v>5</v>
      </c>
      <c r="U465">
        <v>10</v>
      </c>
      <c r="V465">
        <v>11</v>
      </c>
      <c r="W465">
        <v>12</v>
      </c>
      <c r="X465">
        <v>8</v>
      </c>
      <c r="AA465">
        <v>1060</v>
      </c>
      <c r="AB465" t="s">
        <v>463</v>
      </c>
    </row>
    <row r="466" spans="1:29" x14ac:dyDescent="0.25">
      <c r="A466" s="16" t="s">
        <v>203</v>
      </c>
      <c r="B466" s="20" t="s">
        <v>213</v>
      </c>
      <c r="C466">
        <v>33</v>
      </c>
      <c r="D466">
        <v>9</v>
      </c>
      <c r="E466" s="26" t="str">
        <f>VLOOKUP(U466, method!$A$1:$B$15, 2, 0)</f>
        <v>放頭</v>
      </c>
      <c r="F466">
        <v>7</v>
      </c>
      <c r="G466">
        <v>119</v>
      </c>
      <c r="H466" s="46">
        <v>1650</v>
      </c>
      <c r="I466" s="23" t="s">
        <v>394</v>
      </c>
      <c r="J466">
        <v>1</v>
      </c>
      <c r="K466">
        <v>42.99</v>
      </c>
      <c r="L466">
        <v>20</v>
      </c>
      <c r="M466">
        <v>12</v>
      </c>
      <c r="N466">
        <v>23</v>
      </c>
      <c r="O466" s="31" t="s">
        <v>435</v>
      </c>
      <c r="P466" s="35" t="s">
        <v>455</v>
      </c>
      <c r="Q466">
        <v>4</v>
      </c>
      <c r="R466">
        <v>42</v>
      </c>
      <c r="S466" s="21" t="s">
        <v>126</v>
      </c>
      <c r="T466" t="s">
        <v>573</v>
      </c>
      <c r="U466">
        <v>1</v>
      </c>
      <c r="V466">
        <v>1</v>
      </c>
      <c r="W466">
        <v>2</v>
      </c>
      <c r="X466">
        <v>9</v>
      </c>
      <c r="AA466">
        <v>1054</v>
      </c>
      <c r="AB466" t="s">
        <v>463</v>
      </c>
    </row>
    <row r="467" spans="1:29" x14ac:dyDescent="0.25">
      <c r="A467" s="16" t="s">
        <v>203</v>
      </c>
      <c r="B467" s="20" t="s">
        <v>213</v>
      </c>
      <c r="C467">
        <v>77</v>
      </c>
      <c r="D467">
        <v>7</v>
      </c>
      <c r="E467" s="28" t="str">
        <f>VLOOKUP(U467, method!$A$1:$B$15, 2, 0)</f>
        <v>中前</v>
      </c>
      <c r="F467">
        <v>3</v>
      </c>
      <c r="G467">
        <v>117</v>
      </c>
      <c r="H467" s="44">
        <v>1200</v>
      </c>
      <c r="I467" s="23" t="s">
        <v>394</v>
      </c>
      <c r="J467">
        <v>1</v>
      </c>
      <c r="K467">
        <v>10.47</v>
      </c>
      <c r="L467">
        <v>29</v>
      </c>
      <c r="M467">
        <v>11</v>
      </c>
      <c r="N467">
        <v>23</v>
      </c>
      <c r="O467" s="31" t="s">
        <v>451</v>
      </c>
      <c r="P467" s="35" t="s">
        <v>455</v>
      </c>
      <c r="Q467">
        <v>4</v>
      </c>
      <c r="R467">
        <v>42</v>
      </c>
      <c r="S467" s="21" t="s">
        <v>126</v>
      </c>
      <c r="T467" s="10" t="s">
        <v>526</v>
      </c>
      <c r="U467">
        <v>7</v>
      </c>
      <c r="V467">
        <v>7</v>
      </c>
      <c r="W467">
        <v>7</v>
      </c>
      <c r="AA467">
        <v>1059</v>
      </c>
      <c r="AB467" t="s">
        <v>463</v>
      </c>
    </row>
    <row r="468" spans="1:29" x14ac:dyDescent="0.25">
      <c r="A468" s="16" t="s">
        <v>203</v>
      </c>
      <c r="B468" s="20" t="s">
        <v>213</v>
      </c>
      <c r="C468">
        <v>79</v>
      </c>
      <c r="D468">
        <v>14</v>
      </c>
      <c r="E468" s="27" t="str">
        <f>VLOOKUP(U468, method!$A$1:$B$15, 2, 0)</f>
        <v>中後</v>
      </c>
      <c r="F468">
        <v>9</v>
      </c>
      <c r="G468">
        <v>123</v>
      </c>
      <c r="H468" s="46">
        <v>1400</v>
      </c>
      <c r="I468" s="21" t="s">
        <v>61</v>
      </c>
      <c r="J468">
        <v>1</v>
      </c>
      <c r="K468">
        <v>23.94</v>
      </c>
      <c r="L468">
        <v>11</v>
      </c>
      <c r="M468">
        <v>11</v>
      </c>
      <c r="N468">
        <v>23</v>
      </c>
      <c r="O468" t="s">
        <v>491</v>
      </c>
      <c r="P468" s="35" t="s">
        <v>455</v>
      </c>
      <c r="Q468">
        <v>4</v>
      </c>
      <c r="R468">
        <v>45</v>
      </c>
      <c r="S468" s="21" t="s">
        <v>126</v>
      </c>
      <c r="T468">
        <v>10</v>
      </c>
      <c r="U468">
        <v>10</v>
      </c>
      <c r="V468">
        <v>11</v>
      </c>
      <c r="W468">
        <v>13</v>
      </c>
      <c r="X468">
        <v>14</v>
      </c>
      <c r="AA468">
        <v>1057</v>
      </c>
      <c r="AB468" t="s">
        <v>463</v>
      </c>
    </row>
    <row r="469" spans="1:29" x14ac:dyDescent="0.25">
      <c r="A469" s="16" t="s">
        <v>203</v>
      </c>
      <c r="B469" s="20" t="s">
        <v>213</v>
      </c>
      <c r="C469">
        <v>60</v>
      </c>
      <c r="D469">
        <v>11</v>
      </c>
      <c r="E469" s="27" t="str">
        <f>VLOOKUP(U469, method!$A$1:$B$15, 2, 0)</f>
        <v>中後</v>
      </c>
      <c r="F469">
        <v>7</v>
      </c>
      <c r="G469">
        <v>122</v>
      </c>
      <c r="H469" s="44">
        <v>1200</v>
      </c>
      <c r="I469" s="21" t="s">
        <v>61</v>
      </c>
      <c r="J469">
        <v>1</v>
      </c>
      <c r="K469">
        <v>11.84</v>
      </c>
      <c r="L469">
        <v>1</v>
      </c>
      <c r="M469">
        <v>11</v>
      </c>
      <c r="N469">
        <v>23</v>
      </c>
      <c r="O469" s="31" t="s">
        <v>451</v>
      </c>
      <c r="P469" s="35" t="s">
        <v>455</v>
      </c>
      <c r="Q469">
        <v>4</v>
      </c>
      <c r="R469">
        <v>47</v>
      </c>
      <c r="S469" s="21" t="s">
        <v>126</v>
      </c>
      <c r="T469" t="s">
        <v>536</v>
      </c>
      <c r="U469">
        <v>9</v>
      </c>
      <c r="V469">
        <v>11</v>
      </c>
      <c r="W469">
        <v>11</v>
      </c>
      <c r="AA469">
        <v>1054</v>
      </c>
      <c r="AB469" t="s">
        <v>463</v>
      </c>
    </row>
    <row r="470" spans="1:29" x14ac:dyDescent="0.25">
      <c r="A470" s="16" t="s">
        <v>203</v>
      </c>
      <c r="B470" s="20" t="s">
        <v>213</v>
      </c>
      <c r="C470" t="s">
        <v>463</v>
      </c>
      <c r="D470" t="s">
        <v>724</v>
      </c>
      <c r="F470" t="s">
        <v>463</v>
      </c>
      <c r="G470">
        <v>122</v>
      </c>
      <c r="H470" s="44">
        <v>1200</v>
      </c>
      <c r="I470" s="21" t="s">
        <v>61</v>
      </c>
      <c r="J470" t="s">
        <v>463</v>
      </c>
      <c r="L470">
        <v>18</v>
      </c>
      <c r="M470">
        <v>10</v>
      </c>
      <c r="N470">
        <v>23</v>
      </c>
      <c r="O470" s="30" t="s">
        <v>445</v>
      </c>
      <c r="P470" s="36" t="s">
        <v>440</v>
      </c>
      <c r="Q470">
        <v>4</v>
      </c>
      <c r="R470">
        <v>47</v>
      </c>
      <c r="S470" s="21" t="s">
        <v>126</v>
      </c>
      <c r="T470" t="s">
        <v>463</v>
      </c>
      <c r="U470" t="s">
        <v>463</v>
      </c>
      <c r="AA470" t="s">
        <v>463</v>
      </c>
      <c r="AB470" t="s">
        <v>463</v>
      </c>
      <c r="AC470" t="s">
        <v>463</v>
      </c>
    </row>
    <row r="471" spans="1:29" x14ac:dyDescent="0.25">
      <c r="A471" s="16" t="s">
        <v>203</v>
      </c>
      <c r="B471" s="20" t="s">
        <v>213</v>
      </c>
      <c r="C471">
        <v>127</v>
      </c>
      <c r="D471">
        <v>9</v>
      </c>
      <c r="E471" s="29" t="str">
        <f>VLOOKUP(U471, method!$A$1:$B$15, 2, 0)</f>
        <v>留後</v>
      </c>
      <c r="F471">
        <v>11</v>
      </c>
      <c r="G471">
        <v>125</v>
      </c>
      <c r="H471" s="44">
        <v>1200</v>
      </c>
      <c r="I471" s="21" t="s">
        <v>61</v>
      </c>
      <c r="J471">
        <v>1</v>
      </c>
      <c r="K471">
        <v>10.06</v>
      </c>
      <c r="L471">
        <v>4</v>
      </c>
      <c r="M471">
        <v>10</v>
      </c>
      <c r="N471">
        <v>23</v>
      </c>
      <c r="O471" s="31" t="s">
        <v>451</v>
      </c>
      <c r="P471" s="35" t="s">
        <v>436</v>
      </c>
      <c r="Q471">
        <v>4</v>
      </c>
      <c r="R471">
        <v>49</v>
      </c>
      <c r="S471" s="21" t="s">
        <v>126</v>
      </c>
      <c r="T471">
        <v>5</v>
      </c>
      <c r="U471">
        <v>12</v>
      </c>
      <c r="V471">
        <v>12</v>
      </c>
      <c r="W471">
        <v>9</v>
      </c>
      <c r="AA471">
        <v>1052</v>
      </c>
      <c r="AB471" t="s">
        <v>463</v>
      </c>
    </row>
    <row r="472" spans="1:29" x14ac:dyDescent="0.25">
      <c r="A472" s="16" t="s">
        <v>203</v>
      </c>
      <c r="B472" s="20" t="s">
        <v>213</v>
      </c>
      <c r="C472">
        <v>168</v>
      </c>
      <c r="D472">
        <v>10</v>
      </c>
      <c r="E472" s="26" t="str">
        <f>VLOOKUP(U472, method!$A$1:$B$15, 2, 0)</f>
        <v>放頭</v>
      </c>
      <c r="F472">
        <v>5</v>
      </c>
      <c r="G472">
        <v>121</v>
      </c>
      <c r="H472" s="44">
        <v>1200</v>
      </c>
      <c r="I472" s="17" t="s">
        <v>512</v>
      </c>
      <c r="J472">
        <v>1</v>
      </c>
      <c r="K472">
        <v>11.41</v>
      </c>
      <c r="L472">
        <v>17</v>
      </c>
      <c r="M472">
        <v>5</v>
      </c>
      <c r="N472">
        <v>23</v>
      </c>
      <c r="O472" s="30" t="s">
        <v>445</v>
      </c>
      <c r="P472" s="35" t="s">
        <v>455</v>
      </c>
      <c r="Q472">
        <v>4</v>
      </c>
      <c r="R472">
        <v>52</v>
      </c>
      <c r="S472" s="22" t="s">
        <v>1129</v>
      </c>
      <c r="T472">
        <v>7</v>
      </c>
      <c r="U472">
        <v>3</v>
      </c>
      <c r="V472">
        <v>6</v>
      </c>
      <c r="W472">
        <v>10</v>
      </c>
      <c r="AA472">
        <v>1061</v>
      </c>
      <c r="AB472" t="s">
        <v>463</v>
      </c>
    </row>
    <row r="473" spans="1:29" x14ac:dyDescent="0.25">
      <c r="A473" s="16" t="s">
        <v>203</v>
      </c>
      <c r="B473" s="20" t="s">
        <v>213</v>
      </c>
      <c r="C473">
        <v>174</v>
      </c>
      <c r="D473">
        <v>12</v>
      </c>
      <c r="E473" s="29" t="str">
        <f>VLOOKUP(U473, method!$A$1:$B$15, 2, 0)</f>
        <v>留後</v>
      </c>
      <c r="F473">
        <v>5</v>
      </c>
      <c r="G473">
        <v>121</v>
      </c>
      <c r="H473" s="44">
        <v>1200</v>
      </c>
      <c r="I473" s="17" t="s">
        <v>512</v>
      </c>
      <c r="J473">
        <v>1</v>
      </c>
      <c r="K473">
        <v>11.04</v>
      </c>
      <c r="L473">
        <v>30</v>
      </c>
      <c r="M473">
        <v>4</v>
      </c>
      <c r="N473">
        <v>23</v>
      </c>
      <c r="O473" t="s">
        <v>545</v>
      </c>
      <c r="P473" s="35" t="s">
        <v>455</v>
      </c>
      <c r="Q473">
        <v>4</v>
      </c>
      <c r="R473">
        <v>52</v>
      </c>
      <c r="S473" s="22" t="s">
        <v>1129</v>
      </c>
      <c r="T473" t="s">
        <v>872</v>
      </c>
      <c r="U473">
        <v>12</v>
      </c>
      <c r="V473">
        <v>14</v>
      </c>
      <c r="W473">
        <v>12</v>
      </c>
      <c r="AA473">
        <v>1058</v>
      </c>
      <c r="AB473" t="s">
        <v>463</v>
      </c>
    </row>
    <row r="474" spans="1:29" x14ac:dyDescent="0.25">
      <c r="A474" s="16" t="s">
        <v>203</v>
      </c>
      <c r="B474" s="21" t="s">
        <v>216</v>
      </c>
      <c r="C474">
        <v>109</v>
      </c>
      <c r="D474">
        <v>12</v>
      </c>
      <c r="E474" s="29" t="str">
        <f>VLOOKUP(U474, method!$A$1:$B$15, 2, 0)</f>
        <v>留後</v>
      </c>
      <c r="F474">
        <v>2</v>
      </c>
      <c r="G474">
        <v>127</v>
      </c>
      <c r="H474" s="46">
        <v>1000</v>
      </c>
      <c r="I474" s="14" t="s">
        <v>50</v>
      </c>
      <c r="J474">
        <v>0</v>
      </c>
      <c r="K474">
        <v>57.73</v>
      </c>
      <c r="L474">
        <v>13</v>
      </c>
      <c r="M474">
        <v>4</v>
      </c>
      <c r="N474">
        <v>25</v>
      </c>
      <c r="O474" t="s">
        <v>532</v>
      </c>
      <c r="P474" s="35" t="s">
        <v>455</v>
      </c>
      <c r="Q474">
        <v>4</v>
      </c>
      <c r="R474">
        <v>52</v>
      </c>
      <c r="S474" s="16" t="s">
        <v>40</v>
      </c>
      <c r="T474" t="s">
        <v>664</v>
      </c>
      <c r="U474">
        <v>14</v>
      </c>
      <c r="V474">
        <v>14</v>
      </c>
      <c r="W474">
        <v>12</v>
      </c>
      <c r="AA474">
        <v>1038</v>
      </c>
      <c r="AB474" t="s">
        <v>596</v>
      </c>
    </row>
    <row r="475" spans="1:29" x14ac:dyDescent="0.25">
      <c r="A475" s="16" t="s">
        <v>203</v>
      </c>
      <c r="B475" s="22" t="s">
        <v>219</v>
      </c>
      <c r="C475">
        <v>19</v>
      </c>
      <c r="D475">
        <v>6</v>
      </c>
      <c r="E475" s="28" t="str">
        <f>VLOOKUP(U475, method!$A$1:$B$15, 2, 0)</f>
        <v>中前</v>
      </c>
      <c r="F475">
        <v>7</v>
      </c>
      <c r="G475">
        <v>124</v>
      </c>
      <c r="H475" s="44">
        <v>1200</v>
      </c>
      <c r="I475" s="17" t="s">
        <v>512</v>
      </c>
      <c r="J475">
        <v>1</v>
      </c>
      <c r="K475">
        <v>10.6</v>
      </c>
      <c r="L475">
        <v>25</v>
      </c>
      <c r="M475">
        <v>6</v>
      </c>
      <c r="N475">
        <v>25</v>
      </c>
      <c r="O475" s="31" t="s">
        <v>435</v>
      </c>
      <c r="P475" s="35" t="s">
        <v>436</v>
      </c>
      <c r="Q475">
        <v>4</v>
      </c>
      <c r="R475">
        <v>51</v>
      </c>
      <c r="S475" s="17" t="s">
        <v>116</v>
      </c>
      <c r="T475" t="s">
        <v>519</v>
      </c>
      <c r="U475">
        <v>6</v>
      </c>
      <c r="V475">
        <v>6</v>
      </c>
      <c r="W475">
        <v>6</v>
      </c>
      <c r="AA475">
        <v>1043</v>
      </c>
      <c r="AB475" t="s">
        <v>463</v>
      </c>
    </row>
    <row r="476" spans="1:29" x14ac:dyDescent="0.25">
      <c r="A476" s="16" t="s">
        <v>203</v>
      </c>
      <c r="B476" s="22" t="s">
        <v>219</v>
      </c>
      <c r="C476">
        <v>20</v>
      </c>
      <c r="D476" s="33">
        <v>1</v>
      </c>
      <c r="E476" s="26" t="str">
        <f>VLOOKUP(U476, method!$A$1:$B$15, 2, 0)</f>
        <v>放頭</v>
      </c>
      <c r="F476">
        <v>11</v>
      </c>
      <c r="G476">
        <v>114</v>
      </c>
      <c r="H476" s="44">
        <v>1200</v>
      </c>
      <c r="I476" s="15" t="s">
        <v>441</v>
      </c>
      <c r="J476">
        <v>1</v>
      </c>
      <c r="K476">
        <v>10.119999999999999</v>
      </c>
      <c r="L476">
        <v>28</v>
      </c>
      <c r="M476">
        <v>5</v>
      </c>
      <c r="N476">
        <v>25</v>
      </c>
      <c r="O476" s="31" t="s">
        <v>451</v>
      </c>
      <c r="P476" s="35" t="s">
        <v>436</v>
      </c>
      <c r="Q476">
        <v>4</v>
      </c>
      <c r="R476">
        <v>46</v>
      </c>
      <c r="S476" s="17" t="s">
        <v>116</v>
      </c>
      <c r="T476" s="10" t="s">
        <v>613</v>
      </c>
      <c r="U476">
        <v>2</v>
      </c>
      <c r="V476">
        <v>2</v>
      </c>
      <c r="W476">
        <v>1</v>
      </c>
      <c r="AA476">
        <v>1045</v>
      </c>
      <c r="AB476" t="s">
        <v>463</v>
      </c>
    </row>
    <row r="477" spans="1:29" x14ac:dyDescent="0.25">
      <c r="A477" s="16" t="s">
        <v>203</v>
      </c>
      <c r="B477" s="22" t="s">
        <v>219</v>
      </c>
      <c r="C477">
        <v>35</v>
      </c>
      <c r="D477" s="33">
        <v>3</v>
      </c>
      <c r="E477" s="28" t="str">
        <f>VLOOKUP(U477, method!$A$1:$B$15, 2, 0)</f>
        <v>中前</v>
      </c>
      <c r="F477">
        <v>7</v>
      </c>
      <c r="G477">
        <v>115</v>
      </c>
      <c r="H477" s="44">
        <v>1200</v>
      </c>
      <c r="I477" s="15" t="s">
        <v>441</v>
      </c>
      <c r="J477">
        <v>1</v>
      </c>
      <c r="K477">
        <v>10.45</v>
      </c>
      <c r="L477">
        <v>7</v>
      </c>
      <c r="M477">
        <v>5</v>
      </c>
      <c r="N477">
        <v>25</v>
      </c>
      <c r="O477" s="31" t="s">
        <v>439</v>
      </c>
      <c r="P477" s="35" t="s">
        <v>455</v>
      </c>
      <c r="Q477">
        <v>4</v>
      </c>
      <c r="R477">
        <v>46</v>
      </c>
      <c r="S477" s="17" t="s">
        <v>116</v>
      </c>
      <c r="T477" s="10" t="s">
        <v>376</v>
      </c>
      <c r="U477">
        <v>4</v>
      </c>
      <c r="V477">
        <v>1</v>
      </c>
      <c r="W477">
        <v>3</v>
      </c>
      <c r="AA477">
        <v>1040</v>
      </c>
      <c r="AB477" t="s">
        <v>687</v>
      </c>
    </row>
    <row r="478" spans="1:29" x14ac:dyDescent="0.25">
      <c r="A478" s="16" t="s">
        <v>203</v>
      </c>
      <c r="B478" s="22" t="s">
        <v>219</v>
      </c>
      <c r="C478">
        <v>78</v>
      </c>
      <c r="D478">
        <v>8</v>
      </c>
      <c r="E478" s="28" t="str">
        <f>VLOOKUP(U478, method!$A$1:$B$15, 2, 0)</f>
        <v>中前</v>
      </c>
      <c r="F478">
        <v>12</v>
      </c>
      <c r="G478">
        <v>121</v>
      </c>
      <c r="H478" s="44">
        <v>1200</v>
      </c>
      <c r="I478" s="17" t="s">
        <v>448</v>
      </c>
      <c r="J478">
        <v>1</v>
      </c>
      <c r="K478">
        <v>10.77</v>
      </c>
      <c r="L478">
        <v>19</v>
      </c>
      <c r="M478">
        <v>2</v>
      </c>
      <c r="N478">
        <v>25</v>
      </c>
      <c r="O478" s="30" t="s">
        <v>445</v>
      </c>
      <c r="P478" s="35" t="s">
        <v>455</v>
      </c>
      <c r="Q478">
        <v>4</v>
      </c>
      <c r="R478">
        <v>48</v>
      </c>
      <c r="S478" s="17" t="s">
        <v>116</v>
      </c>
      <c r="T478" t="s">
        <v>664</v>
      </c>
      <c r="U478">
        <v>5</v>
      </c>
      <c r="V478">
        <v>7</v>
      </c>
      <c r="W478">
        <v>8</v>
      </c>
      <c r="AA478">
        <v>1050</v>
      </c>
      <c r="AB478" t="s">
        <v>689</v>
      </c>
    </row>
    <row r="479" spans="1:29" x14ac:dyDescent="0.25">
      <c r="A479" s="16" t="s">
        <v>203</v>
      </c>
      <c r="B479" s="22" t="s">
        <v>219</v>
      </c>
      <c r="C479">
        <v>108</v>
      </c>
      <c r="D479">
        <v>6</v>
      </c>
      <c r="E479" s="28" t="str">
        <f>VLOOKUP(U479, method!$A$1:$B$15, 2, 0)</f>
        <v>中前</v>
      </c>
      <c r="F479">
        <v>7</v>
      </c>
      <c r="G479">
        <v>123</v>
      </c>
      <c r="H479" s="44">
        <v>1200</v>
      </c>
      <c r="I479" s="17" t="s">
        <v>448</v>
      </c>
      <c r="J479">
        <v>1</v>
      </c>
      <c r="K479">
        <v>10.68</v>
      </c>
      <c r="L479">
        <v>5</v>
      </c>
      <c r="M479">
        <v>2</v>
      </c>
      <c r="N479">
        <v>25</v>
      </c>
      <c r="O479" s="31" t="s">
        <v>439</v>
      </c>
      <c r="P479" s="35" t="s">
        <v>455</v>
      </c>
      <c r="Q479">
        <v>4</v>
      </c>
      <c r="R479">
        <v>50</v>
      </c>
      <c r="S479" s="17" t="s">
        <v>116</v>
      </c>
      <c r="T479" t="s">
        <v>558</v>
      </c>
      <c r="U479">
        <v>4</v>
      </c>
      <c r="V479">
        <v>5</v>
      </c>
      <c r="W479">
        <v>6</v>
      </c>
      <c r="AA479">
        <v>1031</v>
      </c>
      <c r="AB479" t="s">
        <v>689</v>
      </c>
    </row>
    <row r="480" spans="1:29" x14ac:dyDescent="0.25">
      <c r="A480" s="16" t="s">
        <v>203</v>
      </c>
      <c r="B480" s="22" t="s">
        <v>219</v>
      </c>
      <c r="C480">
        <v>115</v>
      </c>
      <c r="D480">
        <v>12</v>
      </c>
      <c r="E480" s="27" t="str">
        <f>VLOOKUP(U480, method!$A$1:$B$15, 2, 0)</f>
        <v>中後</v>
      </c>
      <c r="F480">
        <v>12</v>
      </c>
      <c r="G480">
        <v>127</v>
      </c>
      <c r="H480" s="44">
        <v>1200</v>
      </c>
      <c r="I480" s="25" t="s">
        <v>120</v>
      </c>
      <c r="J480">
        <v>1</v>
      </c>
      <c r="K480">
        <v>11.58</v>
      </c>
      <c r="L480">
        <v>22</v>
      </c>
      <c r="M480">
        <v>1</v>
      </c>
      <c r="N480">
        <v>25</v>
      </c>
      <c r="O480" s="31" t="s">
        <v>435</v>
      </c>
      <c r="P480" s="35" t="s">
        <v>455</v>
      </c>
      <c r="Q480">
        <v>4</v>
      </c>
      <c r="R480">
        <v>52</v>
      </c>
      <c r="S480" s="17" t="s">
        <v>116</v>
      </c>
      <c r="T480">
        <v>10</v>
      </c>
      <c r="U480">
        <v>10</v>
      </c>
      <c r="V480">
        <v>8</v>
      </c>
      <c r="W480">
        <v>12</v>
      </c>
      <c r="AA480">
        <v>1046</v>
      </c>
      <c r="AB480" t="s">
        <v>689</v>
      </c>
    </row>
    <row r="481" spans="1:28" x14ac:dyDescent="0.25">
      <c r="A481" s="16" t="s">
        <v>203</v>
      </c>
      <c r="B481" s="22" t="s">
        <v>219</v>
      </c>
      <c r="C481">
        <v>16</v>
      </c>
      <c r="D481">
        <v>9</v>
      </c>
      <c r="E481" s="28" t="str">
        <f>VLOOKUP(U481, method!$A$1:$B$15, 2, 0)</f>
        <v>中前</v>
      </c>
      <c r="F481">
        <v>3</v>
      </c>
      <c r="G481">
        <v>129</v>
      </c>
      <c r="H481" s="46">
        <v>1000</v>
      </c>
      <c r="I481" s="20" t="s">
        <v>56</v>
      </c>
      <c r="J481">
        <v>0</v>
      </c>
      <c r="K481">
        <v>57.78</v>
      </c>
      <c r="L481">
        <v>15</v>
      </c>
      <c r="M481">
        <v>1</v>
      </c>
      <c r="N481">
        <v>25</v>
      </c>
      <c r="O481" s="30" t="s">
        <v>445</v>
      </c>
      <c r="P481" s="35" t="s">
        <v>455</v>
      </c>
      <c r="Q481">
        <v>4</v>
      </c>
      <c r="R481">
        <v>54</v>
      </c>
      <c r="S481" s="17" t="s">
        <v>116</v>
      </c>
      <c r="T481" t="s">
        <v>495</v>
      </c>
      <c r="U481">
        <v>7</v>
      </c>
      <c r="V481">
        <v>7</v>
      </c>
      <c r="W481">
        <v>9</v>
      </c>
      <c r="AA481">
        <v>1047</v>
      </c>
      <c r="AB481" t="s">
        <v>689</v>
      </c>
    </row>
    <row r="482" spans="1:28" x14ac:dyDescent="0.25">
      <c r="A482" s="16" t="s">
        <v>203</v>
      </c>
      <c r="B482" s="22" t="s">
        <v>219</v>
      </c>
      <c r="C482">
        <v>98</v>
      </c>
      <c r="D482" s="34">
        <v>5</v>
      </c>
      <c r="E482" s="27" t="str">
        <f>VLOOKUP(U482, method!$A$1:$B$15, 2, 0)</f>
        <v>中後</v>
      </c>
      <c r="F482">
        <v>11</v>
      </c>
      <c r="G482">
        <v>132</v>
      </c>
      <c r="H482" s="46">
        <v>1000</v>
      </c>
      <c r="I482" s="15" t="s">
        <v>391</v>
      </c>
      <c r="J482">
        <v>0</v>
      </c>
      <c r="K482">
        <v>57.7</v>
      </c>
      <c r="L482">
        <v>26</v>
      </c>
      <c r="M482">
        <v>12</v>
      </c>
      <c r="N482">
        <v>24</v>
      </c>
      <c r="O482" s="31" t="s">
        <v>451</v>
      </c>
      <c r="P482" s="35" t="s">
        <v>455</v>
      </c>
      <c r="Q482">
        <v>4</v>
      </c>
      <c r="R482">
        <v>56</v>
      </c>
      <c r="S482" s="17" t="s">
        <v>116</v>
      </c>
      <c r="T482" t="s">
        <v>495</v>
      </c>
      <c r="U482">
        <v>10</v>
      </c>
      <c r="V482">
        <v>8</v>
      </c>
      <c r="W482">
        <v>5</v>
      </c>
      <c r="AA482">
        <v>1045</v>
      </c>
      <c r="AB482" t="s">
        <v>689</v>
      </c>
    </row>
    <row r="483" spans="1:28" x14ac:dyDescent="0.25">
      <c r="A483" s="16" t="s">
        <v>203</v>
      </c>
      <c r="B483" s="22" t="s">
        <v>219</v>
      </c>
      <c r="C483">
        <v>44</v>
      </c>
      <c r="D483">
        <v>9</v>
      </c>
      <c r="E483" s="28" t="str">
        <f>VLOOKUP(U483, method!$A$1:$B$15, 2, 0)</f>
        <v>中前</v>
      </c>
      <c r="F483">
        <v>8</v>
      </c>
      <c r="G483">
        <v>133</v>
      </c>
      <c r="H483" s="44">
        <v>1200</v>
      </c>
      <c r="I483" s="15" t="s">
        <v>391</v>
      </c>
      <c r="J483">
        <v>1</v>
      </c>
      <c r="K483">
        <v>10.9</v>
      </c>
      <c r="L483">
        <v>11</v>
      </c>
      <c r="M483">
        <v>12</v>
      </c>
      <c r="N483">
        <v>24</v>
      </c>
      <c r="O483" s="30" t="s">
        <v>445</v>
      </c>
      <c r="P483" s="35" t="s">
        <v>455</v>
      </c>
      <c r="Q483">
        <v>4</v>
      </c>
      <c r="R483">
        <v>58</v>
      </c>
      <c r="S483" s="17" t="s">
        <v>116</v>
      </c>
      <c r="T483">
        <v>5</v>
      </c>
      <c r="U483">
        <v>6</v>
      </c>
      <c r="V483">
        <v>6</v>
      </c>
      <c r="W483">
        <v>9</v>
      </c>
      <c r="AA483">
        <v>1048</v>
      </c>
      <c r="AB483" t="s">
        <v>689</v>
      </c>
    </row>
    <row r="484" spans="1:28" x14ac:dyDescent="0.25">
      <c r="A484" s="16" t="s">
        <v>203</v>
      </c>
      <c r="B484" s="22" t="s">
        <v>219</v>
      </c>
      <c r="C484">
        <v>56</v>
      </c>
      <c r="D484">
        <v>8</v>
      </c>
      <c r="E484" s="28" t="str">
        <f>VLOOKUP(U484, method!$A$1:$B$15, 2, 0)</f>
        <v>中前</v>
      </c>
      <c r="F484">
        <v>9</v>
      </c>
      <c r="G484">
        <v>120</v>
      </c>
      <c r="H484" s="44">
        <v>1200</v>
      </c>
      <c r="I484" s="15" t="s">
        <v>391</v>
      </c>
      <c r="J484">
        <v>1</v>
      </c>
      <c r="K484">
        <v>10.49</v>
      </c>
      <c r="L484">
        <v>30</v>
      </c>
      <c r="M484">
        <v>10</v>
      </c>
      <c r="N484">
        <v>24</v>
      </c>
      <c r="O484" s="31" t="s">
        <v>451</v>
      </c>
      <c r="P484" s="35" t="s">
        <v>455</v>
      </c>
      <c r="Q484">
        <v>3</v>
      </c>
      <c r="R484">
        <v>60</v>
      </c>
      <c r="S484" s="17" t="s">
        <v>116</v>
      </c>
      <c r="T484" t="s">
        <v>546</v>
      </c>
      <c r="U484">
        <v>7</v>
      </c>
      <c r="V484">
        <v>7</v>
      </c>
      <c r="W484">
        <v>8</v>
      </c>
      <c r="AA484">
        <v>1039</v>
      </c>
      <c r="AB484" t="s">
        <v>1139</v>
      </c>
    </row>
    <row r="485" spans="1:28" x14ac:dyDescent="0.25">
      <c r="A485" s="16" t="s">
        <v>203</v>
      </c>
      <c r="B485" s="22" t="s">
        <v>219</v>
      </c>
      <c r="C485">
        <v>87</v>
      </c>
      <c r="D485">
        <v>11</v>
      </c>
      <c r="E485" s="27" t="str">
        <f>VLOOKUP(U485, method!$A$1:$B$15, 2, 0)</f>
        <v>中後</v>
      </c>
      <c r="F485">
        <v>5</v>
      </c>
      <c r="G485">
        <v>121</v>
      </c>
      <c r="H485" s="44">
        <v>1200</v>
      </c>
      <c r="I485" s="24" t="s">
        <v>389</v>
      </c>
      <c r="J485">
        <v>1</v>
      </c>
      <c r="K485">
        <v>9.81</v>
      </c>
      <c r="L485">
        <v>6</v>
      </c>
      <c r="M485">
        <v>10</v>
      </c>
      <c r="N485">
        <v>24</v>
      </c>
      <c r="O485" t="s">
        <v>545</v>
      </c>
      <c r="P485" s="35" t="s">
        <v>436</v>
      </c>
      <c r="Q485">
        <v>3</v>
      </c>
      <c r="R485">
        <v>62</v>
      </c>
      <c r="S485" s="17" t="s">
        <v>116</v>
      </c>
      <c r="T485">
        <v>6</v>
      </c>
      <c r="U485">
        <v>8</v>
      </c>
      <c r="V485">
        <v>7</v>
      </c>
      <c r="W485">
        <v>11</v>
      </c>
      <c r="AA485">
        <v>1056</v>
      </c>
      <c r="AB485" t="s">
        <v>1140</v>
      </c>
    </row>
    <row r="486" spans="1:28" x14ac:dyDescent="0.25">
      <c r="A486" s="16" t="s">
        <v>203</v>
      </c>
      <c r="B486" s="22" t="s">
        <v>219</v>
      </c>
      <c r="C486">
        <v>26</v>
      </c>
      <c r="D486">
        <v>11</v>
      </c>
      <c r="E486" s="28" t="str">
        <f>VLOOKUP(U486, method!$A$1:$B$15, 2, 0)</f>
        <v>中前</v>
      </c>
      <c r="F486">
        <v>4</v>
      </c>
      <c r="G486">
        <v>121</v>
      </c>
      <c r="H486" s="46">
        <v>1000</v>
      </c>
      <c r="I486" s="23" t="s">
        <v>39</v>
      </c>
      <c r="J486">
        <v>0</v>
      </c>
      <c r="K486">
        <v>57.81</v>
      </c>
      <c r="L486">
        <v>25</v>
      </c>
      <c r="M486">
        <v>9</v>
      </c>
      <c r="N486">
        <v>24</v>
      </c>
      <c r="O486" s="31" t="s">
        <v>435</v>
      </c>
      <c r="P486" s="35" t="s">
        <v>455</v>
      </c>
      <c r="Q486">
        <v>3</v>
      </c>
      <c r="R486">
        <v>64</v>
      </c>
      <c r="S486" s="17" t="s">
        <v>116</v>
      </c>
      <c r="T486" t="s">
        <v>546</v>
      </c>
      <c r="U486">
        <v>6</v>
      </c>
      <c r="V486">
        <v>9</v>
      </c>
      <c r="W486">
        <v>11</v>
      </c>
      <c r="AA486">
        <v>1070</v>
      </c>
      <c r="AB486" t="s">
        <v>1117</v>
      </c>
    </row>
    <row r="487" spans="1:28" x14ac:dyDescent="0.25">
      <c r="A487" s="16" t="s">
        <v>203</v>
      </c>
      <c r="B487" s="22" t="s">
        <v>219</v>
      </c>
      <c r="C487">
        <v>23</v>
      </c>
      <c r="D487">
        <v>13</v>
      </c>
      <c r="E487" s="26" t="str">
        <f>VLOOKUP(U487, method!$A$1:$B$15, 2, 0)</f>
        <v>放頭</v>
      </c>
      <c r="F487">
        <v>14</v>
      </c>
      <c r="G487">
        <v>120</v>
      </c>
      <c r="H487" s="44">
        <v>1200</v>
      </c>
      <c r="I487" s="20" t="s">
        <v>56</v>
      </c>
      <c r="J487">
        <v>1</v>
      </c>
      <c r="K487">
        <v>10.96</v>
      </c>
      <c r="L487">
        <v>14</v>
      </c>
      <c r="M487">
        <v>7</v>
      </c>
      <c r="N487">
        <v>24</v>
      </c>
      <c r="O487" t="s">
        <v>545</v>
      </c>
      <c r="P487" s="35" t="s">
        <v>455</v>
      </c>
      <c r="Q487">
        <v>3</v>
      </c>
      <c r="R487">
        <v>65</v>
      </c>
      <c r="S487" s="17" t="s">
        <v>116</v>
      </c>
      <c r="T487" t="s">
        <v>1142</v>
      </c>
      <c r="U487">
        <v>1</v>
      </c>
      <c r="V487">
        <v>2</v>
      </c>
      <c r="W487">
        <v>13</v>
      </c>
      <c r="AA487">
        <v>1051</v>
      </c>
      <c r="AB487" t="s">
        <v>227</v>
      </c>
    </row>
    <row r="488" spans="1:28" x14ac:dyDescent="0.25">
      <c r="A488" s="16" t="s">
        <v>203</v>
      </c>
      <c r="B488" s="23" t="s">
        <v>222</v>
      </c>
      <c r="C488">
        <v>7</v>
      </c>
      <c r="D488" s="33">
        <v>3</v>
      </c>
      <c r="E488" s="27" t="str">
        <f>VLOOKUP(U488, method!$A$1:$B$15, 2, 0)</f>
        <v>中後</v>
      </c>
      <c r="F488">
        <v>10</v>
      </c>
      <c r="G488">
        <v>125</v>
      </c>
      <c r="H488" s="44">
        <v>1200</v>
      </c>
      <c r="I488" s="22" t="s">
        <v>33</v>
      </c>
      <c r="J488">
        <v>1</v>
      </c>
      <c r="K488">
        <v>10.4</v>
      </c>
      <c r="L488">
        <v>25</v>
      </c>
      <c r="M488">
        <v>6</v>
      </c>
      <c r="N488">
        <v>25</v>
      </c>
      <c r="O488" s="31" t="s">
        <v>435</v>
      </c>
      <c r="P488" s="35" t="s">
        <v>436</v>
      </c>
      <c r="Q488">
        <v>4</v>
      </c>
      <c r="R488">
        <v>50</v>
      </c>
      <c r="S488" s="25" t="s">
        <v>89</v>
      </c>
      <c r="T488">
        <v>3</v>
      </c>
      <c r="U488">
        <v>9</v>
      </c>
      <c r="V488">
        <v>9</v>
      </c>
      <c r="W488">
        <v>3</v>
      </c>
      <c r="AA488">
        <v>1083</v>
      </c>
      <c r="AB488" t="s">
        <v>463</v>
      </c>
    </row>
    <row r="489" spans="1:28" x14ac:dyDescent="0.25">
      <c r="A489" s="16" t="s">
        <v>203</v>
      </c>
      <c r="B489" s="23" t="s">
        <v>222</v>
      </c>
      <c r="C489">
        <v>3.7</v>
      </c>
      <c r="D489" s="34">
        <v>5</v>
      </c>
      <c r="E489" s="26" t="str">
        <f>VLOOKUP(U489, method!$A$1:$B$15, 2, 0)</f>
        <v>放頭</v>
      </c>
      <c r="F489">
        <v>6</v>
      </c>
      <c r="G489">
        <v>126</v>
      </c>
      <c r="H489" s="44">
        <v>1200</v>
      </c>
      <c r="I489" s="22" t="s">
        <v>33</v>
      </c>
      <c r="J489">
        <v>1</v>
      </c>
      <c r="K489">
        <v>10.01</v>
      </c>
      <c r="L489">
        <v>25</v>
      </c>
      <c r="M489">
        <v>5</v>
      </c>
      <c r="N489">
        <v>25</v>
      </c>
      <c r="O489" t="s">
        <v>545</v>
      </c>
      <c r="P489" s="35" t="s">
        <v>455</v>
      </c>
      <c r="Q489">
        <v>4</v>
      </c>
      <c r="R489">
        <v>51</v>
      </c>
      <c r="S489" s="25" t="s">
        <v>89</v>
      </c>
      <c r="T489" s="10" t="s">
        <v>552</v>
      </c>
      <c r="U489">
        <v>3</v>
      </c>
      <c r="V489">
        <v>2</v>
      </c>
      <c r="W489">
        <v>5</v>
      </c>
      <c r="AA489">
        <v>1081</v>
      </c>
      <c r="AB489" t="s">
        <v>463</v>
      </c>
    </row>
    <row r="490" spans="1:28" x14ac:dyDescent="0.25">
      <c r="A490" s="16" t="s">
        <v>203</v>
      </c>
      <c r="B490" s="23" t="s">
        <v>222</v>
      </c>
      <c r="C490">
        <v>5.8</v>
      </c>
      <c r="D490" s="34">
        <v>4</v>
      </c>
      <c r="E490" s="28" t="str">
        <f>VLOOKUP(U490, method!$A$1:$B$15, 2, 0)</f>
        <v>中前</v>
      </c>
      <c r="F490">
        <v>2</v>
      </c>
      <c r="G490">
        <v>127</v>
      </c>
      <c r="H490" s="44">
        <v>1200</v>
      </c>
      <c r="I490" s="18" t="s">
        <v>12</v>
      </c>
      <c r="J490">
        <v>1</v>
      </c>
      <c r="K490">
        <v>9.59</v>
      </c>
      <c r="L490">
        <v>13</v>
      </c>
      <c r="M490">
        <v>4</v>
      </c>
      <c r="N490">
        <v>25</v>
      </c>
      <c r="O490" t="s">
        <v>532</v>
      </c>
      <c r="P490" s="35" t="s">
        <v>455</v>
      </c>
      <c r="Q490">
        <v>4</v>
      </c>
      <c r="R490">
        <v>52</v>
      </c>
      <c r="S490" s="25" t="s">
        <v>89</v>
      </c>
      <c r="T490" t="s">
        <v>536</v>
      </c>
      <c r="U490">
        <v>5</v>
      </c>
      <c r="V490">
        <v>4</v>
      </c>
      <c r="W490">
        <v>4</v>
      </c>
      <c r="AA490">
        <v>1076</v>
      </c>
      <c r="AB490" t="s">
        <v>463</v>
      </c>
    </row>
    <row r="491" spans="1:28" x14ac:dyDescent="0.25">
      <c r="A491" s="16" t="s">
        <v>203</v>
      </c>
      <c r="B491" s="23" t="s">
        <v>222</v>
      </c>
      <c r="C491">
        <v>5.5</v>
      </c>
      <c r="D491" s="34">
        <v>4</v>
      </c>
      <c r="E491" s="26" t="str">
        <f>VLOOKUP(U491, method!$A$1:$B$15, 2, 0)</f>
        <v>放頭</v>
      </c>
      <c r="F491">
        <v>6</v>
      </c>
      <c r="G491">
        <v>128</v>
      </c>
      <c r="H491" s="46">
        <v>1000</v>
      </c>
      <c r="I491" s="20" t="s">
        <v>56</v>
      </c>
      <c r="J491">
        <v>0</v>
      </c>
      <c r="K491">
        <v>56.75</v>
      </c>
      <c r="L491">
        <v>15</v>
      </c>
      <c r="M491">
        <v>3</v>
      </c>
      <c r="N491">
        <v>25</v>
      </c>
      <c r="O491" t="s">
        <v>631</v>
      </c>
      <c r="P491" s="35" t="s">
        <v>436</v>
      </c>
      <c r="Q491">
        <v>4</v>
      </c>
      <c r="R491">
        <v>52</v>
      </c>
      <c r="S491" s="25" t="s">
        <v>89</v>
      </c>
      <c r="T491" t="s">
        <v>456</v>
      </c>
      <c r="U491">
        <v>3</v>
      </c>
      <c r="V491">
        <v>2</v>
      </c>
      <c r="W491">
        <v>4</v>
      </c>
      <c r="AA491">
        <v>1069</v>
      </c>
      <c r="AB491" t="s">
        <v>463</v>
      </c>
    </row>
    <row r="492" spans="1:28" x14ac:dyDescent="0.25">
      <c r="A492" s="16" t="s">
        <v>203</v>
      </c>
      <c r="B492" s="24" t="s">
        <v>225</v>
      </c>
      <c r="C492">
        <v>37</v>
      </c>
      <c r="D492">
        <v>11</v>
      </c>
      <c r="E492" s="29" t="str">
        <f>VLOOKUP(U492, method!$A$1:$B$15, 2, 0)</f>
        <v>留後</v>
      </c>
      <c r="F492">
        <v>12</v>
      </c>
      <c r="G492">
        <v>123</v>
      </c>
      <c r="H492" s="46">
        <v>1650</v>
      </c>
      <c r="I492" s="15" t="s">
        <v>390</v>
      </c>
      <c r="J492">
        <v>1</v>
      </c>
      <c r="K492">
        <v>41.27</v>
      </c>
      <c r="L492">
        <v>25</v>
      </c>
      <c r="M492">
        <v>6</v>
      </c>
      <c r="N492">
        <v>25</v>
      </c>
      <c r="O492" s="31" t="s">
        <v>435</v>
      </c>
      <c r="P492" s="35" t="s">
        <v>436</v>
      </c>
      <c r="Q492">
        <v>4</v>
      </c>
      <c r="R492">
        <v>48</v>
      </c>
      <c r="S492" s="18" t="s">
        <v>188</v>
      </c>
      <c r="T492">
        <v>9</v>
      </c>
      <c r="U492">
        <v>11</v>
      </c>
      <c r="V492">
        <v>10</v>
      </c>
      <c r="W492">
        <v>11</v>
      </c>
      <c r="X492">
        <v>11</v>
      </c>
      <c r="AA492">
        <v>1035</v>
      </c>
      <c r="AB492" t="s">
        <v>463</v>
      </c>
    </row>
    <row r="493" spans="1:28" x14ac:dyDescent="0.25">
      <c r="A493" s="16" t="s">
        <v>203</v>
      </c>
      <c r="B493" s="24" t="s">
        <v>225</v>
      </c>
      <c r="C493">
        <v>23</v>
      </c>
      <c r="D493" s="33">
        <v>3</v>
      </c>
      <c r="E493" s="28" t="str">
        <f>VLOOKUP(U493, method!$A$1:$B$15, 2, 0)</f>
        <v>中前</v>
      </c>
      <c r="F493">
        <v>3</v>
      </c>
      <c r="G493">
        <v>126</v>
      </c>
      <c r="H493" s="46">
        <v>1650</v>
      </c>
      <c r="I493" s="15" t="s">
        <v>391</v>
      </c>
      <c r="J493">
        <v>1</v>
      </c>
      <c r="K493">
        <v>41.71</v>
      </c>
      <c r="L493">
        <v>4</v>
      </c>
      <c r="M493">
        <v>6</v>
      </c>
      <c r="N493">
        <v>25</v>
      </c>
      <c r="O493" s="31" t="s">
        <v>439</v>
      </c>
      <c r="P493" s="36" t="s">
        <v>440</v>
      </c>
      <c r="Q493">
        <v>4</v>
      </c>
      <c r="R493">
        <v>48</v>
      </c>
      <c r="S493" s="18" t="s">
        <v>188</v>
      </c>
      <c r="T493" s="10" t="s">
        <v>526</v>
      </c>
      <c r="U493">
        <v>7</v>
      </c>
      <c r="V493">
        <v>8</v>
      </c>
      <c r="W493">
        <v>7</v>
      </c>
      <c r="X493">
        <v>3</v>
      </c>
      <c r="AA493">
        <v>1027</v>
      </c>
      <c r="AB493" t="s">
        <v>463</v>
      </c>
    </row>
    <row r="494" spans="1:28" x14ac:dyDescent="0.25">
      <c r="A494" s="16" t="s">
        <v>203</v>
      </c>
      <c r="B494" s="24" t="s">
        <v>225</v>
      </c>
      <c r="C494">
        <v>32</v>
      </c>
      <c r="D494" s="33">
        <v>1</v>
      </c>
      <c r="E494" s="28" t="str">
        <f>VLOOKUP(U494, method!$A$1:$B$15, 2, 0)</f>
        <v>中前</v>
      </c>
      <c r="F494">
        <v>2</v>
      </c>
      <c r="G494">
        <v>117</v>
      </c>
      <c r="H494" s="46">
        <v>1650</v>
      </c>
      <c r="I494" s="15" t="s">
        <v>391</v>
      </c>
      <c r="J494">
        <v>1</v>
      </c>
      <c r="K494">
        <v>40</v>
      </c>
      <c r="L494">
        <v>21</v>
      </c>
      <c r="M494">
        <v>5</v>
      </c>
      <c r="N494">
        <v>25</v>
      </c>
      <c r="O494" s="31" t="s">
        <v>435</v>
      </c>
      <c r="P494" s="35" t="s">
        <v>436</v>
      </c>
      <c r="Q494">
        <v>4</v>
      </c>
      <c r="R494">
        <v>42</v>
      </c>
      <c r="S494" s="18" t="s">
        <v>188</v>
      </c>
      <c r="T494" s="10" t="s">
        <v>597</v>
      </c>
      <c r="U494">
        <v>7</v>
      </c>
      <c r="V494">
        <v>9</v>
      </c>
      <c r="W494">
        <v>7</v>
      </c>
      <c r="X494">
        <v>1</v>
      </c>
      <c r="AA494">
        <v>1023</v>
      </c>
      <c r="AB494" t="s">
        <v>463</v>
      </c>
    </row>
    <row r="495" spans="1:28" x14ac:dyDescent="0.25">
      <c r="A495" s="16" t="s">
        <v>203</v>
      </c>
      <c r="B495" s="24" t="s">
        <v>225</v>
      </c>
      <c r="C495">
        <v>52</v>
      </c>
      <c r="D495">
        <v>7</v>
      </c>
      <c r="E495" s="27" t="str">
        <f>VLOOKUP(U495, method!$A$1:$B$15, 2, 0)</f>
        <v>中後</v>
      </c>
      <c r="F495">
        <v>7</v>
      </c>
      <c r="G495">
        <v>121</v>
      </c>
      <c r="H495" s="46">
        <v>1650</v>
      </c>
      <c r="I495" s="21" t="s">
        <v>61</v>
      </c>
      <c r="J495">
        <v>1</v>
      </c>
      <c r="K495">
        <v>40.07</v>
      </c>
      <c r="L495">
        <v>23</v>
      </c>
      <c r="M495">
        <v>4</v>
      </c>
      <c r="N495">
        <v>25</v>
      </c>
      <c r="O495" s="31" t="s">
        <v>435</v>
      </c>
      <c r="P495" s="35" t="s">
        <v>455</v>
      </c>
      <c r="Q495">
        <v>4</v>
      </c>
      <c r="R495">
        <v>44</v>
      </c>
      <c r="S495" s="18" t="s">
        <v>188</v>
      </c>
      <c r="T495" t="s">
        <v>495</v>
      </c>
      <c r="U495">
        <v>10</v>
      </c>
      <c r="V495">
        <v>10</v>
      </c>
      <c r="W495">
        <v>11</v>
      </c>
      <c r="X495">
        <v>7</v>
      </c>
      <c r="AA495">
        <v>1019</v>
      </c>
      <c r="AB495" t="s">
        <v>463</v>
      </c>
    </row>
    <row r="496" spans="1:28" x14ac:dyDescent="0.25">
      <c r="A496" s="16" t="s">
        <v>203</v>
      </c>
      <c r="B496" s="24" t="s">
        <v>225</v>
      </c>
      <c r="C496">
        <v>97</v>
      </c>
      <c r="D496">
        <v>8</v>
      </c>
      <c r="E496" s="29" t="str">
        <f>VLOOKUP(U496, method!$A$1:$B$15, 2, 0)</f>
        <v>留後</v>
      </c>
      <c r="F496">
        <v>12</v>
      </c>
      <c r="G496">
        <v>118</v>
      </c>
      <c r="H496" s="46">
        <v>1650</v>
      </c>
      <c r="I496" s="17" t="s">
        <v>512</v>
      </c>
      <c r="J496">
        <v>1</v>
      </c>
      <c r="K496">
        <v>40.06</v>
      </c>
      <c r="L496">
        <v>9</v>
      </c>
      <c r="M496">
        <v>4</v>
      </c>
      <c r="N496">
        <v>25</v>
      </c>
      <c r="O496" s="31" t="s">
        <v>439</v>
      </c>
      <c r="P496" s="35" t="s">
        <v>436</v>
      </c>
      <c r="Q496">
        <v>4</v>
      </c>
      <c r="R496">
        <v>46</v>
      </c>
      <c r="S496" s="18" t="s">
        <v>188</v>
      </c>
      <c r="T496" t="s">
        <v>529</v>
      </c>
      <c r="U496">
        <v>11</v>
      </c>
      <c r="V496">
        <v>12</v>
      </c>
      <c r="W496">
        <v>11</v>
      </c>
      <c r="X496">
        <v>8</v>
      </c>
      <c r="AA496">
        <v>1029</v>
      </c>
      <c r="AB496" t="s">
        <v>310</v>
      </c>
    </row>
    <row r="497" spans="1:28" x14ac:dyDescent="0.25">
      <c r="A497" s="16" t="s">
        <v>203</v>
      </c>
      <c r="B497" s="24" t="s">
        <v>225</v>
      </c>
      <c r="C497">
        <v>43</v>
      </c>
      <c r="D497">
        <v>11</v>
      </c>
      <c r="E497" s="27" t="str">
        <f>VLOOKUP(U497, method!$A$1:$B$15, 2, 0)</f>
        <v>中後</v>
      </c>
      <c r="F497">
        <v>9</v>
      </c>
      <c r="G497">
        <v>123</v>
      </c>
      <c r="H497" s="46">
        <v>1650</v>
      </c>
      <c r="I497" s="15" t="s">
        <v>390</v>
      </c>
      <c r="J497">
        <v>1</v>
      </c>
      <c r="K497">
        <v>39.81</v>
      </c>
      <c r="L497">
        <v>2</v>
      </c>
      <c r="M497">
        <v>4</v>
      </c>
      <c r="N497">
        <v>25</v>
      </c>
      <c r="O497" s="31" t="s">
        <v>451</v>
      </c>
      <c r="P497" s="35" t="s">
        <v>436</v>
      </c>
      <c r="Q497">
        <v>4</v>
      </c>
      <c r="R497">
        <v>48</v>
      </c>
      <c r="S497" s="18" t="s">
        <v>188</v>
      </c>
      <c r="T497" t="s">
        <v>573</v>
      </c>
      <c r="U497">
        <v>9</v>
      </c>
      <c r="V497">
        <v>10</v>
      </c>
      <c r="W497">
        <v>8</v>
      </c>
      <c r="X497">
        <v>11</v>
      </c>
      <c r="AA497">
        <v>1048</v>
      </c>
      <c r="AB497" t="s">
        <v>30</v>
      </c>
    </row>
    <row r="498" spans="1:28" x14ac:dyDescent="0.25">
      <c r="A498" s="16" t="s">
        <v>203</v>
      </c>
      <c r="B498" s="24" t="s">
        <v>225</v>
      </c>
      <c r="C498">
        <v>47</v>
      </c>
      <c r="D498">
        <v>11</v>
      </c>
      <c r="E498" s="29" t="str">
        <f>VLOOKUP(U498, method!$A$1:$B$15, 2, 0)</f>
        <v>留後</v>
      </c>
      <c r="F498">
        <v>5</v>
      </c>
      <c r="G498">
        <v>125</v>
      </c>
      <c r="H498" s="46">
        <v>1650</v>
      </c>
      <c r="I498" s="19" t="s">
        <v>388</v>
      </c>
      <c r="J498">
        <v>1</v>
      </c>
      <c r="K498">
        <v>40.53</v>
      </c>
      <c r="L498">
        <v>12</v>
      </c>
      <c r="M498">
        <v>3</v>
      </c>
      <c r="N498">
        <v>25</v>
      </c>
      <c r="O498" s="31" t="s">
        <v>439</v>
      </c>
      <c r="P498" s="35" t="s">
        <v>436</v>
      </c>
      <c r="Q498">
        <v>4</v>
      </c>
      <c r="R498">
        <v>50</v>
      </c>
      <c r="S498" s="18" t="s">
        <v>188</v>
      </c>
      <c r="T498" t="s">
        <v>679</v>
      </c>
      <c r="U498">
        <v>11</v>
      </c>
      <c r="V498">
        <v>11</v>
      </c>
      <c r="W498">
        <v>11</v>
      </c>
      <c r="X498">
        <v>11</v>
      </c>
      <c r="AA498">
        <v>1050</v>
      </c>
      <c r="AB498" t="s">
        <v>30</v>
      </c>
    </row>
    <row r="499" spans="1:28" x14ac:dyDescent="0.25">
      <c r="A499" s="16" t="s">
        <v>203</v>
      </c>
      <c r="B499" s="24" t="s">
        <v>225</v>
      </c>
      <c r="C499">
        <v>58</v>
      </c>
      <c r="D499">
        <v>10</v>
      </c>
      <c r="E499" s="29" t="str">
        <f>VLOOKUP(U499, method!$A$1:$B$15, 2, 0)</f>
        <v>留後</v>
      </c>
      <c r="F499">
        <v>14</v>
      </c>
      <c r="G499">
        <v>126</v>
      </c>
      <c r="H499" s="46">
        <v>1800</v>
      </c>
      <c r="I499" s="25" t="s">
        <v>26</v>
      </c>
      <c r="J499">
        <v>1</v>
      </c>
      <c r="K499">
        <v>54.48</v>
      </c>
      <c r="L499">
        <v>12</v>
      </c>
      <c r="M499">
        <v>2</v>
      </c>
      <c r="N499">
        <v>25</v>
      </c>
      <c r="O499" t="s">
        <v>511</v>
      </c>
      <c r="P499" s="36" t="s">
        <v>603</v>
      </c>
      <c r="Q499">
        <v>4</v>
      </c>
      <c r="R499">
        <v>51</v>
      </c>
      <c r="S499" s="18" t="s">
        <v>188</v>
      </c>
      <c r="T499" t="s">
        <v>1150</v>
      </c>
      <c r="U499">
        <v>12</v>
      </c>
      <c r="V499">
        <v>12</v>
      </c>
      <c r="W499">
        <v>11</v>
      </c>
      <c r="X499">
        <v>12</v>
      </c>
      <c r="Y499">
        <v>10</v>
      </c>
      <c r="AA499">
        <v>1068</v>
      </c>
      <c r="AB499" t="s">
        <v>30</v>
      </c>
    </row>
    <row r="500" spans="1:28" x14ac:dyDescent="0.25">
      <c r="A500" s="16" t="s">
        <v>203</v>
      </c>
      <c r="B500" s="24" t="s">
        <v>225</v>
      </c>
      <c r="C500">
        <v>69</v>
      </c>
      <c r="D500">
        <v>11</v>
      </c>
      <c r="E500" s="27" t="str">
        <f>VLOOKUP(U500, method!$A$1:$B$15, 2, 0)</f>
        <v>中後</v>
      </c>
      <c r="F500">
        <v>11</v>
      </c>
      <c r="G500">
        <v>129</v>
      </c>
      <c r="H500" s="46">
        <v>1650</v>
      </c>
      <c r="I500" s="19" t="s">
        <v>388</v>
      </c>
      <c r="J500">
        <v>1</v>
      </c>
      <c r="K500">
        <v>41.55</v>
      </c>
      <c r="L500">
        <v>22</v>
      </c>
      <c r="M500">
        <v>1</v>
      </c>
      <c r="N500">
        <v>25</v>
      </c>
      <c r="O500" s="31" t="s">
        <v>435</v>
      </c>
      <c r="P500" s="35" t="s">
        <v>455</v>
      </c>
      <c r="Q500">
        <v>4</v>
      </c>
      <c r="R500">
        <v>51</v>
      </c>
      <c r="S500" s="18" t="s">
        <v>188</v>
      </c>
      <c r="T500" t="s">
        <v>480</v>
      </c>
      <c r="U500">
        <v>9</v>
      </c>
      <c r="V500">
        <v>11</v>
      </c>
      <c r="W500">
        <v>11</v>
      </c>
      <c r="X500">
        <v>11</v>
      </c>
      <c r="AA500">
        <v>1047</v>
      </c>
      <c r="AB500" t="s">
        <v>30</v>
      </c>
    </row>
    <row r="501" spans="1:28" x14ac:dyDescent="0.25">
      <c r="A501" s="16" t="s">
        <v>203</v>
      </c>
      <c r="B501" s="24" t="s">
        <v>225</v>
      </c>
      <c r="C501">
        <v>15</v>
      </c>
      <c r="D501">
        <v>11</v>
      </c>
      <c r="E501" s="27" t="str">
        <f>VLOOKUP(U501, method!$A$1:$B$15, 2, 0)</f>
        <v>中後</v>
      </c>
      <c r="F501">
        <v>5</v>
      </c>
      <c r="G501">
        <v>127</v>
      </c>
      <c r="H501" s="46">
        <v>1650</v>
      </c>
      <c r="I501" s="15" t="s">
        <v>390</v>
      </c>
      <c r="J501">
        <v>1</v>
      </c>
      <c r="K501">
        <v>41.71</v>
      </c>
      <c r="L501">
        <v>8</v>
      </c>
      <c r="M501">
        <v>1</v>
      </c>
      <c r="N501">
        <v>25</v>
      </c>
      <c r="O501" s="31" t="s">
        <v>439</v>
      </c>
      <c r="P501" s="35" t="s">
        <v>455</v>
      </c>
      <c r="Q501">
        <v>4</v>
      </c>
      <c r="R501">
        <v>51</v>
      </c>
      <c r="S501" s="18" t="s">
        <v>188</v>
      </c>
      <c r="T501" t="s">
        <v>519</v>
      </c>
      <c r="U501">
        <v>10</v>
      </c>
      <c r="V501">
        <v>11</v>
      </c>
      <c r="W501">
        <v>10</v>
      </c>
      <c r="X501">
        <v>11</v>
      </c>
      <c r="AA501">
        <v>1033</v>
      </c>
      <c r="AB501" t="s">
        <v>30</v>
      </c>
    </row>
    <row r="502" spans="1:28" x14ac:dyDescent="0.25">
      <c r="A502" s="16" t="s">
        <v>203</v>
      </c>
      <c r="B502" s="24" t="s">
        <v>225</v>
      </c>
      <c r="C502">
        <v>19</v>
      </c>
      <c r="D502" s="33">
        <v>1</v>
      </c>
      <c r="E502" s="27" t="str">
        <f>VLOOKUP(U502, method!$A$1:$B$15, 2, 0)</f>
        <v>中後</v>
      </c>
      <c r="F502">
        <v>9</v>
      </c>
      <c r="G502">
        <v>120</v>
      </c>
      <c r="H502" s="46">
        <v>1650</v>
      </c>
      <c r="I502" s="15" t="s">
        <v>390</v>
      </c>
      <c r="J502">
        <v>1</v>
      </c>
      <c r="K502">
        <v>39.450000000000003</v>
      </c>
      <c r="L502">
        <v>26</v>
      </c>
      <c r="M502">
        <v>12</v>
      </c>
      <c r="N502">
        <v>24</v>
      </c>
      <c r="O502" s="31" t="s">
        <v>451</v>
      </c>
      <c r="P502" s="35" t="s">
        <v>455</v>
      </c>
      <c r="Q502">
        <v>4</v>
      </c>
      <c r="R502">
        <v>45</v>
      </c>
      <c r="S502" s="18" t="s">
        <v>188</v>
      </c>
      <c r="T502" s="10" t="s">
        <v>488</v>
      </c>
      <c r="U502">
        <v>8</v>
      </c>
      <c r="V502">
        <v>8</v>
      </c>
      <c r="W502">
        <v>7</v>
      </c>
      <c r="X502">
        <v>1</v>
      </c>
      <c r="AA502">
        <v>1022</v>
      </c>
      <c r="AB502" t="s">
        <v>30</v>
      </c>
    </row>
    <row r="503" spans="1:28" x14ac:dyDescent="0.25">
      <c r="A503" s="16" t="s">
        <v>203</v>
      </c>
      <c r="B503" s="24" t="s">
        <v>225</v>
      </c>
      <c r="C503">
        <v>7</v>
      </c>
      <c r="D503">
        <v>7</v>
      </c>
      <c r="E503" s="28" t="str">
        <f>VLOOKUP(U503, method!$A$1:$B$15, 2, 0)</f>
        <v>中前</v>
      </c>
      <c r="F503">
        <v>1</v>
      </c>
      <c r="G503">
        <v>126</v>
      </c>
      <c r="H503" s="46">
        <v>1650</v>
      </c>
      <c r="I503" s="22" t="s">
        <v>33</v>
      </c>
      <c r="J503">
        <v>1</v>
      </c>
      <c r="K503">
        <v>41.52</v>
      </c>
      <c r="L503">
        <v>27</v>
      </c>
      <c r="M503">
        <v>11</v>
      </c>
      <c r="N503">
        <v>24</v>
      </c>
      <c r="O503" s="31" t="s">
        <v>451</v>
      </c>
      <c r="P503" s="35" t="s">
        <v>455</v>
      </c>
      <c r="Q503">
        <v>4</v>
      </c>
      <c r="R503">
        <v>47</v>
      </c>
      <c r="S503" s="18" t="s">
        <v>188</v>
      </c>
      <c r="T503" s="10" t="s">
        <v>498</v>
      </c>
      <c r="U503">
        <v>6</v>
      </c>
      <c r="V503">
        <v>6</v>
      </c>
      <c r="W503">
        <v>7</v>
      </c>
      <c r="X503">
        <v>7</v>
      </c>
      <c r="AA503">
        <v>1024</v>
      </c>
      <c r="AB503" t="s">
        <v>30</v>
      </c>
    </row>
    <row r="504" spans="1:28" x14ac:dyDescent="0.25">
      <c r="A504" s="16" t="s">
        <v>203</v>
      </c>
      <c r="B504" s="24" t="s">
        <v>225</v>
      </c>
      <c r="C504">
        <v>29</v>
      </c>
      <c r="D504" s="34">
        <v>5</v>
      </c>
      <c r="E504" s="27" t="str">
        <f>VLOOKUP(U504, method!$A$1:$B$15, 2, 0)</f>
        <v>中後</v>
      </c>
      <c r="F504">
        <v>11</v>
      </c>
      <c r="G504">
        <v>126</v>
      </c>
      <c r="H504" s="46">
        <v>1650</v>
      </c>
      <c r="I504" s="19" t="s">
        <v>388</v>
      </c>
      <c r="J504">
        <v>1</v>
      </c>
      <c r="K504">
        <v>40.69</v>
      </c>
      <c r="L504">
        <v>6</v>
      </c>
      <c r="M504">
        <v>11</v>
      </c>
      <c r="N504">
        <v>24</v>
      </c>
      <c r="O504" s="31" t="s">
        <v>439</v>
      </c>
      <c r="P504" s="35" t="s">
        <v>455</v>
      </c>
      <c r="Q504">
        <v>4</v>
      </c>
      <c r="R504">
        <v>49</v>
      </c>
      <c r="S504" s="18" t="s">
        <v>188</v>
      </c>
      <c r="T504">
        <v>3</v>
      </c>
      <c r="U504">
        <v>8</v>
      </c>
      <c r="V504">
        <v>9</v>
      </c>
      <c r="W504">
        <v>10</v>
      </c>
      <c r="X504">
        <v>5</v>
      </c>
      <c r="AA504">
        <v>1015</v>
      </c>
      <c r="AB504" t="s">
        <v>30</v>
      </c>
    </row>
    <row r="505" spans="1:28" x14ac:dyDescent="0.25">
      <c r="A505" s="16" t="s">
        <v>203</v>
      </c>
      <c r="B505" s="24" t="s">
        <v>225</v>
      </c>
      <c r="C505">
        <v>29</v>
      </c>
      <c r="D505" s="34">
        <v>4</v>
      </c>
      <c r="E505" s="28" t="str">
        <f>VLOOKUP(U505, method!$A$1:$B$15, 2, 0)</f>
        <v>中前</v>
      </c>
      <c r="F505">
        <v>2</v>
      </c>
      <c r="G505">
        <v>127</v>
      </c>
      <c r="H505" s="46">
        <v>1650</v>
      </c>
      <c r="I505" s="19" t="s">
        <v>388</v>
      </c>
      <c r="J505">
        <v>1</v>
      </c>
      <c r="K505">
        <v>40.85</v>
      </c>
      <c r="L505">
        <v>9</v>
      </c>
      <c r="M505">
        <v>10</v>
      </c>
      <c r="N505">
        <v>24</v>
      </c>
      <c r="O505" s="31" t="s">
        <v>439</v>
      </c>
      <c r="P505" s="35" t="s">
        <v>455</v>
      </c>
      <c r="Q505">
        <v>4</v>
      </c>
      <c r="R505">
        <v>50</v>
      </c>
      <c r="S505" s="18" t="s">
        <v>188</v>
      </c>
      <c r="T505" t="s">
        <v>548</v>
      </c>
      <c r="U505">
        <v>6</v>
      </c>
      <c r="V505">
        <v>6</v>
      </c>
      <c r="W505">
        <v>5</v>
      </c>
      <c r="X505">
        <v>4</v>
      </c>
      <c r="AA505">
        <v>1015</v>
      </c>
      <c r="AB505" t="s">
        <v>30</v>
      </c>
    </row>
    <row r="506" spans="1:28" x14ac:dyDescent="0.25">
      <c r="A506" s="16" t="s">
        <v>203</v>
      </c>
      <c r="B506" s="24" t="s">
        <v>225</v>
      </c>
      <c r="C506">
        <v>55</v>
      </c>
      <c r="D506">
        <v>8</v>
      </c>
      <c r="E506" s="27" t="str">
        <f>VLOOKUP(U506, method!$A$1:$B$15, 2, 0)</f>
        <v>中後</v>
      </c>
      <c r="F506">
        <v>1</v>
      </c>
      <c r="G506">
        <v>125</v>
      </c>
      <c r="H506" s="44">
        <v>1200</v>
      </c>
      <c r="I506" s="19" t="s">
        <v>388</v>
      </c>
      <c r="J506">
        <v>1</v>
      </c>
      <c r="K506">
        <v>11.63</v>
      </c>
      <c r="L506">
        <v>11</v>
      </c>
      <c r="M506">
        <v>9</v>
      </c>
      <c r="N506">
        <v>24</v>
      </c>
      <c r="O506" s="31" t="s">
        <v>439</v>
      </c>
      <c r="P506" s="35" t="s">
        <v>455</v>
      </c>
      <c r="Q506">
        <v>4</v>
      </c>
      <c r="R506">
        <v>50</v>
      </c>
      <c r="S506" s="18" t="s">
        <v>188</v>
      </c>
      <c r="T506" t="s">
        <v>548</v>
      </c>
      <c r="U506">
        <v>8</v>
      </c>
      <c r="V506">
        <v>8</v>
      </c>
      <c r="W506">
        <v>8</v>
      </c>
      <c r="AA506">
        <v>1022</v>
      </c>
      <c r="AB506" t="s">
        <v>30</v>
      </c>
    </row>
    <row r="507" spans="1:28" x14ac:dyDescent="0.25">
      <c r="A507" s="16" t="s">
        <v>203</v>
      </c>
      <c r="B507" s="24" t="s">
        <v>225</v>
      </c>
      <c r="C507">
        <v>8.8000000000000007</v>
      </c>
      <c r="D507">
        <v>6</v>
      </c>
      <c r="E507" s="28" t="str">
        <f>VLOOKUP(U507, method!$A$1:$B$15, 2, 0)</f>
        <v>中前</v>
      </c>
      <c r="F507">
        <v>6</v>
      </c>
      <c r="G507">
        <v>127</v>
      </c>
      <c r="H507" s="46">
        <v>1650</v>
      </c>
      <c r="I507" s="18" t="s">
        <v>201</v>
      </c>
      <c r="J507">
        <v>1</v>
      </c>
      <c r="K507">
        <v>41.28</v>
      </c>
      <c r="L507">
        <v>22</v>
      </c>
      <c r="M507">
        <v>5</v>
      </c>
      <c r="N507">
        <v>24</v>
      </c>
      <c r="O507" s="31" t="s">
        <v>451</v>
      </c>
      <c r="P507" s="35" t="s">
        <v>455</v>
      </c>
      <c r="Q507">
        <v>4</v>
      </c>
      <c r="R507">
        <v>50</v>
      </c>
      <c r="S507" s="18" t="s">
        <v>188</v>
      </c>
      <c r="T507">
        <v>5</v>
      </c>
      <c r="U507">
        <v>7</v>
      </c>
      <c r="V507">
        <v>9</v>
      </c>
      <c r="W507">
        <v>10</v>
      </c>
      <c r="X507">
        <v>6</v>
      </c>
      <c r="AA507">
        <v>1017</v>
      </c>
      <c r="AB507" t="s">
        <v>30</v>
      </c>
    </row>
    <row r="508" spans="1:28" x14ac:dyDescent="0.25">
      <c r="A508" s="16" t="s">
        <v>203</v>
      </c>
      <c r="B508" s="24" t="s">
        <v>225</v>
      </c>
      <c r="C508">
        <v>5.2</v>
      </c>
      <c r="D508" s="33">
        <v>1</v>
      </c>
      <c r="E508" s="27" t="str">
        <f>VLOOKUP(U508, method!$A$1:$B$15, 2, 0)</f>
        <v>中後</v>
      </c>
      <c r="F508">
        <v>3</v>
      </c>
      <c r="G508">
        <v>135</v>
      </c>
      <c r="H508" s="46">
        <v>1650</v>
      </c>
      <c r="I508" s="18" t="s">
        <v>12</v>
      </c>
      <c r="J508">
        <v>1</v>
      </c>
      <c r="K508">
        <v>40.909999999999997</v>
      </c>
      <c r="L508">
        <v>15</v>
      </c>
      <c r="M508">
        <v>5</v>
      </c>
      <c r="N508">
        <v>24</v>
      </c>
      <c r="O508" s="31" t="s">
        <v>435</v>
      </c>
      <c r="P508" s="35" t="s">
        <v>455</v>
      </c>
      <c r="Q508">
        <v>5</v>
      </c>
      <c r="R508">
        <v>40</v>
      </c>
      <c r="S508" s="18" t="s">
        <v>188</v>
      </c>
      <c r="T508" t="s">
        <v>664</v>
      </c>
      <c r="U508">
        <v>8</v>
      </c>
      <c r="V508">
        <v>10</v>
      </c>
      <c r="W508">
        <v>9</v>
      </c>
      <c r="X508">
        <v>1</v>
      </c>
      <c r="AA508">
        <v>1033</v>
      </c>
      <c r="AB508" t="s">
        <v>30</v>
      </c>
    </row>
    <row r="509" spans="1:28" x14ac:dyDescent="0.25">
      <c r="A509" s="16" t="s">
        <v>203</v>
      </c>
      <c r="B509" s="24" t="s">
        <v>225</v>
      </c>
      <c r="C509">
        <v>47</v>
      </c>
      <c r="D509" s="34">
        <v>4</v>
      </c>
      <c r="E509" s="27" t="str">
        <f>VLOOKUP(U509, method!$A$1:$B$15, 2, 0)</f>
        <v>中後</v>
      </c>
      <c r="F509">
        <v>9</v>
      </c>
      <c r="G509">
        <v>111</v>
      </c>
      <c r="H509" s="46">
        <v>1650</v>
      </c>
      <c r="I509" s="17" t="s">
        <v>512</v>
      </c>
      <c r="J509">
        <v>1</v>
      </c>
      <c r="K509">
        <v>41.12</v>
      </c>
      <c r="L509">
        <v>1</v>
      </c>
      <c r="M509">
        <v>5</v>
      </c>
      <c r="N509">
        <v>24</v>
      </c>
      <c r="O509" s="31" t="s">
        <v>439</v>
      </c>
      <c r="P509" s="36" t="s">
        <v>440</v>
      </c>
      <c r="Q509">
        <v>4</v>
      </c>
      <c r="R509">
        <v>41</v>
      </c>
      <c r="S509" s="18" t="s">
        <v>188</v>
      </c>
      <c r="T509" s="10" t="s">
        <v>442</v>
      </c>
      <c r="U509">
        <v>8</v>
      </c>
      <c r="V509">
        <v>8</v>
      </c>
      <c r="W509">
        <v>8</v>
      </c>
      <c r="X509">
        <v>4</v>
      </c>
      <c r="AA509">
        <v>1021</v>
      </c>
      <c r="AB509" t="s">
        <v>30</v>
      </c>
    </row>
    <row r="510" spans="1:28" x14ac:dyDescent="0.25">
      <c r="A510" s="16" t="s">
        <v>203</v>
      </c>
      <c r="B510" s="24" t="s">
        <v>225</v>
      </c>
      <c r="C510">
        <v>20</v>
      </c>
      <c r="D510">
        <v>8</v>
      </c>
      <c r="E510" s="28" t="str">
        <f>VLOOKUP(U510, method!$A$1:$B$15, 2, 0)</f>
        <v>中前</v>
      </c>
      <c r="F510">
        <v>2</v>
      </c>
      <c r="G510">
        <v>119</v>
      </c>
      <c r="H510" s="46">
        <v>1650</v>
      </c>
      <c r="I510" s="18" t="s">
        <v>201</v>
      </c>
      <c r="J510">
        <v>1</v>
      </c>
      <c r="K510">
        <v>42.07</v>
      </c>
      <c r="L510">
        <v>17</v>
      </c>
      <c r="M510">
        <v>4</v>
      </c>
      <c r="N510">
        <v>24</v>
      </c>
      <c r="O510" s="31" t="s">
        <v>435</v>
      </c>
      <c r="P510" s="35" t="s">
        <v>455</v>
      </c>
      <c r="Q510">
        <v>4</v>
      </c>
      <c r="R510">
        <v>43</v>
      </c>
      <c r="S510" s="18" t="s">
        <v>188</v>
      </c>
      <c r="T510" t="s">
        <v>664</v>
      </c>
      <c r="U510">
        <v>6</v>
      </c>
      <c r="V510">
        <v>6</v>
      </c>
      <c r="W510">
        <v>5</v>
      </c>
      <c r="X510">
        <v>8</v>
      </c>
      <c r="AA510">
        <v>1032</v>
      </c>
      <c r="AB510" t="s">
        <v>30</v>
      </c>
    </row>
    <row r="511" spans="1:28" x14ac:dyDescent="0.25">
      <c r="A511" s="16" t="s">
        <v>203</v>
      </c>
      <c r="B511" s="24" t="s">
        <v>225</v>
      </c>
      <c r="C511">
        <v>15</v>
      </c>
      <c r="D511">
        <v>9</v>
      </c>
      <c r="E511" s="27" t="str">
        <f>VLOOKUP(U511, method!$A$1:$B$15, 2, 0)</f>
        <v>中後</v>
      </c>
      <c r="F511">
        <v>5</v>
      </c>
      <c r="G511">
        <v>120</v>
      </c>
      <c r="H511" s="46">
        <v>1650</v>
      </c>
      <c r="I511" s="15" t="s">
        <v>391</v>
      </c>
      <c r="J511">
        <v>1</v>
      </c>
      <c r="K511">
        <v>41.59</v>
      </c>
      <c r="L511">
        <v>27</v>
      </c>
      <c r="M511">
        <v>3</v>
      </c>
      <c r="N511">
        <v>24</v>
      </c>
      <c r="O511" s="31" t="s">
        <v>439</v>
      </c>
      <c r="P511" s="35" t="s">
        <v>455</v>
      </c>
      <c r="Q511">
        <v>4</v>
      </c>
      <c r="R511">
        <v>45</v>
      </c>
      <c r="S511" s="18" t="s">
        <v>188</v>
      </c>
      <c r="T511" s="10" t="s">
        <v>498</v>
      </c>
      <c r="U511">
        <v>8</v>
      </c>
      <c r="V511">
        <v>9</v>
      </c>
      <c r="W511">
        <v>10</v>
      </c>
      <c r="X511">
        <v>9</v>
      </c>
      <c r="AA511">
        <v>1030</v>
      </c>
      <c r="AB511" t="s">
        <v>30</v>
      </c>
    </row>
    <row r="512" spans="1:28" x14ac:dyDescent="0.25">
      <c r="A512" s="16" t="s">
        <v>203</v>
      </c>
      <c r="B512" s="24" t="s">
        <v>225</v>
      </c>
      <c r="C512">
        <v>21</v>
      </c>
      <c r="D512">
        <v>7</v>
      </c>
      <c r="E512" s="29" t="str">
        <f>VLOOKUP(U512, method!$A$1:$B$15, 2, 0)</f>
        <v>留後</v>
      </c>
      <c r="F512">
        <v>10</v>
      </c>
      <c r="G512">
        <v>123</v>
      </c>
      <c r="H512" s="46">
        <v>1800</v>
      </c>
      <c r="I512" s="25" t="s">
        <v>26</v>
      </c>
      <c r="J512">
        <v>1</v>
      </c>
      <c r="K512">
        <v>51.8</v>
      </c>
      <c r="L512">
        <v>6</v>
      </c>
      <c r="M512">
        <v>3</v>
      </c>
      <c r="N512">
        <v>24</v>
      </c>
      <c r="O512" s="30" t="s">
        <v>445</v>
      </c>
      <c r="P512" s="35" t="s">
        <v>455</v>
      </c>
      <c r="Q512">
        <v>4</v>
      </c>
      <c r="R512">
        <v>47</v>
      </c>
      <c r="S512" s="18" t="s">
        <v>188</v>
      </c>
      <c r="T512" t="s">
        <v>637</v>
      </c>
      <c r="U512">
        <v>11</v>
      </c>
      <c r="V512">
        <v>10</v>
      </c>
      <c r="W512">
        <v>10</v>
      </c>
      <c r="X512">
        <v>9</v>
      </c>
      <c r="Y512">
        <v>7</v>
      </c>
      <c r="AA512">
        <v>1032</v>
      </c>
      <c r="AB512" t="s">
        <v>30</v>
      </c>
    </row>
    <row r="513" spans="1:28" x14ac:dyDescent="0.25">
      <c r="A513" s="16" t="s">
        <v>203</v>
      </c>
      <c r="B513" s="24" t="s">
        <v>225</v>
      </c>
      <c r="C513">
        <v>20</v>
      </c>
      <c r="D513" s="34">
        <v>4</v>
      </c>
      <c r="E513" s="29" t="str">
        <f>VLOOKUP(U513, method!$A$1:$B$15, 2, 0)</f>
        <v>留後</v>
      </c>
      <c r="F513">
        <v>11</v>
      </c>
      <c r="G513">
        <v>119</v>
      </c>
      <c r="H513" s="46">
        <v>1650</v>
      </c>
      <c r="I513" s="17" t="s">
        <v>512</v>
      </c>
      <c r="J513">
        <v>1</v>
      </c>
      <c r="K513">
        <v>41.5</v>
      </c>
      <c r="L513">
        <v>15</v>
      </c>
      <c r="M513">
        <v>2</v>
      </c>
      <c r="N513">
        <v>24</v>
      </c>
      <c r="O513" s="31" t="s">
        <v>435</v>
      </c>
      <c r="P513" s="35" t="s">
        <v>455</v>
      </c>
      <c r="Q513">
        <v>4</v>
      </c>
      <c r="R513">
        <v>48</v>
      </c>
      <c r="S513" s="18" t="s">
        <v>188</v>
      </c>
      <c r="T513" t="s">
        <v>456</v>
      </c>
      <c r="U513">
        <v>12</v>
      </c>
      <c r="V513">
        <v>12</v>
      </c>
      <c r="W513">
        <v>10</v>
      </c>
      <c r="X513">
        <v>4</v>
      </c>
      <c r="AA513">
        <v>1029</v>
      </c>
      <c r="AB513" t="s">
        <v>30</v>
      </c>
    </row>
    <row r="514" spans="1:28" x14ac:dyDescent="0.25">
      <c r="A514" s="16" t="s">
        <v>203</v>
      </c>
      <c r="B514" s="24" t="s">
        <v>225</v>
      </c>
      <c r="C514">
        <v>12</v>
      </c>
      <c r="D514">
        <v>8</v>
      </c>
      <c r="E514" s="27" t="str">
        <f>VLOOKUP(U514, method!$A$1:$B$15, 2, 0)</f>
        <v>中後</v>
      </c>
      <c r="F514">
        <v>1</v>
      </c>
      <c r="G514">
        <v>119</v>
      </c>
      <c r="H514" s="46">
        <v>1650</v>
      </c>
      <c r="I514" s="17" t="s">
        <v>512</v>
      </c>
      <c r="J514">
        <v>1</v>
      </c>
      <c r="K514">
        <v>41.85</v>
      </c>
      <c r="L514">
        <v>31</v>
      </c>
      <c r="M514">
        <v>1</v>
      </c>
      <c r="N514">
        <v>24</v>
      </c>
      <c r="O514" s="31" t="s">
        <v>439</v>
      </c>
      <c r="P514" s="35" t="s">
        <v>455</v>
      </c>
      <c r="Q514">
        <v>4</v>
      </c>
      <c r="R514">
        <v>48</v>
      </c>
      <c r="S514" s="18" t="s">
        <v>188</v>
      </c>
      <c r="T514" t="s">
        <v>529</v>
      </c>
      <c r="U514">
        <v>9</v>
      </c>
      <c r="V514">
        <v>9</v>
      </c>
      <c r="W514">
        <v>10</v>
      </c>
      <c r="X514">
        <v>8</v>
      </c>
      <c r="AA514">
        <v>1042</v>
      </c>
      <c r="AB514" t="s">
        <v>30</v>
      </c>
    </row>
    <row r="515" spans="1:28" x14ac:dyDescent="0.25">
      <c r="A515" s="16" t="s">
        <v>203</v>
      </c>
      <c r="B515" s="24" t="s">
        <v>225</v>
      </c>
      <c r="C515">
        <v>14</v>
      </c>
      <c r="D515">
        <v>8</v>
      </c>
      <c r="E515" s="28" t="str">
        <f>VLOOKUP(U515, method!$A$1:$B$15, 2, 0)</f>
        <v>中前</v>
      </c>
      <c r="F515">
        <v>2</v>
      </c>
      <c r="G515">
        <v>123</v>
      </c>
      <c r="H515" s="46">
        <v>1650</v>
      </c>
      <c r="I515" s="21" t="s">
        <v>61</v>
      </c>
      <c r="J515">
        <v>1</v>
      </c>
      <c r="K515">
        <v>41.54</v>
      </c>
      <c r="L515">
        <v>10</v>
      </c>
      <c r="M515">
        <v>1</v>
      </c>
      <c r="N515">
        <v>24</v>
      </c>
      <c r="O515" s="30" t="s">
        <v>445</v>
      </c>
      <c r="P515" s="35" t="s">
        <v>455</v>
      </c>
      <c r="Q515">
        <v>4</v>
      </c>
      <c r="R515">
        <v>48</v>
      </c>
      <c r="S515" s="18" t="s">
        <v>188</v>
      </c>
      <c r="T515" t="s">
        <v>533</v>
      </c>
      <c r="U515">
        <v>6</v>
      </c>
      <c r="V515">
        <v>6</v>
      </c>
      <c r="W515">
        <v>6</v>
      </c>
      <c r="X515">
        <v>8</v>
      </c>
      <c r="AA515">
        <v>1037</v>
      </c>
      <c r="AB515" t="s">
        <v>30</v>
      </c>
    </row>
    <row r="516" spans="1:28" x14ac:dyDescent="0.25">
      <c r="A516" s="16" t="s">
        <v>203</v>
      </c>
      <c r="B516" s="24" t="s">
        <v>225</v>
      </c>
      <c r="C516">
        <v>7.3</v>
      </c>
      <c r="D516" s="33">
        <v>1</v>
      </c>
      <c r="E516" s="27" t="str">
        <f>VLOOKUP(U516, method!$A$1:$B$15, 2, 0)</f>
        <v>中後</v>
      </c>
      <c r="F516">
        <v>2</v>
      </c>
      <c r="G516">
        <v>120</v>
      </c>
      <c r="H516" s="46">
        <v>1650</v>
      </c>
      <c r="I516" s="18" t="s">
        <v>12</v>
      </c>
      <c r="J516">
        <v>1</v>
      </c>
      <c r="K516">
        <v>41.59</v>
      </c>
      <c r="L516">
        <v>20</v>
      </c>
      <c r="M516">
        <v>12</v>
      </c>
      <c r="N516">
        <v>23</v>
      </c>
      <c r="O516" s="31" t="s">
        <v>435</v>
      </c>
      <c r="P516" s="35" t="s">
        <v>455</v>
      </c>
      <c r="Q516">
        <v>4</v>
      </c>
      <c r="R516">
        <v>43</v>
      </c>
      <c r="S516" s="18" t="s">
        <v>188</v>
      </c>
      <c r="T516" s="10" t="s">
        <v>488</v>
      </c>
      <c r="U516">
        <v>8</v>
      </c>
      <c r="V516">
        <v>8</v>
      </c>
      <c r="W516">
        <v>6</v>
      </c>
      <c r="X516">
        <v>1</v>
      </c>
      <c r="AA516">
        <v>1029</v>
      </c>
      <c r="AB516" t="s">
        <v>30</v>
      </c>
    </row>
    <row r="517" spans="1:28" x14ac:dyDescent="0.25">
      <c r="A517" s="16" t="s">
        <v>203</v>
      </c>
      <c r="B517" s="24" t="s">
        <v>225</v>
      </c>
      <c r="C517">
        <v>27</v>
      </c>
      <c r="D517">
        <v>9</v>
      </c>
      <c r="E517" s="27" t="str">
        <f>VLOOKUP(U517, method!$A$1:$B$15, 2, 0)</f>
        <v>中後</v>
      </c>
      <c r="F517">
        <v>6</v>
      </c>
      <c r="G517">
        <v>118</v>
      </c>
      <c r="H517" s="46">
        <v>1650</v>
      </c>
      <c r="I517" s="15" t="s">
        <v>417</v>
      </c>
      <c r="J517">
        <v>1</v>
      </c>
      <c r="K517">
        <v>42.42</v>
      </c>
      <c r="L517">
        <v>6</v>
      </c>
      <c r="M517">
        <v>12</v>
      </c>
      <c r="N517">
        <v>23</v>
      </c>
      <c r="O517" s="31" t="s">
        <v>439</v>
      </c>
      <c r="P517" s="35" t="s">
        <v>455</v>
      </c>
      <c r="Q517">
        <v>4</v>
      </c>
      <c r="R517">
        <v>43</v>
      </c>
      <c r="S517" s="18" t="s">
        <v>188</v>
      </c>
      <c r="T517" t="s">
        <v>465</v>
      </c>
      <c r="U517">
        <v>9</v>
      </c>
      <c r="V517">
        <v>9</v>
      </c>
      <c r="W517">
        <v>9</v>
      </c>
      <c r="X517">
        <v>9</v>
      </c>
      <c r="AA517">
        <v>1021</v>
      </c>
      <c r="AB517" t="s">
        <v>30</v>
      </c>
    </row>
    <row r="518" spans="1:28" x14ac:dyDescent="0.25">
      <c r="A518" s="16" t="s">
        <v>203</v>
      </c>
      <c r="B518" s="24" t="s">
        <v>225</v>
      </c>
      <c r="C518">
        <v>25</v>
      </c>
      <c r="D518" s="33">
        <v>3</v>
      </c>
      <c r="E518" s="27" t="str">
        <f>VLOOKUP(U518, method!$A$1:$B$15, 2, 0)</f>
        <v>中後</v>
      </c>
      <c r="F518">
        <v>9</v>
      </c>
      <c r="G518">
        <v>120</v>
      </c>
      <c r="H518" s="46">
        <v>1650</v>
      </c>
      <c r="I518" s="15" t="s">
        <v>391</v>
      </c>
      <c r="J518">
        <v>1</v>
      </c>
      <c r="K518">
        <v>40.65</v>
      </c>
      <c r="L518">
        <v>8</v>
      </c>
      <c r="M518">
        <v>11</v>
      </c>
      <c r="N518">
        <v>23</v>
      </c>
      <c r="O518" s="31" t="s">
        <v>439</v>
      </c>
      <c r="P518" s="35" t="s">
        <v>455</v>
      </c>
      <c r="Q518">
        <v>4</v>
      </c>
      <c r="R518">
        <v>42</v>
      </c>
      <c r="S518" s="18" t="s">
        <v>188</v>
      </c>
      <c r="T518" s="10" t="s">
        <v>597</v>
      </c>
      <c r="U518">
        <v>9</v>
      </c>
      <c r="V518">
        <v>9</v>
      </c>
      <c r="W518">
        <v>8</v>
      </c>
      <c r="X518">
        <v>3</v>
      </c>
      <c r="AA518">
        <v>1014</v>
      </c>
      <c r="AB518" t="s">
        <v>30</v>
      </c>
    </row>
    <row r="519" spans="1:28" x14ac:dyDescent="0.25">
      <c r="A519" s="16" t="s">
        <v>203</v>
      </c>
      <c r="B519" s="24" t="s">
        <v>225</v>
      </c>
      <c r="C519">
        <v>24</v>
      </c>
      <c r="D519">
        <v>6</v>
      </c>
      <c r="E519" s="28" t="str">
        <f>VLOOKUP(U519, method!$A$1:$B$15, 2, 0)</f>
        <v>中前</v>
      </c>
      <c r="F519">
        <v>5</v>
      </c>
      <c r="G519">
        <v>121</v>
      </c>
      <c r="H519" s="46">
        <v>1650</v>
      </c>
      <c r="I519" s="21" t="s">
        <v>61</v>
      </c>
      <c r="J519">
        <v>1</v>
      </c>
      <c r="K519">
        <v>43.29</v>
      </c>
      <c r="L519">
        <v>18</v>
      </c>
      <c r="M519">
        <v>10</v>
      </c>
      <c r="N519">
        <v>23</v>
      </c>
      <c r="O519" s="30" t="s">
        <v>445</v>
      </c>
      <c r="P519" s="36" t="s">
        <v>479</v>
      </c>
      <c r="Q519">
        <v>4</v>
      </c>
      <c r="R519">
        <v>44</v>
      </c>
      <c r="S519" s="18" t="s">
        <v>188</v>
      </c>
      <c r="T519" t="s">
        <v>519</v>
      </c>
      <c r="U519">
        <v>6</v>
      </c>
      <c r="V519">
        <v>6</v>
      </c>
      <c r="W519">
        <v>8</v>
      </c>
      <c r="X519">
        <v>6</v>
      </c>
      <c r="AA519">
        <v>998</v>
      </c>
      <c r="AB519" t="s">
        <v>30</v>
      </c>
    </row>
    <row r="520" spans="1:28" x14ac:dyDescent="0.25">
      <c r="A520" s="16" t="s">
        <v>203</v>
      </c>
      <c r="B520" s="24" t="s">
        <v>225</v>
      </c>
      <c r="C520">
        <v>10</v>
      </c>
      <c r="D520">
        <v>7</v>
      </c>
      <c r="E520" s="27" t="str">
        <f>VLOOKUP(U520, method!$A$1:$B$15, 2, 0)</f>
        <v>中後</v>
      </c>
      <c r="F520">
        <v>2</v>
      </c>
      <c r="G520">
        <v>120</v>
      </c>
      <c r="H520" s="46">
        <v>1650</v>
      </c>
      <c r="I520" s="21" t="s">
        <v>61</v>
      </c>
      <c r="J520">
        <v>1</v>
      </c>
      <c r="K520">
        <v>41.1</v>
      </c>
      <c r="L520">
        <v>6</v>
      </c>
      <c r="M520">
        <v>7</v>
      </c>
      <c r="N520">
        <v>23</v>
      </c>
      <c r="O520" s="31" t="s">
        <v>439</v>
      </c>
      <c r="P520" s="35" t="s">
        <v>455</v>
      </c>
      <c r="Q520">
        <v>4</v>
      </c>
      <c r="R520">
        <v>45</v>
      </c>
      <c r="S520" s="18" t="s">
        <v>188</v>
      </c>
      <c r="T520" t="s">
        <v>480</v>
      </c>
      <c r="U520">
        <v>8</v>
      </c>
      <c r="V520">
        <v>8</v>
      </c>
      <c r="W520">
        <v>8</v>
      </c>
      <c r="X520">
        <v>7</v>
      </c>
      <c r="AA520">
        <v>1009</v>
      </c>
      <c r="AB520" t="s">
        <v>30</v>
      </c>
    </row>
    <row r="521" spans="1:28" x14ac:dyDescent="0.25">
      <c r="A521" s="16" t="s">
        <v>203</v>
      </c>
      <c r="B521" s="24" t="s">
        <v>225</v>
      </c>
      <c r="C521">
        <v>16</v>
      </c>
      <c r="D521" s="33">
        <v>3</v>
      </c>
      <c r="E521" s="28" t="str">
        <f>VLOOKUP(U521, method!$A$1:$B$15, 2, 0)</f>
        <v>中前</v>
      </c>
      <c r="F521">
        <v>1</v>
      </c>
      <c r="G521">
        <v>120</v>
      </c>
      <c r="H521" s="46">
        <v>1800</v>
      </c>
      <c r="I521" s="21" t="s">
        <v>61</v>
      </c>
      <c r="J521">
        <v>1</v>
      </c>
      <c r="K521">
        <v>49.69</v>
      </c>
      <c r="L521">
        <v>14</v>
      </c>
      <c r="M521">
        <v>6</v>
      </c>
      <c r="N521">
        <v>23</v>
      </c>
      <c r="O521" s="30" t="s">
        <v>445</v>
      </c>
      <c r="P521" s="36" t="s">
        <v>440</v>
      </c>
      <c r="Q521">
        <v>4</v>
      </c>
      <c r="R521">
        <v>45</v>
      </c>
      <c r="S521" s="18" t="s">
        <v>188</v>
      </c>
      <c r="T521" s="10" t="s">
        <v>526</v>
      </c>
      <c r="U521">
        <v>5</v>
      </c>
      <c r="V521">
        <v>5</v>
      </c>
      <c r="W521">
        <v>5</v>
      </c>
      <c r="X521">
        <v>8</v>
      </c>
      <c r="Y521">
        <v>3</v>
      </c>
      <c r="AA521">
        <v>1017</v>
      </c>
      <c r="AB521" t="s">
        <v>30</v>
      </c>
    </row>
    <row r="522" spans="1:28" x14ac:dyDescent="0.25">
      <c r="A522" s="16" t="s">
        <v>203</v>
      </c>
      <c r="B522" s="24" t="s">
        <v>225</v>
      </c>
      <c r="C522">
        <v>13</v>
      </c>
      <c r="D522">
        <v>7</v>
      </c>
      <c r="E522" s="27" t="str">
        <f>VLOOKUP(U522, method!$A$1:$B$15, 2, 0)</f>
        <v>中後</v>
      </c>
      <c r="F522">
        <v>11</v>
      </c>
      <c r="G522">
        <v>121</v>
      </c>
      <c r="H522" s="46">
        <v>1650</v>
      </c>
      <c r="I522" s="21" t="s">
        <v>61</v>
      </c>
      <c r="J522">
        <v>1</v>
      </c>
      <c r="K522">
        <v>41.47</v>
      </c>
      <c r="L522">
        <v>24</v>
      </c>
      <c r="M522">
        <v>5</v>
      </c>
      <c r="N522">
        <v>23</v>
      </c>
      <c r="O522" s="31" t="s">
        <v>435</v>
      </c>
      <c r="P522" s="35" t="s">
        <v>455</v>
      </c>
      <c r="Q522">
        <v>4</v>
      </c>
      <c r="R522">
        <v>45</v>
      </c>
      <c r="S522" s="18" t="s">
        <v>188</v>
      </c>
      <c r="T522" t="s">
        <v>533</v>
      </c>
      <c r="U522">
        <v>10</v>
      </c>
      <c r="V522">
        <v>10</v>
      </c>
      <c r="W522">
        <v>8</v>
      </c>
      <c r="X522">
        <v>7</v>
      </c>
      <c r="AA522">
        <v>1010</v>
      </c>
      <c r="AB522" t="s">
        <v>30</v>
      </c>
    </row>
    <row r="523" spans="1:28" x14ac:dyDescent="0.25">
      <c r="A523" s="16" t="s">
        <v>203</v>
      </c>
      <c r="B523" s="24" t="s">
        <v>225</v>
      </c>
      <c r="C523">
        <v>18</v>
      </c>
      <c r="D523" s="33">
        <v>1</v>
      </c>
      <c r="E523" s="27" t="str">
        <f>VLOOKUP(U523, method!$A$1:$B$15, 2, 0)</f>
        <v>中後</v>
      </c>
      <c r="F523">
        <v>10</v>
      </c>
      <c r="G523">
        <v>135</v>
      </c>
      <c r="H523" s="46">
        <v>1650</v>
      </c>
      <c r="I523" s="21" t="s">
        <v>61</v>
      </c>
      <c r="J523">
        <v>1</v>
      </c>
      <c r="K523">
        <v>40.270000000000003</v>
      </c>
      <c r="L523">
        <v>26</v>
      </c>
      <c r="M523">
        <v>4</v>
      </c>
      <c r="N523">
        <v>23</v>
      </c>
      <c r="O523" s="31" t="s">
        <v>451</v>
      </c>
      <c r="P523" s="35" t="s">
        <v>455</v>
      </c>
      <c r="Q523">
        <v>5</v>
      </c>
      <c r="R523">
        <v>40</v>
      </c>
      <c r="S523" s="18" t="s">
        <v>188</v>
      </c>
      <c r="T523" s="10" t="s">
        <v>376</v>
      </c>
      <c r="U523">
        <v>10</v>
      </c>
      <c r="V523">
        <v>10</v>
      </c>
      <c r="W523">
        <v>9</v>
      </c>
      <c r="X523">
        <v>1</v>
      </c>
      <c r="AA523">
        <v>1006</v>
      </c>
      <c r="AB523" t="s">
        <v>30</v>
      </c>
    </row>
    <row r="524" spans="1:28" x14ac:dyDescent="0.25">
      <c r="A524" s="16" t="s">
        <v>203</v>
      </c>
      <c r="B524" s="24" t="s">
        <v>225</v>
      </c>
      <c r="C524">
        <v>10</v>
      </c>
      <c r="D524">
        <v>11</v>
      </c>
      <c r="E524" s="27" t="str">
        <f>VLOOKUP(U524, method!$A$1:$B$15, 2, 0)</f>
        <v>中後</v>
      </c>
      <c r="F524">
        <v>6</v>
      </c>
      <c r="G524">
        <v>128</v>
      </c>
      <c r="H524" s="46">
        <v>1650</v>
      </c>
      <c r="I524" s="17" t="s">
        <v>512</v>
      </c>
      <c r="J524">
        <v>1</v>
      </c>
      <c r="K524">
        <v>41.95</v>
      </c>
      <c r="L524">
        <v>12</v>
      </c>
      <c r="M524">
        <v>4</v>
      </c>
      <c r="N524">
        <v>23</v>
      </c>
      <c r="O524" s="30" t="s">
        <v>445</v>
      </c>
      <c r="P524" s="35" t="s">
        <v>455</v>
      </c>
      <c r="Q524">
        <v>5</v>
      </c>
      <c r="R524">
        <v>40</v>
      </c>
      <c r="S524" s="18" t="s">
        <v>188</v>
      </c>
      <c r="T524">
        <v>8</v>
      </c>
      <c r="U524">
        <v>9</v>
      </c>
      <c r="V524">
        <v>11</v>
      </c>
      <c r="W524">
        <v>11</v>
      </c>
      <c r="X524">
        <v>11</v>
      </c>
      <c r="AA524">
        <v>1011</v>
      </c>
      <c r="AB524" t="s">
        <v>30</v>
      </c>
    </row>
    <row r="525" spans="1:28" x14ac:dyDescent="0.25">
      <c r="A525" s="16" t="s">
        <v>203</v>
      </c>
      <c r="B525" s="24" t="s">
        <v>225</v>
      </c>
      <c r="C525">
        <v>76</v>
      </c>
      <c r="D525" s="33">
        <v>1</v>
      </c>
      <c r="E525" s="27" t="str">
        <f>VLOOKUP(U525, method!$A$1:$B$15, 2, 0)</f>
        <v>中後</v>
      </c>
      <c r="F525">
        <v>9</v>
      </c>
      <c r="G525">
        <v>130</v>
      </c>
      <c r="H525" s="46">
        <v>1650</v>
      </c>
      <c r="I525" s="21" t="s">
        <v>61</v>
      </c>
      <c r="J525">
        <v>1</v>
      </c>
      <c r="K525">
        <v>39.770000000000003</v>
      </c>
      <c r="L525">
        <v>22</v>
      </c>
      <c r="M525">
        <v>3</v>
      </c>
      <c r="N525">
        <v>23</v>
      </c>
      <c r="O525" s="31" t="s">
        <v>451</v>
      </c>
      <c r="P525" s="35" t="s">
        <v>455</v>
      </c>
      <c r="Q525">
        <v>5</v>
      </c>
      <c r="R525">
        <v>35</v>
      </c>
      <c r="S525" s="18" t="s">
        <v>188</v>
      </c>
      <c r="T525" s="10" t="s">
        <v>613</v>
      </c>
      <c r="U525">
        <v>10</v>
      </c>
      <c r="V525">
        <v>10</v>
      </c>
      <c r="W525">
        <v>10</v>
      </c>
      <c r="X525">
        <v>1</v>
      </c>
      <c r="AA525">
        <v>1009</v>
      </c>
      <c r="AB525" t="s">
        <v>30</v>
      </c>
    </row>
    <row r="526" spans="1:28" x14ac:dyDescent="0.25">
      <c r="A526" s="16" t="s">
        <v>203</v>
      </c>
      <c r="B526" s="24" t="s">
        <v>225</v>
      </c>
      <c r="C526">
        <v>10</v>
      </c>
      <c r="D526">
        <v>12</v>
      </c>
      <c r="E526" s="28" t="str">
        <f>VLOOKUP(U526, method!$A$1:$B$15, 2, 0)</f>
        <v>中前</v>
      </c>
      <c r="F526">
        <v>2</v>
      </c>
      <c r="G526">
        <v>133</v>
      </c>
      <c r="H526" s="44">
        <v>1200</v>
      </c>
      <c r="I526" s="18" t="s">
        <v>12</v>
      </c>
      <c r="J526">
        <v>1</v>
      </c>
      <c r="K526">
        <v>11.93</v>
      </c>
      <c r="L526">
        <v>12</v>
      </c>
      <c r="M526">
        <v>2</v>
      </c>
      <c r="N526">
        <v>23</v>
      </c>
      <c r="O526" t="s">
        <v>631</v>
      </c>
      <c r="P526" s="35" t="s">
        <v>455</v>
      </c>
      <c r="Q526">
        <v>5</v>
      </c>
      <c r="R526">
        <v>38</v>
      </c>
      <c r="S526" s="18" t="s">
        <v>188</v>
      </c>
      <c r="T526" t="s">
        <v>648</v>
      </c>
      <c r="U526">
        <v>7</v>
      </c>
      <c r="V526">
        <v>6</v>
      </c>
      <c r="W526">
        <v>12</v>
      </c>
      <c r="AA526">
        <v>1015</v>
      </c>
      <c r="AB526" t="s">
        <v>30</v>
      </c>
    </row>
    <row r="527" spans="1:28" x14ac:dyDescent="0.25">
      <c r="A527" s="16" t="s">
        <v>203</v>
      </c>
      <c r="B527" s="24" t="s">
        <v>225</v>
      </c>
      <c r="C527">
        <v>59</v>
      </c>
      <c r="D527">
        <v>9</v>
      </c>
      <c r="E527" s="28" t="str">
        <f>VLOOKUP(U527, method!$A$1:$B$15, 2, 0)</f>
        <v>中前</v>
      </c>
      <c r="F527">
        <v>2</v>
      </c>
      <c r="G527">
        <v>110</v>
      </c>
      <c r="H527" s="44">
        <v>1200</v>
      </c>
      <c r="I527" s="16" t="s">
        <v>1177</v>
      </c>
      <c r="J527">
        <v>1</v>
      </c>
      <c r="K527">
        <v>10.93</v>
      </c>
      <c r="L527">
        <v>15</v>
      </c>
      <c r="M527">
        <v>1</v>
      </c>
      <c r="N527">
        <v>23</v>
      </c>
      <c r="O527" t="s">
        <v>545</v>
      </c>
      <c r="P527" s="35" t="s">
        <v>455</v>
      </c>
      <c r="Q527">
        <v>4</v>
      </c>
      <c r="R527">
        <v>40</v>
      </c>
      <c r="S527" s="18" t="s">
        <v>188</v>
      </c>
      <c r="T527">
        <v>6</v>
      </c>
      <c r="U527">
        <v>7</v>
      </c>
      <c r="V527">
        <v>8</v>
      </c>
      <c r="W527">
        <v>9</v>
      </c>
      <c r="AA527">
        <v>996</v>
      </c>
      <c r="AB527" t="s">
        <v>30</v>
      </c>
    </row>
    <row r="528" spans="1:28" x14ac:dyDescent="0.25">
      <c r="A528" s="16" t="s">
        <v>203</v>
      </c>
      <c r="B528" s="24" t="s">
        <v>225</v>
      </c>
      <c r="C528">
        <v>166</v>
      </c>
      <c r="D528">
        <v>12</v>
      </c>
      <c r="E528" s="28" t="str">
        <f>VLOOKUP(U528, method!$A$1:$B$15, 2, 0)</f>
        <v>中前</v>
      </c>
      <c r="F528">
        <v>2</v>
      </c>
      <c r="G528">
        <v>119</v>
      </c>
      <c r="H528" s="46">
        <v>1400</v>
      </c>
      <c r="I528" s="17" t="s">
        <v>1179</v>
      </c>
      <c r="J528">
        <v>1</v>
      </c>
      <c r="K528">
        <v>23.51</v>
      </c>
      <c r="L528">
        <v>8</v>
      </c>
      <c r="M528">
        <v>1</v>
      </c>
      <c r="N528">
        <v>23</v>
      </c>
      <c r="O528" t="s">
        <v>631</v>
      </c>
      <c r="P528" s="35" t="s">
        <v>455</v>
      </c>
      <c r="Q528">
        <v>4</v>
      </c>
      <c r="R528">
        <v>43</v>
      </c>
      <c r="S528" s="18" t="s">
        <v>188</v>
      </c>
      <c r="T528" t="s">
        <v>573</v>
      </c>
      <c r="U528">
        <v>4</v>
      </c>
      <c r="V528">
        <v>4</v>
      </c>
      <c r="W528">
        <v>6</v>
      </c>
      <c r="X528">
        <v>12</v>
      </c>
      <c r="AA528">
        <v>1011</v>
      </c>
      <c r="AB528" t="s">
        <v>30</v>
      </c>
    </row>
    <row r="529" spans="1:28" x14ac:dyDescent="0.25">
      <c r="A529" s="16" t="s">
        <v>203</v>
      </c>
      <c r="B529" s="24" t="s">
        <v>225</v>
      </c>
      <c r="C529">
        <v>49</v>
      </c>
      <c r="D529">
        <v>10</v>
      </c>
      <c r="E529" s="29" t="str">
        <f>VLOOKUP(U529, method!$A$1:$B$15, 2, 0)</f>
        <v>留後</v>
      </c>
      <c r="F529">
        <v>8</v>
      </c>
      <c r="G529">
        <v>115</v>
      </c>
      <c r="H529" s="44">
        <v>1200</v>
      </c>
      <c r="I529" s="16" t="s">
        <v>1177</v>
      </c>
      <c r="J529">
        <v>1</v>
      </c>
      <c r="K529">
        <v>11.16</v>
      </c>
      <c r="L529">
        <v>21</v>
      </c>
      <c r="M529">
        <v>12</v>
      </c>
      <c r="N529">
        <v>22</v>
      </c>
      <c r="O529" s="31" t="s">
        <v>435</v>
      </c>
      <c r="P529" s="35" t="s">
        <v>436</v>
      </c>
      <c r="Q529">
        <v>4</v>
      </c>
      <c r="R529">
        <v>45</v>
      </c>
      <c r="S529" s="18" t="s">
        <v>188</v>
      </c>
      <c r="T529" t="s">
        <v>648</v>
      </c>
      <c r="U529">
        <v>12</v>
      </c>
      <c r="V529">
        <v>12</v>
      </c>
      <c r="W529">
        <v>10</v>
      </c>
      <c r="AA529">
        <v>1008</v>
      </c>
      <c r="AB529" t="s">
        <v>30</v>
      </c>
    </row>
    <row r="530" spans="1:28" x14ac:dyDescent="0.25">
      <c r="A530" s="16" t="s">
        <v>203</v>
      </c>
      <c r="B530" s="24" t="s">
        <v>225</v>
      </c>
      <c r="C530">
        <v>61</v>
      </c>
      <c r="D530">
        <v>6</v>
      </c>
      <c r="E530" s="28" t="str">
        <f>VLOOKUP(U530, method!$A$1:$B$15, 2, 0)</f>
        <v>中前</v>
      </c>
      <c r="F530">
        <v>3</v>
      </c>
      <c r="G530">
        <v>117</v>
      </c>
      <c r="H530" s="44">
        <v>1200</v>
      </c>
      <c r="I530" s="16" t="s">
        <v>1177</v>
      </c>
      <c r="J530">
        <v>1</v>
      </c>
      <c r="K530">
        <v>10.06</v>
      </c>
      <c r="L530">
        <v>16</v>
      </c>
      <c r="M530">
        <v>11</v>
      </c>
      <c r="N530">
        <v>22</v>
      </c>
      <c r="O530" s="30" t="s">
        <v>445</v>
      </c>
      <c r="P530" s="35" t="s">
        <v>455</v>
      </c>
      <c r="Q530">
        <v>4</v>
      </c>
      <c r="R530">
        <v>47</v>
      </c>
      <c r="S530" s="18" t="s">
        <v>188</v>
      </c>
      <c r="T530" t="s">
        <v>456</v>
      </c>
      <c r="U530">
        <v>7</v>
      </c>
      <c r="V530">
        <v>6</v>
      </c>
      <c r="W530">
        <v>6</v>
      </c>
      <c r="AA530">
        <v>997</v>
      </c>
      <c r="AB530" t="s">
        <v>875</v>
      </c>
    </row>
    <row r="531" spans="1:28" x14ac:dyDescent="0.25">
      <c r="A531" s="16" t="s">
        <v>203</v>
      </c>
      <c r="B531" s="25" t="s">
        <v>229</v>
      </c>
      <c r="C531">
        <v>146</v>
      </c>
      <c r="D531">
        <v>11</v>
      </c>
      <c r="E531" s="28" t="str">
        <f>VLOOKUP(U531, method!$A$1:$B$15, 2, 0)</f>
        <v>中前</v>
      </c>
      <c r="F531">
        <v>10</v>
      </c>
      <c r="G531">
        <v>123</v>
      </c>
      <c r="H531" s="44">
        <v>1200</v>
      </c>
      <c r="I531" s="21" t="s">
        <v>61</v>
      </c>
      <c r="J531">
        <v>1</v>
      </c>
      <c r="K531">
        <v>11.29</v>
      </c>
      <c r="L531">
        <v>11</v>
      </c>
      <c r="M531">
        <v>6</v>
      </c>
      <c r="N531">
        <v>25</v>
      </c>
      <c r="O531" s="30" t="s">
        <v>445</v>
      </c>
      <c r="P531" s="35" t="s">
        <v>436</v>
      </c>
      <c r="Q531">
        <v>4</v>
      </c>
      <c r="R531">
        <v>48</v>
      </c>
      <c r="S531" s="19" t="s">
        <v>57</v>
      </c>
      <c r="T531" t="s">
        <v>508</v>
      </c>
      <c r="U531">
        <v>7</v>
      </c>
      <c r="V531">
        <v>7</v>
      </c>
      <c r="W531">
        <v>11</v>
      </c>
      <c r="AA531">
        <v>1045</v>
      </c>
      <c r="AB531" t="s">
        <v>915</v>
      </c>
    </row>
    <row r="532" spans="1:28" x14ac:dyDescent="0.25">
      <c r="A532" s="16" t="s">
        <v>203</v>
      </c>
      <c r="B532" s="25" t="s">
        <v>229</v>
      </c>
      <c r="C532">
        <v>100</v>
      </c>
      <c r="D532">
        <v>11</v>
      </c>
      <c r="E532" s="26" t="str">
        <f>VLOOKUP(U532, method!$A$1:$B$15, 2, 0)</f>
        <v>放頭</v>
      </c>
      <c r="F532">
        <v>5</v>
      </c>
      <c r="G532">
        <v>123</v>
      </c>
      <c r="H532" s="44">
        <v>1200</v>
      </c>
      <c r="I532" s="17" t="s">
        <v>512</v>
      </c>
      <c r="J532">
        <v>1</v>
      </c>
      <c r="K532">
        <v>11.33</v>
      </c>
      <c r="L532">
        <v>16</v>
      </c>
      <c r="M532">
        <v>4</v>
      </c>
      <c r="N532">
        <v>25</v>
      </c>
      <c r="O532" s="30" t="s">
        <v>445</v>
      </c>
      <c r="P532" s="35" t="s">
        <v>436</v>
      </c>
      <c r="Q532">
        <v>4</v>
      </c>
      <c r="R532">
        <v>50</v>
      </c>
      <c r="S532" s="19" t="s">
        <v>57</v>
      </c>
      <c r="T532" t="s">
        <v>573</v>
      </c>
      <c r="U532">
        <v>2</v>
      </c>
      <c r="V532">
        <v>3</v>
      </c>
      <c r="W532">
        <v>11</v>
      </c>
      <c r="AA532">
        <v>1052</v>
      </c>
      <c r="AB532" t="s">
        <v>321</v>
      </c>
    </row>
    <row r="533" spans="1:28" x14ac:dyDescent="0.25">
      <c r="A533" s="16" t="s">
        <v>203</v>
      </c>
      <c r="B533" s="25" t="s">
        <v>229</v>
      </c>
      <c r="C533">
        <v>196</v>
      </c>
      <c r="D533">
        <v>12</v>
      </c>
      <c r="E533" s="28" t="str">
        <f>VLOOKUP(U533, method!$A$1:$B$15, 2, 0)</f>
        <v>中前</v>
      </c>
      <c r="F533">
        <v>4</v>
      </c>
      <c r="G533">
        <v>124</v>
      </c>
      <c r="H533" s="46">
        <v>1400</v>
      </c>
      <c r="I533" s="14" t="s">
        <v>45</v>
      </c>
      <c r="J533">
        <v>1</v>
      </c>
      <c r="K533">
        <v>22.92</v>
      </c>
      <c r="L533">
        <v>5</v>
      </c>
      <c r="M533">
        <v>1</v>
      </c>
      <c r="N533">
        <v>25</v>
      </c>
      <c r="O533" t="s">
        <v>631</v>
      </c>
      <c r="P533" s="35" t="s">
        <v>455</v>
      </c>
      <c r="Q533">
        <v>4</v>
      </c>
      <c r="R533">
        <v>52</v>
      </c>
      <c r="S533" s="19" t="s">
        <v>57</v>
      </c>
      <c r="T533" t="s">
        <v>548</v>
      </c>
      <c r="U533">
        <v>6</v>
      </c>
      <c r="V533">
        <v>7</v>
      </c>
      <c r="W533">
        <v>10</v>
      </c>
      <c r="X533">
        <v>12</v>
      </c>
      <c r="AA533">
        <v>1052</v>
      </c>
      <c r="AB533" t="s">
        <v>16</v>
      </c>
    </row>
    <row r="534" spans="1:28" x14ac:dyDescent="0.25">
      <c r="A534" s="16" t="s">
        <v>203</v>
      </c>
      <c r="B534" s="25" t="s">
        <v>229</v>
      </c>
      <c r="C534">
        <v>75</v>
      </c>
      <c r="D534">
        <v>13</v>
      </c>
      <c r="E534" s="27" t="str">
        <f>VLOOKUP(U534, method!$A$1:$B$15, 2, 0)</f>
        <v>中後</v>
      </c>
      <c r="F534">
        <v>9</v>
      </c>
      <c r="G534">
        <v>128</v>
      </c>
      <c r="H534" s="44">
        <v>1200</v>
      </c>
      <c r="I534" s="25" t="s">
        <v>26</v>
      </c>
      <c r="J534">
        <v>1</v>
      </c>
      <c r="K534">
        <v>10.47</v>
      </c>
      <c r="L534">
        <v>22</v>
      </c>
      <c r="M534">
        <v>12</v>
      </c>
      <c r="N534">
        <v>24</v>
      </c>
      <c r="O534" t="s">
        <v>491</v>
      </c>
      <c r="P534" s="35" t="s">
        <v>455</v>
      </c>
      <c r="Q534">
        <v>4</v>
      </c>
      <c r="R534">
        <v>52</v>
      </c>
      <c r="S534" s="19" t="s">
        <v>57</v>
      </c>
      <c r="T534">
        <v>7</v>
      </c>
      <c r="U534">
        <v>8</v>
      </c>
      <c r="V534">
        <v>10</v>
      </c>
      <c r="W534">
        <v>13</v>
      </c>
      <c r="AA534">
        <v>1073</v>
      </c>
      <c r="AB534" t="s">
        <v>100</v>
      </c>
    </row>
    <row r="535" spans="1:28" x14ac:dyDescent="0.25">
      <c r="A535" s="16" t="s">
        <v>203</v>
      </c>
      <c r="B535" s="14" t="s">
        <v>232</v>
      </c>
      <c r="C535">
        <v>14</v>
      </c>
      <c r="D535">
        <v>6</v>
      </c>
      <c r="E535" s="28" t="str">
        <f>VLOOKUP(U535, method!$A$1:$B$15, 2, 0)</f>
        <v>中前</v>
      </c>
      <c r="F535">
        <v>4</v>
      </c>
      <c r="G535">
        <v>120</v>
      </c>
      <c r="H535" s="44">
        <v>1200</v>
      </c>
      <c r="I535" s="15" t="s">
        <v>390</v>
      </c>
      <c r="J535">
        <v>1</v>
      </c>
      <c r="K535">
        <v>9.9</v>
      </c>
      <c r="L535">
        <v>25</v>
      </c>
      <c r="M535">
        <v>6</v>
      </c>
      <c r="N535">
        <v>25</v>
      </c>
      <c r="O535" s="31" t="s">
        <v>435</v>
      </c>
      <c r="P535" s="35" t="s">
        <v>436</v>
      </c>
      <c r="Q535">
        <v>4</v>
      </c>
      <c r="R535">
        <v>45</v>
      </c>
      <c r="S535" s="22" t="s">
        <v>51</v>
      </c>
      <c r="T535" s="10" t="s">
        <v>442</v>
      </c>
      <c r="U535">
        <v>7</v>
      </c>
      <c r="V535">
        <v>5</v>
      </c>
      <c r="W535">
        <v>6</v>
      </c>
      <c r="AA535">
        <v>1047</v>
      </c>
      <c r="AB535" t="s">
        <v>158</v>
      </c>
    </row>
    <row r="536" spans="1:28" x14ac:dyDescent="0.25">
      <c r="A536" s="16" t="s">
        <v>203</v>
      </c>
      <c r="B536" s="14" t="s">
        <v>232</v>
      </c>
      <c r="C536">
        <v>11</v>
      </c>
      <c r="D536">
        <v>8</v>
      </c>
      <c r="E536" s="28" t="str">
        <f>VLOOKUP(U536, method!$A$1:$B$15, 2, 0)</f>
        <v>中前</v>
      </c>
      <c r="F536">
        <v>7</v>
      </c>
      <c r="G536">
        <v>121</v>
      </c>
      <c r="H536" s="44">
        <v>1200</v>
      </c>
      <c r="I536" s="18" t="s">
        <v>201</v>
      </c>
      <c r="J536">
        <v>1</v>
      </c>
      <c r="K536">
        <v>10.31</v>
      </c>
      <c r="L536">
        <v>28</v>
      </c>
      <c r="M536">
        <v>5</v>
      </c>
      <c r="N536">
        <v>25</v>
      </c>
      <c r="O536" s="31" t="s">
        <v>451</v>
      </c>
      <c r="P536" s="35" t="s">
        <v>436</v>
      </c>
      <c r="Q536">
        <v>4</v>
      </c>
      <c r="R536">
        <v>45</v>
      </c>
      <c r="S536" s="22" t="s">
        <v>51</v>
      </c>
      <c r="T536" t="s">
        <v>536</v>
      </c>
      <c r="U536">
        <v>7</v>
      </c>
      <c r="V536">
        <v>8</v>
      </c>
      <c r="W536">
        <v>8</v>
      </c>
      <c r="AA536">
        <v>1050</v>
      </c>
      <c r="AB536" t="s">
        <v>158</v>
      </c>
    </row>
    <row r="537" spans="1:28" x14ac:dyDescent="0.25">
      <c r="A537" s="16" t="s">
        <v>203</v>
      </c>
      <c r="B537" s="14" t="s">
        <v>232</v>
      </c>
      <c r="C537">
        <v>4.3</v>
      </c>
      <c r="D537" s="33">
        <v>1</v>
      </c>
      <c r="E537" s="28" t="str">
        <f>VLOOKUP(U537, method!$A$1:$B$15, 2, 0)</f>
        <v>中前</v>
      </c>
      <c r="F537">
        <v>4</v>
      </c>
      <c r="G537">
        <v>116</v>
      </c>
      <c r="H537" s="44">
        <v>1200</v>
      </c>
      <c r="I537" s="18" t="s">
        <v>201</v>
      </c>
      <c r="J537">
        <v>1</v>
      </c>
      <c r="K537">
        <v>10.38</v>
      </c>
      <c r="L537">
        <v>7</v>
      </c>
      <c r="M537">
        <v>5</v>
      </c>
      <c r="N537">
        <v>25</v>
      </c>
      <c r="O537" s="31" t="s">
        <v>439</v>
      </c>
      <c r="P537" s="35" t="s">
        <v>455</v>
      </c>
      <c r="Q537">
        <v>4</v>
      </c>
      <c r="R537">
        <v>40</v>
      </c>
      <c r="S537" s="22" t="s">
        <v>51</v>
      </c>
      <c r="T537" s="10" t="s">
        <v>613</v>
      </c>
      <c r="U537">
        <v>5</v>
      </c>
      <c r="V537">
        <v>4</v>
      </c>
      <c r="W537">
        <v>1</v>
      </c>
      <c r="AA537">
        <v>1031</v>
      </c>
      <c r="AB537" t="s">
        <v>158</v>
      </c>
    </row>
    <row r="538" spans="1:28" x14ac:dyDescent="0.25">
      <c r="A538" s="16" t="s">
        <v>203</v>
      </c>
      <c r="B538" s="14" t="s">
        <v>232</v>
      </c>
      <c r="C538">
        <v>3.9</v>
      </c>
      <c r="D538" s="33">
        <v>2</v>
      </c>
      <c r="E538" s="28" t="str">
        <f>VLOOKUP(U538, method!$A$1:$B$15, 2, 0)</f>
        <v>中前</v>
      </c>
      <c r="F538">
        <v>1</v>
      </c>
      <c r="G538">
        <v>116</v>
      </c>
      <c r="H538" s="44">
        <v>1200</v>
      </c>
      <c r="I538" s="20" t="s">
        <v>56</v>
      </c>
      <c r="J538">
        <v>1</v>
      </c>
      <c r="K538">
        <v>9.9499999999999993</v>
      </c>
      <c r="L538">
        <v>23</v>
      </c>
      <c r="M538">
        <v>4</v>
      </c>
      <c r="N538">
        <v>25</v>
      </c>
      <c r="O538" s="31" t="s">
        <v>435</v>
      </c>
      <c r="P538" s="35" t="s">
        <v>455</v>
      </c>
      <c r="Q538">
        <v>4</v>
      </c>
      <c r="R538">
        <v>40</v>
      </c>
      <c r="S538" s="22" t="s">
        <v>51</v>
      </c>
      <c r="T538" s="10" t="s">
        <v>526</v>
      </c>
      <c r="U538">
        <v>5</v>
      </c>
      <c r="V538">
        <v>3</v>
      </c>
      <c r="W538">
        <v>2</v>
      </c>
      <c r="AA538">
        <v>1029</v>
      </c>
      <c r="AB538" t="s">
        <v>158</v>
      </c>
    </row>
    <row r="539" spans="1:28" x14ac:dyDescent="0.25">
      <c r="A539" s="16" t="s">
        <v>203</v>
      </c>
      <c r="B539" s="14" t="s">
        <v>232</v>
      </c>
      <c r="C539">
        <v>18</v>
      </c>
      <c r="D539" s="34">
        <v>5</v>
      </c>
      <c r="E539" s="27" t="str">
        <f>VLOOKUP(U539, method!$A$1:$B$15, 2, 0)</f>
        <v>中後</v>
      </c>
      <c r="F539">
        <v>9</v>
      </c>
      <c r="G539">
        <v>115</v>
      </c>
      <c r="H539" s="44">
        <v>1200</v>
      </c>
      <c r="I539" s="17" t="s">
        <v>512</v>
      </c>
      <c r="J539">
        <v>1</v>
      </c>
      <c r="K539">
        <v>10.1</v>
      </c>
      <c r="L539">
        <v>9</v>
      </c>
      <c r="M539">
        <v>4</v>
      </c>
      <c r="N539">
        <v>25</v>
      </c>
      <c r="O539" s="31" t="s">
        <v>439</v>
      </c>
      <c r="P539" s="35" t="s">
        <v>436</v>
      </c>
      <c r="Q539">
        <v>4</v>
      </c>
      <c r="R539">
        <v>42</v>
      </c>
      <c r="S539" s="22" t="s">
        <v>51</v>
      </c>
      <c r="T539" s="10" t="s">
        <v>452</v>
      </c>
      <c r="U539">
        <v>9</v>
      </c>
      <c r="V539">
        <v>8</v>
      </c>
      <c r="W539">
        <v>5</v>
      </c>
      <c r="AA539">
        <v>1042</v>
      </c>
      <c r="AB539" t="s">
        <v>158</v>
      </c>
    </row>
    <row r="540" spans="1:28" x14ac:dyDescent="0.25">
      <c r="A540" s="16" t="s">
        <v>203</v>
      </c>
      <c r="B540" s="14" t="s">
        <v>232</v>
      </c>
      <c r="C540">
        <v>9.1999999999999993</v>
      </c>
      <c r="D540">
        <v>6</v>
      </c>
      <c r="E540" s="29" t="str">
        <f>VLOOKUP(U540, method!$A$1:$B$15, 2, 0)</f>
        <v>留後</v>
      </c>
      <c r="F540">
        <v>9</v>
      </c>
      <c r="G540">
        <v>118</v>
      </c>
      <c r="H540" s="44">
        <v>1200</v>
      </c>
      <c r="I540" s="24" t="s">
        <v>146</v>
      </c>
      <c r="J540">
        <v>1</v>
      </c>
      <c r="K540">
        <v>10.11</v>
      </c>
      <c r="L540">
        <v>19</v>
      </c>
      <c r="M540">
        <v>3</v>
      </c>
      <c r="N540">
        <v>25</v>
      </c>
      <c r="O540" s="30" t="s">
        <v>445</v>
      </c>
      <c r="P540" s="35" t="s">
        <v>436</v>
      </c>
      <c r="Q540">
        <v>4</v>
      </c>
      <c r="R540">
        <v>42</v>
      </c>
      <c r="S540" s="22" t="s">
        <v>51</v>
      </c>
      <c r="T540" t="s">
        <v>456</v>
      </c>
      <c r="U540">
        <v>11</v>
      </c>
      <c r="V540">
        <v>9</v>
      </c>
      <c r="W540">
        <v>6</v>
      </c>
      <c r="AA540">
        <v>1028</v>
      </c>
      <c r="AB540" t="s">
        <v>158</v>
      </c>
    </row>
    <row r="541" spans="1:28" x14ac:dyDescent="0.25">
      <c r="A541" s="16" t="s">
        <v>203</v>
      </c>
      <c r="B541" s="14" t="s">
        <v>232</v>
      </c>
      <c r="C541">
        <v>14</v>
      </c>
      <c r="D541" s="33">
        <v>2</v>
      </c>
      <c r="E541" s="28" t="str">
        <f>VLOOKUP(U541, method!$A$1:$B$15, 2, 0)</f>
        <v>中前</v>
      </c>
      <c r="F541">
        <v>8</v>
      </c>
      <c r="G541">
        <v>117</v>
      </c>
      <c r="H541" s="44">
        <v>1200</v>
      </c>
      <c r="I541" s="18" t="s">
        <v>201</v>
      </c>
      <c r="J541">
        <v>1</v>
      </c>
      <c r="K541">
        <v>9.7799999999999994</v>
      </c>
      <c r="L541">
        <v>5</v>
      </c>
      <c r="M541">
        <v>3</v>
      </c>
      <c r="N541">
        <v>25</v>
      </c>
      <c r="O541" s="31" t="s">
        <v>451</v>
      </c>
      <c r="P541" s="35" t="s">
        <v>455</v>
      </c>
      <c r="Q541">
        <v>4</v>
      </c>
      <c r="R541">
        <v>41</v>
      </c>
      <c r="S541" s="22" t="s">
        <v>51</v>
      </c>
      <c r="T541" s="10" t="s">
        <v>488</v>
      </c>
      <c r="U541">
        <v>6</v>
      </c>
      <c r="V541">
        <v>6</v>
      </c>
      <c r="W541">
        <v>2</v>
      </c>
      <c r="AA541">
        <v>1040</v>
      </c>
      <c r="AB541" t="s">
        <v>158</v>
      </c>
    </row>
    <row r="542" spans="1:28" x14ac:dyDescent="0.25">
      <c r="A542" s="16" t="s">
        <v>203</v>
      </c>
      <c r="B542" s="14" t="s">
        <v>232</v>
      </c>
      <c r="C542">
        <v>9.1999999999999993</v>
      </c>
      <c r="D542" s="34">
        <v>5</v>
      </c>
      <c r="E542" s="29" t="str">
        <f>VLOOKUP(U542, method!$A$1:$B$15, 2, 0)</f>
        <v>留後</v>
      </c>
      <c r="F542">
        <v>11</v>
      </c>
      <c r="G542">
        <v>119</v>
      </c>
      <c r="H542" s="44">
        <v>1200</v>
      </c>
      <c r="I542" s="20" t="s">
        <v>56</v>
      </c>
      <c r="J542">
        <v>1</v>
      </c>
      <c r="K542">
        <v>10.26</v>
      </c>
      <c r="L542">
        <v>5</v>
      </c>
      <c r="M542">
        <v>2</v>
      </c>
      <c r="N542">
        <v>25</v>
      </c>
      <c r="O542" s="31" t="s">
        <v>439</v>
      </c>
      <c r="P542" s="35" t="s">
        <v>455</v>
      </c>
      <c r="Q542">
        <v>4</v>
      </c>
      <c r="R542">
        <v>43</v>
      </c>
      <c r="S542" s="22" t="s">
        <v>51</v>
      </c>
      <c r="T542" s="10">
        <v>2</v>
      </c>
      <c r="U542">
        <v>11</v>
      </c>
      <c r="V542">
        <v>10</v>
      </c>
      <c r="W542">
        <v>5</v>
      </c>
      <c r="AA542">
        <v>1047</v>
      </c>
      <c r="AB542" t="s">
        <v>158</v>
      </c>
    </row>
    <row r="543" spans="1:28" x14ac:dyDescent="0.25">
      <c r="A543" s="16" t="s">
        <v>203</v>
      </c>
      <c r="B543" s="14" t="s">
        <v>232</v>
      </c>
      <c r="C543">
        <v>9.6999999999999993</v>
      </c>
      <c r="D543">
        <v>7</v>
      </c>
      <c r="E543" s="28" t="str">
        <f>VLOOKUP(U543, method!$A$1:$B$15, 2, 0)</f>
        <v>中前</v>
      </c>
      <c r="F543">
        <v>5</v>
      </c>
      <c r="G543">
        <v>121</v>
      </c>
      <c r="H543" s="44">
        <v>1200</v>
      </c>
      <c r="I543" s="20" t="s">
        <v>56</v>
      </c>
      <c r="J543">
        <v>1</v>
      </c>
      <c r="K543">
        <v>10.53</v>
      </c>
      <c r="L543">
        <v>15</v>
      </c>
      <c r="M543">
        <v>1</v>
      </c>
      <c r="N543">
        <v>25</v>
      </c>
      <c r="O543" s="30" t="s">
        <v>445</v>
      </c>
      <c r="P543" s="35" t="s">
        <v>455</v>
      </c>
      <c r="Q543">
        <v>4</v>
      </c>
      <c r="R543">
        <v>45</v>
      </c>
      <c r="S543" s="22" t="s">
        <v>51</v>
      </c>
      <c r="T543" s="10" t="s">
        <v>498</v>
      </c>
      <c r="U543">
        <v>7</v>
      </c>
      <c r="V543">
        <v>6</v>
      </c>
      <c r="W543">
        <v>7</v>
      </c>
      <c r="AA543">
        <v>1030</v>
      </c>
      <c r="AB543" t="s">
        <v>158</v>
      </c>
    </row>
    <row r="544" spans="1:28" x14ac:dyDescent="0.25">
      <c r="A544" s="16" t="s">
        <v>203</v>
      </c>
      <c r="B544" s="14" t="s">
        <v>232</v>
      </c>
      <c r="C544">
        <v>6.3</v>
      </c>
      <c r="D544" s="34">
        <v>4</v>
      </c>
      <c r="E544" s="28" t="str">
        <f>VLOOKUP(U544, method!$A$1:$B$15, 2, 0)</f>
        <v>中前</v>
      </c>
      <c r="F544">
        <v>3</v>
      </c>
      <c r="G544">
        <v>122</v>
      </c>
      <c r="H544" s="44">
        <v>1200</v>
      </c>
      <c r="I544" s="16" t="s">
        <v>140</v>
      </c>
      <c r="J544">
        <v>1</v>
      </c>
      <c r="K544">
        <v>10.210000000000001</v>
      </c>
      <c r="L544">
        <v>26</v>
      </c>
      <c r="M544">
        <v>12</v>
      </c>
      <c r="N544">
        <v>24</v>
      </c>
      <c r="O544" s="31" t="s">
        <v>451</v>
      </c>
      <c r="P544" s="35" t="s">
        <v>455</v>
      </c>
      <c r="Q544">
        <v>4</v>
      </c>
      <c r="R544">
        <v>45</v>
      </c>
      <c r="S544" s="22" t="s">
        <v>51</v>
      </c>
      <c r="T544" t="s">
        <v>456</v>
      </c>
      <c r="U544">
        <v>5</v>
      </c>
      <c r="V544">
        <v>5</v>
      </c>
      <c r="W544">
        <v>4</v>
      </c>
      <c r="AA544">
        <v>1029</v>
      </c>
      <c r="AB544" t="s">
        <v>158</v>
      </c>
    </row>
    <row r="545" spans="1:28" x14ac:dyDescent="0.25">
      <c r="A545" s="16" t="s">
        <v>203</v>
      </c>
      <c r="B545" s="14" t="s">
        <v>232</v>
      </c>
      <c r="C545">
        <v>12</v>
      </c>
      <c r="D545" s="33">
        <v>2</v>
      </c>
      <c r="E545" s="28" t="str">
        <f>VLOOKUP(U545, method!$A$1:$B$15, 2, 0)</f>
        <v>中前</v>
      </c>
      <c r="F545">
        <v>4</v>
      </c>
      <c r="G545">
        <v>122</v>
      </c>
      <c r="H545" s="44">
        <v>1200</v>
      </c>
      <c r="I545" s="16" t="s">
        <v>140</v>
      </c>
      <c r="J545">
        <v>1</v>
      </c>
      <c r="K545">
        <v>10.16</v>
      </c>
      <c r="L545">
        <v>27</v>
      </c>
      <c r="M545">
        <v>11</v>
      </c>
      <c r="N545">
        <v>24</v>
      </c>
      <c r="O545" s="31" t="s">
        <v>451</v>
      </c>
      <c r="P545" s="35" t="s">
        <v>455</v>
      </c>
      <c r="Q545">
        <v>4</v>
      </c>
      <c r="R545">
        <v>45</v>
      </c>
      <c r="S545" s="22" t="s">
        <v>51</v>
      </c>
      <c r="T545" t="s">
        <v>456</v>
      </c>
      <c r="U545">
        <v>7</v>
      </c>
      <c r="V545">
        <v>7</v>
      </c>
      <c r="W545">
        <v>2</v>
      </c>
      <c r="AA545">
        <v>1041</v>
      </c>
      <c r="AB545" t="s">
        <v>158</v>
      </c>
    </row>
    <row r="546" spans="1:28" x14ac:dyDescent="0.25">
      <c r="A546" s="16" t="s">
        <v>203</v>
      </c>
      <c r="B546" s="14" t="s">
        <v>232</v>
      </c>
      <c r="C546">
        <v>26</v>
      </c>
      <c r="D546">
        <v>7</v>
      </c>
      <c r="E546" s="29" t="str">
        <f>VLOOKUP(U546, method!$A$1:$B$15, 2, 0)</f>
        <v>留後</v>
      </c>
      <c r="F546">
        <v>9</v>
      </c>
      <c r="G546">
        <v>122</v>
      </c>
      <c r="H546" s="44">
        <v>1200</v>
      </c>
      <c r="I546" s="16" t="s">
        <v>140</v>
      </c>
      <c r="J546">
        <v>1</v>
      </c>
      <c r="K546">
        <v>10.48</v>
      </c>
      <c r="L546">
        <v>30</v>
      </c>
      <c r="M546">
        <v>10</v>
      </c>
      <c r="N546">
        <v>24</v>
      </c>
      <c r="O546" s="31" t="s">
        <v>451</v>
      </c>
      <c r="P546" s="35" t="s">
        <v>455</v>
      </c>
      <c r="Q546">
        <v>4</v>
      </c>
      <c r="R546">
        <v>47</v>
      </c>
      <c r="S546" s="22" t="s">
        <v>51</v>
      </c>
      <c r="T546" s="10" t="s">
        <v>498</v>
      </c>
      <c r="U546">
        <v>11</v>
      </c>
      <c r="V546">
        <v>12</v>
      </c>
      <c r="W546">
        <v>7</v>
      </c>
      <c r="AA546">
        <v>1038</v>
      </c>
      <c r="AB546" t="s">
        <v>158</v>
      </c>
    </row>
    <row r="547" spans="1:28" x14ac:dyDescent="0.25">
      <c r="A547" s="16" t="s">
        <v>203</v>
      </c>
      <c r="B547" s="14" t="s">
        <v>232</v>
      </c>
      <c r="C547">
        <v>65</v>
      </c>
      <c r="D547">
        <v>7</v>
      </c>
      <c r="E547" s="29" t="str">
        <f>VLOOKUP(U547, method!$A$1:$B$15, 2, 0)</f>
        <v>留後</v>
      </c>
      <c r="F547">
        <v>11</v>
      </c>
      <c r="G547">
        <v>125</v>
      </c>
      <c r="H547" s="44">
        <v>1200</v>
      </c>
      <c r="I547" s="16" t="s">
        <v>140</v>
      </c>
      <c r="J547">
        <v>1</v>
      </c>
      <c r="K547">
        <v>10.84</v>
      </c>
      <c r="L547">
        <v>9</v>
      </c>
      <c r="M547">
        <v>10</v>
      </c>
      <c r="N547">
        <v>24</v>
      </c>
      <c r="O547" s="31" t="s">
        <v>439</v>
      </c>
      <c r="P547" s="35" t="s">
        <v>455</v>
      </c>
      <c r="Q547">
        <v>4</v>
      </c>
      <c r="R547">
        <v>49</v>
      </c>
      <c r="S547" s="22" t="s">
        <v>51</v>
      </c>
      <c r="T547" s="10" t="s">
        <v>442</v>
      </c>
      <c r="U547">
        <v>12</v>
      </c>
      <c r="V547">
        <v>12</v>
      </c>
      <c r="W547">
        <v>7</v>
      </c>
      <c r="AA547">
        <v>1024</v>
      </c>
      <c r="AB547" t="s">
        <v>158</v>
      </c>
    </row>
    <row r="548" spans="1:28" x14ac:dyDescent="0.25">
      <c r="A548" s="16" t="s">
        <v>203</v>
      </c>
      <c r="B548" s="14" t="s">
        <v>232</v>
      </c>
      <c r="C548">
        <v>137</v>
      </c>
      <c r="D548" s="34">
        <v>5</v>
      </c>
      <c r="E548" s="27" t="str">
        <f>VLOOKUP(U548, method!$A$1:$B$15, 2, 0)</f>
        <v>中後</v>
      </c>
      <c r="F548">
        <v>8</v>
      </c>
      <c r="G548">
        <v>126</v>
      </c>
      <c r="H548" s="44">
        <v>1200</v>
      </c>
      <c r="I548" s="16" t="s">
        <v>140</v>
      </c>
      <c r="J548">
        <v>1</v>
      </c>
      <c r="K548">
        <v>10.32</v>
      </c>
      <c r="L548">
        <v>18</v>
      </c>
      <c r="M548">
        <v>9</v>
      </c>
      <c r="N548">
        <v>24</v>
      </c>
      <c r="O548" s="30" t="s">
        <v>445</v>
      </c>
      <c r="P548" s="35" t="s">
        <v>455</v>
      </c>
      <c r="Q548">
        <v>4</v>
      </c>
      <c r="R548">
        <v>51</v>
      </c>
      <c r="S548" s="22" t="s">
        <v>51</v>
      </c>
      <c r="T548" t="s">
        <v>637</v>
      </c>
      <c r="U548">
        <v>8</v>
      </c>
      <c r="V548">
        <v>8</v>
      </c>
      <c r="W548">
        <v>5</v>
      </c>
      <c r="AA548">
        <v>1032</v>
      </c>
      <c r="AB548" t="s">
        <v>158</v>
      </c>
    </row>
    <row r="549" spans="1:28" x14ac:dyDescent="0.25">
      <c r="A549" s="16" t="s">
        <v>203</v>
      </c>
      <c r="B549" s="14" t="s">
        <v>232</v>
      </c>
      <c r="C549">
        <v>130</v>
      </c>
      <c r="D549">
        <v>9</v>
      </c>
      <c r="E549" s="28" t="str">
        <f>VLOOKUP(U549, method!$A$1:$B$15, 2, 0)</f>
        <v>中前</v>
      </c>
      <c r="F549">
        <v>2</v>
      </c>
      <c r="G549">
        <v>130</v>
      </c>
      <c r="H549" s="44">
        <v>1200</v>
      </c>
      <c r="I549" s="21" t="s">
        <v>61</v>
      </c>
      <c r="J549">
        <v>1</v>
      </c>
      <c r="K549">
        <v>10.119999999999999</v>
      </c>
      <c r="L549">
        <v>1</v>
      </c>
      <c r="M549">
        <v>7</v>
      </c>
      <c r="N549">
        <v>24</v>
      </c>
      <c r="O549" t="s">
        <v>551</v>
      </c>
      <c r="P549" s="35" t="s">
        <v>455</v>
      </c>
      <c r="Q549">
        <v>4</v>
      </c>
      <c r="R549">
        <v>55</v>
      </c>
      <c r="S549" s="22" t="s">
        <v>51</v>
      </c>
      <c r="T549" t="s">
        <v>664</v>
      </c>
      <c r="U549">
        <v>5</v>
      </c>
      <c r="V549">
        <v>5</v>
      </c>
      <c r="W549">
        <v>9</v>
      </c>
      <c r="AA549">
        <v>1028</v>
      </c>
      <c r="AB549" t="s">
        <v>158</v>
      </c>
    </row>
    <row r="550" spans="1:28" x14ac:dyDescent="0.25">
      <c r="A550" s="16" t="s">
        <v>203</v>
      </c>
      <c r="B550" s="14" t="s">
        <v>232</v>
      </c>
      <c r="C550">
        <v>87</v>
      </c>
      <c r="D550">
        <v>10</v>
      </c>
      <c r="E550" s="27" t="str">
        <f>VLOOKUP(U550, method!$A$1:$B$15, 2, 0)</f>
        <v>中後</v>
      </c>
      <c r="F550">
        <v>6</v>
      </c>
      <c r="G550">
        <v>135</v>
      </c>
      <c r="H550" s="44">
        <v>1200</v>
      </c>
      <c r="I550" s="21" t="s">
        <v>61</v>
      </c>
      <c r="J550">
        <v>1</v>
      </c>
      <c r="K550">
        <v>11.94</v>
      </c>
      <c r="L550">
        <v>12</v>
      </c>
      <c r="M550">
        <v>6</v>
      </c>
      <c r="N550">
        <v>24</v>
      </c>
      <c r="O550" s="30" t="s">
        <v>445</v>
      </c>
      <c r="P550" s="35" t="s">
        <v>455</v>
      </c>
      <c r="Q550">
        <v>4</v>
      </c>
      <c r="R550">
        <v>58</v>
      </c>
      <c r="S550" s="22" t="s">
        <v>51</v>
      </c>
      <c r="T550">
        <v>11</v>
      </c>
      <c r="U550">
        <v>9</v>
      </c>
      <c r="V550">
        <v>9</v>
      </c>
      <c r="W550">
        <v>10</v>
      </c>
      <c r="AA550">
        <v>1031</v>
      </c>
      <c r="AB550" t="s">
        <v>158</v>
      </c>
    </row>
    <row r="551" spans="1:28" x14ac:dyDescent="0.25">
      <c r="A551" s="16" t="s">
        <v>203</v>
      </c>
      <c r="B551" s="14" t="s">
        <v>232</v>
      </c>
      <c r="C551">
        <v>213</v>
      </c>
      <c r="D551">
        <v>11</v>
      </c>
      <c r="E551" s="27" t="str">
        <f>VLOOKUP(U551, method!$A$1:$B$15, 2, 0)</f>
        <v>中後</v>
      </c>
      <c r="F551">
        <v>6</v>
      </c>
      <c r="G551">
        <v>116</v>
      </c>
      <c r="H551" s="44">
        <v>1200</v>
      </c>
      <c r="I551" s="22" t="s">
        <v>470</v>
      </c>
      <c r="J551">
        <v>1</v>
      </c>
      <c r="K551">
        <v>10.35</v>
      </c>
      <c r="L551">
        <v>26</v>
      </c>
      <c r="M551">
        <v>5</v>
      </c>
      <c r="N551">
        <v>24</v>
      </c>
      <c r="O551" t="s">
        <v>545</v>
      </c>
      <c r="P551" s="35" t="s">
        <v>455</v>
      </c>
      <c r="Q551">
        <v>3</v>
      </c>
      <c r="R551">
        <v>60</v>
      </c>
      <c r="S551" s="22" t="s">
        <v>51</v>
      </c>
      <c r="T551" t="s">
        <v>624</v>
      </c>
      <c r="U551">
        <v>10</v>
      </c>
      <c r="V551">
        <v>9</v>
      </c>
      <c r="W551">
        <v>11</v>
      </c>
      <c r="AA551">
        <v>1028</v>
      </c>
      <c r="AB551" t="s">
        <v>158</v>
      </c>
    </row>
    <row r="552" spans="1:28" x14ac:dyDescent="0.25">
      <c r="A552" s="16" t="s">
        <v>203</v>
      </c>
      <c r="B552" s="14" t="s">
        <v>232</v>
      </c>
      <c r="C552">
        <v>194</v>
      </c>
      <c r="D552">
        <v>11</v>
      </c>
      <c r="E552" s="29" t="str">
        <f>VLOOKUP(U552, method!$A$1:$B$15, 2, 0)</f>
        <v>留後</v>
      </c>
      <c r="F552">
        <v>10</v>
      </c>
      <c r="G552">
        <v>119</v>
      </c>
      <c r="H552" s="44">
        <v>1200</v>
      </c>
      <c r="I552" s="22" t="s">
        <v>470</v>
      </c>
      <c r="J552">
        <v>1</v>
      </c>
      <c r="K552">
        <v>10.56</v>
      </c>
      <c r="L552">
        <v>11</v>
      </c>
      <c r="M552">
        <v>5</v>
      </c>
      <c r="N552">
        <v>24</v>
      </c>
      <c r="O552" t="s">
        <v>532</v>
      </c>
      <c r="P552" s="35" t="s">
        <v>436</v>
      </c>
      <c r="Q552">
        <v>3</v>
      </c>
      <c r="R552">
        <v>62</v>
      </c>
      <c r="S552" s="22" t="s">
        <v>51</v>
      </c>
      <c r="T552" t="s">
        <v>473</v>
      </c>
      <c r="U552">
        <v>12</v>
      </c>
      <c r="V552">
        <v>11</v>
      </c>
      <c r="W552">
        <v>11</v>
      </c>
      <c r="AA552">
        <v>1023</v>
      </c>
      <c r="AB552" t="s">
        <v>158</v>
      </c>
    </row>
    <row r="553" spans="1:28" x14ac:dyDescent="0.25">
      <c r="A553" s="16" t="s">
        <v>203</v>
      </c>
      <c r="B553" s="14" t="s">
        <v>232</v>
      </c>
      <c r="C553">
        <v>186</v>
      </c>
      <c r="D553">
        <v>13</v>
      </c>
      <c r="E553" s="27" t="str">
        <f>VLOOKUP(U553, method!$A$1:$B$15, 2, 0)</f>
        <v>中後</v>
      </c>
      <c r="F553">
        <v>1</v>
      </c>
      <c r="G553">
        <v>123</v>
      </c>
      <c r="H553" s="44">
        <v>1200</v>
      </c>
      <c r="I553" s="14" t="s">
        <v>45</v>
      </c>
      <c r="J553">
        <v>1</v>
      </c>
      <c r="K553">
        <v>11.86</v>
      </c>
      <c r="L553">
        <v>28</v>
      </c>
      <c r="M553">
        <v>4</v>
      </c>
      <c r="N553">
        <v>24</v>
      </c>
      <c r="O553" t="s">
        <v>545</v>
      </c>
      <c r="P553" s="36" t="s">
        <v>479</v>
      </c>
      <c r="Q553">
        <v>3</v>
      </c>
      <c r="R553">
        <v>64</v>
      </c>
      <c r="S553" s="22" t="s">
        <v>51</v>
      </c>
      <c r="T553" t="s">
        <v>864</v>
      </c>
      <c r="U553">
        <v>9</v>
      </c>
      <c r="V553">
        <v>6</v>
      </c>
      <c r="W553">
        <v>13</v>
      </c>
      <c r="AA553">
        <v>1033</v>
      </c>
      <c r="AB553" t="s">
        <v>1192</v>
      </c>
    </row>
    <row r="554" spans="1:28" x14ac:dyDescent="0.25">
      <c r="A554" s="16" t="s">
        <v>203</v>
      </c>
      <c r="B554" s="14" t="s">
        <v>232</v>
      </c>
      <c r="C554">
        <v>98</v>
      </c>
      <c r="D554">
        <v>10</v>
      </c>
      <c r="E554" s="27" t="str">
        <f>VLOOKUP(U554, method!$A$1:$B$15, 2, 0)</f>
        <v>中後</v>
      </c>
      <c r="F554">
        <v>4</v>
      </c>
      <c r="G554">
        <v>121</v>
      </c>
      <c r="H554" s="46">
        <v>1000</v>
      </c>
      <c r="I554" s="23" t="s">
        <v>39</v>
      </c>
      <c r="J554">
        <v>0</v>
      </c>
      <c r="K554">
        <v>56.99</v>
      </c>
      <c r="L554">
        <v>14</v>
      </c>
      <c r="M554">
        <v>4</v>
      </c>
      <c r="N554">
        <v>24</v>
      </c>
      <c r="O554" t="s">
        <v>532</v>
      </c>
      <c r="P554" s="35" t="s">
        <v>436</v>
      </c>
      <c r="Q554">
        <v>3</v>
      </c>
      <c r="R554">
        <v>64</v>
      </c>
      <c r="S554" s="22" t="s">
        <v>51</v>
      </c>
      <c r="T554">
        <v>9</v>
      </c>
      <c r="U554">
        <v>10</v>
      </c>
      <c r="V554">
        <v>10</v>
      </c>
      <c r="W554">
        <v>10</v>
      </c>
      <c r="AA554">
        <v>1045</v>
      </c>
      <c r="AB554" t="s">
        <v>557</v>
      </c>
    </row>
    <row r="555" spans="1:28" x14ac:dyDescent="0.25">
      <c r="A555" s="16" t="s">
        <v>203</v>
      </c>
      <c r="B555" s="15" t="s">
        <v>235</v>
      </c>
      <c r="C555">
        <v>15</v>
      </c>
      <c r="D555">
        <v>8</v>
      </c>
      <c r="E555" s="28" t="str">
        <f>VLOOKUP(U555, method!$A$1:$B$15, 2, 0)</f>
        <v>中前</v>
      </c>
      <c r="F555">
        <v>5</v>
      </c>
      <c r="G555">
        <v>121</v>
      </c>
      <c r="H555" s="44">
        <v>1200</v>
      </c>
      <c r="I555" s="18" t="s">
        <v>201</v>
      </c>
      <c r="J555">
        <v>1</v>
      </c>
      <c r="K555">
        <v>10.53</v>
      </c>
      <c r="L555">
        <v>25</v>
      </c>
      <c r="M555">
        <v>6</v>
      </c>
      <c r="N555">
        <v>25</v>
      </c>
      <c r="O555" s="31" t="s">
        <v>435</v>
      </c>
      <c r="P555" s="35" t="s">
        <v>436</v>
      </c>
      <c r="Q555">
        <v>4</v>
      </c>
      <c r="R555">
        <v>46</v>
      </c>
      <c r="S555" s="14" t="s">
        <v>181</v>
      </c>
      <c r="T555">
        <v>6</v>
      </c>
      <c r="U555">
        <v>6</v>
      </c>
      <c r="V555">
        <v>7</v>
      </c>
      <c r="W555">
        <v>8</v>
      </c>
      <c r="AA555">
        <v>1103</v>
      </c>
      <c r="AB555" t="s">
        <v>915</v>
      </c>
    </row>
    <row r="556" spans="1:28" x14ac:dyDescent="0.25">
      <c r="A556" s="16" t="s">
        <v>203</v>
      </c>
      <c r="B556" s="15" t="s">
        <v>235</v>
      </c>
      <c r="C556">
        <v>13</v>
      </c>
      <c r="D556">
        <v>10</v>
      </c>
      <c r="E556" s="28" t="str">
        <f>VLOOKUP(U556, method!$A$1:$B$15, 2, 0)</f>
        <v>中前</v>
      </c>
      <c r="F556">
        <v>6</v>
      </c>
      <c r="G556">
        <v>124</v>
      </c>
      <c r="H556" s="44">
        <v>1200</v>
      </c>
      <c r="I556" s="16" t="s">
        <v>71</v>
      </c>
      <c r="J556">
        <v>1</v>
      </c>
      <c r="K556">
        <v>11.79</v>
      </c>
      <c r="L556">
        <v>4</v>
      </c>
      <c r="M556">
        <v>6</v>
      </c>
      <c r="N556">
        <v>25</v>
      </c>
      <c r="O556" s="31" t="s">
        <v>439</v>
      </c>
      <c r="P556" s="36" t="s">
        <v>440</v>
      </c>
      <c r="Q556">
        <v>4</v>
      </c>
      <c r="R556">
        <v>48</v>
      </c>
      <c r="S556" s="14" t="s">
        <v>181</v>
      </c>
      <c r="T556" t="s">
        <v>476</v>
      </c>
      <c r="U556">
        <v>7</v>
      </c>
      <c r="V556">
        <v>4</v>
      </c>
      <c r="W556">
        <v>10</v>
      </c>
      <c r="AA556">
        <v>1117</v>
      </c>
      <c r="AB556" t="s">
        <v>113</v>
      </c>
    </row>
    <row r="557" spans="1:28" x14ac:dyDescent="0.25">
      <c r="A557" s="16" t="s">
        <v>203</v>
      </c>
      <c r="B557" s="15" t="s">
        <v>235</v>
      </c>
      <c r="C557">
        <v>12</v>
      </c>
      <c r="D557">
        <v>10</v>
      </c>
      <c r="E557" s="27" t="str">
        <f>VLOOKUP(U557, method!$A$1:$B$15, 2, 0)</f>
        <v>中後</v>
      </c>
      <c r="F557">
        <v>8</v>
      </c>
      <c r="G557">
        <v>125</v>
      </c>
      <c r="H557" s="44">
        <v>1200</v>
      </c>
      <c r="I557" s="16" t="s">
        <v>71</v>
      </c>
      <c r="J557">
        <v>1</v>
      </c>
      <c r="K557">
        <v>10.71</v>
      </c>
      <c r="L557">
        <v>20</v>
      </c>
      <c r="M557">
        <v>4</v>
      </c>
      <c r="N557">
        <v>25</v>
      </c>
      <c r="O557" t="s">
        <v>511</v>
      </c>
      <c r="P557" s="35" t="s">
        <v>455</v>
      </c>
      <c r="Q557">
        <v>4</v>
      </c>
      <c r="R557">
        <v>50</v>
      </c>
      <c r="S557" s="14" t="s">
        <v>181</v>
      </c>
      <c r="T557" t="s">
        <v>562</v>
      </c>
      <c r="U557">
        <v>8</v>
      </c>
      <c r="V557">
        <v>9</v>
      </c>
      <c r="W557">
        <v>10</v>
      </c>
      <c r="AA557">
        <v>1110</v>
      </c>
      <c r="AB557" t="s">
        <v>113</v>
      </c>
    </row>
    <row r="558" spans="1:28" x14ac:dyDescent="0.25">
      <c r="A558" s="16" t="s">
        <v>203</v>
      </c>
      <c r="B558" s="15" t="s">
        <v>235</v>
      </c>
      <c r="C558">
        <v>8.4</v>
      </c>
      <c r="D558">
        <v>6</v>
      </c>
      <c r="E558" s="26" t="str">
        <f>VLOOKUP(U558, method!$A$1:$B$15, 2, 0)</f>
        <v>放頭</v>
      </c>
      <c r="F558">
        <v>1</v>
      </c>
      <c r="G558">
        <v>128</v>
      </c>
      <c r="H558" s="44">
        <v>1200</v>
      </c>
      <c r="I558" s="16" t="s">
        <v>71</v>
      </c>
      <c r="J558">
        <v>1</v>
      </c>
      <c r="K558">
        <v>9.91</v>
      </c>
      <c r="L558">
        <v>12</v>
      </c>
      <c r="M558">
        <v>3</v>
      </c>
      <c r="N558">
        <v>25</v>
      </c>
      <c r="O558" s="31" t="s">
        <v>439</v>
      </c>
      <c r="P558" s="35" t="s">
        <v>436</v>
      </c>
      <c r="Q558">
        <v>4</v>
      </c>
      <c r="R558">
        <v>52</v>
      </c>
      <c r="S558" s="14" t="s">
        <v>181</v>
      </c>
      <c r="T558">
        <v>3</v>
      </c>
      <c r="U558">
        <v>1</v>
      </c>
      <c r="V558">
        <v>1</v>
      </c>
      <c r="W558">
        <v>6</v>
      </c>
      <c r="AA558">
        <v>1124</v>
      </c>
      <c r="AB558" t="s">
        <v>321</v>
      </c>
    </row>
    <row r="559" spans="1:28" x14ac:dyDescent="0.25">
      <c r="A559" s="16" t="s">
        <v>203</v>
      </c>
      <c r="B559" s="15" t="s">
        <v>235</v>
      </c>
      <c r="C559">
        <v>4.5999999999999996</v>
      </c>
      <c r="D559" s="34">
        <v>5</v>
      </c>
      <c r="E559" s="26" t="str">
        <f>VLOOKUP(U559, method!$A$1:$B$15, 2, 0)</f>
        <v>放頭</v>
      </c>
      <c r="F559">
        <v>2</v>
      </c>
      <c r="G559">
        <v>127</v>
      </c>
      <c r="H559" s="44">
        <v>1200</v>
      </c>
      <c r="I559" s="16" t="s">
        <v>71</v>
      </c>
      <c r="J559">
        <v>1</v>
      </c>
      <c r="K559">
        <v>10.11</v>
      </c>
      <c r="L559">
        <v>19</v>
      </c>
      <c r="M559">
        <v>2</v>
      </c>
      <c r="N559">
        <v>25</v>
      </c>
      <c r="O559" s="30" t="s">
        <v>445</v>
      </c>
      <c r="P559" s="35" t="s">
        <v>455</v>
      </c>
      <c r="Q559">
        <v>4</v>
      </c>
      <c r="R559">
        <v>52</v>
      </c>
      <c r="S559" s="14" t="s">
        <v>181</v>
      </c>
      <c r="T559" s="10" t="s">
        <v>452</v>
      </c>
      <c r="U559">
        <v>3</v>
      </c>
      <c r="V559">
        <v>3</v>
      </c>
      <c r="W559">
        <v>5</v>
      </c>
      <c r="AA559">
        <v>1126</v>
      </c>
      <c r="AB559" t="s">
        <v>16</v>
      </c>
    </row>
    <row r="560" spans="1:28" x14ac:dyDescent="0.25">
      <c r="A560" s="16" t="s">
        <v>203</v>
      </c>
      <c r="B560" s="15" t="s">
        <v>235</v>
      </c>
      <c r="C560">
        <v>27</v>
      </c>
      <c r="D560" s="34">
        <v>4</v>
      </c>
      <c r="E560" s="28" t="str">
        <f>VLOOKUP(U560, method!$A$1:$B$15, 2, 0)</f>
        <v>中前</v>
      </c>
      <c r="F560">
        <v>4</v>
      </c>
      <c r="G560">
        <v>127</v>
      </c>
      <c r="H560" s="44">
        <v>1200</v>
      </c>
      <c r="I560" s="16" t="s">
        <v>71</v>
      </c>
      <c r="J560">
        <v>1</v>
      </c>
      <c r="K560">
        <v>10.33</v>
      </c>
      <c r="L560">
        <v>22</v>
      </c>
      <c r="M560">
        <v>1</v>
      </c>
      <c r="N560">
        <v>25</v>
      </c>
      <c r="O560" s="31" t="s">
        <v>435</v>
      </c>
      <c r="P560" s="35" t="s">
        <v>455</v>
      </c>
      <c r="Q560">
        <v>4</v>
      </c>
      <c r="R560">
        <v>52</v>
      </c>
      <c r="S560" s="14" t="s">
        <v>181</v>
      </c>
      <c r="T560" s="10">
        <v>2</v>
      </c>
      <c r="U560">
        <v>4</v>
      </c>
      <c r="V560">
        <v>4</v>
      </c>
      <c r="W560">
        <v>4</v>
      </c>
      <c r="AA560">
        <v>1123</v>
      </c>
      <c r="AB560" t="s">
        <v>100</v>
      </c>
    </row>
    <row r="561" spans="1:28" x14ac:dyDescent="0.25">
      <c r="A561" s="16" t="s">
        <v>203</v>
      </c>
      <c r="B561" s="16" t="s">
        <v>239</v>
      </c>
      <c r="C561">
        <v>7.8</v>
      </c>
      <c r="D561" s="33">
        <v>3</v>
      </c>
      <c r="E561" s="28" t="str">
        <f>VLOOKUP(U561, method!$A$1:$B$15, 2, 0)</f>
        <v>中前</v>
      </c>
      <c r="F561">
        <v>6</v>
      </c>
      <c r="G561">
        <v>107</v>
      </c>
      <c r="H561" s="44">
        <v>1200</v>
      </c>
      <c r="I561" s="22" t="s">
        <v>833</v>
      </c>
      <c r="J561">
        <v>1</v>
      </c>
      <c r="K561">
        <v>9.65</v>
      </c>
      <c r="L561">
        <v>22</v>
      </c>
      <c r="M561">
        <v>6</v>
      </c>
      <c r="N561">
        <v>25</v>
      </c>
      <c r="O561" t="s">
        <v>545</v>
      </c>
      <c r="P561" s="35" t="s">
        <v>455</v>
      </c>
      <c r="Q561">
        <v>4</v>
      </c>
      <c r="R561">
        <v>42</v>
      </c>
      <c r="S561" s="21" t="s">
        <v>46</v>
      </c>
      <c r="T561" s="10" t="s">
        <v>442</v>
      </c>
      <c r="U561">
        <v>7</v>
      </c>
      <c r="V561">
        <v>8</v>
      </c>
      <c r="W561">
        <v>3</v>
      </c>
      <c r="AA561">
        <v>1186</v>
      </c>
      <c r="AB561" t="s">
        <v>30</v>
      </c>
    </row>
    <row r="562" spans="1:28" x14ac:dyDescent="0.25">
      <c r="A562" s="16" t="s">
        <v>203</v>
      </c>
      <c r="B562" s="16" t="s">
        <v>239</v>
      </c>
      <c r="C562">
        <v>10</v>
      </c>
      <c r="D562" s="33">
        <v>3</v>
      </c>
      <c r="E562" s="28" t="str">
        <f>VLOOKUP(U562, method!$A$1:$B$15, 2, 0)</f>
        <v>中前</v>
      </c>
      <c r="F562">
        <v>8</v>
      </c>
      <c r="G562">
        <v>116</v>
      </c>
      <c r="H562" s="44">
        <v>1200</v>
      </c>
      <c r="I562" s="23" t="s">
        <v>39</v>
      </c>
      <c r="J562">
        <v>1</v>
      </c>
      <c r="K562">
        <v>9.8699999999999992</v>
      </c>
      <c r="L562">
        <v>25</v>
      </c>
      <c r="M562">
        <v>5</v>
      </c>
      <c r="N562">
        <v>25</v>
      </c>
      <c r="O562" t="s">
        <v>545</v>
      </c>
      <c r="P562" s="35" t="s">
        <v>455</v>
      </c>
      <c r="Q562">
        <v>4</v>
      </c>
      <c r="R562">
        <v>41</v>
      </c>
      <c r="S562" s="21" t="s">
        <v>46</v>
      </c>
      <c r="T562" s="10">
        <v>1</v>
      </c>
      <c r="U562">
        <v>5</v>
      </c>
      <c r="V562">
        <v>3</v>
      </c>
      <c r="W562">
        <v>3</v>
      </c>
      <c r="AA562">
        <v>1169</v>
      </c>
      <c r="AB562" t="s">
        <v>30</v>
      </c>
    </row>
    <row r="563" spans="1:28" x14ac:dyDescent="0.25">
      <c r="A563" s="16" t="s">
        <v>203</v>
      </c>
      <c r="B563" s="16" t="s">
        <v>239</v>
      </c>
      <c r="C563">
        <v>13</v>
      </c>
      <c r="D563" s="33">
        <v>1</v>
      </c>
      <c r="E563" s="26" t="str">
        <f>VLOOKUP(U563, method!$A$1:$B$15, 2, 0)</f>
        <v>放頭</v>
      </c>
      <c r="F563">
        <v>12</v>
      </c>
      <c r="G563">
        <v>120</v>
      </c>
      <c r="H563" s="44">
        <v>1200</v>
      </c>
      <c r="I563" s="22" t="s">
        <v>833</v>
      </c>
      <c r="J563">
        <v>1</v>
      </c>
      <c r="K563">
        <v>9.76</v>
      </c>
      <c r="L563">
        <v>4</v>
      </c>
      <c r="M563">
        <v>5</v>
      </c>
      <c r="N563">
        <v>25</v>
      </c>
      <c r="O563" t="s">
        <v>551</v>
      </c>
      <c r="P563" s="35" t="s">
        <v>436</v>
      </c>
      <c r="Q563">
        <v>5</v>
      </c>
      <c r="R563">
        <v>35</v>
      </c>
      <c r="S563" s="21" t="s">
        <v>46</v>
      </c>
      <c r="T563" s="10" t="s">
        <v>526</v>
      </c>
      <c r="U563">
        <v>1</v>
      </c>
      <c r="V563">
        <v>1</v>
      </c>
      <c r="W563">
        <v>1</v>
      </c>
      <c r="AA563">
        <v>1173</v>
      </c>
      <c r="AB563" t="s">
        <v>237</v>
      </c>
    </row>
    <row r="564" spans="1:28" x14ac:dyDescent="0.25">
      <c r="A564" s="16" t="s">
        <v>203</v>
      </c>
      <c r="B564" s="16" t="s">
        <v>239</v>
      </c>
      <c r="C564">
        <v>22</v>
      </c>
      <c r="D564">
        <v>12</v>
      </c>
      <c r="E564" s="29" t="str">
        <f>VLOOKUP(U564, method!$A$1:$B$15, 2, 0)</f>
        <v>留後</v>
      </c>
      <c r="F564">
        <v>8</v>
      </c>
      <c r="G564">
        <v>134</v>
      </c>
      <c r="H564" s="44">
        <v>1200</v>
      </c>
      <c r="I564" s="24" t="s">
        <v>146</v>
      </c>
      <c r="J564">
        <v>1</v>
      </c>
      <c r="K564">
        <v>10.43</v>
      </c>
      <c r="L564">
        <v>2</v>
      </c>
      <c r="M564">
        <v>3</v>
      </c>
      <c r="N564">
        <v>25</v>
      </c>
      <c r="O564" t="s">
        <v>551</v>
      </c>
      <c r="P564" s="35" t="s">
        <v>455</v>
      </c>
      <c r="Q564">
        <v>5</v>
      </c>
      <c r="R564">
        <v>37</v>
      </c>
      <c r="S564" s="21" t="s">
        <v>46</v>
      </c>
      <c r="T564" t="s">
        <v>546</v>
      </c>
      <c r="U564">
        <v>12</v>
      </c>
      <c r="V564">
        <v>14</v>
      </c>
      <c r="W564">
        <v>12</v>
      </c>
      <c r="AA564">
        <v>1179</v>
      </c>
      <c r="AB564" t="s">
        <v>16</v>
      </c>
    </row>
    <row r="565" spans="1:28" x14ac:dyDescent="0.25">
      <c r="A565" s="16" t="s">
        <v>203</v>
      </c>
      <c r="B565" s="16" t="s">
        <v>239</v>
      </c>
      <c r="C565">
        <v>29</v>
      </c>
      <c r="D565">
        <v>10</v>
      </c>
      <c r="E565" s="28" t="str">
        <f>VLOOKUP(U565, method!$A$1:$B$15, 2, 0)</f>
        <v>中前</v>
      </c>
      <c r="F565">
        <v>13</v>
      </c>
      <c r="G565">
        <v>134</v>
      </c>
      <c r="H565" s="46">
        <v>1400</v>
      </c>
      <c r="I565" s="23" t="s">
        <v>39</v>
      </c>
      <c r="J565">
        <v>1</v>
      </c>
      <c r="K565">
        <v>23.89</v>
      </c>
      <c r="L565">
        <v>26</v>
      </c>
      <c r="M565">
        <v>1</v>
      </c>
      <c r="N565">
        <v>25</v>
      </c>
      <c r="O565" t="s">
        <v>491</v>
      </c>
      <c r="P565" s="35" t="s">
        <v>455</v>
      </c>
      <c r="Q565">
        <v>5</v>
      </c>
      <c r="R565">
        <v>39</v>
      </c>
      <c r="S565" s="21" t="s">
        <v>46</v>
      </c>
      <c r="T565">
        <v>7</v>
      </c>
      <c r="U565">
        <v>6</v>
      </c>
      <c r="V565">
        <v>7</v>
      </c>
      <c r="W565">
        <v>8</v>
      </c>
      <c r="X565">
        <v>10</v>
      </c>
      <c r="AA565">
        <v>1188</v>
      </c>
      <c r="AB565" t="s">
        <v>100</v>
      </c>
    </row>
    <row r="566" spans="1:28" x14ac:dyDescent="0.25">
      <c r="A566" s="16" t="s">
        <v>203</v>
      </c>
      <c r="B566" s="16" t="s">
        <v>239</v>
      </c>
      <c r="C566">
        <v>47</v>
      </c>
      <c r="D566">
        <v>9</v>
      </c>
      <c r="E566" s="27" t="str">
        <f>VLOOKUP(U566, method!$A$1:$B$15, 2, 0)</f>
        <v>中後</v>
      </c>
      <c r="F566">
        <v>10</v>
      </c>
      <c r="G566">
        <v>115</v>
      </c>
      <c r="H566" s="44">
        <v>1200</v>
      </c>
      <c r="I566" s="23" t="s">
        <v>39</v>
      </c>
      <c r="J566">
        <v>1</v>
      </c>
      <c r="K566">
        <v>10.220000000000001</v>
      </c>
      <c r="L566">
        <v>22</v>
      </c>
      <c r="M566">
        <v>12</v>
      </c>
      <c r="N566">
        <v>24</v>
      </c>
      <c r="O566" t="s">
        <v>491</v>
      </c>
      <c r="P566" s="35" t="s">
        <v>455</v>
      </c>
      <c r="Q566">
        <v>4</v>
      </c>
      <c r="R566">
        <v>41</v>
      </c>
      <c r="S566" s="21" t="s">
        <v>46</v>
      </c>
      <c r="T566" t="s">
        <v>546</v>
      </c>
      <c r="U566">
        <v>9</v>
      </c>
      <c r="V566">
        <v>8</v>
      </c>
      <c r="W566">
        <v>9</v>
      </c>
      <c r="AA566">
        <v>1183</v>
      </c>
      <c r="AB566" t="s">
        <v>463</v>
      </c>
    </row>
    <row r="567" spans="1:28" x14ac:dyDescent="0.25">
      <c r="A567" s="16" t="s">
        <v>203</v>
      </c>
      <c r="B567" s="16" t="s">
        <v>239</v>
      </c>
      <c r="C567">
        <v>23</v>
      </c>
      <c r="D567" s="34">
        <v>5</v>
      </c>
      <c r="E567" s="27" t="str">
        <f>VLOOKUP(U567, method!$A$1:$B$15, 2, 0)</f>
        <v>中後</v>
      </c>
      <c r="F567">
        <v>11</v>
      </c>
      <c r="G567">
        <v>120</v>
      </c>
      <c r="H567" s="44">
        <v>1200</v>
      </c>
      <c r="I567" s="23" t="s">
        <v>39</v>
      </c>
      <c r="J567">
        <v>1</v>
      </c>
      <c r="K567">
        <v>9.86</v>
      </c>
      <c r="L567">
        <v>17</v>
      </c>
      <c r="M567">
        <v>11</v>
      </c>
      <c r="N567">
        <v>24</v>
      </c>
      <c r="O567" t="s">
        <v>469</v>
      </c>
      <c r="P567" s="35" t="s">
        <v>455</v>
      </c>
      <c r="Q567">
        <v>4</v>
      </c>
      <c r="R567">
        <v>43</v>
      </c>
      <c r="S567" s="21" t="s">
        <v>46</v>
      </c>
      <c r="T567" t="s">
        <v>546</v>
      </c>
      <c r="U567">
        <v>10</v>
      </c>
      <c r="V567">
        <v>10</v>
      </c>
      <c r="W567">
        <v>5</v>
      </c>
      <c r="AA567">
        <v>1184</v>
      </c>
      <c r="AB567" t="s">
        <v>463</v>
      </c>
    </row>
    <row r="568" spans="1:28" x14ac:dyDescent="0.25">
      <c r="A568" s="16" t="s">
        <v>203</v>
      </c>
      <c r="B568" s="16" t="s">
        <v>239</v>
      </c>
      <c r="C568">
        <v>27</v>
      </c>
      <c r="D568">
        <v>8</v>
      </c>
      <c r="E568" s="26" t="str">
        <f>VLOOKUP(U568, method!$A$1:$B$15, 2, 0)</f>
        <v>放頭</v>
      </c>
      <c r="F568">
        <v>2</v>
      </c>
      <c r="G568">
        <v>120</v>
      </c>
      <c r="H568" s="44">
        <v>1200</v>
      </c>
      <c r="I568" s="21" t="s">
        <v>61</v>
      </c>
      <c r="J568">
        <v>1</v>
      </c>
      <c r="K568">
        <v>9.6199999999999992</v>
      </c>
      <c r="L568">
        <v>20</v>
      </c>
      <c r="M568">
        <v>10</v>
      </c>
      <c r="N568">
        <v>24</v>
      </c>
      <c r="O568" t="s">
        <v>469</v>
      </c>
      <c r="P568" s="35" t="s">
        <v>436</v>
      </c>
      <c r="Q568">
        <v>4</v>
      </c>
      <c r="R568">
        <v>45</v>
      </c>
      <c r="S568" s="21" t="s">
        <v>46</v>
      </c>
      <c r="T568" t="s">
        <v>456</v>
      </c>
      <c r="U568">
        <v>3</v>
      </c>
      <c r="V568">
        <v>3</v>
      </c>
      <c r="W568">
        <v>8</v>
      </c>
      <c r="AA568">
        <v>1174</v>
      </c>
      <c r="AB568" t="s">
        <v>463</v>
      </c>
    </row>
    <row r="569" spans="1:28" x14ac:dyDescent="0.25">
      <c r="A569" s="16" t="s">
        <v>203</v>
      </c>
      <c r="B569" s="16" t="s">
        <v>239</v>
      </c>
      <c r="C569">
        <v>30</v>
      </c>
      <c r="D569" s="33">
        <v>3</v>
      </c>
      <c r="E569" s="28" t="str">
        <f>VLOOKUP(U569, method!$A$1:$B$15, 2, 0)</f>
        <v>中前</v>
      </c>
      <c r="F569">
        <v>3</v>
      </c>
      <c r="G569">
        <v>125</v>
      </c>
      <c r="H569" s="44">
        <v>1200</v>
      </c>
      <c r="I569" s="21" t="s">
        <v>61</v>
      </c>
      <c r="J569">
        <v>1</v>
      </c>
      <c r="K569">
        <v>9.64</v>
      </c>
      <c r="L569">
        <v>1</v>
      </c>
      <c r="M569">
        <v>10</v>
      </c>
      <c r="N569">
        <v>24</v>
      </c>
      <c r="O569" t="s">
        <v>631</v>
      </c>
      <c r="P569" s="35" t="s">
        <v>436</v>
      </c>
      <c r="Q569">
        <v>4</v>
      </c>
      <c r="R569">
        <v>45</v>
      </c>
      <c r="S569" s="21" t="s">
        <v>46</v>
      </c>
      <c r="T569" s="10">
        <v>2</v>
      </c>
      <c r="U569">
        <v>5</v>
      </c>
      <c r="V569">
        <v>5</v>
      </c>
      <c r="W569">
        <v>3</v>
      </c>
      <c r="AA569">
        <v>1176</v>
      </c>
      <c r="AB569" t="s">
        <v>463</v>
      </c>
    </row>
    <row r="570" spans="1:28" x14ac:dyDescent="0.25">
      <c r="A570" s="16" t="s">
        <v>203</v>
      </c>
      <c r="B570" s="16" t="s">
        <v>239</v>
      </c>
      <c r="C570">
        <v>50</v>
      </c>
      <c r="D570">
        <v>6</v>
      </c>
      <c r="E570" s="28" t="str">
        <f>VLOOKUP(U570, method!$A$1:$B$15, 2, 0)</f>
        <v>中前</v>
      </c>
      <c r="F570">
        <v>10</v>
      </c>
      <c r="G570">
        <v>119</v>
      </c>
      <c r="H570" s="46">
        <v>1000</v>
      </c>
      <c r="I570" s="23" t="s">
        <v>39</v>
      </c>
      <c r="J570">
        <v>0</v>
      </c>
      <c r="K570">
        <v>57.11</v>
      </c>
      <c r="L570">
        <v>8</v>
      </c>
      <c r="M570">
        <v>9</v>
      </c>
      <c r="N570">
        <v>24</v>
      </c>
      <c r="O570" t="s">
        <v>545</v>
      </c>
      <c r="P570" s="36" t="s">
        <v>440</v>
      </c>
      <c r="Q570">
        <v>4</v>
      </c>
      <c r="R570">
        <v>46</v>
      </c>
      <c r="S570" s="21" t="s">
        <v>46</v>
      </c>
      <c r="T570" t="s">
        <v>529</v>
      </c>
      <c r="U570">
        <v>6</v>
      </c>
      <c r="V570">
        <v>7</v>
      </c>
      <c r="W570">
        <v>6</v>
      </c>
      <c r="AA570">
        <v>1178</v>
      </c>
      <c r="AB570" t="s">
        <v>463</v>
      </c>
    </row>
    <row r="571" spans="1:28" x14ac:dyDescent="0.25">
      <c r="A571" s="16" t="s">
        <v>203</v>
      </c>
      <c r="B571" s="16" t="s">
        <v>239</v>
      </c>
      <c r="C571">
        <v>81</v>
      </c>
      <c r="D571">
        <v>14</v>
      </c>
      <c r="E571" s="29" t="str">
        <f>VLOOKUP(U571, method!$A$1:$B$15, 2, 0)</f>
        <v>留後</v>
      </c>
      <c r="F571">
        <v>13</v>
      </c>
      <c r="G571">
        <v>126</v>
      </c>
      <c r="H571" s="46">
        <v>1800</v>
      </c>
      <c r="I571" s="23" t="s">
        <v>394</v>
      </c>
      <c r="J571">
        <v>1</v>
      </c>
      <c r="K571">
        <v>51.26</v>
      </c>
      <c r="L571">
        <v>14</v>
      </c>
      <c r="M571">
        <v>7</v>
      </c>
      <c r="N571">
        <v>24</v>
      </c>
      <c r="O571" t="s">
        <v>545</v>
      </c>
      <c r="P571" s="35" t="s">
        <v>455</v>
      </c>
      <c r="Q571">
        <v>4</v>
      </c>
      <c r="R571">
        <v>50</v>
      </c>
      <c r="S571" s="21" t="s">
        <v>46</v>
      </c>
      <c r="T571" t="s">
        <v>791</v>
      </c>
      <c r="U571">
        <v>12</v>
      </c>
      <c r="V571">
        <v>11</v>
      </c>
      <c r="W571">
        <v>11</v>
      </c>
      <c r="X571">
        <v>12</v>
      </c>
      <c r="Y571">
        <v>14</v>
      </c>
      <c r="AA571">
        <v>1185</v>
      </c>
      <c r="AB571" t="s">
        <v>463</v>
      </c>
    </row>
    <row r="572" spans="1:28" x14ac:dyDescent="0.25">
      <c r="A572" s="16" t="s">
        <v>203</v>
      </c>
      <c r="B572" s="16" t="s">
        <v>239</v>
      </c>
      <c r="C572">
        <v>68</v>
      </c>
      <c r="D572">
        <v>12</v>
      </c>
      <c r="E572" s="27" t="str">
        <f>VLOOKUP(U572, method!$A$1:$B$15, 2, 0)</f>
        <v>中後</v>
      </c>
      <c r="F572">
        <v>4</v>
      </c>
      <c r="G572">
        <v>124</v>
      </c>
      <c r="H572" s="44">
        <v>1200</v>
      </c>
      <c r="I572" s="17" t="s">
        <v>512</v>
      </c>
      <c r="J572">
        <v>1</v>
      </c>
      <c r="K572">
        <v>12.34</v>
      </c>
      <c r="L572">
        <v>15</v>
      </c>
      <c r="M572">
        <v>6</v>
      </c>
      <c r="N572">
        <v>24</v>
      </c>
      <c r="O572" t="s">
        <v>631</v>
      </c>
      <c r="P572" s="36" t="s">
        <v>698</v>
      </c>
      <c r="Q572">
        <v>4</v>
      </c>
      <c r="R572">
        <v>52</v>
      </c>
      <c r="S572" s="21" t="s">
        <v>46</v>
      </c>
      <c r="T572" t="s">
        <v>870</v>
      </c>
      <c r="U572">
        <v>8</v>
      </c>
      <c r="V572">
        <v>9</v>
      </c>
      <c r="W572">
        <v>12</v>
      </c>
      <c r="AA572">
        <v>1202</v>
      </c>
      <c r="AB572" t="s">
        <v>463</v>
      </c>
    </row>
    <row r="573" spans="1:28" x14ac:dyDescent="0.25">
      <c r="A573" s="16" t="s">
        <v>203</v>
      </c>
      <c r="B573" s="16" t="s">
        <v>239</v>
      </c>
      <c r="C573">
        <v>29</v>
      </c>
      <c r="D573">
        <v>9</v>
      </c>
      <c r="E573" s="29" t="str">
        <f>VLOOKUP(U573, method!$A$1:$B$15, 2, 0)</f>
        <v>留後</v>
      </c>
      <c r="F573">
        <v>12</v>
      </c>
      <c r="G573">
        <v>125</v>
      </c>
      <c r="H573" s="46">
        <v>1000</v>
      </c>
      <c r="I573" s="23" t="s">
        <v>39</v>
      </c>
      <c r="J573">
        <v>0</v>
      </c>
      <c r="K573">
        <v>56.95</v>
      </c>
      <c r="L573">
        <v>26</v>
      </c>
      <c r="M573">
        <v>5</v>
      </c>
      <c r="N573">
        <v>24</v>
      </c>
      <c r="O573" t="s">
        <v>545</v>
      </c>
      <c r="P573" s="35" t="s">
        <v>455</v>
      </c>
      <c r="Q573">
        <v>4</v>
      </c>
      <c r="R573">
        <v>52</v>
      </c>
      <c r="S573" s="21" t="s">
        <v>46</v>
      </c>
      <c r="T573" t="s">
        <v>546</v>
      </c>
      <c r="U573">
        <v>11</v>
      </c>
      <c r="V573">
        <v>9</v>
      </c>
      <c r="W573">
        <v>9</v>
      </c>
      <c r="AA573">
        <v>1189</v>
      </c>
      <c r="AB573" t="s">
        <v>463</v>
      </c>
    </row>
    <row r="574" spans="1:28" x14ac:dyDescent="0.25">
      <c r="A574" s="16" t="s">
        <v>203</v>
      </c>
      <c r="B574" s="17" t="s">
        <v>2564</v>
      </c>
      <c r="C574">
        <v>33</v>
      </c>
      <c r="D574" s="34">
        <v>5</v>
      </c>
      <c r="E574" s="29" t="str">
        <f>VLOOKUP(U574, method!$A$1:$B$15, 2, 0)</f>
        <v>留後</v>
      </c>
      <c r="F574">
        <v>12</v>
      </c>
      <c r="G574">
        <v>127</v>
      </c>
      <c r="H574" s="44">
        <v>1200</v>
      </c>
      <c r="I574" s="23" t="s">
        <v>39</v>
      </c>
      <c r="J574">
        <v>1</v>
      </c>
      <c r="K574">
        <v>10.09</v>
      </c>
      <c r="L574">
        <v>1</v>
      </c>
      <c r="M574">
        <v>7</v>
      </c>
      <c r="N574">
        <v>25</v>
      </c>
      <c r="O574" t="s">
        <v>532</v>
      </c>
      <c r="P574" s="35" t="s">
        <v>455</v>
      </c>
      <c r="Q574">
        <v>4</v>
      </c>
      <c r="R574">
        <v>52</v>
      </c>
      <c r="S574" s="17" t="s">
        <v>68</v>
      </c>
      <c r="T574" t="s">
        <v>480</v>
      </c>
      <c r="U574">
        <v>11</v>
      </c>
      <c r="V574">
        <v>12</v>
      </c>
      <c r="W574">
        <v>5</v>
      </c>
      <c r="AA574">
        <v>1169</v>
      </c>
      <c r="AB574" t="s">
        <v>1205</v>
      </c>
    </row>
    <row r="575" spans="1:28" x14ac:dyDescent="0.25">
      <c r="A575" s="16" t="s">
        <v>203</v>
      </c>
      <c r="B575" s="17" t="s">
        <v>2564</v>
      </c>
      <c r="C575">
        <v>22</v>
      </c>
      <c r="D575">
        <v>10</v>
      </c>
      <c r="E575" s="26" t="str">
        <f>VLOOKUP(U575, method!$A$1:$B$15, 2, 0)</f>
        <v>放頭</v>
      </c>
      <c r="F575">
        <v>7</v>
      </c>
      <c r="G575">
        <v>129</v>
      </c>
      <c r="H575" s="46">
        <v>1400</v>
      </c>
      <c r="I575" s="23" t="s">
        <v>39</v>
      </c>
      <c r="J575">
        <v>1</v>
      </c>
      <c r="K575">
        <v>22.81</v>
      </c>
      <c r="L575">
        <v>14</v>
      </c>
      <c r="M575">
        <v>6</v>
      </c>
      <c r="N575">
        <v>25</v>
      </c>
      <c r="O575" t="s">
        <v>631</v>
      </c>
      <c r="P575" s="35" t="s">
        <v>455</v>
      </c>
      <c r="Q575">
        <v>4</v>
      </c>
      <c r="R575">
        <v>54</v>
      </c>
      <c r="S575" s="17" t="s">
        <v>68</v>
      </c>
      <c r="T575" t="s">
        <v>465</v>
      </c>
      <c r="U575">
        <v>2</v>
      </c>
      <c r="V575">
        <v>4</v>
      </c>
      <c r="W575">
        <v>3</v>
      </c>
      <c r="X575">
        <v>10</v>
      </c>
      <c r="AA575">
        <v>1190</v>
      </c>
      <c r="AB575" t="s">
        <v>158</v>
      </c>
    </row>
    <row r="576" spans="1:28" x14ac:dyDescent="0.25">
      <c r="A576" s="16" t="s">
        <v>203</v>
      </c>
      <c r="B576" s="17" t="s">
        <v>2564</v>
      </c>
      <c r="C576">
        <v>12</v>
      </c>
      <c r="D576" s="34">
        <v>4</v>
      </c>
      <c r="E576" s="28" t="str">
        <f>VLOOKUP(U576, method!$A$1:$B$15, 2, 0)</f>
        <v>中前</v>
      </c>
      <c r="F576">
        <v>2</v>
      </c>
      <c r="G576">
        <v>130</v>
      </c>
      <c r="H576" s="44">
        <v>1200</v>
      </c>
      <c r="I576" s="23" t="s">
        <v>39</v>
      </c>
      <c r="J576">
        <v>1</v>
      </c>
      <c r="K576">
        <v>9.5500000000000007</v>
      </c>
      <c r="L576">
        <v>31</v>
      </c>
      <c r="M576">
        <v>5</v>
      </c>
      <c r="N576">
        <v>25</v>
      </c>
      <c r="O576" t="s">
        <v>551</v>
      </c>
      <c r="P576" s="35" t="s">
        <v>455</v>
      </c>
      <c r="Q576">
        <v>4</v>
      </c>
      <c r="R576">
        <v>54</v>
      </c>
      <c r="S576" s="17" t="s">
        <v>68</v>
      </c>
      <c r="T576" t="s">
        <v>637</v>
      </c>
      <c r="U576">
        <v>6</v>
      </c>
      <c r="V576">
        <v>5</v>
      </c>
      <c r="W576">
        <v>4</v>
      </c>
      <c r="AA576">
        <v>1179</v>
      </c>
      <c r="AB576" t="s">
        <v>158</v>
      </c>
    </row>
    <row r="577" spans="1:28" x14ac:dyDescent="0.25">
      <c r="A577" s="16" t="s">
        <v>203</v>
      </c>
      <c r="B577" s="17" t="s">
        <v>2564</v>
      </c>
      <c r="C577">
        <v>12</v>
      </c>
      <c r="D577" s="33">
        <v>2</v>
      </c>
      <c r="E577" s="28" t="str">
        <f>VLOOKUP(U577, method!$A$1:$B$15, 2, 0)</f>
        <v>中前</v>
      </c>
      <c r="F577">
        <v>6</v>
      </c>
      <c r="G577">
        <v>128</v>
      </c>
      <c r="H577" s="44">
        <v>1200</v>
      </c>
      <c r="I577" s="23" t="s">
        <v>39</v>
      </c>
      <c r="J577">
        <v>1</v>
      </c>
      <c r="K577">
        <v>9.65</v>
      </c>
      <c r="L577">
        <v>30</v>
      </c>
      <c r="M577">
        <v>4</v>
      </c>
      <c r="N577">
        <v>25</v>
      </c>
      <c r="O577" s="31" t="s">
        <v>451</v>
      </c>
      <c r="P577" s="35" t="s">
        <v>436</v>
      </c>
      <c r="Q577">
        <v>4</v>
      </c>
      <c r="R577">
        <v>53</v>
      </c>
      <c r="S577" s="17" t="s">
        <v>68</v>
      </c>
      <c r="T577" s="10" t="s">
        <v>526</v>
      </c>
      <c r="U577">
        <v>5</v>
      </c>
      <c r="V577">
        <v>5</v>
      </c>
      <c r="W577">
        <v>2</v>
      </c>
      <c r="AA577">
        <v>1179</v>
      </c>
      <c r="AB577" t="s">
        <v>158</v>
      </c>
    </row>
    <row r="578" spans="1:28" x14ac:dyDescent="0.25">
      <c r="A578" s="16" t="s">
        <v>203</v>
      </c>
      <c r="B578" s="17" t="s">
        <v>2564</v>
      </c>
      <c r="C578">
        <v>23</v>
      </c>
      <c r="D578" s="33">
        <v>3</v>
      </c>
      <c r="E578" s="28" t="str">
        <f>VLOOKUP(U578, method!$A$1:$B$15, 2, 0)</f>
        <v>中前</v>
      </c>
      <c r="F578">
        <v>1</v>
      </c>
      <c r="G578">
        <v>129</v>
      </c>
      <c r="H578" s="44">
        <v>1200</v>
      </c>
      <c r="I578" s="23" t="s">
        <v>39</v>
      </c>
      <c r="J578">
        <v>1</v>
      </c>
      <c r="K578">
        <v>9.6300000000000008</v>
      </c>
      <c r="L578">
        <v>6</v>
      </c>
      <c r="M578">
        <v>4</v>
      </c>
      <c r="N578">
        <v>25</v>
      </c>
      <c r="O578" t="s">
        <v>469</v>
      </c>
      <c r="P578" s="35" t="s">
        <v>455</v>
      </c>
      <c r="Q578">
        <v>4</v>
      </c>
      <c r="R578">
        <v>54</v>
      </c>
      <c r="S578" s="17" t="s">
        <v>68</v>
      </c>
      <c r="T578" t="s">
        <v>529</v>
      </c>
      <c r="U578">
        <v>4</v>
      </c>
      <c r="V578">
        <v>4</v>
      </c>
      <c r="W578">
        <v>3</v>
      </c>
      <c r="AA578">
        <v>1175</v>
      </c>
      <c r="AB578" t="s">
        <v>158</v>
      </c>
    </row>
    <row r="579" spans="1:28" x14ac:dyDescent="0.25">
      <c r="A579" s="16" t="s">
        <v>203</v>
      </c>
      <c r="B579" s="17" t="s">
        <v>2564</v>
      </c>
      <c r="C579">
        <v>43</v>
      </c>
      <c r="D579">
        <v>7</v>
      </c>
      <c r="E579" s="29" t="str">
        <f>VLOOKUP(U579, method!$A$1:$B$15, 2, 0)</f>
        <v>留後</v>
      </c>
      <c r="F579">
        <v>10</v>
      </c>
      <c r="G579">
        <v>132</v>
      </c>
      <c r="H579" s="44">
        <v>1200</v>
      </c>
      <c r="I579" s="23" t="s">
        <v>39</v>
      </c>
      <c r="J579">
        <v>1</v>
      </c>
      <c r="K579">
        <v>10.050000000000001</v>
      </c>
      <c r="L579">
        <v>12</v>
      </c>
      <c r="M579">
        <v>3</v>
      </c>
      <c r="N579">
        <v>25</v>
      </c>
      <c r="O579" s="31" t="s">
        <v>439</v>
      </c>
      <c r="P579" s="35" t="s">
        <v>436</v>
      </c>
      <c r="Q579">
        <v>4</v>
      </c>
      <c r="R579">
        <v>56</v>
      </c>
      <c r="S579" s="17" t="s">
        <v>68</v>
      </c>
      <c r="T579">
        <v>4</v>
      </c>
      <c r="U579">
        <v>11</v>
      </c>
      <c r="V579">
        <v>11</v>
      </c>
      <c r="W579">
        <v>7</v>
      </c>
      <c r="AA579">
        <v>1171</v>
      </c>
      <c r="AB579" t="s">
        <v>158</v>
      </c>
    </row>
    <row r="580" spans="1:28" x14ac:dyDescent="0.25">
      <c r="A580" s="16" t="s">
        <v>203</v>
      </c>
      <c r="B580" s="17" t="s">
        <v>2564</v>
      </c>
      <c r="C580">
        <v>17</v>
      </c>
      <c r="D580">
        <v>10</v>
      </c>
      <c r="E580" s="27" t="str">
        <f>VLOOKUP(U580, method!$A$1:$B$15, 2, 0)</f>
        <v>中後</v>
      </c>
      <c r="F580">
        <v>9</v>
      </c>
      <c r="G580">
        <v>133</v>
      </c>
      <c r="H580" s="44">
        <v>1200</v>
      </c>
      <c r="I580" s="23" t="s">
        <v>39</v>
      </c>
      <c r="J580">
        <v>1</v>
      </c>
      <c r="K580">
        <v>10.81</v>
      </c>
      <c r="L580">
        <v>19</v>
      </c>
      <c r="M580">
        <v>2</v>
      </c>
      <c r="N580">
        <v>25</v>
      </c>
      <c r="O580" s="30" t="s">
        <v>445</v>
      </c>
      <c r="P580" s="35" t="s">
        <v>455</v>
      </c>
      <c r="Q580">
        <v>4</v>
      </c>
      <c r="R580">
        <v>58</v>
      </c>
      <c r="S580" s="17" t="s">
        <v>68</v>
      </c>
      <c r="T580" t="s">
        <v>473</v>
      </c>
      <c r="U580">
        <v>9</v>
      </c>
      <c r="V580">
        <v>9</v>
      </c>
      <c r="W580">
        <v>10</v>
      </c>
      <c r="AA580">
        <v>1194</v>
      </c>
      <c r="AB580" t="s">
        <v>158</v>
      </c>
    </row>
    <row r="581" spans="1:28" x14ac:dyDescent="0.25">
      <c r="A581" s="16" t="s">
        <v>203</v>
      </c>
      <c r="B581" s="17" t="s">
        <v>2564</v>
      </c>
      <c r="C581">
        <v>15</v>
      </c>
      <c r="D581">
        <v>9</v>
      </c>
      <c r="E581" s="28" t="str">
        <f>VLOOKUP(U581, method!$A$1:$B$15, 2, 0)</f>
        <v>中前</v>
      </c>
      <c r="F581">
        <v>1</v>
      </c>
      <c r="G581">
        <v>117</v>
      </c>
      <c r="H581" s="44">
        <v>1200</v>
      </c>
      <c r="I581" s="17" t="s">
        <v>512</v>
      </c>
      <c r="J581">
        <v>1</v>
      </c>
      <c r="K581">
        <v>10.29</v>
      </c>
      <c r="L581">
        <v>22</v>
      </c>
      <c r="M581">
        <v>1</v>
      </c>
      <c r="N581">
        <v>25</v>
      </c>
      <c r="O581" s="31" t="s">
        <v>435</v>
      </c>
      <c r="P581" s="35" t="s">
        <v>455</v>
      </c>
      <c r="Q581">
        <v>3</v>
      </c>
      <c r="R581">
        <v>60</v>
      </c>
      <c r="S581" s="17" t="s">
        <v>68</v>
      </c>
      <c r="T581" t="s">
        <v>637</v>
      </c>
      <c r="U581">
        <v>4</v>
      </c>
      <c r="V581">
        <v>5</v>
      </c>
      <c r="W581">
        <v>9</v>
      </c>
      <c r="AA581">
        <v>1194</v>
      </c>
      <c r="AB581" t="s">
        <v>158</v>
      </c>
    </row>
    <row r="582" spans="1:28" x14ac:dyDescent="0.25">
      <c r="A582" s="16" t="s">
        <v>203</v>
      </c>
      <c r="B582" s="17" t="s">
        <v>2564</v>
      </c>
      <c r="C582">
        <v>47</v>
      </c>
      <c r="D582" s="34">
        <v>5</v>
      </c>
      <c r="E582" s="26" t="str">
        <f>VLOOKUP(U582, method!$A$1:$B$15, 2, 0)</f>
        <v>放頭</v>
      </c>
      <c r="F582">
        <v>8</v>
      </c>
      <c r="G582">
        <v>121</v>
      </c>
      <c r="H582" s="44">
        <v>1200</v>
      </c>
      <c r="I582" s="23" t="s">
        <v>39</v>
      </c>
      <c r="J582">
        <v>1</v>
      </c>
      <c r="K582">
        <v>9.7799999999999994</v>
      </c>
      <c r="L582">
        <v>5</v>
      </c>
      <c r="M582">
        <v>1</v>
      </c>
      <c r="N582">
        <v>25</v>
      </c>
      <c r="O582" t="s">
        <v>631</v>
      </c>
      <c r="P582" s="35" t="s">
        <v>455</v>
      </c>
      <c r="Q582">
        <v>3</v>
      </c>
      <c r="R582">
        <v>62</v>
      </c>
      <c r="S582" s="17" t="s">
        <v>68</v>
      </c>
      <c r="T582" s="10" t="s">
        <v>442</v>
      </c>
      <c r="U582">
        <v>3</v>
      </c>
      <c r="V582">
        <v>3</v>
      </c>
      <c r="W582">
        <v>5</v>
      </c>
      <c r="AA582">
        <v>1198</v>
      </c>
      <c r="AB582" t="s">
        <v>1209</v>
      </c>
    </row>
    <row r="583" spans="1:28" x14ac:dyDescent="0.25">
      <c r="A583" s="16" t="s">
        <v>203</v>
      </c>
      <c r="B583" s="17" t="s">
        <v>2564</v>
      </c>
      <c r="C583">
        <v>93</v>
      </c>
      <c r="D583">
        <v>6</v>
      </c>
      <c r="E583" s="28" t="str">
        <f>VLOOKUP(U583, method!$A$1:$B$15, 2, 0)</f>
        <v>中前</v>
      </c>
      <c r="F583">
        <v>6</v>
      </c>
      <c r="G583">
        <v>120</v>
      </c>
      <c r="H583" s="44">
        <v>1200</v>
      </c>
      <c r="I583" s="23" t="s">
        <v>39</v>
      </c>
      <c r="J583">
        <v>1</v>
      </c>
      <c r="K583">
        <v>10.24</v>
      </c>
      <c r="L583">
        <v>15</v>
      </c>
      <c r="M583">
        <v>12</v>
      </c>
      <c r="N583">
        <v>24</v>
      </c>
      <c r="O583" t="s">
        <v>631</v>
      </c>
      <c r="P583" s="35" t="s">
        <v>455</v>
      </c>
      <c r="Q583">
        <v>3</v>
      </c>
      <c r="R583">
        <v>64</v>
      </c>
      <c r="S583" s="17" t="s">
        <v>68</v>
      </c>
      <c r="T583">
        <v>4</v>
      </c>
      <c r="U583">
        <v>5</v>
      </c>
      <c r="V583">
        <v>6</v>
      </c>
      <c r="W583">
        <v>6</v>
      </c>
      <c r="AA583">
        <v>1197</v>
      </c>
      <c r="AB583" t="s">
        <v>208</v>
      </c>
    </row>
    <row r="584" spans="1:28" x14ac:dyDescent="0.25">
      <c r="A584" s="16" t="s">
        <v>203</v>
      </c>
      <c r="B584" s="17" t="s">
        <v>2564</v>
      </c>
      <c r="C584">
        <v>26</v>
      </c>
      <c r="D584">
        <v>10</v>
      </c>
      <c r="E584" s="28" t="str">
        <f>VLOOKUP(U584, method!$A$1:$B$15, 2, 0)</f>
        <v>中前</v>
      </c>
      <c r="F584">
        <v>7</v>
      </c>
      <c r="G584">
        <v>119</v>
      </c>
      <c r="H584" s="44">
        <v>1200</v>
      </c>
      <c r="I584" s="23" t="s">
        <v>39</v>
      </c>
      <c r="J584">
        <v>1</v>
      </c>
      <c r="K584">
        <v>10.37</v>
      </c>
      <c r="L584">
        <v>6</v>
      </c>
      <c r="M584">
        <v>11</v>
      </c>
      <c r="N584">
        <v>24</v>
      </c>
      <c r="O584" s="31" t="s">
        <v>439</v>
      </c>
      <c r="P584" s="35" t="s">
        <v>455</v>
      </c>
      <c r="Q584">
        <v>3</v>
      </c>
      <c r="R584">
        <v>66</v>
      </c>
      <c r="S584" s="17" t="s">
        <v>68</v>
      </c>
      <c r="T584" t="s">
        <v>664</v>
      </c>
      <c r="U584">
        <v>7</v>
      </c>
      <c r="V584">
        <v>8</v>
      </c>
      <c r="W584">
        <v>10</v>
      </c>
      <c r="AA584">
        <v>1181</v>
      </c>
      <c r="AB584" t="s">
        <v>208</v>
      </c>
    </row>
    <row r="585" spans="1:28" x14ac:dyDescent="0.25">
      <c r="A585" s="16" t="s">
        <v>203</v>
      </c>
      <c r="B585" s="17" t="s">
        <v>2564</v>
      </c>
      <c r="C585">
        <v>14</v>
      </c>
      <c r="D585" s="34">
        <v>4</v>
      </c>
      <c r="E585" s="28" t="str">
        <f>VLOOKUP(U585, method!$A$1:$B$15, 2, 0)</f>
        <v>中前</v>
      </c>
      <c r="F585">
        <v>6</v>
      </c>
      <c r="G585">
        <v>125</v>
      </c>
      <c r="H585" s="44">
        <v>1200</v>
      </c>
      <c r="I585" s="23" t="s">
        <v>39</v>
      </c>
      <c r="J585">
        <v>1</v>
      </c>
      <c r="K585">
        <v>10.14</v>
      </c>
      <c r="L585">
        <v>16</v>
      </c>
      <c r="M585">
        <v>10</v>
      </c>
      <c r="N585">
        <v>24</v>
      </c>
      <c r="O585" s="30" t="s">
        <v>445</v>
      </c>
      <c r="P585" s="35" t="s">
        <v>436</v>
      </c>
      <c r="Q585">
        <v>3</v>
      </c>
      <c r="R585">
        <v>67</v>
      </c>
      <c r="S585" s="17" t="s">
        <v>68</v>
      </c>
      <c r="T585" t="s">
        <v>558</v>
      </c>
      <c r="U585">
        <v>6</v>
      </c>
      <c r="V585">
        <v>8</v>
      </c>
      <c r="W585">
        <v>4</v>
      </c>
      <c r="AA585">
        <v>1167</v>
      </c>
      <c r="AB585" t="s">
        <v>208</v>
      </c>
    </row>
    <row r="586" spans="1:28" x14ac:dyDescent="0.25">
      <c r="A586" s="16" t="s">
        <v>203</v>
      </c>
      <c r="B586" s="17" t="s">
        <v>2564</v>
      </c>
      <c r="C586">
        <v>39</v>
      </c>
      <c r="D586" s="33">
        <v>3</v>
      </c>
      <c r="E586" s="27" t="str">
        <f>VLOOKUP(U586, method!$A$1:$B$15, 2, 0)</f>
        <v>中後</v>
      </c>
      <c r="F586">
        <v>6</v>
      </c>
      <c r="G586">
        <v>123</v>
      </c>
      <c r="H586" s="44">
        <v>1200</v>
      </c>
      <c r="I586" s="23" t="s">
        <v>39</v>
      </c>
      <c r="J586">
        <v>1</v>
      </c>
      <c r="K586">
        <v>11.1</v>
      </c>
      <c r="L586">
        <v>11</v>
      </c>
      <c r="M586">
        <v>9</v>
      </c>
      <c r="N586">
        <v>24</v>
      </c>
      <c r="O586" s="31" t="s">
        <v>439</v>
      </c>
      <c r="P586" s="35" t="s">
        <v>455</v>
      </c>
      <c r="Q586">
        <v>3</v>
      </c>
      <c r="R586">
        <v>67</v>
      </c>
      <c r="S586" s="17" t="s">
        <v>68</v>
      </c>
      <c r="T586" s="10" t="s">
        <v>552</v>
      </c>
      <c r="U586">
        <v>8</v>
      </c>
      <c r="V586">
        <v>8</v>
      </c>
      <c r="W586">
        <v>3</v>
      </c>
      <c r="AA586">
        <v>1151</v>
      </c>
      <c r="AB586" t="s">
        <v>208</v>
      </c>
    </row>
    <row r="587" spans="1:28" x14ac:dyDescent="0.25">
      <c r="A587" s="16" t="s">
        <v>203</v>
      </c>
      <c r="B587" s="17" t="s">
        <v>2564</v>
      </c>
      <c r="C587">
        <v>51</v>
      </c>
      <c r="D587">
        <v>11</v>
      </c>
      <c r="E587" s="28" t="str">
        <f>VLOOKUP(U587, method!$A$1:$B$15, 2, 0)</f>
        <v>中前</v>
      </c>
      <c r="F587">
        <v>12</v>
      </c>
      <c r="G587">
        <v>121</v>
      </c>
      <c r="H587" s="44">
        <v>1200</v>
      </c>
      <c r="I587" s="23" t="s">
        <v>39</v>
      </c>
      <c r="J587">
        <v>1</v>
      </c>
      <c r="K587">
        <v>11.47</v>
      </c>
      <c r="L587">
        <v>4</v>
      </c>
      <c r="M587">
        <v>7</v>
      </c>
      <c r="N587">
        <v>24</v>
      </c>
      <c r="O587" s="31" t="s">
        <v>439</v>
      </c>
      <c r="P587" s="35" t="s">
        <v>455</v>
      </c>
      <c r="Q587">
        <v>3</v>
      </c>
      <c r="R587">
        <v>67</v>
      </c>
      <c r="S587" s="17" t="s">
        <v>68</v>
      </c>
      <c r="T587" t="s">
        <v>637</v>
      </c>
      <c r="U587">
        <v>5</v>
      </c>
      <c r="V587">
        <v>1</v>
      </c>
      <c r="W587">
        <v>11</v>
      </c>
      <c r="AA587">
        <v>1158</v>
      </c>
      <c r="AB587" t="s">
        <v>208</v>
      </c>
    </row>
    <row r="588" spans="1:28" x14ac:dyDescent="0.25">
      <c r="A588" s="16" t="s">
        <v>203</v>
      </c>
      <c r="B588" s="17" t="s">
        <v>2564</v>
      </c>
      <c r="C588">
        <v>44</v>
      </c>
      <c r="D588" s="33">
        <v>1</v>
      </c>
      <c r="E588" s="26" t="str">
        <f>VLOOKUP(U588, method!$A$1:$B$15, 2, 0)</f>
        <v>放頭</v>
      </c>
      <c r="F588">
        <v>5</v>
      </c>
      <c r="G588">
        <v>115</v>
      </c>
      <c r="H588" s="44">
        <v>1200</v>
      </c>
      <c r="I588" s="23" t="s">
        <v>39</v>
      </c>
      <c r="J588">
        <v>1</v>
      </c>
      <c r="K588">
        <v>10.29</v>
      </c>
      <c r="L588">
        <v>12</v>
      </c>
      <c r="M588">
        <v>6</v>
      </c>
      <c r="N588">
        <v>24</v>
      </c>
      <c r="O588" s="30" t="s">
        <v>445</v>
      </c>
      <c r="P588" s="35" t="s">
        <v>455</v>
      </c>
      <c r="Q588">
        <v>3</v>
      </c>
      <c r="R588">
        <v>61</v>
      </c>
      <c r="S588" s="17" t="s">
        <v>68</v>
      </c>
      <c r="T588" s="10" t="s">
        <v>488</v>
      </c>
      <c r="U588">
        <v>1</v>
      </c>
      <c r="V588">
        <v>1</v>
      </c>
      <c r="W588">
        <v>1</v>
      </c>
      <c r="AA588">
        <v>1178</v>
      </c>
      <c r="AB588" t="s">
        <v>208</v>
      </c>
    </row>
    <row r="589" spans="1:28" x14ac:dyDescent="0.25">
      <c r="A589" s="16" t="s">
        <v>203</v>
      </c>
      <c r="B589" s="17" t="s">
        <v>2564</v>
      </c>
      <c r="C589">
        <v>101</v>
      </c>
      <c r="D589">
        <v>11</v>
      </c>
      <c r="E589" s="29" t="str">
        <f>VLOOKUP(U589, method!$A$1:$B$15, 2, 0)</f>
        <v>留後</v>
      </c>
      <c r="F589">
        <v>11</v>
      </c>
      <c r="G589">
        <v>119</v>
      </c>
      <c r="H589" s="44">
        <v>1200</v>
      </c>
      <c r="I589" s="23" t="s">
        <v>39</v>
      </c>
      <c r="J589">
        <v>1</v>
      </c>
      <c r="K589">
        <v>11.57</v>
      </c>
      <c r="L589">
        <v>5</v>
      </c>
      <c r="M589">
        <v>6</v>
      </c>
      <c r="N589">
        <v>24</v>
      </c>
      <c r="O589" s="31" t="s">
        <v>439</v>
      </c>
      <c r="P589" s="36" t="s">
        <v>440</v>
      </c>
      <c r="Q589">
        <v>3</v>
      </c>
      <c r="R589">
        <v>63</v>
      </c>
      <c r="S589" s="17" t="s">
        <v>68</v>
      </c>
      <c r="T589" t="s">
        <v>465</v>
      </c>
      <c r="U589">
        <v>12</v>
      </c>
      <c r="V589">
        <v>11</v>
      </c>
      <c r="W589">
        <v>11</v>
      </c>
      <c r="AA589">
        <v>1188</v>
      </c>
      <c r="AB589" t="s">
        <v>208</v>
      </c>
    </row>
    <row r="590" spans="1:28" x14ac:dyDescent="0.25">
      <c r="A590" s="16" t="s">
        <v>203</v>
      </c>
      <c r="B590" s="17" t="s">
        <v>2564</v>
      </c>
      <c r="C590">
        <v>45</v>
      </c>
      <c r="D590">
        <v>9</v>
      </c>
      <c r="E590" s="28" t="str">
        <f>VLOOKUP(U590, method!$A$1:$B$15, 2, 0)</f>
        <v>中前</v>
      </c>
      <c r="F590">
        <v>5</v>
      </c>
      <c r="G590">
        <v>120</v>
      </c>
      <c r="H590" s="44">
        <v>1200</v>
      </c>
      <c r="I590" s="20" t="s">
        <v>56</v>
      </c>
      <c r="J590">
        <v>1</v>
      </c>
      <c r="K590">
        <v>11.31</v>
      </c>
      <c r="L590">
        <v>8</v>
      </c>
      <c r="M590">
        <v>5</v>
      </c>
      <c r="N590">
        <v>24</v>
      </c>
      <c r="O590" s="30" t="s">
        <v>445</v>
      </c>
      <c r="P590" s="35" t="s">
        <v>455</v>
      </c>
      <c r="Q590">
        <v>3</v>
      </c>
      <c r="R590">
        <v>65</v>
      </c>
      <c r="S590" s="17" t="s">
        <v>68</v>
      </c>
      <c r="T590" t="s">
        <v>461</v>
      </c>
      <c r="U590">
        <v>7</v>
      </c>
      <c r="V590">
        <v>7</v>
      </c>
      <c r="W590">
        <v>9</v>
      </c>
      <c r="AA590">
        <v>1189</v>
      </c>
      <c r="AB590" t="s">
        <v>208</v>
      </c>
    </row>
    <row r="591" spans="1:28" x14ac:dyDescent="0.25">
      <c r="A591" s="16" t="s">
        <v>203</v>
      </c>
      <c r="B591" s="17" t="s">
        <v>2564</v>
      </c>
      <c r="C591">
        <v>38</v>
      </c>
      <c r="D591">
        <v>8</v>
      </c>
      <c r="E591" s="28" t="str">
        <f>VLOOKUP(U591, method!$A$1:$B$15, 2, 0)</f>
        <v>中前</v>
      </c>
      <c r="F591">
        <v>2</v>
      </c>
      <c r="G591">
        <v>122</v>
      </c>
      <c r="H591" s="44">
        <v>1200</v>
      </c>
      <c r="I591" s="15" t="s">
        <v>390</v>
      </c>
      <c r="J591">
        <v>1</v>
      </c>
      <c r="K591">
        <v>11.09</v>
      </c>
      <c r="L591">
        <v>17</v>
      </c>
      <c r="M591">
        <v>4</v>
      </c>
      <c r="N591">
        <v>24</v>
      </c>
      <c r="O591" s="31" t="s">
        <v>435</v>
      </c>
      <c r="P591" s="35" t="s">
        <v>455</v>
      </c>
      <c r="Q591">
        <v>3</v>
      </c>
      <c r="R591">
        <v>67</v>
      </c>
      <c r="S591" s="17" t="s">
        <v>68</v>
      </c>
      <c r="T591" t="s">
        <v>480</v>
      </c>
      <c r="U591">
        <v>4</v>
      </c>
      <c r="V591">
        <v>4</v>
      </c>
      <c r="W591">
        <v>8</v>
      </c>
      <c r="AA591">
        <v>1171</v>
      </c>
      <c r="AB591" t="s">
        <v>208</v>
      </c>
    </row>
    <row r="592" spans="1:28" x14ac:dyDescent="0.25">
      <c r="A592" s="16" t="s">
        <v>203</v>
      </c>
      <c r="B592" s="17" t="s">
        <v>2564</v>
      </c>
      <c r="C592">
        <v>33</v>
      </c>
      <c r="D592">
        <v>11</v>
      </c>
      <c r="E592" s="28" t="str">
        <f>VLOOKUP(U592, method!$A$1:$B$15, 2, 0)</f>
        <v>中前</v>
      </c>
      <c r="F592">
        <v>2</v>
      </c>
      <c r="G592">
        <v>125</v>
      </c>
      <c r="H592" s="44">
        <v>1200</v>
      </c>
      <c r="I592" s="23" t="s">
        <v>39</v>
      </c>
      <c r="J592">
        <v>1</v>
      </c>
      <c r="K592">
        <v>11.11</v>
      </c>
      <c r="L592">
        <v>27</v>
      </c>
      <c r="M592">
        <v>3</v>
      </c>
      <c r="N592">
        <v>24</v>
      </c>
      <c r="O592" s="31" t="s">
        <v>439</v>
      </c>
      <c r="P592" s="35" t="s">
        <v>455</v>
      </c>
      <c r="Q592">
        <v>3</v>
      </c>
      <c r="R592">
        <v>69</v>
      </c>
      <c r="S592" s="17" t="s">
        <v>68</v>
      </c>
      <c r="T592" t="s">
        <v>648</v>
      </c>
      <c r="U592">
        <v>7</v>
      </c>
      <c r="V592">
        <v>9</v>
      </c>
      <c r="W592">
        <v>11</v>
      </c>
      <c r="AA592">
        <v>1167</v>
      </c>
      <c r="AB592" t="s">
        <v>208</v>
      </c>
    </row>
    <row r="593" spans="1:28" x14ac:dyDescent="0.25">
      <c r="A593" s="16" t="s">
        <v>203</v>
      </c>
      <c r="B593" s="17" t="s">
        <v>2564</v>
      </c>
      <c r="C593">
        <v>9.6999999999999993</v>
      </c>
      <c r="D593">
        <v>7</v>
      </c>
      <c r="E593" s="28" t="str">
        <f>VLOOKUP(U593, method!$A$1:$B$15, 2, 0)</f>
        <v>中前</v>
      </c>
      <c r="F593">
        <v>1</v>
      </c>
      <c r="G593">
        <v>125</v>
      </c>
      <c r="H593" s="44">
        <v>1200</v>
      </c>
      <c r="I593" s="17" t="s">
        <v>448</v>
      </c>
      <c r="J593">
        <v>1</v>
      </c>
      <c r="K593">
        <v>10.83</v>
      </c>
      <c r="L593">
        <v>6</v>
      </c>
      <c r="M593">
        <v>3</v>
      </c>
      <c r="N593">
        <v>24</v>
      </c>
      <c r="O593" s="30" t="s">
        <v>445</v>
      </c>
      <c r="P593" s="35" t="s">
        <v>455</v>
      </c>
      <c r="Q593">
        <v>3</v>
      </c>
      <c r="R593">
        <v>71</v>
      </c>
      <c r="S593" s="17" t="s">
        <v>68</v>
      </c>
      <c r="T593" t="s">
        <v>558</v>
      </c>
      <c r="U593">
        <v>5</v>
      </c>
      <c r="V593">
        <v>5</v>
      </c>
      <c r="W593">
        <v>7</v>
      </c>
      <c r="AA593">
        <v>1170</v>
      </c>
      <c r="AB593" t="s">
        <v>208</v>
      </c>
    </row>
    <row r="594" spans="1:28" x14ac:dyDescent="0.25">
      <c r="A594" s="16" t="s">
        <v>203</v>
      </c>
      <c r="B594" s="17" t="s">
        <v>2564</v>
      </c>
      <c r="C594">
        <v>22</v>
      </c>
      <c r="D594">
        <v>6</v>
      </c>
      <c r="E594" s="26" t="str">
        <f>VLOOKUP(U594, method!$A$1:$B$15, 2, 0)</f>
        <v>放頭</v>
      </c>
      <c r="F594">
        <v>4</v>
      </c>
      <c r="G594">
        <v>130</v>
      </c>
      <c r="H594" s="44">
        <v>1200</v>
      </c>
      <c r="I594" s="23" t="s">
        <v>39</v>
      </c>
      <c r="J594">
        <v>1</v>
      </c>
      <c r="K594">
        <v>10.78</v>
      </c>
      <c r="L594">
        <v>15</v>
      </c>
      <c r="M594">
        <v>2</v>
      </c>
      <c r="N594">
        <v>24</v>
      </c>
      <c r="O594" s="31" t="s">
        <v>435</v>
      </c>
      <c r="P594" s="35" t="s">
        <v>455</v>
      </c>
      <c r="Q594">
        <v>3</v>
      </c>
      <c r="R594">
        <v>72</v>
      </c>
      <c r="S594" s="17" t="s">
        <v>68</v>
      </c>
      <c r="T594" s="10" t="s">
        <v>552</v>
      </c>
      <c r="U594">
        <v>2</v>
      </c>
      <c r="V594">
        <v>2</v>
      </c>
      <c r="W594">
        <v>6</v>
      </c>
      <c r="AA594">
        <v>1182</v>
      </c>
      <c r="AB594" t="s">
        <v>208</v>
      </c>
    </row>
    <row r="595" spans="1:28" x14ac:dyDescent="0.25">
      <c r="A595" s="16" t="s">
        <v>203</v>
      </c>
      <c r="B595" s="17" t="s">
        <v>2564</v>
      </c>
      <c r="C595">
        <v>74</v>
      </c>
      <c r="D595">
        <v>10</v>
      </c>
      <c r="E595" s="28" t="str">
        <f>VLOOKUP(U595, method!$A$1:$B$15, 2, 0)</f>
        <v>中前</v>
      </c>
      <c r="F595">
        <v>12</v>
      </c>
      <c r="G595">
        <v>128</v>
      </c>
      <c r="H595" s="44">
        <v>1200</v>
      </c>
      <c r="I595" s="23" t="s">
        <v>39</v>
      </c>
      <c r="J595">
        <v>1</v>
      </c>
      <c r="K595">
        <v>11.27</v>
      </c>
      <c r="L595">
        <v>17</v>
      </c>
      <c r="M595">
        <v>1</v>
      </c>
      <c r="N595">
        <v>24</v>
      </c>
      <c r="O595" s="31" t="s">
        <v>435</v>
      </c>
      <c r="P595" s="35" t="s">
        <v>455</v>
      </c>
      <c r="Q595">
        <v>3</v>
      </c>
      <c r="R595">
        <v>73</v>
      </c>
      <c r="S595" s="17" t="s">
        <v>68</v>
      </c>
      <c r="T595" t="s">
        <v>533</v>
      </c>
      <c r="U595">
        <v>5</v>
      </c>
      <c r="V595">
        <v>4</v>
      </c>
      <c r="W595">
        <v>10</v>
      </c>
      <c r="AA595">
        <v>1183</v>
      </c>
      <c r="AB595" t="s">
        <v>208</v>
      </c>
    </row>
    <row r="596" spans="1:28" x14ac:dyDescent="0.25">
      <c r="A596" s="16" t="s">
        <v>203</v>
      </c>
      <c r="B596" s="17" t="s">
        <v>2564</v>
      </c>
      <c r="C596">
        <v>20</v>
      </c>
      <c r="D596">
        <v>6</v>
      </c>
      <c r="E596" s="26" t="str">
        <f>VLOOKUP(U596, method!$A$1:$B$15, 2, 0)</f>
        <v>放頭</v>
      </c>
      <c r="F596">
        <v>2</v>
      </c>
      <c r="G596">
        <v>128</v>
      </c>
      <c r="H596" s="44">
        <v>1200</v>
      </c>
      <c r="I596" s="23" t="s">
        <v>39</v>
      </c>
      <c r="J596">
        <v>1</v>
      </c>
      <c r="K596">
        <v>10.52</v>
      </c>
      <c r="L596">
        <v>29</v>
      </c>
      <c r="M596">
        <v>12</v>
      </c>
      <c r="N596">
        <v>23</v>
      </c>
      <c r="O596" s="31" t="s">
        <v>451</v>
      </c>
      <c r="P596" s="35" t="s">
        <v>455</v>
      </c>
      <c r="Q596">
        <v>3</v>
      </c>
      <c r="R596">
        <v>73</v>
      </c>
      <c r="S596" s="17" t="s">
        <v>68</v>
      </c>
      <c r="T596" s="10" t="s">
        <v>552</v>
      </c>
      <c r="U596">
        <v>3</v>
      </c>
      <c r="V596">
        <v>3</v>
      </c>
      <c r="W596">
        <v>6</v>
      </c>
      <c r="AA596">
        <v>1176</v>
      </c>
      <c r="AB596" t="s">
        <v>208</v>
      </c>
    </row>
    <row r="597" spans="1:28" x14ac:dyDescent="0.25">
      <c r="A597" s="16" t="s">
        <v>203</v>
      </c>
      <c r="B597" s="17" t="s">
        <v>2564</v>
      </c>
      <c r="C597">
        <v>11</v>
      </c>
      <c r="D597">
        <v>10</v>
      </c>
      <c r="E597" s="26" t="str">
        <f>VLOOKUP(U597, method!$A$1:$B$15, 2, 0)</f>
        <v>放頭</v>
      </c>
      <c r="F597">
        <v>6</v>
      </c>
      <c r="G597">
        <v>132</v>
      </c>
      <c r="H597" s="44">
        <v>1200</v>
      </c>
      <c r="I597" s="15" t="s">
        <v>391</v>
      </c>
      <c r="J597">
        <v>1</v>
      </c>
      <c r="K597">
        <v>10.99</v>
      </c>
      <c r="L597">
        <v>6</v>
      </c>
      <c r="M597">
        <v>12</v>
      </c>
      <c r="N597">
        <v>23</v>
      </c>
      <c r="O597" s="31" t="s">
        <v>439</v>
      </c>
      <c r="P597" s="35" t="s">
        <v>455</v>
      </c>
      <c r="Q597">
        <v>3</v>
      </c>
      <c r="R597">
        <v>73</v>
      </c>
      <c r="S597" s="17" t="s">
        <v>68</v>
      </c>
      <c r="T597">
        <v>5</v>
      </c>
      <c r="U597">
        <v>2</v>
      </c>
      <c r="V597">
        <v>3</v>
      </c>
      <c r="W597">
        <v>10</v>
      </c>
      <c r="AA597">
        <v>1167</v>
      </c>
      <c r="AB597" t="s">
        <v>208</v>
      </c>
    </row>
    <row r="598" spans="1:28" x14ac:dyDescent="0.25">
      <c r="A598" s="16" t="s">
        <v>203</v>
      </c>
      <c r="B598" s="17" t="s">
        <v>2564</v>
      </c>
      <c r="C598">
        <v>17</v>
      </c>
      <c r="D598" s="33">
        <v>1</v>
      </c>
      <c r="E598" s="28" t="str">
        <f>VLOOKUP(U598, method!$A$1:$B$15, 2, 0)</f>
        <v>中前</v>
      </c>
      <c r="F598">
        <v>4</v>
      </c>
      <c r="G598">
        <v>124</v>
      </c>
      <c r="H598" s="44">
        <v>1200</v>
      </c>
      <c r="I598" s="23" t="s">
        <v>39</v>
      </c>
      <c r="J598">
        <v>1</v>
      </c>
      <c r="K598">
        <v>10.74</v>
      </c>
      <c r="L598">
        <v>1</v>
      </c>
      <c r="M598">
        <v>11</v>
      </c>
      <c r="N598">
        <v>23</v>
      </c>
      <c r="O598" s="31" t="s">
        <v>451</v>
      </c>
      <c r="P598" s="35" t="s">
        <v>455</v>
      </c>
      <c r="Q598">
        <v>3</v>
      </c>
      <c r="R598">
        <v>67</v>
      </c>
      <c r="S598" s="17" t="s">
        <v>68</v>
      </c>
      <c r="T598" s="10" t="s">
        <v>488</v>
      </c>
      <c r="U598">
        <v>4</v>
      </c>
      <c r="V598">
        <v>5</v>
      </c>
      <c r="W598">
        <v>1</v>
      </c>
      <c r="AA598">
        <v>1161</v>
      </c>
      <c r="AB598" t="s">
        <v>208</v>
      </c>
    </row>
    <row r="599" spans="1:28" x14ac:dyDescent="0.25">
      <c r="A599" s="16" t="s">
        <v>203</v>
      </c>
      <c r="B599" s="17" t="s">
        <v>2564</v>
      </c>
      <c r="C599">
        <v>14</v>
      </c>
      <c r="D599" s="33">
        <v>1</v>
      </c>
      <c r="E599" s="28" t="str">
        <f>VLOOKUP(U599, method!$A$1:$B$15, 2, 0)</f>
        <v>中前</v>
      </c>
      <c r="F599">
        <v>4</v>
      </c>
      <c r="G599">
        <v>114</v>
      </c>
      <c r="H599" s="44">
        <v>1200</v>
      </c>
      <c r="I599" s="17" t="s">
        <v>512</v>
      </c>
      <c r="J599">
        <v>1</v>
      </c>
      <c r="K599">
        <v>9</v>
      </c>
      <c r="L599">
        <v>4</v>
      </c>
      <c r="M599">
        <v>10</v>
      </c>
      <c r="N599">
        <v>23</v>
      </c>
      <c r="O599" s="31" t="s">
        <v>451</v>
      </c>
      <c r="P599" s="35" t="s">
        <v>436</v>
      </c>
      <c r="Q599">
        <v>3</v>
      </c>
      <c r="R599">
        <v>62</v>
      </c>
      <c r="S599" s="17" t="s">
        <v>68</v>
      </c>
      <c r="T599" s="10" t="s">
        <v>1218</v>
      </c>
      <c r="U599">
        <v>4</v>
      </c>
      <c r="V599">
        <v>4</v>
      </c>
      <c r="W599">
        <v>1</v>
      </c>
      <c r="AA599">
        <v>1153</v>
      </c>
      <c r="AB599" t="s">
        <v>208</v>
      </c>
    </row>
    <row r="600" spans="1:28" x14ac:dyDescent="0.25">
      <c r="A600" s="16" t="s">
        <v>203</v>
      </c>
      <c r="B600" s="17" t="s">
        <v>2564</v>
      </c>
      <c r="C600">
        <v>6.7</v>
      </c>
      <c r="D600" s="33">
        <v>1</v>
      </c>
      <c r="E600" s="26" t="str">
        <f>VLOOKUP(U600, method!$A$1:$B$15, 2, 0)</f>
        <v>放頭</v>
      </c>
      <c r="F600">
        <v>9</v>
      </c>
      <c r="G600">
        <v>132</v>
      </c>
      <c r="H600" s="44">
        <v>1200</v>
      </c>
      <c r="I600" s="18" t="s">
        <v>12</v>
      </c>
      <c r="J600">
        <v>1</v>
      </c>
      <c r="K600">
        <v>10.69</v>
      </c>
      <c r="L600">
        <v>27</v>
      </c>
      <c r="M600">
        <v>9</v>
      </c>
      <c r="N600">
        <v>23</v>
      </c>
      <c r="O600" s="31" t="s">
        <v>435</v>
      </c>
      <c r="P600" s="35" t="s">
        <v>436</v>
      </c>
      <c r="Q600">
        <v>4</v>
      </c>
      <c r="R600">
        <v>57</v>
      </c>
      <c r="S600" s="17" t="s">
        <v>68</v>
      </c>
      <c r="T600" s="10" t="s">
        <v>613</v>
      </c>
      <c r="U600">
        <v>2</v>
      </c>
      <c r="V600">
        <v>2</v>
      </c>
      <c r="W600">
        <v>1</v>
      </c>
      <c r="AA600">
        <v>1155</v>
      </c>
      <c r="AB600" t="s">
        <v>1220</v>
      </c>
    </row>
    <row r="601" spans="1:28" x14ac:dyDescent="0.25">
      <c r="A601" s="16" t="s">
        <v>203</v>
      </c>
      <c r="B601" s="17" t="s">
        <v>2564</v>
      </c>
      <c r="C601">
        <v>13</v>
      </c>
      <c r="D601" s="34">
        <v>5</v>
      </c>
      <c r="E601" s="28" t="str">
        <f>VLOOKUP(U601, method!$A$1:$B$15, 2, 0)</f>
        <v>中前</v>
      </c>
      <c r="F601">
        <v>5</v>
      </c>
      <c r="G601">
        <v>132</v>
      </c>
      <c r="H601" s="44">
        <v>1200</v>
      </c>
      <c r="I601" s="22" t="s">
        <v>33</v>
      </c>
      <c r="J601">
        <v>1</v>
      </c>
      <c r="K601">
        <v>10.57</v>
      </c>
      <c r="L601">
        <v>13</v>
      </c>
      <c r="M601">
        <v>9</v>
      </c>
      <c r="N601">
        <v>23</v>
      </c>
      <c r="O601" s="31" t="s">
        <v>439</v>
      </c>
      <c r="P601" s="35" t="s">
        <v>455</v>
      </c>
      <c r="Q601">
        <v>4</v>
      </c>
      <c r="R601">
        <v>57</v>
      </c>
      <c r="S601" s="17" t="s">
        <v>68</v>
      </c>
      <c r="T601" s="10" t="s">
        <v>498</v>
      </c>
      <c r="U601">
        <v>5</v>
      </c>
      <c r="V601">
        <v>5</v>
      </c>
      <c r="W601">
        <v>5</v>
      </c>
      <c r="AA601">
        <v>1157</v>
      </c>
      <c r="AB601" t="s">
        <v>155</v>
      </c>
    </row>
    <row r="602" spans="1:28" x14ac:dyDescent="0.25">
      <c r="A602" s="16" t="s">
        <v>203</v>
      </c>
      <c r="B602" s="17" t="s">
        <v>2564</v>
      </c>
      <c r="C602">
        <v>22</v>
      </c>
      <c r="D602" s="34">
        <v>5</v>
      </c>
      <c r="E602" s="27" t="str">
        <f>VLOOKUP(U602, method!$A$1:$B$15, 2, 0)</f>
        <v>中後</v>
      </c>
      <c r="F602">
        <v>10</v>
      </c>
      <c r="G602">
        <v>134</v>
      </c>
      <c r="H602" s="44">
        <v>1200</v>
      </c>
      <c r="I602" s="22" t="s">
        <v>33</v>
      </c>
      <c r="J602">
        <v>1</v>
      </c>
      <c r="K602">
        <v>10.83</v>
      </c>
      <c r="L602">
        <v>6</v>
      </c>
      <c r="M602">
        <v>7</v>
      </c>
      <c r="N602">
        <v>23</v>
      </c>
      <c r="O602" s="31" t="s">
        <v>439</v>
      </c>
      <c r="P602" s="35" t="s">
        <v>455</v>
      </c>
      <c r="Q602">
        <v>4</v>
      </c>
      <c r="R602">
        <v>59</v>
      </c>
      <c r="S602" s="17" t="s">
        <v>68</v>
      </c>
      <c r="T602" s="10" t="s">
        <v>442</v>
      </c>
      <c r="U602">
        <v>10</v>
      </c>
      <c r="V602">
        <v>8</v>
      </c>
      <c r="W602">
        <v>5</v>
      </c>
      <c r="AA602">
        <v>1166</v>
      </c>
      <c r="AB602" t="s">
        <v>155</v>
      </c>
    </row>
    <row r="603" spans="1:28" x14ac:dyDescent="0.25">
      <c r="A603" s="16" t="s">
        <v>203</v>
      </c>
      <c r="B603" s="17" t="s">
        <v>2564</v>
      </c>
      <c r="C603">
        <v>55</v>
      </c>
      <c r="D603">
        <v>10</v>
      </c>
      <c r="E603" s="28" t="str">
        <f>VLOOKUP(U603, method!$A$1:$B$15, 2, 0)</f>
        <v>中前</v>
      </c>
      <c r="F603">
        <v>3</v>
      </c>
      <c r="G603">
        <v>116</v>
      </c>
      <c r="H603" s="44">
        <v>1200</v>
      </c>
      <c r="I603" s="23" t="s">
        <v>39</v>
      </c>
      <c r="J603">
        <v>1</v>
      </c>
      <c r="K603">
        <v>10.84</v>
      </c>
      <c r="L603">
        <v>7</v>
      </c>
      <c r="M603">
        <v>6</v>
      </c>
      <c r="N603">
        <v>23</v>
      </c>
      <c r="O603" s="31" t="s">
        <v>439</v>
      </c>
      <c r="P603" s="35" t="s">
        <v>455</v>
      </c>
      <c r="Q603">
        <v>3</v>
      </c>
      <c r="R603">
        <v>61</v>
      </c>
      <c r="S603" s="17" t="s">
        <v>68</v>
      </c>
      <c r="T603" t="s">
        <v>637</v>
      </c>
      <c r="U603">
        <v>7</v>
      </c>
      <c r="V603">
        <v>7</v>
      </c>
      <c r="W603">
        <v>10</v>
      </c>
      <c r="AA603">
        <v>1161</v>
      </c>
      <c r="AB603" t="s">
        <v>155</v>
      </c>
    </row>
    <row r="604" spans="1:28" x14ac:dyDescent="0.25">
      <c r="A604" s="16" t="s">
        <v>203</v>
      </c>
      <c r="B604" s="17" t="s">
        <v>2564</v>
      </c>
      <c r="C604">
        <v>36</v>
      </c>
      <c r="D604">
        <v>11</v>
      </c>
      <c r="E604" s="27" t="str">
        <f>VLOOKUP(U604, method!$A$1:$B$15, 2, 0)</f>
        <v>中後</v>
      </c>
      <c r="F604">
        <v>3</v>
      </c>
      <c r="G604">
        <v>121</v>
      </c>
      <c r="H604" s="44">
        <v>1200</v>
      </c>
      <c r="I604" s="24" t="s">
        <v>1027</v>
      </c>
      <c r="J604">
        <v>1</v>
      </c>
      <c r="K604">
        <v>10.48</v>
      </c>
      <c r="L604">
        <v>30</v>
      </c>
      <c r="M604">
        <v>4</v>
      </c>
      <c r="N604">
        <v>23</v>
      </c>
      <c r="O604" t="s">
        <v>545</v>
      </c>
      <c r="P604" s="35" t="s">
        <v>455</v>
      </c>
      <c r="Q604">
        <v>3</v>
      </c>
      <c r="R604">
        <v>63</v>
      </c>
      <c r="S604" s="17" t="s">
        <v>68</v>
      </c>
      <c r="T604" t="s">
        <v>533</v>
      </c>
      <c r="U604">
        <v>8</v>
      </c>
      <c r="V604">
        <v>9</v>
      </c>
      <c r="W604">
        <v>11</v>
      </c>
      <c r="AA604">
        <v>1172</v>
      </c>
      <c r="AB604" t="s">
        <v>155</v>
      </c>
    </row>
    <row r="605" spans="1:28" x14ac:dyDescent="0.25">
      <c r="A605" s="16" t="s">
        <v>203</v>
      </c>
      <c r="B605" s="17" t="s">
        <v>2564</v>
      </c>
      <c r="C605">
        <v>31</v>
      </c>
      <c r="D605">
        <v>12</v>
      </c>
      <c r="E605" s="29" t="str">
        <f>VLOOKUP(U605, method!$A$1:$B$15, 2, 0)</f>
        <v>留後</v>
      </c>
      <c r="F605">
        <v>7</v>
      </c>
      <c r="G605">
        <v>121</v>
      </c>
      <c r="H605" s="44">
        <v>1200</v>
      </c>
      <c r="I605" s="25" t="s">
        <v>120</v>
      </c>
      <c r="J605">
        <v>1</v>
      </c>
      <c r="K605">
        <v>17.32</v>
      </c>
      <c r="L605">
        <v>1</v>
      </c>
      <c r="M605">
        <v>3</v>
      </c>
      <c r="N605">
        <v>23</v>
      </c>
      <c r="O605" s="31" t="s">
        <v>439</v>
      </c>
      <c r="P605" s="35" t="s">
        <v>455</v>
      </c>
      <c r="Q605">
        <v>3</v>
      </c>
      <c r="R605">
        <v>63</v>
      </c>
      <c r="S605" s="17" t="s">
        <v>68</v>
      </c>
      <c r="T605">
        <v>50</v>
      </c>
      <c r="U605">
        <v>11</v>
      </c>
      <c r="V605">
        <v>12</v>
      </c>
      <c r="W605">
        <v>12</v>
      </c>
      <c r="AA605">
        <v>1170</v>
      </c>
      <c r="AB605" t="s">
        <v>155</v>
      </c>
    </row>
    <row r="606" spans="1:28" x14ac:dyDescent="0.25">
      <c r="A606" s="16" t="s">
        <v>203</v>
      </c>
      <c r="B606" s="17" t="s">
        <v>2564</v>
      </c>
      <c r="C606">
        <v>62</v>
      </c>
      <c r="D606">
        <v>6</v>
      </c>
      <c r="E606" s="29" t="str">
        <f>VLOOKUP(U606, method!$A$1:$B$15, 2, 0)</f>
        <v>留後</v>
      </c>
      <c r="F606">
        <v>10</v>
      </c>
      <c r="G606">
        <v>119</v>
      </c>
      <c r="H606" s="44">
        <v>1200</v>
      </c>
      <c r="I606" s="25" t="s">
        <v>120</v>
      </c>
      <c r="J606">
        <v>1</v>
      </c>
      <c r="K606">
        <v>9.2799999999999994</v>
      </c>
      <c r="L606">
        <v>21</v>
      </c>
      <c r="M606">
        <v>1</v>
      </c>
      <c r="N606">
        <v>23</v>
      </c>
      <c r="O606" t="s">
        <v>551</v>
      </c>
      <c r="P606" s="35" t="s">
        <v>455</v>
      </c>
      <c r="Q606">
        <v>3</v>
      </c>
      <c r="R606">
        <v>64</v>
      </c>
      <c r="S606" s="17" t="s">
        <v>68</v>
      </c>
      <c r="T606">
        <v>3</v>
      </c>
      <c r="U606">
        <v>12</v>
      </c>
      <c r="V606">
        <v>12</v>
      </c>
      <c r="W606">
        <v>6</v>
      </c>
      <c r="AA606">
        <v>1191</v>
      </c>
      <c r="AB606" t="s">
        <v>155</v>
      </c>
    </row>
    <row r="607" spans="1:28" x14ac:dyDescent="0.25">
      <c r="A607" s="16" t="s">
        <v>203</v>
      </c>
      <c r="B607" s="17" t="s">
        <v>2564</v>
      </c>
      <c r="C607">
        <v>8.6</v>
      </c>
      <c r="D607" s="34">
        <v>4</v>
      </c>
      <c r="E607" s="28" t="str">
        <f>VLOOKUP(U607, method!$A$1:$B$15, 2, 0)</f>
        <v>中前</v>
      </c>
      <c r="F607">
        <v>2</v>
      </c>
      <c r="G607">
        <v>120</v>
      </c>
      <c r="H607" s="44">
        <v>1200</v>
      </c>
      <c r="I607" s="18" t="s">
        <v>201</v>
      </c>
      <c r="J607">
        <v>1</v>
      </c>
      <c r="K607">
        <v>9.4</v>
      </c>
      <c r="L607">
        <v>21</v>
      </c>
      <c r="M607">
        <v>12</v>
      </c>
      <c r="N607">
        <v>22</v>
      </c>
      <c r="O607" s="31" t="s">
        <v>435</v>
      </c>
      <c r="P607" s="35" t="s">
        <v>436</v>
      </c>
      <c r="Q607">
        <v>3</v>
      </c>
      <c r="R607">
        <v>64</v>
      </c>
      <c r="S607" s="17" t="s">
        <v>68</v>
      </c>
      <c r="T607" t="s">
        <v>456</v>
      </c>
      <c r="U607">
        <v>6</v>
      </c>
      <c r="V607">
        <v>6</v>
      </c>
      <c r="W607">
        <v>4</v>
      </c>
      <c r="AA607">
        <v>1185</v>
      </c>
      <c r="AB607" t="s">
        <v>155</v>
      </c>
    </row>
    <row r="608" spans="1:28" x14ac:dyDescent="0.25">
      <c r="A608" s="16" t="s">
        <v>203</v>
      </c>
      <c r="B608" s="17" t="s">
        <v>2564</v>
      </c>
      <c r="C608">
        <v>11</v>
      </c>
      <c r="D608" s="34">
        <v>5</v>
      </c>
      <c r="E608" s="27" t="str">
        <f>VLOOKUP(U608, method!$A$1:$B$15, 2, 0)</f>
        <v>中後</v>
      </c>
      <c r="F608">
        <v>7</v>
      </c>
      <c r="G608">
        <v>122</v>
      </c>
      <c r="H608" s="44">
        <v>1200</v>
      </c>
      <c r="I608" s="25" t="s">
        <v>26</v>
      </c>
      <c r="J608">
        <v>1</v>
      </c>
      <c r="K608">
        <v>9.69</v>
      </c>
      <c r="L608">
        <v>23</v>
      </c>
      <c r="M608">
        <v>11</v>
      </c>
      <c r="N608">
        <v>22</v>
      </c>
      <c r="O608" s="31" t="s">
        <v>435</v>
      </c>
      <c r="P608" s="35" t="s">
        <v>455</v>
      </c>
      <c r="Q608">
        <v>3</v>
      </c>
      <c r="R608">
        <v>64</v>
      </c>
      <c r="S608" s="17" t="s">
        <v>68</v>
      </c>
      <c r="T608" s="10" t="s">
        <v>498</v>
      </c>
      <c r="U608">
        <v>8</v>
      </c>
      <c r="V608">
        <v>8</v>
      </c>
      <c r="W608">
        <v>5</v>
      </c>
      <c r="AA608">
        <v>1156</v>
      </c>
      <c r="AB608" t="s">
        <v>155</v>
      </c>
    </row>
    <row r="609" spans="1:28" x14ac:dyDescent="0.25">
      <c r="A609" s="16" t="s">
        <v>203</v>
      </c>
      <c r="B609" s="17" t="s">
        <v>2564</v>
      </c>
      <c r="C609">
        <v>2.9</v>
      </c>
      <c r="D609" s="33">
        <v>1</v>
      </c>
      <c r="E609" s="28" t="str">
        <f>VLOOKUP(U609, method!$A$1:$B$15, 2, 0)</f>
        <v>中前</v>
      </c>
      <c r="F609">
        <v>5</v>
      </c>
      <c r="G609">
        <v>135</v>
      </c>
      <c r="H609" s="44">
        <v>1200</v>
      </c>
      <c r="I609" s="18" t="s">
        <v>12</v>
      </c>
      <c r="J609">
        <v>1</v>
      </c>
      <c r="K609">
        <v>9.5500000000000007</v>
      </c>
      <c r="L609">
        <v>19</v>
      </c>
      <c r="M609">
        <v>10</v>
      </c>
      <c r="N609">
        <v>22</v>
      </c>
      <c r="O609" s="30" t="s">
        <v>445</v>
      </c>
      <c r="P609" s="35" t="s">
        <v>455</v>
      </c>
      <c r="Q609">
        <v>4</v>
      </c>
      <c r="R609">
        <v>59</v>
      </c>
      <c r="S609" s="17" t="s">
        <v>68</v>
      </c>
      <c r="T609" s="10" t="s">
        <v>488</v>
      </c>
      <c r="U609">
        <v>5</v>
      </c>
      <c r="V609">
        <v>5</v>
      </c>
      <c r="W609">
        <v>1</v>
      </c>
      <c r="AA609">
        <v>1146</v>
      </c>
      <c r="AB609" t="s">
        <v>155</v>
      </c>
    </row>
    <row r="610" spans="1:28" x14ac:dyDescent="0.25">
      <c r="A610" s="16" t="s">
        <v>203</v>
      </c>
      <c r="B610" s="17" t="s">
        <v>2564</v>
      </c>
      <c r="C610">
        <v>4.8</v>
      </c>
      <c r="D610" s="33">
        <v>3</v>
      </c>
      <c r="E610" s="28" t="str">
        <f>VLOOKUP(U610, method!$A$1:$B$15, 2, 0)</f>
        <v>中前</v>
      </c>
      <c r="F610">
        <v>1</v>
      </c>
      <c r="G610">
        <v>125</v>
      </c>
      <c r="H610" s="44">
        <v>1200</v>
      </c>
      <c r="I610" s="17" t="s">
        <v>512</v>
      </c>
      <c r="J610">
        <v>1</v>
      </c>
      <c r="K610">
        <v>9.89</v>
      </c>
      <c r="L610">
        <v>25</v>
      </c>
      <c r="M610">
        <v>9</v>
      </c>
      <c r="N610">
        <v>22</v>
      </c>
      <c r="O610" t="s">
        <v>532</v>
      </c>
      <c r="P610" s="35" t="s">
        <v>436</v>
      </c>
      <c r="Q610">
        <v>4</v>
      </c>
      <c r="R610">
        <v>60</v>
      </c>
      <c r="S610" s="17" t="s">
        <v>68</v>
      </c>
      <c r="T610" t="s">
        <v>456</v>
      </c>
      <c r="U610">
        <v>4</v>
      </c>
      <c r="V610">
        <v>3</v>
      </c>
      <c r="W610">
        <v>3</v>
      </c>
      <c r="AA610">
        <v>1137</v>
      </c>
      <c r="AB610" t="s">
        <v>155</v>
      </c>
    </row>
    <row r="611" spans="1:28" x14ac:dyDescent="0.25">
      <c r="A611" s="16" t="s">
        <v>203</v>
      </c>
      <c r="B611" s="17" t="s">
        <v>2564</v>
      </c>
      <c r="C611">
        <v>15</v>
      </c>
      <c r="D611" s="34">
        <v>5</v>
      </c>
      <c r="E611" s="28" t="str">
        <f>VLOOKUP(U611, method!$A$1:$B$15, 2, 0)</f>
        <v>中前</v>
      </c>
      <c r="F611">
        <v>8</v>
      </c>
      <c r="G611">
        <v>116</v>
      </c>
      <c r="H611" s="44">
        <v>1200</v>
      </c>
      <c r="I611" s="23" t="s">
        <v>39</v>
      </c>
      <c r="J611">
        <v>1</v>
      </c>
      <c r="K611">
        <v>9.83</v>
      </c>
      <c r="L611">
        <v>11</v>
      </c>
      <c r="M611">
        <v>9</v>
      </c>
      <c r="N611">
        <v>22</v>
      </c>
      <c r="O611" t="s">
        <v>545</v>
      </c>
      <c r="P611" s="35" t="s">
        <v>455</v>
      </c>
      <c r="Q611">
        <v>3</v>
      </c>
      <c r="R611">
        <v>61</v>
      </c>
      <c r="S611" s="17" t="s">
        <v>68</v>
      </c>
      <c r="T611" t="s">
        <v>637</v>
      </c>
      <c r="U611">
        <v>6</v>
      </c>
      <c r="V611">
        <v>5</v>
      </c>
      <c r="W611">
        <v>5</v>
      </c>
      <c r="AA611">
        <v>1130</v>
      </c>
      <c r="AB611" t="s">
        <v>155</v>
      </c>
    </row>
    <row r="612" spans="1:28" x14ac:dyDescent="0.25">
      <c r="A612" s="16" t="s">
        <v>203</v>
      </c>
      <c r="B612" s="18" t="s">
        <v>2566</v>
      </c>
      <c r="C612">
        <v>5</v>
      </c>
      <c r="D612" s="34">
        <v>4</v>
      </c>
      <c r="E612" s="28" t="str">
        <f>VLOOKUP(U612, method!$A$1:$B$15, 2, 0)</f>
        <v>中前</v>
      </c>
      <c r="F612">
        <v>3</v>
      </c>
      <c r="G612">
        <v>128</v>
      </c>
      <c r="H612" s="44">
        <v>1200</v>
      </c>
      <c r="I612" s="15" t="s">
        <v>441</v>
      </c>
      <c r="J612">
        <v>1</v>
      </c>
      <c r="K612">
        <v>9.85</v>
      </c>
      <c r="L612">
        <v>9</v>
      </c>
      <c r="M612">
        <v>7</v>
      </c>
      <c r="N612">
        <v>25</v>
      </c>
      <c r="O612" s="31" t="s">
        <v>439</v>
      </c>
      <c r="P612" s="35" t="s">
        <v>436</v>
      </c>
      <c r="Q612">
        <v>4</v>
      </c>
      <c r="R612">
        <v>58</v>
      </c>
      <c r="S612" s="23" t="s">
        <v>279</v>
      </c>
      <c r="T612" s="10" t="s">
        <v>442</v>
      </c>
      <c r="U612">
        <v>5</v>
      </c>
      <c r="V612">
        <v>5</v>
      </c>
      <c r="W612">
        <v>4</v>
      </c>
      <c r="AA612">
        <v>1112</v>
      </c>
      <c r="AB612" t="s">
        <v>30</v>
      </c>
    </row>
    <row r="613" spans="1:28" x14ac:dyDescent="0.25">
      <c r="A613" s="16" t="s">
        <v>203</v>
      </c>
      <c r="B613" s="18" t="s">
        <v>2566</v>
      </c>
      <c r="C613">
        <v>2.9</v>
      </c>
      <c r="D613" s="33">
        <v>2</v>
      </c>
      <c r="E613" s="28" t="str">
        <f>VLOOKUP(U613, method!$A$1:$B$15, 2, 0)</f>
        <v>中前</v>
      </c>
      <c r="F613">
        <v>2</v>
      </c>
      <c r="G613">
        <v>124</v>
      </c>
      <c r="H613" s="44">
        <v>1200</v>
      </c>
      <c r="I613" s="15" t="s">
        <v>441</v>
      </c>
      <c r="J613">
        <v>1</v>
      </c>
      <c r="K613">
        <v>10.199999999999999</v>
      </c>
      <c r="L613">
        <v>11</v>
      </c>
      <c r="M613">
        <v>6</v>
      </c>
      <c r="N613">
        <v>25</v>
      </c>
      <c r="O613" s="30" t="s">
        <v>445</v>
      </c>
      <c r="P613" s="35" t="s">
        <v>436</v>
      </c>
      <c r="Q613">
        <v>4</v>
      </c>
      <c r="R613">
        <v>56</v>
      </c>
      <c r="S613" s="23" t="s">
        <v>279</v>
      </c>
      <c r="T613" s="10" t="s">
        <v>376</v>
      </c>
      <c r="U613">
        <v>6</v>
      </c>
      <c r="V613">
        <v>5</v>
      </c>
      <c r="W613">
        <v>2</v>
      </c>
      <c r="AA613">
        <v>1102</v>
      </c>
      <c r="AB613" t="s">
        <v>863</v>
      </c>
    </row>
    <row r="614" spans="1:28" x14ac:dyDescent="0.25">
      <c r="A614" s="16" t="s">
        <v>203</v>
      </c>
      <c r="B614" s="18" t="s">
        <v>2566</v>
      </c>
      <c r="C614">
        <v>5.2</v>
      </c>
      <c r="D614" s="34">
        <v>5</v>
      </c>
      <c r="E614" s="29" t="str">
        <f>VLOOKUP(U614, method!$A$1:$B$15, 2, 0)</f>
        <v>留後</v>
      </c>
      <c r="F614">
        <v>12</v>
      </c>
      <c r="G614">
        <v>134</v>
      </c>
      <c r="H614" s="44">
        <v>1200</v>
      </c>
      <c r="I614" s="23" t="s">
        <v>39</v>
      </c>
      <c r="J614">
        <v>1</v>
      </c>
      <c r="K614">
        <v>11.29</v>
      </c>
      <c r="L614">
        <v>4</v>
      </c>
      <c r="M614">
        <v>6</v>
      </c>
      <c r="N614">
        <v>25</v>
      </c>
      <c r="O614" s="31" t="s">
        <v>439</v>
      </c>
      <c r="P614" s="36" t="s">
        <v>440</v>
      </c>
      <c r="Q614">
        <v>4</v>
      </c>
      <c r="R614">
        <v>58</v>
      </c>
      <c r="S614" s="23" t="s">
        <v>279</v>
      </c>
      <c r="T614" t="s">
        <v>533</v>
      </c>
      <c r="U614">
        <v>11</v>
      </c>
      <c r="V614">
        <v>11</v>
      </c>
      <c r="W614">
        <v>5</v>
      </c>
      <c r="AA614">
        <v>1122</v>
      </c>
      <c r="AB614" t="s">
        <v>16</v>
      </c>
    </row>
    <row r="615" spans="1:28" x14ac:dyDescent="0.25">
      <c r="A615" s="16" t="s">
        <v>203</v>
      </c>
      <c r="B615" s="18" t="s">
        <v>2566</v>
      </c>
      <c r="C615">
        <v>10</v>
      </c>
      <c r="D615" s="33">
        <v>3</v>
      </c>
      <c r="E615" s="28" t="str">
        <f>VLOOKUP(U615, method!$A$1:$B$15, 2, 0)</f>
        <v>中前</v>
      </c>
      <c r="F615">
        <v>7</v>
      </c>
      <c r="G615">
        <v>133</v>
      </c>
      <c r="H615" s="44">
        <v>1200</v>
      </c>
      <c r="I615" s="23" t="s">
        <v>39</v>
      </c>
      <c r="J615">
        <v>1</v>
      </c>
      <c r="K615">
        <v>10.08</v>
      </c>
      <c r="L615">
        <v>14</v>
      </c>
      <c r="M615">
        <v>5</v>
      </c>
      <c r="N615">
        <v>25</v>
      </c>
      <c r="O615" s="30" t="s">
        <v>445</v>
      </c>
      <c r="P615" s="35" t="s">
        <v>436</v>
      </c>
      <c r="Q615">
        <v>4</v>
      </c>
      <c r="R615">
        <v>58</v>
      </c>
      <c r="S615" s="23" t="s">
        <v>279</v>
      </c>
      <c r="T615" s="10" t="s">
        <v>526</v>
      </c>
      <c r="U615">
        <v>4</v>
      </c>
      <c r="V615">
        <v>3</v>
      </c>
      <c r="W615">
        <v>3</v>
      </c>
      <c r="AA615">
        <v>1113</v>
      </c>
      <c r="AB615" t="s">
        <v>867</v>
      </c>
    </row>
    <row r="616" spans="1:28" x14ac:dyDescent="0.25">
      <c r="A616" s="16" t="s">
        <v>203</v>
      </c>
      <c r="B616" s="18" t="s">
        <v>2566</v>
      </c>
      <c r="C616">
        <v>5.0999999999999996</v>
      </c>
      <c r="D616" s="33">
        <v>3</v>
      </c>
      <c r="E616" s="26" t="str">
        <f>VLOOKUP(U616, method!$A$1:$B$15, 2, 0)</f>
        <v>放頭</v>
      </c>
      <c r="F616">
        <v>2</v>
      </c>
      <c r="G616">
        <v>135</v>
      </c>
      <c r="H616" s="44">
        <v>1200</v>
      </c>
      <c r="I616" s="23" t="s">
        <v>39</v>
      </c>
      <c r="J616">
        <v>1</v>
      </c>
      <c r="K616">
        <v>10.119999999999999</v>
      </c>
      <c r="L616">
        <v>23</v>
      </c>
      <c r="M616">
        <v>4</v>
      </c>
      <c r="N616">
        <v>25</v>
      </c>
      <c r="O616" s="31" t="s">
        <v>435</v>
      </c>
      <c r="P616" s="35" t="s">
        <v>455</v>
      </c>
      <c r="Q616">
        <v>4</v>
      </c>
      <c r="R616">
        <v>59</v>
      </c>
      <c r="S616" s="23" t="s">
        <v>279</v>
      </c>
      <c r="T616" s="10" t="s">
        <v>498</v>
      </c>
      <c r="U616">
        <v>3</v>
      </c>
      <c r="V616">
        <v>6</v>
      </c>
      <c r="W616">
        <v>3</v>
      </c>
      <c r="AA616">
        <v>1113</v>
      </c>
      <c r="AB616" t="s">
        <v>30</v>
      </c>
    </row>
    <row r="617" spans="1:28" x14ac:dyDescent="0.25">
      <c r="A617" s="16" t="s">
        <v>203</v>
      </c>
      <c r="B617" s="18" t="s">
        <v>2566</v>
      </c>
      <c r="C617">
        <v>8.8000000000000007</v>
      </c>
      <c r="D617">
        <v>7</v>
      </c>
      <c r="E617" s="29" t="str">
        <f>VLOOKUP(U617, method!$A$1:$B$15, 2, 0)</f>
        <v>留後</v>
      </c>
      <c r="F617">
        <v>10</v>
      </c>
      <c r="G617">
        <v>135</v>
      </c>
      <c r="H617" s="44">
        <v>1200</v>
      </c>
      <c r="I617" s="23" t="s">
        <v>39</v>
      </c>
      <c r="J617">
        <v>1</v>
      </c>
      <c r="K617">
        <v>10.3</v>
      </c>
      <c r="L617">
        <v>12</v>
      </c>
      <c r="M617">
        <v>3</v>
      </c>
      <c r="N617">
        <v>25</v>
      </c>
      <c r="O617" s="31" t="s">
        <v>439</v>
      </c>
      <c r="P617" s="35" t="s">
        <v>436</v>
      </c>
      <c r="Q617">
        <v>4</v>
      </c>
      <c r="R617">
        <v>59</v>
      </c>
      <c r="S617" s="23" t="s">
        <v>279</v>
      </c>
      <c r="T617" t="s">
        <v>495</v>
      </c>
      <c r="U617">
        <v>12</v>
      </c>
      <c r="V617">
        <v>12</v>
      </c>
      <c r="W617">
        <v>7</v>
      </c>
      <c r="AA617">
        <v>1110</v>
      </c>
      <c r="AB617" t="s">
        <v>30</v>
      </c>
    </row>
    <row r="618" spans="1:28" x14ac:dyDescent="0.25">
      <c r="A618" s="16" t="s">
        <v>203</v>
      </c>
      <c r="B618" s="18" t="s">
        <v>2566</v>
      </c>
      <c r="C618">
        <v>3.2</v>
      </c>
      <c r="D618">
        <v>6</v>
      </c>
      <c r="E618" s="29" t="str">
        <f>VLOOKUP(U618, method!$A$1:$B$15, 2, 0)</f>
        <v>留後</v>
      </c>
      <c r="F618">
        <v>8</v>
      </c>
      <c r="G618">
        <v>134</v>
      </c>
      <c r="H618" s="44">
        <v>1200</v>
      </c>
      <c r="I618" s="20" t="s">
        <v>408</v>
      </c>
      <c r="J618">
        <v>1</v>
      </c>
      <c r="K618">
        <v>10.17</v>
      </c>
      <c r="L618">
        <v>19</v>
      </c>
      <c r="M618">
        <v>2</v>
      </c>
      <c r="N618">
        <v>25</v>
      </c>
      <c r="O618" s="30" t="s">
        <v>445</v>
      </c>
      <c r="P618" s="35" t="s">
        <v>455</v>
      </c>
      <c r="Q618">
        <v>4</v>
      </c>
      <c r="R618">
        <v>59</v>
      </c>
      <c r="S618" s="23" t="s">
        <v>279</v>
      </c>
      <c r="T618" s="10" t="s">
        <v>442</v>
      </c>
      <c r="U618">
        <v>11</v>
      </c>
      <c r="V618">
        <v>11</v>
      </c>
      <c r="W618">
        <v>6</v>
      </c>
      <c r="AA618">
        <v>1116</v>
      </c>
      <c r="AB618" t="s">
        <v>30</v>
      </c>
    </row>
    <row r="619" spans="1:28" x14ac:dyDescent="0.25">
      <c r="A619" s="16" t="s">
        <v>203</v>
      </c>
      <c r="B619" s="18" t="s">
        <v>2566</v>
      </c>
      <c r="C619">
        <v>4</v>
      </c>
      <c r="D619" s="33">
        <v>1</v>
      </c>
      <c r="E619" s="27" t="str">
        <f>VLOOKUP(U619, method!$A$1:$B$15, 2, 0)</f>
        <v>中後</v>
      </c>
      <c r="F619">
        <v>8</v>
      </c>
      <c r="G619">
        <v>128</v>
      </c>
      <c r="H619" s="44">
        <v>1200</v>
      </c>
      <c r="I619" s="23" t="s">
        <v>39</v>
      </c>
      <c r="J619">
        <v>1</v>
      </c>
      <c r="K619">
        <v>10.14</v>
      </c>
      <c r="L619">
        <v>5</v>
      </c>
      <c r="M619">
        <v>2</v>
      </c>
      <c r="N619">
        <v>25</v>
      </c>
      <c r="O619" s="31" t="s">
        <v>439</v>
      </c>
      <c r="P619" s="35" t="s">
        <v>455</v>
      </c>
      <c r="Q619">
        <v>4</v>
      </c>
      <c r="R619">
        <v>52</v>
      </c>
      <c r="S619" s="23" t="s">
        <v>279</v>
      </c>
      <c r="T619" s="10" t="s">
        <v>597</v>
      </c>
      <c r="U619">
        <v>10</v>
      </c>
      <c r="V619">
        <v>9</v>
      </c>
      <c r="W619">
        <v>1</v>
      </c>
      <c r="AA619">
        <v>1108</v>
      </c>
      <c r="AB619" t="s">
        <v>30</v>
      </c>
    </row>
    <row r="620" spans="1:28" x14ac:dyDescent="0.25">
      <c r="A620" s="16" t="s">
        <v>203</v>
      </c>
      <c r="B620" s="18" t="s">
        <v>2566</v>
      </c>
      <c r="C620">
        <v>3</v>
      </c>
      <c r="D620" s="33">
        <v>3</v>
      </c>
      <c r="E620" s="26" t="str">
        <f>VLOOKUP(U620, method!$A$1:$B$15, 2, 0)</f>
        <v>放頭</v>
      </c>
      <c r="F620">
        <v>7</v>
      </c>
      <c r="G620">
        <v>127</v>
      </c>
      <c r="H620" s="44">
        <v>1200</v>
      </c>
      <c r="I620" s="23" t="s">
        <v>39</v>
      </c>
      <c r="J620">
        <v>1</v>
      </c>
      <c r="K620">
        <v>10.220000000000001</v>
      </c>
      <c r="L620">
        <v>22</v>
      </c>
      <c r="M620">
        <v>1</v>
      </c>
      <c r="N620">
        <v>25</v>
      </c>
      <c r="O620" s="31" t="s">
        <v>435</v>
      </c>
      <c r="P620" s="35" t="s">
        <v>455</v>
      </c>
      <c r="Q620">
        <v>4</v>
      </c>
      <c r="R620">
        <v>52</v>
      </c>
      <c r="S620" s="23" t="s">
        <v>279</v>
      </c>
      <c r="T620" s="10" t="s">
        <v>452</v>
      </c>
      <c r="U620">
        <v>3</v>
      </c>
      <c r="V620">
        <v>2</v>
      </c>
      <c r="W620">
        <v>3</v>
      </c>
      <c r="AA620">
        <v>1106</v>
      </c>
      <c r="AB620" t="s">
        <v>30</v>
      </c>
    </row>
    <row r="621" spans="1:28" x14ac:dyDescent="0.25">
      <c r="A621" s="16" t="s">
        <v>203</v>
      </c>
      <c r="B621" s="18" t="s">
        <v>2566</v>
      </c>
      <c r="C621">
        <v>6.1</v>
      </c>
      <c r="D621" s="33">
        <v>1</v>
      </c>
      <c r="E621" s="28" t="str">
        <f>VLOOKUP(U621, method!$A$1:$B$15, 2, 0)</f>
        <v>中前</v>
      </c>
      <c r="F621">
        <v>2</v>
      </c>
      <c r="G621">
        <v>120</v>
      </c>
      <c r="H621" s="44">
        <v>1200</v>
      </c>
      <c r="I621" s="23" t="s">
        <v>39</v>
      </c>
      <c r="J621">
        <v>1</v>
      </c>
      <c r="K621">
        <v>9.7899999999999991</v>
      </c>
      <c r="L621">
        <v>8</v>
      </c>
      <c r="M621">
        <v>1</v>
      </c>
      <c r="N621">
        <v>25</v>
      </c>
      <c r="O621" s="31" t="s">
        <v>439</v>
      </c>
      <c r="P621" s="35" t="s">
        <v>455</v>
      </c>
      <c r="Q621">
        <v>4</v>
      </c>
      <c r="R621">
        <v>45</v>
      </c>
      <c r="S621" s="23" t="s">
        <v>279</v>
      </c>
      <c r="T621" s="10" t="s">
        <v>597</v>
      </c>
      <c r="U621">
        <v>5</v>
      </c>
      <c r="V621">
        <v>4</v>
      </c>
      <c r="W621">
        <v>1</v>
      </c>
      <c r="AA621">
        <v>1122</v>
      </c>
      <c r="AB621" t="s">
        <v>30</v>
      </c>
    </row>
    <row r="622" spans="1:28" x14ac:dyDescent="0.25">
      <c r="A622" s="16" t="s">
        <v>203</v>
      </c>
      <c r="B622" s="18" t="s">
        <v>2566</v>
      </c>
      <c r="C622">
        <v>24</v>
      </c>
      <c r="D622" s="34">
        <v>4</v>
      </c>
      <c r="E622" s="29" t="str">
        <f>VLOOKUP(U622, method!$A$1:$B$15, 2, 0)</f>
        <v>留後</v>
      </c>
      <c r="F622">
        <v>12</v>
      </c>
      <c r="G622">
        <v>121</v>
      </c>
      <c r="H622" s="44">
        <v>1200</v>
      </c>
      <c r="I622" s="24" t="s">
        <v>146</v>
      </c>
      <c r="J622">
        <v>1</v>
      </c>
      <c r="K622">
        <v>9.2100000000000009</v>
      </c>
      <c r="L622">
        <v>22</v>
      </c>
      <c r="M622">
        <v>12</v>
      </c>
      <c r="N622">
        <v>24</v>
      </c>
      <c r="O622" t="s">
        <v>491</v>
      </c>
      <c r="P622" s="35" t="s">
        <v>455</v>
      </c>
      <c r="Q622">
        <v>4</v>
      </c>
      <c r="R622">
        <v>45</v>
      </c>
      <c r="S622" s="23" t="s">
        <v>279</v>
      </c>
      <c r="T622" s="10">
        <v>1</v>
      </c>
      <c r="U622">
        <v>12</v>
      </c>
      <c r="V622">
        <v>11</v>
      </c>
      <c r="W622">
        <v>4</v>
      </c>
      <c r="AA622">
        <v>1113</v>
      </c>
      <c r="AB622" t="s">
        <v>1229</v>
      </c>
    </row>
    <row r="623" spans="1:28" x14ac:dyDescent="0.25">
      <c r="A623" s="16" t="s">
        <v>203</v>
      </c>
      <c r="B623" s="18" t="s">
        <v>2566</v>
      </c>
      <c r="C623">
        <v>41</v>
      </c>
      <c r="D623">
        <v>6</v>
      </c>
      <c r="E623" s="29" t="str">
        <f>VLOOKUP(U623, method!$A$1:$B$15, 2, 0)</f>
        <v>留後</v>
      </c>
      <c r="F623">
        <v>10</v>
      </c>
      <c r="G623">
        <v>122</v>
      </c>
      <c r="H623" s="44">
        <v>1200</v>
      </c>
      <c r="I623" s="23" t="s">
        <v>39</v>
      </c>
      <c r="J623">
        <v>1</v>
      </c>
      <c r="K623">
        <v>10.33</v>
      </c>
      <c r="L623">
        <v>27</v>
      </c>
      <c r="M623">
        <v>11</v>
      </c>
      <c r="N623">
        <v>24</v>
      </c>
      <c r="O623" s="31" t="s">
        <v>451</v>
      </c>
      <c r="P623" s="35" t="s">
        <v>455</v>
      </c>
      <c r="Q623">
        <v>4</v>
      </c>
      <c r="R623">
        <v>47</v>
      </c>
      <c r="S623" s="23" t="s">
        <v>279</v>
      </c>
      <c r="T623" t="s">
        <v>495</v>
      </c>
      <c r="U623">
        <v>11</v>
      </c>
      <c r="V623">
        <v>12</v>
      </c>
      <c r="W623">
        <v>6</v>
      </c>
      <c r="AA623">
        <v>1101</v>
      </c>
      <c r="AB623" t="s">
        <v>1230</v>
      </c>
    </row>
    <row r="624" spans="1:28" x14ac:dyDescent="0.25">
      <c r="A624" s="16" t="s">
        <v>203</v>
      </c>
      <c r="B624" s="18" t="s">
        <v>2566</v>
      </c>
      <c r="C624">
        <v>55</v>
      </c>
      <c r="D624">
        <v>10</v>
      </c>
      <c r="E624" s="27" t="str">
        <f>VLOOKUP(U624, method!$A$1:$B$15, 2, 0)</f>
        <v>中後</v>
      </c>
      <c r="F624">
        <v>5</v>
      </c>
      <c r="G624">
        <v>126</v>
      </c>
      <c r="H624" s="46">
        <v>1650</v>
      </c>
      <c r="I624" s="22" t="s">
        <v>470</v>
      </c>
      <c r="J624">
        <v>1</v>
      </c>
      <c r="K624">
        <v>43.01</v>
      </c>
      <c r="L624">
        <v>22</v>
      </c>
      <c r="M624">
        <v>9</v>
      </c>
      <c r="N624">
        <v>24</v>
      </c>
      <c r="O624" t="s">
        <v>511</v>
      </c>
      <c r="P624" s="36" t="s">
        <v>603</v>
      </c>
      <c r="Q624">
        <v>4</v>
      </c>
      <c r="R624">
        <v>50</v>
      </c>
      <c r="S624" s="24" t="s">
        <v>62</v>
      </c>
      <c r="T624" t="s">
        <v>1231</v>
      </c>
      <c r="U624">
        <v>9</v>
      </c>
      <c r="V624">
        <v>9</v>
      </c>
      <c r="W624">
        <v>10</v>
      </c>
      <c r="X624">
        <v>10</v>
      </c>
      <c r="AA624">
        <v>1070</v>
      </c>
      <c r="AB624" t="s">
        <v>1233</v>
      </c>
    </row>
    <row r="625" spans="1:28" x14ac:dyDescent="0.25">
      <c r="A625" s="16" t="s">
        <v>203</v>
      </c>
      <c r="B625" s="18" t="s">
        <v>2566</v>
      </c>
      <c r="C625">
        <v>109</v>
      </c>
      <c r="D625">
        <v>11</v>
      </c>
      <c r="E625" s="29" t="str">
        <f>VLOOKUP(U625, method!$A$1:$B$15, 2, 0)</f>
        <v>留後</v>
      </c>
      <c r="F625">
        <v>4</v>
      </c>
      <c r="G625">
        <v>127</v>
      </c>
      <c r="H625" s="44">
        <v>1200</v>
      </c>
      <c r="I625" s="22" t="s">
        <v>470</v>
      </c>
      <c r="J625">
        <v>1</v>
      </c>
      <c r="K625">
        <v>10.76</v>
      </c>
      <c r="L625">
        <v>15</v>
      </c>
      <c r="M625">
        <v>9</v>
      </c>
      <c r="N625">
        <v>24</v>
      </c>
      <c r="O625" t="s">
        <v>511</v>
      </c>
      <c r="P625" s="35" t="s">
        <v>455</v>
      </c>
      <c r="Q625">
        <v>4</v>
      </c>
      <c r="R625">
        <v>52</v>
      </c>
      <c r="S625" s="24" t="s">
        <v>62</v>
      </c>
      <c r="T625" t="s">
        <v>864</v>
      </c>
      <c r="U625">
        <v>12</v>
      </c>
      <c r="V625">
        <v>12</v>
      </c>
      <c r="W625">
        <v>11</v>
      </c>
      <c r="AA625">
        <v>1062</v>
      </c>
      <c r="AB625" t="s">
        <v>1233</v>
      </c>
    </row>
    <row r="626" spans="1:28" x14ac:dyDescent="0.25">
      <c r="A626" s="16" t="s">
        <v>203</v>
      </c>
      <c r="B626" s="18" t="s">
        <v>2566</v>
      </c>
      <c r="C626">
        <v>91</v>
      </c>
      <c r="D626">
        <v>13</v>
      </c>
      <c r="E626" s="29" t="str">
        <f>VLOOKUP(U626, method!$A$1:$B$15, 2, 0)</f>
        <v>留後</v>
      </c>
      <c r="F626">
        <v>11</v>
      </c>
      <c r="G626">
        <v>131</v>
      </c>
      <c r="H626" s="46">
        <v>1400</v>
      </c>
      <c r="I626" s="22" t="s">
        <v>470</v>
      </c>
      <c r="J626">
        <v>1</v>
      </c>
      <c r="K626">
        <v>24.5</v>
      </c>
      <c r="L626">
        <v>14</v>
      </c>
      <c r="M626">
        <v>7</v>
      </c>
      <c r="N626">
        <v>24</v>
      </c>
      <c r="O626" t="s">
        <v>545</v>
      </c>
      <c r="P626" s="35" t="s">
        <v>455</v>
      </c>
      <c r="Q626">
        <v>4</v>
      </c>
      <c r="R626">
        <v>56</v>
      </c>
      <c r="S626" s="24" t="s">
        <v>62</v>
      </c>
      <c r="T626" t="s">
        <v>1235</v>
      </c>
      <c r="U626">
        <v>13</v>
      </c>
      <c r="V626">
        <v>14</v>
      </c>
      <c r="W626">
        <v>14</v>
      </c>
      <c r="X626">
        <v>13</v>
      </c>
      <c r="AA626">
        <v>1076</v>
      </c>
      <c r="AB626" t="s">
        <v>1233</v>
      </c>
    </row>
    <row r="627" spans="1:28" x14ac:dyDescent="0.25">
      <c r="A627" s="16" t="s">
        <v>203</v>
      </c>
      <c r="B627" s="18" t="s">
        <v>2566</v>
      </c>
      <c r="C627">
        <v>56</v>
      </c>
      <c r="D627">
        <v>7</v>
      </c>
      <c r="E627" s="29" t="str">
        <f>VLOOKUP(U627, method!$A$1:$B$15, 2, 0)</f>
        <v>留後</v>
      </c>
      <c r="F627">
        <v>10</v>
      </c>
      <c r="G627">
        <v>132</v>
      </c>
      <c r="H627" s="44">
        <v>1200</v>
      </c>
      <c r="I627" s="22" t="s">
        <v>470</v>
      </c>
      <c r="J627">
        <v>1</v>
      </c>
      <c r="K627">
        <v>10.5</v>
      </c>
      <c r="L627">
        <v>15</v>
      </c>
      <c r="M627">
        <v>6</v>
      </c>
      <c r="N627">
        <v>24</v>
      </c>
      <c r="O627" t="s">
        <v>511</v>
      </c>
      <c r="P627" s="36" t="s">
        <v>603</v>
      </c>
      <c r="Q627">
        <v>4</v>
      </c>
      <c r="R627">
        <v>58</v>
      </c>
      <c r="S627" s="24" t="s">
        <v>62</v>
      </c>
      <c r="T627" t="s">
        <v>637</v>
      </c>
      <c r="U627">
        <v>11</v>
      </c>
      <c r="V627">
        <v>12</v>
      </c>
      <c r="W627">
        <v>7</v>
      </c>
      <c r="AA627">
        <v>1084</v>
      </c>
      <c r="AB627" t="s">
        <v>1233</v>
      </c>
    </row>
    <row r="628" spans="1:28" x14ac:dyDescent="0.25">
      <c r="A628" s="16" t="s">
        <v>203</v>
      </c>
      <c r="B628" s="18" t="s">
        <v>2566</v>
      </c>
      <c r="C628">
        <v>119</v>
      </c>
      <c r="D628">
        <v>7</v>
      </c>
      <c r="E628" s="29" t="str">
        <f>VLOOKUP(U628, method!$A$1:$B$15, 2, 0)</f>
        <v>留後</v>
      </c>
      <c r="F628">
        <v>9</v>
      </c>
      <c r="G628">
        <v>133</v>
      </c>
      <c r="H628" s="44">
        <v>1200</v>
      </c>
      <c r="I628" s="22" t="s">
        <v>470</v>
      </c>
      <c r="J628">
        <v>1</v>
      </c>
      <c r="K628">
        <v>9.8699999999999992</v>
      </c>
      <c r="L628">
        <v>29</v>
      </c>
      <c r="M628">
        <v>5</v>
      </c>
      <c r="N628">
        <v>24</v>
      </c>
      <c r="O628" t="s">
        <v>511</v>
      </c>
      <c r="P628" s="35" t="s">
        <v>455</v>
      </c>
      <c r="Q628">
        <v>4</v>
      </c>
      <c r="R628">
        <v>60</v>
      </c>
      <c r="S628" s="24" t="s">
        <v>62</v>
      </c>
      <c r="T628" t="s">
        <v>480</v>
      </c>
      <c r="U628">
        <v>11</v>
      </c>
      <c r="V628">
        <v>11</v>
      </c>
      <c r="W628">
        <v>7</v>
      </c>
      <c r="AA628">
        <v>1087</v>
      </c>
      <c r="AB628" t="s">
        <v>1233</v>
      </c>
    </row>
    <row r="629" spans="1:28" x14ac:dyDescent="0.25">
      <c r="A629" s="16" t="s">
        <v>203</v>
      </c>
      <c r="B629" s="18" t="s">
        <v>2566</v>
      </c>
      <c r="C629">
        <v>139</v>
      </c>
      <c r="D629">
        <v>10</v>
      </c>
      <c r="E629" s="28" t="str">
        <f>VLOOKUP(U629, method!$A$1:$B$15, 2, 0)</f>
        <v>中前</v>
      </c>
      <c r="F629">
        <v>1</v>
      </c>
      <c r="G629">
        <v>117</v>
      </c>
      <c r="H629" s="44">
        <v>1200</v>
      </c>
      <c r="I629" s="14" t="s">
        <v>45</v>
      </c>
      <c r="J629">
        <v>1</v>
      </c>
      <c r="K629">
        <v>12.49</v>
      </c>
      <c r="L629">
        <v>1</v>
      </c>
      <c r="M629">
        <v>5</v>
      </c>
      <c r="N629">
        <v>24</v>
      </c>
      <c r="O629" s="31" t="s">
        <v>439</v>
      </c>
      <c r="P629" s="36" t="s">
        <v>440</v>
      </c>
      <c r="Q629">
        <v>3</v>
      </c>
      <c r="R629">
        <v>62</v>
      </c>
      <c r="S629" s="24" t="s">
        <v>62</v>
      </c>
      <c r="T629">
        <v>16</v>
      </c>
      <c r="U629">
        <v>7</v>
      </c>
      <c r="V629">
        <v>9</v>
      </c>
      <c r="W629">
        <v>10</v>
      </c>
      <c r="AA629">
        <v>1082</v>
      </c>
      <c r="AB629" t="s">
        <v>1239</v>
      </c>
    </row>
    <row r="630" spans="1:28" x14ac:dyDescent="0.25">
      <c r="A630" s="16" t="s">
        <v>203</v>
      </c>
      <c r="B630" s="18" t="s">
        <v>2566</v>
      </c>
      <c r="C630">
        <v>125</v>
      </c>
      <c r="D630">
        <v>10</v>
      </c>
      <c r="E630" s="27" t="str">
        <f>VLOOKUP(U630, method!$A$1:$B$15, 2, 0)</f>
        <v>中後</v>
      </c>
      <c r="F630">
        <v>4</v>
      </c>
      <c r="G630">
        <v>120</v>
      </c>
      <c r="H630" s="44">
        <v>1200</v>
      </c>
      <c r="I630" s="23" t="s">
        <v>394</v>
      </c>
      <c r="J630">
        <v>1</v>
      </c>
      <c r="K630">
        <v>15.9</v>
      </c>
      <c r="L630">
        <v>3</v>
      </c>
      <c r="M630">
        <v>4</v>
      </c>
      <c r="N630">
        <v>24</v>
      </c>
      <c r="O630" t="s">
        <v>511</v>
      </c>
      <c r="P630" s="35" t="s">
        <v>455</v>
      </c>
      <c r="Q630">
        <v>3</v>
      </c>
      <c r="R630">
        <v>64</v>
      </c>
      <c r="S630" s="24" t="s">
        <v>62</v>
      </c>
      <c r="T630" t="s">
        <v>1241</v>
      </c>
      <c r="U630">
        <v>10</v>
      </c>
      <c r="V630">
        <v>10</v>
      </c>
      <c r="W630">
        <v>10</v>
      </c>
      <c r="AA630">
        <v>1090</v>
      </c>
      <c r="AB630" t="s">
        <v>1243</v>
      </c>
    </row>
    <row r="631" spans="1:28" x14ac:dyDescent="0.25">
      <c r="A631" s="16" t="s">
        <v>203</v>
      </c>
      <c r="B631" s="18" t="s">
        <v>2566</v>
      </c>
      <c r="C631">
        <v>87</v>
      </c>
      <c r="D631">
        <v>12</v>
      </c>
      <c r="E631" s="28" t="str">
        <f>VLOOKUP(U631, method!$A$1:$B$15, 2, 0)</f>
        <v>中前</v>
      </c>
      <c r="F631">
        <v>6</v>
      </c>
      <c r="G631">
        <v>120</v>
      </c>
      <c r="H631" s="46">
        <v>1000</v>
      </c>
      <c r="I631" s="25" t="s">
        <v>120</v>
      </c>
      <c r="J631">
        <v>0</v>
      </c>
      <c r="K631">
        <v>59.1</v>
      </c>
      <c r="L631">
        <v>21</v>
      </c>
      <c r="M631">
        <v>2</v>
      </c>
      <c r="N631">
        <v>24</v>
      </c>
      <c r="O631" s="31" t="s">
        <v>451</v>
      </c>
      <c r="P631" s="35" t="s">
        <v>455</v>
      </c>
      <c r="Q631">
        <v>3</v>
      </c>
      <c r="R631">
        <v>66</v>
      </c>
      <c r="S631" s="24" t="s">
        <v>62</v>
      </c>
      <c r="T631" t="s">
        <v>567</v>
      </c>
      <c r="U631">
        <v>6</v>
      </c>
      <c r="V631">
        <v>8</v>
      </c>
      <c r="W631">
        <v>12</v>
      </c>
      <c r="AA631">
        <v>1095</v>
      </c>
      <c r="AB631" t="s">
        <v>1246</v>
      </c>
    </row>
    <row r="632" spans="1:28" x14ac:dyDescent="0.25">
      <c r="A632" s="16" t="s">
        <v>203</v>
      </c>
      <c r="B632" s="18" t="s">
        <v>2566</v>
      </c>
      <c r="C632">
        <v>73</v>
      </c>
      <c r="D632">
        <v>14</v>
      </c>
      <c r="E632" s="29" t="str">
        <f>VLOOKUP(U632, method!$A$1:$B$15, 2, 0)</f>
        <v>留後</v>
      </c>
      <c r="F632">
        <v>6</v>
      </c>
      <c r="G632">
        <v>122</v>
      </c>
      <c r="H632" s="46">
        <v>1000</v>
      </c>
      <c r="I632" s="23" t="s">
        <v>394</v>
      </c>
      <c r="J632">
        <v>0</v>
      </c>
      <c r="K632">
        <v>58.85</v>
      </c>
      <c r="L632">
        <v>4</v>
      </c>
      <c r="M632">
        <v>2</v>
      </c>
      <c r="N632">
        <v>24</v>
      </c>
      <c r="O632" t="s">
        <v>469</v>
      </c>
      <c r="P632" s="35" t="s">
        <v>455</v>
      </c>
      <c r="Q632">
        <v>3</v>
      </c>
      <c r="R632">
        <v>66</v>
      </c>
      <c r="S632" s="24" t="s">
        <v>62</v>
      </c>
      <c r="T632" t="s">
        <v>501</v>
      </c>
      <c r="U632">
        <v>12</v>
      </c>
      <c r="V632">
        <v>13</v>
      </c>
      <c r="W632">
        <v>14</v>
      </c>
      <c r="AA632">
        <v>1095</v>
      </c>
      <c r="AB632" t="s">
        <v>1248</v>
      </c>
    </row>
    <row r="633" spans="1:28" x14ac:dyDescent="0.25">
      <c r="A633" s="17" t="s">
        <v>241</v>
      </c>
      <c r="B633" s="19" t="s">
        <v>242</v>
      </c>
      <c r="C633">
        <v>5.8</v>
      </c>
      <c r="D633" s="33">
        <v>1</v>
      </c>
      <c r="E633" s="28" t="str">
        <f>VLOOKUP(U633, method!$A$1:$B$15, 2, 0)</f>
        <v>中前</v>
      </c>
      <c r="F633">
        <v>4</v>
      </c>
      <c r="G633">
        <v>128</v>
      </c>
      <c r="H633" s="46">
        <v>1400</v>
      </c>
      <c r="I633" s="22" t="s">
        <v>33</v>
      </c>
      <c r="J633">
        <v>1</v>
      </c>
      <c r="K633">
        <v>21.78</v>
      </c>
      <c r="L633">
        <v>5</v>
      </c>
      <c r="M633">
        <v>7</v>
      </c>
      <c r="N633">
        <v>25</v>
      </c>
      <c r="O633" t="s">
        <v>631</v>
      </c>
      <c r="P633" s="35" t="s">
        <v>436</v>
      </c>
      <c r="Q633">
        <v>4</v>
      </c>
      <c r="R633">
        <v>53</v>
      </c>
      <c r="S633" s="23" t="s">
        <v>72</v>
      </c>
      <c r="T633" s="10" t="s">
        <v>597</v>
      </c>
      <c r="U633">
        <v>7</v>
      </c>
      <c r="V633">
        <v>6</v>
      </c>
      <c r="W633">
        <v>5</v>
      </c>
      <c r="X633">
        <v>1</v>
      </c>
      <c r="AA633">
        <v>1195</v>
      </c>
      <c r="AB633" t="s">
        <v>23</v>
      </c>
    </row>
    <row r="634" spans="1:28" x14ac:dyDescent="0.25">
      <c r="A634" s="17" t="s">
        <v>241</v>
      </c>
      <c r="B634" s="19" t="s">
        <v>242</v>
      </c>
      <c r="C634">
        <v>9.8000000000000007</v>
      </c>
      <c r="D634" s="34">
        <v>4</v>
      </c>
      <c r="E634" s="29" t="str">
        <f>VLOOKUP(U634, method!$A$1:$B$15, 2, 0)</f>
        <v>留後</v>
      </c>
      <c r="F634">
        <v>12</v>
      </c>
      <c r="G634">
        <v>129</v>
      </c>
      <c r="H634" s="46">
        <v>1400</v>
      </c>
      <c r="I634" s="22" t="s">
        <v>33</v>
      </c>
      <c r="J634">
        <v>1</v>
      </c>
      <c r="K634">
        <v>22.29</v>
      </c>
      <c r="L634">
        <v>14</v>
      </c>
      <c r="M634">
        <v>6</v>
      </c>
      <c r="N634">
        <v>25</v>
      </c>
      <c r="O634" t="s">
        <v>631</v>
      </c>
      <c r="P634" s="35" t="s">
        <v>455</v>
      </c>
      <c r="Q634">
        <v>4</v>
      </c>
      <c r="R634">
        <v>54</v>
      </c>
      <c r="S634" s="23" t="s">
        <v>72</v>
      </c>
      <c r="T634" t="s">
        <v>536</v>
      </c>
      <c r="U634">
        <v>14</v>
      </c>
      <c r="V634">
        <v>14</v>
      </c>
      <c r="W634">
        <v>13</v>
      </c>
      <c r="X634">
        <v>4</v>
      </c>
      <c r="AA634">
        <v>1199</v>
      </c>
      <c r="AB634" t="s">
        <v>23</v>
      </c>
    </row>
    <row r="635" spans="1:28" x14ac:dyDescent="0.25">
      <c r="A635" s="17" t="s">
        <v>241</v>
      </c>
      <c r="B635" s="19" t="s">
        <v>242</v>
      </c>
      <c r="C635">
        <v>3.1</v>
      </c>
      <c r="D635" s="33">
        <v>3</v>
      </c>
      <c r="E635" s="28" t="str">
        <f>VLOOKUP(U635, method!$A$1:$B$15, 2, 0)</f>
        <v>中前</v>
      </c>
      <c r="F635">
        <v>3</v>
      </c>
      <c r="G635">
        <v>130</v>
      </c>
      <c r="H635" s="46">
        <v>1200</v>
      </c>
      <c r="I635" s="22" t="s">
        <v>33</v>
      </c>
      <c r="J635">
        <v>1</v>
      </c>
      <c r="K635">
        <v>9.3800000000000008</v>
      </c>
      <c r="L635">
        <v>21</v>
      </c>
      <c r="M635">
        <v>5</v>
      </c>
      <c r="N635">
        <v>25</v>
      </c>
      <c r="O635" s="31" t="s">
        <v>435</v>
      </c>
      <c r="P635" s="35" t="s">
        <v>436</v>
      </c>
      <c r="Q635">
        <v>4</v>
      </c>
      <c r="R635">
        <v>54</v>
      </c>
      <c r="S635" s="23" t="s">
        <v>72</v>
      </c>
      <c r="T635" s="10">
        <v>1</v>
      </c>
      <c r="U635">
        <v>5</v>
      </c>
      <c r="V635">
        <v>5</v>
      </c>
      <c r="W635">
        <v>3</v>
      </c>
      <c r="AA635">
        <v>1195</v>
      </c>
      <c r="AB635" t="s">
        <v>23</v>
      </c>
    </row>
    <row r="636" spans="1:28" x14ac:dyDescent="0.25">
      <c r="A636" s="17" t="s">
        <v>241</v>
      </c>
      <c r="B636" s="19" t="s">
        <v>242</v>
      </c>
      <c r="C636">
        <v>7.6</v>
      </c>
      <c r="D636">
        <v>9</v>
      </c>
      <c r="E636" s="29" t="str">
        <f>VLOOKUP(U636, method!$A$1:$B$15, 2, 0)</f>
        <v>留後</v>
      </c>
      <c r="F636">
        <v>12</v>
      </c>
      <c r="G636">
        <v>131</v>
      </c>
      <c r="H636" s="46">
        <v>1200</v>
      </c>
      <c r="I636" s="22" t="s">
        <v>33</v>
      </c>
      <c r="J636">
        <v>1</v>
      </c>
      <c r="K636">
        <v>10.029999999999999</v>
      </c>
      <c r="L636">
        <v>30</v>
      </c>
      <c r="M636">
        <v>4</v>
      </c>
      <c r="N636">
        <v>25</v>
      </c>
      <c r="O636" s="31" t="s">
        <v>451</v>
      </c>
      <c r="P636" s="35" t="s">
        <v>436</v>
      </c>
      <c r="Q636">
        <v>4</v>
      </c>
      <c r="R636">
        <v>56</v>
      </c>
      <c r="S636" s="23" t="s">
        <v>72</v>
      </c>
      <c r="T636" t="s">
        <v>519</v>
      </c>
      <c r="U636">
        <v>12</v>
      </c>
      <c r="V636">
        <v>12</v>
      </c>
      <c r="W636">
        <v>9</v>
      </c>
      <c r="AA636">
        <v>1201</v>
      </c>
      <c r="AB636" t="s">
        <v>23</v>
      </c>
    </row>
    <row r="637" spans="1:28" x14ac:dyDescent="0.25">
      <c r="A637" s="17" t="s">
        <v>241</v>
      </c>
      <c r="B637" s="19" t="s">
        <v>242</v>
      </c>
      <c r="C637">
        <v>9.3000000000000007</v>
      </c>
      <c r="D637">
        <v>9</v>
      </c>
      <c r="E637" s="27" t="str">
        <f>VLOOKUP(U637, method!$A$1:$B$15, 2, 0)</f>
        <v>中後</v>
      </c>
      <c r="F637">
        <v>5</v>
      </c>
      <c r="G637">
        <v>134</v>
      </c>
      <c r="H637" s="46">
        <v>1400</v>
      </c>
      <c r="I637" s="19" t="s">
        <v>388</v>
      </c>
      <c r="J637">
        <v>1</v>
      </c>
      <c r="K637">
        <v>22.34</v>
      </c>
      <c r="L637">
        <v>30</v>
      </c>
      <c r="M637">
        <v>3</v>
      </c>
      <c r="N637">
        <v>25</v>
      </c>
      <c r="O637" t="s">
        <v>491</v>
      </c>
      <c r="P637" s="35" t="s">
        <v>455</v>
      </c>
      <c r="Q637">
        <v>4</v>
      </c>
      <c r="R637">
        <v>58</v>
      </c>
      <c r="S637" s="18" t="s">
        <v>188</v>
      </c>
      <c r="T637" t="s">
        <v>637</v>
      </c>
      <c r="U637">
        <v>10</v>
      </c>
      <c r="V637">
        <v>11</v>
      </c>
      <c r="W637">
        <v>10</v>
      </c>
      <c r="X637">
        <v>9</v>
      </c>
      <c r="AA637">
        <v>1181</v>
      </c>
      <c r="AB637" t="s">
        <v>675</v>
      </c>
    </row>
    <row r="638" spans="1:28" x14ac:dyDescent="0.25">
      <c r="A638" s="17" t="s">
        <v>241</v>
      </c>
      <c r="B638" s="19" t="s">
        <v>242</v>
      </c>
      <c r="C638">
        <v>13</v>
      </c>
      <c r="D638" s="34">
        <v>4</v>
      </c>
      <c r="E638" s="28" t="str">
        <f>VLOOKUP(U638, method!$A$1:$B$15, 2, 0)</f>
        <v>中前</v>
      </c>
      <c r="F638">
        <v>6</v>
      </c>
      <c r="G638">
        <v>134</v>
      </c>
      <c r="H638" s="46">
        <v>1200</v>
      </c>
      <c r="I638" s="14" t="s">
        <v>400</v>
      </c>
      <c r="J638">
        <v>1</v>
      </c>
      <c r="K638">
        <v>9.9700000000000006</v>
      </c>
      <c r="L638">
        <v>5</v>
      </c>
      <c r="M638">
        <v>3</v>
      </c>
      <c r="N638">
        <v>25</v>
      </c>
      <c r="O638" s="31" t="s">
        <v>451</v>
      </c>
      <c r="P638" s="35" t="s">
        <v>455</v>
      </c>
      <c r="Q638">
        <v>4</v>
      </c>
      <c r="R638">
        <v>58</v>
      </c>
      <c r="S638" s="18" t="s">
        <v>188</v>
      </c>
      <c r="T638" s="10" t="s">
        <v>552</v>
      </c>
      <c r="U638">
        <v>7</v>
      </c>
      <c r="V638">
        <v>7</v>
      </c>
      <c r="W638">
        <v>4</v>
      </c>
      <c r="AA638">
        <v>1176</v>
      </c>
      <c r="AB638" t="s">
        <v>30</v>
      </c>
    </row>
    <row r="639" spans="1:28" x14ac:dyDescent="0.25">
      <c r="A639" s="17" t="s">
        <v>241</v>
      </c>
      <c r="B639" s="19" t="s">
        <v>242</v>
      </c>
      <c r="C639">
        <v>11</v>
      </c>
      <c r="D639">
        <v>8</v>
      </c>
      <c r="E639" s="29" t="str">
        <f>VLOOKUP(U639, method!$A$1:$B$15, 2, 0)</f>
        <v>留後</v>
      </c>
      <c r="F639">
        <v>4</v>
      </c>
      <c r="G639">
        <v>118</v>
      </c>
      <c r="H639" s="46">
        <v>1200</v>
      </c>
      <c r="I639" s="18" t="s">
        <v>407</v>
      </c>
      <c r="J639">
        <v>1</v>
      </c>
      <c r="K639">
        <v>10.6</v>
      </c>
      <c r="L639">
        <v>19</v>
      </c>
      <c r="M639">
        <v>2</v>
      </c>
      <c r="N639">
        <v>25</v>
      </c>
      <c r="O639" s="30" t="s">
        <v>445</v>
      </c>
      <c r="P639" s="35" t="s">
        <v>455</v>
      </c>
      <c r="Q639">
        <v>3</v>
      </c>
      <c r="R639">
        <v>60</v>
      </c>
      <c r="S639" s="18" t="s">
        <v>188</v>
      </c>
      <c r="T639" t="s">
        <v>519</v>
      </c>
      <c r="U639">
        <v>11</v>
      </c>
      <c r="V639">
        <v>11</v>
      </c>
      <c r="W639">
        <v>8</v>
      </c>
      <c r="AA639">
        <v>1177</v>
      </c>
      <c r="AB639" t="s">
        <v>92</v>
      </c>
    </row>
    <row r="640" spans="1:28" x14ac:dyDescent="0.25">
      <c r="A640" s="17" t="s">
        <v>241</v>
      </c>
      <c r="B640" s="19" t="s">
        <v>242</v>
      </c>
      <c r="C640">
        <v>18</v>
      </c>
      <c r="D640">
        <v>10</v>
      </c>
      <c r="E640" s="28" t="str">
        <f>VLOOKUP(U640, method!$A$1:$B$15, 2, 0)</f>
        <v>中前</v>
      </c>
      <c r="F640">
        <v>3</v>
      </c>
      <c r="G640">
        <v>122</v>
      </c>
      <c r="H640" s="46">
        <v>1200</v>
      </c>
      <c r="I640" s="24" t="s">
        <v>146</v>
      </c>
      <c r="J640">
        <v>1</v>
      </c>
      <c r="K640">
        <v>10.17</v>
      </c>
      <c r="L640">
        <v>26</v>
      </c>
      <c r="M640">
        <v>1</v>
      </c>
      <c r="N640">
        <v>25</v>
      </c>
      <c r="O640" t="s">
        <v>491</v>
      </c>
      <c r="P640" s="35" t="s">
        <v>455</v>
      </c>
      <c r="Q640">
        <v>3</v>
      </c>
      <c r="R640">
        <v>62</v>
      </c>
      <c r="S640" s="18" t="s">
        <v>188</v>
      </c>
      <c r="T640">
        <v>3</v>
      </c>
      <c r="U640">
        <v>7</v>
      </c>
      <c r="V640">
        <v>7</v>
      </c>
      <c r="W640">
        <v>10</v>
      </c>
      <c r="AA640">
        <v>1181</v>
      </c>
      <c r="AB640" t="s">
        <v>113</v>
      </c>
    </row>
    <row r="641" spans="1:28" x14ac:dyDescent="0.25">
      <c r="A641" s="17" t="s">
        <v>241</v>
      </c>
      <c r="B641" s="19" t="s">
        <v>242</v>
      </c>
      <c r="C641">
        <v>7.3</v>
      </c>
      <c r="D641">
        <v>8</v>
      </c>
      <c r="E641" s="26" t="str">
        <f>VLOOKUP(U641, method!$A$1:$B$15, 2, 0)</f>
        <v>放頭</v>
      </c>
      <c r="F641">
        <v>6</v>
      </c>
      <c r="G641">
        <v>121</v>
      </c>
      <c r="H641" s="46">
        <v>1200</v>
      </c>
      <c r="I641" s="19" t="s">
        <v>388</v>
      </c>
      <c r="J641">
        <v>1</v>
      </c>
      <c r="K641">
        <v>10.199999999999999</v>
      </c>
      <c r="L641">
        <v>1</v>
      </c>
      <c r="M641">
        <v>1</v>
      </c>
      <c r="N641">
        <v>25</v>
      </c>
      <c r="O641" t="s">
        <v>532</v>
      </c>
      <c r="P641" s="35" t="s">
        <v>455</v>
      </c>
      <c r="Q641">
        <v>3</v>
      </c>
      <c r="R641">
        <v>64</v>
      </c>
      <c r="S641" s="18" t="s">
        <v>188</v>
      </c>
      <c r="T641" t="s">
        <v>533</v>
      </c>
      <c r="U641">
        <v>3</v>
      </c>
      <c r="V641">
        <v>4</v>
      </c>
      <c r="W641">
        <v>8</v>
      </c>
      <c r="AA641">
        <v>1174</v>
      </c>
      <c r="AB641" t="s">
        <v>113</v>
      </c>
    </row>
    <row r="642" spans="1:28" x14ac:dyDescent="0.25">
      <c r="A642" s="17" t="s">
        <v>241</v>
      </c>
      <c r="B642" s="19" t="s">
        <v>242</v>
      </c>
      <c r="C642">
        <v>22</v>
      </c>
      <c r="D642">
        <v>10</v>
      </c>
      <c r="E642" s="29" t="str">
        <f>VLOOKUP(U642, method!$A$1:$B$15, 2, 0)</f>
        <v>留後</v>
      </c>
      <c r="F642">
        <v>12</v>
      </c>
      <c r="G642">
        <v>122</v>
      </c>
      <c r="H642" s="46">
        <v>1200</v>
      </c>
      <c r="I642" s="24" t="s">
        <v>389</v>
      </c>
      <c r="J642">
        <v>1</v>
      </c>
      <c r="K642">
        <v>17.32</v>
      </c>
      <c r="L642">
        <v>15</v>
      </c>
      <c r="M642">
        <v>12</v>
      </c>
      <c r="N642">
        <v>24</v>
      </c>
      <c r="O642" t="s">
        <v>631</v>
      </c>
      <c r="P642" s="35" t="s">
        <v>455</v>
      </c>
      <c r="Q642">
        <v>3</v>
      </c>
      <c r="R642">
        <v>64</v>
      </c>
      <c r="S642" s="18" t="s">
        <v>188</v>
      </c>
      <c r="T642" t="s">
        <v>1254</v>
      </c>
      <c r="U642">
        <v>12</v>
      </c>
      <c r="V642">
        <v>11</v>
      </c>
      <c r="W642">
        <v>10</v>
      </c>
      <c r="AA642">
        <v>1184</v>
      </c>
      <c r="AB642" t="s">
        <v>321</v>
      </c>
    </row>
    <row r="643" spans="1:28" x14ac:dyDescent="0.25">
      <c r="A643" s="17" t="s">
        <v>241</v>
      </c>
      <c r="B643" s="19" t="s">
        <v>242</v>
      </c>
      <c r="C643">
        <v>50</v>
      </c>
      <c r="D643" s="34">
        <v>5</v>
      </c>
      <c r="E643" s="29" t="str">
        <f>VLOOKUP(U643, method!$A$1:$B$15, 2, 0)</f>
        <v>留後</v>
      </c>
      <c r="F643">
        <v>12</v>
      </c>
      <c r="G643">
        <v>119</v>
      </c>
      <c r="H643" s="46">
        <v>1200</v>
      </c>
      <c r="I643" s="24" t="s">
        <v>389</v>
      </c>
      <c r="J643">
        <v>1</v>
      </c>
      <c r="K643">
        <v>8.9700000000000006</v>
      </c>
      <c r="L643">
        <v>24</v>
      </c>
      <c r="M643">
        <v>11</v>
      </c>
      <c r="N643">
        <v>24</v>
      </c>
      <c r="O643" t="s">
        <v>532</v>
      </c>
      <c r="P643" s="35" t="s">
        <v>436</v>
      </c>
      <c r="Q643">
        <v>3</v>
      </c>
      <c r="R643">
        <v>64</v>
      </c>
      <c r="S643" s="18" t="s">
        <v>188</v>
      </c>
      <c r="T643" t="s">
        <v>529</v>
      </c>
      <c r="U643">
        <v>12</v>
      </c>
      <c r="V643">
        <v>10</v>
      </c>
      <c r="W643">
        <v>5</v>
      </c>
      <c r="AA643">
        <v>1176</v>
      </c>
      <c r="AB643" t="s">
        <v>100</v>
      </c>
    </row>
    <row r="644" spans="1:28" x14ac:dyDescent="0.25">
      <c r="A644" s="17" t="s">
        <v>241</v>
      </c>
      <c r="B644" s="20" t="s">
        <v>244</v>
      </c>
      <c r="C644">
        <v>7.8</v>
      </c>
      <c r="D644">
        <v>8</v>
      </c>
      <c r="E644" s="26" t="str">
        <f>VLOOKUP(U644, method!$A$1:$B$15, 2, 0)</f>
        <v>放頭</v>
      </c>
      <c r="F644">
        <v>6</v>
      </c>
      <c r="G644">
        <v>134</v>
      </c>
      <c r="H644" s="46">
        <v>1800</v>
      </c>
      <c r="I644" s="18" t="s">
        <v>12</v>
      </c>
      <c r="J644">
        <v>1</v>
      </c>
      <c r="K644">
        <v>52.14</v>
      </c>
      <c r="L644">
        <v>4</v>
      </c>
      <c r="M644">
        <v>6</v>
      </c>
      <c r="N644">
        <v>25</v>
      </c>
      <c r="O644" s="31" t="s">
        <v>439</v>
      </c>
      <c r="P644" s="36" t="s">
        <v>440</v>
      </c>
      <c r="Q644">
        <v>4</v>
      </c>
      <c r="R644">
        <v>59</v>
      </c>
      <c r="S644" s="18" t="s">
        <v>188</v>
      </c>
      <c r="T644">
        <v>6</v>
      </c>
      <c r="U644">
        <v>3</v>
      </c>
      <c r="V644">
        <v>4</v>
      </c>
      <c r="W644">
        <v>5</v>
      </c>
      <c r="X644">
        <v>6</v>
      </c>
      <c r="Y644">
        <v>8</v>
      </c>
      <c r="AA644">
        <v>1045</v>
      </c>
      <c r="AB644" t="s">
        <v>30</v>
      </c>
    </row>
    <row r="645" spans="1:28" x14ac:dyDescent="0.25">
      <c r="A645" s="17" t="s">
        <v>241</v>
      </c>
      <c r="B645" s="20" t="s">
        <v>244</v>
      </c>
      <c r="C645">
        <v>4.9000000000000004</v>
      </c>
      <c r="D645">
        <v>8</v>
      </c>
      <c r="E645" s="29" t="str">
        <f>VLOOKUP(U645, method!$A$1:$B$15, 2, 0)</f>
        <v>留後</v>
      </c>
      <c r="F645">
        <v>12</v>
      </c>
      <c r="G645">
        <v>135</v>
      </c>
      <c r="H645" s="44">
        <v>1650</v>
      </c>
      <c r="I645" s="18" t="s">
        <v>12</v>
      </c>
      <c r="J645">
        <v>1</v>
      </c>
      <c r="K645">
        <v>40.35</v>
      </c>
      <c r="L645">
        <v>14</v>
      </c>
      <c r="M645">
        <v>5</v>
      </c>
      <c r="N645">
        <v>25</v>
      </c>
      <c r="O645" s="30" t="s">
        <v>445</v>
      </c>
      <c r="P645" s="35" t="s">
        <v>436</v>
      </c>
      <c r="Q645">
        <v>4</v>
      </c>
      <c r="R645">
        <v>59</v>
      </c>
      <c r="S645" s="18" t="s">
        <v>188</v>
      </c>
      <c r="T645" t="s">
        <v>495</v>
      </c>
      <c r="U645">
        <v>12</v>
      </c>
      <c r="V645">
        <v>12</v>
      </c>
      <c r="W645">
        <v>11</v>
      </c>
      <c r="X645">
        <v>8</v>
      </c>
      <c r="AA645">
        <v>1044</v>
      </c>
      <c r="AB645" t="s">
        <v>30</v>
      </c>
    </row>
    <row r="646" spans="1:28" x14ac:dyDescent="0.25">
      <c r="A646" s="17" t="s">
        <v>241</v>
      </c>
      <c r="B646" s="20" t="s">
        <v>244</v>
      </c>
      <c r="C646">
        <v>3.6</v>
      </c>
      <c r="D646" s="33">
        <v>1</v>
      </c>
      <c r="E646" s="29" t="str">
        <f>VLOOKUP(U646, method!$A$1:$B$15, 2, 0)</f>
        <v>留後</v>
      </c>
      <c r="F646">
        <v>8</v>
      </c>
      <c r="G646">
        <v>128</v>
      </c>
      <c r="H646" s="44">
        <v>1650</v>
      </c>
      <c r="I646" s="18" t="s">
        <v>12</v>
      </c>
      <c r="J646">
        <v>1</v>
      </c>
      <c r="K646">
        <v>39.46</v>
      </c>
      <c r="L646">
        <v>16</v>
      </c>
      <c r="M646">
        <v>4</v>
      </c>
      <c r="N646">
        <v>25</v>
      </c>
      <c r="O646" s="30" t="s">
        <v>445</v>
      </c>
      <c r="P646" s="35" t="s">
        <v>436</v>
      </c>
      <c r="Q646">
        <v>4</v>
      </c>
      <c r="R646">
        <v>52</v>
      </c>
      <c r="S646" s="18" t="s">
        <v>188</v>
      </c>
      <c r="T646" s="10" t="s">
        <v>376</v>
      </c>
      <c r="U646">
        <v>11</v>
      </c>
      <c r="V646">
        <v>10</v>
      </c>
      <c r="W646">
        <v>10</v>
      </c>
      <c r="X646">
        <v>1</v>
      </c>
      <c r="AA646">
        <v>1036</v>
      </c>
      <c r="AB646" t="s">
        <v>30</v>
      </c>
    </row>
    <row r="647" spans="1:28" x14ac:dyDescent="0.25">
      <c r="A647" s="17" t="s">
        <v>241</v>
      </c>
      <c r="B647" s="20" t="s">
        <v>244</v>
      </c>
      <c r="C647">
        <v>5.7</v>
      </c>
      <c r="D647" s="33">
        <v>1</v>
      </c>
      <c r="E647" s="27" t="str">
        <f>VLOOKUP(U647, method!$A$1:$B$15, 2, 0)</f>
        <v>中後</v>
      </c>
      <c r="F647">
        <v>6</v>
      </c>
      <c r="G647">
        <v>121</v>
      </c>
      <c r="H647" s="44">
        <v>1650</v>
      </c>
      <c r="I647" s="19" t="s">
        <v>388</v>
      </c>
      <c r="J647">
        <v>1</v>
      </c>
      <c r="K647">
        <v>39.4</v>
      </c>
      <c r="L647">
        <v>19</v>
      </c>
      <c r="M647">
        <v>3</v>
      </c>
      <c r="N647">
        <v>25</v>
      </c>
      <c r="O647" s="30" t="s">
        <v>445</v>
      </c>
      <c r="P647" s="35" t="s">
        <v>436</v>
      </c>
      <c r="Q647">
        <v>4</v>
      </c>
      <c r="R647">
        <v>46</v>
      </c>
      <c r="S647" s="18" t="s">
        <v>188</v>
      </c>
      <c r="T647" s="10" t="s">
        <v>376</v>
      </c>
      <c r="U647">
        <v>9</v>
      </c>
      <c r="V647">
        <v>9</v>
      </c>
      <c r="W647">
        <v>9</v>
      </c>
      <c r="X647">
        <v>1</v>
      </c>
      <c r="AA647">
        <v>1037</v>
      </c>
      <c r="AB647" t="s">
        <v>30</v>
      </c>
    </row>
    <row r="648" spans="1:28" x14ac:dyDescent="0.25">
      <c r="A648" s="17" t="s">
        <v>241</v>
      </c>
      <c r="B648" s="20" t="s">
        <v>244</v>
      </c>
      <c r="C648">
        <v>4.4000000000000004</v>
      </c>
      <c r="D648">
        <v>8</v>
      </c>
      <c r="E648" s="28" t="str">
        <f>VLOOKUP(U648, method!$A$1:$B$15, 2, 0)</f>
        <v>中前</v>
      </c>
      <c r="F648">
        <v>6</v>
      </c>
      <c r="G648">
        <v>122</v>
      </c>
      <c r="H648" s="34">
        <v>1600</v>
      </c>
      <c r="I648" s="20" t="s">
        <v>56</v>
      </c>
      <c r="J648">
        <v>1</v>
      </c>
      <c r="K648">
        <v>34.97</v>
      </c>
      <c r="L648">
        <v>23</v>
      </c>
      <c r="M648">
        <v>2</v>
      </c>
      <c r="N648">
        <v>25</v>
      </c>
      <c r="O648" t="s">
        <v>545</v>
      </c>
      <c r="P648" s="35" t="s">
        <v>455</v>
      </c>
      <c r="Q648">
        <v>4</v>
      </c>
      <c r="R648">
        <v>46</v>
      </c>
      <c r="S648" s="18" t="s">
        <v>188</v>
      </c>
      <c r="T648">
        <v>5</v>
      </c>
      <c r="U648">
        <v>5</v>
      </c>
      <c r="V648">
        <v>6</v>
      </c>
      <c r="W648">
        <v>6</v>
      </c>
      <c r="X648">
        <v>8</v>
      </c>
      <c r="AA648">
        <v>1028</v>
      </c>
      <c r="AB648" t="s">
        <v>30</v>
      </c>
    </row>
    <row r="649" spans="1:28" x14ac:dyDescent="0.25">
      <c r="A649" s="17" t="s">
        <v>241</v>
      </c>
      <c r="B649" s="20" t="s">
        <v>244</v>
      </c>
      <c r="C649">
        <v>5.4</v>
      </c>
      <c r="D649" s="33">
        <v>2</v>
      </c>
      <c r="E649" s="26" t="str">
        <f>VLOOKUP(U649, method!$A$1:$B$15, 2, 0)</f>
        <v>放頭</v>
      </c>
      <c r="F649">
        <v>6</v>
      </c>
      <c r="G649">
        <v>120</v>
      </c>
      <c r="H649" s="34">
        <v>1600</v>
      </c>
      <c r="I649" s="20" t="s">
        <v>56</v>
      </c>
      <c r="J649">
        <v>1</v>
      </c>
      <c r="K649">
        <v>35.11</v>
      </c>
      <c r="L649">
        <v>31</v>
      </c>
      <c r="M649">
        <v>1</v>
      </c>
      <c r="N649">
        <v>25</v>
      </c>
      <c r="O649" t="s">
        <v>469</v>
      </c>
      <c r="P649" s="35" t="s">
        <v>455</v>
      </c>
      <c r="Q649">
        <v>4</v>
      </c>
      <c r="R649">
        <v>45</v>
      </c>
      <c r="S649" s="18" t="s">
        <v>188</v>
      </c>
      <c r="T649" s="10" t="s">
        <v>376</v>
      </c>
      <c r="U649">
        <v>3</v>
      </c>
      <c r="V649">
        <v>4</v>
      </c>
      <c r="W649">
        <v>3</v>
      </c>
      <c r="X649">
        <v>2</v>
      </c>
      <c r="AA649">
        <v>1022</v>
      </c>
      <c r="AB649" t="s">
        <v>30</v>
      </c>
    </row>
    <row r="650" spans="1:28" x14ac:dyDescent="0.25">
      <c r="A650" s="17" t="s">
        <v>241</v>
      </c>
      <c r="B650" s="20" t="s">
        <v>244</v>
      </c>
      <c r="C650">
        <v>9.3000000000000007</v>
      </c>
      <c r="D650" s="33">
        <v>2</v>
      </c>
      <c r="E650" s="29" t="str">
        <f>VLOOKUP(U650, method!$A$1:$B$15, 2, 0)</f>
        <v>留後</v>
      </c>
      <c r="F650">
        <v>9</v>
      </c>
      <c r="G650">
        <v>120</v>
      </c>
      <c r="H650" s="34">
        <v>1600</v>
      </c>
      <c r="I650" s="20" t="s">
        <v>56</v>
      </c>
      <c r="J650">
        <v>1</v>
      </c>
      <c r="K650">
        <v>34.64</v>
      </c>
      <c r="L650">
        <v>19</v>
      </c>
      <c r="M650">
        <v>1</v>
      </c>
      <c r="N650">
        <v>25</v>
      </c>
      <c r="O650" t="s">
        <v>545</v>
      </c>
      <c r="P650" s="35" t="s">
        <v>455</v>
      </c>
      <c r="Q650">
        <v>4</v>
      </c>
      <c r="R650">
        <v>44</v>
      </c>
      <c r="S650" s="18" t="s">
        <v>188</v>
      </c>
      <c r="T650" s="10" t="s">
        <v>526</v>
      </c>
      <c r="U650">
        <v>12</v>
      </c>
      <c r="V650">
        <v>12</v>
      </c>
      <c r="W650">
        <v>12</v>
      </c>
      <c r="X650">
        <v>2</v>
      </c>
      <c r="AA650">
        <v>1013</v>
      </c>
      <c r="AB650" t="s">
        <v>30</v>
      </c>
    </row>
    <row r="651" spans="1:28" x14ac:dyDescent="0.25">
      <c r="A651" s="17" t="s">
        <v>241</v>
      </c>
      <c r="B651" s="20" t="s">
        <v>244</v>
      </c>
      <c r="C651">
        <v>8</v>
      </c>
      <c r="D651" s="34">
        <v>5</v>
      </c>
      <c r="E651" s="29" t="str">
        <f>VLOOKUP(U651, method!$A$1:$B$15, 2, 0)</f>
        <v>留後</v>
      </c>
      <c r="F651">
        <v>13</v>
      </c>
      <c r="G651">
        <v>123</v>
      </c>
      <c r="H651" s="46">
        <v>1400</v>
      </c>
      <c r="I651" s="18" t="s">
        <v>12</v>
      </c>
      <c r="J651">
        <v>1</v>
      </c>
      <c r="K651">
        <v>22.31</v>
      </c>
      <c r="L651">
        <v>22</v>
      </c>
      <c r="M651">
        <v>12</v>
      </c>
      <c r="N651">
        <v>24</v>
      </c>
      <c r="O651" t="s">
        <v>491</v>
      </c>
      <c r="P651" s="35" t="s">
        <v>455</v>
      </c>
      <c r="Q651">
        <v>4</v>
      </c>
      <c r="R651">
        <v>46</v>
      </c>
      <c r="S651" s="18" t="s">
        <v>188</v>
      </c>
      <c r="T651" t="s">
        <v>529</v>
      </c>
      <c r="U651">
        <v>12</v>
      </c>
      <c r="V651">
        <v>14</v>
      </c>
      <c r="W651">
        <v>13</v>
      </c>
      <c r="X651">
        <v>5</v>
      </c>
      <c r="AA651">
        <v>1031</v>
      </c>
      <c r="AB651" t="s">
        <v>30</v>
      </c>
    </row>
    <row r="652" spans="1:28" x14ac:dyDescent="0.25">
      <c r="A652" s="17" t="s">
        <v>241</v>
      </c>
      <c r="B652" s="20" t="s">
        <v>244</v>
      </c>
      <c r="C652">
        <v>20</v>
      </c>
      <c r="D652" s="34">
        <v>4</v>
      </c>
      <c r="E652" s="29" t="str">
        <f>VLOOKUP(U652, method!$A$1:$B$15, 2, 0)</f>
        <v>留後</v>
      </c>
      <c r="F652">
        <v>12</v>
      </c>
      <c r="G652">
        <v>122</v>
      </c>
      <c r="H652" s="46">
        <v>1400</v>
      </c>
      <c r="I652" s="17" t="s">
        <v>399</v>
      </c>
      <c r="J652">
        <v>1</v>
      </c>
      <c r="K652">
        <v>22.6</v>
      </c>
      <c r="L652">
        <v>1</v>
      </c>
      <c r="M652">
        <v>12</v>
      </c>
      <c r="N652">
        <v>24</v>
      </c>
      <c r="O652" t="s">
        <v>631</v>
      </c>
      <c r="P652" s="35" t="s">
        <v>455</v>
      </c>
      <c r="Q652">
        <v>4</v>
      </c>
      <c r="R652">
        <v>47</v>
      </c>
      <c r="S652" s="18" t="s">
        <v>188</v>
      </c>
      <c r="T652" t="s">
        <v>456</v>
      </c>
      <c r="U652">
        <v>12</v>
      </c>
      <c r="V652">
        <v>13</v>
      </c>
      <c r="W652">
        <v>13</v>
      </c>
      <c r="X652">
        <v>4</v>
      </c>
      <c r="AA652">
        <v>1025</v>
      </c>
      <c r="AB652" t="s">
        <v>30</v>
      </c>
    </row>
    <row r="653" spans="1:28" x14ac:dyDescent="0.25">
      <c r="A653" s="17" t="s">
        <v>241</v>
      </c>
      <c r="B653" s="20" t="s">
        <v>244</v>
      </c>
      <c r="C653">
        <v>69</v>
      </c>
      <c r="D653" s="33">
        <v>3</v>
      </c>
      <c r="E653" s="27" t="str">
        <f>VLOOKUP(U653, method!$A$1:$B$15, 2, 0)</f>
        <v>中後</v>
      </c>
      <c r="F653">
        <v>5</v>
      </c>
      <c r="G653">
        <v>122</v>
      </c>
      <c r="H653" s="46">
        <v>1400</v>
      </c>
      <c r="I653" s="20" t="s">
        <v>56</v>
      </c>
      <c r="J653">
        <v>1</v>
      </c>
      <c r="K653">
        <v>22.23</v>
      </c>
      <c r="L653">
        <v>3</v>
      </c>
      <c r="M653">
        <v>11</v>
      </c>
      <c r="N653">
        <v>24</v>
      </c>
      <c r="O653" t="s">
        <v>631</v>
      </c>
      <c r="P653" s="35" t="s">
        <v>436</v>
      </c>
      <c r="Q653">
        <v>4</v>
      </c>
      <c r="R653">
        <v>47</v>
      </c>
      <c r="S653" s="18" t="s">
        <v>188</v>
      </c>
      <c r="T653" s="10" t="s">
        <v>597</v>
      </c>
      <c r="U653">
        <v>8</v>
      </c>
      <c r="V653">
        <v>10</v>
      </c>
      <c r="W653">
        <v>8</v>
      </c>
      <c r="X653">
        <v>3</v>
      </c>
      <c r="AA653">
        <v>1024</v>
      </c>
      <c r="AB653" t="s">
        <v>30</v>
      </c>
    </row>
    <row r="654" spans="1:28" x14ac:dyDescent="0.25">
      <c r="A654" s="17" t="s">
        <v>241</v>
      </c>
      <c r="B654" s="20" t="s">
        <v>244</v>
      </c>
      <c r="C654">
        <v>24</v>
      </c>
      <c r="D654" s="34">
        <v>5</v>
      </c>
      <c r="E654" s="28" t="str">
        <f>VLOOKUP(U654, method!$A$1:$B$15, 2, 0)</f>
        <v>中前</v>
      </c>
      <c r="F654">
        <v>1</v>
      </c>
      <c r="G654">
        <v>125</v>
      </c>
      <c r="H654" s="46">
        <v>1400</v>
      </c>
      <c r="I654" s="20" t="s">
        <v>56</v>
      </c>
      <c r="J654">
        <v>1</v>
      </c>
      <c r="K654">
        <v>22.3</v>
      </c>
      <c r="L654">
        <v>6</v>
      </c>
      <c r="M654">
        <v>10</v>
      </c>
      <c r="N654">
        <v>24</v>
      </c>
      <c r="O654" t="s">
        <v>545</v>
      </c>
      <c r="P654" s="35" t="s">
        <v>436</v>
      </c>
      <c r="Q654">
        <v>4</v>
      </c>
      <c r="R654">
        <v>49</v>
      </c>
      <c r="S654" s="18" t="s">
        <v>188</v>
      </c>
      <c r="T654" t="s">
        <v>536</v>
      </c>
      <c r="U654">
        <v>6</v>
      </c>
      <c r="V654">
        <v>7</v>
      </c>
      <c r="W654">
        <v>7</v>
      </c>
      <c r="X654">
        <v>5</v>
      </c>
      <c r="AA654">
        <v>1018</v>
      </c>
      <c r="AB654" t="s">
        <v>30</v>
      </c>
    </row>
    <row r="655" spans="1:28" x14ac:dyDescent="0.25">
      <c r="A655" s="17" t="s">
        <v>241</v>
      </c>
      <c r="B655" s="20" t="s">
        <v>244</v>
      </c>
      <c r="C655">
        <v>22</v>
      </c>
      <c r="D655">
        <v>10</v>
      </c>
      <c r="E655" s="28" t="str">
        <f>VLOOKUP(U655, method!$A$1:$B$15, 2, 0)</f>
        <v>中前</v>
      </c>
      <c r="F655">
        <v>2</v>
      </c>
      <c r="G655">
        <v>124</v>
      </c>
      <c r="H655" s="46">
        <v>1200</v>
      </c>
      <c r="I655" s="20" t="s">
        <v>56</v>
      </c>
      <c r="J655">
        <v>1</v>
      </c>
      <c r="K655">
        <v>10.88</v>
      </c>
      <c r="L655">
        <v>8</v>
      </c>
      <c r="M655">
        <v>9</v>
      </c>
      <c r="N655">
        <v>24</v>
      </c>
      <c r="O655" t="s">
        <v>545</v>
      </c>
      <c r="P655" s="36" t="s">
        <v>440</v>
      </c>
      <c r="Q655">
        <v>4</v>
      </c>
      <c r="R655">
        <v>49</v>
      </c>
      <c r="S655" s="18" t="s">
        <v>188</v>
      </c>
      <c r="T655">
        <v>7</v>
      </c>
      <c r="U655">
        <v>7</v>
      </c>
      <c r="V655">
        <v>6</v>
      </c>
      <c r="W655">
        <v>10</v>
      </c>
      <c r="AA655">
        <v>1019</v>
      </c>
      <c r="AB655" t="s">
        <v>30</v>
      </c>
    </row>
    <row r="656" spans="1:28" x14ac:dyDescent="0.25">
      <c r="A656" s="17" t="s">
        <v>241</v>
      </c>
      <c r="B656" s="20" t="s">
        <v>244</v>
      </c>
      <c r="C656">
        <v>108</v>
      </c>
      <c r="D656">
        <v>8</v>
      </c>
      <c r="E656" s="29" t="str">
        <f>VLOOKUP(U656, method!$A$1:$B$15, 2, 0)</f>
        <v>留後</v>
      </c>
      <c r="F656">
        <v>9</v>
      </c>
      <c r="G656">
        <v>129</v>
      </c>
      <c r="H656" s="46">
        <v>1200</v>
      </c>
      <c r="I656" s="25" t="s">
        <v>120</v>
      </c>
      <c r="J656">
        <v>1</v>
      </c>
      <c r="K656">
        <v>9.9600000000000009</v>
      </c>
      <c r="L656">
        <v>2</v>
      </c>
      <c r="M656">
        <v>6</v>
      </c>
      <c r="N656">
        <v>24</v>
      </c>
      <c r="O656" t="s">
        <v>551</v>
      </c>
      <c r="P656" s="35" t="s">
        <v>455</v>
      </c>
      <c r="Q656">
        <v>4</v>
      </c>
      <c r="R656">
        <v>52</v>
      </c>
      <c r="S656" s="18" t="s">
        <v>188</v>
      </c>
      <c r="T656">
        <v>4</v>
      </c>
      <c r="U656">
        <v>11</v>
      </c>
      <c r="V656">
        <v>13</v>
      </c>
      <c r="W656">
        <v>8</v>
      </c>
      <c r="AA656">
        <v>1017</v>
      </c>
      <c r="AB656" t="s">
        <v>30</v>
      </c>
    </row>
    <row r="657" spans="1:28" x14ac:dyDescent="0.25">
      <c r="A657" s="17" t="s">
        <v>241</v>
      </c>
      <c r="B657" s="20" t="s">
        <v>244</v>
      </c>
      <c r="C657">
        <v>40</v>
      </c>
      <c r="D657">
        <v>9</v>
      </c>
      <c r="E657" s="29" t="str">
        <f>VLOOKUP(U657, method!$A$1:$B$15, 2, 0)</f>
        <v>留後</v>
      </c>
      <c r="F657">
        <v>12</v>
      </c>
      <c r="G657">
        <v>127</v>
      </c>
      <c r="H657" s="46">
        <v>1200</v>
      </c>
      <c r="I657" s="19" t="s">
        <v>388</v>
      </c>
      <c r="J657">
        <v>1</v>
      </c>
      <c r="K657">
        <v>9.85</v>
      </c>
      <c r="L657">
        <v>14</v>
      </c>
      <c r="M657">
        <v>4</v>
      </c>
      <c r="N657">
        <v>24</v>
      </c>
      <c r="O657" t="s">
        <v>532</v>
      </c>
      <c r="P657" s="35" t="s">
        <v>436</v>
      </c>
      <c r="Q657">
        <v>4</v>
      </c>
      <c r="R657">
        <v>52</v>
      </c>
      <c r="S657" s="18" t="s">
        <v>188</v>
      </c>
      <c r="T657" t="s">
        <v>546</v>
      </c>
      <c r="U657">
        <v>11</v>
      </c>
      <c r="V657">
        <v>11</v>
      </c>
      <c r="W657">
        <v>9</v>
      </c>
      <c r="AA657">
        <v>1049</v>
      </c>
      <c r="AB657" t="s">
        <v>875</v>
      </c>
    </row>
    <row r="658" spans="1:28" x14ac:dyDescent="0.25">
      <c r="A658" s="17" t="s">
        <v>241</v>
      </c>
      <c r="B658" s="21" t="s">
        <v>247</v>
      </c>
      <c r="C658">
        <v>4</v>
      </c>
      <c r="D658">
        <v>9</v>
      </c>
      <c r="E658" s="27" t="str">
        <f>VLOOKUP(U658, method!$A$1:$B$15, 2, 0)</f>
        <v>中後</v>
      </c>
      <c r="F658">
        <v>2</v>
      </c>
      <c r="G658">
        <v>134</v>
      </c>
      <c r="H658" s="44">
        <v>1650</v>
      </c>
      <c r="I658" s="18" t="s">
        <v>12</v>
      </c>
      <c r="J658">
        <v>1</v>
      </c>
      <c r="K658">
        <v>40.03</v>
      </c>
      <c r="L658">
        <v>25</v>
      </c>
      <c r="M658">
        <v>6</v>
      </c>
      <c r="N658">
        <v>25</v>
      </c>
      <c r="O658" s="31" t="s">
        <v>435</v>
      </c>
      <c r="P658" s="35" t="s">
        <v>436</v>
      </c>
      <c r="Q658">
        <v>4</v>
      </c>
      <c r="R658">
        <v>59</v>
      </c>
      <c r="S658" s="19" t="s">
        <v>57</v>
      </c>
      <c r="T658" t="s">
        <v>519</v>
      </c>
      <c r="U658">
        <v>9</v>
      </c>
      <c r="V658">
        <v>8</v>
      </c>
      <c r="W658">
        <v>7</v>
      </c>
      <c r="X658">
        <v>9</v>
      </c>
      <c r="AA658">
        <v>1040</v>
      </c>
      <c r="AB658" t="s">
        <v>1267</v>
      </c>
    </row>
    <row r="659" spans="1:28" x14ac:dyDescent="0.25">
      <c r="A659" s="17" t="s">
        <v>241</v>
      </c>
      <c r="B659" s="21" t="s">
        <v>247</v>
      </c>
      <c r="C659">
        <v>15</v>
      </c>
      <c r="D659">
        <v>10</v>
      </c>
      <c r="E659" s="29" t="str">
        <f>VLOOKUP(U659, method!$A$1:$B$15, 2, 0)</f>
        <v>留後</v>
      </c>
      <c r="F659">
        <v>12</v>
      </c>
      <c r="G659">
        <v>117</v>
      </c>
      <c r="H659" s="46">
        <v>1800</v>
      </c>
      <c r="I659" s="20" t="s">
        <v>56</v>
      </c>
      <c r="J659">
        <v>1</v>
      </c>
      <c r="K659">
        <v>52.7</v>
      </c>
      <c r="L659">
        <v>4</v>
      </c>
      <c r="M659">
        <v>6</v>
      </c>
      <c r="N659">
        <v>25</v>
      </c>
      <c r="O659" s="31" t="s">
        <v>439</v>
      </c>
      <c r="P659" s="36" t="s">
        <v>440</v>
      </c>
      <c r="Q659">
        <v>3</v>
      </c>
      <c r="R659">
        <v>61</v>
      </c>
      <c r="S659" s="19" t="s">
        <v>57</v>
      </c>
      <c r="T659" t="s">
        <v>480</v>
      </c>
      <c r="U659">
        <v>12</v>
      </c>
      <c r="V659">
        <v>12</v>
      </c>
      <c r="W659">
        <v>12</v>
      </c>
      <c r="X659">
        <v>12</v>
      </c>
      <c r="Y659">
        <v>10</v>
      </c>
      <c r="AA659">
        <v>1033</v>
      </c>
      <c r="AB659" t="s">
        <v>1267</v>
      </c>
    </row>
    <row r="660" spans="1:28" x14ac:dyDescent="0.25">
      <c r="A660" s="17" t="s">
        <v>241</v>
      </c>
      <c r="B660" s="21" t="s">
        <v>247</v>
      </c>
      <c r="C660">
        <v>10</v>
      </c>
      <c r="D660" s="34">
        <v>5</v>
      </c>
      <c r="E660" s="27" t="str">
        <f>VLOOKUP(U660, method!$A$1:$B$15, 2, 0)</f>
        <v>中後</v>
      </c>
      <c r="F660">
        <v>4</v>
      </c>
      <c r="G660">
        <v>120</v>
      </c>
      <c r="H660" s="46">
        <v>1800</v>
      </c>
      <c r="I660" s="24" t="s">
        <v>146</v>
      </c>
      <c r="J660">
        <v>1</v>
      </c>
      <c r="K660">
        <v>49.71</v>
      </c>
      <c r="L660">
        <v>14</v>
      </c>
      <c r="M660">
        <v>5</v>
      </c>
      <c r="N660">
        <v>25</v>
      </c>
      <c r="O660" s="30" t="s">
        <v>445</v>
      </c>
      <c r="P660" s="35" t="s">
        <v>436</v>
      </c>
      <c r="Q660">
        <v>3</v>
      </c>
      <c r="R660">
        <v>63</v>
      </c>
      <c r="S660" s="19" t="s">
        <v>57</v>
      </c>
      <c r="T660">
        <v>3</v>
      </c>
      <c r="U660">
        <v>8</v>
      </c>
      <c r="V660">
        <v>6</v>
      </c>
      <c r="W660">
        <v>6</v>
      </c>
      <c r="X660">
        <v>9</v>
      </c>
      <c r="Y660">
        <v>5</v>
      </c>
      <c r="AA660">
        <v>1026</v>
      </c>
      <c r="AB660" t="s">
        <v>1267</v>
      </c>
    </row>
    <row r="661" spans="1:28" x14ac:dyDescent="0.25">
      <c r="A661" s="17" t="s">
        <v>241</v>
      </c>
      <c r="B661" s="21" t="s">
        <v>247</v>
      </c>
      <c r="C661">
        <v>24</v>
      </c>
      <c r="D661" s="34">
        <v>5</v>
      </c>
      <c r="E661" s="27" t="str">
        <f>VLOOKUP(U661, method!$A$1:$B$15, 2, 0)</f>
        <v>中後</v>
      </c>
      <c r="F661">
        <v>12</v>
      </c>
      <c r="G661">
        <v>120</v>
      </c>
      <c r="H661" s="46">
        <v>1800</v>
      </c>
      <c r="I661" s="24" t="s">
        <v>146</v>
      </c>
      <c r="J661">
        <v>1</v>
      </c>
      <c r="K661">
        <v>48.96</v>
      </c>
      <c r="L661">
        <v>23</v>
      </c>
      <c r="M661">
        <v>4</v>
      </c>
      <c r="N661">
        <v>25</v>
      </c>
      <c r="O661" s="31" t="s">
        <v>435</v>
      </c>
      <c r="P661" s="35" t="s">
        <v>455</v>
      </c>
      <c r="Q661">
        <v>3</v>
      </c>
      <c r="R661">
        <v>65</v>
      </c>
      <c r="S661" s="19" t="s">
        <v>57</v>
      </c>
      <c r="T661">
        <v>4</v>
      </c>
      <c r="U661">
        <v>10</v>
      </c>
      <c r="V661">
        <v>11</v>
      </c>
      <c r="W661">
        <v>11</v>
      </c>
      <c r="X661">
        <v>11</v>
      </c>
      <c r="Y661">
        <v>5</v>
      </c>
      <c r="AA661">
        <v>1019</v>
      </c>
      <c r="AB661" t="s">
        <v>1267</v>
      </c>
    </row>
    <row r="662" spans="1:28" x14ac:dyDescent="0.25">
      <c r="A662" s="17" t="s">
        <v>241</v>
      </c>
      <c r="B662" s="21" t="s">
        <v>247</v>
      </c>
      <c r="C662">
        <v>22</v>
      </c>
      <c r="D662" s="34">
        <v>5</v>
      </c>
      <c r="E662" s="27" t="str">
        <f>VLOOKUP(U662, method!$A$1:$B$15, 2, 0)</f>
        <v>中後</v>
      </c>
      <c r="F662">
        <v>10</v>
      </c>
      <c r="G662">
        <v>121</v>
      </c>
      <c r="H662" s="44">
        <v>1650</v>
      </c>
      <c r="I662" s="21" t="s">
        <v>61</v>
      </c>
      <c r="J662">
        <v>1</v>
      </c>
      <c r="K662">
        <v>39</v>
      </c>
      <c r="L662">
        <v>2</v>
      </c>
      <c r="M662">
        <v>4</v>
      </c>
      <c r="N662">
        <v>25</v>
      </c>
      <c r="O662" s="31" t="s">
        <v>451</v>
      </c>
      <c r="P662" s="35" t="s">
        <v>436</v>
      </c>
      <c r="Q662">
        <v>3</v>
      </c>
      <c r="R662">
        <v>66</v>
      </c>
      <c r="S662" s="19" t="s">
        <v>57</v>
      </c>
      <c r="T662" s="10" t="s">
        <v>498</v>
      </c>
      <c r="U662">
        <v>10</v>
      </c>
      <c r="V662">
        <v>10</v>
      </c>
      <c r="W662">
        <v>9</v>
      </c>
      <c r="X662">
        <v>5</v>
      </c>
      <c r="AA662">
        <v>1026</v>
      </c>
      <c r="AB662" t="s">
        <v>1271</v>
      </c>
    </row>
    <row r="663" spans="1:28" x14ac:dyDescent="0.25">
      <c r="A663" s="17" t="s">
        <v>241</v>
      </c>
      <c r="B663" s="21" t="s">
        <v>247</v>
      </c>
      <c r="C663">
        <v>42</v>
      </c>
      <c r="D663" s="34">
        <v>4</v>
      </c>
      <c r="E663" s="28" t="str">
        <f>VLOOKUP(U663, method!$A$1:$B$15, 2, 0)</f>
        <v>中前</v>
      </c>
      <c r="F663">
        <v>1</v>
      </c>
      <c r="G663">
        <v>122</v>
      </c>
      <c r="H663" s="46">
        <v>1400</v>
      </c>
      <c r="I663" s="17" t="s">
        <v>448</v>
      </c>
      <c r="J663">
        <v>1</v>
      </c>
      <c r="K663">
        <v>23.3</v>
      </c>
      <c r="L663">
        <v>15</v>
      </c>
      <c r="M663">
        <v>3</v>
      </c>
      <c r="N663">
        <v>25</v>
      </c>
      <c r="O663" t="s">
        <v>631</v>
      </c>
      <c r="P663" s="36" t="s">
        <v>440</v>
      </c>
      <c r="Q663">
        <v>3</v>
      </c>
      <c r="R663">
        <v>68</v>
      </c>
      <c r="S663" s="19" t="s">
        <v>57</v>
      </c>
      <c r="T663" t="s">
        <v>529</v>
      </c>
      <c r="U663">
        <v>4</v>
      </c>
      <c r="V663">
        <v>3</v>
      </c>
      <c r="W663">
        <v>4</v>
      </c>
      <c r="X663">
        <v>4</v>
      </c>
      <c r="AA663">
        <v>1022</v>
      </c>
      <c r="AB663" t="s">
        <v>1272</v>
      </c>
    </row>
    <row r="664" spans="1:28" x14ac:dyDescent="0.25">
      <c r="A664" s="17" t="s">
        <v>241</v>
      </c>
      <c r="B664" s="21" t="s">
        <v>247</v>
      </c>
      <c r="C664">
        <v>24</v>
      </c>
      <c r="D664">
        <v>8</v>
      </c>
      <c r="E664" s="28" t="str">
        <f>VLOOKUP(U664, method!$A$1:$B$15, 2, 0)</f>
        <v>中前</v>
      </c>
      <c r="F664">
        <v>2</v>
      </c>
      <c r="G664">
        <v>129</v>
      </c>
      <c r="H664" s="46">
        <v>1400</v>
      </c>
      <c r="I664" s="18" t="s">
        <v>201</v>
      </c>
      <c r="J664">
        <v>1</v>
      </c>
      <c r="K664">
        <v>21.72</v>
      </c>
      <c r="L664">
        <v>23</v>
      </c>
      <c r="M664">
        <v>2</v>
      </c>
      <c r="N664">
        <v>25</v>
      </c>
      <c r="O664" t="s">
        <v>545</v>
      </c>
      <c r="P664" s="35" t="s">
        <v>455</v>
      </c>
      <c r="Q664">
        <v>3</v>
      </c>
      <c r="R664">
        <v>70</v>
      </c>
      <c r="S664" s="19" t="s">
        <v>57</v>
      </c>
      <c r="T664" t="s">
        <v>480</v>
      </c>
      <c r="U664">
        <v>7</v>
      </c>
      <c r="V664">
        <v>9</v>
      </c>
      <c r="W664">
        <v>9</v>
      </c>
      <c r="X664">
        <v>8</v>
      </c>
      <c r="AA664">
        <v>1024</v>
      </c>
      <c r="AB664" t="s">
        <v>1272</v>
      </c>
    </row>
    <row r="665" spans="1:28" x14ac:dyDescent="0.25">
      <c r="A665" s="17" t="s">
        <v>241</v>
      </c>
      <c r="B665" s="21" t="s">
        <v>247</v>
      </c>
      <c r="C665">
        <v>35</v>
      </c>
      <c r="D665">
        <v>8</v>
      </c>
      <c r="E665" s="27" t="str">
        <f>VLOOKUP(U665, method!$A$1:$B$15, 2, 0)</f>
        <v>中後</v>
      </c>
      <c r="F665">
        <v>3</v>
      </c>
      <c r="G665">
        <v>127</v>
      </c>
      <c r="H665" s="46">
        <v>1400</v>
      </c>
      <c r="I665" s="19" t="s">
        <v>404</v>
      </c>
      <c r="J665">
        <v>1</v>
      </c>
      <c r="K665">
        <v>22.08</v>
      </c>
      <c r="L665">
        <v>19</v>
      </c>
      <c r="M665">
        <v>1</v>
      </c>
      <c r="N665">
        <v>25</v>
      </c>
      <c r="O665" t="s">
        <v>545</v>
      </c>
      <c r="P665" s="35" t="s">
        <v>436</v>
      </c>
      <c r="Q665">
        <v>3</v>
      </c>
      <c r="R665">
        <v>70</v>
      </c>
      <c r="S665" s="19" t="s">
        <v>57</v>
      </c>
      <c r="T665" t="s">
        <v>495</v>
      </c>
      <c r="U665">
        <v>9</v>
      </c>
      <c r="V665">
        <v>6</v>
      </c>
      <c r="W665">
        <v>6</v>
      </c>
      <c r="X665">
        <v>8</v>
      </c>
      <c r="AA665">
        <v>1026</v>
      </c>
      <c r="AB665" t="s">
        <v>1272</v>
      </c>
    </row>
    <row r="666" spans="1:28" x14ac:dyDescent="0.25">
      <c r="A666" s="17" t="s">
        <v>241</v>
      </c>
      <c r="B666" s="21" t="s">
        <v>247</v>
      </c>
      <c r="C666">
        <v>6.4</v>
      </c>
      <c r="D666">
        <v>9</v>
      </c>
      <c r="E666" s="27" t="str">
        <f>VLOOKUP(U666, method!$A$1:$B$15, 2, 0)</f>
        <v>中後</v>
      </c>
      <c r="F666">
        <v>8</v>
      </c>
      <c r="G666">
        <v>128</v>
      </c>
      <c r="H666" s="44">
        <v>1650</v>
      </c>
      <c r="I666" s="18" t="s">
        <v>12</v>
      </c>
      <c r="J666">
        <v>1</v>
      </c>
      <c r="K666">
        <v>41.02</v>
      </c>
      <c r="L666">
        <v>11</v>
      </c>
      <c r="M666">
        <v>12</v>
      </c>
      <c r="N666">
        <v>24</v>
      </c>
      <c r="O666" s="30" t="s">
        <v>445</v>
      </c>
      <c r="P666" s="35" t="s">
        <v>455</v>
      </c>
      <c r="Q666">
        <v>3</v>
      </c>
      <c r="R666">
        <v>71</v>
      </c>
      <c r="S666" s="19" t="s">
        <v>57</v>
      </c>
      <c r="T666" t="s">
        <v>536</v>
      </c>
      <c r="U666">
        <v>8</v>
      </c>
      <c r="V666">
        <v>8</v>
      </c>
      <c r="W666">
        <v>8</v>
      </c>
      <c r="X666">
        <v>9</v>
      </c>
      <c r="AA666">
        <v>1029</v>
      </c>
      <c r="AB666" t="s">
        <v>1272</v>
      </c>
    </row>
    <row r="667" spans="1:28" x14ac:dyDescent="0.25">
      <c r="A667" s="17" t="s">
        <v>241</v>
      </c>
      <c r="B667" s="21" t="s">
        <v>247</v>
      </c>
      <c r="C667">
        <v>5.3</v>
      </c>
      <c r="D667">
        <v>10</v>
      </c>
      <c r="E667" s="29" t="str">
        <f>VLOOKUP(U667, method!$A$1:$B$15, 2, 0)</f>
        <v>留後</v>
      </c>
      <c r="F667">
        <v>12</v>
      </c>
      <c r="G667">
        <v>129</v>
      </c>
      <c r="H667" s="46">
        <v>1800</v>
      </c>
      <c r="I667" s="18" t="s">
        <v>12</v>
      </c>
      <c r="J667">
        <v>1</v>
      </c>
      <c r="K667">
        <v>49.81</v>
      </c>
      <c r="L667">
        <v>27</v>
      </c>
      <c r="M667">
        <v>11</v>
      </c>
      <c r="N667">
        <v>24</v>
      </c>
      <c r="O667" s="31" t="s">
        <v>451</v>
      </c>
      <c r="P667" s="35" t="s">
        <v>455</v>
      </c>
      <c r="Q667">
        <v>3</v>
      </c>
      <c r="R667">
        <v>71</v>
      </c>
      <c r="S667" s="19" t="s">
        <v>57</v>
      </c>
      <c r="T667" t="s">
        <v>456</v>
      </c>
      <c r="U667">
        <v>12</v>
      </c>
      <c r="V667">
        <v>12</v>
      </c>
      <c r="W667">
        <v>12</v>
      </c>
      <c r="X667">
        <v>12</v>
      </c>
      <c r="Y667">
        <v>10</v>
      </c>
      <c r="AA667">
        <v>1038</v>
      </c>
      <c r="AB667" t="s">
        <v>1272</v>
      </c>
    </row>
    <row r="668" spans="1:28" x14ac:dyDescent="0.25">
      <c r="A668" s="17" t="s">
        <v>241</v>
      </c>
      <c r="B668" s="21" t="s">
        <v>247</v>
      </c>
      <c r="C668">
        <v>4</v>
      </c>
      <c r="D668" s="33">
        <v>2</v>
      </c>
      <c r="E668" s="27" t="str">
        <f>VLOOKUP(U668, method!$A$1:$B$15, 2, 0)</f>
        <v>中後</v>
      </c>
      <c r="F668">
        <v>2</v>
      </c>
      <c r="G668">
        <v>125</v>
      </c>
      <c r="H668" s="46">
        <v>1800</v>
      </c>
      <c r="I668" s="18" t="s">
        <v>12</v>
      </c>
      <c r="J668">
        <v>1</v>
      </c>
      <c r="K668">
        <v>48.88</v>
      </c>
      <c r="L668">
        <v>6</v>
      </c>
      <c r="M668">
        <v>11</v>
      </c>
      <c r="N668">
        <v>24</v>
      </c>
      <c r="O668" s="31" t="s">
        <v>439</v>
      </c>
      <c r="P668" s="35" t="s">
        <v>455</v>
      </c>
      <c r="Q668">
        <v>3</v>
      </c>
      <c r="R668">
        <v>69</v>
      </c>
      <c r="S668" s="19" t="s">
        <v>57</v>
      </c>
      <c r="T668" s="10" t="s">
        <v>488</v>
      </c>
      <c r="U668">
        <v>8</v>
      </c>
      <c r="V668">
        <v>8</v>
      </c>
      <c r="W668">
        <v>7</v>
      </c>
      <c r="X668">
        <v>5</v>
      </c>
      <c r="Y668">
        <v>2</v>
      </c>
      <c r="AA668">
        <v>1027</v>
      </c>
      <c r="AB668" t="s">
        <v>1272</v>
      </c>
    </row>
    <row r="669" spans="1:28" x14ac:dyDescent="0.25">
      <c r="A669" s="17" t="s">
        <v>241</v>
      </c>
      <c r="B669" s="21" t="s">
        <v>247</v>
      </c>
      <c r="C669">
        <v>5.3</v>
      </c>
      <c r="D669" s="33">
        <v>3</v>
      </c>
      <c r="E669" s="27" t="str">
        <f>VLOOKUP(U669, method!$A$1:$B$15, 2, 0)</f>
        <v>中後</v>
      </c>
      <c r="F669">
        <v>8</v>
      </c>
      <c r="G669">
        <v>126</v>
      </c>
      <c r="H669" s="44">
        <v>1650</v>
      </c>
      <c r="I669" s="20" t="s">
        <v>56</v>
      </c>
      <c r="J669">
        <v>1</v>
      </c>
      <c r="K669">
        <v>39.049999999999997</v>
      </c>
      <c r="L669">
        <v>16</v>
      </c>
      <c r="M669">
        <v>10</v>
      </c>
      <c r="N669">
        <v>24</v>
      </c>
      <c r="O669" s="30" t="s">
        <v>445</v>
      </c>
      <c r="P669" s="35" t="s">
        <v>436</v>
      </c>
      <c r="Q669">
        <v>3</v>
      </c>
      <c r="R669">
        <v>69</v>
      </c>
      <c r="S669" s="19" t="s">
        <v>57</v>
      </c>
      <c r="T669" s="10" t="s">
        <v>552</v>
      </c>
      <c r="U669">
        <v>9</v>
      </c>
      <c r="V669">
        <v>9</v>
      </c>
      <c r="W669">
        <v>8</v>
      </c>
      <c r="X669">
        <v>3</v>
      </c>
      <c r="AA669">
        <v>1030</v>
      </c>
      <c r="AB669" t="s">
        <v>1272</v>
      </c>
    </row>
    <row r="670" spans="1:28" x14ac:dyDescent="0.25">
      <c r="A670" s="17" t="s">
        <v>241</v>
      </c>
      <c r="B670" s="21" t="s">
        <v>247</v>
      </c>
      <c r="C670">
        <v>5.9</v>
      </c>
      <c r="D670" s="33">
        <v>3</v>
      </c>
      <c r="E670" s="27" t="str">
        <f>VLOOKUP(U670, method!$A$1:$B$15, 2, 0)</f>
        <v>中後</v>
      </c>
      <c r="F670">
        <v>3</v>
      </c>
      <c r="G670">
        <v>125</v>
      </c>
      <c r="H670" s="44">
        <v>1650</v>
      </c>
      <c r="I670" s="20" t="s">
        <v>56</v>
      </c>
      <c r="J670">
        <v>1</v>
      </c>
      <c r="K670">
        <v>39.770000000000003</v>
      </c>
      <c r="L670">
        <v>25</v>
      </c>
      <c r="M670">
        <v>9</v>
      </c>
      <c r="N670">
        <v>24</v>
      </c>
      <c r="O670" s="31" t="s">
        <v>435</v>
      </c>
      <c r="P670" s="35" t="s">
        <v>455</v>
      </c>
      <c r="Q670">
        <v>3</v>
      </c>
      <c r="R670">
        <v>68</v>
      </c>
      <c r="S670" s="19" t="s">
        <v>57</v>
      </c>
      <c r="T670" s="10" t="s">
        <v>452</v>
      </c>
      <c r="U670">
        <v>10</v>
      </c>
      <c r="V670">
        <v>10</v>
      </c>
      <c r="W670">
        <v>6</v>
      </c>
      <c r="X670">
        <v>3</v>
      </c>
      <c r="AA670">
        <v>1028</v>
      </c>
      <c r="AB670" t="s">
        <v>1272</v>
      </c>
    </row>
    <row r="671" spans="1:28" x14ac:dyDescent="0.25">
      <c r="A671" s="17" t="s">
        <v>241</v>
      </c>
      <c r="B671" s="21" t="s">
        <v>247</v>
      </c>
      <c r="C671">
        <v>5.3</v>
      </c>
      <c r="D671" s="33">
        <v>1</v>
      </c>
      <c r="E671" s="27" t="str">
        <f>VLOOKUP(U671, method!$A$1:$B$15, 2, 0)</f>
        <v>中後</v>
      </c>
      <c r="F671">
        <v>5</v>
      </c>
      <c r="G671">
        <v>115</v>
      </c>
      <c r="H671" s="44">
        <v>1650</v>
      </c>
      <c r="I671" s="20" t="s">
        <v>56</v>
      </c>
      <c r="J671">
        <v>1</v>
      </c>
      <c r="K671">
        <v>39.86</v>
      </c>
      <c r="L671">
        <v>26</v>
      </c>
      <c r="M671">
        <v>6</v>
      </c>
      <c r="N671">
        <v>24</v>
      </c>
      <c r="O671" s="31" t="s">
        <v>435</v>
      </c>
      <c r="P671" s="35" t="s">
        <v>455</v>
      </c>
      <c r="Q671">
        <v>3</v>
      </c>
      <c r="R671">
        <v>61</v>
      </c>
      <c r="S671" s="19" t="s">
        <v>57</v>
      </c>
      <c r="T671" s="10">
        <v>1</v>
      </c>
      <c r="U671">
        <v>8</v>
      </c>
      <c r="V671">
        <v>8</v>
      </c>
      <c r="W671">
        <v>7</v>
      </c>
      <c r="X671">
        <v>1</v>
      </c>
      <c r="AA671">
        <v>1037</v>
      </c>
      <c r="AB671" t="s">
        <v>1279</v>
      </c>
    </row>
    <row r="672" spans="1:28" x14ac:dyDescent="0.25">
      <c r="A672" s="17" t="s">
        <v>241</v>
      </c>
      <c r="B672" s="21" t="s">
        <v>247</v>
      </c>
      <c r="C672">
        <v>5.3</v>
      </c>
      <c r="D672" s="33">
        <v>3</v>
      </c>
      <c r="E672" s="29" t="str">
        <f>VLOOKUP(U672, method!$A$1:$B$15, 2, 0)</f>
        <v>留後</v>
      </c>
      <c r="F672">
        <v>6</v>
      </c>
      <c r="G672">
        <v>120</v>
      </c>
      <c r="H672" s="44">
        <v>1650</v>
      </c>
      <c r="I672" s="18" t="s">
        <v>12</v>
      </c>
      <c r="J672">
        <v>1</v>
      </c>
      <c r="K672">
        <v>41.34</v>
      </c>
      <c r="L672">
        <v>5</v>
      </c>
      <c r="M672">
        <v>6</v>
      </c>
      <c r="N672">
        <v>24</v>
      </c>
      <c r="O672" s="31" t="s">
        <v>439</v>
      </c>
      <c r="P672" s="36" t="s">
        <v>440</v>
      </c>
      <c r="Q672">
        <v>3</v>
      </c>
      <c r="R672">
        <v>62</v>
      </c>
      <c r="S672" s="19" t="s">
        <v>57</v>
      </c>
      <c r="T672" t="s">
        <v>529</v>
      </c>
      <c r="U672">
        <v>11</v>
      </c>
      <c r="V672">
        <v>10</v>
      </c>
      <c r="W672">
        <v>9</v>
      </c>
      <c r="X672">
        <v>3</v>
      </c>
      <c r="AA672">
        <v>1035</v>
      </c>
      <c r="AB672" t="s">
        <v>152</v>
      </c>
    </row>
    <row r="673" spans="1:28" x14ac:dyDescent="0.25">
      <c r="A673" s="17" t="s">
        <v>241</v>
      </c>
      <c r="B673" s="21" t="s">
        <v>247</v>
      </c>
      <c r="C673">
        <v>5.0999999999999996</v>
      </c>
      <c r="D673" s="34">
        <v>5</v>
      </c>
      <c r="E673" s="28" t="str">
        <f>VLOOKUP(U673, method!$A$1:$B$15, 2, 0)</f>
        <v>中前</v>
      </c>
      <c r="F673">
        <v>2</v>
      </c>
      <c r="G673">
        <v>119</v>
      </c>
      <c r="H673" s="44">
        <v>1650</v>
      </c>
      <c r="I673" s="18" t="s">
        <v>12</v>
      </c>
      <c r="J673">
        <v>1</v>
      </c>
      <c r="K673">
        <v>41.01</v>
      </c>
      <c r="L673">
        <v>8</v>
      </c>
      <c r="M673">
        <v>5</v>
      </c>
      <c r="N673">
        <v>24</v>
      </c>
      <c r="O673" s="30" t="s">
        <v>445</v>
      </c>
      <c r="P673" s="35" t="s">
        <v>455</v>
      </c>
      <c r="Q673">
        <v>3</v>
      </c>
      <c r="R673">
        <v>62</v>
      </c>
      <c r="S673" s="19" t="s">
        <v>57</v>
      </c>
      <c r="T673" s="10" t="s">
        <v>597</v>
      </c>
      <c r="U673">
        <v>7</v>
      </c>
      <c r="V673">
        <v>7</v>
      </c>
      <c r="W673">
        <v>7</v>
      </c>
      <c r="X673">
        <v>5</v>
      </c>
      <c r="AA673">
        <v>1019</v>
      </c>
      <c r="AB673" t="s">
        <v>152</v>
      </c>
    </row>
    <row r="674" spans="1:28" x14ac:dyDescent="0.25">
      <c r="A674" s="17" t="s">
        <v>241</v>
      </c>
      <c r="B674" s="21" t="s">
        <v>247</v>
      </c>
      <c r="C674">
        <v>44</v>
      </c>
      <c r="D674" s="33">
        <v>3</v>
      </c>
      <c r="E674" s="29" t="str">
        <f>VLOOKUP(U674, method!$A$1:$B$15, 2, 0)</f>
        <v>留後</v>
      </c>
      <c r="F674">
        <v>12</v>
      </c>
      <c r="G674">
        <v>117</v>
      </c>
      <c r="H674" s="44">
        <v>1650</v>
      </c>
      <c r="I674" s="15" t="s">
        <v>391</v>
      </c>
      <c r="J674">
        <v>1</v>
      </c>
      <c r="K674">
        <v>41.15</v>
      </c>
      <c r="L674">
        <v>10</v>
      </c>
      <c r="M674">
        <v>4</v>
      </c>
      <c r="N674">
        <v>24</v>
      </c>
      <c r="O674" s="30" t="s">
        <v>445</v>
      </c>
      <c r="P674" s="35" t="s">
        <v>455</v>
      </c>
      <c r="Q674">
        <v>3</v>
      </c>
      <c r="R674">
        <v>60</v>
      </c>
      <c r="S674" s="19" t="s">
        <v>57</v>
      </c>
      <c r="T674" s="10" t="s">
        <v>376</v>
      </c>
      <c r="U674">
        <v>12</v>
      </c>
      <c r="V674">
        <v>12</v>
      </c>
      <c r="W674">
        <v>12</v>
      </c>
      <c r="X674">
        <v>3</v>
      </c>
      <c r="AA674">
        <v>1019</v>
      </c>
      <c r="AB674" t="s">
        <v>1283</v>
      </c>
    </row>
    <row r="675" spans="1:28" x14ac:dyDescent="0.25">
      <c r="A675" s="17" t="s">
        <v>241</v>
      </c>
      <c r="B675" s="21" t="s">
        <v>247</v>
      </c>
      <c r="C675">
        <v>27</v>
      </c>
      <c r="D675">
        <v>9</v>
      </c>
      <c r="E675" s="29" t="str">
        <f>VLOOKUP(U675, method!$A$1:$B$15, 2, 0)</f>
        <v>留後</v>
      </c>
      <c r="F675">
        <v>11</v>
      </c>
      <c r="G675">
        <v>119</v>
      </c>
      <c r="H675" s="46">
        <v>1200</v>
      </c>
      <c r="I675" s="20" t="s">
        <v>56</v>
      </c>
      <c r="J675">
        <v>1</v>
      </c>
      <c r="K675">
        <v>10.51</v>
      </c>
      <c r="L675">
        <v>20</v>
      </c>
      <c r="M675">
        <v>3</v>
      </c>
      <c r="N675">
        <v>24</v>
      </c>
      <c r="O675" s="31" t="s">
        <v>451</v>
      </c>
      <c r="P675" s="35" t="s">
        <v>455</v>
      </c>
      <c r="Q675">
        <v>3</v>
      </c>
      <c r="R675">
        <v>62</v>
      </c>
      <c r="S675" s="19" t="s">
        <v>57</v>
      </c>
      <c r="T675" t="s">
        <v>495</v>
      </c>
      <c r="U675">
        <v>11</v>
      </c>
      <c r="V675">
        <v>12</v>
      </c>
      <c r="W675">
        <v>9</v>
      </c>
      <c r="AA675">
        <v>1004</v>
      </c>
      <c r="AB675" t="s">
        <v>1272</v>
      </c>
    </row>
    <row r="676" spans="1:28" x14ac:dyDescent="0.25">
      <c r="A676" s="17" t="s">
        <v>241</v>
      </c>
      <c r="B676" s="21" t="s">
        <v>247</v>
      </c>
      <c r="C676">
        <v>9.3000000000000007</v>
      </c>
      <c r="D676">
        <v>6</v>
      </c>
      <c r="E676" s="28" t="str">
        <f>VLOOKUP(U676, method!$A$1:$B$15, 2, 0)</f>
        <v>中前</v>
      </c>
      <c r="F676">
        <v>4</v>
      </c>
      <c r="G676">
        <v>119</v>
      </c>
      <c r="H676" s="46">
        <v>1200</v>
      </c>
      <c r="I676" s="25" t="s">
        <v>26</v>
      </c>
      <c r="J676">
        <v>1</v>
      </c>
      <c r="K676">
        <v>11.12</v>
      </c>
      <c r="L676">
        <v>28</v>
      </c>
      <c r="M676">
        <v>2</v>
      </c>
      <c r="N676">
        <v>24</v>
      </c>
      <c r="O676" s="31" t="s">
        <v>439</v>
      </c>
      <c r="P676" s="35" t="s">
        <v>455</v>
      </c>
      <c r="Q676">
        <v>3</v>
      </c>
      <c r="R676">
        <v>63</v>
      </c>
      <c r="S676" s="19" t="s">
        <v>57</v>
      </c>
      <c r="T676" t="s">
        <v>456</v>
      </c>
      <c r="U676">
        <v>7</v>
      </c>
      <c r="V676">
        <v>8</v>
      </c>
      <c r="W676">
        <v>6</v>
      </c>
      <c r="AA676">
        <v>1013</v>
      </c>
      <c r="AB676" t="s">
        <v>1286</v>
      </c>
    </row>
    <row r="677" spans="1:28" x14ac:dyDescent="0.25">
      <c r="A677" s="17" t="s">
        <v>241</v>
      </c>
      <c r="B677" s="21" t="s">
        <v>247</v>
      </c>
      <c r="C677">
        <v>25</v>
      </c>
      <c r="D677" s="33">
        <v>3</v>
      </c>
      <c r="E677" s="29" t="str">
        <f>VLOOKUP(U677, method!$A$1:$B$15, 2, 0)</f>
        <v>留後</v>
      </c>
      <c r="F677">
        <v>4</v>
      </c>
      <c r="G677">
        <v>120</v>
      </c>
      <c r="H677" s="46">
        <v>1200</v>
      </c>
      <c r="I677" s="25" t="s">
        <v>26</v>
      </c>
      <c r="J677">
        <v>1</v>
      </c>
      <c r="K677">
        <v>10.66</v>
      </c>
      <c r="L677">
        <v>7</v>
      </c>
      <c r="M677">
        <v>2</v>
      </c>
      <c r="N677">
        <v>24</v>
      </c>
      <c r="O677" s="30" t="s">
        <v>445</v>
      </c>
      <c r="P677" s="35" t="s">
        <v>455</v>
      </c>
      <c r="Q677">
        <v>3</v>
      </c>
      <c r="R677">
        <v>63</v>
      </c>
      <c r="S677" s="19" t="s">
        <v>57</v>
      </c>
      <c r="T677" s="10" t="s">
        <v>442</v>
      </c>
      <c r="U677">
        <v>11</v>
      </c>
      <c r="V677">
        <v>10</v>
      </c>
      <c r="W677">
        <v>3</v>
      </c>
      <c r="AA677">
        <v>1010</v>
      </c>
      <c r="AB677" t="s">
        <v>152</v>
      </c>
    </row>
    <row r="678" spans="1:28" x14ac:dyDescent="0.25">
      <c r="A678" s="17" t="s">
        <v>241</v>
      </c>
      <c r="B678" s="21" t="s">
        <v>247</v>
      </c>
      <c r="C678">
        <v>33</v>
      </c>
      <c r="D678">
        <v>7</v>
      </c>
      <c r="E678" s="27" t="str">
        <f>VLOOKUP(U678, method!$A$1:$B$15, 2, 0)</f>
        <v>中後</v>
      </c>
      <c r="F678">
        <v>3</v>
      </c>
      <c r="G678">
        <v>119</v>
      </c>
      <c r="H678" s="46">
        <v>1000</v>
      </c>
      <c r="I678" s="15" t="s">
        <v>391</v>
      </c>
      <c r="J678">
        <v>0</v>
      </c>
      <c r="K678">
        <v>57.89</v>
      </c>
      <c r="L678">
        <v>17</v>
      </c>
      <c r="M678">
        <v>1</v>
      </c>
      <c r="N678">
        <v>24</v>
      </c>
      <c r="O678" s="31" t="s">
        <v>435</v>
      </c>
      <c r="P678" s="35" t="s">
        <v>455</v>
      </c>
      <c r="Q678">
        <v>3</v>
      </c>
      <c r="R678">
        <v>63</v>
      </c>
      <c r="S678" s="19" t="s">
        <v>57</v>
      </c>
      <c r="T678" t="s">
        <v>456</v>
      </c>
      <c r="U678">
        <v>8</v>
      </c>
      <c r="V678">
        <v>7</v>
      </c>
      <c r="W678">
        <v>7</v>
      </c>
      <c r="AA678">
        <v>1016</v>
      </c>
      <c r="AB678" t="s">
        <v>586</v>
      </c>
    </row>
    <row r="679" spans="1:28" x14ac:dyDescent="0.25">
      <c r="A679" s="17" t="s">
        <v>241</v>
      </c>
      <c r="B679" s="22" t="s">
        <v>251</v>
      </c>
      <c r="C679">
        <v>21</v>
      </c>
      <c r="D679">
        <v>6</v>
      </c>
      <c r="E679" s="28" t="str">
        <f>VLOOKUP(U679, method!$A$1:$B$15, 2, 0)</f>
        <v>中前</v>
      </c>
      <c r="F679">
        <v>10</v>
      </c>
      <c r="G679">
        <v>123</v>
      </c>
      <c r="H679" s="46">
        <v>1400</v>
      </c>
      <c r="I679" s="22" t="s">
        <v>833</v>
      </c>
      <c r="J679">
        <v>1</v>
      </c>
      <c r="K679">
        <v>22.17</v>
      </c>
      <c r="L679">
        <v>22</v>
      </c>
      <c r="M679">
        <v>6</v>
      </c>
      <c r="N679">
        <v>25</v>
      </c>
      <c r="O679" t="s">
        <v>545</v>
      </c>
      <c r="P679" s="35" t="s">
        <v>455</v>
      </c>
      <c r="Q679">
        <v>4</v>
      </c>
      <c r="R679">
        <v>59</v>
      </c>
      <c r="S679" s="21" t="s">
        <v>46</v>
      </c>
      <c r="T679">
        <v>5</v>
      </c>
      <c r="U679">
        <v>6</v>
      </c>
      <c r="V679">
        <v>5</v>
      </c>
      <c r="W679">
        <v>6</v>
      </c>
      <c r="X679">
        <v>6</v>
      </c>
      <c r="AA679">
        <v>1138</v>
      </c>
      <c r="AB679" t="s">
        <v>1288</v>
      </c>
    </row>
    <row r="680" spans="1:28" x14ac:dyDescent="0.25">
      <c r="A680" s="17" t="s">
        <v>241</v>
      </c>
      <c r="B680" s="22" t="s">
        <v>251</v>
      </c>
      <c r="C680">
        <v>4.2</v>
      </c>
      <c r="D680">
        <v>7</v>
      </c>
      <c r="E680" s="29" t="str">
        <f>VLOOKUP(U680, method!$A$1:$B$15, 2, 0)</f>
        <v>留後</v>
      </c>
      <c r="F680">
        <v>7</v>
      </c>
      <c r="G680">
        <v>135</v>
      </c>
      <c r="H680" s="46">
        <v>1200</v>
      </c>
      <c r="I680" s="18" t="s">
        <v>12</v>
      </c>
      <c r="J680">
        <v>1</v>
      </c>
      <c r="K680">
        <v>9.74</v>
      </c>
      <c r="L680">
        <v>31</v>
      </c>
      <c r="M680">
        <v>5</v>
      </c>
      <c r="N680">
        <v>25</v>
      </c>
      <c r="O680" t="s">
        <v>551</v>
      </c>
      <c r="P680" s="35" t="s">
        <v>455</v>
      </c>
      <c r="Q680">
        <v>4</v>
      </c>
      <c r="R680">
        <v>59</v>
      </c>
      <c r="S680" s="21" t="s">
        <v>46</v>
      </c>
      <c r="T680">
        <v>6</v>
      </c>
      <c r="U680">
        <v>14</v>
      </c>
      <c r="V680">
        <v>11</v>
      </c>
      <c r="W680">
        <v>7</v>
      </c>
      <c r="AA680">
        <v>1153</v>
      </c>
      <c r="AB680" t="s">
        <v>1289</v>
      </c>
    </row>
    <row r="681" spans="1:28" x14ac:dyDescent="0.25">
      <c r="A681" s="17" t="s">
        <v>241</v>
      </c>
      <c r="B681" s="22" t="s">
        <v>251</v>
      </c>
      <c r="C681">
        <v>3.4</v>
      </c>
      <c r="D681">
        <v>11</v>
      </c>
      <c r="E681" s="29" t="str">
        <f>VLOOKUP(U681, method!$A$1:$B$15, 2, 0)</f>
        <v>留後</v>
      </c>
      <c r="F681">
        <v>14</v>
      </c>
      <c r="G681">
        <v>134</v>
      </c>
      <c r="H681" s="46">
        <v>1200</v>
      </c>
      <c r="I681" s="18" t="s">
        <v>12</v>
      </c>
      <c r="J681">
        <v>1</v>
      </c>
      <c r="K681">
        <v>9.9700000000000006</v>
      </c>
      <c r="L681">
        <v>20</v>
      </c>
      <c r="M681">
        <v>10</v>
      </c>
      <c r="N681">
        <v>24</v>
      </c>
      <c r="O681" t="s">
        <v>469</v>
      </c>
      <c r="P681" s="35" t="s">
        <v>436</v>
      </c>
      <c r="Q681">
        <v>4</v>
      </c>
      <c r="R681">
        <v>59</v>
      </c>
      <c r="S681" s="18" t="s">
        <v>188</v>
      </c>
      <c r="T681">
        <v>5</v>
      </c>
      <c r="U681">
        <v>14</v>
      </c>
      <c r="V681">
        <v>13</v>
      </c>
      <c r="W681">
        <v>11</v>
      </c>
      <c r="AA681">
        <v>1145</v>
      </c>
      <c r="AB681" t="s">
        <v>1289</v>
      </c>
    </row>
    <row r="682" spans="1:28" x14ac:dyDescent="0.25">
      <c r="A682" s="17" t="s">
        <v>241</v>
      </c>
      <c r="B682" s="22" t="s">
        <v>251</v>
      </c>
      <c r="C682">
        <v>5.0999999999999996</v>
      </c>
      <c r="D682" s="33">
        <v>1</v>
      </c>
      <c r="E682" s="28" t="str">
        <f>VLOOKUP(U682, method!$A$1:$B$15, 2, 0)</f>
        <v>中前</v>
      </c>
      <c r="F682">
        <v>4</v>
      </c>
      <c r="G682">
        <v>129</v>
      </c>
      <c r="H682" s="46">
        <v>1200</v>
      </c>
      <c r="I682" s="18" t="s">
        <v>12</v>
      </c>
      <c r="J682">
        <v>1</v>
      </c>
      <c r="K682">
        <v>8.64</v>
      </c>
      <c r="L682">
        <v>6</v>
      </c>
      <c r="M682">
        <v>7</v>
      </c>
      <c r="N682">
        <v>24</v>
      </c>
      <c r="O682" t="s">
        <v>532</v>
      </c>
      <c r="P682" s="35" t="s">
        <v>436</v>
      </c>
      <c r="Q682">
        <v>4</v>
      </c>
      <c r="R682">
        <v>52</v>
      </c>
      <c r="S682" s="18" t="s">
        <v>188</v>
      </c>
      <c r="T682" s="10" t="s">
        <v>597</v>
      </c>
      <c r="U682">
        <v>5</v>
      </c>
      <c r="V682">
        <v>4</v>
      </c>
      <c r="W682">
        <v>1</v>
      </c>
      <c r="AA682">
        <v>1131</v>
      </c>
      <c r="AB682" t="s">
        <v>1291</v>
      </c>
    </row>
    <row r="683" spans="1:28" x14ac:dyDescent="0.25">
      <c r="A683" s="17" t="s">
        <v>241</v>
      </c>
      <c r="B683" s="23" t="s">
        <v>253</v>
      </c>
      <c r="C683">
        <v>9.1999999999999993</v>
      </c>
      <c r="D683" s="34">
        <v>5</v>
      </c>
      <c r="E683" s="29" t="str">
        <f>VLOOKUP(U683, method!$A$1:$B$15, 2, 0)</f>
        <v>留後</v>
      </c>
      <c r="F683">
        <v>9</v>
      </c>
      <c r="G683">
        <v>135</v>
      </c>
      <c r="H683" s="44">
        <v>1650</v>
      </c>
      <c r="I683" s="22" t="s">
        <v>33</v>
      </c>
      <c r="J683">
        <v>1</v>
      </c>
      <c r="K683">
        <v>39.840000000000003</v>
      </c>
      <c r="L683">
        <v>25</v>
      </c>
      <c r="M683">
        <v>6</v>
      </c>
      <c r="N683">
        <v>25</v>
      </c>
      <c r="O683" s="31" t="s">
        <v>435</v>
      </c>
      <c r="P683" s="35" t="s">
        <v>436</v>
      </c>
      <c r="Q683">
        <v>4</v>
      </c>
      <c r="R683">
        <v>60</v>
      </c>
      <c r="S683" s="18" t="s">
        <v>95</v>
      </c>
      <c r="T683">
        <v>3</v>
      </c>
      <c r="U683">
        <v>11</v>
      </c>
      <c r="V683">
        <v>11</v>
      </c>
      <c r="W683">
        <v>9</v>
      </c>
      <c r="X683">
        <v>5</v>
      </c>
      <c r="AA683">
        <v>1253</v>
      </c>
      <c r="AB683" t="s">
        <v>30</v>
      </c>
    </row>
    <row r="684" spans="1:28" x14ac:dyDescent="0.25">
      <c r="A684" s="17" t="s">
        <v>241</v>
      </c>
      <c r="B684" s="23" t="s">
        <v>253</v>
      </c>
      <c r="C684">
        <v>3.3</v>
      </c>
      <c r="D684" s="34">
        <v>5</v>
      </c>
      <c r="E684" s="27" t="str">
        <f>VLOOKUP(U684, method!$A$1:$B$15, 2, 0)</f>
        <v>中後</v>
      </c>
      <c r="F684">
        <v>4</v>
      </c>
      <c r="G684">
        <v>135</v>
      </c>
      <c r="H684" s="46">
        <v>1200</v>
      </c>
      <c r="I684" s="22" t="s">
        <v>33</v>
      </c>
      <c r="J684">
        <v>1</v>
      </c>
      <c r="K684">
        <v>10.5</v>
      </c>
      <c r="L684">
        <v>11</v>
      </c>
      <c r="M684">
        <v>6</v>
      </c>
      <c r="N684">
        <v>25</v>
      </c>
      <c r="O684" s="30" t="s">
        <v>445</v>
      </c>
      <c r="P684" s="35" t="s">
        <v>436</v>
      </c>
      <c r="Q684">
        <v>4</v>
      </c>
      <c r="R684">
        <v>60</v>
      </c>
      <c r="S684" s="18" t="s">
        <v>95</v>
      </c>
      <c r="T684" s="10" t="s">
        <v>442</v>
      </c>
      <c r="U684">
        <v>9</v>
      </c>
      <c r="V684">
        <v>8</v>
      </c>
      <c r="W684">
        <v>5</v>
      </c>
      <c r="AA684">
        <v>1278</v>
      </c>
      <c r="AB684" t="s">
        <v>30</v>
      </c>
    </row>
    <row r="685" spans="1:28" x14ac:dyDescent="0.25">
      <c r="A685" s="17" t="s">
        <v>241</v>
      </c>
      <c r="B685" s="23" t="s">
        <v>253</v>
      </c>
      <c r="C685">
        <v>2.7</v>
      </c>
      <c r="D685" s="33">
        <v>2</v>
      </c>
      <c r="E685" s="29" t="str">
        <f>VLOOKUP(U685, method!$A$1:$B$15, 2, 0)</f>
        <v>留後</v>
      </c>
      <c r="F685">
        <v>5</v>
      </c>
      <c r="G685">
        <v>135</v>
      </c>
      <c r="H685" s="46">
        <v>1200</v>
      </c>
      <c r="I685" s="22" t="s">
        <v>33</v>
      </c>
      <c r="J685">
        <v>1</v>
      </c>
      <c r="K685">
        <v>9.9600000000000009</v>
      </c>
      <c r="L685">
        <v>14</v>
      </c>
      <c r="M685">
        <v>5</v>
      </c>
      <c r="N685">
        <v>25</v>
      </c>
      <c r="O685" s="30" t="s">
        <v>445</v>
      </c>
      <c r="P685" s="35" t="s">
        <v>436</v>
      </c>
      <c r="Q685">
        <v>4</v>
      </c>
      <c r="R685">
        <v>60</v>
      </c>
      <c r="S685" s="18" t="s">
        <v>95</v>
      </c>
      <c r="T685" s="10" t="s">
        <v>488</v>
      </c>
      <c r="U685">
        <v>11</v>
      </c>
      <c r="V685">
        <v>9</v>
      </c>
      <c r="W685">
        <v>2</v>
      </c>
      <c r="AA685">
        <v>1262</v>
      </c>
      <c r="AB685" t="s">
        <v>30</v>
      </c>
    </row>
    <row r="686" spans="1:28" x14ac:dyDescent="0.25">
      <c r="A686" s="17" t="s">
        <v>241</v>
      </c>
      <c r="B686" s="23" t="s">
        <v>253</v>
      </c>
      <c r="C686">
        <v>5</v>
      </c>
      <c r="D686" s="34">
        <v>4</v>
      </c>
      <c r="E686" s="27" t="str">
        <f>VLOOKUP(U686, method!$A$1:$B$15, 2, 0)</f>
        <v>中後</v>
      </c>
      <c r="F686">
        <v>2</v>
      </c>
      <c r="G686">
        <v>118</v>
      </c>
      <c r="H686" s="46">
        <v>1200</v>
      </c>
      <c r="I686" s="18" t="s">
        <v>201</v>
      </c>
      <c r="J686">
        <v>1</v>
      </c>
      <c r="K686">
        <v>9.4499999999999993</v>
      </c>
      <c r="L686">
        <v>30</v>
      </c>
      <c r="M686">
        <v>4</v>
      </c>
      <c r="N686">
        <v>25</v>
      </c>
      <c r="O686" s="31" t="s">
        <v>451</v>
      </c>
      <c r="P686" s="35" t="s">
        <v>436</v>
      </c>
      <c r="Q686">
        <v>3</v>
      </c>
      <c r="R686">
        <v>61</v>
      </c>
      <c r="S686" s="18" t="s">
        <v>95</v>
      </c>
      <c r="T686" s="10" t="s">
        <v>552</v>
      </c>
      <c r="U686">
        <v>9</v>
      </c>
      <c r="V686">
        <v>9</v>
      </c>
      <c r="W686">
        <v>4</v>
      </c>
      <c r="AA686">
        <v>1241</v>
      </c>
      <c r="AB686" t="s">
        <v>30</v>
      </c>
    </row>
    <row r="687" spans="1:28" x14ac:dyDescent="0.25">
      <c r="A687" s="17" t="s">
        <v>241</v>
      </c>
      <c r="B687" s="23" t="s">
        <v>253</v>
      </c>
      <c r="C687">
        <v>12</v>
      </c>
      <c r="D687">
        <v>7</v>
      </c>
      <c r="E687" s="28" t="str">
        <f>VLOOKUP(U687, method!$A$1:$B$15, 2, 0)</f>
        <v>中前</v>
      </c>
      <c r="F687">
        <v>1</v>
      </c>
      <c r="G687">
        <v>119</v>
      </c>
      <c r="H687" s="46">
        <v>1200</v>
      </c>
      <c r="I687" s="18" t="s">
        <v>201</v>
      </c>
      <c r="J687">
        <v>1</v>
      </c>
      <c r="K687">
        <v>8.91</v>
      </c>
      <c r="L687">
        <v>20</v>
      </c>
      <c r="M687">
        <v>4</v>
      </c>
      <c r="N687">
        <v>25</v>
      </c>
      <c r="O687" t="s">
        <v>511</v>
      </c>
      <c r="P687" s="35" t="s">
        <v>455</v>
      </c>
      <c r="Q687">
        <v>3</v>
      </c>
      <c r="R687">
        <v>63</v>
      </c>
      <c r="S687" s="18" t="s">
        <v>95</v>
      </c>
      <c r="T687" s="10" t="s">
        <v>442</v>
      </c>
      <c r="U687">
        <v>5</v>
      </c>
      <c r="V687">
        <v>5</v>
      </c>
      <c r="W687">
        <v>7</v>
      </c>
      <c r="AA687">
        <v>1249</v>
      </c>
      <c r="AB687" t="s">
        <v>30</v>
      </c>
    </row>
    <row r="688" spans="1:28" x14ac:dyDescent="0.25">
      <c r="A688" s="17" t="s">
        <v>241</v>
      </c>
      <c r="B688" s="23" t="s">
        <v>253</v>
      </c>
      <c r="C688">
        <v>14</v>
      </c>
      <c r="D688" s="34">
        <v>4</v>
      </c>
      <c r="E688" s="27" t="str">
        <f>VLOOKUP(U688, method!$A$1:$B$15, 2, 0)</f>
        <v>中後</v>
      </c>
      <c r="F688">
        <v>9</v>
      </c>
      <c r="G688">
        <v>115</v>
      </c>
      <c r="H688" s="46">
        <v>1200</v>
      </c>
      <c r="I688" s="18" t="s">
        <v>201</v>
      </c>
      <c r="J688">
        <v>1</v>
      </c>
      <c r="K688">
        <v>8.56</v>
      </c>
      <c r="L688">
        <v>26</v>
      </c>
      <c r="M688">
        <v>3</v>
      </c>
      <c r="N688">
        <v>25</v>
      </c>
      <c r="O688" t="s">
        <v>511</v>
      </c>
      <c r="P688" s="35" t="s">
        <v>455</v>
      </c>
      <c r="Q688">
        <v>3</v>
      </c>
      <c r="R688">
        <v>65</v>
      </c>
      <c r="S688" s="18" t="s">
        <v>95</v>
      </c>
      <c r="T688" s="10" t="s">
        <v>498</v>
      </c>
      <c r="U688">
        <v>10</v>
      </c>
      <c r="V688">
        <v>9</v>
      </c>
      <c r="W688">
        <v>4</v>
      </c>
      <c r="AA688">
        <v>1233</v>
      </c>
      <c r="AB688" t="s">
        <v>30</v>
      </c>
    </row>
    <row r="689" spans="1:28" x14ac:dyDescent="0.25">
      <c r="A689" s="17" t="s">
        <v>241</v>
      </c>
      <c r="B689" s="23" t="s">
        <v>253</v>
      </c>
      <c r="C689">
        <v>15</v>
      </c>
      <c r="D689" s="34">
        <v>4</v>
      </c>
      <c r="E689" s="27" t="str">
        <f>VLOOKUP(U689, method!$A$1:$B$15, 2, 0)</f>
        <v>中後</v>
      </c>
      <c r="F689">
        <v>5</v>
      </c>
      <c r="G689">
        <v>121</v>
      </c>
      <c r="H689" s="46">
        <v>1200</v>
      </c>
      <c r="I689" s="18" t="s">
        <v>201</v>
      </c>
      <c r="J689">
        <v>1</v>
      </c>
      <c r="K689">
        <v>8.86</v>
      </c>
      <c r="L689">
        <v>9</v>
      </c>
      <c r="M689">
        <v>3</v>
      </c>
      <c r="N689">
        <v>25</v>
      </c>
      <c r="O689" t="s">
        <v>511</v>
      </c>
      <c r="P689" s="35" t="s">
        <v>455</v>
      </c>
      <c r="Q689">
        <v>3</v>
      </c>
      <c r="R689">
        <v>65</v>
      </c>
      <c r="S689" s="18" t="s">
        <v>95</v>
      </c>
      <c r="T689" s="10">
        <v>1</v>
      </c>
      <c r="U689">
        <v>10</v>
      </c>
      <c r="V689">
        <v>6</v>
      </c>
      <c r="W689">
        <v>4</v>
      </c>
      <c r="AA689">
        <v>1237</v>
      </c>
      <c r="AB689" t="s">
        <v>30</v>
      </c>
    </row>
    <row r="690" spans="1:28" x14ac:dyDescent="0.25">
      <c r="A690" s="17" t="s">
        <v>241</v>
      </c>
      <c r="B690" s="23" t="s">
        <v>253</v>
      </c>
      <c r="C690">
        <v>9.8000000000000007</v>
      </c>
      <c r="D690" s="34">
        <v>4</v>
      </c>
      <c r="E690" s="27" t="str">
        <f>VLOOKUP(U690, method!$A$1:$B$15, 2, 0)</f>
        <v>中後</v>
      </c>
      <c r="F690">
        <v>4</v>
      </c>
      <c r="G690">
        <v>123</v>
      </c>
      <c r="H690" s="46">
        <v>1200</v>
      </c>
      <c r="I690" s="19" t="s">
        <v>388</v>
      </c>
      <c r="J690">
        <v>1</v>
      </c>
      <c r="K690">
        <v>10.85</v>
      </c>
      <c r="L690">
        <v>12</v>
      </c>
      <c r="M690">
        <v>2</v>
      </c>
      <c r="N690">
        <v>25</v>
      </c>
      <c r="O690" t="s">
        <v>511</v>
      </c>
      <c r="P690" s="36" t="s">
        <v>603</v>
      </c>
      <c r="Q690">
        <v>3</v>
      </c>
      <c r="R690">
        <v>67</v>
      </c>
      <c r="S690" s="18" t="s">
        <v>95</v>
      </c>
      <c r="T690" t="s">
        <v>558</v>
      </c>
      <c r="U690">
        <v>9</v>
      </c>
      <c r="V690">
        <v>8</v>
      </c>
      <c r="W690">
        <v>5</v>
      </c>
      <c r="AA690">
        <v>1222</v>
      </c>
      <c r="AB690" t="s">
        <v>863</v>
      </c>
    </row>
    <row r="691" spans="1:28" x14ac:dyDescent="0.25">
      <c r="A691" s="17" t="s">
        <v>241</v>
      </c>
      <c r="B691" s="23" t="s">
        <v>253</v>
      </c>
      <c r="C691">
        <v>9.4</v>
      </c>
      <c r="D691">
        <v>7</v>
      </c>
      <c r="E691" s="27" t="str">
        <f>VLOOKUP(U691, method!$A$1:$B$15, 2, 0)</f>
        <v>中後</v>
      </c>
      <c r="F691">
        <v>8</v>
      </c>
      <c r="G691">
        <v>125</v>
      </c>
      <c r="H691" s="44">
        <v>1650</v>
      </c>
      <c r="I691" s="22" t="s">
        <v>33</v>
      </c>
      <c r="J691">
        <v>1</v>
      </c>
      <c r="K691">
        <v>40.54</v>
      </c>
      <c r="L691">
        <v>5</v>
      </c>
      <c r="M691">
        <v>2</v>
      </c>
      <c r="N691">
        <v>25</v>
      </c>
      <c r="O691" s="31" t="s">
        <v>439</v>
      </c>
      <c r="P691" s="35" t="s">
        <v>455</v>
      </c>
      <c r="Q691">
        <v>3</v>
      </c>
      <c r="R691">
        <v>69</v>
      </c>
      <c r="S691" s="18" t="s">
        <v>95</v>
      </c>
      <c r="T691" t="s">
        <v>529</v>
      </c>
      <c r="U691">
        <v>9</v>
      </c>
      <c r="V691">
        <v>9</v>
      </c>
      <c r="W691">
        <v>7</v>
      </c>
      <c r="X691">
        <v>7</v>
      </c>
      <c r="AA691">
        <v>1230</v>
      </c>
      <c r="AB691" t="s">
        <v>16</v>
      </c>
    </row>
    <row r="692" spans="1:28" x14ac:dyDescent="0.25">
      <c r="A692" s="17" t="s">
        <v>241</v>
      </c>
      <c r="B692" s="23" t="s">
        <v>253</v>
      </c>
      <c r="C692">
        <v>11</v>
      </c>
      <c r="D692" s="34">
        <v>5</v>
      </c>
      <c r="E692" s="29" t="str">
        <f>VLOOKUP(U692, method!$A$1:$B$15, 2, 0)</f>
        <v>留後</v>
      </c>
      <c r="F692">
        <v>11</v>
      </c>
      <c r="G692">
        <v>126</v>
      </c>
      <c r="H692" s="44">
        <v>1650</v>
      </c>
      <c r="I692" s="22" t="s">
        <v>33</v>
      </c>
      <c r="J692">
        <v>1</v>
      </c>
      <c r="K692">
        <v>39.770000000000003</v>
      </c>
      <c r="L692">
        <v>15</v>
      </c>
      <c r="M692">
        <v>1</v>
      </c>
      <c r="N692">
        <v>25</v>
      </c>
      <c r="O692" s="30" t="s">
        <v>445</v>
      </c>
      <c r="P692" s="35" t="s">
        <v>455</v>
      </c>
      <c r="Q692">
        <v>3</v>
      </c>
      <c r="R692">
        <v>70</v>
      </c>
      <c r="S692" s="18" t="s">
        <v>95</v>
      </c>
      <c r="T692" s="10" t="s">
        <v>526</v>
      </c>
      <c r="U692">
        <v>11</v>
      </c>
      <c r="V692">
        <v>11</v>
      </c>
      <c r="W692">
        <v>7</v>
      </c>
      <c r="X692">
        <v>5</v>
      </c>
      <c r="AA692">
        <v>1241</v>
      </c>
      <c r="AB692" t="s">
        <v>16</v>
      </c>
    </row>
    <row r="693" spans="1:28" x14ac:dyDescent="0.25">
      <c r="A693" s="17" t="s">
        <v>241</v>
      </c>
      <c r="B693" s="23" t="s">
        <v>253</v>
      </c>
      <c r="C693">
        <v>28</v>
      </c>
      <c r="D693">
        <v>8</v>
      </c>
      <c r="E693" s="29" t="str">
        <f>VLOOKUP(U693, method!$A$1:$B$15, 2, 0)</f>
        <v>留後</v>
      </c>
      <c r="F693">
        <v>11</v>
      </c>
      <c r="G693">
        <v>128</v>
      </c>
      <c r="H693" s="46">
        <v>1400</v>
      </c>
      <c r="I693" s="20" t="s">
        <v>402</v>
      </c>
      <c r="J693">
        <v>1</v>
      </c>
      <c r="K693">
        <v>22.25</v>
      </c>
      <c r="L693">
        <v>8</v>
      </c>
      <c r="M693">
        <v>12</v>
      </c>
      <c r="N693">
        <v>24</v>
      </c>
      <c r="O693" t="s">
        <v>545</v>
      </c>
      <c r="P693" s="35" t="s">
        <v>455</v>
      </c>
      <c r="Q693">
        <v>3</v>
      </c>
      <c r="R693">
        <v>72</v>
      </c>
      <c r="S693" s="18" t="s">
        <v>95</v>
      </c>
      <c r="T693" t="s">
        <v>558</v>
      </c>
      <c r="U693">
        <v>14</v>
      </c>
      <c r="V693">
        <v>13</v>
      </c>
      <c r="W693">
        <v>12</v>
      </c>
      <c r="X693">
        <v>8</v>
      </c>
      <c r="AA693">
        <v>1211</v>
      </c>
      <c r="AB693" t="s">
        <v>1018</v>
      </c>
    </row>
    <row r="694" spans="1:28" x14ac:dyDescent="0.25">
      <c r="A694" s="17" t="s">
        <v>241</v>
      </c>
      <c r="B694" s="23" t="s">
        <v>253</v>
      </c>
      <c r="C694">
        <v>14</v>
      </c>
      <c r="D694">
        <v>12</v>
      </c>
      <c r="E694" s="29" t="str">
        <f>VLOOKUP(U694, method!$A$1:$B$15, 2, 0)</f>
        <v>留後</v>
      </c>
      <c r="F694">
        <v>3</v>
      </c>
      <c r="G694">
        <v>133</v>
      </c>
      <c r="H694" s="46">
        <v>1400</v>
      </c>
      <c r="I694" s="24" t="s">
        <v>389</v>
      </c>
      <c r="J694">
        <v>1</v>
      </c>
      <c r="K694">
        <v>23.68</v>
      </c>
      <c r="L694">
        <v>23</v>
      </c>
      <c r="M694">
        <v>6</v>
      </c>
      <c r="N694">
        <v>24</v>
      </c>
      <c r="O694" t="s">
        <v>545</v>
      </c>
      <c r="P694" s="35" t="s">
        <v>455</v>
      </c>
      <c r="Q694">
        <v>3</v>
      </c>
      <c r="R694">
        <v>77</v>
      </c>
      <c r="S694" s="18" t="s">
        <v>95</v>
      </c>
      <c r="T694" t="s">
        <v>1299</v>
      </c>
      <c r="U694">
        <v>11</v>
      </c>
      <c r="V694">
        <v>8</v>
      </c>
      <c r="W694">
        <v>8</v>
      </c>
      <c r="X694">
        <v>12</v>
      </c>
      <c r="AA694">
        <v>1215</v>
      </c>
      <c r="AB694" t="s">
        <v>675</v>
      </c>
    </row>
    <row r="695" spans="1:28" x14ac:dyDescent="0.25">
      <c r="A695" s="17" t="s">
        <v>241</v>
      </c>
      <c r="B695" s="23" t="s">
        <v>253</v>
      </c>
      <c r="C695">
        <v>12</v>
      </c>
      <c r="D695">
        <v>9</v>
      </c>
      <c r="E695" s="27" t="str">
        <f>VLOOKUP(U695, method!$A$1:$B$15, 2, 0)</f>
        <v>中後</v>
      </c>
      <c r="F695">
        <v>5</v>
      </c>
      <c r="G695">
        <v>129</v>
      </c>
      <c r="H695" s="46">
        <v>1400</v>
      </c>
      <c r="I695" s="24" t="s">
        <v>389</v>
      </c>
      <c r="J695">
        <v>1</v>
      </c>
      <c r="K695">
        <v>22.12</v>
      </c>
      <c r="L695">
        <v>26</v>
      </c>
      <c r="M695">
        <v>5</v>
      </c>
      <c r="N695">
        <v>24</v>
      </c>
      <c r="O695" t="s">
        <v>545</v>
      </c>
      <c r="P695" s="35" t="s">
        <v>455</v>
      </c>
      <c r="Q695">
        <v>3</v>
      </c>
      <c r="R695">
        <v>79</v>
      </c>
      <c r="S695" s="18" t="s">
        <v>95</v>
      </c>
      <c r="T695" t="s">
        <v>536</v>
      </c>
      <c r="U695">
        <v>10</v>
      </c>
      <c r="V695">
        <v>10</v>
      </c>
      <c r="W695">
        <v>12</v>
      </c>
      <c r="X695">
        <v>9</v>
      </c>
      <c r="AA695">
        <v>1250</v>
      </c>
      <c r="AB695" t="s">
        <v>863</v>
      </c>
    </row>
    <row r="696" spans="1:28" x14ac:dyDescent="0.25">
      <c r="A696" s="17" t="s">
        <v>241</v>
      </c>
      <c r="B696" s="23" t="s">
        <v>253</v>
      </c>
      <c r="C696">
        <v>6.8</v>
      </c>
      <c r="D696" s="33">
        <v>3</v>
      </c>
      <c r="E696" s="29" t="str">
        <f>VLOOKUP(U696, method!$A$1:$B$15, 2, 0)</f>
        <v>留後</v>
      </c>
      <c r="F696">
        <v>3</v>
      </c>
      <c r="G696">
        <v>135</v>
      </c>
      <c r="H696" s="44">
        <v>1650</v>
      </c>
      <c r="I696" s="22" t="s">
        <v>33</v>
      </c>
      <c r="J696">
        <v>1</v>
      </c>
      <c r="K696">
        <v>40.98</v>
      </c>
      <c r="L696">
        <v>1</v>
      </c>
      <c r="M696">
        <v>5</v>
      </c>
      <c r="N696">
        <v>24</v>
      </c>
      <c r="O696" s="31" t="s">
        <v>439</v>
      </c>
      <c r="P696" s="36" t="s">
        <v>440</v>
      </c>
      <c r="Q696">
        <v>3</v>
      </c>
      <c r="R696">
        <v>80</v>
      </c>
      <c r="S696" s="18" t="s">
        <v>95</v>
      </c>
      <c r="T696">
        <v>4</v>
      </c>
      <c r="U696">
        <v>11</v>
      </c>
      <c r="V696">
        <v>10</v>
      </c>
      <c r="W696">
        <v>11</v>
      </c>
      <c r="X696">
        <v>3</v>
      </c>
      <c r="AA696">
        <v>1236</v>
      </c>
      <c r="AB696" t="s">
        <v>100</v>
      </c>
    </row>
    <row r="697" spans="1:28" x14ac:dyDescent="0.25">
      <c r="A697" s="17" t="s">
        <v>241</v>
      </c>
      <c r="B697" s="23" t="s">
        <v>253</v>
      </c>
      <c r="C697">
        <v>3.7</v>
      </c>
      <c r="D697" s="34">
        <v>5</v>
      </c>
      <c r="E697" s="28" t="str">
        <f>VLOOKUP(U697, method!$A$1:$B$15, 2, 0)</f>
        <v>中前</v>
      </c>
      <c r="F697">
        <v>2</v>
      </c>
      <c r="G697">
        <v>117</v>
      </c>
      <c r="H697" s="44">
        <v>1650</v>
      </c>
      <c r="I697" s="15" t="s">
        <v>390</v>
      </c>
      <c r="J697">
        <v>1</v>
      </c>
      <c r="K697">
        <v>39.78</v>
      </c>
      <c r="L697">
        <v>10</v>
      </c>
      <c r="M697">
        <v>4</v>
      </c>
      <c r="N697">
        <v>24</v>
      </c>
      <c r="O697" s="30" t="s">
        <v>445</v>
      </c>
      <c r="P697" s="35" t="s">
        <v>455</v>
      </c>
      <c r="Q697">
        <v>2</v>
      </c>
      <c r="R697">
        <v>82</v>
      </c>
      <c r="S697" s="18" t="s">
        <v>95</v>
      </c>
      <c r="T697">
        <v>3</v>
      </c>
      <c r="U697">
        <v>6</v>
      </c>
      <c r="V697">
        <v>5</v>
      </c>
      <c r="W697">
        <v>5</v>
      </c>
      <c r="X697">
        <v>5</v>
      </c>
      <c r="AA697">
        <v>1232</v>
      </c>
      <c r="AB697" t="s">
        <v>463</v>
      </c>
    </row>
    <row r="698" spans="1:28" x14ac:dyDescent="0.25">
      <c r="A698" s="17" t="s">
        <v>241</v>
      </c>
      <c r="B698" s="23" t="s">
        <v>253</v>
      </c>
      <c r="C698">
        <v>5.5</v>
      </c>
      <c r="D698">
        <v>6</v>
      </c>
      <c r="E698" s="28" t="str">
        <f>VLOOKUP(U698, method!$A$1:$B$15, 2, 0)</f>
        <v>中前</v>
      </c>
      <c r="F698">
        <v>4</v>
      </c>
      <c r="G698">
        <v>120</v>
      </c>
      <c r="H698" s="44">
        <v>1650</v>
      </c>
      <c r="I698" s="20" t="s">
        <v>56</v>
      </c>
      <c r="J698">
        <v>1</v>
      </c>
      <c r="K698">
        <v>39.950000000000003</v>
      </c>
      <c r="L698">
        <v>3</v>
      </c>
      <c r="M698">
        <v>3</v>
      </c>
      <c r="N698">
        <v>24</v>
      </c>
      <c r="O698" t="s">
        <v>511</v>
      </c>
      <c r="P698" s="35" t="s">
        <v>455</v>
      </c>
      <c r="Q698">
        <v>2</v>
      </c>
      <c r="R698">
        <v>84</v>
      </c>
      <c r="S698" s="18" t="s">
        <v>95</v>
      </c>
      <c r="T698" s="10">
        <v>2</v>
      </c>
      <c r="U698">
        <v>7</v>
      </c>
      <c r="V698">
        <v>7</v>
      </c>
      <c r="W698">
        <v>7</v>
      </c>
      <c r="X698">
        <v>6</v>
      </c>
      <c r="AA698">
        <v>1239</v>
      </c>
      <c r="AB698" t="s">
        <v>463</v>
      </c>
    </row>
    <row r="699" spans="1:28" x14ac:dyDescent="0.25">
      <c r="A699" s="17" t="s">
        <v>241</v>
      </c>
      <c r="B699" s="23" t="s">
        <v>253</v>
      </c>
      <c r="C699">
        <v>5.9</v>
      </c>
      <c r="D699" s="34">
        <v>5</v>
      </c>
      <c r="E699" s="27" t="str">
        <f>VLOOKUP(U699, method!$A$1:$B$15, 2, 0)</f>
        <v>中後</v>
      </c>
      <c r="F699">
        <v>7</v>
      </c>
      <c r="G699">
        <v>135</v>
      </c>
      <c r="H699" s="44">
        <v>1650</v>
      </c>
      <c r="I699" s="20" t="s">
        <v>56</v>
      </c>
      <c r="J699">
        <v>1</v>
      </c>
      <c r="K699">
        <v>39.770000000000003</v>
      </c>
      <c r="L699">
        <v>21</v>
      </c>
      <c r="M699">
        <v>2</v>
      </c>
      <c r="N699">
        <v>24</v>
      </c>
      <c r="O699" s="31" t="s">
        <v>451</v>
      </c>
      <c r="P699" s="35" t="s">
        <v>455</v>
      </c>
      <c r="Q699">
        <v>3</v>
      </c>
      <c r="R699">
        <v>84</v>
      </c>
      <c r="S699" s="18" t="s">
        <v>95</v>
      </c>
      <c r="T699" s="10" t="s">
        <v>498</v>
      </c>
      <c r="U699">
        <v>10</v>
      </c>
      <c r="V699">
        <v>10</v>
      </c>
      <c r="W699">
        <v>10</v>
      </c>
      <c r="X699">
        <v>5</v>
      </c>
      <c r="AA699">
        <v>1219</v>
      </c>
      <c r="AB699" t="s">
        <v>463</v>
      </c>
    </row>
    <row r="700" spans="1:28" x14ac:dyDescent="0.25">
      <c r="A700" s="17" t="s">
        <v>241</v>
      </c>
      <c r="B700" s="23" t="s">
        <v>253</v>
      </c>
      <c r="C700">
        <v>8.1999999999999993</v>
      </c>
      <c r="D700" s="33">
        <v>2</v>
      </c>
      <c r="E700" s="27" t="str">
        <f>VLOOKUP(U700, method!$A$1:$B$15, 2, 0)</f>
        <v>中後</v>
      </c>
      <c r="F700">
        <v>7</v>
      </c>
      <c r="G700">
        <v>120</v>
      </c>
      <c r="H700" s="44">
        <v>1650</v>
      </c>
      <c r="I700" s="24" t="s">
        <v>389</v>
      </c>
      <c r="J700">
        <v>1</v>
      </c>
      <c r="K700">
        <v>41.36</v>
      </c>
      <c r="L700">
        <v>20</v>
      </c>
      <c r="M700">
        <v>12</v>
      </c>
      <c r="N700">
        <v>23</v>
      </c>
      <c r="O700" s="31" t="s">
        <v>435</v>
      </c>
      <c r="P700" s="35" t="s">
        <v>455</v>
      </c>
      <c r="Q700">
        <v>2</v>
      </c>
      <c r="R700">
        <v>83</v>
      </c>
      <c r="S700" s="18" t="s">
        <v>95</v>
      </c>
      <c r="T700" s="10" t="s">
        <v>597</v>
      </c>
      <c r="U700">
        <v>8</v>
      </c>
      <c r="V700">
        <v>3</v>
      </c>
      <c r="W700">
        <v>1</v>
      </c>
      <c r="X700">
        <v>2</v>
      </c>
      <c r="AA700">
        <v>1204</v>
      </c>
      <c r="AB700" t="s">
        <v>463</v>
      </c>
    </row>
    <row r="701" spans="1:28" x14ac:dyDescent="0.25">
      <c r="A701" s="17" t="s">
        <v>241</v>
      </c>
      <c r="B701" s="23" t="s">
        <v>253</v>
      </c>
      <c r="C701">
        <v>4.3</v>
      </c>
      <c r="D701" s="33">
        <v>3</v>
      </c>
      <c r="E701" s="28" t="str">
        <f>VLOOKUP(U701, method!$A$1:$B$15, 2, 0)</f>
        <v>中前</v>
      </c>
      <c r="F701">
        <v>1</v>
      </c>
      <c r="G701">
        <v>120</v>
      </c>
      <c r="H701" s="44">
        <v>1650</v>
      </c>
      <c r="I701" s="24" t="s">
        <v>389</v>
      </c>
      <c r="J701">
        <v>1</v>
      </c>
      <c r="K701">
        <v>40.409999999999997</v>
      </c>
      <c r="L701">
        <v>15</v>
      </c>
      <c r="M701">
        <v>11</v>
      </c>
      <c r="N701">
        <v>23</v>
      </c>
      <c r="O701" s="30" t="s">
        <v>445</v>
      </c>
      <c r="P701" s="35" t="s">
        <v>455</v>
      </c>
      <c r="Q701">
        <v>2</v>
      </c>
      <c r="R701">
        <v>83</v>
      </c>
      <c r="S701" s="18" t="s">
        <v>95</v>
      </c>
      <c r="T701" s="10" t="s">
        <v>452</v>
      </c>
      <c r="U701">
        <v>7</v>
      </c>
      <c r="V701">
        <v>6</v>
      </c>
      <c r="W701">
        <v>5</v>
      </c>
      <c r="X701">
        <v>3</v>
      </c>
      <c r="AA701">
        <v>1205</v>
      </c>
      <c r="AB701" t="s">
        <v>463</v>
      </c>
    </row>
    <row r="702" spans="1:28" x14ac:dyDescent="0.25">
      <c r="A702" s="17" t="s">
        <v>241</v>
      </c>
      <c r="B702" s="23" t="s">
        <v>253</v>
      </c>
      <c r="C702">
        <v>11</v>
      </c>
      <c r="D702">
        <v>6</v>
      </c>
      <c r="E702" s="27" t="str">
        <f>VLOOKUP(U702, method!$A$1:$B$15, 2, 0)</f>
        <v>中後</v>
      </c>
      <c r="F702">
        <v>4</v>
      </c>
      <c r="G702">
        <v>132</v>
      </c>
      <c r="H702" s="34">
        <v>1600</v>
      </c>
      <c r="I702" s="25" t="s">
        <v>26</v>
      </c>
      <c r="J702">
        <v>1</v>
      </c>
      <c r="K702">
        <v>34.67</v>
      </c>
      <c r="L702">
        <v>5</v>
      </c>
      <c r="M702">
        <v>11</v>
      </c>
      <c r="N702">
        <v>23</v>
      </c>
      <c r="O702" t="s">
        <v>631</v>
      </c>
      <c r="P702" s="35" t="s">
        <v>455</v>
      </c>
      <c r="Q702">
        <v>2</v>
      </c>
      <c r="R702">
        <v>85</v>
      </c>
      <c r="S702" s="18" t="s">
        <v>95</v>
      </c>
      <c r="T702">
        <v>3</v>
      </c>
      <c r="U702">
        <v>9</v>
      </c>
      <c r="V702">
        <v>9</v>
      </c>
      <c r="W702">
        <v>8</v>
      </c>
      <c r="X702">
        <v>6</v>
      </c>
      <c r="AA702">
        <v>1205</v>
      </c>
      <c r="AB702" t="s">
        <v>463</v>
      </c>
    </row>
    <row r="703" spans="1:28" x14ac:dyDescent="0.25">
      <c r="A703" s="17" t="s">
        <v>241</v>
      </c>
      <c r="B703" s="23" t="s">
        <v>253</v>
      </c>
      <c r="C703">
        <v>4.8</v>
      </c>
      <c r="D703" s="34">
        <v>5</v>
      </c>
      <c r="E703" s="29" t="str">
        <f>VLOOKUP(U703, method!$A$1:$B$15, 2, 0)</f>
        <v>留後</v>
      </c>
      <c r="F703">
        <v>10</v>
      </c>
      <c r="G703">
        <v>120</v>
      </c>
      <c r="H703" s="44">
        <v>1650</v>
      </c>
      <c r="I703" s="24" t="s">
        <v>389</v>
      </c>
      <c r="J703">
        <v>1</v>
      </c>
      <c r="K703">
        <v>39.42</v>
      </c>
      <c r="L703">
        <v>20</v>
      </c>
      <c r="M703">
        <v>9</v>
      </c>
      <c r="N703">
        <v>23</v>
      </c>
      <c r="O703" s="30" t="s">
        <v>445</v>
      </c>
      <c r="P703" s="35" t="s">
        <v>455</v>
      </c>
      <c r="Q703">
        <v>2</v>
      </c>
      <c r="R703">
        <v>85</v>
      </c>
      <c r="S703" s="18" t="s">
        <v>95</v>
      </c>
      <c r="T703" s="10" t="s">
        <v>452</v>
      </c>
      <c r="U703">
        <v>11</v>
      </c>
      <c r="V703">
        <v>11</v>
      </c>
      <c r="W703">
        <v>11</v>
      </c>
      <c r="X703">
        <v>5</v>
      </c>
      <c r="AA703">
        <v>1196</v>
      </c>
      <c r="AB703" t="s">
        <v>463</v>
      </c>
    </row>
    <row r="704" spans="1:28" x14ac:dyDescent="0.25">
      <c r="A704" s="17" t="s">
        <v>241</v>
      </c>
      <c r="B704" s="23" t="s">
        <v>253</v>
      </c>
      <c r="C704">
        <v>7.4</v>
      </c>
      <c r="D704" s="34">
        <v>4</v>
      </c>
      <c r="E704" s="27" t="str">
        <f>VLOOKUP(U704, method!$A$1:$B$15, 2, 0)</f>
        <v>中後</v>
      </c>
      <c r="F704">
        <v>10</v>
      </c>
      <c r="G704">
        <v>125</v>
      </c>
      <c r="H704" s="46">
        <v>1400</v>
      </c>
      <c r="I704" s="18" t="s">
        <v>201</v>
      </c>
      <c r="J704">
        <v>1</v>
      </c>
      <c r="K704">
        <v>22.88</v>
      </c>
      <c r="L704">
        <v>10</v>
      </c>
      <c r="M704">
        <v>9</v>
      </c>
      <c r="N704">
        <v>23</v>
      </c>
      <c r="O704" t="s">
        <v>545</v>
      </c>
      <c r="P704" s="36" t="s">
        <v>440</v>
      </c>
      <c r="Q704">
        <v>2</v>
      </c>
      <c r="R704">
        <v>85</v>
      </c>
      <c r="S704" s="18" t="s">
        <v>95</v>
      </c>
      <c r="T704" t="s">
        <v>456</v>
      </c>
      <c r="U704">
        <v>8</v>
      </c>
      <c r="V704">
        <v>6</v>
      </c>
      <c r="W704">
        <v>6</v>
      </c>
      <c r="X704">
        <v>4</v>
      </c>
      <c r="AA704">
        <v>1199</v>
      </c>
      <c r="AB704" t="s">
        <v>463</v>
      </c>
    </row>
    <row r="705" spans="1:28" x14ac:dyDescent="0.25">
      <c r="A705" s="17" t="s">
        <v>241</v>
      </c>
      <c r="B705" s="23" t="s">
        <v>253</v>
      </c>
      <c r="C705">
        <v>4.5</v>
      </c>
      <c r="D705" s="33">
        <v>2</v>
      </c>
      <c r="E705" s="27" t="str">
        <f>VLOOKUP(U705, method!$A$1:$B$15, 2, 0)</f>
        <v>中後</v>
      </c>
      <c r="F705">
        <v>10</v>
      </c>
      <c r="G705">
        <v>125</v>
      </c>
      <c r="H705" s="44">
        <v>1650</v>
      </c>
      <c r="I705" s="24" t="s">
        <v>389</v>
      </c>
      <c r="J705">
        <v>1</v>
      </c>
      <c r="K705">
        <v>39.799999999999997</v>
      </c>
      <c r="L705">
        <v>12</v>
      </c>
      <c r="M705">
        <v>7</v>
      </c>
      <c r="N705">
        <v>23</v>
      </c>
      <c r="O705" s="30" t="s">
        <v>445</v>
      </c>
      <c r="P705" s="35" t="s">
        <v>436</v>
      </c>
      <c r="Q705">
        <v>2</v>
      </c>
      <c r="R705">
        <v>85</v>
      </c>
      <c r="S705" s="18" t="s">
        <v>95</v>
      </c>
      <c r="T705" s="10" t="s">
        <v>376</v>
      </c>
      <c r="U705">
        <v>9</v>
      </c>
      <c r="V705">
        <v>8</v>
      </c>
      <c r="W705">
        <v>8</v>
      </c>
      <c r="X705">
        <v>2</v>
      </c>
      <c r="AA705">
        <v>1218</v>
      </c>
      <c r="AB705" t="s">
        <v>463</v>
      </c>
    </row>
    <row r="706" spans="1:28" x14ac:dyDescent="0.25">
      <c r="A706" s="17" t="s">
        <v>241</v>
      </c>
      <c r="B706" s="23" t="s">
        <v>253</v>
      </c>
      <c r="C706">
        <v>9.6</v>
      </c>
      <c r="D706" s="34">
        <v>5</v>
      </c>
      <c r="E706" s="27" t="str">
        <f>VLOOKUP(U706, method!$A$1:$B$15, 2, 0)</f>
        <v>中後</v>
      </c>
      <c r="F706">
        <v>6</v>
      </c>
      <c r="G706">
        <v>125</v>
      </c>
      <c r="H706" s="46">
        <v>1400</v>
      </c>
      <c r="I706" s="24" t="s">
        <v>389</v>
      </c>
      <c r="J706">
        <v>1</v>
      </c>
      <c r="K706">
        <v>22.84</v>
      </c>
      <c r="L706">
        <v>3</v>
      </c>
      <c r="M706">
        <v>7</v>
      </c>
      <c r="N706">
        <v>23</v>
      </c>
      <c r="O706" t="s">
        <v>532</v>
      </c>
      <c r="P706" s="36" t="s">
        <v>440</v>
      </c>
      <c r="Q706">
        <v>2</v>
      </c>
      <c r="R706">
        <v>86</v>
      </c>
      <c r="S706" s="18" t="s">
        <v>95</v>
      </c>
      <c r="T706" t="s">
        <v>456</v>
      </c>
      <c r="U706">
        <v>9</v>
      </c>
      <c r="V706">
        <v>7</v>
      </c>
      <c r="W706">
        <v>5</v>
      </c>
      <c r="X706">
        <v>5</v>
      </c>
      <c r="AA706">
        <v>1207</v>
      </c>
      <c r="AB706" t="s">
        <v>620</v>
      </c>
    </row>
    <row r="707" spans="1:28" x14ac:dyDescent="0.25">
      <c r="A707" s="17" t="s">
        <v>241</v>
      </c>
      <c r="B707" s="23" t="s">
        <v>253</v>
      </c>
      <c r="C707">
        <v>5.0999999999999996</v>
      </c>
      <c r="D707">
        <v>9</v>
      </c>
      <c r="E707" s="28" t="str">
        <f>VLOOKUP(U707, method!$A$1:$B$15, 2, 0)</f>
        <v>中前</v>
      </c>
      <c r="F707">
        <v>10</v>
      </c>
      <c r="G707">
        <v>125</v>
      </c>
      <c r="H707" s="46">
        <v>1400</v>
      </c>
      <c r="I707" s="24" t="s">
        <v>389</v>
      </c>
      <c r="J707">
        <v>1</v>
      </c>
      <c r="K707">
        <v>22.57</v>
      </c>
      <c r="L707">
        <v>18</v>
      </c>
      <c r="M707">
        <v>6</v>
      </c>
      <c r="N707">
        <v>23</v>
      </c>
      <c r="O707" t="s">
        <v>631</v>
      </c>
      <c r="P707" s="35" t="s">
        <v>455</v>
      </c>
      <c r="Q707">
        <v>2</v>
      </c>
      <c r="R707">
        <v>86</v>
      </c>
      <c r="S707" s="18" t="s">
        <v>95</v>
      </c>
      <c r="T707">
        <v>4</v>
      </c>
      <c r="U707">
        <v>5</v>
      </c>
      <c r="V707">
        <v>6</v>
      </c>
      <c r="W707">
        <v>6</v>
      </c>
      <c r="X707">
        <v>9</v>
      </c>
      <c r="AA707">
        <v>1206</v>
      </c>
      <c r="AB707" t="s">
        <v>158</v>
      </c>
    </row>
    <row r="708" spans="1:28" x14ac:dyDescent="0.25">
      <c r="A708" s="17" t="s">
        <v>241</v>
      </c>
      <c r="B708" s="23" t="s">
        <v>253</v>
      </c>
      <c r="C708">
        <v>5.4</v>
      </c>
      <c r="D708" s="33">
        <v>3</v>
      </c>
      <c r="E708" s="27" t="str">
        <f>VLOOKUP(U708, method!$A$1:$B$15, 2, 0)</f>
        <v>中後</v>
      </c>
      <c r="F708">
        <v>11</v>
      </c>
      <c r="G708">
        <v>122</v>
      </c>
      <c r="H708" s="46">
        <v>1400</v>
      </c>
      <c r="I708" s="20" t="s">
        <v>56</v>
      </c>
      <c r="J708">
        <v>1</v>
      </c>
      <c r="K708">
        <v>21.67</v>
      </c>
      <c r="L708">
        <v>28</v>
      </c>
      <c r="M708">
        <v>5</v>
      </c>
      <c r="N708">
        <v>23</v>
      </c>
      <c r="O708" t="s">
        <v>545</v>
      </c>
      <c r="P708" s="35" t="s">
        <v>455</v>
      </c>
      <c r="Q708">
        <v>2</v>
      </c>
      <c r="R708">
        <v>85</v>
      </c>
      <c r="S708" s="18" t="s">
        <v>95</v>
      </c>
      <c r="T708" s="10" t="s">
        <v>597</v>
      </c>
      <c r="U708">
        <v>9</v>
      </c>
      <c r="V708">
        <v>11</v>
      </c>
      <c r="W708">
        <v>10</v>
      </c>
      <c r="X708">
        <v>3</v>
      </c>
      <c r="AA708">
        <v>1209</v>
      </c>
      <c r="AB708" t="s">
        <v>158</v>
      </c>
    </row>
    <row r="709" spans="1:28" x14ac:dyDescent="0.25">
      <c r="A709" s="17" t="s">
        <v>241</v>
      </c>
      <c r="B709" s="23" t="s">
        <v>253</v>
      </c>
      <c r="C709">
        <v>5.7</v>
      </c>
      <c r="D709">
        <v>7</v>
      </c>
      <c r="E709" s="29" t="str">
        <f>VLOOKUP(U709, method!$A$1:$B$15, 2, 0)</f>
        <v>留後</v>
      </c>
      <c r="F709">
        <v>10</v>
      </c>
      <c r="G709">
        <v>122</v>
      </c>
      <c r="H709" s="44">
        <v>1650</v>
      </c>
      <c r="I709" s="24" t="s">
        <v>389</v>
      </c>
      <c r="J709">
        <v>1</v>
      </c>
      <c r="K709">
        <v>37.67</v>
      </c>
      <c r="L709">
        <v>10</v>
      </c>
      <c r="M709">
        <v>5</v>
      </c>
      <c r="N709">
        <v>23</v>
      </c>
      <c r="O709" t="s">
        <v>511</v>
      </c>
      <c r="P709" s="35" t="s">
        <v>455</v>
      </c>
      <c r="Q709">
        <v>2</v>
      </c>
      <c r="R709">
        <v>86</v>
      </c>
      <c r="S709" s="18" t="s">
        <v>95</v>
      </c>
      <c r="T709">
        <v>4</v>
      </c>
      <c r="U709">
        <v>11</v>
      </c>
      <c r="V709">
        <v>9</v>
      </c>
      <c r="W709">
        <v>8</v>
      </c>
      <c r="X709">
        <v>7</v>
      </c>
      <c r="AA709">
        <v>1208</v>
      </c>
      <c r="AB709" t="s">
        <v>158</v>
      </c>
    </row>
    <row r="710" spans="1:28" x14ac:dyDescent="0.25">
      <c r="A710" s="17" t="s">
        <v>241</v>
      </c>
      <c r="B710" s="23" t="s">
        <v>253</v>
      </c>
      <c r="C710">
        <v>24</v>
      </c>
      <c r="D710">
        <v>10</v>
      </c>
      <c r="E710" s="28" t="str">
        <f>VLOOKUP(U710, method!$A$1:$B$15, 2, 0)</f>
        <v>中前</v>
      </c>
      <c r="F710">
        <v>3</v>
      </c>
      <c r="G710">
        <v>126</v>
      </c>
      <c r="H710" s="46">
        <v>2000</v>
      </c>
      <c r="I710" s="21" t="s">
        <v>416</v>
      </c>
      <c r="J710">
        <v>2</v>
      </c>
      <c r="K710">
        <v>3.49</v>
      </c>
      <c r="L710">
        <v>19</v>
      </c>
      <c r="M710">
        <v>3</v>
      </c>
      <c r="N710">
        <v>23</v>
      </c>
      <c r="O710" t="s">
        <v>545</v>
      </c>
      <c r="P710" s="35" t="s">
        <v>455</v>
      </c>
      <c r="Q710" t="s">
        <v>1314</v>
      </c>
      <c r="R710">
        <v>86</v>
      </c>
      <c r="S710" s="18" t="s">
        <v>95</v>
      </c>
      <c r="T710" t="s">
        <v>558</v>
      </c>
      <c r="U710">
        <v>7</v>
      </c>
      <c r="V710">
        <v>7</v>
      </c>
      <c r="W710">
        <v>10</v>
      </c>
      <c r="X710">
        <v>10</v>
      </c>
      <c r="Y710">
        <v>10</v>
      </c>
      <c r="AA710">
        <v>1206</v>
      </c>
      <c r="AB710" t="s">
        <v>158</v>
      </c>
    </row>
    <row r="711" spans="1:28" x14ac:dyDescent="0.25">
      <c r="A711" s="17" t="s">
        <v>241</v>
      </c>
      <c r="B711" s="23" t="s">
        <v>253</v>
      </c>
      <c r="C711">
        <v>18</v>
      </c>
      <c r="D711" s="33">
        <v>3</v>
      </c>
      <c r="E711" s="29" t="str">
        <f>VLOOKUP(U711, method!$A$1:$B$15, 2, 0)</f>
        <v>留後</v>
      </c>
      <c r="F711">
        <v>11</v>
      </c>
      <c r="G711">
        <v>126</v>
      </c>
      <c r="H711" s="46">
        <v>1800</v>
      </c>
      <c r="I711" s="16" t="s">
        <v>406</v>
      </c>
      <c r="J711">
        <v>1</v>
      </c>
      <c r="K711">
        <v>46.69</v>
      </c>
      <c r="L711">
        <v>26</v>
      </c>
      <c r="M711">
        <v>2</v>
      </c>
      <c r="N711">
        <v>23</v>
      </c>
      <c r="O711" t="s">
        <v>491</v>
      </c>
      <c r="P711" s="35" t="s">
        <v>436</v>
      </c>
      <c r="Q711" t="s">
        <v>1314</v>
      </c>
      <c r="R711">
        <v>84</v>
      </c>
      <c r="S711" s="18" t="s">
        <v>95</v>
      </c>
      <c r="T711" t="s">
        <v>456</v>
      </c>
      <c r="U711">
        <v>11</v>
      </c>
      <c r="V711">
        <v>12</v>
      </c>
      <c r="W711">
        <v>12</v>
      </c>
      <c r="X711">
        <v>10</v>
      </c>
      <c r="Y711">
        <v>3</v>
      </c>
      <c r="AA711">
        <v>1215</v>
      </c>
      <c r="AB711" t="s">
        <v>158</v>
      </c>
    </row>
    <row r="712" spans="1:28" x14ac:dyDescent="0.25">
      <c r="A712" s="17" t="s">
        <v>241</v>
      </c>
      <c r="B712" s="23" t="s">
        <v>253</v>
      </c>
      <c r="C712">
        <v>12</v>
      </c>
      <c r="D712" s="34">
        <v>5</v>
      </c>
      <c r="E712" s="27" t="str">
        <f>VLOOKUP(U712, method!$A$1:$B$15, 2, 0)</f>
        <v>中後</v>
      </c>
      <c r="F712">
        <v>3</v>
      </c>
      <c r="G712">
        <v>126</v>
      </c>
      <c r="H712" s="34">
        <v>1600</v>
      </c>
      <c r="I712" s="24" t="s">
        <v>389</v>
      </c>
      <c r="J712">
        <v>1</v>
      </c>
      <c r="K712">
        <v>35.26</v>
      </c>
      <c r="L712">
        <v>29</v>
      </c>
      <c r="M712">
        <v>1</v>
      </c>
      <c r="N712">
        <v>23</v>
      </c>
      <c r="O712" t="s">
        <v>491</v>
      </c>
      <c r="P712" s="35" t="s">
        <v>455</v>
      </c>
      <c r="Q712" t="s">
        <v>1314</v>
      </c>
      <c r="R712">
        <v>84</v>
      </c>
      <c r="S712" s="18" t="s">
        <v>95</v>
      </c>
      <c r="T712" t="s">
        <v>519</v>
      </c>
      <c r="U712">
        <v>10</v>
      </c>
      <c r="V712">
        <v>11</v>
      </c>
      <c r="W712">
        <v>11</v>
      </c>
      <c r="X712">
        <v>5</v>
      </c>
      <c r="AA712">
        <v>1196</v>
      </c>
      <c r="AB712" t="s">
        <v>158</v>
      </c>
    </row>
    <row r="713" spans="1:28" x14ac:dyDescent="0.25">
      <c r="A713" s="17" t="s">
        <v>241</v>
      </c>
      <c r="B713" s="23" t="s">
        <v>253</v>
      </c>
      <c r="C713">
        <v>3.7</v>
      </c>
      <c r="D713" s="33">
        <v>2</v>
      </c>
      <c r="E713" s="29" t="str">
        <f>VLOOKUP(U713, method!$A$1:$B$15, 2, 0)</f>
        <v>留後</v>
      </c>
      <c r="F713">
        <v>13</v>
      </c>
      <c r="G713">
        <v>125</v>
      </c>
      <c r="H713" s="46">
        <v>1400</v>
      </c>
      <c r="I713" s="22" t="s">
        <v>33</v>
      </c>
      <c r="J713">
        <v>1</v>
      </c>
      <c r="K713">
        <v>21.56</v>
      </c>
      <c r="L713">
        <v>15</v>
      </c>
      <c r="M713">
        <v>1</v>
      </c>
      <c r="N713">
        <v>23</v>
      </c>
      <c r="O713" t="s">
        <v>545</v>
      </c>
      <c r="P713" s="35" t="s">
        <v>455</v>
      </c>
      <c r="Q713">
        <v>2</v>
      </c>
      <c r="R713">
        <v>82</v>
      </c>
      <c r="S713" s="18" t="s">
        <v>95</v>
      </c>
      <c r="T713" s="10" t="s">
        <v>376</v>
      </c>
      <c r="U713">
        <v>14</v>
      </c>
      <c r="V713">
        <v>14</v>
      </c>
      <c r="W713">
        <v>14</v>
      </c>
      <c r="X713">
        <v>2</v>
      </c>
      <c r="AA713">
        <v>1206</v>
      </c>
      <c r="AB713" t="s">
        <v>158</v>
      </c>
    </row>
    <row r="714" spans="1:28" x14ac:dyDescent="0.25">
      <c r="A714" s="17" t="s">
        <v>241</v>
      </c>
      <c r="B714" s="23" t="s">
        <v>253</v>
      </c>
      <c r="C714">
        <v>5.5</v>
      </c>
      <c r="D714" s="33">
        <v>3</v>
      </c>
      <c r="E714" s="27" t="str">
        <f>VLOOKUP(U714, method!$A$1:$B$15, 2, 0)</f>
        <v>中後</v>
      </c>
      <c r="F714">
        <v>4</v>
      </c>
      <c r="G714">
        <v>117</v>
      </c>
      <c r="H714" s="46">
        <v>1200</v>
      </c>
      <c r="I714" s="24" t="s">
        <v>389</v>
      </c>
      <c r="J714">
        <v>1</v>
      </c>
      <c r="K714">
        <v>7.76</v>
      </c>
      <c r="L714">
        <v>4</v>
      </c>
      <c r="M714">
        <v>12</v>
      </c>
      <c r="N714">
        <v>22</v>
      </c>
      <c r="O714" t="s">
        <v>511</v>
      </c>
      <c r="P714" s="35" t="s">
        <v>455</v>
      </c>
      <c r="Q714">
        <v>2</v>
      </c>
      <c r="R714">
        <v>82</v>
      </c>
      <c r="S714" s="18" t="s">
        <v>95</v>
      </c>
      <c r="T714" s="10" t="s">
        <v>552</v>
      </c>
      <c r="U714">
        <v>10</v>
      </c>
      <c r="V714">
        <v>9</v>
      </c>
      <c r="W714">
        <v>3</v>
      </c>
      <c r="AA714">
        <v>1205</v>
      </c>
      <c r="AB714" t="s">
        <v>635</v>
      </c>
    </row>
    <row r="715" spans="1:28" x14ac:dyDescent="0.25">
      <c r="A715" s="17" t="s">
        <v>241</v>
      </c>
      <c r="B715" s="23" t="s">
        <v>253</v>
      </c>
      <c r="C715">
        <v>4.5999999999999996</v>
      </c>
      <c r="D715">
        <v>6</v>
      </c>
      <c r="E715" s="29" t="str">
        <f>VLOOKUP(U715, method!$A$1:$B$15, 2, 0)</f>
        <v>留後</v>
      </c>
      <c r="F715">
        <v>7</v>
      </c>
      <c r="G715">
        <v>126</v>
      </c>
      <c r="H715" s="34">
        <v>1600</v>
      </c>
      <c r="I715" s="24" t="s">
        <v>389</v>
      </c>
      <c r="J715">
        <v>1</v>
      </c>
      <c r="K715">
        <v>34.61</v>
      </c>
      <c r="L715">
        <v>6</v>
      </c>
      <c r="M715">
        <v>11</v>
      </c>
      <c r="N715">
        <v>22</v>
      </c>
      <c r="O715" t="s">
        <v>631</v>
      </c>
      <c r="P715" s="35" t="s">
        <v>455</v>
      </c>
      <c r="Q715">
        <v>2</v>
      </c>
      <c r="R715">
        <v>82</v>
      </c>
      <c r="S715" s="18" t="s">
        <v>95</v>
      </c>
      <c r="T715" s="10" t="s">
        <v>442</v>
      </c>
      <c r="U715">
        <v>11</v>
      </c>
      <c r="V715">
        <v>12</v>
      </c>
      <c r="W715">
        <v>10</v>
      </c>
      <c r="X715">
        <v>6</v>
      </c>
      <c r="AA715">
        <v>1214</v>
      </c>
      <c r="AB715" t="s">
        <v>463</v>
      </c>
    </row>
    <row r="716" spans="1:28" x14ac:dyDescent="0.25">
      <c r="A716" s="17" t="s">
        <v>241</v>
      </c>
      <c r="B716" s="23" t="s">
        <v>253</v>
      </c>
      <c r="C716">
        <v>3.1</v>
      </c>
      <c r="D716" s="33">
        <v>2</v>
      </c>
      <c r="E716" s="27" t="str">
        <f>VLOOKUP(U716, method!$A$1:$B$15, 2, 0)</f>
        <v>中後</v>
      </c>
      <c r="F716">
        <v>5</v>
      </c>
      <c r="G716">
        <v>116</v>
      </c>
      <c r="H716" s="46">
        <v>1400</v>
      </c>
      <c r="I716" s="24" t="s">
        <v>389</v>
      </c>
      <c r="J716">
        <v>1</v>
      </c>
      <c r="K716">
        <v>21.52</v>
      </c>
      <c r="L716">
        <v>23</v>
      </c>
      <c r="M716">
        <v>10</v>
      </c>
      <c r="N716">
        <v>22</v>
      </c>
      <c r="O716" t="s">
        <v>469</v>
      </c>
      <c r="P716" s="35" t="s">
        <v>436</v>
      </c>
      <c r="Q716">
        <v>2</v>
      </c>
      <c r="R716">
        <v>81</v>
      </c>
      <c r="S716" s="18" t="s">
        <v>95</v>
      </c>
      <c r="T716" s="10" t="s">
        <v>597</v>
      </c>
      <c r="U716">
        <v>10</v>
      </c>
      <c r="V716">
        <v>10</v>
      </c>
      <c r="W716">
        <v>4</v>
      </c>
      <c r="X716">
        <v>2</v>
      </c>
      <c r="AA716">
        <v>1221</v>
      </c>
      <c r="AB716" t="s">
        <v>463</v>
      </c>
    </row>
    <row r="717" spans="1:28" x14ac:dyDescent="0.25">
      <c r="A717" s="17" t="s">
        <v>241</v>
      </c>
      <c r="B717" s="23" t="s">
        <v>253</v>
      </c>
      <c r="C717">
        <v>3.2</v>
      </c>
      <c r="D717">
        <v>7</v>
      </c>
      <c r="E717" s="27" t="str">
        <f>VLOOKUP(U717, method!$A$1:$B$15, 2, 0)</f>
        <v>中後</v>
      </c>
      <c r="F717">
        <v>3</v>
      </c>
      <c r="G717">
        <v>117</v>
      </c>
      <c r="H717" s="46">
        <v>1400</v>
      </c>
      <c r="I717" s="25" t="s">
        <v>26</v>
      </c>
      <c r="J717">
        <v>1</v>
      </c>
      <c r="K717">
        <v>21.43</v>
      </c>
      <c r="L717">
        <v>9</v>
      </c>
      <c r="M717">
        <v>10</v>
      </c>
      <c r="N717">
        <v>22</v>
      </c>
      <c r="O717" t="s">
        <v>545</v>
      </c>
      <c r="P717" s="35" t="s">
        <v>455</v>
      </c>
      <c r="Q717">
        <v>2</v>
      </c>
      <c r="R717">
        <v>81</v>
      </c>
      <c r="S717" s="18" t="s">
        <v>95</v>
      </c>
      <c r="T717" s="10" t="s">
        <v>452</v>
      </c>
      <c r="U717">
        <v>10</v>
      </c>
      <c r="V717">
        <v>11</v>
      </c>
      <c r="W717">
        <v>12</v>
      </c>
      <c r="X717">
        <v>7</v>
      </c>
      <c r="AA717">
        <v>1218</v>
      </c>
      <c r="AB717" t="s">
        <v>463</v>
      </c>
    </row>
    <row r="718" spans="1:28" x14ac:dyDescent="0.25">
      <c r="A718" s="17" t="s">
        <v>241</v>
      </c>
      <c r="B718" s="24" t="s">
        <v>256</v>
      </c>
      <c r="C718">
        <v>34</v>
      </c>
      <c r="D718">
        <v>11</v>
      </c>
      <c r="E718" s="28" t="str">
        <f>VLOOKUP(U718, method!$A$1:$B$15, 2, 0)</f>
        <v>中前</v>
      </c>
      <c r="F718">
        <v>4</v>
      </c>
      <c r="G718">
        <v>135</v>
      </c>
      <c r="H718" s="46">
        <v>1800</v>
      </c>
      <c r="I718" s="14" t="s">
        <v>50</v>
      </c>
      <c r="J718">
        <v>1</v>
      </c>
      <c r="K718">
        <v>49.15</v>
      </c>
      <c r="L718">
        <v>18</v>
      </c>
      <c r="M718">
        <v>5</v>
      </c>
      <c r="N718">
        <v>25</v>
      </c>
      <c r="O718" t="s">
        <v>631</v>
      </c>
      <c r="P718" s="35" t="s">
        <v>436</v>
      </c>
      <c r="Q718">
        <v>4</v>
      </c>
      <c r="R718">
        <v>59</v>
      </c>
      <c r="S718" s="16" t="s">
        <v>40</v>
      </c>
      <c r="T718">
        <v>13</v>
      </c>
      <c r="U718">
        <v>5</v>
      </c>
      <c r="V718">
        <v>6</v>
      </c>
      <c r="W718">
        <v>7</v>
      </c>
      <c r="X718">
        <v>10</v>
      </c>
      <c r="Y718">
        <v>11</v>
      </c>
      <c r="AA718">
        <v>1150</v>
      </c>
      <c r="AB718" t="s">
        <v>133</v>
      </c>
    </row>
    <row r="719" spans="1:28" x14ac:dyDescent="0.25">
      <c r="A719" s="17" t="s">
        <v>241</v>
      </c>
      <c r="B719" s="24" t="s">
        <v>256</v>
      </c>
      <c r="C719">
        <v>16</v>
      </c>
      <c r="D719">
        <v>10</v>
      </c>
      <c r="E719" s="26" t="str">
        <f>VLOOKUP(U719, method!$A$1:$B$15, 2, 0)</f>
        <v>放頭</v>
      </c>
      <c r="F719">
        <v>1</v>
      </c>
      <c r="G719">
        <v>107</v>
      </c>
      <c r="H719" s="44">
        <v>1650</v>
      </c>
      <c r="I719" s="22" t="s">
        <v>833</v>
      </c>
      <c r="J719">
        <v>1</v>
      </c>
      <c r="K719">
        <v>39.49</v>
      </c>
      <c r="L719">
        <v>10</v>
      </c>
      <c r="M719">
        <v>5</v>
      </c>
      <c r="N719">
        <v>25</v>
      </c>
      <c r="O719" t="s">
        <v>511</v>
      </c>
      <c r="P719" s="35" t="s">
        <v>455</v>
      </c>
      <c r="Q719">
        <v>3</v>
      </c>
      <c r="R719">
        <v>61</v>
      </c>
      <c r="S719" s="16" t="s">
        <v>40</v>
      </c>
      <c r="T719" t="s">
        <v>546</v>
      </c>
      <c r="U719">
        <v>2</v>
      </c>
      <c r="V719">
        <v>1</v>
      </c>
      <c r="W719">
        <v>1</v>
      </c>
      <c r="X719">
        <v>10</v>
      </c>
      <c r="AA719">
        <v>1158</v>
      </c>
      <c r="AB719" t="s">
        <v>133</v>
      </c>
    </row>
    <row r="720" spans="1:28" x14ac:dyDescent="0.25">
      <c r="A720" s="17" t="s">
        <v>241</v>
      </c>
      <c r="B720" s="24" t="s">
        <v>256</v>
      </c>
      <c r="C720">
        <v>35</v>
      </c>
      <c r="D720">
        <v>12</v>
      </c>
      <c r="E720" s="26" t="str">
        <f>VLOOKUP(U720, method!$A$1:$B$15, 2, 0)</f>
        <v>放頭</v>
      </c>
      <c r="F720">
        <v>10</v>
      </c>
      <c r="G720">
        <v>117</v>
      </c>
      <c r="H720" s="46">
        <v>1800</v>
      </c>
      <c r="I720" s="20" t="s">
        <v>56</v>
      </c>
      <c r="J720">
        <v>1</v>
      </c>
      <c r="K720">
        <v>50.54</v>
      </c>
      <c r="L720">
        <v>23</v>
      </c>
      <c r="M720">
        <v>4</v>
      </c>
      <c r="N720">
        <v>25</v>
      </c>
      <c r="O720" s="31" t="s">
        <v>435</v>
      </c>
      <c r="P720" s="35" t="s">
        <v>455</v>
      </c>
      <c r="Q720">
        <v>3</v>
      </c>
      <c r="R720">
        <v>62</v>
      </c>
      <c r="S720" s="16" t="s">
        <v>40</v>
      </c>
      <c r="T720" t="s">
        <v>1142</v>
      </c>
      <c r="U720">
        <v>3</v>
      </c>
      <c r="V720">
        <v>1</v>
      </c>
      <c r="W720">
        <v>1</v>
      </c>
      <c r="X720">
        <v>1</v>
      </c>
      <c r="Y720">
        <v>12</v>
      </c>
      <c r="AA720">
        <v>1163</v>
      </c>
      <c r="AB720" t="s">
        <v>133</v>
      </c>
    </row>
    <row r="721" spans="1:28" x14ac:dyDescent="0.25">
      <c r="A721" s="17" t="s">
        <v>241</v>
      </c>
      <c r="B721" s="24" t="s">
        <v>256</v>
      </c>
      <c r="C721">
        <v>40</v>
      </c>
      <c r="D721">
        <v>11</v>
      </c>
      <c r="E721" s="27" t="str">
        <f>VLOOKUP(U721, method!$A$1:$B$15, 2, 0)</f>
        <v>中後</v>
      </c>
      <c r="F721">
        <v>4</v>
      </c>
      <c r="G721">
        <v>120</v>
      </c>
      <c r="H721" s="46">
        <v>1800</v>
      </c>
      <c r="I721" s="23" t="s">
        <v>39</v>
      </c>
      <c r="J721">
        <v>1</v>
      </c>
      <c r="K721">
        <v>48.08</v>
      </c>
      <c r="L721">
        <v>13</v>
      </c>
      <c r="M721">
        <v>4</v>
      </c>
      <c r="N721">
        <v>25</v>
      </c>
      <c r="O721" t="s">
        <v>532</v>
      </c>
      <c r="P721" s="35" t="s">
        <v>455</v>
      </c>
      <c r="Q721">
        <v>3</v>
      </c>
      <c r="R721">
        <v>62</v>
      </c>
      <c r="S721" s="16" t="s">
        <v>40</v>
      </c>
      <c r="T721" t="s">
        <v>533</v>
      </c>
      <c r="U721">
        <v>8</v>
      </c>
      <c r="V721">
        <v>8</v>
      </c>
      <c r="W721">
        <v>7</v>
      </c>
      <c r="X721">
        <v>8</v>
      </c>
      <c r="Y721">
        <v>11</v>
      </c>
      <c r="AA721">
        <v>1167</v>
      </c>
      <c r="AB721" t="s">
        <v>133</v>
      </c>
    </row>
    <row r="722" spans="1:28" x14ac:dyDescent="0.25">
      <c r="A722" s="17" t="s">
        <v>241</v>
      </c>
      <c r="B722" s="24" t="s">
        <v>256</v>
      </c>
      <c r="C722">
        <v>26</v>
      </c>
      <c r="D722" s="33">
        <v>3</v>
      </c>
      <c r="E722" s="26" t="str">
        <f>VLOOKUP(U722, method!$A$1:$B$15, 2, 0)</f>
        <v>放頭</v>
      </c>
      <c r="F722">
        <v>4</v>
      </c>
      <c r="G722">
        <v>117</v>
      </c>
      <c r="H722" s="46">
        <v>1800</v>
      </c>
      <c r="I722" s="23" t="s">
        <v>39</v>
      </c>
      <c r="J722">
        <v>1</v>
      </c>
      <c r="K722">
        <v>49.92</v>
      </c>
      <c r="L722">
        <v>12</v>
      </c>
      <c r="M722">
        <v>3</v>
      </c>
      <c r="N722">
        <v>25</v>
      </c>
      <c r="O722" s="31" t="s">
        <v>439</v>
      </c>
      <c r="P722" s="35" t="s">
        <v>436</v>
      </c>
      <c r="Q722">
        <v>3</v>
      </c>
      <c r="R722">
        <v>62</v>
      </c>
      <c r="S722" s="16" t="s">
        <v>40</v>
      </c>
      <c r="T722">
        <v>4</v>
      </c>
      <c r="U722">
        <v>1</v>
      </c>
      <c r="V722">
        <v>1</v>
      </c>
      <c r="W722">
        <v>1</v>
      </c>
      <c r="X722">
        <v>1</v>
      </c>
      <c r="Y722">
        <v>3</v>
      </c>
      <c r="AA722">
        <v>1150</v>
      </c>
      <c r="AB722" t="s">
        <v>133</v>
      </c>
    </row>
    <row r="723" spans="1:28" x14ac:dyDescent="0.25">
      <c r="A723" s="17" t="s">
        <v>241</v>
      </c>
      <c r="B723" s="24" t="s">
        <v>256</v>
      </c>
      <c r="C723">
        <v>3.9</v>
      </c>
      <c r="D723" s="33">
        <v>1</v>
      </c>
      <c r="E723" s="27" t="str">
        <f>VLOOKUP(U723, method!$A$1:$B$15, 2, 0)</f>
        <v>中後</v>
      </c>
      <c r="F723">
        <v>1</v>
      </c>
      <c r="G723">
        <v>134</v>
      </c>
      <c r="H723" s="46">
        <v>1800</v>
      </c>
      <c r="I723" s="18" t="s">
        <v>12</v>
      </c>
      <c r="J723">
        <v>1</v>
      </c>
      <c r="K723">
        <v>49.59</v>
      </c>
      <c r="L723">
        <v>5</v>
      </c>
      <c r="M723">
        <v>2</v>
      </c>
      <c r="N723">
        <v>25</v>
      </c>
      <c r="O723" s="31" t="s">
        <v>439</v>
      </c>
      <c r="P723" s="35" t="s">
        <v>455</v>
      </c>
      <c r="Q723">
        <v>4</v>
      </c>
      <c r="R723">
        <v>56</v>
      </c>
      <c r="S723" s="16" t="s">
        <v>40</v>
      </c>
      <c r="T723" s="10" t="s">
        <v>376</v>
      </c>
      <c r="U723">
        <v>8</v>
      </c>
      <c r="V723">
        <v>6</v>
      </c>
      <c r="W723">
        <v>6</v>
      </c>
      <c r="X723">
        <v>5</v>
      </c>
      <c r="Y723">
        <v>1</v>
      </c>
      <c r="AA723">
        <v>1139</v>
      </c>
      <c r="AB723" t="s">
        <v>133</v>
      </c>
    </row>
    <row r="724" spans="1:28" x14ac:dyDescent="0.25">
      <c r="A724" s="17" t="s">
        <v>241</v>
      </c>
      <c r="B724" s="24" t="s">
        <v>256</v>
      </c>
      <c r="C724">
        <v>18</v>
      </c>
      <c r="D724" s="33">
        <v>3</v>
      </c>
      <c r="E724" s="27" t="str">
        <f>VLOOKUP(U724, method!$A$1:$B$15, 2, 0)</f>
        <v>中後</v>
      </c>
      <c r="F724">
        <v>9</v>
      </c>
      <c r="G724">
        <v>132</v>
      </c>
      <c r="H724" s="44">
        <v>1650</v>
      </c>
      <c r="I724" s="20" t="s">
        <v>56</v>
      </c>
      <c r="J724">
        <v>1</v>
      </c>
      <c r="K724">
        <v>40.58</v>
      </c>
      <c r="L724">
        <v>15</v>
      </c>
      <c r="M724">
        <v>1</v>
      </c>
      <c r="N724">
        <v>25</v>
      </c>
      <c r="O724" s="30" t="s">
        <v>445</v>
      </c>
      <c r="P724" s="35" t="s">
        <v>455</v>
      </c>
      <c r="Q724">
        <v>4</v>
      </c>
      <c r="R724">
        <v>57</v>
      </c>
      <c r="S724" s="16" t="s">
        <v>40</v>
      </c>
      <c r="T724">
        <v>3</v>
      </c>
      <c r="U724">
        <v>10</v>
      </c>
      <c r="V724">
        <v>10</v>
      </c>
      <c r="W724">
        <v>10</v>
      </c>
      <c r="X724">
        <v>3</v>
      </c>
      <c r="AA724">
        <v>1148</v>
      </c>
      <c r="AB724" t="s">
        <v>1042</v>
      </c>
    </row>
    <row r="725" spans="1:28" x14ac:dyDescent="0.25">
      <c r="A725" s="17" t="s">
        <v>241</v>
      </c>
      <c r="B725" s="24" t="s">
        <v>256</v>
      </c>
      <c r="C725">
        <v>11</v>
      </c>
      <c r="D725" s="33">
        <v>3</v>
      </c>
      <c r="E725" s="28" t="str">
        <f>VLOOKUP(U725, method!$A$1:$B$15, 2, 0)</f>
        <v>中前</v>
      </c>
      <c r="F725">
        <v>6</v>
      </c>
      <c r="G725">
        <v>135</v>
      </c>
      <c r="H725" s="46">
        <v>1800</v>
      </c>
      <c r="I725" s="18" t="s">
        <v>12</v>
      </c>
      <c r="J725">
        <v>1</v>
      </c>
      <c r="K725">
        <v>49.07</v>
      </c>
      <c r="L725">
        <v>11</v>
      </c>
      <c r="M725">
        <v>12</v>
      </c>
      <c r="N725">
        <v>24</v>
      </c>
      <c r="O725" s="30" t="s">
        <v>445</v>
      </c>
      <c r="P725" s="35" t="s">
        <v>455</v>
      </c>
      <c r="Q725">
        <v>4</v>
      </c>
      <c r="R725">
        <v>57</v>
      </c>
      <c r="S725" s="16" t="s">
        <v>40</v>
      </c>
      <c r="T725" s="10" t="s">
        <v>452</v>
      </c>
      <c r="U725">
        <v>7</v>
      </c>
      <c r="V725">
        <v>7</v>
      </c>
      <c r="W725">
        <v>7</v>
      </c>
      <c r="X725">
        <v>7</v>
      </c>
      <c r="Y725">
        <v>3</v>
      </c>
      <c r="AA725">
        <v>1133</v>
      </c>
      <c r="AB725" t="s">
        <v>463</v>
      </c>
    </row>
    <row r="726" spans="1:28" x14ac:dyDescent="0.25">
      <c r="A726" s="17" t="s">
        <v>241</v>
      </c>
      <c r="B726" s="24" t="s">
        <v>256</v>
      </c>
      <c r="C726">
        <v>18</v>
      </c>
      <c r="D726" s="34">
        <v>5</v>
      </c>
      <c r="E726" s="27" t="str">
        <f>VLOOKUP(U726, method!$A$1:$B$15, 2, 0)</f>
        <v>中後</v>
      </c>
      <c r="F726">
        <v>7</v>
      </c>
      <c r="G726">
        <v>135</v>
      </c>
      <c r="H726" s="46">
        <v>1800</v>
      </c>
      <c r="I726" s="18" t="s">
        <v>12</v>
      </c>
      <c r="J726">
        <v>1</v>
      </c>
      <c r="K726">
        <v>49.09</v>
      </c>
      <c r="L726">
        <v>1</v>
      </c>
      <c r="M726">
        <v>12</v>
      </c>
      <c r="N726">
        <v>24</v>
      </c>
      <c r="O726" t="s">
        <v>511</v>
      </c>
      <c r="P726" s="35" t="s">
        <v>455</v>
      </c>
      <c r="Q726">
        <v>4</v>
      </c>
      <c r="R726">
        <v>58</v>
      </c>
      <c r="S726" s="16" t="s">
        <v>40</v>
      </c>
      <c r="T726">
        <v>4</v>
      </c>
      <c r="U726">
        <v>10</v>
      </c>
      <c r="V726">
        <v>10</v>
      </c>
      <c r="W726">
        <v>11</v>
      </c>
      <c r="X726">
        <v>10</v>
      </c>
      <c r="Y726">
        <v>5</v>
      </c>
      <c r="AA726">
        <v>1144</v>
      </c>
      <c r="AB726" t="s">
        <v>463</v>
      </c>
    </row>
    <row r="727" spans="1:28" x14ac:dyDescent="0.25">
      <c r="A727" s="17" t="s">
        <v>241</v>
      </c>
      <c r="B727" s="24" t="s">
        <v>256</v>
      </c>
      <c r="C727">
        <v>7.6</v>
      </c>
      <c r="D727" s="33">
        <v>3</v>
      </c>
      <c r="E727" s="28" t="str">
        <f>VLOOKUP(U727, method!$A$1:$B$15, 2, 0)</f>
        <v>中前</v>
      </c>
      <c r="F727">
        <v>1</v>
      </c>
      <c r="G727">
        <v>135</v>
      </c>
      <c r="H727" s="44">
        <v>1650</v>
      </c>
      <c r="I727" s="18" t="s">
        <v>12</v>
      </c>
      <c r="J727">
        <v>1</v>
      </c>
      <c r="K727">
        <v>40.44</v>
      </c>
      <c r="L727">
        <v>6</v>
      </c>
      <c r="M727">
        <v>11</v>
      </c>
      <c r="N727">
        <v>24</v>
      </c>
      <c r="O727" s="31" t="s">
        <v>439</v>
      </c>
      <c r="P727" s="35" t="s">
        <v>455</v>
      </c>
      <c r="Q727">
        <v>4</v>
      </c>
      <c r="R727">
        <v>58</v>
      </c>
      <c r="S727" s="16" t="s">
        <v>40</v>
      </c>
      <c r="T727" s="10" t="s">
        <v>452</v>
      </c>
      <c r="U727">
        <v>5</v>
      </c>
      <c r="V727">
        <v>5</v>
      </c>
      <c r="W727">
        <v>7</v>
      </c>
      <c r="X727">
        <v>3</v>
      </c>
      <c r="AA727">
        <v>1143</v>
      </c>
      <c r="AB727" t="s">
        <v>463</v>
      </c>
    </row>
    <row r="728" spans="1:28" x14ac:dyDescent="0.25">
      <c r="A728" s="17" t="s">
        <v>241</v>
      </c>
      <c r="B728" s="24" t="s">
        <v>256</v>
      </c>
      <c r="C728">
        <v>19</v>
      </c>
      <c r="D728">
        <v>9</v>
      </c>
      <c r="E728" s="26" t="str">
        <f>VLOOKUP(U728, method!$A$1:$B$15, 2, 0)</f>
        <v>放頭</v>
      </c>
      <c r="F728">
        <v>11</v>
      </c>
      <c r="G728">
        <v>135</v>
      </c>
      <c r="H728" s="44">
        <v>1650</v>
      </c>
      <c r="I728" s="22" t="s">
        <v>33</v>
      </c>
      <c r="J728">
        <v>1</v>
      </c>
      <c r="K728">
        <v>41.63</v>
      </c>
      <c r="L728">
        <v>9</v>
      </c>
      <c r="M728">
        <v>10</v>
      </c>
      <c r="N728">
        <v>24</v>
      </c>
      <c r="O728" s="31" t="s">
        <v>439</v>
      </c>
      <c r="P728" s="35" t="s">
        <v>455</v>
      </c>
      <c r="Q728">
        <v>4</v>
      </c>
      <c r="R728">
        <v>58</v>
      </c>
      <c r="S728" s="16" t="s">
        <v>40</v>
      </c>
      <c r="T728" t="s">
        <v>501</v>
      </c>
      <c r="U728">
        <v>2</v>
      </c>
      <c r="V728">
        <v>2</v>
      </c>
      <c r="W728">
        <v>2</v>
      </c>
      <c r="X728">
        <v>9</v>
      </c>
      <c r="AA728">
        <v>1131</v>
      </c>
      <c r="AB728" t="s">
        <v>463</v>
      </c>
    </row>
    <row r="729" spans="1:28" x14ac:dyDescent="0.25">
      <c r="A729" s="17" t="s">
        <v>241</v>
      </c>
      <c r="B729" s="24" t="s">
        <v>256</v>
      </c>
      <c r="C729">
        <v>7.8</v>
      </c>
      <c r="D729">
        <v>11</v>
      </c>
      <c r="E729" s="28" t="str">
        <f>VLOOKUP(U729, method!$A$1:$B$15, 2, 0)</f>
        <v>中前</v>
      </c>
      <c r="F729">
        <v>2</v>
      </c>
      <c r="G729">
        <v>133</v>
      </c>
      <c r="H729" s="46">
        <v>1400</v>
      </c>
      <c r="I729" s="18" t="s">
        <v>12</v>
      </c>
      <c r="J729">
        <v>1</v>
      </c>
      <c r="K729">
        <v>23.23</v>
      </c>
      <c r="L729">
        <v>28</v>
      </c>
      <c r="M729">
        <v>9</v>
      </c>
      <c r="N729">
        <v>24</v>
      </c>
      <c r="O729" t="s">
        <v>532</v>
      </c>
      <c r="P729" s="35" t="s">
        <v>455</v>
      </c>
      <c r="Q729">
        <v>4</v>
      </c>
      <c r="R729">
        <v>58</v>
      </c>
      <c r="S729" s="16" t="s">
        <v>40</v>
      </c>
      <c r="T729" t="s">
        <v>536</v>
      </c>
      <c r="U729">
        <v>4</v>
      </c>
      <c r="V729">
        <v>4</v>
      </c>
      <c r="W729">
        <v>3</v>
      </c>
      <c r="X729">
        <v>11</v>
      </c>
      <c r="AA729">
        <v>1134</v>
      </c>
      <c r="AB729" t="s">
        <v>463</v>
      </c>
    </row>
    <row r="730" spans="1:28" x14ac:dyDescent="0.25">
      <c r="A730" s="17" t="s">
        <v>241</v>
      </c>
      <c r="B730" s="24" t="s">
        <v>256</v>
      </c>
      <c r="C730">
        <v>3</v>
      </c>
      <c r="D730" s="33">
        <v>1</v>
      </c>
      <c r="E730" s="28" t="str">
        <f>VLOOKUP(U730, method!$A$1:$B$15, 2, 0)</f>
        <v>中前</v>
      </c>
      <c r="F730">
        <v>2</v>
      </c>
      <c r="G730">
        <v>126</v>
      </c>
      <c r="H730" s="44">
        <v>1650</v>
      </c>
      <c r="I730" s="19" t="s">
        <v>388</v>
      </c>
      <c r="J730">
        <v>1</v>
      </c>
      <c r="K730">
        <v>39.97</v>
      </c>
      <c r="L730">
        <v>4</v>
      </c>
      <c r="M730">
        <v>7</v>
      </c>
      <c r="N730">
        <v>24</v>
      </c>
      <c r="O730" s="31" t="s">
        <v>439</v>
      </c>
      <c r="P730" s="35" t="s">
        <v>455</v>
      </c>
      <c r="Q730">
        <v>4</v>
      </c>
      <c r="R730">
        <v>52</v>
      </c>
      <c r="S730" s="16" t="s">
        <v>40</v>
      </c>
      <c r="T730" s="10" t="s">
        <v>762</v>
      </c>
      <c r="U730">
        <v>5</v>
      </c>
      <c r="V730">
        <v>5</v>
      </c>
      <c r="W730">
        <v>5</v>
      </c>
      <c r="X730">
        <v>1</v>
      </c>
      <c r="AA730">
        <v>1127</v>
      </c>
      <c r="AB730" t="s">
        <v>463</v>
      </c>
    </row>
    <row r="731" spans="1:28" x14ac:dyDescent="0.25">
      <c r="A731" s="17" t="s">
        <v>241</v>
      </c>
      <c r="B731" s="24" t="s">
        <v>256</v>
      </c>
      <c r="C731">
        <v>2.5</v>
      </c>
      <c r="D731" s="33">
        <v>1</v>
      </c>
      <c r="E731" s="28" t="str">
        <f>VLOOKUP(U731, method!$A$1:$B$15, 2, 0)</f>
        <v>中前</v>
      </c>
      <c r="F731">
        <v>2</v>
      </c>
      <c r="G731">
        <v>121</v>
      </c>
      <c r="H731" s="44">
        <v>1650</v>
      </c>
      <c r="I731" s="18" t="s">
        <v>12</v>
      </c>
      <c r="J731">
        <v>1</v>
      </c>
      <c r="K731">
        <v>41.45</v>
      </c>
      <c r="L731">
        <v>5</v>
      </c>
      <c r="M731">
        <v>6</v>
      </c>
      <c r="N731">
        <v>24</v>
      </c>
      <c r="O731" s="31" t="s">
        <v>439</v>
      </c>
      <c r="P731" s="36" t="s">
        <v>440</v>
      </c>
      <c r="Q731">
        <v>4</v>
      </c>
      <c r="R731">
        <v>45</v>
      </c>
      <c r="S731" s="16" t="s">
        <v>40</v>
      </c>
      <c r="T731" s="10" t="s">
        <v>597</v>
      </c>
      <c r="U731">
        <v>4</v>
      </c>
      <c r="V731">
        <v>4</v>
      </c>
      <c r="W731">
        <v>4</v>
      </c>
      <c r="X731">
        <v>1</v>
      </c>
      <c r="AA731">
        <v>1135</v>
      </c>
      <c r="AB731" t="s">
        <v>463</v>
      </c>
    </row>
    <row r="732" spans="1:28" x14ac:dyDescent="0.25">
      <c r="A732" s="17" t="s">
        <v>241</v>
      </c>
      <c r="B732" s="24" t="s">
        <v>256</v>
      </c>
      <c r="C732">
        <v>12</v>
      </c>
      <c r="D732">
        <v>8</v>
      </c>
      <c r="E732" s="28" t="str">
        <f>VLOOKUP(U732, method!$A$1:$B$15, 2, 0)</f>
        <v>中前</v>
      </c>
      <c r="F732">
        <v>2</v>
      </c>
      <c r="G732">
        <v>118</v>
      </c>
      <c r="H732" s="34">
        <v>1600</v>
      </c>
      <c r="I732" s="23" t="s">
        <v>39</v>
      </c>
      <c r="J732">
        <v>1</v>
      </c>
      <c r="K732">
        <v>36.03</v>
      </c>
      <c r="L732">
        <v>26</v>
      </c>
      <c r="M732">
        <v>5</v>
      </c>
      <c r="N732">
        <v>24</v>
      </c>
      <c r="O732" t="s">
        <v>545</v>
      </c>
      <c r="P732" s="35" t="s">
        <v>455</v>
      </c>
      <c r="Q732">
        <v>4</v>
      </c>
      <c r="R732">
        <v>45</v>
      </c>
      <c r="S732" s="16" t="s">
        <v>40</v>
      </c>
      <c r="T732">
        <v>5</v>
      </c>
      <c r="U732">
        <v>5</v>
      </c>
      <c r="V732">
        <v>4</v>
      </c>
      <c r="W732">
        <v>6</v>
      </c>
      <c r="X732">
        <v>8</v>
      </c>
      <c r="AA732">
        <v>1127</v>
      </c>
      <c r="AB732" t="s">
        <v>463</v>
      </c>
    </row>
    <row r="733" spans="1:28" x14ac:dyDescent="0.25">
      <c r="A733" s="17" t="s">
        <v>241</v>
      </c>
      <c r="B733" s="24" t="s">
        <v>256</v>
      </c>
      <c r="C733">
        <v>10</v>
      </c>
      <c r="D733" s="34">
        <v>5</v>
      </c>
      <c r="E733" s="28" t="str">
        <f>VLOOKUP(U733, method!$A$1:$B$15, 2, 0)</f>
        <v>中前</v>
      </c>
      <c r="F733">
        <v>10</v>
      </c>
      <c r="G733">
        <v>120</v>
      </c>
      <c r="H733" s="44">
        <v>1650</v>
      </c>
      <c r="I733" s="15" t="s">
        <v>390</v>
      </c>
      <c r="J733">
        <v>1</v>
      </c>
      <c r="K733">
        <v>41.15</v>
      </c>
      <c r="L733">
        <v>1</v>
      </c>
      <c r="M733">
        <v>5</v>
      </c>
      <c r="N733">
        <v>24</v>
      </c>
      <c r="O733" s="31" t="s">
        <v>439</v>
      </c>
      <c r="P733" s="36" t="s">
        <v>440</v>
      </c>
      <c r="Q733">
        <v>4</v>
      </c>
      <c r="R733">
        <v>45</v>
      </c>
      <c r="S733" s="16" t="s">
        <v>40</v>
      </c>
      <c r="T733" s="10" t="s">
        <v>442</v>
      </c>
      <c r="U733">
        <v>5</v>
      </c>
      <c r="V733">
        <v>3</v>
      </c>
      <c r="W733">
        <v>1</v>
      </c>
      <c r="X733">
        <v>5</v>
      </c>
      <c r="AA733">
        <v>1113</v>
      </c>
      <c r="AB733" t="s">
        <v>463</v>
      </c>
    </row>
    <row r="734" spans="1:28" x14ac:dyDescent="0.25">
      <c r="A734" s="17" t="s">
        <v>241</v>
      </c>
      <c r="B734" s="24" t="s">
        <v>256</v>
      </c>
      <c r="C734">
        <v>2.2000000000000002</v>
      </c>
      <c r="D734" s="33">
        <v>1</v>
      </c>
      <c r="E734" s="28" t="str">
        <f>VLOOKUP(U734, method!$A$1:$B$15, 2, 0)</f>
        <v>中前</v>
      </c>
      <c r="F734">
        <v>5</v>
      </c>
      <c r="G734">
        <v>135</v>
      </c>
      <c r="H734" s="44">
        <v>1650</v>
      </c>
      <c r="I734" s="22" t="s">
        <v>33</v>
      </c>
      <c r="J734">
        <v>1</v>
      </c>
      <c r="K734">
        <v>40.89</v>
      </c>
      <c r="L734">
        <v>17</v>
      </c>
      <c r="M734">
        <v>4</v>
      </c>
      <c r="N734">
        <v>24</v>
      </c>
      <c r="O734" s="31" t="s">
        <v>435</v>
      </c>
      <c r="P734" s="35" t="s">
        <v>455</v>
      </c>
      <c r="Q734">
        <v>5</v>
      </c>
      <c r="R734">
        <v>40</v>
      </c>
      <c r="S734" s="16" t="s">
        <v>40</v>
      </c>
      <c r="T734" s="10" t="s">
        <v>597</v>
      </c>
      <c r="U734">
        <v>4</v>
      </c>
      <c r="V734">
        <v>4</v>
      </c>
      <c r="W734">
        <v>4</v>
      </c>
      <c r="X734">
        <v>1</v>
      </c>
      <c r="AA734">
        <v>1109</v>
      </c>
      <c r="AB734" t="s">
        <v>463</v>
      </c>
    </row>
    <row r="735" spans="1:28" x14ac:dyDescent="0.25">
      <c r="A735" s="17" t="s">
        <v>241</v>
      </c>
      <c r="B735" s="24" t="s">
        <v>256</v>
      </c>
      <c r="C735">
        <v>4.7</v>
      </c>
      <c r="D735" s="33">
        <v>2</v>
      </c>
      <c r="E735" s="27" t="str">
        <f>VLOOKUP(U735, method!$A$1:$B$15, 2, 0)</f>
        <v>中後</v>
      </c>
      <c r="F735">
        <v>10</v>
      </c>
      <c r="G735">
        <v>135</v>
      </c>
      <c r="H735" s="44">
        <v>1650</v>
      </c>
      <c r="I735" s="22" t="s">
        <v>33</v>
      </c>
      <c r="J735">
        <v>1</v>
      </c>
      <c r="K735">
        <v>41.68</v>
      </c>
      <c r="L735">
        <v>27</v>
      </c>
      <c r="M735">
        <v>3</v>
      </c>
      <c r="N735">
        <v>24</v>
      </c>
      <c r="O735" s="31" t="s">
        <v>439</v>
      </c>
      <c r="P735" s="35" t="s">
        <v>455</v>
      </c>
      <c r="Q735">
        <v>5</v>
      </c>
      <c r="R735">
        <v>40</v>
      </c>
      <c r="S735" s="16" t="s">
        <v>40</v>
      </c>
      <c r="T735" s="10">
        <v>2</v>
      </c>
      <c r="U735">
        <v>10</v>
      </c>
      <c r="V735">
        <v>10</v>
      </c>
      <c r="W735">
        <v>8</v>
      </c>
      <c r="X735">
        <v>2</v>
      </c>
      <c r="AA735">
        <v>1107</v>
      </c>
      <c r="AB735" t="s">
        <v>463</v>
      </c>
    </row>
    <row r="736" spans="1:28" x14ac:dyDescent="0.25">
      <c r="A736" s="17" t="s">
        <v>241</v>
      </c>
      <c r="B736" s="24" t="s">
        <v>256</v>
      </c>
      <c r="C736">
        <v>12</v>
      </c>
      <c r="D736" s="33">
        <v>3</v>
      </c>
      <c r="E736" s="27" t="str">
        <f>VLOOKUP(U736, method!$A$1:$B$15, 2, 0)</f>
        <v>中後</v>
      </c>
      <c r="F736">
        <v>5</v>
      </c>
      <c r="G736">
        <v>115</v>
      </c>
      <c r="H736" s="44">
        <v>1650</v>
      </c>
      <c r="I736" s="23" t="s">
        <v>39</v>
      </c>
      <c r="J736">
        <v>1</v>
      </c>
      <c r="K736">
        <v>40.4</v>
      </c>
      <c r="L736">
        <v>20</v>
      </c>
      <c r="M736">
        <v>3</v>
      </c>
      <c r="N736">
        <v>24</v>
      </c>
      <c r="O736" s="31" t="s">
        <v>451</v>
      </c>
      <c r="P736" s="35" t="s">
        <v>455</v>
      </c>
      <c r="Q736">
        <v>4</v>
      </c>
      <c r="R736">
        <v>41</v>
      </c>
      <c r="S736" s="16" t="s">
        <v>40</v>
      </c>
      <c r="T736" s="10">
        <v>2</v>
      </c>
      <c r="U736">
        <v>8</v>
      </c>
      <c r="V736">
        <v>9</v>
      </c>
      <c r="W736">
        <v>10</v>
      </c>
      <c r="X736">
        <v>3</v>
      </c>
      <c r="AA736">
        <v>1124</v>
      </c>
      <c r="AB736" t="s">
        <v>463</v>
      </c>
    </row>
    <row r="737" spans="1:28" x14ac:dyDescent="0.25">
      <c r="A737" s="17" t="s">
        <v>241</v>
      </c>
      <c r="B737" s="24" t="s">
        <v>256</v>
      </c>
      <c r="C737">
        <v>13</v>
      </c>
      <c r="D737">
        <v>8</v>
      </c>
      <c r="E737" s="27" t="str">
        <f>VLOOKUP(U737, method!$A$1:$B$15, 2, 0)</f>
        <v>中後</v>
      </c>
      <c r="F737">
        <v>8</v>
      </c>
      <c r="G737">
        <v>118</v>
      </c>
      <c r="H737" s="46">
        <v>1200</v>
      </c>
      <c r="I737" s="15" t="s">
        <v>390</v>
      </c>
      <c r="J737">
        <v>1</v>
      </c>
      <c r="K737">
        <v>10.66</v>
      </c>
      <c r="L737">
        <v>3</v>
      </c>
      <c r="M737">
        <v>3</v>
      </c>
      <c r="N737">
        <v>24</v>
      </c>
      <c r="O737" t="s">
        <v>469</v>
      </c>
      <c r="P737" s="35" t="s">
        <v>455</v>
      </c>
      <c r="Q737">
        <v>4</v>
      </c>
      <c r="R737">
        <v>43</v>
      </c>
      <c r="S737" s="16" t="s">
        <v>40</v>
      </c>
      <c r="T737">
        <v>3</v>
      </c>
      <c r="U737">
        <v>10</v>
      </c>
      <c r="V737">
        <v>11</v>
      </c>
      <c r="W737">
        <v>8</v>
      </c>
      <c r="AA737">
        <v>1118</v>
      </c>
      <c r="AB737" t="s">
        <v>463</v>
      </c>
    </row>
    <row r="738" spans="1:28" x14ac:dyDescent="0.25">
      <c r="A738" s="17" t="s">
        <v>241</v>
      </c>
      <c r="B738" s="24" t="s">
        <v>256</v>
      </c>
      <c r="C738">
        <v>30</v>
      </c>
      <c r="D738" s="34">
        <v>5</v>
      </c>
      <c r="E738" s="28" t="str">
        <f>VLOOKUP(U738, method!$A$1:$B$15, 2, 0)</f>
        <v>中前</v>
      </c>
      <c r="F738">
        <v>4</v>
      </c>
      <c r="G738">
        <v>120</v>
      </c>
      <c r="H738" s="46">
        <v>1200</v>
      </c>
      <c r="I738" s="23" t="s">
        <v>39</v>
      </c>
      <c r="J738">
        <v>1</v>
      </c>
      <c r="K738">
        <v>11.19</v>
      </c>
      <c r="L738">
        <v>7</v>
      </c>
      <c r="M738">
        <v>2</v>
      </c>
      <c r="N738">
        <v>24</v>
      </c>
      <c r="O738" s="30" t="s">
        <v>445</v>
      </c>
      <c r="P738" s="35" t="s">
        <v>455</v>
      </c>
      <c r="Q738">
        <v>4</v>
      </c>
      <c r="R738">
        <v>45</v>
      </c>
      <c r="S738" s="16" t="s">
        <v>40</v>
      </c>
      <c r="T738" t="s">
        <v>536</v>
      </c>
      <c r="U738">
        <v>6</v>
      </c>
      <c r="V738">
        <v>6</v>
      </c>
      <c r="W738">
        <v>5</v>
      </c>
      <c r="AA738">
        <v>1108</v>
      </c>
      <c r="AB738" t="s">
        <v>620</v>
      </c>
    </row>
    <row r="739" spans="1:28" x14ac:dyDescent="0.25">
      <c r="A739" s="17" t="s">
        <v>241</v>
      </c>
      <c r="B739" s="24" t="s">
        <v>256</v>
      </c>
      <c r="C739">
        <v>13</v>
      </c>
      <c r="D739">
        <v>14</v>
      </c>
      <c r="E739" s="27" t="str">
        <f>VLOOKUP(U739, method!$A$1:$B$15, 2, 0)</f>
        <v>中後</v>
      </c>
      <c r="F739">
        <v>6</v>
      </c>
      <c r="G739">
        <v>122</v>
      </c>
      <c r="H739" s="34">
        <v>1600</v>
      </c>
      <c r="I739" s="25" t="s">
        <v>120</v>
      </c>
      <c r="J739">
        <v>1</v>
      </c>
      <c r="K739">
        <v>37.72</v>
      </c>
      <c r="L739">
        <v>13</v>
      </c>
      <c r="M739">
        <v>1</v>
      </c>
      <c r="N739">
        <v>24</v>
      </c>
      <c r="O739" t="s">
        <v>631</v>
      </c>
      <c r="P739" s="35" t="s">
        <v>455</v>
      </c>
      <c r="Q739">
        <v>4</v>
      </c>
      <c r="R739">
        <v>47</v>
      </c>
      <c r="S739" s="16" t="s">
        <v>40</v>
      </c>
      <c r="T739" t="s">
        <v>872</v>
      </c>
      <c r="U739">
        <v>10</v>
      </c>
      <c r="V739">
        <v>12</v>
      </c>
      <c r="W739">
        <v>12</v>
      </c>
      <c r="X739">
        <v>14</v>
      </c>
      <c r="AA739">
        <v>1107</v>
      </c>
      <c r="AB739" t="s">
        <v>158</v>
      </c>
    </row>
    <row r="740" spans="1:28" x14ac:dyDescent="0.25">
      <c r="A740" s="17" t="s">
        <v>241</v>
      </c>
      <c r="B740" s="24" t="s">
        <v>256</v>
      </c>
      <c r="C740">
        <v>20</v>
      </c>
      <c r="D740" s="34">
        <v>5</v>
      </c>
      <c r="E740" s="29" t="str">
        <f>VLOOKUP(U740, method!$A$1:$B$15, 2, 0)</f>
        <v>留後</v>
      </c>
      <c r="F740">
        <v>9</v>
      </c>
      <c r="G740">
        <v>124</v>
      </c>
      <c r="H740" s="34">
        <v>1600</v>
      </c>
      <c r="I740" s="19" t="s">
        <v>388</v>
      </c>
      <c r="J740">
        <v>1</v>
      </c>
      <c r="K740">
        <v>35.700000000000003</v>
      </c>
      <c r="L740">
        <v>17</v>
      </c>
      <c r="M740">
        <v>12</v>
      </c>
      <c r="N740">
        <v>23</v>
      </c>
      <c r="O740" t="s">
        <v>551</v>
      </c>
      <c r="P740" s="35" t="s">
        <v>455</v>
      </c>
      <c r="Q740">
        <v>4</v>
      </c>
      <c r="R740">
        <v>49</v>
      </c>
      <c r="S740" s="16" t="s">
        <v>40</v>
      </c>
      <c r="T740" t="s">
        <v>456</v>
      </c>
      <c r="U740">
        <v>13</v>
      </c>
      <c r="V740">
        <v>13</v>
      </c>
      <c r="W740">
        <v>13</v>
      </c>
      <c r="X740">
        <v>5</v>
      </c>
      <c r="AA740">
        <v>1106</v>
      </c>
      <c r="AB740" t="s">
        <v>635</v>
      </c>
    </row>
    <row r="741" spans="1:28" x14ac:dyDescent="0.25">
      <c r="A741" s="17" t="s">
        <v>241</v>
      </c>
      <c r="B741" s="24" t="s">
        <v>256</v>
      </c>
      <c r="C741">
        <v>5.3</v>
      </c>
      <c r="D741">
        <v>11</v>
      </c>
      <c r="E741" s="27" t="str">
        <f>VLOOKUP(U741, method!$A$1:$B$15, 2, 0)</f>
        <v>中後</v>
      </c>
      <c r="F741">
        <v>8</v>
      </c>
      <c r="G741">
        <v>128</v>
      </c>
      <c r="H741" s="34">
        <v>1600</v>
      </c>
      <c r="I741" s="19" t="s">
        <v>388</v>
      </c>
      <c r="J741">
        <v>1</v>
      </c>
      <c r="K741">
        <v>36.85</v>
      </c>
      <c r="L741">
        <v>11</v>
      </c>
      <c r="M741">
        <v>11</v>
      </c>
      <c r="N741">
        <v>23</v>
      </c>
      <c r="O741" t="s">
        <v>491</v>
      </c>
      <c r="P741" s="35" t="s">
        <v>455</v>
      </c>
      <c r="Q741">
        <v>4</v>
      </c>
      <c r="R741">
        <v>51</v>
      </c>
      <c r="S741" s="16" t="s">
        <v>40</v>
      </c>
      <c r="T741" t="s">
        <v>562</v>
      </c>
      <c r="U741">
        <v>9</v>
      </c>
      <c r="V741">
        <v>9</v>
      </c>
      <c r="W741">
        <v>10</v>
      </c>
      <c r="X741">
        <v>11</v>
      </c>
      <c r="AA741">
        <v>1102</v>
      </c>
      <c r="AB741" t="s">
        <v>463</v>
      </c>
    </row>
    <row r="742" spans="1:28" x14ac:dyDescent="0.25">
      <c r="A742" s="17" t="s">
        <v>241</v>
      </c>
      <c r="B742" s="24" t="s">
        <v>256</v>
      </c>
      <c r="C742">
        <v>9.1999999999999993</v>
      </c>
      <c r="D742">
        <v>6</v>
      </c>
      <c r="E742" s="29" t="str">
        <f>VLOOKUP(U742, method!$A$1:$B$15, 2, 0)</f>
        <v>留後</v>
      </c>
      <c r="F742">
        <v>13</v>
      </c>
      <c r="G742">
        <v>127</v>
      </c>
      <c r="H742" s="46">
        <v>1400</v>
      </c>
      <c r="I742" s="22" t="s">
        <v>33</v>
      </c>
      <c r="J742">
        <v>1</v>
      </c>
      <c r="K742">
        <v>22.35</v>
      </c>
      <c r="L742">
        <v>22</v>
      </c>
      <c r="M742">
        <v>10</v>
      </c>
      <c r="N742">
        <v>23</v>
      </c>
      <c r="O742" t="s">
        <v>469</v>
      </c>
      <c r="P742" s="35" t="s">
        <v>455</v>
      </c>
      <c r="Q742">
        <v>4</v>
      </c>
      <c r="R742">
        <v>51</v>
      </c>
      <c r="S742" s="16" t="s">
        <v>40</v>
      </c>
      <c r="T742" s="10">
        <v>2</v>
      </c>
      <c r="U742">
        <v>14</v>
      </c>
      <c r="V742">
        <v>14</v>
      </c>
      <c r="W742">
        <v>10</v>
      </c>
      <c r="X742">
        <v>6</v>
      </c>
      <c r="AA742">
        <v>1104</v>
      </c>
      <c r="AB742" t="s">
        <v>463</v>
      </c>
    </row>
    <row r="743" spans="1:28" x14ac:dyDescent="0.25">
      <c r="A743" s="17" t="s">
        <v>241</v>
      </c>
      <c r="B743" s="24" t="s">
        <v>256</v>
      </c>
      <c r="C743">
        <v>3.5</v>
      </c>
      <c r="D743">
        <v>7</v>
      </c>
      <c r="E743" s="27" t="str">
        <f>VLOOKUP(U743, method!$A$1:$B$15, 2, 0)</f>
        <v>中後</v>
      </c>
      <c r="F743">
        <v>2</v>
      </c>
      <c r="G743">
        <v>127</v>
      </c>
      <c r="H743" s="34">
        <v>1600</v>
      </c>
      <c r="I743" s="22" t="s">
        <v>33</v>
      </c>
      <c r="J743">
        <v>1</v>
      </c>
      <c r="K743">
        <v>35.25</v>
      </c>
      <c r="L743">
        <v>1</v>
      </c>
      <c r="M743">
        <v>7</v>
      </c>
      <c r="N743">
        <v>23</v>
      </c>
      <c r="O743" t="s">
        <v>551</v>
      </c>
      <c r="P743" s="35" t="s">
        <v>455</v>
      </c>
      <c r="Q743">
        <v>4</v>
      </c>
      <c r="R743">
        <v>52</v>
      </c>
      <c r="S743" s="16" t="s">
        <v>40</v>
      </c>
      <c r="T743" t="s">
        <v>456</v>
      </c>
      <c r="U743">
        <v>8</v>
      </c>
      <c r="V743">
        <v>7</v>
      </c>
      <c r="W743">
        <v>6</v>
      </c>
      <c r="X743">
        <v>7</v>
      </c>
      <c r="AA743">
        <v>1095</v>
      </c>
      <c r="AB743" t="s">
        <v>463</v>
      </c>
    </row>
    <row r="744" spans="1:28" x14ac:dyDescent="0.25">
      <c r="A744" s="17" t="s">
        <v>241</v>
      </c>
      <c r="B744" s="24" t="s">
        <v>256</v>
      </c>
      <c r="C744">
        <v>9.3000000000000007</v>
      </c>
      <c r="D744" s="34">
        <v>4</v>
      </c>
      <c r="E744" s="29" t="str">
        <f>VLOOKUP(U744, method!$A$1:$B$15, 2, 0)</f>
        <v>留後</v>
      </c>
      <c r="F744">
        <v>13</v>
      </c>
      <c r="G744">
        <v>127</v>
      </c>
      <c r="H744" s="34">
        <v>1600</v>
      </c>
      <c r="I744" s="22" t="s">
        <v>33</v>
      </c>
      <c r="J744">
        <v>1</v>
      </c>
      <c r="K744">
        <v>35.1</v>
      </c>
      <c r="L744">
        <v>4</v>
      </c>
      <c r="M744">
        <v>6</v>
      </c>
      <c r="N744">
        <v>23</v>
      </c>
      <c r="O744" t="s">
        <v>551</v>
      </c>
      <c r="P744" s="35" t="s">
        <v>436</v>
      </c>
      <c r="Q744">
        <v>4</v>
      </c>
      <c r="R744">
        <v>52</v>
      </c>
      <c r="S744" s="16" t="s">
        <v>40</v>
      </c>
      <c r="T744" s="10" t="s">
        <v>526</v>
      </c>
      <c r="U744">
        <v>13</v>
      </c>
      <c r="V744">
        <v>12</v>
      </c>
      <c r="W744">
        <v>9</v>
      </c>
      <c r="X744">
        <v>4</v>
      </c>
      <c r="AA744">
        <v>1088</v>
      </c>
      <c r="AB744" t="s">
        <v>463</v>
      </c>
    </row>
    <row r="745" spans="1:28" x14ac:dyDescent="0.25">
      <c r="A745" s="17" t="s">
        <v>241</v>
      </c>
      <c r="B745" s="24" t="s">
        <v>256</v>
      </c>
      <c r="C745">
        <v>17</v>
      </c>
      <c r="D745" s="33">
        <v>3</v>
      </c>
      <c r="E745" s="27" t="str">
        <f>VLOOKUP(U745, method!$A$1:$B$15, 2, 0)</f>
        <v>中後</v>
      </c>
      <c r="F745">
        <v>6</v>
      </c>
      <c r="G745">
        <v>129</v>
      </c>
      <c r="H745" s="46">
        <v>1400</v>
      </c>
      <c r="I745" s="22" t="s">
        <v>33</v>
      </c>
      <c r="J745">
        <v>1</v>
      </c>
      <c r="K745">
        <v>24.34</v>
      </c>
      <c r="L745">
        <v>13</v>
      </c>
      <c r="M745">
        <v>5</v>
      </c>
      <c r="N745">
        <v>23</v>
      </c>
      <c r="O745" t="s">
        <v>532</v>
      </c>
      <c r="P745" s="36" t="s">
        <v>479</v>
      </c>
      <c r="Q745">
        <v>4</v>
      </c>
      <c r="R745">
        <v>52</v>
      </c>
      <c r="S745" s="16" t="s">
        <v>40</v>
      </c>
      <c r="T745" t="s">
        <v>456</v>
      </c>
      <c r="U745">
        <v>10</v>
      </c>
      <c r="V745">
        <v>11</v>
      </c>
      <c r="W745">
        <v>10</v>
      </c>
      <c r="X745">
        <v>3</v>
      </c>
      <c r="AA745">
        <v>1085</v>
      </c>
      <c r="AB745" t="s">
        <v>463</v>
      </c>
    </row>
    <row r="746" spans="1:28" x14ac:dyDescent="0.25">
      <c r="A746" s="17" t="s">
        <v>241</v>
      </c>
      <c r="B746" s="25" t="s">
        <v>259</v>
      </c>
      <c r="C746">
        <v>9.3000000000000007</v>
      </c>
      <c r="D746">
        <v>10</v>
      </c>
      <c r="E746" s="26" t="str">
        <f>VLOOKUP(U746, method!$A$1:$B$15, 2, 0)</f>
        <v>放頭</v>
      </c>
      <c r="F746">
        <v>6</v>
      </c>
      <c r="G746">
        <v>129</v>
      </c>
      <c r="H746" s="44">
        <v>1650</v>
      </c>
      <c r="I746" s="18" t="s">
        <v>201</v>
      </c>
      <c r="J746">
        <v>1</v>
      </c>
      <c r="K746">
        <v>40.28</v>
      </c>
      <c r="L746">
        <v>25</v>
      </c>
      <c r="M746">
        <v>6</v>
      </c>
      <c r="N746">
        <v>25</v>
      </c>
      <c r="O746" s="31" t="s">
        <v>435</v>
      </c>
      <c r="P746" s="35" t="s">
        <v>436</v>
      </c>
      <c r="Q746">
        <v>4</v>
      </c>
      <c r="R746">
        <v>54</v>
      </c>
      <c r="S746" s="19" t="s">
        <v>13</v>
      </c>
      <c r="T746" t="s">
        <v>480</v>
      </c>
      <c r="U746">
        <v>3</v>
      </c>
      <c r="V746">
        <v>3</v>
      </c>
      <c r="W746">
        <v>4</v>
      </c>
      <c r="X746">
        <v>10</v>
      </c>
      <c r="AA746">
        <v>1158</v>
      </c>
      <c r="AB746" t="s">
        <v>16</v>
      </c>
    </row>
    <row r="747" spans="1:28" x14ac:dyDescent="0.25">
      <c r="A747" s="17" t="s">
        <v>241</v>
      </c>
      <c r="B747" s="25" t="s">
        <v>259</v>
      </c>
      <c r="C747">
        <v>7.9</v>
      </c>
      <c r="D747" s="33">
        <v>3</v>
      </c>
      <c r="E747" s="26" t="str">
        <f>VLOOKUP(U747, method!$A$1:$B$15, 2, 0)</f>
        <v>放頭</v>
      </c>
      <c r="F747">
        <v>1</v>
      </c>
      <c r="G747">
        <v>131</v>
      </c>
      <c r="H747" s="44">
        <v>1650</v>
      </c>
      <c r="I747" s="18" t="s">
        <v>201</v>
      </c>
      <c r="J747">
        <v>1</v>
      </c>
      <c r="K747">
        <v>39.74</v>
      </c>
      <c r="L747">
        <v>11</v>
      </c>
      <c r="M747">
        <v>6</v>
      </c>
      <c r="N747">
        <v>25</v>
      </c>
      <c r="O747" s="30" t="s">
        <v>445</v>
      </c>
      <c r="P747" s="35" t="s">
        <v>436</v>
      </c>
      <c r="Q747">
        <v>4</v>
      </c>
      <c r="R747">
        <v>55</v>
      </c>
      <c r="S747" s="19" t="s">
        <v>13</v>
      </c>
      <c r="T747">
        <v>3</v>
      </c>
      <c r="U747">
        <v>2</v>
      </c>
      <c r="V747">
        <v>2</v>
      </c>
      <c r="W747">
        <v>2</v>
      </c>
      <c r="X747">
        <v>3</v>
      </c>
      <c r="AA747">
        <v>1165</v>
      </c>
      <c r="AB747" t="s">
        <v>16</v>
      </c>
    </row>
    <row r="748" spans="1:28" x14ac:dyDescent="0.25">
      <c r="A748" s="17" t="s">
        <v>241</v>
      </c>
      <c r="B748" s="25" t="s">
        <v>259</v>
      </c>
      <c r="C748">
        <v>8.1</v>
      </c>
      <c r="D748">
        <v>8</v>
      </c>
      <c r="E748" s="26" t="str">
        <f>VLOOKUP(U748, method!$A$1:$B$15, 2, 0)</f>
        <v>放頭</v>
      </c>
      <c r="F748">
        <v>2</v>
      </c>
      <c r="G748">
        <v>130</v>
      </c>
      <c r="H748" s="44">
        <v>1650</v>
      </c>
      <c r="I748" s="14" t="s">
        <v>50</v>
      </c>
      <c r="J748">
        <v>1</v>
      </c>
      <c r="K748">
        <v>40.96</v>
      </c>
      <c r="L748">
        <v>28</v>
      </c>
      <c r="M748">
        <v>5</v>
      </c>
      <c r="N748">
        <v>25</v>
      </c>
      <c r="O748" s="31" t="s">
        <v>451</v>
      </c>
      <c r="P748" s="35" t="s">
        <v>436</v>
      </c>
      <c r="Q748">
        <v>4</v>
      </c>
      <c r="R748">
        <v>55</v>
      </c>
      <c r="S748" s="19" t="s">
        <v>13</v>
      </c>
      <c r="T748">
        <v>7</v>
      </c>
      <c r="U748">
        <v>3</v>
      </c>
      <c r="V748">
        <v>4</v>
      </c>
      <c r="W748">
        <v>3</v>
      </c>
      <c r="X748">
        <v>8</v>
      </c>
      <c r="AA748">
        <v>1171</v>
      </c>
      <c r="AB748" t="s">
        <v>16</v>
      </c>
    </row>
    <row r="749" spans="1:28" x14ac:dyDescent="0.25">
      <c r="A749" s="17" t="s">
        <v>241</v>
      </c>
      <c r="B749" s="25" t="s">
        <v>259</v>
      </c>
      <c r="C749">
        <v>9.1</v>
      </c>
      <c r="D749" s="33">
        <v>2</v>
      </c>
      <c r="E749" s="28" t="str">
        <f>VLOOKUP(U749, method!$A$1:$B$15, 2, 0)</f>
        <v>中前</v>
      </c>
      <c r="F749">
        <v>1</v>
      </c>
      <c r="G749">
        <v>128</v>
      </c>
      <c r="H749" s="44">
        <v>1650</v>
      </c>
      <c r="I749" s="14" t="s">
        <v>50</v>
      </c>
      <c r="J749">
        <v>1</v>
      </c>
      <c r="K749">
        <v>40.71</v>
      </c>
      <c r="L749">
        <v>7</v>
      </c>
      <c r="M749">
        <v>5</v>
      </c>
      <c r="N749">
        <v>25</v>
      </c>
      <c r="O749" s="31" t="s">
        <v>439</v>
      </c>
      <c r="P749" s="35" t="s">
        <v>455</v>
      </c>
      <c r="Q749">
        <v>4</v>
      </c>
      <c r="R749">
        <v>53</v>
      </c>
      <c r="S749" s="19" t="s">
        <v>13</v>
      </c>
      <c r="T749" s="10" t="s">
        <v>488</v>
      </c>
      <c r="U749">
        <v>4</v>
      </c>
      <c r="V749">
        <v>3</v>
      </c>
      <c r="W749">
        <v>3</v>
      </c>
      <c r="X749">
        <v>2</v>
      </c>
      <c r="AA749">
        <v>1167</v>
      </c>
      <c r="AB749" t="s">
        <v>16</v>
      </c>
    </row>
    <row r="750" spans="1:28" x14ac:dyDescent="0.25">
      <c r="A750" s="17" t="s">
        <v>241</v>
      </c>
      <c r="B750" s="25" t="s">
        <v>259</v>
      </c>
      <c r="C750">
        <v>17</v>
      </c>
      <c r="D750">
        <v>7</v>
      </c>
      <c r="E750" s="26" t="str">
        <f>VLOOKUP(U750, method!$A$1:$B$15, 2, 0)</f>
        <v>放頭</v>
      </c>
      <c r="F750">
        <v>8</v>
      </c>
      <c r="G750">
        <v>131</v>
      </c>
      <c r="H750" s="44">
        <v>1650</v>
      </c>
      <c r="I750" s="14" t="s">
        <v>50</v>
      </c>
      <c r="J750">
        <v>1</v>
      </c>
      <c r="K750">
        <v>39.86</v>
      </c>
      <c r="L750">
        <v>30</v>
      </c>
      <c r="M750">
        <v>4</v>
      </c>
      <c r="N750">
        <v>25</v>
      </c>
      <c r="O750" s="31" t="s">
        <v>451</v>
      </c>
      <c r="P750" s="35" t="s">
        <v>436</v>
      </c>
      <c r="Q750">
        <v>4</v>
      </c>
      <c r="R750">
        <v>55</v>
      </c>
      <c r="S750" s="19" t="s">
        <v>13</v>
      </c>
      <c r="T750">
        <v>3</v>
      </c>
      <c r="U750">
        <v>1</v>
      </c>
      <c r="V750">
        <v>1</v>
      </c>
      <c r="W750">
        <v>1</v>
      </c>
      <c r="X750">
        <v>7</v>
      </c>
      <c r="AA750">
        <v>1172</v>
      </c>
      <c r="AB750" t="s">
        <v>16</v>
      </c>
    </row>
    <row r="751" spans="1:28" x14ac:dyDescent="0.25">
      <c r="A751" s="17" t="s">
        <v>241</v>
      </c>
      <c r="B751" s="25" t="s">
        <v>259</v>
      </c>
      <c r="C751">
        <v>18</v>
      </c>
      <c r="D751" s="34">
        <v>5</v>
      </c>
      <c r="E751" s="26" t="str">
        <f>VLOOKUP(U751, method!$A$1:$B$15, 2, 0)</f>
        <v>放頭</v>
      </c>
      <c r="F751">
        <v>10</v>
      </c>
      <c r="G751">
        <v>125</v>
      </c>
      <c r="H751" s="44">
        <v>1650</v>
      </c>
      <c r="I751" s="15" t="s">
        <v>441</v>
      </c>
      <c r="J751">
        <v>1</v>
      </c>
      <c r="K751">
        <v>39.92</v>
      </c>
      <c r="L751">
        <v>12</v>
      </c>
      <c r="M751">
        <v>3</v>
      </c>
      <c r="N751">
        <v>25</v>
      </c>
      <c r="O751" s="31" t="s">
        <v>439</v>
      </c>
      <c r="P751" s="35" t="s">
        <v>436</v>
      </c>
      <c r="Q751">
        <v>4</v>
      </c>
      <c r="R751">
        <v>57</v>
      </c>
      <c r="S751" s="19" t="s">
        <v>13</v>
      </c>
      <c r="T751" t="s">
        <v>637</v>
      </c>
      <c r="U751">
        <v>1</v>
      </c>
      <c r="V751">
        <v>1</v>
      </c>
      <c r="W751">
        <v>1</v>
      </c>
      <c r="X751">
        <v>5</v>
      </c>
      <c r="AA751">
        <v>1177</v>
      </c>
      <c r="AB751" t="s">
        <v>915</v>
      </c>
    </row>
    <row r="752" spans="1:28" x14ac:dyDescent="0.25">
      <c r="A752" s="17" t="s">
        <v>241</v>
      </c>
      <c r="B752" s="25" t="s">
        <v>259</v>
      </c>
      <c r="C752">
        <v>15</v>
      </c>
      <c r="D752" s="34">
        <v>5</v>
      </c>
      <c r="E752" s="28" t="str">
        <f>VLOOKUP(U752, method!$A$1:$B$15, 2, 0)</f>
        <v>中前</v>
      </c>
      <c r="F752">
        <v>3</v>
      </c>
      <c r="G752">
        <v>127</v>
      </c>
      <c r="H752" s="46">
        <v>1200</v>
      </c>
      <c r="I752" s="15" t="s">
        <v>441</v>
      </c>
      <c r="J752">
        <v>1</v>
      </c>
      <c r="K752">
        <v>10.55</v>
      </c>
      <c r="L752">
        <v>8</v>
      </c>
      <c r="M752">
        <v>1</v>
      </c>
      <c r="N752">
        <v>25</v>
      </c>
      <c r="O752" s="31" t="s">
        <v>439</v>
      </c>
      <c r="P752" s="35" t="s">
        <v>455</v>
      </c>
      <c r="Q752">
        <v>4</v>
      </c>
      <c r="R752">
        <v>59</v>
      </c>
      <c r="S752" s="19" t="s">
        <v>13</v>
      </c>
      <c r="T752" t="s">
        <v>637</v>
      </c>
      <c r="U752">
        <v>4</v>
      </c>
      <c r="V752">
        <v>3</v>
      </c>
      <c r="W752">
        <v>5</v>
      </c>
      <c r="AA752">
        <v>1168</v>
      </c>
      <c r="AB752" t="s">
        <v>113</v>
      </c>
    </row>
    <row r="753" spans="1:28" x14ac:dyDescent="0.25">
      <c r="A753" s="17" t="s">
        <v>241</v>
      </c>
      <c r="B753" s="25" t="s">
        <v>259</v>
      </c>
      <c r="C753">
        <v>38</v>
      </c>
      <c r="D753">
        <v>10</v>
      </c>
      <c r="E753" s="26" t="str">
        <f>VLOOKUP(U753, method!$A$1:$B$15, 2, 0)</f>
        <v>放頭</v>
      </c>
      <c r="F753">
        <v>8</v>
      </c>
      <c r="G753">
        <v>110</v>
      </c>
      <c r="H753" s="44">
        <v>1650</v>
      </c>
      <c r="I753" s="22" t="s">
        <v>833</v>
      </c>
      <c r="J753">
        <v>1</v>
      </c>
      <c r="K753">
        <v>41.68</v>
      </c>
      <c r="L753">
        <v>23</v>
      </c>
      <c r="M753">
        <v>10</v>
      </c>
      <c r="N753">
        <v>24</v>
      </c>
      <c r="O753" t="s">
        <v>511</v>
      </c>
      <c r="P753" s="35" t="s">
        <v>455</v>
      </c>
      <c r="Q753">
        <v>3</v>
      </c>
      <c r="R753">
        <v>61</v>
      </c>
      <c r="S753" s="19" t="s">
        <v>13</v>
      </c>
      <c r="T753" t="s">
        <v>774</v>
      </c>
      <c r="U753">
        <v>2</v>
      </c>
      <c r="V753">
        <v>2</v>
      </c>
      <c r="W753">
        <v>2</v>
      </c>
      <c r="X753">
        <v>10</v>
      </c>
      <c r="AA753">
        <v>1167</v>
      </c>
      <c r="AB753" t="s">
        <v>113</v>
      </c>
    </row>
    <row r="754" spans="1:28" x14ac:dyDescent="0.25">
      <c r="A754" s="17" t="s">
        <v>241</v>
      </c>
      <c r="B754" s="25" t="s">
        <v>259</v>
      </c>
      <c r="C754">
        <v>35</v>
      </c>
      <c r="D754">
        <v>11</v>
      </c>
      <c r="E754" s="26" t="str">
        <f>VLOOKUP(U754, method!$A$1:$B$15, 2, 0)</f>
        <v>放頭</v>
      </c>
      <c r="F754">
        <v>8</v>
      </c>
      <c r="G754">
        <v>113</v>
      </c>
      <c r="H754" s="44">
        <v>1650</v>
      </c>
      <c r="I754" s="15" t="s">
        <v>441</v>
      </c>
      <c r="J754">
        <v>1</v>
      </c>
      <c r="K754">
        <v>41.31</v>
      </c>
      <c r="L754">
        <v>9</v>
      </c>
      <c r="M754">
        <v>10</v>
      </c>
      <c r="N754">
        <v>24</v>
      </c>
      <c r="O754" s="31" t="s">
        <v>439</v>
      </c>
      <c r="P754" s="35" t="s">
        <v>455</v>
      </c>
      <c r="Q754">
        <v>3</v>
      </c>
      <c r="R754">
        <v>63</v>
      </c>
      <c r="S754" s="19" t="s">
        <v>13</v>
      </c>
      <c r="T754" t="s">
        <v>461</v>
      </c>
      <c r="U754">
        <v>2</v>
      </c>
      <c r="V754">
        <v>3</v>
      </c>
      <c r="W754">
        <v>3</v>
      </c>
      <c r="X754">
        <v>11</v>
      </c>
      <c r="AA754">
        <v>1171</v>
      </c>
      <c r="AB754" t="s">
        <v>113</v>
      </c>
    </row>
    <row r="755" spans="1:28" x14ac:dyDescent="0.25">
      <c r="A755" s="17" t="s">
        <v>241</v>
      </c>
      <c r="B755" s="25" t="s">
        <v>259</v>
      </c>
      <c r="C755">
        <v>12</v>
      </c>
      <c r="D755">
        <v>8</v>
      </c>
      <c r="E755" s="26" t="str">
        <f>VLOOKUP(U755, method!$A$1:$B$15, 2, 0)</f>
        <v>放頭</v>
      </c>
      <c r="F755">
        <v>1</v>
      </c>
      <c r="G755">
        <v>115</v>
      </c>
      <c r="H755" s="44">
        <v>1650</v>
      </c>
      <c r="I755" s="15" t="s">
        <v>441</v>
      </c>
      <c r="J755">
        <v>1</v>
      </c>
      <c r="K755">
        <v>40.26</v>
      </c>
      <c r="L755">
        <v>18</v>
      </c>
      <c r="M755">
        <v>9</v>
      </c>
      <c r="N755">
        <v>24</v>
      </c>
      <c r="O755" s="30" t="s">
        <v>445</v>
      </c>
      <c r="P755" s="35" t="s">
        <v>455</v>
      </c>
      <c r="Q755">
        <v>3</v>
      </c>
      <c r="R755">
        <v>64</v>
      </c>
      <c r="S755" s="19" t="s">
        <v>13</v>
      </c>
      <c r="T755" t="s">
        <v>529</v>
      </c>
      <c r="U755">
        <v>1</v>
      </c>
      <c r="V755">
        <v>1</v>
      </c>
      <c r="W755">
        <v>1</v>
      </c>
      <c r="X755">
        <v>8</v>
      </c>
      <c r="AA755">
        <v>1166</v>
      </c>
      <c r="AB755" t="s">
        <v>113</v>
      </c>
    </row>
    <row r="756" spans="1:28" x14ac:dyDescent="0.25">
      <c r="A756" s="17" t="s">
        <v>241</v>
      </c>
      <c r="B756" s="25" t="s">
        <v>259</v>
      </c>
      <c r="C756">
        <v>32</v>
      </c>
      <c r="D756">
        <v>13</v>
      </c>
      <c r="E756" s="26" t="str">
        <f>VLOOKUP(U756, method!$A$1:$B$15, 2, 0)</f>
        <v>放頭</v>
      </c>
      <c r="F756">
        <v>10</v>
      </c>
      <c r="G756">
        <v>115</v>
      </c>
      <c r="H756" s="34">
        <v>1600</v>
      </c>
      <c r="I756" s="15" t="s">
        <v>441</v>
      </c>
      <c r="J756">
        <v>1</v>
      </c>
      <c r="K756">
        <v>37.049999999999997</v>
      </c>
      <c r="L756">
        <v>14</v>
      </c>
      <c r="M756">
        <v>7</v>
      </c>
      <c r="N756">
        <v>24</v>
      </c>
      <c r="O756" t="s">
        <v>545</v>
      </c>
      <c r="P756" s="35" t="s">
        <v>455</v>
      </c>
      <c r="Q756">
        <v>3</v>
      </c>
      <c r="R756">
        <v>64</v>
      </c>
      <c r="S756" s="19" t="s">
        <v>13</v>
      </c>
      <c r="T756" t="s">
        <v>870</v>
      </c>
      <c r="U756">
        <v>1</v>
      </c>
      <c r="V756">
        <v>1</v>
      </c>
      <c r="W756">
        <v>1</v>
      </c>
      <c r="X756">
        <v>13</v>
      </c>
      <c r="AA756">
        <v>1165</v>
      </c>
      <c r="AB756" t="s">
        <v>113</v>
      </c>
    </row>
    <row r="757" spans="1:28" x14ac:dyDescent="0.25">
      <c r="A757" s="17" t="s">
        <v>241</v>
      </c>
      <c r="B757" s="25" t="s">
        <v>259</v>
      </c>
      <c r="C757">
        <v>16</v>
      </c>
      <c r="D757" s="34">
        <v>5</v>
      </c>
      <c r="E757" s="26" t="str">
        <f>VLOOKUP(U757, method!$A$1:$B$15, 2, 0)</f>
        <v>放頭</v>
      </c>
      <c r="F757">
        <v>9</v>
      </c>
      <c r="G757">
        <v>121</v>
      </c>
      <c r="H757" s="44">
        <v>1650</v>
      </c>
      <c r="I757" s="17" t="s">
        <v>512</v>
      </c>
      <c r="J757">
        <v>1</v>
      </c>
      <c r="K757">
        <v>40.74</v>
      </c>
      <c r="L757">
        <v>12</v>
      </c>
      <c r="M757">
        <v>6</v>
      </c>
      <c r="N757">
        <v>24</v>
      </c>
      <c r="O757" s="30" t="s">
        <v>445</v>
      </c>
      <c r="P757" s="35" t="s">
        <v>455</v>
      </c>
      <c r="Q757">
        <v>3</v>
      </c>
      <c r="R757">
        <v>64</v>
      </c>
      <c r="S757" s="19" t="s">
        <v>13</v>
      </c>
      <c r="T757" s="10" t="s">
        <v>552</v>
      </c>
      <c r="U757">
        <v>1</v>
      </c>
      <c r="V757">
        <v>1</v>
      </c>
      <c r="W757">
        <v>1</v>
      </c>
      <c r="X757">
        <v>5</v>
      </c>
      <c r="AA757">
        <v>1162</v>
      </c>
      <c r="AB757" t="s">
        <v>113</v>
      </c>
    </row>
    <row r="758" spans="1:28" x14ac:dyDescent="0.25">
      <c r="A758" s="17" t="s">
        <v>241</v>
      </c>
      <c r="B758" s="25" t="s">
        <v>259</v>
      </c>
      <c r="C758">
        <v>27</v>
      </c>
      <c r="D758" s="33">
        <v>1</v>
      </c>
      <c r="E758" s="26" t="str">
        <f>VLOOKUP(U758, method!$A$1:$B$15, 2, 0)</f>
        <v>放頭</v>
      </c>
      <c r="F758">
        <v>7</v>
      </c>
      <c r="G758">
        <v>128</v>
      </c>
      <c r="H758" s="44">
        <v>1650</v>
      </c>
      <c r="I758" s="15" t="s">
        <v>441</v>
      </c>
      <c r="J758">
        <v>1</v>
      </c>
      <c r="K758">
        <v>40.47</v>
      </c>
      <c r="L758">
        <v>22</v>
      </c>
      <c r="M758">
        <v>5</v>
      </c>
      <c r="N758">
        <v>24</v>
      </c>
      <c r="O758" s="31" t="s">
        <v>451</v>
      </c>
      <c r="P758" s="35" t="s">
        <v>455</v>
      </c>
      <c r="Q758">
        <v>4</v>
      </c>
      <c r="R758">
        <v>59</v>
      </c>
      <c r="S758" s="19" t="s">
        <v>13</v>
      </c>
      <c r="T758" s="10" t="s">
        <v>613</v>
      </c>
      <c r="U758">
        <v>1</v>
      </c>
      <c r="V758">
        <v>1</v>
      </c>
      <c r="W758">
        <v>1</v>
      </c>
      <c r="X758">
        <v>1</v>
      </c>
      <c r="AA758">
        <v>1166</v>
      </c>
      <c r="AB758" t="s">
        <v>321</v>
      </c>
    </row>
    <row r="759" spans="1:28" x14ac:dyDescent="0.25">
      <c r="A759" s="17" t="s">
        <v>241</v>
      </c>
      <c r="B759" s="25" t="s">
        <v>259</v>
      </c>
      <c r="C759">
        <v>146</v>
      </c>
      <c r="D759">
        <v>7</v>
      </c>
      <c r="E759" s="26" t="str">
        <f>VLOOKUP(U759, method!$A$1:$B$15, 2, 0)</f>
        <v>放頭</v>
      </c>
      <c r="F759">
        <v>9</v>
      </c>
      <c r="G759">
        <v>116</v>
      </c>
      <c r="H759" s="46">
        <v>1400</v>
      </c>
      <c r="I759" s="23" t="s">
        <v>39</v>
      </c>
      <c r="J759">
        <v>1</v>
      </c>
      <c r="K759">
        <v>22.81</v>
      </c>
      <c r="L759">
        <v>5</v>
      </c>
      <c r="M759">
        <v>5</v>
      </c>
      <c r="N759">
        <v>24</v>
      </c>
      <c r="O759" t="s">
        <v>551</v>
      </c>
      <c r="P759" s="35" t="s">
        <v>455</v>
      </c>
      <c r="Q759">
        <v>3</v>
      </c>
      <c r="R759">
        <v>61</v>
      </c>
      <c r="S759" s="19" t="s">
        <v>13</v>
      </c>
      <c r="T759">
        <v>5</v>
      </c>
      <c r="U759">
        <v>1</v>
      </c>
      <c r="V759">
        <v>1</v>
      </c>
      <c r="W759">
        <v>1</v>
      </c>
      <c r="X759">
        <v>7</v>
      </c>
      <c r="AA759">
        <v>1166</v>
      </c>
      <c r="AB759" t="s">
        <v>100</v>
      </c>
    </row>
    <row r="760" spans="1:28" x14ac:dyDescent="0.25">
      <c r="A760" s="17" t="s">
        <v>241</v>
      </c>
      <c r="B760" s="25" t="s">
        <v>259</v>
      </c>
      <c r="C760">
        <v>217</v>
      </c>
      <c r="D760">
        <v>12</v>
      </c>
      <c r="E760" s="26" t="str">
        <f>VLOOKUP(U760, method!$A$1:$B$15, 2, 0)</f>
        <v>放頭</v>
      </c>
      <c r="F760">
        <v>8</v>
      </c>
      <c r="G760">
        <v>121</v>
      </c>
      <c r="H760" s="46">
        <v>1400</v>
      </c>
      <c r="I760" s="21" t="s">
        <v>61</v>
      </c>
      <c r="J760">
        <v>1</v>
      </c>
      <c r="K760">
        <v>23.86</v>
      </c>
      <c r="L760">
        <v>20</v>
      </c>
      <c r="M760">
        <v>4</v>
      </c>
      <c r="N760">
        <v>24</v>
      </c>
      <c r="O760" t="s">
        <v>631</v>
      </c>
      <c r="P760" s="35" t="s">
        <v>455</v>
      </c>
      <c r="Q760">
        <v>3</v>
      </c>
      <c r="R760">
        <v>63</v>
      </c>
      <c r="S760" s="19" t="s">
        <v>13</v>
      </c>
      <c r="T760" t="s">
        <v>872</v>
      </c>
      <c r="U760">
        <v>3</v>
      </c>
      <c r="V760">
        <v>3</v>
      </c>
      <c r="W760">
        <v>3</v>
      </c>
      <c r="X760">
        <v>12</v>
      </c>
      <c r="AA760">
        <v>1168</v>
      </c>
      <c r="AB760" t="s">
        <v>620</v>
      </c>
    </row>
    <row r="761" spans="1:28" x14ac:dyDescent="0.25">
      <c r="A761" s="17" t="s">
        <v>241</v>
      </c>
      <c r="B761" s="25" t="s">
        <v>259</v>
      </c>
      <c r="C761">
        <v>69</v>
      </c>
      <c r="D761">
        <v>12</v>
      </c>
      <c r="E761" s="28" t="str">
        <f>VLOOKUP(U761, method!$A$1:$B$15, 2, 0)</f>
        <v>中前</v>
      </c>
      <c r="F761">
        <v>8</v>
      </c>
      <c r="G761">
        <v>122</v>
      </c>
      <c r="H761" s="46">
        <v>1400</v>
      </c>
      <c r="I761" s="21" t="s">
        <v>61</v>
      </c>
      <c r="J761">
        <v>1</v>
      </c>
      <c r="K761">
        <v>27.31</v>
      </c>
      <c r="L761">
        <v>31</v>
      </c>
      <c r="M761">
        <v>3</v>
      </c>
      <c r="N761">
        <v>24</v>
      </c>
      <c r="O761" t="s">
        <v>491</v>
      </c>
      <c r="P761" s="35" t="s">
        <v>455</v>
      </c>
      <c r="Q761">
        <v>3</v>
      </c>
      <c r="R761">
        <v>63</v>
      </c>
      <c r="S761" s="19" t="s">
        <v>13</v>
      </c>
      <c r="T761" t="s">
        <v>1356</v>
      </c>
      <c r="U761">
        <v>5</v>
      </c>
      <c r="V761">
        <v>1</v>
      </c>
      <c r="W761">
        <v>7</v>
      </c>
      <c r="X761">
        <v>12</v>
      </c>
      <c r="AA761">
        <v>1173</v>
      </c>
      <c r="AB761" t="s">
        <v>635</v>
      </c>
    </row>
    <row r="762" spans="1:28" x14ac:dyDescent="0.25">
      <c r="A762" s="17" t="s">
        <v>241</v>
      </c>
      <c r="B762" s="14" t="s">
        <v>262</v>
      </c>
      <c r="C762">
        <v>13</v>
      </c>
      <c r="D762">
        <v>6</v>
      </c>
      <c r="E762" s="27" t="str">
        <f>VLOOKUP(U762, method!$A$1:$B$15, 2, 0)</f>
        <v>中後</v>
      </c>
      <c r="F762">
        <v>6</v>
      </c>
      <c r="G762">
        <v>129</v>
      </c>
      <c r="H762" s="44">
        <v>1650</v>
      </c>
      <c r="I762" s="16" t="s">
        <v>71</v>
      </c>
      <c r="J762">
        <v>1</v>
      </c>
      <c r="K762">
        <v>40.24</v>
      </c>
      <c r="L762">
        <v>25</v>
      </c>
      <c r="M762">
        <v>6</v>
      </c>
      <c r="N762">
        <v>25</v>
      </c>
      <c r="O762" s="31" t="s">
        <v>435</v>
      </c>
      <c r="P762" s="35" t="s">
        <v>436</v>
      </c>
      <c r="Q762">
        <v>4</v>
      </c>
      <c r="R762">
        <v>54</v>
      </c>
      <c r="S762" s="21" t="s">
        <v>126</v>
      </c>
      <c r="T762" s="10" t="s">
        <v>498</v>
      </c>
      <c r="U762">
        <v>10</v>
      </c>
      <c r="V762">
        <v>11</v>
      </c>
      <c r="W762">
        <v>10</v>
      </c>
      <c r="X762">
        <v>6</v>
      </c>
      <c r="AA762">
        <v>1192</v>
      </c>
      <c r="AB762" t="s">
        <v>30</v>
      </c>
    </row>
    <row r="763" spans="1:28" x14ac:dyDescent="0.25">
      <c r="A763" s="17" t="s">
        <v>241</v>
      </c>
      <c r="B763" s="14" t="s">
        <v>262</v>
      </c>
      <c r="C763">
        <v>10</v>
      </c>
      <c r="D763" s="34">
        <v>5</v>
      </c>
      <c r="E763" s="27" t="str">
        <f>VLOOKUP(U763, method!$A$1:$B$15, 2, 0)</f>
        <v>中後</v>
      </c>
      <c r="F763">
        <v>2</v>
      </c>
      <c r="G763">
        <v>134</v>
      </c>
      <c r="H763" s="44">
        <v>1650</v>
      </c>
      <c r="I763" s="16" t="s">
        <v>71</v>
      </c>
      <c r="J763">
        <v>1</v>
      </c>
      <c r="K763">
        <v>41.93</v>
      </c>
      <c r="L763">
        <v>4</v>
      </c>
      <c r="M763">
        <v>6</v>
      </c>
      <c r="N763">
        <v>25</v>
      </c>
      <c r="O763" s="31" t="s">
        <v>439</v>
      </c>
      <c r="P763" s="36" t="s">
        <v>440</v>
      </c>
      <c r="Q763">
        <v>4</v>
      </c>
      <c r="R763">
        <v>56</v>
      </c>
      <c r="S763" s="21" t="s">
        <v>126</v>
      </c>
      <c r="T763" t="s">
        <v>456</v>
      </c>
      <c r="U763">
        <v>10</v>
      </c>
      <c r="V763">
        <v>10</v>
      </c>
      <c r="W763">
        <v>12</v>
      </c>
      <c r="X763">
        <v>5</v>
      </c>
      <c r="AA763">
        <v>1184</v>
      </c>
      <c r="AB763" t="s">
        <v>30</v>
      </c>
    </row>
    <row r="764" spans="1:28" x14ac:dyDescent="0.25">
      <c r="A764" s="17" t="s">
        <v>241</v>
      </c>
      <c r="B764" s="14" t="s">
        <v>262</v>
      </c>
      <c r="C764">
        <v>34</v>
      </c>
      <c r="D764">
        <v>8</v>
      </c>
      <c r="E764" s="27" t="str">
        <f>VLOOKUP(U764, method!$A$1:$B$15, 2, 0)</f>
        <v>中後</v>
      </c>
      <c r="F764">
        <v>9</v>
      </c>
      <c r="G764">
        <v>134</v>
      </c>
      <c r="H764" s="34">
        <v>1600</v>
      </c>
      <c r="I764" s="22" t="s">
        <v>33</v>
      </c>
      <c r="J764">
        <v>1</v>
      </c>
      <c r="K764">
        <v>34.869999999999997</v>
      </c>
      <c r="L764">
        <v>25</v>
      </c>
      <c r="M764">
        <v>5</v>
      </c>
      <c r="N764">
        <v>25</v>
      </c>
      <c r="O764" t="s">
        <v>545</v>
      </c>
      <c r="P764" s="35" t="s">
        <v>455</v>
      </c>
      <c r="Q764">
        <v>4</v>
      </c>
      <c r="R764">
        <v>58</v>
      </c>
      <c r="S764" s="21" t="s">
        <v>126</v>
      </c>
      <c r="T764" t="s">
        <v>480</v>
      </c>
      <c r="U764">
        <v>8</v>
      </c>
      <c r="V764">
        <v>9</v>
      </c>
      <c r="W764">
        <v>9</v>
      </c>
      <c r="X764">
        <v>8</v>
      </c>
      <c r="AA764">
        <v>1177</v>
      </c>
      <c r="AB764" t="s">
        <v>863</v>
      </c>
    </row>
    <row r="765" spans="1:28" x14ac:dyDescent="0.25">
      <c r="A765" s="17" t="s">
        <v>241</v>
      </c>
      <c r="B765" s="14" t="s">
        <v>262</v>
      </c>
      <c r="C765">
        <v>3.6</v>
      </c>
      <c r="D765">
        <v>7</v>
      </c>
      <c r="E765" s="27" t="str">
        <f>VLOOKUP(U765, method!$A$1:$B$15, 2, 0)</f>
        <v>中後</v>
      </c>
      <c r="F765">
        <v>2</v>
      </c>
      <c r="G765">
        <v>135</v>
      </c>
      <c r="H765" s="44">
        <v>1650</v>
      </c>
      <c r="I765" s="16" t="s">
        <v>71</v>
      </c>
      <c r="J765">
        <v>1</v>
      </c>
      <c r="K765">
        <v>41.15</v>
      </c>
      <c r="L765">
        <v>7</v>
      </c>
      <c r="M765">
        <v>5</v>
      </c>
      <c r="N765">
        <v>25</v>
      </c>
      <c r="O765" s="31" t="s">
        <v>439</v>
      </c>
      <c r="P765" s="35" t="s">
        <v>455</v>
      </c>
      <c r="Q765">
        <v>4</v>
      </c>
      <c r="R765">
        <v>60</v>
      </c>
      <c r="S765" s="21" t="s">
        <v>126</v>
      </c>
      <c r="T765">
        <v>3</v>
      </c>
      <c r="U765">
        <v>8</v>
      </c>
      <c r="V765">
        <v>7</v>
      </c>
      <c r="W765">
        <v>7</v>
      </c>
      <c r="X765">
        <v>7</v>
      </c>
      <c r="AA765">
        <v>1182</v>
      </c>
      <c r="AB765" t="s">
        <v>16</v>
      </c>
    </row>
    <row r="766" spans="1:28" x14ac:dyDescent="0.25">
      <c r="A766" s="17" t="s">
        <v>241</v>
      </c>
      <c r="B766" s="14" t="s">
        <v>262</v>
      </c>
      <c r="C766">
        <v>37</v>
      </c>
      <c r="D766" s="33">
        <v>3</v>
      </c>
      <c r="E766" s="28" t="str">
        <f>VLOOKUP(U766, method!$A$1:$B$15, 2, 0)</f>
        <v>中前</v>
      </c>
      <c r="F766">
        <v>4</v>
      </c>
      <c r="G766">
        <v>118</v>
      </c>
      <c r="H766" s="44">
        <v>1650</v>
      </c>
      <c r="I766" s="15" t="s">
        <v>391</v>
      </c>
      <c r="J766">
        <v>1</v>
      </c>
      <c r="K766">
        <v>39.200000000000003</v>
      </c>
      <c r="L766">
        <v>30</v>
      </c>
      <c r="M766">
        <v>4</v>
      </c>
      <c r="N766">
        <v>25</v>
      </c>
      <c r="O766" s="31" t="s">
        <v>451</v>
      </c>
      <c r="P766" s="35" t="s">
        <v>436</v>
      </c>
      <c r="Q766">
        <v>3</v>
      </c>
      <c r="R766">
        <v>60</v>
      </c>
      <c r="S766" s="21" t="s">
        <v>126</v>
      </c>
      <c r="T766" s="10" t="s">
        <v>552</v>
      </c>
      <c r="U766">
        <v>7</v>
      </c>
      <c r="V766">
        <v>6</v>
      </c>
      <c r="W766">
        <v>6</v>
      </c>
      <c r="X766">
        <v>3</v>
      </c>
      <c r="AA766">
        <v>1180</v>
      </c>
      <c r="AB766" t="s">
        <v>867</v>
      </c>
    </row>
    <row r="767" spans="1:28" x14ac:dyDescent="0.25">
      <c r="A767" s="17" t="s">
        <v>241</v>
      </c>
      <c r="B767" s="14" t="s">
        <v>262</v>
      </c>
      <c r="C767">
        <v>14</v>
      </c>
      <c r="D767">
        <v>8</v>
      </c>
      <c r="E767" s="27" t="str">
        <f>VLOOKUP(U767, method!$A$1:$B$15, 2, 0)</f>
        <v>中後</v>
      </c>
      <c r="F767">
        <v>7</v>
      </c>
      <c r="G767">
        <v>118</v>
      </c>
      <c r="H767" s="44">
        <v>1650</v>
      </c>
      <c r="I767" s="15" t="s">
        <v>391</v>
      </c>
      <c r="J767">
        <v>1</v>
      </c>
      <c r="K767">
        <v>40.200000000000003</v>
      </c>
      <c r="L767">
        <v>9</v>
      </c>
      <c r="M767">
        <v>4</v>
      </c>
      <c r="N767">
        <v>25</v>
      </c>
      <c r="O767" s="31" t="s">
        <v>439</v>
      </c>
      <c r="P767" s="35" t="s">
        <v>436</v>
      </c>
      <c r="Q767">
        <v>3</v>
      </c>
      <c r="R767">
        <v>62</v>
      </c>
      <c r="S767" s="21" t="s">
        <v>126</v>
      </c>
      <c r="T767" t="s">
        <v>480</v>
      </c>
      <c r="U767">
        <v>10</v>
      </c>
      <c r="V767">
        <v>10</v>
      </c>
      <c r="W767">
        <v>11</v>
      </c>
      <c r="X767">
        <v>8</v>
      </c>
      <c r="AA767">
        <v>1174</v>
      </c>
      <c r="AB767" t="s">
        <v>30</v>
      </c>
    </row>
    <row r="768" spans="1:28" x14ac:dyDescent="0.25">
      <c r="A768" s="17" t="s">
        <v>241</v>
      </c>
      <c r="B768" s="14" t="s">
        <v>262</v>
      </c>
      <c r="C768">
        <v>31</v>
      </c>
      <c r="D768">
        <v>11</v>
      </c>
      <c r="E768" s="27" t="str">
        <f>VLOOKUP(U768, method!$A$1:$B$15, 2, 0)</f>
        <v>中後</v>
      </c>
      <c r="F768">
        <v>10</v>
      </c>
      <c r="G768">
        <v>121</v>
      </c>
      <c r="H768" s="44">
        <v>1650</v>
      </c>
      <c r="I768" s="16" t="s">
        <v>71</v>
      </c>
      <c r="J768">
        <v>1</v>
      </c>
      <c r="K768">
        <v>40.9</v>
      </c>
      <c r="L768">
        <v>5</v>
      </c>
      <c r="M768">
        <v>2</v>
      </c>
      <c r="N768">
        <v>25</v>
      </c>
      <c r="O768" s="31" t="s">
        <v>439</v>
      </c>
      <c r="P768" s="35" t="s">
        <v>455</v>
      </c>
      <c r="Q768">
        <v>3</v>
      </c>
      <c r="R768">
        <v>64</v>
      </c>
      <c r="S768" s="21" t="s">
        <v>126</v>
      </c>
      <c r="T768" t="s">
        <v>664</v>
      </c>
      <c r="U768">
        <v>10</v>
      </c>
      <c r="V768">
        <v>11</v>
      </c>
      <c r="W768">
        <v>11</v>
      </c>
      <c r="X768">
        <v>11</v>
      </c>
      <c r="AA768">
        <v>1207</v>
      </c>
      <c r="AB768" t="s">
        <v>30</v>
      </c>
    </row>
    <row r="769" spans="1:28" x14ac:dyDescent="0.25">
      <c r="A769" s="17" t="s">
        <v>241</v>
      </c>
      <c r="B769" s="14" t="s">
        <v>262</v>
      </c>
      <c r="C769">
        <v>21</v>
      </c>
      <c r="D769">
        <v>7</v>
      </c>
      <c r="E769" s="29" t="str">
        <f>VLOOKUP(U769, method!$A$1:$B$15, 2, 0)</f>
        <v>留後</v>
      </c>
      <c r="F769">
        <v>12</v>
      </c>
      <c r="G769">
        <v>121</v>
      </c>
      <c r="H769" s="44">
        <v>1650</v>
      </c>
      <c r="I769" s="16" t="s">
        <v>71</v>
      </c>
      <c r="J769">
        <v>1</v>
      </c>
      <c r="K769">
        <v>39.979999999999997</v>
      </c>
      <c r="L769">
        <v>15</v>
      </c>
      <c r="M769">
        <v>1</v>
      </c>
      <c r="N769">
        <v>25</v>
      </c>
      <c r="O769" s="30" t="s">
        <v>445</v>
      </c>
      <c r="P769" s="35" t="s">
        <v>455</v>
      </c>
      <c r="Q769">
        <v>3</v>
      </c>
      <c r="R769">
        <v>65</v>
      </c>
      <c r="S769" s="21" t="s">
        <v>126</v>
      </c>
      <c r="T769" s="10" t="s">
        <v>498</v>
      </c>
      <c r="U769">
        <v>12</v>
      </c>
      <c r="V769">
        <v>12</v>
      </c>
      <c r="W769">
        <v>9</v>
      </c>
      <c r="X769">
        <v>7</v>
      </c>
      <c r="AA769">
        <v>1198</v>
      </c>
      <c r="AB769" t="s">
        <v>30</v>
      </c>
    </row>
    <row r="770" spans="1:28" x14ac:dyDescent="0.25">
      <c r="A770" s="17" t="s">
        <v>241</v>
      </c>
      <c r="B770" s="14" t="s">
        <v>262</v>
      </c>
      <c r="C770">
        <v>9.6999999999999993</v>
      </c>
      <c r="D770" s="33">
        <v>3</v>
      </c>
      <c r="E770" s="28" t="str">
        <f>VLOOKUP(U770, method!$A$1:$B$15, 2, 0)</f>
        <v>中前</v>
      </c>
      <c r="F770">
        <v>2</v>
      </c>
      <c r="G770">
        <v>122</v>
      </c>
      <c r="H770" s="44">
        <v>1650</v>
      </c>
      <c r="I770" s="16" t="s">
        <v>71</v>
      </c>
      <c r="J770">
        <v>1</v>
      </c>
      <c r="K770">
        <v>40.58</v>
      </c>
      <c r="L770">
        <v>11</v>
      </c>
      <c r="M770">
        <v>12</v>
      </c>
      <c r="N770">
        <v>24</v>
      </c>
      <c r="O770" s="30" t="s">
        <v>445</v>
      </c>
      <c r="P770" s="35" t="s">
        <v>455</v>
      </c>
      <c r="Q770">
        <v>3</v>
      </c>
      <c r="R770">
        <v>65</v>
      </c>
      <c r="S770" s="21" t="s">
        <v>126</v>
      </c>
      <c r="T770" s="10" t="s">
        <v>376</v>
      </c>
      <c r="U770">
        <v>5</v>
      </c>
      <c r="V770">
        <v>5</v>
      </c>
      <c r="W770">
        <v>7</v>
      </c>
      <c r="X770">
        <v>3</v>
      </c>
      <c r="AA770">
        <v>1181</v>
      </c>
      <c r="AB770" t="s">
        <v>30</v>
      </c>
    </row>
    <row r="771" spans="1:28" x14ac:dyDescent="0.25">
      <c r="A771" s="17" t="s">
        <v>241</v>
      </c>
      <c r="B771" s="14" t="s">
        <v>262</v>
      </c>
      <c r="C771">
        <v>6.8</v>
      </c>
      <c r="D771">
        <v>7</v>
      </c>
      <c r="E771" s="27" t="str">
        <f>VLOOKUP(U771, method!$A$1:$B$15, 2, 0)</f>
        <v>中後</v>
      </c>
      <c r="F771">
        <v>1</v>
      </c>
      <c r="G771">
        <v>122</v>
      </c>
      <c r="H771" s="44">
        <v>1650</v>
      </c>
      <c r="I771" s="16" t="s">
        <v>71</v>
      </c>
      <c r="J771">
        <v>1</v>
      </c>
      <c r="K771">
        <v>40.81</v>
      </c>
      <c r="L771">
        <v>9</v>
      </c>
      <c r="M771">
        <v>10</v>
      </c>
      <c r="N771">
        <v>24</v>
      </c>
      <c r="O771" s="31" t="s">
        <v>439</v>
      </c>
      <c r="P771" s="35" t="s">
        <v>455</v>
      </c>
      <c r="Q771">
        <v>3</v>
      </c>
      <c r="R771">
        <v>65</v>
      </c>
      <c r="S771" s="21" t="s">
        <v>126</v>
      </c>
      <c r="T771" t="s">
        <v>519</v>
      </c>
      <c r="U771">
        <v>10</v>
      </c>
      <c r="V771">
        <v>9</v>
      </c>
      <c r="W771">
        <v>10</v>
      </c>
      <c r="X771">
        <v>7</v>
      </c>
      <c r="AA771">
        <v>1183</v>
      </c>
      <c r="AB771" t="s">
        <v>30</v>
      </c>
    </row>
    <row r="772" spans="1:28" x14ac:dyDescent="0.25">
      <c r="A772" s="17" t="s">
        <v>241</v>
      </c>
      <c r="B772" s="14" t="s">
        <v>262</v>
      </c>
      <c r="C772">
        <v>3</v>
      </c>
      <c r="D772" s="33">
        <v>3</v>
      </c>
      <c r="E772" s="27" t="str">
        <f>VLOOKUP(U772, method!$A$1:$B$15, 2, 0)</f>
        <v>中後</v>
      </c>
      <c r="F772">
        <v>4</v>
      </c>
      <c r="G772">
        <v>121</v>
      </c>
      <c r="H772" s="44">
        <v>1650</v>
      </c>
      <c r="I772" s="16" t="s">
        <v>71</v>
      </c>
      <c r="J772">
        <v>1</v>
      </c>
      <c r="K772">
        <v>39.85</v>
      </c>
      <c r="L772">
        <v>18</v>
      </c>
      <c r="M772">
        <v>9</v>
      </c>
      <c r="N772">
        <v>24</v>
      </c>
      <c r="O772" s="30" t="s">
        <v>445</v>
      </c>
      <c r="P772" s="35" t="s">
        <v>455</v>
      </c>
      <c r="Q772">
        <v>3</v>
      </c>
      <c r="R772">
        <v>63</v>
      </c>
      <c r="S772" s="21" t="s">
        <v>126</v>
      </c>
      <c r="T772" s="10" t="s">
        <v>376</v>
      </c>
      <c r="U772">
        <v>10</v>
      </c>
      <c r="V772">
        <v>10</v>
      </c>
      <c r="W772">
        <v>9</v>
      </c>
      <c r="X772">
        <v>3</v>
      </c>
      <c r="AA772">
        <v>1171</v>
      </c>
      <c r="AB772" t="s">
        <v>30</v>
      </c>
    </row>
    <row r="773" spans="1:28" x14ac:dyDescent="0.25">
      <c r="A773" s="17" t="s">
        <v>241</v>
      </c>
      <c r="B773" s="14" t="s">
        <v>262</v>
      </c>
      <c r="C773">
        <v>5.6</v>
      </c>
      <c r="D773" s="34">
        <v>4</v>
      </c>
      <c r="E773" s="27" t="str">
        <f>VLOOKUP(U773, method!$A$1:$B$15, 2, 0)</f>
        <v>中後</v>
      </c>
      <c r="F773">
        <v>8</v>
      </c>
      <c r="G773">
        <v>119</v>
      </c>
      <c r="H773" s="44">
        <v>1650</v>
      </c>
      <c r="I773" s="15" t="s">
        <v>391</v>
      </c>
      <c r="J773">
        <v>1</v>
      </c>
      <c r="K773">
        <v>41.35</v>
      </c>
      <c r="L773">
        <v>11</v>
      </c>
      <c r="M773">
        <v>9</v>
      </c>
      <c r="N773">
        <v>24</v>
      </c>
      <c r="O773" s="31" t="s">
        <v>439</v>
      </c>
      <c r="P773" s="35" t="s">
        <v>455</v>
      </c>
      <c r="Q773">
        <v>3</v>
      </c>
      <c r="R773">
        <v>63</v>
      </c>
      <c r="S773" s="21" t="s">
        <v>126</v>
      </c>
      <c r="T773" s="10">
        <v>2</v>
      </c>
      <c r="U773">
        <v>10</v>
      </c>
      <c r="V773">
        <v>10</v>
      </c>
      <c r="W773">
        <v>10</v>
      </c>
      <c r="X773">
        <v>4</v>
      </c>
      <c r="AA773">
        <v>1172</v>
      </c>
      <c r="AB773" t="s">
        <v>30</v>
      </c>
    </row>
    <row r="774" spans="1:28" x14ac:dyDescent="0.25">
      <c r="A774" s="17" t="s">
        <v>241</v>
      </c>
      <c r="B774" s="14" t="s">
        <v>262</v>
      </c>
      <c r="C774">
        <v>14</v>
      </c>
      <c r="D774" s="34">
        <v>4</v>
      </c>
      <c r="E774" s="29" t="str">
        <f>VLOOKUP(U774, method!$A$1:$B$15, 2, 0)</f>
        <v>留後</v>
      </c>
      <c r="F774">
        <v>4</v>
      </c>
      <c r="G774">
        <v>120</v>
      </c>
      <c r="H774" s="46">
        <v>1400</v>
      </c>
      <c r="I774" s="15" t="s">
        <v>391</v>
      </c>
      <c r="J774">
        <v>1</v>
      </c>
      <c r="K774">
        <v>22.02</v>
      </c>
      <c r="L774">
        <v>14</v>
      </c>
      <c r="M774">
        <v>7</v>
      </c>
      <c r="N774">
        <v>24</v>
      </c>
      <c r="O774" t="s">
        <v>545</v>
      </c>
      <c r="P774" s="35" t="s">
        <v>455</v>
      </c>
      <c r="Q774">
        <v>3</v>
      </c>
      <c r="R774">
        <v>63</v>
      </c>
      <c r="S774" s="21" t="s">
        <v>126</v>
      </c>
      <c r="T774" t="s">
        <v>536</v>
      </c>
      <c r="U774">
        <v>14</v>
      </c>
      <c r="V774">
        <v>14</v>
      </c>
      <c r="W774">
        <v>13</v>
      </c>
      <c r="X774">
        <v>4</v>
      </c>
      <c r="AA774">
        <v>1173</v>
      </c>
      <c r="AB774" t="s">
        <v>30</v>
      </c>
    </row>
    <row r="775" spans="1:28" x14ac:dyDescent="0.25">
      <c r="A775" s="17" t="s">
        <v>241</v>
      </c>
      <c r="B775" s="14" t="s">
        <v>262</v>
      </c>
      <c r="C775">
        <v>4.2</v>
      </c>
      <c r="D775" s="33">
        <v>1</v>
      </c>
      <c r="E775" s="29" t="str">
        <f>VLOOKUP(U775, method!$A$1:$B$15, 2, 0)</f>
        <v>留後</v>
      </c>
      <c r="F775">
        <v>4</v>
      </c>
      <c r="G775">
        <v>132</v>
      </c>
      <c r="H775" s="44">
        <v>1650</v>
      </c>
      <c r="I775" s="16" t="s">
        <v>71</v>
      </c>
      <c r="J775">
        <v>1</v>
      </c>
      <c r="K775">
        <v>39.26</v>
      </c>
      <c r="L775">
        <v>26</v>
      </c>
      <c r="M775">
        <v>6</v>
      </c>
      <c r="N775">
        <v>24</v>
      </c>
      <c r="O775" s="31" t="s">
        <v>435</v>
      </c>
      <c r="P775" s="35" t="s">
        <v>455</v>
      </c>
      <c r="Q775">
        <v>4</v>
      </c>
      <c r="R775">
        <v>56</v>
      </c>
      <c r="S775" s="21" t="s">
        <v>126</v>
      </c>
      <c r="T775" s="10" t="s">
        <v>452</v>
      </c>
      <c r="U775">
        <v>11</v>
      </c>
      <c r="V775">
        <v>11</v>
      </c>
      <c r="W775">
        <v>11</v>
      </c>
      <c r="X775">
        <v>1</v>
      </c>
      <c r="AA775">
        <v>1176</v>
      </c>
      <c r="AB775" t="s">
        <v>30</v>
      </c>
    </row>
    <row r="776" spans="1:28" x14ac:dyDescent="0.25">
      <c r="A776" s="17" t="s">
        <v>241</v>
      </c>
      <c r="B776" s="14" t="s">
        <v>262</v>
      </c>
      <c r="C776">
        <v>12</v>
      </c>
      <c r="D776" s="33">
        <v>2</v>
      </c>
      <c r="E776" s="27" t="str">
        <f>VLOOKUP(U776, method!$A$1:$B$15, 2, 0)</f>
        <v>中後</v>
      </c>
      <c r="F776">
        <v>9</v>
      </c>
      <c r="G776">
        <v>129</v>
      </c>
      <c r="H776" s="44">
        <v>1650</v>
      </c>
      <c r="I776" s="16" t="s">
        <v>71</v>
      </c>
      <c r="J776">
        <v>1</v>
      </c>
      <c r="K776">
        <v>40.04</v>
      </c>
      <c r="L776">
        <v>12</v>
      </c>
      <c r="M776">
        <v>6</v>
      </c>
      <c r="N776">
        <v>24</v>
      </c>
      <c r="O776" s="30" t="s">
        <v>445</v>
      </c>
      <c r="P776" s="35" t="s">
        <v>455</v>
      </c>
      <c r="Q776">
        <v>4</v>
      </c>
      <c r="R776">
        <v>54</v>
      </c>
      <c r="S776" s="21" t="s">
        <v>126</v>
      </c>
      <c r="T776" s="10" t="s">
        <v>488</v>
      </c>
      <c r="U776">
        <v>10</v>
      </c>
      <c r="V776">
        <v>10</v>
      </c>
      <c r="W776">
        <v>10</v>
      </c>
      <c r="X776">
        <v>2</v>
      </c>
      <c r="AA776">
        <v>1169</v>
      </c>
      <c r="AB776" t="s">
        <v>30</v>
      </c>
    </row>
    <row r="777" spans="1:28" x14ac:dyDescent="0.25">
      <c r="A777" s="17" t="s">
        <v>241</v>
      </c>
      <c r="B777" s="14" t="s">
        <v>262</v>
      </c>
      <c r="C777">
        <v>9.4</v>
      </c>
      <c r="D777">
        <v>7</v>
      </c>
      <c r="E777" s="28" t="str">
        <f>VLOOKUP(U777, method!$A$1:$B$15, 2, 0)</f>
        <v>中前</v>
      </c>
      <c r="F777">
        <v>5</v>
      </c>
      <c r="G777">
        <v>130</v>
      </c>
      <c r="H777" s="44">
        <v>1650</v>
      </c>
      <c r="I777" s="16" t="s">
        <v>71</v>
      </c>
      <c r="J777">
        <v>1</v>
      </c>
      <c r="K777">
        <v>42.69</v>
      </c>
      <c r="L777">
        <v>5</v>
      </c>
      <c r="M777">
        <v>6</v>
      </c>
      <c r="N777">
        <v>24</v>
      </c>
      <c r="O777" s="31" t="s">
        <v>439</v>
      </c>
      <c r="P777" s="36" t="s">
        <v>440</v>
      </c>
      <c r="Q777">
        <v>4</v>
      </c>
      <c r="R777">
        <v>54</v>
      </c>
      <c r="S777" s="21" t="s">
        <v>126</v>
      </c>
      <c r="T777" t="s">
        <v>533</v>
      </c>
      <c r="U777">
        <v>6</v>
      </c>
      <c r="V777">
        <v>6</v>
      </c>
      <c r="W777">
        <v>7</v>
      </c>
      <c r="X777">
        <v>7</v>
      </c>
      <c r="AA777">
        <v>1178</v>
      </c>
      <c r="AB777" t="s">
        <v>30</v>
      </c>
    </row>
    <row r="778" spans="1:28" x14ac:dyDescent="0.25">
      <c r="A778" s="17" t="s">
        <v>241</v>
      </c>
      <c r="B778" s="14" t="s">
        <v>262</v>
      </c>
      <c r="C778">
        <v>6.2</v>
      </c>
      <c r="D778" s="33">
        <v>1</v>
      </c>
      <c r="E778" s="29" t="str">
        <f>VLOOKUP(U778, method!$A$1:$B$15, 2, 0)</f>
        <v>留後</v>
      </c>
      <c r="F778">
        <v>8</v>
      </c>
      <c r="G778">
        <v>125</v>
      </c>
      <c r="H778" s="44">
        <v>1650</v>
      </c>
      <c r="I778" s="16" t="s">
        <v>71</v>
      </c>
      <c r="J778">
        <v>1</v>
      </c>
      <c r="K778">
        <v>40.700000000000003</v>
      </c>
      <c r="L778">
        <v>15</v>
      </c>
      <c r="M778">
        <v>5</v>
      </c>
      <c r="N778">
        <v>24</v>
      </c>
      <c r="O778" s="31" t="s">
        <v>435</v>
      </c>
      <c r="P778" s="35" t="s">
        <v>455</v>
      </c>
      <c r="Q778">
        <v>4</v>
      </c>
      <c r="R778">
        <v>49</v>
      </c>
      <c r="S778" s="21" t="s">
        <v>126</v>
      </c>
      <c r="T778" s="10" t="s">
        <v>488</v>
      </c>
      <c r="U778">
        <v>11</v>
      </c>
      <c r="V778">
        <v>11</v>
      </c>
      <c r="W778">
        <v>11</v>
      </c>
      <c r="X778">
        <v>1</v>
      </c>
      <c r="AA778">
        <v>1182</v>
      </c>
      <c r="AB778" t="s">
        <v>30</v>
      </c>
    </row>
    <row r="779" spans="1:28" x14ac:dyDescent="0.25">
      <c r="A779" s="17" t="s">
        <v>241</v>
      </c>
      <c r="B779" s="14" t="s">
        <v>262</v>
      </c>
      <c r="C779">
        <v>4.4000000000000004</v>
      </c>
      <c r="D779" s="34">
        <v>5</v>
      </c>
      <c r="E779" s="28" t="str">
        <f>VLOOKUP(U779, method!$A$1:$B$15, 2, 0)</f>
        <v>中前</v>
      </c>
      <c r="F779">
        <v>3</v>
      </c>
      <c r="G779">
        <v>128</v>
      </c>
      <c r="H779" s="44">
        <v>1650</v>
      </c>
      <c r="I779" s="16" t="s">
        <v>71</v>
      </c>
      <c r="J779">
        <v>1</v>
      </c>
      <c r="K779">
        <v>40.96</v>
      </c>
      <c r="L779">
        <v>1</v>
      </c>
      <c r="M779">
        <v>5</v>
      </c>
      <c r="N779">
        <v>24</v>
      </c>
      <c r="O779" s="31" t="s">
        <v>439</v>
      </c>
      <c r="P779" s="36" t="s">
        <v>440</v>
      </c>
      <c r="Q779">
        <v>4</v>
      </c>
      <c r="R779">
        <v>51</v>
      </c>
      <c r="S779" s="21" t="s">
        <v>126</v>
      </c>
      <c r="T779" t="s">
        <v>495</v>
      </c>
      <c r="U779">
        <v>7</v>
      </c>
      <c r="V779">
        <v>7</v>
      </c>
      <c r="W779">
        <v>7</v>
      </c>
      <c r="X779">
        <v>5</v>
      </c>
      <c r="AA779">
        <v>1178</v>
      </c>
      <c r="AB779" t="s">
        <v>30</v>
      </c>
    </row>
    <row r="780" spans="1:28" x14ac:dyDescent="0.25">
      <c r="A780" s="17" t="s">
        <v>241</v>
      </c>
      <c r="B780" s="14" t="s">
        <v>262</v>
      </c>
      <c r="C780">
        <v>20</v>
      </c>
      <c r="D780" s="33">
        <v>3</v>
      </c>
      <c r="E780" s="29" t="str">
        <f>VLOOKUP(U780, method!$A$1:$B$15, 2, 0)</f>
        <v>留後</v>
      </c>
      <c r="F780">
        <v>9</v>
      </c>
      <c r="G780">
        <v>127</v>
      </c>
      <c r="H780" s="44">
        <v>1650</v>
      </c>
      <c r="I780" s="16" t="s">
        <v>71</v>
      </c>
      <c r="J780">
        <v>1</v>
      </c>
      <c r="K780">
        <v>41.38</v>
      </c>
      <c r="L780">
        <v>17</v>
      </c>
      <c r="M780">
        <v>4</v>
      </c>
      <c r="N780">
        <v>24</v>
      </c>
      <c r="O780" s="31" t="s">
        <v>435</v>
      </c>
      <c r="P780" s="35" t="s">
        <v>455</v>
      </c>
      <c r="Q780">
        <v>4</v>
      </c>
      <c r="R780">
        <v>51</v>
      </c>
      <c r="S780" s="21" t="s">
        <v>126</v>
      </c>
      <c r="T780" s="10">
        <v>1</v>
      </c>
      <c r="U780">
        <v>11</v>
      </c>
      <c r="V780">
        <v>11</v>
      </c>
      <c r="W780">
        <v>11</v>
      </c>
      <c r="X780">
        <v>3</v>
      </c>
      <c r="AA780">
        <v>1181</v>
      </c>
      <c r="AB780" t="s">
        <v>30</v>
      </c>
    </row>
    <row r="781" spans="1:28" x14ac:dyDescent="0.25">
      <c r="A781" s="17" t="s">
        <v>241</v>
      </c>
      <c r="B781" s="14" t="s">
        <v>262</v>
      </c>
      <c r="C781">
        <v>10</v>
      </c>
      <c r="D781">
        <v>6</v>
      </c>
      <c r="E781" s="27" t="str">
        <f>VLOOKUP(U781, method!$A$1:$B$15, 2, 0)</f>
        <v>中後</v>
      </c>
      <c r="F781">
        <v>1</v>
      </c>
      <c r="G781">
        <v>128</v>
      </c>
      <c r="H781" s="46">
        <v>1400</v>
      </c>
      <c r="I781" s="25" t="s">
        <v>26</v>
      </c>
      <c r="J781">
        <v>1</v>
      </c>
      <c r="K781">
        <v>23.55</v>
      </c>
      <c r="L781">
        <v>31</v>
      </c>
      <c r="M781">
        <v>3</v>
      </c>
      <c r="N781">
        <v>24</v>
      </c>
      <c r="O781" t="s">
        <v>491</v>
      </c>
      <c r="P781" s="35" t="s">
        <v>455</v>
      </c>
      <c r="Q781">
        <v>4</v>
      </c>
      <c r="R781">
        <v>53</v>
      </c>
      <c r="S781" s="21" t="s">
        <v>126</v>
      </c>
      <c r="T781" t="s">
        <v>519</v>
      </c>
      <c r="U781">
        <v>10</v>
      </c>
      <c r="V781">
        <v>10</v>
      </c>
      <c r="W781">
        <v>11</v>
      </c>
      <c r="X781">
        <v>6</v>
      </c>
      <c r="AA781">
        <v>1188</v>
      </c>
      <c r="AB781" t="s">
        <v>863</v>
      </c>
    </row>
    <row r="782" spans="1:28" x14ac:dyDescent="0.25">
      <c r="A782" s="17" t="s">
        <v>241</v>
      </c>
      <c r="B782" s="14" t="s">
        <v>262</v>
      </c>
      <c r="C782">
        <v>14</v>
      </c>
      <c r="D782">
        <v>7</v>
      </c>
      <c r="E782" s="29" t="str">
        <f>VLOOKUP(U782, method!$A$1:$B$15, 2, 0)</f>
        <v>留後</v>
      </c>
      <c r="F782">
        <v>5</v>
      </c>
      <c r="G782">
        <v>131</v>
      </c>
      <c r="H782" s="46">
        <v>1200</v>
      </c>
      <c r="I782" s="25" t="s">
        <v>26</v>
      </c>
      <c r="J782">
        <v>1</v>
      </c>
      <c r="K782">
        <v>10.02</v>
      </c>
      <c r="L782">
        <v>16</v>
      </c>
      <c r="M782">
        <v>3</v>
      </c>
      <c r="N782">
        <v>24</v>
      </c>
      <c r="O782" t="s">
        <v>631</v>
      </c>
      <c r="P782" s="35" t="s">
        <v>455</v>
      </c>
      <c r="Q782">
        <v>4</v>
      </c>
      <c r="R782">
        <v>55</v>
      </c>
      <c r="S782" s="21" t="s">
        <v>126</v>
      </c>
      <c r="T782" t="s">
        <v>495</v>
      </c>
      <c r="U782">
        <v>12</v>
      </c>
      <c r="V782">
        <v>12</v>
      </c>
      <c r="W782">
        <v>7</v>
      </c>
      <c r="AA782">
        <v>1174</v>
      </c>
      <c r="AB782" t="s">
        <v>867</v>
      </c>
    </row>
    <row r="783" spans="1:28" x14ac:dyDescent="0.25">
      <c r="A783" s="17" t="s">
        <v>241</v>
      </c>
      <c r="B783" s="14" t="s">
        <v>262</v>
      </c>
      <c r="C783">
        <v>20</v>
      </c>
      <c r="D783">
        <v>11</v>
      </c>
      <c r="E783" s="27" t="str">
        <f>VLOOKUP(U783, method!$A$1:$B$15, 2, 0)</f>
        <v>中後</v>
      </c>
      <c r="F783">
        <v>3</v>
      </c>
      <c r="G783">
        <v>134</v>
      </c>
      <c r="H783" s="46">
        <v>1400</v>
      </c>
      <c r="I783" s="15" t="s">
        <v>391</v>
      </c>
      <c r="J783">
        <v>1</v>
      </c>
      <c r="K783">
        <v>23.72</v>
      </c>
      <c r="L783">
        <v>12</v>
      </c>
      <c r="M783">
        <v>2</v>
      </c>
      <c r="N783">
        <v>24</v>
      </c>
      <c r="O783" t="s">
        <v>545</v>
      </c>
      <c r="P783" s="35" t="s">
        <v>455</v>
      </c>
      <c r="Q783">
        <v>4</v>
      </c>
      <c r="R783">
        <v>58</v>
      </c>
      <c r="S783" s="25" t="s">
        <v>89</v>
      </c>
      <c r="T783" t="s">
        <v>664</v>
      </c>
      <c r="U783">
        <v>10</v>
      </c>
      <c r="V783">
        <v>10</v>
      </c>
      <c r="W783">
        <v>7</v>
      </c>
      <c r="X783">
        <v>11</v>
      </c>
      <c r="AA783">
        <v>1224</v>
      </c>
      <c r="AB783" t="s">
        <v>30</v>
      </c>
    </row>
    <row r="784" spans="1:28" x14ac:dyDescent="0.25">
      <c r="A784" s="17" t="s">
        <v>241</v>
      </c>
      <c r="B784" s="14" t="s">
        <v>262</v>
      </c>
      <c r="C784">
        <v>23</v>
      </c>
      <c r="D784">
        <v>11</v>
      </c>
      <c r="E784" s="29" t="str">
        <f>VLOOKUP(U784, method!$A$1:$B$15, 2, 0)</f>
        <v>留後</v>
      </c>
      <c r="F784">
        <v>12</v>
      </c>
      <c r="G784">
        <v>135</v>
      </c>
      <c r="H784" s="46">
        <v>1400</v>
      </c>
      <c r="I784" s="15" t="s">
        <v>391</v>
      </c>
      <c r="J784">
        <v>1</v>
      </c>
      <c r="K784">
        <v>23.19</v>
      </c>
      <c r="L784">
        <v>21</v>
      </c>
      <c r="M784">
        <v>1</v>
      </c>
      <c r="N784">
        <v>24</v>
      </c>
      <c r="O784" t="s">
        <v>545</v>
      </c>
      <c r="P784" s="35" t="s">
        <v>455</v>
      </c>
      <c r="Q784">
        <v>4</v>
      </c>
      <c r="R784">
        <v>60</v>
      </c>
      <c r="S784" s="25" t="s">
        <v>89</v>
      </c>
      <c r="T784" t="s">
        <v>546</v>
      </c>
      <c r="U784">
        <v>11</v>
      </c>
      <c r="V784">
        <v>14</v>
      </c>
      <c r="W784">
        <v>14</v>
      </c>
      <c r="X784">
        <v>11</v>
      </c>
      <c r="AA784">
        <v>1219</v>
      </c>
      <c r="AB784" t="s">
        <v>30</v>
      </c>
    </row>
    <row r="785" spans="1:28" x14ac:dyDescent="0.25">
      <c r="A785" s="17" t="s">
        <v>241</v>
      </c>
      <c r="B785" s="14" t="s">
        <v>262</v>
      </c>
      <c r="C785">
        <v>34</v>
      </c>
      <c r="D785">
        <v>11</v>
      </c>
      <c r="E785" s="29" t="str">
        <f>VLOOKUP(U785, method!$A$1:$B$15, 2, 0)</f>
        <v>留後</v>
      </c>
      <c r="F785">
        <v>11</v>
      </c>
      <c r="G785">
        <v>121</v>
      </c>
      <c r="H785" s="46">
        <v>1400</v>
      </c>
      <c r="I785" s="25" t="s">
        <v>26</v>
      </c>
      <c r="J785">
        <v>1</v>
      </c>
      <c r="K785">
        <v>23.67</v>
      </c>
      <c r="L785">
        <v>1</v>
      </c>
      <c r="M785">
        <v>1</v>
      </c>
      <c r="N785">
        <v>24</v>
      </c>
      <c r="O785" t="s">
        <v>545</v>
      </c>
      <c r="P785" s="35" t="s">
        <v>455</v>
      </c>
      <c r="Q785">
        <v>3</v>
      </c>
      <c r="R785">
        <v>62</v>
      </c>
      <c r="S785" s="25" t="s">
        <v>89</v>
      </c>
      <c r="T785" t="s">
        <v>519</v>
      </c>
      <c r="U785">
        <v>14</v>
      </c>
      <c r="V785">
        <v>13</v>
      </c>
      <c r="W785">
        <v>14</v>
      </c>
      <c r="X785">
        <v>11</v>
      </c>
      <c r="AA785">
        <v>1209</v>
      </c>
      <c r="AB785" t="s">
        <v>30</v>
      </c>
    </row>
    <row r="786" spans="1:28" x14ac:dyDescent="0.25">
      <c r="A786" s="17" t="s">
        <v>241</v>
      </c>
      <c r="B786" s="14" t="s">
        <v>262</v>
      </c>
      <c r="C786">
        <v>53</v>
      </c>
      <c r="D786">
        <v>6</v>
      </c>
      <c r="E786" s="27" t="str">
        <f>VLOOKUP(U786, method!$A$1:$B$15, 2, 0)</f>
        <v>中後</v>
      </c>
      <c r="F786">
        <v>8</v>
      </c>
      <c r="G786">
        <v>121</v>
      </c>
      <c r="H786" s="46">
        <v>1400</v>
      </c>
      <c r="I786" s="21" t="s">
        <v>61</v>
      </c>
      <c r="J786">
        <v>1</v>
      </c>
      <c r="K786">
        <v>22.61</v>
      </c>
      <c r="L786">
        <v>3</v>
      </c>
      <c r="M786">
        <v>12</v>
      </c>
      <c r="N786">
        <v>23</v>
      </c>
      <c r="O786" t="s">
        <v>631</v>
      </c>
      <c r="P786" s="35" t="s">
        <v>455</v>
      </c>
      <c r="Q786">
        <v>3</v>
      </c>
      <c r="R786">
        <v>63</v>
      </c>
      <c r="S786" s="25" t="s">
        <v>89</v>
      </c>
      <c r="T786" s="10" t="s">
        <v>552</v>
      </c>
      <c r="U786">
        <v>10</v>
      </c>
      <c r="V786">
        <v>10</v>
      </c>
      <c r="W786">
        <v>12</v>
      </c>
      <c r="X786">
        <v>6</v>
      </c>
      <c r="AA786">
        <v>1202</v>
      </c>
      <c r="AB786" t="s">
        <v>30</v>
      </c>
    </row>
    <row r="787" spans="1:28" x14ac:dyDescent="0.25">
      <c r="A787" s="17" t="s">
        <v>241</v>
      </c>
      <c r="B787" s="14" t="s">
        <v>262</v>
      </c>
      <c r="C787">
        <v>72</v>
      </c>
      <c r="D787">
        <v>8</v>
      </c>
      <c r="E787" s="29" t="str">
        <f>VLOOKUP(U787, method!$A$1:$B$15, 2, 0)</f>
        <v>留後</v>
      </c>
      <c r="F787">
        <v>8</v>
      </c>
      <c r="G787">
        <v>122</v>
      </c>
      <c r="H787" s="46">
        <v>1400</v>
      </c>
      <c r="I787" s="21" t="s">
        <v>61</v>
      </c>
      <c r="J787">
        <v>1</v>
      </c>
      <c r="K787">
        <v>22.83</v>
      </c>
      <c r="L787">
        <v>11</v>
      </c>
      <c r="M787">
        <v>11</v>
      </c>
      <c r="N787">
        <v>23</v>
      </c>
      <c r="O787" t="s">
        <v>491</v>
      </c>
      <c r="P787" s="35" t="s">
        <v>455</v>
      </c>
      <c r="Q787">
        <v>3</v>
      </c>
      <c r="R787">
        <v>65</v>
      </c>
      <c r="S787" s="25" t="s">
        <v>89</v>
      </c>
      <c r="T787" t="s">
        <v>637</v>
      </c>
      <c r="U787">
        <v>11</v>
      </c>
      <c r="V787">
        <v>12</v>
      </c>
      <c r="W787">
        <v>11</v>
      </c>
      <c r="X787">
        <v>8</v>
      </c>
      <c r="AA787">
        <v>1168</v>
      </c>
      <c r="AB787" t="s">
        <v>30</v>
      </c>
    </row>
    <row r="788" spans="1:28" x14ac:dyDescent="0.25">
      <c r="A788" s="17" t="s">
        <v>241</v>
      </c>
      <c r="B788" s="14" t="s">
        <v>262</v>
      </c>
      <c r="C788">
        <v>59</v>
      </c>
      <c r="D788">
        <v>10</v>
      </c>
      <c r="E788" s="27" t="str">
        <f>VLOOKUP(U788, method!$A$1:$B$15, 2, 0)</f>
        <v>中後</v>
      </c>
      <c r="F788">
        <v>11</v>
      </c>
      <c r="G788">
        <v>122</v>
      </c>
      <c r="H788" s="46">
        <v>1400</v>
      </c>
      <c r="I788" s="15" t="s">
        <v>391</v>
      </c>
      <c r="J788">
        <v>1</v>
      </c>
      <c r="K788">
        <v>22.16</v>
      </c>
      <c r="L788">
        <v>15</v>
      </c>
      <c r="M788">
        <v>10</v>
      </c>
      <c r="N788">
        <v>23</v>
      </c>
      <c r="O788" t="s">
        <v>491</v>
      </c>
      <c r="P788" s="35" t="s">
        <v>455</v>
      </c>
      <c r="Q788">
        <v>3</v>
      </c>
      <c r="R788">
        <v>66</v>
      </c>
      <c r="S788" s="25" t="s">
        <v>89</v>
      </c>
      <c r="T788" t="s">
        <v>533</v>
      </c>
      <c r="U788">
        <v>10</v>
      </c>
      <c r="V788">
        <v>12</v>
      </c>
      <c r="W788">
        <v>11</v>
      </c>
      <c r="X788">
        <v>10</v>
      </c>
      <c r="AA788">
        <v>1177</v>
      </c>
      <c r="AB788" t="s">
        <v>30</v>
      </c>
    </row>
    <row r="789" spans="1:28" x14ac:dyDescent="0.25">
      <c r="A789" s="17" t="s">
        <v>241</v>
      </c>
      <c r="B789" s="14" t="s">
        <v>262</v>
      </c>
      <c r="C789">
        <v>13</v>
      </c>
      <c r="D789">
        <v>11</v>
      </c>
      <c r="E789" s="29" t="str">
        <f>VLOOKUP(U789, method!$A$1:$B$15, 2, 0)</f>
        <v>留後</v>
      </c>
      <c r="F789">
        <v>11</v>
      </c>
      <c r="G789">
        <v>125</v>
      </c>
      <c r="H789" s="46">
        <v>1400</v>
      </c>
      <c r="I789" s="15" t="s">
        <v>391</v>
      </c>
      <c r="J789">
        <v>1</v>
      </c>
      <c r="K789">
        <v>22.55</v>
      </c>
      <c r="L789">
        <v>17</v>
      </c>
      <c r="M789">
        <v>9</v>
      </c>
      <c r="N789">
        <v>23</v>
      </c>
      <c r="O789" t="s">
        <v>551</v>
      </c>
      <c r="P789" s="35" t="s">
        <v>455</v>
      </c>
      <c r="Q789">
        <v>3</v>
      </c>
      <c r="R789">
        <v>66</v>
      </c>
      <c r="S789" s="25" t="s">
        <v>89</v>
      </c>
      <c r="T789">
        <v>5</v>
      </c>
      <c r="U789">
        <v>11</v>
      </c>
      <c r="V789">
        <v>10</v>
      </c>
      <c r="W789">
        <v>9</v>
      </c>
      <c r="X789">
        <v>11</v>
      </c>
      <c r="AA789">
        <v>1182</v>
      </c>
      <c r="AB789" t="s">
        <v>30</v>
      </c>
    </row>
    <row r="790" spans="1:28" x14ac:dyDescent="0.25">
      <c r="A790" s="17" t="s">
        <v>241</v>
      </c>
      <c r="B790" s="14" t="s">
        <v>262</v>
      </c>
      <c r="C790">
        <v>7.1</v>
      </c>
      <c r="D790" s="34">
        <v>5</v>
      </c>
      <c r="E790" s="27" t="str">
        <f>VLOOKUP(U790, method!$A$1:$B$15, 2, 0)</f>
        <v>中後</v>
      </c>
      <c r="F790">
        <v>7</v>
      </c>
      <c r="G790">
        <v>121</v>
      </c>
      <c r="H790" s="46">
        <v>1400</v>
      </c>
      <c r="I790" s="15" t="s">
        <v>391</v>
      </c>
      <c r="J790">
        <v>1</v>
      </c>
      <c r="K790">
        <v>22.16</v>
      </c>
      <c r="L790">
        <v>9</v>
      </c>
      <c r="M790">
        <v>7</v>
      </c>
      <c r="N790">
        <v>23</v>
      </c>
      <c r="O790" t="s">
        <v>631</v>
      </c>
      <c r="P790" s="35" t="s">
        <v>436</v>
      </c>
      <c r="Q790">
        <v>3</v>
      </c>
      <c r="R790">
        <v>66</v>
      </c>
      <c r="S790" s="25" t="s">
        <v>89</v>
      </c>
      <c r="T790" s="10">
        <v>2</v>
      </c>
      <c r="U790">
        <v>9</v>
      </c>
      <c r="V790">
        <v>10</v>
      </c>
      <c r="W790">
        <v>10</v>
      </c>
      <c r="X790">
        <v>5</v>
      </c>
      <c r="AA790">
        <v>1188</v>
      </c>
      <c r="AB790" t="s">
        <v>30</v>
      </c>
    </row>
    <row r="791" spans="1:28" x14ac:dyDescent="0.25">
      <c r="A791" s="17" t="s">
        <v>241</v>
      </c>
      <c r="B791" s="14" t="s">
        <v>262</v>
      </c>
      <c r="C791">
        <v>13</v>
      </c>
      <c r="D791" s="33">
        <v>2</v>
      </c>
      <c r="E791" s="28" t="str">
        <f>VLOOKUP(U791, method!$A$1:$B$15, 2, 0)</f>
        <v>中前</v>
      </c>
      <c r="F791">
        <v>1</v>
      </c>
      <c r="G791">
        <v>123</v>
      </c>
      <c r="H791" s="46">
        <v>1400</v>
      </c>
      <c r="I791" s="15" t="s">
        <v>391</v>
      </c>
      <c r="J791">
        <v>1</v>
      </c>
      <c r="K791">
        <v>22.06</v>
      </c>
      <c r="L791">
        <v>18</v>
      </c>
      <c r="M791">
        <v>6</v>
      </c>
      <c r="N791">
        <v>23</v>
      </c>
      <c r="O791" t="s">
        <v>631</v>
      </c>
      <c r="P791" s="35" t="s">
        <v>455</v>
      </c>
      <c r="Q791">
        <v>3</v>
      </c>
      <c r="R791">
        <v>64</v>
      </c>
      <c r="S791" s="25" t="s">
        <v>89</v>
      </c>
      <c r="T791" s="10" t="s">
        <v>526</v>
      </c>
      <c r="U791">
        <v>6</v>
      </c>
      <c r="V791">
        <v>6</v>
      </c>
      <c r="W791">
        <v>6</v>
      </c>
      <c r="X791">
        <v>2</v>
      </c>
      <c r="AA791">
        <v>1160</v>
      </c>
      <c r="AB791" t="s">
        <v>30</v>
      </c>
    </row>
    <row r="792" spans="1:28" x14ac:dyDescent="0.25">
      <c r="A792" s="17" t="s">
        <v>241</v>
      </c>
      <c r="B792" s="14" t="s">
        <v>262</v>
      </c>
      <c r="C792">
        <v>67</v>
      </c>
      <c r="D792" s="33">
        <v>1</v>
      </c>
      <c r="E792" s="27" t="str">
        <f>VLOOKUP(U792, method!$A$1:$B$15, 2, 0)</f>
        <v>中後</v>
      </c>
      <c r="F792">
        <v>12</v>
      </c>
      <c r="G792">
        <v>135</v>
      </c>
      <c r="H792" s="46">
        <v>1400</v>
      </c>
      <c r="I792" s="15" t="s">
        <v>391</v>
      </c>
      <c r="J792">
        <v>1</v>
      </c>
      <c r="K792">
        <v>21.99</v>
      </c>
      <c r="L792">
        <v>28</v>
      </c>
      <c r="M792">
        <v>5</v>
      </c>
      <c r="N792">
        <v>23</v>
      </c>
      <c r="O792" t="s">
        <v>545</v>
      </c>
      <c r="P792" s="35" t="s">
        <v>455</v>
      </c>
      <c r="Q792">
        <v>4</v>
      </c>
      <c r="R792">
        <v>59</v>
      </c>
      <c r="S792" s="25" t="s">
        <v>89</v>
      </c>
      <c r="T792" s="10" t="s">
        <v>539</v>
      </c>
      <c r="U792">
        <v>10</v>
      </c>
      <c r="V792">
        <v>10</v>
      </c>
      <c r="W792">
        <v>11</v>
      </c>
      <c r="X792">
        <v>1</v>
      </c>
      <c r="AA792">
        <v>1179</v>
      </c>
      <c r="AB792" t="s">
        <v>30</v>
      </c>
    </row>
    <row r="793" spans="1:28" x14ac:dyDescent="0.25">
      <c r="A793" s="17" t="s">
        <v>241</v>
      </c>
      <c r="B793" s="14" t="s">
        <v>262</v>
      </c>
      <c r="C793">
        <v>64</v>
      </c>
      <c r="D793">
        <v>11</v>
      </c>
      <c r="E793" s="27" t="str">
        <f>VLOOKUP(U793, method!$A$1:$B$15, 2, 0)</f>
        <v>中後</v>
      </c>
      <c r="F793">
        <v>3</v>
      </c>
      <c r="G793">
        <v>120</v>
      </c>
      <c r="H793" s="46">
        <v>1200</v>
      </c>
      <c r="I793" s="17" t="s">
        <v>1179</v>
      </c>
      <c r="J793">
        <v>1</v>
      </c>
      <c r="K793">
        <v>10.97</v>
      </c>
      <c r="L793">
        <v>23</v>
      </c>
      <c r="M793">
        <v>4</v>
      </c>
      <c r="N793">
        <v>23</v>
      </c>
      <c r="O793" t="s">
        <v>631</v>
      </c>
      <c r="P793" s="35" t="s">
        <v>455</v>
      </c>
      <c r="Q793">
        <v>3</v>
      </c>
      <c r="R793">
        <v>61</v>
      </c>
      <c r="S793" s="25" t="s">
        <v>89</v>
      </c>
      <c r="T793" t="s">
        <v>637</v>
      </c>
      <c r="U793">
        <v>9</v>
      </c>
      <c r="V793">
        <v>10</v>
      </c>
      <c r="W793">
        <v>11</v>
      </c>
      <c r="AA793">
        <v>1183</v>
      </c>
      <c r="AB793" t="s">
        <v>30</v>
      </c>
    </row>
    <row r="794" spans="1:28" x14ac:dyDescent="0.25">
      <c r="A794" s="17" t="s">
        <v>241</v>
      </c>
      <c r="B794" s="14" t="s">
        <v>262</v>
      </c>
      <c r="C794">
        <v>80</v>
      </c>
      <c r="D794">
        <v>10</v>
      </c>
      <c r="E794" s="29" t="str">
        <f>VLOOKUP(U794, method!$A$1:$B$15, 2, 0)</f>
        <v>留後</v>
      </c>
      <c r="F794">
        <v>9</v>
      </c>
      <c r="G794">
        <v>118</v>
      </c>
      <c r="H794" s="46">
        <v>1400</v>
      </c>
      <c r="I794" s="15" t="s">
        <v>391</v>
      </c>
      <c r="J794">
        <v>1</v>
      </c>
      <c r="K794">
        <v>23.2</v>
      </c>
      <c r="L794">
        <v>15</v>
      </c>
      <c r="M794">
        <v>4</v>
      </c>
      <c r="N794">
        <v>23</v>
      </c>
      <c r="O794" t="s">
        <v>532</v>
      </c>
      <c r="P794" s="35" t="s">
        <v>455</v>
      </c>
      <c r="Q794">
        <v>3</v>
      </c>
      <c r="R794">
        <v>63</v>
      </c>
      <c r="S794" s="25" t="s">
        <v>89</v>
      </c>
      <c r="T794" t="s">
        <v>465</v>
      </c>
      <c r="U794">
        <v>13</v>
      </c>
      <c r="V794">
        <v>11</v>
      </c>
      <c r="W794">
        <v>11</v>
      </c>
      <c r="X794">
        <v>10</v>
      </c>
      <c r="AA794">
        <v>1191</v>
      </c>
      <c r="AB794" t="s">
        <v>30</v>
      </c>
    </row>
    <row r="795" spans="1:28" x14ac:dyDescent="0.25">
      <c r="A795" s="17" t="s">
        <v>241</v>
      </c>
      <c r="B795" s="14" t="s">
        <v>262</v>
      </c>
      <c r="C795">
        <v>28</v>
      </c>
      <c r="D795">
        <v>12</v>
      </c>
      <c r="E795" s="27" t="str">
        <f>VLOOKUP(U795, method!$A$1:$B$15, 2, 0)</f>
        <v>中後</v>
      </c>
      <c r="F795">
        <v>4</v>
      </c>
      <c r="G795">
        <v>120</v>
      </c>
      <c r="H795" s="46">
        <v>1200</v>
      </c>
      <c r="I795" s="23" t="s">
        <v>39</v>
      </c>
      <c r="J795">
        <v>1</v>
      </c>
      <c r="K795">
        <v>11.13</v>
      </c>
      <c r="L795">
        <v>26</v>
      </c>
      <c r="M795">
        <v>3</v>
      </c>
      <c r="N795">
        <v>23</v>
      </c>
      <c r="O795" t="s">
        <v>631</v>
      </c>
      <c r="P795" s="35" t="s">
        <v>455</v>
      </c>
      <c r="Q795">
        <v>3</v>
      </c>
      <c r="R795">
        <v>65</v>
      </c>
      <c r="S795" s="25" t="s">
        <v>89</v>
      </c>
      <c r="T795" t="s">
        <v>476</v>
      </c>
      <c r="U795">
        <v>10</v>
      </c>
      <c r="V795">
        <v>11</v>
      </c>
      <c r="W795">
        <v>12</v>
      </c>
      <c r="AA795">
        <v>1186</v>
      </c>
      <c r="AB795" t="s">
        <v>30</v>
      </c>
    </row>
    <row r="796" spans="1:28" x14ac:dyDescent="0.25">
      <c r="A796" s="17" t="s">
        <v>241</v>
      </c>
      <c r="B796" s="14" t="s">
        <v>262</v>
      </c>
      <c r="C796">
        <v>11</v>
      </c>
      <c r="D796">
        <v>13</v>
      </c>
      <c r="E796" s="29" t="str">
        <f>VLOOKUP(U796, method!$A$1:$B$15, 2, 0)</f>
        <v>留後</v>
      </c>
      <c r="F796">
        <v>8</v>
      </c>
      <c r="G796">
        <v>124</v>
      </c>
      <c r="H796" s="46">
        <v>1400</v>
      </c>
      <c r="I796" s="20" t="s">
        <v>56</v>
      </c>
      <c r="J796">
        <v>1</v>
      </c>
      <c r="K796">
        <v>22.61</v>
      </c>
      <c r="L796">
        <v>11</v>
      </c>
      <c r="M796">
        <v>3</v>
      </c>
      <c r="N796">
        <v>23</v>
      </c>
      <c r="O796" t="s">
        <v>532</v>
      </c>
      <c r="P796" s="35" t="s">
        <v>455</v>
      </c>
      <c r="Q796">
        <v>3</v>
      </c>
      <c r="R796">
        <v>67</v>
      </c>
      <c r="S796" s="25" t="s">
        <v>89</v>
      </c>
      <c r="T796" t="s">
        <v>548</v>
      </c>
      <c r="U796">
        <v>13</v>
      </c>
      <c r="V796">
        <v>12</v>
      </c>
      <c r="W796">
        <v>13</v>
      </c>
      <c r="X796">
        <v>13</v>
      </c>
      <c r="AA796">
        <v>1180</v>
      </c>
      <c r="AB796" t="s">
        <v>30</v>
      </c>
    </row>
    <row r="797" spans="1:28" x14ac:dyDescent="0.25">
      <c r="A797" s="17" t="s">
        <v>241</v>
      </c>
      <c r="B797" s="14" t="s">
        <v>262</v>
      </c>
      <c r="C797">
        <v>18</v>
      </c>
      <c r="D797" s="34">
        <v>4</v>
      </c>
      <c r="E797" s="27" t="str">
        <f>VLOOKUP(U797, method!$A$1:$B$15, 2, 0)</f>
        <v>中後</v>
      </c>
      <c r="F797">
        <v>5</v>
      </c>
      <c r="G797">
        <v>127</v>
      </c>
      <c r="H797" s="46">
        <v>1200</v>
      </c>
      <c r="I797" s="15" t="s">
        <v>391</v>
      </c>
      <c r="J797">
        <v>1</v>
      </c>
      <c r="K797">
        <v>9.99</v>
      </c>
      <c r="L797">
        <v>1</v>
      </c>
      <c r="M797">
        <v>3</v>
      </c>
      <c r="N797">
        <v>23</v>
      </c>
      <c r="O797" s="31" t="s">
        <v>439</v>
      </c>
      <c r="P797" s="35" t="s">
        <v>455</v>
      </c>
      <c r="Q797">
        <v>3</v>
      </c>
      <c r="R797">
        <v>69</v>
      </c>
      <c r="S797" s="25" t="s">
        <v>89</v>
      </c>
      <c r="T797" t="s">
        <v>519</v>
      </c>
      <c r="U797">
        <v>10</v>
      </c>
      <c r="V797">
        <v>8</v>
      </c>
      <c r="W797">
        <v>4</v>
      </c>
      <c r="AA797">
        <v>1182</v>
      </c>
      <c r="AB797" t="s">
        <v>30</v>
      </c>
    </row>
    <row r="798" spans="1:28" x14ac:dyDescent="0.25">
      <c r="A798" s="17" t="s">
        <v>241</v>
      </c>
      <c r="B798" s="14" t="s">
        <v>262</v>
      </c>
      <c r="C798">
        <v>40</v>
      </c>
      <c r="D798">
        <v>8</v>
      </c>
      <c r="E798" s="29" t="str">
        <f>VLOOKUP(U798, method!$A$1:$B$15, 2, 0)</f>
        <v>留後</v>
      </c>
      <c r="F798">
        <v>2</v>
      </c>
      <c r="G798">
        <v>127</v>
      </c>
      <c r="H798" s="46">
        <v>1200</v>
      </c>
      <c r="I798" s="21" t="s">
        <v>61</v>
      </c>
      <c r="J798">
        <v>1</v>
      </c>
      <c r="K798">
        <v>9.6</v>
      </c>
      <c r="L798">
        <v>19</v>
      </c>
      <c r="M798">
        <v>2</v>
      </c>
      <c r="N798">
        <v>23</v>
      </c>
      <c r="O798" t="s">
        <v>545</v>
      </c>
      <c r="P798" s="35" t="s">
        <v>455</v>
      </c>
      <c r="Q798">
        <v>3</v>
      </c>
      <c r="R798">
        <v>71</v>
      </c>
      <c r="S798" s="25" t="s">
        <v>89</v>
      </c>
      <c r="T798" t="s">
        <v>495</v>
      </c>
      <c r="U798">
        <v>11</v>
      </c>
      <c r="V798">
        <v>11</v>
      </c>
      <c r="W798">
        <v>8</v>
      </c>
      <c r="AA798">
        <v>1171</v>
      </c>
      <c r="AB798" t="s">
        <v>30</v>
      </c>
    </row>
    <row r="799" spans="1:28" x14ac:dyDescent="0.25">
      <c r="A799" s="17" t="s">
        <v>241</v>
      </c>
      <c r="B799" s="14" t="s">
        <v>262</v>
      </c>
      <c r="C799">
        <v>12</v>
      </c>
      <c r="D799">
        <v>11</v>
      </c>
      <c r="E799" s="27" t="str">
        <f>VLOOKUP(U799, method!$A$1:$B$15, 2, 0)</f>
        <v>中後</v>
      </c>
      <c r="F799">
        <v>3</v>
      </c>
      <c r="G799">
        <v>128</v>
      </c>
      <c r="H799" s="46">
        <v>1400</v>
      </c>
      <c r="I799" s="23" t="s">
        <v>394</v>
      </c>
      <c r="J799">
        <v>1</v>
      </c>
      <c r="K799">
        <v>22.31</v>
      </c>
      <c r="L799">
        <v>24</v>
      </c>
      <c r="M799">
        <v>12</v>
      </c>
      <c r="N799">
        <v>22</v>
      </c>
      <c r="O799" t="s">
        <v>551</v>
      </c>
      <c r="P799" s="35" t="s">
        <v>436</v>
      </c>
      <c r="Q799">
        <v>3</v>
      </c>
      <c r="R799">
        <v>73</v>
      </c>
      <c r="S799" s="25" t="s">
        <v>89</v>
      </c>
      <c r="T799" t="s">
        <v>664</v>
      </c>
      <c r="U799">
        <v>9</v>
      </c>
      <c r="V799">
        <v>9</v>
      </c>
      <c r="W799">
        <v>10</v>
      </c>
      <c r="X799">
        <v>11</v>
      </c>
      <c r="AA799">
        <v>1203</v>
      </c>
      <c r="AB799" t="s">
        <v>30</v>
      </c>
    </row>
    <row r="800" spans="1:28" x14ac:dyDescent="0.25">
      <c r="A800" s="17" t="s">
        <v>241</v>
      </c>
      <c r="B800" s="14" t="s">
        <v>262</v>
      </c>
      <c r="C800">
        <v>26</v>
      </c>
      <c r="D800">
        <v>6</v>
      </c>
      <c r="E800" s="27" t="str">
        <f>VLOOKUP(U800, method!$A$1:$B$15, 2, 0)</f>
        <v>中後</v>
      </c>
      <c r="F800">
        <v>10</v>
      </c>
      <c r="G800">
        <v>130</v>
      </c>
      <c r="H800" s="44">
        <v>1650</v>
      </c>
      <c r="I800" s="22" t="s">
        <v>33</v>
      </c>
      <c r="J800">
        <v>1</v>
      </c>
      <c r="K800">
        <v>40.94</v>
      </c>
      <c r="L800">
        <v>7</v>
      </c>
      <c r="M800">
        <v>12</v>
      </c>
      <c r="N800">
        <v>22</v>
      </c>
      <c r="O800" s="31" t="s">
        <v>439</v>
      </c>
      <c r="P800" s="35" t="s">
        <v>455</v>
      </c>
      <c r="Q800">
        <v>3</v>
      </c>
      <c r="R800">
        <v>74</v>
      </c>
      <c r="S800" s="25" t="s">
        <v>89</v>
      </c>
      <c r="T800" t="s">
        <v>456</v>
      </c>
      <c r="U800">
        <v>9</v>
      </c>
      <c r="V800">
        <v>9</v>
      </c>
      <c r="W800">
        <v>6</v>
      </c>
      <c r="X800">
        <v>6</v>
      </c>
      <c r="AA800">
        <v>1196</v>
      </c>
      <c r="AB800" t="s">
        <v>30</v>
      </c>
    </row>
    <row r="801" spans="1:28" x14ac:dyDescent="0.25">
      <c r="A801" s="17" t="s">
        <v>241</v>
      </c>
      <c r="B801" s="14" t="s">
        <v>262</v>
      </c>
      <c r="C801">
        <v>59</v>
      </c>
      <c r="D801" s="34">
        <v>4</v>
      </c>
      <c r="E801" s="29" t="str">
        <f>VLOOKUP(U801, method!$A$1:$B$15, 2, 0)</f>
        <v>留後</v>
      </c>
      <c r="F801">
        <v>13</v>
      </c>
      <c r="G801">
        <v>133</v>
      </c>
      <c r="H801" s="46">
        <v>1400</v>
      </c>
      <c r="I801" s="23" t="s">
        <v>394</v>
      </c>
      <c r="J801">
        <v>1</v>
      </c>
      <c r="K801">
        <v>21.4</v>
      </c>
      <c r="L801">
        <v>12</v>
      </c>
      <c r="M801">
        <v>11</v>
      </c>
      <c r="N801">
        <v>22</v>
      </c>
      <c r="O801" t="s">
        <v>491</v>
      </c>
      <c r="P801" s="35" t="s">
        <v>436</v>
      </c>
      <c r="Q801">
        <v>3</v>
      </c>
      <c r="R801">
        <v>74</v>
      </c>
      <c r="S801" s="25" t="s">
        <v>89</v>
      </c>
      <c r="T801" s="10" t="s">
        <v>442</v>
      </c>
      <c r="U801">
        <v>14</v>
      </c>
      <c r="V801">
        <v>14</v>
      </c>
      <c r="W801">
        <v>13</v>
      </c>
      <c r="X801">
        <v>4</v>
      </c>
      <c r="AA801">
        <v>1176</v>
      </c>
      <c r="AB801" t="s">
        <v>30</v>
      </c>
    </row>
    <row r="802" spans="1:28" x14ac:dyDescent="0.25">
      <c r="A802" s="17" t="s">
        <v>241</v>
      </c>
      <c r="B802" s="14" t="s">
        <v>262</v>
      </c>
      <c r="C802">
        <v>31</v>
      </c>
      <c r="D802" s="34">
        <v>5</v>
      </c>
      <c r="E802" s="29" t="str">
        <f>VLOOKUP(U802, method!$A$1:$B$15, 2, 0)</f>
        <v>留後</v>
      </c>
      <c r="F802">
        <v>4</v>
      </c>
      <c r="G802">
        <v>133</v>
      </c>
      <c r="H802" s="46">
        <v>1200</v>
      </c>
      <c r="I802" s="23" t="s">
        <v>394</v>
      </c>
      <c r="J802">
        <v>1</v>
      </c>
      <c r="K802">
        <v>9.02</v>
      </c>
      <c r="L802">
        <v>16</v>
      </c>
      <c r="M802">
        <v>10</v>
      </c>
      <c r="N802">
        <v>22</v>
      </c>
      <c r="O802" t="s">
        <v>491</v>
      </c>
      <c r="P802" s="35" t="s">
        <v>436</v>
      </c>
      <c r="Q802">
        <v>3</v>
      </c>
      <c r="R802">
        <v>74</v>
      </c>
      <c r="S802" s="25" t="s">
        <v>89</v>
      </c>
      <c r="T802" s="10" t="s">
        <v>442</v>
      </c>
      <c r="U802">
        <v>11</v>
      </c>
      <c r="V802">
        <v>11</v>
      </c>
      <c r="W802">
        <v>5</v>
      </c>
      <c r="AA802">
        <v>1190</v>
      </c>
      <c r="AB802" t="s">
        <v>30</v>
      </c>
    </row>
    <row r="803" spans="1:28" x14ac:dyDescent="0.25">
      <c r="A803" s="17" t="s">
        <v>241</v>
      </c>
      <c r="B803" s="14" t="s">
        <v>262</v>
      </c>
      <c r="C803">
        <v>8.3000000000000007</v>
      </c>
      <c r="D803" s="33">
        <v>1</v>
      </c>
      <c r="E803" s="28" t="str">
        <f>VLOOKUP(U803, method!$A$1:$B$15, 2, 0)</f>
        <v>中前</v>
      </c>
      <c r="F803">
        <v>3</v>
      </c>
      <c r="G803">
        <v>129</v>
      </c>
      <c r="H803" s="46">
        <v>1200</v>
      </c>
      <c r="I803" s="20" t="s">
        <v>56</v>
      </c>
      <c r="J803">
        <v>1</v>
      </c>
      <c r="K803">
        <v>10.01</v>
      </c>
      <c r="L803">
        <v>18</v>
      </c>
      <c r="M803">
        <v>9</v>
      </c>
      <c r="N803">
        <v>22</v>
      </c>
      <c r="O803" t="s">
        <v>551</v>
      </c>
      <c r="P803" s="35" t="s">
        <v>436</v>
      </c>
      <c r="Q803">
        <v>3</v>
      </c>
      <c r="R803">
        <v>69</v>
      </c>
      <c r="S803" s="25" t="s">
        <v>89</v>
      </c>
      <c r="T803" s="10" t="s">
        <v>488</v>
      </c>
      <c r="U803">
        <v>7</v>
      </c>
      <c r="V803">
        <v>6</v>
      </c>
      <c r="W803">
        <v>1</v>
      </c>
      <c r="AA803">
        <v>1175</v>
      </c>
      <c r="AB803" t="s">
        <v>30</v>
      </c>
    </row>
    <row r="804" spans="1:28" x14ac:dyDescent="0.25">
      <c r="A804" s="17" t="s">
        <v>241</v>
      </c>
      <c r="B804" s="15" t="s">
        <v>265</v>
      </c>
      <c r="C804">
        <v>11</v>
      </c>
      <c r="D804" s="33">
        <v>1</v>
      </c>
      <c r="E804" s="27" t="str">
        <f>VLOOKUP(U804, method!$A$1:$B$15, 2, 0)</f>
        <v>中後</v>
      </c>
      <c r="F804">
        <v>10</v>
      </c>
      <c r="G804">
        <v>119</v>
      </c>
      <c r="H804" s="44">
        <v>1650</v>
      </c>
      <c r="I804" s="15" t="s">
        <v>391</v>
      </c>
      <c r="J804">
        <v>1</v>
      </c>
      <c r="K804">
        <v>39.35</v>
      </c>
      <c r="L804">
        <v>25</v>
      </c>
      <c r="M804">
        <v>6</v>
      </c>
      <c r="N804">
        <v>25</v>
      </c>
      <c r="O804" s="31" t="s">
        <v>435</v>
      </c>
      <c r="P804" s="35" t="s">
        <v>436</v>
      </c>
      <c r="Q804">
        <v>4</v>
      </c>
      <c r="R804">
        <v>44</v>
      </c>
      <c r="S804" s="25" t="s">
        <v>89</v>
      </c>
      <c r="T804" s="10" t="s">
        <v>452</v>
      </c>
      <c r="U804">
        <v>10</v>
      </c>
      <c r="V804">
        <v>10</v>
      </c>
      <c r="W804">
        <v>10</v>
      </c>
      <c r="X804">
        <v>1</v>
      </c>
      <c r="AA804">
        <v>1263</v>
      </c>
      <c r="AB804" t="s">
        <v>463</v>
      </c>
    </row>
    <row r="805" spans="1:28" x14ac:dyDescent="0.25">
      <c r="A805" s="17" t="s">
        <v>241</v>
      </c>
      <c r="B805" s="15" t="s">
        <v>265</v>
      </c>
      <c r="C805">
        <v>9.9</v>
      </c>
      <c r="D805" s="33">
        <v>3</v>
      </c>
      <c r="E805" s="28" t="str">
        <f>VLOOKUP(U805, method!$A$1:$B$15, 2, 0)</f>
        <v>中前</v>
      </c>
      <c r="F805">
        <v>2</v>
      </c>
      <c r="G805">
        <v>120</v>
      </c>
      <c r="H805" s="44">
        <v>1650</v>
      </c>
      <c r="I805" s="15" t="s">
        <v>391</v>
      </c>
      <c r="J805">
        <v>1</v>
      </c>
      <c r="K805">
        <v>40.049999999999997</v>
      </c>
      <c r="L805">
        <v>28</v>
      </c>
      <c r="M805">
        <v>5</v>
      </c>
      <c r="N805">
        <v>25</v>
      </c>
      <c r="O805" s="31" t="s">
        <v>451</v>
      </c>
      <c r="P805" s="35" t="s">
        <v>436</v>
      </c>
      <c r="Q805">
        <v>4</v>
      </c>
      <c r="R805">
        <v>45</v>
      </c>
      <c r="S805" s="25" t="s">
        <v>89</v>
      </c>
      <c r="T805" t="s">
        <v>536</v>
      </c>
      <c r="U805">
        <v>4</v>
      </c>
      <c r="V805">
        <v>4</v>
      </c>
      <c r="W805">
        <v>3</v>
      </c>
      <c r="X805">
        <v>3</v>
      </c>
      <c r="AA805">
        <v>1265</v>
      </c>
      <c r="AB805" t="s">
        <v>310</v>
      </c>
    </row>
    <row r="806" spans="1:28" x14ac:dyDescent="0.25">
      <c r="A806" s="17" t="s">
        <v>241</v>
      </c>
      <c r="B806" s="15" t="s">
        <v>265</v>
      </c>
      <c r="C806">
        <v>5.3</v>
      </c>
      <c r="D806">
        <v>8</v>
      </c>
      <c r="E806" s="28" t="str">
        <f>VLOOKUP(U806, method!$A$1:$B$15, 2, 0)</f>
        <v>中前</v>
      </c>
      <c r="F806">
        <v>2</v>
      </c>
      <c r="G806">
        <v>123</v>
      </c>
      <c r="H806" s="46">
        <v>1400</v>
      </c>
      <c r="I806" s="18" t="s">
        <v>12</v>
      </c>
      <c r="J806">
        <v>1</v>
      </c>
      <c r="K806">
        <v>21.94</v>
      </c>
      <c r="L806">
        <v>4</v>
      </c>
      <c r="M806">
        <v>5</v>
      </c>
      <c r="N806">
        <v>25</v>
      </c>
      <c r="O806" t="s">
        <v>551</v>
      </c>
      <c r="P806" s="35" t="s">
        <v>436</v>
      </c>
      <c r="Q806">
        <v>4</v>
      </c>
      <c r="R806">
        <v>47</v>
      </c>
      <c r="S806" s="25" t="s">
        <v>89</v>
      </c>
      <c r="T806" t="s">
        <v>546</v>
      </c>
      <c r="U806">
        <v>7</v>
      </c>
      <c r="V806">
        <v>8</v>
      </c>
      <c r="W806">
        <v>9</v>
      </c>
      <c r="X806">
        <v>8</v>
      </c>
      <c r="AA806">
        <v>1258</v>
      </c>
      <c r="AB806" t="s">
        <v>30</v>
      </c>
    </row>
    <row r="807" spans="1:28" x14ac:dyDescent="0.25">
      <c r="A807" s="17" t="s">
        <v>241</v>
      </c>
      <c r="B807" s="15" t="s">
        <v>265</v>
      </c>
      <c r="C807">
        <v>7.3</v>
      </c>
      <c r="D807">
        <v>12</v>
      </c>
      <c r="E807" s="29" t="str">
        <f>VLOOKUP(U807, method!$A$1:$B$15, 2, 0)</f>
        <v>留後</v>
      </c>
      <c r="F807">
        <v>12</v>
      </c>
      <c r="G807">
        <v>124</v>
      </c>
      <c r="H807" s="46">
        <v>1200</v>
      </c>
      <c r="I807" s="19" t="s">
        <v>404</v>
      </c>
      <c r="J807">
        <v>1</v>
      </c>
      <c r="K807">
        <v>9.5</v>
      </c>
      <c r="L807">
        <v>23</v>
      </c>
      <c r="M807">
        <v>3</v>
      </c>
      <c r="N807">
        <v>25</v>
      </c>
      <c r="O807" t="s">
        <v>545</v>
      </c>
      <c r="P807" s="35" t="s">
        <v>436</v>
      </c>
      <c r="Q807">
        <v>4</v>
      </c>
      <c r="R807">
        <v>49</v>
      </c>
      <c r="S807" s="25" t="s">
        <v>89</v>
      </c>
      <c r="T807" t="s">
        <v>664</v>
      </c>
      <c r="U807">
        <v>13</v>
      </c>
      <c r="V807">
        <v>12</v>
      </c>
      <c r="W807">
        <v>12</v>
      </c>
      <c r="AA807">
        <v>1243</v>
      </c>
      <c r="AB807" t="s">
        <v>30</v>
      </c>
    </row>
    <row r="808" spans="1:28" x14ac:dyDescent="0.25">
      <c r="A808" s="17" t="s">
        <v>241</v>
      </c>
      <c r="B808" s="15" t="s">
        <v>265</v>
      </c>
      <c r="C808">
        <v>8.4</v>
      </c>
      <c r="D808">
        <v>9</v>
      </c>
      <c r="E808" s="29" t="str">
        <f>VLOOKUP(U808, method!$A$1:$B$15, 2, 0)</f>
        <v>留後</v>
      </c>
      <c r="F808">
        <v>12</v>
      </c>
      <c r="G808">
        <v>129</v>
      </c>
      <c r="H808" s="44">
        <v>1650</v>
      </c>
      <c r="I808" s="22" t="s">
        <v>33</v>
      </c>
      <c r="J808">
        <v>1</v>
      </c>
      <c r="K808">
        <v>41.13</v>
      </c>
      <c r="L808">
        <v>22</v>
      </c>
      <c r="M808">
        <v>1</v>
      </c>
      <c r="N808">
        <v>25</v>
      </c>
      <c r="O808" s="31" t="s">
        <v>435</v>
      </c>
      <c r="P808" s="35" t="s">
        <v>455</v>
      </c>
      <c r="Q808">
        <v>4</v>
      </c>
      <c r="R808">
        <v>51</v>
      </c>
      <c r="S808" s="25" t="s">
        <v>89</v>
      </c>
      <c r="T808" t="s">
        <v>529</v>
      </c>
      <c r="U808">
        <v>12</v>
      </c>
      <c r="V808">
        <v>10</v>
      </c>
      <c r="W808">
        <v>9</v>
      </c>
      <c r="X808">
        <v>9</v>
      </c>
      <c r="AA808">
        <v>1232</v>
      </c>
      <c r="AB808" t="s">
        <v>30</v>
      </c>
    </row>
    <row r="809" spans="1:28" x14ac:dyDescent="0.25">
      <c r="A809" s="17" t="s">
        <v>241</v>
      </c>
      <c r="B809" s="15" t="s">
        <v>265</v>
      </c>
      <c r="C809">
        <v>7.6</v>
      </c>
      <c r="D809">
        <v>8</v>
      </c>
      <c r="E809" s="29" t="str">
        <f>VLOOKUP(U809, method!$A$1:$B$15, 2, 0)</f>
        <v>留後</v>
      </c>
      <c r="F809">
        <v>14</v>
      </c>
      <c r="G809">
        <v>124</v>
      </c>
      <c r="H809" s="46">
        <v>1400</v>
      </c>
      <c r="I809" s="22" t="s">
        <v>33</v>
      </c>
      <c r="J809">
        <v>1</v>
      </c>
      <c r="K809">
        <v>22.47</v>
      </c>
      <c r="L809">
        <v>5</v>
      </c>
      <c r="M809">
        <v>1</v>
      </c>
      <c r="N809">
        <v>25</v>
      </c>
      <c r="O809" t="s">
        <v>631</v>
      </c>
      <c r="P809" s="35" t="s">
        <v>455</v>
      </c>
      <c r="Q809">
        <v>4</v>
      </c>
      <c r="R809">
        <v>52</v>
      </c>
      <c r="S809" s="25" t="s">
        <v>89</v>
      </c>
      <c r="T809">
        <v>5</v>
      </c>
      <c r="U809">
        <v>14</v>
      </c>
      <c r="V809">
        <v>14</v>
      </c>
      <c r="W809">
        <v>14</v>
      </c>
      <c r="X809">
        <v>8</v>
      </c>
      <c r="AA809">
        <v>1238</v>
      </c>
      <c r="AB809" t="s">
        <v>30</v>
      </c>
    </row>
    <row r="810" spans="1:28" x14ac:dyDescent="0.25">
      <c r="A810" s="17" t="s">
        <v>241</v>
      </c>
      <c r="B810" s="15" t="s">
        <v>265</v>
      </c>
      <c r="C810">
        <v>6</v>
      </c>
      <c r="D810" s="34">
        <v>4</v>
      </c>
      <c r="E810" s="29" t="str">
        <f>VLOOKUP(U810, method!$A$1:$B$15, 2, 0)</f>
        <v>留後</v>
      </c>
      <c r="F810">
        <v>13</v>
      </c>
      <c r="G810">
        <v>128</v>
      </c>
      <c r="H810" s="46">
        <v>1400</v>
      </c>
      <c r="I810" s="22" t="s">
        <v>33</v>
      </c>
      <c r="J810">
        <v>1</v>
      </c>
      <c r="K810">
        <v>22.48</v>
      </c>
      <c r="L810">
        <v>15</v>
      </c>
      <c r="M810">
        <v>12</v>
      </c>
      <c r="N810">
        <v>24</v>
      </c>
      <c r="O810" t="s">
        <v>631</v>
      </c>
      <c r="P810" s="35" t="s">
        <v>455</v>
      </c>
      <c r="Q810">
        <v>4</v>
      </c>
      <c r="R810">
        <v>53</v>
      </c>
      <c r="S810" s="25" t="s">
        <v>89</v>
      </c>
      <c r="T810" t="s">
        <v>495</v>
      </c>
      <c r="U810">
        <v>14</v>
      </c>
      <c r="V810">
        <v>14</v>
      </c>
      <c r="W810">
        <v>11</v>
      </c>
      <c r="X810">
        <v>4</v>
      </c>
      <c r="AA810">
        <v>1240</v>
      </c>
      <c r="AB810" t="s">
        <v>1395</v>
      </c>
    </row>
    <row r="811" spans="1:28" x14ac:dyDescent="0.25">
      <c r="A811" s="17" t="s">
        <v>241</v>
      </c>
      <c r="B811" s="15" t="s">
        <v>265</v>
      </c>
      <c r="C811">
        <v>6.8</v>
      </c>
      <c r="D811" s="33">
        <v>3</v>
      </c>
      <c r="E811" s="28" t="str">
        <f>VLOOKUP(U811, method!$A$1:$B$15, 2, 0)</f>
        <v>中前</v>
      </c>
      <c r="F811">
        <v>8</v>
      </c>
      <c r="G811">
        <v>129</v>
      </c>
      <c r="H811" s="46">
        <v>1400</v>
      </c>
      <c r="I811" s="22" t="s">
        <v>33</v>
      </c>
      <c r="J811">
        <v>1</v>
      </c>
      <c r="K811">
        <v>22.01</v>
      </c>
      <c r="L811">
        <v>17</v>
      </c>
      <c r="M811">
        <v>11</v>
      </c>
      <c r="N811">
        <v>24</v>
      </c>
      <c r="O811" t="s">
        <v>469</v>
      </c>
      <c r="P811" s="35" t="s">
        <v>455</v>
      </c>
      <c r="Q811">
        <v>4</v>
      </c>
      <c r="R811">
        <v>53</v>
      </c>
      <c r="S811" s="25" t="s">
        <v>89</v>
      </c>
      <c r="T811" s="10" t="s">
        <v>498</v>
      </c>
      <c r="U811">
        <v>4</v>
      </c>
      <c r="V811">
        <v>4</v>
      </c>
      <c r="W811">
        <v>3</v>
      </c>
      <c r="X811">
        <v>3</v>
      </c>
      <c r="AA811">
        <v>1241</v>
      </c>
      <c r="AB811" t="s">
        <v>463</v>
      </c>
    </row>
    <row r="812" spans="1:28" x14ac:dyDescent="0.25">
      <c r="A812" s="17" t="s">
        <v>241</v>
      </c>
      <c r="B812" s="15" t="s">
        <v>265</v>
      </c>
      <c r="C812">
        <v>10</v>
      </c>
      <c r="D812" s="34">
        <v>4</v>
      </c>
      <c r="E812" s="29" t="str">
        <f>VLOOKUP(U812, method!$A$1:$B$15, 2, 0)</f>
        <v>留後</v>
      </c>
      <c r="F812">
        <v>11</v>
      </c>
      <c r="G812">
        <v>128</v>
      </c>
      <c r="H812" s="46">
        <v>1400</v>
      </c>
      <c r="I812" s="15" t="s">
        <v>391</v>
      </c>
      <c r="J812">
        <v>1</v>
      </c>
      <c r="K812">
        <v>22.1</v>
      </c>
      <c r="L812">
        <v>20</v>
      </c>
      <c r="M812">
        <v>10</v>
      </c>
      <c r="N812">
        <v>24</v>
      </c>
      <c r="O812" t="s">
        <v>469</v>
      </c>
      <c r="P812" s="35" t="s">
        <v>436</v>
      </c>
      <c r="Q812">
        <v>4</v>
      </c>
      <c r="R812">
        <v>53</v>
      </c>
      <c r="S812" s="25" t="s">
        <v>89</v>
      </c>
      <c r="T812" t="s">
        <v>495</v>
      </c>
      <c r="U812">
        <v>14</v>
      </c>
      <c r="V812">
        <v>13</v>
      </c>
      <c r="W812">
        <v>13</v>
      </c>
      <c r="X812">
        <v>4</v>
      </c>
      <c r="AA812">
        <v>1243</v>
      </c>
      <c r="AB812" t="s">
        <v>463</v>
      </c>
    </row>
    <row r="813" spans="1:28" x14ac:dyDescent="0.25">
      <c r="A813" s="17" t="s">
        <v>241</v>
      </c>
      <c r="B813" s="15" t="s">
        <v>265</v>
      </c>
      <c r="C813">
        <v>5.8</v>
      </c>
      <c r="D813" s="34">
        <v>5</v>
      </c>
      <c r="E813" s="29" t="str">
        <f>VLOOKUP(U813, method!$A$1:$B$15, 2, 0)</f>
        <v>留後</v>
      </c>
      <c r="F813">
        <v>10</v>
      </c>
      <c r="G813">
        <v>128</v>
      </c>
      <c r="H813" s="46">
        <v>1400</v>
      </c>
      <c r="I813" s="15" t="s">
        <v>391</v>
      </c>
      <c r="J813">
        <v>1</v>
      </c>
      <c r="K813">
        <v>22.75</v>
      </c>
      <c r="L813">
        <v>28</v>
      </c>
      <c r="M813">
        <v>9</v>
      </c>
      <c r="N813">
        <v>24</v>
      </c>
      <c r="O813" t="s">
        <v>532</v>
      </c>
      <c r="P813" s="35" t="s">
        <v>455</v>
      </c>
      <c r="Q813">
        <v>4</v>
      </c>
      <c r="R813">
        <v>53</v>
      </c>
      <c r="S813" s="25" t="s">
        <v>89</v>
      </c>
      <c r="T813" s="10" t="s">
        <v>376</v>
      </c>
      <c r="U813">
        <v>11</v>
      </c>
      <c r="V813">
        <v>10</v>
      </c>
      <c r="W813">
        <v>9</v>
      </c>
      <c r="X813">
        <v>5</v>
      </c>
      <c r="AA813">
        <v>1246</v>
      </c>
      <c r="AB813" t="s">
        <v>463</v>
      </c>
    </row>
    <row r="814" spans="1:28" x14ac:dyDescent="0.25">
      <c r="A814" s="17" t="s">
        <v>241</v>
      </c>
      <c r="B814" s="15" t="s">
        <v>265</v>
      </c>
      <c r="C814">
        <v>18</v>
      </c>
      <c r="D814" s="33">
        <v>1</v>
      </c>
      <c r="E814" s="29" t="str">
        <f>VLOOKUP(U814, method!$A$1:$B$15, 2, 0)</f>
        <v>留後</v>
      </c>
      <c r="F814">
        <v>11</v>
      </c>
      <c r="G814">
        <v>123</v>
      </c>
      <c r="H814" s="46">
        <v>1400</v>
      </c>
      <c r="I814" s="15" t="s">
        <v>391</v>
      </c>
      <c r="J814">
        <v>1</v>
      </c>
      <c r="K814">
        <v>22.05</v>
      </c>
      <c r="L814">
        <v>8</v>
      </c>
      <c r="M814">
        <v>9</v>
      </c>
      <c r="N814">
        <v>24</v>
      </c>
      <c r="O814" t="s">
        <v>545</v>
      </c>
      <c r="P814" s="36" t="s">
        <v>440</v>
      </c>
      <c r="Q814">
        <v>4</v>
      </c>
      <c r="R814">
        <v>48</v>
      </c>
      <c r="S814" s="25" t="s">
        <v>89</v>
      </c>
      <c r="T814" s="10" t="s">
        <v>613</v>
      </c>
      <c r="U814">
        <v>12</v>
      </c>
      <c r="V814">
        <v>12</v>
      </c>
      <c r="W814">
        <v>9</v>
      </c>
      <c r="X814">
        <v>1</v>
      </c>
      <c r="AA814">
        <v>1252</v>
      </c>
      <c r="AB814" t="s">
        <v>463</v>
      </c>
    </row>
    <row r="815" spans="1:28" x14ac:dyDescent="0.25">
      <c r="A815" s="17" t="s">
        <v>241</v>
      </c>
      <c r="B815" s="15" t="s">
        <v>265</v>
      </c>
      <c r="C815">
        <v>16</v>
      </c>
      <c r="D815">
        <v>12</v>
      </c>
      <c r="E815" s="26" t="str">
        <f>VLOOKUP(U815, method!$A$1:$B$15, 2, 0)</f>
        <v>放頭</v>
      </c>
      <c r="F815">
        <v>5</v>
      </c>
      <c r="G815">
        <v>129</v>
      </c>
      <c r="H815" s="46">
        <v>1400</v>
      </c>
      <c r="I815" s="20" t="s">
        <v>56</v>
      </c>
      <c r="J815">
        <v>1</v>
      </c>
      <c r="K815">
        <v>23.89</v>
      </c>
      <c r="L815">
        <v>14</v>
      </c>
      <c r="M815">
        <v>7</v>
      </c>
      <c r="N815">
        <v>24</v>
      </c>
      <c r="O815" t="s">
        <v>545</v>
      </c>
      <c r="P815" s="35" t="s">
        <v>455</v>
      </c>
      <c r="Q815">
        <v>4</v>
      </c>
      <c r="R815">
        <v>52</v>
      </c>
      <c r="S815" s="25" t="s">
        <v>89</v>
      </c>
      <c r="T815" t="s">
        <v>1028</v>
      </c>
      <c r="U815">
        <v>3</v>
      </c>
      <c r="V815">
        <v>5</v>
      </c>
      <c r="W815">
        <v>5</v>
      </c>
      <c r="X815">
        <v>12</v>
      </c>
      <c r="AA815">
        <v>1247</v>
      </c>
      <c r="AB815" t="s">
        <v>463</v>
      </c>
    </row>
    <row r="816" spans="1:28" x14ac:dyDescent="0.25">
      <c r="A816" s="17" t="s">
        <v>241</v>
      </c>
      <c r="B816" s="15" t="s">
        <v>265</v>
      </c>
      <c r="C816">
        <v>25</v>
      </c>
      <c r="D816" s="34">
        <v>5</v>
      </c>
      <c r="E816" s="27" t="str">
        <f>VLOOKUP(U816, method!$A$1:$B$15, 2, 0)</f>
        <v>中後</v>
      </c>
      <c r="F816">
        <v>12</v>
      </c>
      <c r="G816">
        <v>132</v>
      </c>
      <c r="H816" s="46">
        <v>1200</v>
      </c>
      <c r="I816" s="15" t="s">
        <v>391</v>
      </c>
      <c r="J816">
        <v>1</v>
      </c>
      <c r="K816">
        <v>10.130000000000001</v>
      </c>
      <c r="L816">
        <v>26</v>
      </c>
      <c r="M816">
        <v>6</v>
      </c>
      <c r="N816">
        <v>24</v>
      </c>
      <c r="O816" s="31" t="s">
        <v>435</v>
      </c>
      <c r="P816" s="35" t="s">
        <v>455</v>
      </c>
      <c r="Q816">
        <v>4</v>
      </c>
      <c r="R816">
        <v>54</v>
      </c>
      <c r="S816" s="25" t="s">
        <v>89</v>
      </c>
      <c r="T816">
        <v>4</v>
      </c>
      <c r="U816">
        <v>9</v>
      </c>
      <c r="V816">
        <v>9</v>
      </c>
      <c r="W816">
        <v>5</v>
      </c>
      <c r="AA816">
        <v>1241</v>
      </c>
      <c r="AB816" t="s">
        <v>639</v>
      </c>
    </row>
    <row r="817" spans="1:29" x14ac:dyDescent="0.25">
      <c r="A817" s="17" t="s">
        <v>241</v>
      </c>
      <c r="B817" s="15" t="s">
        <v>265</v>
      </c>
      <c r="C817">
        <v>10</v>
      </c>
      <c r="D817">
        <v>6</v>
      </c>
      <c r="E817" s="29" t="str">
        <f>VLOOKUP(U817, method!$A$1:$B$15, 2, 0)</f>
        <v>留後</v>
      </c>
      <c r="F817">
        <v>14</v>
      </c>
      <c r="G817">
        <v>129</v>
      </c>
      <c r="H817" s="46">
        <v>1200</v>
      </c>
      <c r="I817" s="17" t="s">
        <v>399</v>
      </c>
      <c r="J817">
        <v>1</v>
      </c>
      <c r="K817">
        <v>9.66</v>
      </c>
      <c r="L817">
        <v>24</v>
      </c>
      <c r="M817">
        <v>3</v>
      </c>
      <c r="N817">
        <v>24</v>
      </c>
      <c r="O817" t="s">
        <v>545</v>
      </c>
      <c r="P817" s="35" t="s">
        <v>455</v>
      </c>
      <c r="Q817">
        <v>4</v>
      </c>
      <c r="R817">
        <v>54</v>
      </c>
      <c r="S817" s="25" t="s">
        <v>89</v>
      </c>
      <c r="T817" t="s">
        <v>495</v>
      </c>
      <c r="U817">
        <v>12</v>
      </c>
      <c r="V817">
        <v>11</v>
      </c>
      <c r="W817">
        <v>6</v>
      </c>
      <c r="AA817">
        <v>1289</v>
      </c>
      <c r="AB817" t="s">
        <v>64</v>
      </c>
    </row>
    <row r="818" spans="1:29" x14ac:dyDescent="0.25">
      <c r="A818" s="17" t="s">
        <v>241</v>
      </c>
      <c r="B818" s="15" t="s">
        <v>265</v>
      </c>
      <c r="C818">
        <v>11</v>
      </c>
      <c r="D818" s="34">
        <v>5</v>
      </c>
      <c r="E818" s="26" t="str">
        <f>VLOOKUP(U818, method!$A$1:$B$15, 2, 0)</f>
        <v>放頭</v>
      </c>
      <c r="F818">
        <v>12</v>
      </c>
      <c r="G818">
        <v>131</v>
      </c>
      <c r="H818" s="46">
        <v>1400</v>
      </c>
      <c r="I818" s="18" t="s">
        <v>12</v>
      </c>
      <c r="J818">
        <v>1</v>
      </c>
      <c r="K818">
        <v>22.99</v>
      </c>
      <c r="L818">
        <v>10</v>
      </c>
      <c r="M818">
        <v>3</v>
      </c>
      <c r="N818">
        <v>24</v>
      </c>
      <c r="O818" t="s">
        <v>532</v>
      </c>
      <c r="P818" s="35" t="s">
        <v>455</v>
      </c>
      <c r="Q818">
        <v>4</v>
      </c>
      <c r="R818">
        <v>56</v>
      </c>
      <c r="S818" s="25" t="s">
        <v>89</v>
      </c>
      <c r="T818" t="s">
        <v>519</v>
      </c>
      <c r="U818">
        <v>2</v>
      </c>
      <c r="V818">
        <v>2</v>
      </c>
      <c r="W818">
        <v>2</v>
      </c>
      <c r="X818">
        <v>5</v>
      </c>
      <c r="AA818">
        <v>1272</v>
      </c>
      <c r="AB818" t="s">
        <v>64</v>
      </c>
    </row>
    <row r="819" spans="1:29" x14ac:dyDescent="0.25">
      <c r="A819" s="17" t="s">
        <v>241</v>
      </c>
      <c r="B819" s="15" t="s">
        <v>265</v>
      </c>
      <c r="C819">
        <v>10</v>
      </c>
      <c r="D819">
        <v>7</v>
      </c>
      <c r="E819" s="26" t="str">
        <f>VLOOKUP(U819, method!$A$1:$B$15, 2, 0)</f>
        <v>放頭</v>
      </c>
      <c r="F819">
        <v>12</v>
      </c>
      <c r="G819">
        <v>133</v>
      </c>
      <c r="H819" s="46">
        <v>1400</v>
      </c>
      <c r="I819" s="20" t="s">
        <v>56</v>
      </c>
      <c r="J819">
        <v>1</v>
      </c>
      <c r="K819">
        <v>22.87</v>
      </c>
      <c r="L819">
        <v>18</v>
      </c>
      <c r="M819">
        <v>2</v>
      </c>
      <c r="N819">
        <v>24</v>
      </c>
      <c r="O819" t="s">
        <v>631</v>
      </c>
      <c r="P819" s="35" t="s">
        <v>455</v>
      </c>
      <c r="Q819">
        <v>4</v>
      </c>
      <c r="R819">
        <v>58</v>
      </c>
      <c r="S819" s="25" t="s">
        <v>89</v>
      </c>
      <c r="T819" t="s">
        <v>456</v>
      </c>
      <c r="U819">
        <v>1</v>
      </c>
      <c r="V819">
        <v>2</v>
      </c>
      <c r="W819">
        <v>2</v>
      </c>
      <c r="X819">
        <v>7</v>
      </c>
      <c r="AA819">
        <v>1267</v>
      </c>
      <c r="AB819" t="s">
        <v>64</v>
      </c>
    </row>
    <row r="820" spans="1:29" x14ac:dyDescent="0.25">
      <c r="A820" s="17" t="s">
        <v>241</v>
      </c>
      <c r="B820" s="15" t="s">
        <v>265</v>
      </c>
      <c r="C820">
        <v>17</v>
      </c>
      <c r="D820">
        <v>6</v>
      </c>
      <c r="E820" s="26" t="str">
        <f>VLOOKUP(U820, method!$A$1:$B$15, 2, 0)</f>
        <v>放頭</v>
      </c>
      <c r="F820">
        <v>9</v>
      </c>
      <c r="G820">
        <v>135</v>
      </c>
      <c r="H820" s="46">
        <v>1400</v>
      </c>
      <c r="I820" s="22" t="s">
        <v>415</v>
      </c>
      <c r="J820">
        <v>1</v>
      </c>
      <c r="K820">
        <v>23.08</v>
      </c>
      <c r="L820">
        <v>28</v>
      </c>
      <c r="M820">
        <v>1</v>
      </c>
      <c r="N820">
        <v>24</v>
      </c>
      <c r="O820" t="s">
        <v>491</v>
      </c>
      <c r="P820" s="35" t="s">
        <v>455</v>
      </c>
      <c r="Q820">
        <v>4</v>
      </c>
      <c r="R820">
        <v>60</v>
      </c>
      <c r="S820" s="25" t="s">
        <v>89</v>
      </c>
      <c r="T820" s="10">
        <v>2</v>
      </c>
      <c r="U820">
        <v>2</v>
      </c>
      <c r="V820">
        <v>2</v>
      </c>
      <c r="W820">
        <v>2</v>
      </c>
      <c r="X820">
        <v>6</v>
      </c>
      <c r="AA820">
        <v>1299</v>
      </c>
      <c r="AB820" t="s">
        <v>1035</v>
      </c>
    </row>
    <row r="821" spans="1:29" x14ac:dyDescent="0.25">
      <c r="A821" s="17" t="s">
        <v>241</v>
      </c>
      <c r="B821" s="15" t="s">
        <v>265</v>
      </c>
      <c r="C821">
        <v>32</v>
      </c>
      <c r="D821">
        <v>8</v>
      </c>
      <c r="E821" s="28" t="str">
        <f>VLOOKUP(U821, method!$A$1:$B$15, 2, 0)</f>
        <v>中前</v>
      </c>
      <c r="F821">
        <v>7</v>
      </c>
      <c r="G821">
        <v>122</v>
      </c>
      <c r="H821" s="46">
        <v>1200</v>
      </c>
      <c r="I821" s="16" t="s">
        <v>71</v>
      </c>
      <c r="J821">
        <v>1</v>
      </c>
      <c r="K821">
        <v>10.02</v>
      </c>
      <c r="L821">
        <v>26</v>
      </c>
      <c r="M821">
        <v>12</v>
      </c>
      <c r="N821">
        <v>23</v>
      </c>
      <c r="O821" t="s">
        <v>631</v>
      </c>
      <c r="P821" s="35" t="s">
        <v>455</v>
      </c>
      <c r="Q821">
        <v>3</v>
      </c>
      <c r="R821">
        <v>62</v>
      </c>
      <c r="S821" s="25" t="s">
        <v>89</v>
      </c>
      <c r="T821" t="s">
        <v>461</v>
      </c>
      <c r="U821">
        <v>7</v>
      </c>
      <c r="V821">
        <v>6</v>
      </c>
      <c r="W821">
        <v>8</v>
      </c>
      <c r="AA821">
        <v>1293</v>
      </c>
      <c r="AB821" t="s">
        <v>113</v>
      </c>
    </row>
    <row r="822" spans="1:29" x14ac:dyDescent="0.25">
      <c r="A822" s="17" t="s">
        <v>241</v>
      </c>
      <c r="B822" s="15" t="s">
        <v>265</v>
      </c>
      <c r="C822">
        <v>39</v>
      </c>
      <c r="D822" s="34">
        <v>5</v>
      </c>
      <c r="E822" s="29" t="str">
        <f>VLOOKUP(U822, method!$A$1:$B$15, 2, 0)</f>
        <v>留後</v>
      </c>
      <c r="F822">
        <v>12</v>
      </c>
      <c r="G822">
        <v>122</v>
      </c>
      <c r="H822" s="46">
        <v>1200</v>
      </c>
      <c r="I822" s="16" t="s">
        <v>71</v>
      </c>
      <c r="J822">
        <v>1</v>
      </c>
      <c r="K822">
        <v>9.8800000000000008</v>
      </c>
      <c r="L822">
        <v>17</v>
      </c>
      <c r="M822">
        <v>12</v>
      </c>
      <c r="N822">
        <v>23</v>
      </c>
      <c r="O822" t="s">
        <v>551</v>
      </c>
      <c r="P822" s="35" t="s">
        <v>455</v>
      </c>
      <c r="Q822">
        <v>3</v>
      </c>
      <c r="R822">
        <v>64</v>
      </c>
      <c r="S822" s="25" t="s">
        <v>89</v>
      </c>
      <c r="T822">
        <v>4</v>
      </c>
      <c r="U822">
        <v>12</v>
      </c>
      <c r="V822">
        <v>12</v>
      </c>
      <c r="W822">
        <v>5</v>
      </c>
      <c r="AA822">
        <v>1292</v>
      </c>
      <c r="AB822" t="s">
        <v>1405</v>
      </c>
    </row>
    <row r="823" spans="1:29" x14ac:dyDescent="0.25">
      <c r="A823" s="17" t="s">
        <v>241</v>
      </c>
      <c r="B823" s="15" t="s">
        <v>265</v>
      </c>
      <c r="C823">
        <v>73</v>
      </c>
      <c r="D823">
        <v>11</v>
      </c>
      <c r="E823" s="28" t="str">
        <f>VLOOKUP(U823, method!$A$1:$B$15, 2, 0)</f>
        <v>中前</v>
      </c>
      <c r="F823">
        <v>1</v>
      </c>
      <c r="G823">
        <v>125</v>
      </c>
      <c r="H823" s="46">
        <v>1200</v>
      </c>
      <c r="I823" s="17" t="s">
        <v>1179</v>
      </c>
      <c r="J823">
        <v>1</v>
      </c>
      <c r="K823">
        <v>12.23</v>
      </c>
      <c r="L823">
        <v>1</v>
      </c>
      <c r="M823">
        <v>11</v>
      </c>
      <c r="N823">
        <v>23</v>
      </c>
      <c r="O823" s="31" t="s">
        <v>451</v>
      </c>
      <c r="P823" s="35" t="s">
        <v>455</v>
      </c>
      <c r="Q823">
        <v>3</v>
      </c>
      <c r="R823">
        <v>66</v>
      </c>
      <c r="S823" s="25" t="s">
        <v>89</v>
      </c>
      <c r="T823" t="s">
        <v>485</v>
      </c>
      <c r="U823">
        <v>7</v>
      </c>
      <c r="V823">
        <v>7</v>
      </c>
      <c r="W823">
        <v>11</v>
      </c>
      <c r="AA823">
        <v>1318</v>
      </c>
      <c r="AB823" t="s">
        <v>1407</v>
      </c>
    </row>
    <row r="824" spans="1:29" x14ac:dyDescent="0.25">
      <c r="A824" s="17" t="s">
        <v>241</v>
      </c>
      <c r="B824" s="15" t="s">
        <v>265</v>
      </c>
      <c r="C824">
        <v>33</v>
      </c>
      <c r="D824">
        <v>11</v>
      </c>
      <c r="E824" s="28" t="str">
        <f>VLOOKUP(U824, method!$A$1:$B$15, 2, 0)</f>
        <v>中前</v>
      </c>
      <c r="F824">
        <v>10</v>
      </c>
      <c r="G824">
        <v>121</v>
      </c>
      <c r="H824" s="46">
        <v>1200</v>
      </c>
      <c r="I824" s="16" t="s">
        <v>140</v>
      </c>
      <c r="J824">
        <v>1</v>
      </c>
      <c r="K824">
        <v>12.42</v>
      </c>
      <c r="L824">
        <v>18</v>
      </c>
      <c r="M824">
        <v>10</v>
      </c>
      <c r="N824">
        <v>23</v>
      </c>
      <c r="O824" s="30" t="s">
        <v>445</v>
      </c>
      <c r="P824" s="36" t="s">
        <v>479</v>
      </c>
      <c r="Q824">
        <v>3</v>
      </c>
      <c r="R824">
        <v>66</v>
      </c>
      <c r="S824" s="25" t="s">
        <v>89</v>
      </c>
      <c r="T824" t="s">
        <v>1299</v>
      </c>
      <c r="U824">
        <v>6</v>
      </c>
      <c r="V824">
        <v>7</v>
      </c>
      <c r="W824">
        <v>11</v>
      </c>
      <c r="AA824">
        <v>1315</v>
      </c>
      <c r="AB824" t="s">
        <v>635</v>
      </c>
    </row>
    <row r="825" spans="1:29" x14ac:dyDescent="0.25">
      <c r="A825" s="17" t="s">
        <v>241</v>
      </c>
      <c r="B825" s="16" t="s">
        <v>268</v>
      </c>
      <c r="C825">
        <v>13</v>
      </c>
      <c r="D825" s="33">
        <v>2</v>
      </c>
      <c r="E825" s="27" t="str">
        <f>VLOOKUP(U825, method!$A$1:$B$15, 2, 0)</f>
        <v>中後</v>
      </c>
      <c r="F825">
        <v>13</v>
      </c>
      <c r="G825">
        <v>123</v>
      </c>
      <c r="H825" s="44">
        <v>1650</v>
      </c>
      <c r="I825" s="23" t="s">
        <v>39</v>
      </c>
      <c r="J825">
        <v>1</v>
      </c>
      <c r="K825">
        <v>39.81</v>
      </c>
      <c r="L825">
        <v>28</v>
      </c>
      <c r="M825">
        <v>6</v>
      </c>
      <c r="N825">
        <v>25</v>
      </c>
      <c r="O825" t="s">
        <v>511</v>
      </c>
      <c r="P825" s="36" t="s">
        <v>603</v>
      </c>
      <c r="Q825">
        <v>4</v>
      </c>
      <c r="R825">
        <v>48</v>
      </c>
      <c r="S825" s="24" t="s">
        <v>62</v>
      </c>
      <c r="T825" s="10" t="s">
        <v>526</v>
      </c>
      <c r="U825">
        <v>8</v>
      </c>
      <c r="V825">
        <v>10</v>
      </c>
      <c r="W825">
        <v>9</v>
      </c>
      <c r="X825">
        <v>2</v>
      </c>
      <c r="AA825">
        <v>1171</v>
      </c>
      <c r="AB825" t="s">
        <v>158</v>
      </c>
    </row>
    <row r="826" spans="1:29" x14ac:dyDescent="0.25">
      <c r="A826" s="17" t="s">
        <v>241</v>
      </c>
      <c r="B826" s="16" t="s">
        <v>268</v>
      </c>
      <c r="C826" t="s">
        <v>463</v>
      </c>
      <c r="D826" t="s">
        <v>578</v>
      </c>
      <c r="F826" t="s">
        <v>463</v>
      </c>
      <c r="G826">
        <v>126</v>
      </c>
      <c r="H826" s="44">
        <v>1650</v>
      </c>
      <c r="I826" s="18" t="s">
        <v>12</v>
      </c>
      <c r="J826" t="s">
        <v>463</v>
      </c>
      <c r="L826">
        <v>11</v>
      </c>
      <c r="M826">
        <v>6</v>
      </c>
      <c r="N826">
        <v>25</v>
      </c>
      <c r="O826" s="30" t="s">
        <v>445</v>
      </c>
      <c r="P826" s="35" t="s">
        <v>436</v>
      </c>
      <c r="Q826">
        <v>4</v>
      </c>
      <c r="R826">
        <v>48</v>
      </c>
      <c r="S826" s="24" t="s">
        <v>62</v>
      </c>
      <c r="T826" t="s">
        <v>463</v>
      </c>
      <c r="U826" t="s">
        <v>463</v>
      </c>
      <c r="AA826" t="s">
        <v>463</v>
      </c>
      <c r="AB826" t="s">
        <v>463</v>
      </c>
      <c r="AC826" t="s">
        <v>463</v>
      </c>
    </row>
    <row r="827" spans="1:29" x14ac:dyDescent="0.25">
      <c r="A827" s="17" t="s">
        <v>241</v>
      </c>
      <c r="B827" s="16" t="s">
        <v>268</v>
      </c>
      <c r="C827">
        <v>10</v>
      </c>
      <c r="D827" s="34">
        <v>5</v>
      </c>
      <c r="E827" s="28" t="str">
        <f>VLOOKUP(U827, method!$A$1:$B$15, 2, 0)</f>
        <v>中前</v>
      </c>
      <c r="F827">
        <v>1</v>
      </c>
      <c r="G827">
        <v>125</v>
      </c>
      <c r="H827" s="44">
        <v>1650</v>
      </c>
      <c r="I827" s="23" t="s">
        <v>39</v>
      </c>
      <c r="J827">
        <v>1</v>
      </c>
      <c r="K827">
        <v>39.9</v>
      </c>
      <c r="L827">
        <v>21</v>
      </c>
      <c r="M827">
        <v>5</v>
      </c>
      <c r="N827">
        <v>25</v>
      </c>
      <c r="O827" s="31" t="s">
        <v>435</v>
      </c>
      <c r="P827" s="35" t="s">
        <v>436</v>
      </c>
      <c r="Q827">
        <v>4</v>
      </c>
      <c r="R827">
        <v>50</v>
      </c>
      <c r="S827" s="24" t="s">
        <v>62</v>
      </c>
      <c r="T827" t="s">
        <v>546</v>
      </c>
      <c r="U827">
        <v>5</v>
      </c>
      <c r="V827">
        <v>4</v>
      </c>
      <c r="W827">
        <v>4</v>
      </c>
      <c r="X827">
        <v>5</v>
      </c>
      <c r="AA827">
        <v>1202</v>
      </c>
      <c r="AB827" t="s">
        <v>158</v>
      </c>
    </row>
    <row r="828" spans="1:29" x14ac:dyDescent="0.25">
      <c r="A828" s="17" t="s">
        <v>241</v>
      </c>
      <c r="B828" s="16" t="s">
        <v>268</v>
      </c>
      <c r="C828">
        <v>21</v>
      </c>
      <c r="D828">
        <v>9</v>
      </c>
      <c r="E828" s="29" t="str">
        <f>VLOOKUP(U828, method!$A$1:$B$15, 2, 0)</f>
        <v>留後</v>
      </c>
      <c r="F828">
        <v>6</v>
      </c>
      <c r="G828">
        <v>128</v>
      </c>
      <c r="H828" s="46">
        <v>1400</v>
      </c>
      <c r="I828" s="20" t="s">
        <v>56</v>
      </c>
      <c r="J828">
        <v>1</v>
      </c>
      <c r="K828">
        <v>21.99</v>
      </c>
      <c r="L828">
        <v>4</v>
      </c>
      <c r="M828">
        <v>5</v>
      </c>
      <c r="N828">
        <v>25</v>
      </c>
      <c r="O828" t="s">
        <v>551</v>
      </c>
      <c r="P828" s="35" t="s">
        <v>436</v>
      </c>
      <c r="Q828">
        <v>4</v>
      </c>
      <c r="R828">
        <v>52</v>
      </c>
      <c r="S828" s="24" t="s">
        <v>62</v>
      </c>
      <c r="T828" t="s">
        <v>664</v>
      </c>
      <c r="U828">
        <v>11</v>
      </c>
      <c r="V828">
        <v>10</v>
      </c>
      <c r="W828">
        <v>10</v>
      </c>
      <c r="X828">
        <v>9</v>
      </c>
      <c r="AA828">
        <v>1185</v>
      </c>
      <c r="AB828" t="s">
        <v>158</v>
      </c>
    </row>
    <row r="829" spans="1:29" x14ac:dyDescent="0.25">
      <c r="A829" s="17" t="s">
        <v>241</v>
      </c>
      <c r="B829" s="16" t="s">
        <v>268</v>
      </c>
      <c r="C829">
        <v>7.2</v>
      </c>
      <c r="D829" s="34">
        <v>4</v>
      </c>
      <c r="E829" s="27" t="str">
        <f>VLOOKUP(U829, method!$A$1:$B$15, 2, 0)</f>
        <v>中後</v>
      </c>
      <c r="F829">
        <v>1</v>
      </c>
      <c r="G829">
        <v>129</v>
      </c>
      <c r="H829" s="46">
        <v>1400</v>
      </c>
      <c r="I829" s="20" t="s">
        <v>56</v>
      </c>
      <c r="J829">
        <v>1</v>
      </c>
      <c r="K829">
        <v>21.99</v>
      </c>
      <c r="L829">
        <v>13</v>
      </c>
      <c r="M829">
        <v>4</v>
      </c>
      <c r="N829">
        <v>25</v>
      </c>
      <c r="O829" t="s">
        <v>532</v>
      </c>
      <c r="P829" s="35" t="s">
        <v>455</v>
      </c>
      <c r="Q829">
        <v>4</v>
      </c>
      <c r="R829">
        <v>54</v>
      </c>
      <c r="S829" s="24" t="s">
        <v>62</v>
      </c>
      <c r="T829" t="s">
        <v>456</v>
      </c>
      <c r="U829">
        <v>10</v>
      </c>
      <c r="V829">
        <v>9</v>
      </c>
      <c r="W829">
        <v>8</v>
      </c>
      <c r="X829">
        <v>4</v>
      </c>
      <c r="AA829">
        <v>1183</v>
      </c>
      <c r="AB829" t="s">
        <v>158</v>
      </c>
    </row>
    <row r="830" spans="1:29" x14ac:dyDescent="0.25">
      <c r="A830" s="17" t="s">
        <v>241</v>
      </c>
      <c r="B830" s="16" t="s">
        <v>268</v>
      </c>
      <c r="C830">
        <v>21</v>
      </c>
      <c r="D830" s="34">
        <v>4</v>
      </c>
      <c r="E830" s="29" t="str">
        <f>VLOOKUP(U830, method!$A$1:$B$15, 2, 0)</f>
        <v>留後</v>
      </c>
      <c r="F830">
        <v>3</v>
      </c>
      <c r="G830">
        <v>129</v>
      </c>
      <c r="H830" s="46">
        <v>1400</v>
      </c>
      <c r="I830" s="21" t="s">
        <v>61</v>
      </c>
      <c r="J830">
        <v>1</v>
      </c>
      <c r="K830">
        <v>21.7</v>
      </c>
      <c r="L830">
        <v>23</v>
      </c>
      <c r="M830">
        <v>3</v>
      </c>
      <c r="N830">
        <v>25</v>
      </c>
      <c r="O830" t="s">
        <v>545</v>
      </c>
      <c r="P830" s="35" t="s">
        <v>436</v>
      </c>
      <c r="Q830">
        <v>4</v>
      </c>
      <c r="R830">
        <v>54</v>
      </c>
      <c r="S830" s="24" t="s">
        <v>62</v>
      </c>
      <c r="T830" s="10" t="s">
        <v>552</v>
      </c>
      <c r="U830">
        <v>11</v>
      </c>
      <c r="V830">
        <v>10</v>
      </c>
      <c r="W830">
        <v>9</v>
      </c>
      <c r="X830">
        <v>4</v>
      </c>
      <c r="AA830">
        <v>1186</v>
      </c>
      <c r="AB830" t="s">
        <v>158</v>
      </c>
    </row>
    <row r="831" spans="1:29" x14ac:dyDescent="0.25">
      <c r="A831" s="17" t="s">
        <v>241</v>
      </c>
      <c r="B831" s="16" t="s">
        <v>268</v>
      </c>
      <c r="C831">
        <v>25</v>
      </c>
      <c r="D831">
        <v>12</v>
      </c>
      <c r="E831" s="27" t="str">
        <f>VLOOKUP(U831, method!$A$1:$B$15, 2, 0)</f>
        <v>中後</v>
      </c>
      <c r="F831">
        <v>8</v>
      </c>
      <c r="G831">
        <v>121</v>
      </c>
      <c r="H831" s="46">
        <v>1400</v>
      </c>
      <c r="I831" s="22" t="s">
        <v>833</v>
      </c>
      <c r="J831">
        <v>1</v>
      </c>
      <c r="K831">
        <v>22.88</v>
      </c>
      <c r="L831">
        <v>23</v>
      </c>
      <c r="M831">
        <v>2</v>
      </c>
      <c r="N831">
        <v>25</v>
      </c>
      <c r="O831" t="s">
        <v>545</v>
      </c>
      <c r="P831" s="35" t="s">
        <v>455</v>
      </c>
      <c r="Q831">
        <v>4</v>
      </c>
      <c r="R831">
        <v>56</v>
      </c>
      <c r="S831" s="24" t="s">
        <v>62</v>
      </c>
      <c r="T831" t="s">
        <v>664</v>
      </c>
      <c r="U831">
        <v>8</v>
      </c>
      <c r="V831">
        <v>10</v>
      </c>
      <c r="W831">
        <v>11</v>
      </c>
      <c r="X831">
        <v>12</v>
      </c>
      <c r="AA831">
        <v>1180</v>
      </c>
      <c r="AB831" t="s">
        <v>158</v>
      </c>
    </row>
    <row r="832" spans="1:29" x14ac:dyDescent="0.25">
      <c r="A832" s="17" t="s">
        <v>241</v>
      </c>
      <c r="B832" s="16" t="s">
        <v>268</v>
      </c>
      <c r="C832">
        <v>14</v>
      </c>
      <c r="D832">
        <v>6</v>
      </c>
      <c r="E832" s="28" t="str">
        <f>VLOOKUP(U832, method!$A$1:$B$15, 2, 0)</f>
        <v>中前</v>
      </c>
      <c r="F832">
        <v>4</v>
      </c>
      <c r="G832">
        <v>133</v>
      </c>
      <c r="H832" s="46">
        <v>1400</v>
      </c>
      <c r="I832" s="19" t="s">
        <v>388</v>
      </c>
      <c r="J832">
        <v>1</v>
      </c>
      <c r="K832">
        <v>22.84</v>
      </c>
      <c r="L832">
        <v>31</v>
      </c>
      <c r="M832">
        <v>1</v>
      </c>
      <c r="N832">
        <v>25</v>
      </c>
      <c r="O832" t="s">
        <v>469</v>
      </c>
      <c r="P832" s="35" t="s">
        <v>455</v>
      </c>
      <c r="Q832">
        <v>4</v>
      </c>
      <c r="R832">
        <v>58</v>
      </c>
      <c r="S832" s="24" t="s">
        <v>62</v>
      </c>
      <c r="T832">
        <v>3</v>
      </c>
      <c r="U832">
        <v>7</v>
      </c>
      <c r="V832">
        <v>8</v>
      </c>
      <c r="W832">
        <v>9</v>
      </c>
      <c r="X832">
        <v>6</v>
      </c>
      <c r="AA832">
        <v>1177</v>
      </c>
      <c r="AB832" t="s">
        <v>158</v>
      </c>
    </row>
    <row r="833" spans="1:28" x14ac:dyDescent="0.25">
      <c r="A833" s="17" t="s">
        <v>241</v>
      </c>
      <c r="B833" s="16" t="s">
        <v>268</v>
      </c>
      <c r="C833">
        <v>21</v>
      </c>
      <c r="D833">
        <v>7</v>
      </c>
      <c r="E833" s="29" t="str">
        <f>VLOOKUP(U833, method!$A$1:$B$15, 2, 0)</f>
        <v>留後</v>
      </c>
      <c r="F833">
        <v>14</v>
      </c>
      <c r="G833">
        <v>135</v>
      </c>
      <c r="H833" s="46">
        <v>1400</v>
      </c>
      <c r="I833" s="17" t="s">
        <v>399</v>
      </c>
      <c r="J833">
        <v>1</v>
      </c>
      <c r="K833">
        <v>22.18</v>
      </c>
      <c r="L833">
        <v>19</v>
      </c>
      <c r="M833">
        <v>1</v>
      </c>
      <c r="N833">
        <v>25</v>
      </c>
      <c r="O833" t="s">
        <v>545</v>
      </c>
      <c r="P833" s="35" t="s">
        <v>455</v>
      </c>
      <c r="Q833">
        <v>4</v>
      </c>
      <c r="R833">
        <v>60</v>
      </c>
      <c r="S833" s="24" t="s">
        <v>62</v>
      </c>
      <c r="T833">
        <v>3</v>
      </c>
      <c r="U833">
        <v>14</v>
      </c>
      <c r="V833">
        <v>14</v>
      </c>
      <c r="W833">
        <v>14</v>
      </c>
      <c r="X833">
        <v>7</v>
      </c>
      <c r="AA833">
        <v>1190</v>
      </c>
      <c r="AB833" t="s">
        <v>158</v>
      </c>
    </row>
    <row r="834" spans="1:28" x14ac:dyDescent="0.25">
      <c r="A834" s="17" t="s">
        <v>241</v>
      </c>
      <c r="B834" s="16" t="s">
        <v>268</v>
      </c>
      <c r="C834">
        <v>41</v>
      </c>
      <c r="D834">
        <v>10</v>
      </c>
      <c r="E834" s="28" t="str">
        <f>VLOOKUP(U834, method!$A$1:$B$15, 2, 0)</f>
        <v>中前</v>
      </c>
      <c r="F834">
        <v>9</v>
      </c>
      <c r="G834">
        <v>108</v>
      </c>
      <c r="H834" s="46">
        <v>1400</v>
      </c>
      <c r="I834" s="22" t="s">
        <v>833</v>
      </c>
      <c r="J834">
        <v>1</v>
      </c>
      <c r="K834">
        <v>22.69</v>
      </c>
      <c r="L834">
        <v>29</v>
      </c>
      <c r="M834">
        <v>12</v>
      </c>
      <c r="N834">
        <v>24</v>
      </c>
      <c r="O834" t="s">
        <v>469</v>
      </c>
      <c r="P834" s="35" t="s">
        <v>455</v>
      </c>
      <c r="Q834">
        <v>3</v>
      </c>
      <c r="R834">
        <v>62</v>
      </c>
      <c r="S834" s="24" t="s">
        <v>62</v>
      </c>
      <c r="T834">
        <v>3</v>
      </c>
      <c r="U834">
        <v>6</v>
      </c>
      <c r="V834">
        <v>6</v>
      </c>
      <c r="W834">
        <v>6</v>
      </c>
      <c r="X834">
        <v>10</v>
      </c>
      <c r="AA834">
        <v>1177</v>
      </c>
      <c r="AB834" t="s">
        <v>1411</v>
      </c>
    </row>
    <row r="835" spans="1:28" x14ac:dyDescent="0.25">
      <c r="A835" s="17" t="s">
        <v>241</v>
      </c>
      <c r="B835" s="16" t="s">
        <v>268</v>
      </c>
      <c r="C835">
        <v>68</v>
      </c>
      <c r="D835" s="34">
        <v>5</v>
      </c>
      <c r="E835" s="28" t="str">
        <f>VLOOKUP(U835, method!$A$1:$B$15, 2, 0)</f>
        <v>中前</v>
      </c>
      <c r="F835">
        <v>8</v>
      </c>
      <c r="G835">
        <v>105</v>
      </c>
      <c r="H835" s="44">
        <v>1650</v>
      </c>
      <c r="I835" s="22" t="s">
        <v>833</v>
      </c>
      <c r="J835">
        <v>1</v>
      </c>
      <c r="K835">
        <v>38.56</v>
      </c>
      <c r="L835">
        <v>18</v>
      </c>
      <c r="M835">
        <v>12</v>
      </c>
      <c r="N835">
        <v>24</v>
      </c>
      <c r="O835" t="s">
        <v>511</v>
      </c>
      <c r="P835" s="35" t="s">
        <v>455</v>
      </c>
      <c r="Q835">
        <v>3</v>
      </c>
      <c r="R835">
        <v>63</v>
      </c>
      <c r="S835" s="24" t="s">
        <v>62</v>
      </c>
      <c r="T835" s="10" t="s">
        <v>442</v>
      </c>
      <c r="U835">
        <v>5</v>
      </c>
      <c r="V835">
        <v>5</v>
      </c>
      <c r="W835">
        <v>4</v>
      </c>
      <c r="X835">
        <v>5</v>
      </c>
      <c r="AA835">
        <v>1176</v>
      </c>
      <c r="AB835" t="s">
        <v>1413</v>
      </c>
    </row>
    <row r="836" spans="1:28" x14ac:dyDescent="0.25">
      <c r="A836" s="17" t="s">
        <v>241</v>
      </c>
      <c r="B836" s="16" t="s">
        <v>268</v>
      </c>
      <c r="C836">
        <v>24</v>
      </c>
      <c r="D836">
        <v>12</v>
      </c>
      <c r="E836" s="29" t="str">
        <f>VLOOKUP(U836, method!$A$1:$B$15, 2, 0)</f>
        <v>留後</v>
      </c>
      <c r="F836">
        <v>2</v>
      </c>
      <c r="G836">
        <v>121</v>
      </c>
      <c r="H836" s="46">
        <v>1400</v>
      </c>
      <c r="I836" s="23" t="s">
        <v>403</v>
      </c>
      <c r="J836">
        <v>1</v>
      </c>
      <c r="K836">
        <v>22.63</v>
      </c>
      <c r="L836">
        <v>8</v>
      </c>
      <c r="M836">
        <v>12</v>
      </c>
      <c r="N836">
        <v>24</v>
      </c>
      <c r="O836" t="s">
        <v>545</v>
      </c>
      <c r="P836" s="35" t="s">
        <v>455</v>
      </c>
      <c r="Q836">
        <v>3</v>
      </c>
      <c r="R836">
        <v>65</v>
      </c>
      <c r="S836" s="24" t="s">
        <v>62</v>
      </c>
      <c r="T836">
        <v>7</v>
      </c>
      <c r="U836">
        <v>11</v>
      </c>
      <c r="V836">
        <v>9</v>
      </c>
      <c r="W836">
        <v>10</v>
      </c>
      <c r="X836">
        <v>12</v>
      </c>
      <c r="AA836">
        <v>1182</v>
      </c>
      <c r="AB836" t="s">
        <v>158</v>
      </c>
    </row>
    <row r="837" spans="1:28" x14ac:dyDescent="0.25">
      <c r="A837" s="17" t="s">
        <v>241</v>
      </c>
      <c r="B837" s="16" t="s">
        <v>268</v>
      </c>
      <c r="C837">
        <v>21</v>
      </c>
      <c r="D837" s="34">
        <v>5</v>
      </c>
      <c r="E837" s="29" t="str">
        <f>VLOOKUP(U837, method!$A$1:$B$15, 2, 0)</f>
        <v>留後</v>
      </c>
      <c r="F837">
        <v>5</v>
      </c>
      <c r="G837">
        <v>125</v>
      </c>
      <c r="H837" s="46">
        <v>1400</v>
      </c>
      <c r="I837" s="21" t="s">
        <v>61</v>
      </c>
      <c r="J837">
        <v>1</v>
      </c>
      <c r="K837">
        <v>21.93</v>
      </c>
      <c r="L837">
        <v>3</v>
      </c>
      <c r="M837">
        <v>11</v>
      </c>
      <c r="N837">
        <v>24</v>
      </c>
      <c r="O837" t="s">
        <v>631</v>
      </c>
      <c r="P837" s="35" t="s">
        <v>436</v>
      </c>
      <c r="Q837">
        <v>3</v>
      </c>
      <c r="R837">
        <v>67</v>
      </c>
      <c r="S837" s="24" t="s">
        <v>62</v>
      </c>
      <c r="T837" t="s">
        <v>495</v>
      </c>
      <c r="U837">
        <v>13</v>
      </c>
      <c r="V837">
        <v>13</v>
      </c>
      <c r="W837">
        <v>11</v>
      </c>
      <c r="X837">
        <v>5</v>
      </c>
      <c r="AA837">
        <v>1172</v>
      </c>
      <c r="AB837" t="s">
        <v>158</v>
      </c>
    </row>
    <row r="838" spans="1:28" x14ac:dyDescent="0.25">
      <c r="A838" s="17" t="s">
        <v>241</v>
      </c>
      <c r="B838" s="16" t="s">
        <v>268</v>
      </c>
      <c r="C838">
        <v>25</v>
      </c>
      <c r="D838" s="34">
        <v>5</v>
      </c>
      <c r="E838" s="27" t="str">
        <f>VLOOKUP(U838, method!$A$1:$B$15, 2, 0)</f>
        <v>中後</v>
      </c>
      <c r="F838">
        <v>13</v>
      </c>
      <c r="G838">
        <v>125</v>
      </c>
      <c r="H838" s="46">
        <v>1400</v>
      </c>
      <c r="I838" s="21" t="s">
        <v>61</v>
      </c>
      <c r="J838">
        <v>1</v>
      </c>
      <c r="K838">
        <v>22.09</v>
      </c>
      <c r="L838">
        <v>20</v>
      </c>
      <c r="M838">
        <v>10</v>
      </c>
      <c r="N838">
        <v>24</v>
      </c>
      <c r="O838" t="s">
        <v>469</v>
      </c>
      <c r="P838" s="35" t="s">
        <v>436</v>
      </c>
      <c r="Q838">
        <v>3</v>
      </c>
      <c r="R838">
        <v>67</v>
      </c>
      <c r="S838" s="24" t="s">
        <v>62</v>
      </c>
      <c r="T838" t="s">
        <v>495</v>
      </c>
      <c r="U838">
        <v>10</v>
      </c>
      <c r="V838">
        <v>7</v>
      </c>
      <c r="W838">
        <v>7</v>
      </c>
      <c r="X838">
        <v>5</v>
      </c>
      <c r="AA838">
        <v>1174</v>
      </c>
      <c r="AB838" t="s">
        <v>158</v>
      </c>
    </row>
    <row r="839" spans="1:28" x14ac:dyDescent="0.25">
      <c r="A839" s="17" t="s">
        <v>241</v>
      </c>
      <c r="B839" s="16" t="s">
        <v>268</v>
      </c>
      <c r="C839">
        <v>20</v>
      </c>
      <c r="D839" s="33">
        <v>2</v>
      </c>
      <c r="E839" s="27" t="str">
        <f>VLOOKUP(U839, method!$A$1:$B$15, 2, 0)</f>
        <v>中後</v>
      </c>
      <c r="F839">
        <v>5</v>
      </c>
      <c r="G839">
        <v>124</v>
      </c>
      <c r="H839" s="46">
        <v>1400</v>
      </c>
      <c r="I839" s="21" t="s">
        <v>61</v>
      </c>
      <c r="J839">
        <v>1</v>
      </c>
      <c r="K839">
        <v>22.07</v>
      </c>
      <c r="L839">
        <v>28</v>
      </c>
      <c r="M839">
        <v>9</v>
      </c>
      <c r="N839">
        <v>24</v>
      </c>
      <c r="O839" t="s">
        <v>532</v>
      </c>
      <c r="P839" s="35" t="s">
        <v>455</v>
      </c>
      <c r="Q839">
        <v>3</v>
      </c>
      <c r="R839">
        <v>65</v>
      </c>
      <c r="S839" s="24" t="s">
        <v>62</v>
      </c>
      <c r="T839" s="10" t="s">
        <v>488</v>
      </c>
      <c r="U839">
        <v>10</v>
      </c>
      <c r="V839">
        <v>10</v>
      </c>
      <c r="W839">
        <v>9</v>
      </c>
      <c r="X839">
        <v>2</v>
      </c>
      <c r="AA839">
        <v>1160</v>
      </c>
      <c r="AB839" t="s">
        <v>599</v>
      </c>
    </row>
    <row r="840" spans="1:28" x14ac:dyDescent="0.25">
      <c r="A840" s="17" t="s">
        <v>241</v>
      </c>
      <c r="B840" s="16" t="s">
        <v>268</v>
      </c>
      <c r="C840">
        <v>18</v>
      </c>
      <c r="D840">
        <v>10</v>
      </c>
      <c r="E840" s="29" t="str">
        <f>VLOOKUP(U840, method!$A$1:$B$15, 2, 0)</f>
        <v>留後</v>
      </c>
      <c r="F840">
        <v>10</v>
      </c>
      <c r="G840">
        <v>122</v>
      </c>
      <c r="H840" s="46">
        <v>1400</v>
      </c>
      <c r="I840" s="20" t="s">
        <v>56</v>
      </c>
      <c r="J840">
        <v>1</v>
      </c>
      <c r="K840">
        <v>22.44</v>
      </c>
      <c r="L840">
        <v>6</v>
      </c>
      <c r="M840">
        <v>7</v>
      </c>
      <c r="N840">
        <v>24</v>
      </c>
      <c r="O840" t="s">
        <v>532</v>
      </c>
      <c r="P840" s="35" t="s">
        <v>436</v>
      </c>
      <c r="Q840">
        <v>3</v>
      </c>
      <c r="R840">
        <v>65</v>
      </c>
      <c r="S840" s="24" t="s">
        <v>62</v>
      </c>
      <c r="T840" t="s">
        <v>533</v>
      </c>
      <c r="U840">
        <v>11</v>
      </c>
      <c r="V840">
        <v>13</v>
      </c>
      <c r="W840">
        <v>11</v>
      </c>
      <c r="X840">
        <v>10</v>
      </c>
      <c r="AA840">
        <v>1160</v>
      </c>
      <c r="AB840" t="s">
        <v>463</v>
      </c>
    </row>
    <row r="841" spans="1:28" x14ac:dyDescent="0.25">
      <c r="A841" s="17" t="s">
        <v>241</v>
      </c>
      <c r="B841" s="16" t="s">
        <v>268</v>
      </c>
      <c r="C841">
        <v>21</v>
      </c>
      <c r="D841" s="33">
        <v>2</v>
      </c>
      <c r="E841" s="29" t="str">
        <f>VLOOKUP(U841, method!$A$1:$B$15, 2, 0)</f>
        <v>留後</v>
      </c>
      <c r="F841">
        <v>12</v>
      </c>
      <c r="G841">
        <v>119</v>
      </c>
      <c r="H841" s="46">
        <v>1400</v>
      </c>
      <c r="I841" s="20" t="s">
        <v>56</v>
      </c>
      <c r="J841">
        <v>1</v>
      </c>
      <c r="K841">
        <v>21.59</v>
      </c>
      <c r="L841">
        <v>8</v>
      </c>
      <c r="M841">
        <v>6</v>
      </c>
      <c r="N841">
        <v>24</v>
      </c>
      <c r="O841" t="s">
        <v>532</v>
      </c>
      <c r="P841" s="35" t="s">
        <v>455</v>
      </c>
      <c r="Q841">
        <v>3</v>
      </c>
      <c r="R841">
        <v>63</v>
      </c>
      <c r="S841" s="24" t="s">
        <v>62</v>
      </c>
      <c r="T841" s="10" t="s">
        <v>488</v>
      </c>
      <c r="U841">
        <v>12</v>
      </c>
      <c r="V841">
        <v>12</v>
      </c>
      <c r="W841">
        <v>10</v>
      </c>
      <c r="X841">
        <v>2</v>
      </c>
      <c r="AA841">
        <v>1156</v>
      </c>
      <c r="AB841" t="s">
        <v>620</v>
      </c>
    </row>
    <row r="842" spans="1:28" x14ac:dyDescent="0.25">
      <c r="A842" s="17" t="s">
        <v>241</v>
      </c>
      <c r="B842" s="16" t="s">
        <v>268</v>
      </c>
      <c r="C842">
        <v>26</v>
      </c>
      <c r="D842">
        <v>10</v>
      </c>
      <c r="E842" s="28" t="str">
        <f>VLOOKUP(U842, method!$A$1:$B$15, 2, 0)</f>
        <v>中前</v>
      </c>
      <c r="F842">
        <v>3</v>
      </c>
      <c r="G842">
        <v>124</v>
      </c>
      <c r="H842" s="46">
        <v>1200</v>
      </c>
      <c r="I842" s="14" t="s">
        <v>45</v>
      </c>
      <c r="J842">
        <v>1</v>
      </c>
      <c r="K842">
        <v>10.119999999999999</v>
      </c>
      <c r="L842">
        <v>11</v>
      </c>
      <c r="M842">
        <v>5</v>
      </c>
      <c r="N842">
        <v>24</v>
      </c>
      <c r="O842" t="s">
        <v>532</v>
      </c>
      <c r="P842" s="35" t="s">
        <v>436</v>
      </c>
      <c r="Q842">
        <v>3</v>
      </c>
      <c r="R842">
        <v>65</v>
      </c>
      <c r="S842" s="24" t="s">
        <v>62</v>
      </c>
      <c r="T842" t="s">
        <v>536</v>
      </c>
      <c r="U842">
        <v>7</v>
      </c>
      <c r="V842">
        <v>7</v>
      </c>
      <c r="W842">
        <v>10</v>
      </c>
      <c r="AA842">
        <v>1152</v>
      </c>
      <c r="AB842" t="s">
        <v>158</v>
      </c>
    </row>
    <row r="843" spans="1:28" x14ac:dyDescent="0.25">
      <c r="A843" s="17" t="s">
        <v>241</v>
      </c>
      <c r="B843" s="16" t="s">
        <v>268</v>
      </c>
      <c r="C843">
        <v>17</v>
      </c>
      <c r="D843">
        <v>7</v>
      </c>
      <c r="E843" s="28" t="str">
        <f>VLOOKUP(U843, method!$A$1:$B$15, 2, 0)</f>
        <v>中前</v>
      </c>
      <c r="F843">
        <v>3</v>
      </c>
      <c r="G843">
        <v>122</v>
      </c>
      <c r="H843" s="46">
        <v>1200</v>
      </c>
      <c r="I843" s="21" t="s">
        <v>61</v>
      </c>
      <c r="J843">
        <v>1</v>
      </c>
      <c r="K843">
        <v>10.85</v>
      </c>
      <c r="L843">
        <v>17</v>
      </c>
      <c r="M843">
        <v>4</v>
      </c>
      <c r="N843">
        <v>24</v>
      </c>
      <c r="O843" s="31" t="s">
        <v>435</v>
      </c>
      <c r="P843" s="35" t="s">
        <v>455</v>
      </c>
      <c r="Q843">
        <v>3</v>
      </c>
      <c r="R843">
        <v>67</v>
      </c>
      <c r="S843" s="24" t="s">
        <v>62</v>
      </c>
      <c r="T843" t="s">
        <v>519</v>
      </c>
      <c r="U843">
        <v>5</v>
      </c>
      <c r="V843">
        <v>5</v>
      </c>
      <c r="W843">
        <v>7</v>
      </c>
      <c r="AA843">
        <v>1171</v>
      </c>
      <c r="AB843" t="s">
        <v>158</v>
      </c>
    </row>
    <row r="844" spans="1:28" x14ac:dyDescent="0.25">
      <c r="A844" s="17" t="s">
        <v>241</v>
      </c>
      <c r="B844" s="16" t="s">
        <v>268</v>
      </c>
      <c r="C844">
        <v>30</v>
      </c>
      <c r="D844">
        <v>8</v>
      </c>
      <c r="E844" s="29" t="str">
        <f>VLOOKUP(U844, method!$A$1:$B$15, 2, 0)</f>
        <v>留後</v>
      </c>
      <c r="F844">
        <v>10</v>
      </c>
      <c r="G844">
        <v>126</v>
      </c>
      <c r="H844" s="46">
        <v>1200</v>
      </c>
      <c r="I844" s="21" t="s">
        <v>61</v>
      </c>
      <c r="J844">
        <v>1</v>
      </c>
      <c r="K844">
        <v>10.45</v>
      </c>
      <c r="L844">
        <v>20</v>
      </c>
      <c r="M844">
        <v>3</v>
      </c>
      <c r="N844">
        <v>24</v>
      </c>
      <c r="O844" s="31" t="s">
        <v>451</v>
      </c>
      <c r="P844" s="35" t="s">
        <v>455</v>
      </c>
      <c r="Q844">
        <v>3</v>
      </c>
      <c r="R844">
        <v>69</v>
      </c>
      <c r="S844" s="24" t="s">
        <v>62</v>
      </c>
      <c r="T844" t="s">
        <v>529</v>
      </c>
      <c r="U844">
        <v>12</v>
      </c>
      <c r="V844">
        <v>11</v>
      </c>
      <c r="W844">
        <v>8</v>
      </c>
      <c r="AA844">
        <v>1169</v>
      </c>
      <c r="AB844" t="s">
        <v>1411</v>
      </c>
    </row>
    <row r="845" spans="1:28" x14ac:dyDescent="0.25">
      <c r="A845" s="17" t="s">
        <v>241</v>
      </c>
      <c r="B845" s="16" t="s">
        <v>268</v>
      </c>
      <c r="C845">
        <v>19</v>
      </c>
      <c r="D845">
        <v>9</v>
      </c>
      <c r="E845" s="29" t="str">
        <f>VLOOKUP(U845, method!$A$1:$B$15, 2, 0)</f>
        <v>留後</v>
      </c>
      <c r="F845">
        <v>12</v>
      </c>
      <c r="G845">
        <v>126</v>
      </c>
      <c r="H845" s="44">
        <v>1650</v>
      </c>
      <c r="I845" s="21" t="s">
        <v>61</v>
      </c>
      <c r="J845">
        <v>1</v>
      </c>
      <c r="K845">
        <v>39.57</v>
      </c>
      <c r="L845">
        <v>18</v>
      </c>
      <c r="M845">
        <v>2</v>
      </c>
      <c r="N845">
        <v>24</v>
      </c>
      <c r="O845" t="s">
        <v>511</v>
      </c>
      <c r="P845" s="35" t="s">
        <v>455</v>
      </c>
      <c r="Q845">
        <v>3</v>
      </c>
      <c r="R845">
        <v>70</v>
      </c>
      <c r="S845" s="24" t="s">
        <v>62</v>
      </c>
      <c r="T845" t="s">
        <v>664</v>
      </c>
      <c r="U845">
        <v>12</v>
      </c>
      <c r="V845">
        <v>11</v>
      </c>
      <c r="W845">
        <v>10</v>
      </c>
      <c r="X845">
        <v>9</v>
      </c>
      <c r="AA845">
        <v>1151</v>
      </c>
      <c r="AB845" t="s">
        <v>1418</v>
      </c>
    </row>
    <row r="846" spans="1:28" x14ac:dyDescent="0.25">
      <c r="A846" s="17" t="s">
        <v>241</v>
      </c>
      <c r="B846" s="16" t="s">
        <v>268</v>
      </c>
      <c r="C846">
        <v>19</v>
      </c>
      <c r="D846">
        <v>9</v>
      </c>
      <c r="E846" s="27" t="str">
        <f>VLOOKUP(U846, method!$A$1:$B$15, 2, 0)</f>
        <v>中後</v>
      </c>
      <c r="F846">
        <v>1</v>
      </c>
      <c r="G846">
        <v>128</v>
      </c>
      <c r="H846" s="46">
        <v>1400</v>
      </c>
      <c r="I846" s="21" t="s">
        <v>61</v>
      </c>
      <c r="J846">
        <v>1</v>
      </c>
      <c r="K846">
        <v>22.72</v>
      </c>
      <c r="L846">
        <v>12</v>
      </c>
      <c r="M846">
        <v>2</v>
      </c>
      <c r="N846">
        <v>24</v>
      </c>
      <c r="O846" t="s">
        <v>545</v>
      </c>
      <c r="P846" s="35" t="s">
        <v>455</v>
      </c>
      <c r="Q846">
        <v>3</v>
      </c>
      <c r="R846">
        <v>70</v>
      </c>
      <c r="S846" s="24" t="s">
        <v>62</v>
      </c>
      <c r="T846" t="s">
        <v>495</v>
      </c>
      <c r="U846">
        <v>8</v>
      </c>
      <c r="V846">
        <v>7</v>
      </c>
      <c r="W846">
        <v>8</v>
      </c>
      <c r="X846">
        <v>9</v>
      </c>
      <c r="AA846">
        <v>1152</v>
      </c>
      <c r="AB846" t="s">
        <v>158</v>
      </c>
    </row>
    <row r="847" spans="1:28" x14ac:dyDescent="0.25">
      <c r="A847" s="17" t="s">
        <v>241</v>
      </c>
      <c r="B847" s="16" t="s">
        <v>268</v>
      </c>
      <c r="C847">
        <v>13</v>
      </c>
      <c r="D847">
        <v>8</v>
      </c>
      <c r="E847" s="29" t="str">
        <f>VLOOKUP(U847, method!$A$1:$B$15, 2, 0)</f>
        <v>留後</v>
      </c>
      <c r="F847">
        <v>7</v>
      </c>
      <c r="G847">
        <v>126</v>
      </c>
      <c r="H847" s="46">
        <v>1400</v>
      </c>
      <c r="I847" s="21" t="s">
        <v>61</v>
      </c>
      <c r="J847">
        <v>1</v>
      </c>
      <c r="K847">
        <v>22.83</v>
      </c>
      <c r="L847">
        <v>13</v>
      </c>
      <c r="M847">
        <v>1</v>
      </c>
      <c r="N847">
        <v>24</v>
      </c>
      <c r="O847" t="s">
        <v>631</v>
      </c>
      <c r="P847" s="35" t="s">
        <v>455</v>
      </c>
      <c r="Q847">
        <v>3</v>
      </c>
      <c r="R847">
        <v>70</v>
      </c>
      <c r="S847" s="24" t="s">
        <v>62</v>
      </c>
      <c r="T847" s="10" t="s">
        <v>442</v>
      </c>
      <c r="U847">
        <v>12</v>
      </c>
      <c r="V847">
        <v>14</v>
      </c>
      <c r="W847">
        <v>13</v>
      </c>
      <c r="X847">
        <v>8</v>
      </c>
      <c r="AA847">
        <v>1172</v>
      </c>
      <c r="AB847" t="s">
        <v>158</v>
      </c>
    </row>
    <row r="848" spans="1:28" x14ac:dyDescent="0.25">
      <c r="A848" s="17" t="s">
        <v>241</v>
      </c>
      <c r="B848" s="16" t="s">
        <v>268</v>
      </c>
      <c r="C848">
        <v>56</v>
      </c>
      <c r="D848" s="33">
        <v>1</v>
      </c>
      <c r="E848" s="29" t="str">
        <f>VLOOKUP(U848, method!$A$1:$B$15, 2, 0)</f>
        <v>留後</v>
      </c>
      <c r="F848">
        <v>10</v>
      </c>
      <c r="G848">
        <v>119</v>
      </c>
      <c r="H848" s="46">
        <v>1400</v>
      </c>
      <c r="I848" s="21" t="s">
        <v>61</v>
      </c>
      <c r="J848">
        <v>1</v>
      </c>
      <c r="K848">
        <v>22.63</v>
      </c>
      <c r="L848">
        <v>23</v>
      </c>
      <c r="M848">
        <v>12</v>
      </c>
      <c r="N848">
        <v>23</v>
      </c>
      <c r="O848" t="s">
        <v>532</v>
      </c>
      <c r="P848" s="35" t="s">
        <v>455</v>
      </c>
      <c r="Q848">
        <v>3</v>
      </c>
      <c r="R848">
        <v>63</v>
      </c>
      <c r="S848" s="24" t="s">
        <v>62</v>
      </c>
      <c r="T848" s="10" t="s">
        <v>526</v>
      </c>
      <c r="U848">
        <v>12</v>
      </c>
      <c r="V848">
        <v>11</v>
      </c>
      <c r="W848">
        <v>11</v>
      </c>
      <c r="X848">
        <v>1</v>
      </c>
      <c r="AA848">
        <v>1155</v>
      </c>
      <c r="AB848" t="s">
        <v>158</v>
      </c>
    </row>
    <row r="849" spans="1:28" x14ac:dyDescent="0.25">
      <c r="A849" s="17" t="s">
        <v>241</v>
      </c>
      <c r="B849" s="16" t="s">
        <v>268</v>
      </c>
      <c r="C849">
        <v>33</v>
      </c>
      <c r="D849">
        <v>6</v>
      </c>
      <c r="E849" s="27" t="str">
        <f>VLOOKUP(U849, method!$A$1:$B$15, 2, 0)</f>
        <v>中後</v>
      </c>
      <c r="F849">
        <v>8</v>
      </c>
      <c r="G849">
        <v>123</v>
      </c>
      <c r="H849" s="46">
        <v>1400</v>
      </c>
      <c r="I849" s="24" t="s">
        <v>146</v>
      </c>
      <c r="J849">
        <v>1</v>
      </c>
      <c r="K849">
        <v>22.53</v>
      </c>
      <c r="L849">
        <v>19</v>
      </c>
      <c r="M849">
        <v>11</v>
      </c>
      <c r="N849">
        <v>23</v>
      </c>
      <c r="O849" t="s">
        <v>469</v>
      </c>
      <c r="P849" s="35" t="s">
        <v>436</v>
      </c>
      <c r="Q849">
        <v>3</v>
      </c>
      <c r="R849">
        <v>63</v>
      </c>
      <c r="S849" s="24" t="s">
        <v>62</v>
      </c>
      <c r="T849" s="10" t="s">
        <v>442</v>
      </c>
      <c r="U849">
        <v>8</v>
      </c>
      <c r="V849">
        <v>10</v>
      </c>
      <c r="W849">
        <v>10</v>
      </c>
      <c r="X849">
        <v>6</v>
      </c>
      <c r="AA849">
        <v>1158</v>
      </c>
      <c r="AB849" t="s">
        <v>158</v>
      </c>
    </row>
    <row r="850" spans="1:28" x14ac:dyDescent="0.25">
      <c r="A850" s="17" t="s">
        <v>241</v>
      </c>
      <c r="B850" s="16" t="s">
        <v>268</v>
      </c>
      <c r="C850">
        <v>21</v>
      </c>
      <c r="D850" s="33">
        <v>1</v>
      </c>
      <c r="E850" s="28" t="str">
        <f>VLOOKUP(U850, method!$A$1:$B$15, 2, 0)</f>
        <v>中前</v>
      </c>
      <c r="F850">
        <v>5</v>
      </c>
      <c r="G850">
        <v>126</v>
      </c>
      <c r="H850" s="46">
        <v>1400</v>
      </c>
      <c r="I850" s="17" t="s">
        <v>512</v>
      </c>
      <c r="J850">
        <v>1</v>
      </c>
      <c r="K850">
        <v>22.27</v>
      </c>
      <c r="L850">
        <v>15</v>
      </c>
      <c r="M850">
        <v>10</v>
      </c>
      <c r="N850">
        <v>23</v>
      </c>
      <c r="O850" t="s">
        <v>491</v>
      </c>
      <c r="P850" s="35" t="s">
        <v>455</v>
      </c>
      <c r="Q850">
        <v>4</v>
      </c>
      <c r="R850">
        <v>58</v>
      </c>
      <c r="S850" s="24" t="s">
        <v>62</v>
      </c>
      <c r="T850" s="10" t="s">
        <v>488</v>
      </c>
      <c r="U850">
        <v>6</v>
      </c>
      <c r="V850">
        <v>8</v>
      </c>
      <c r="W850">
        <v>8</v>
      </c>
      <c r="X850">
        <v>1</v>
      </c>
      <c r="AA850">
        <v>1152</v>
      </c>
      <c r="AB850" t="s">
        <v>158</v>
      </c>
    </row>
    <row r="851" spans="1:28" x14ac:dyDescent="0.25">
      <c r="A851" s="17" t="s">
        <v>241</v>
      </c>
      <c r="B851" s="16" t="s">
        <v>268</v>
      </c>
      <c r="C851">
        <v>41</v>
      </c>
      <c r="D851">
        <v>6</v>
      </c>
      <c r="E851" s="29" t="str">
        <f>VLOOKUP(U851, method!$A$1:$B$15, 2, 0)</f>
        <v>留後</v>
      </c>
      <c r="F851">
        <v>12</v>
      </c>
      <c r="G851">
        <v>134</v>
      </c>
      <c r="H851" s="46">
        <v>1200</v>
      </c>
      <c r="I851" s="25" t="s">
        <v>120</v>
      </c>
      <c r="J851">
        <v>1</v>
      </c>
      <c r="K851">
        <v>10.1</v>
      </c>
      <c r="L851">
        <v>4</v>
      </c>
      <c r="M851">
        <v>10</v>
      </c>
      <c r="N851">
        <v>23</v>
      </c>
      <c r="O851" s="31" t="s">
        <v>451</v>
      </c>
      <c r="P851" s="35" t="s">
        <v>436</v>
      </c>
      <c r="Q851">
        <v>4</v>
      </c>
      <c r="R851">
        <v>59</v>
      </c>
      <c r="S851" s="24" t="s">
        <v>62</v>
      </c>
      <c r="T851" s="10" t="s">
        <v>498</v>
      </c>
      <c r="U851">
        <v>12</v>
      </c>
      <c r="V851">
        <v>12</v>
      </c>
      <c r="W851">
        <v>6</v>
      </c>
      <c r="AA851">
        <v>1155</v>
      </c>
      <c r="AB851" t="s">
        <v>158</v>
      </c>
    </row>
    <row r="852" spans="1:28" x14ac:dyDescent="0.25">
      <c r="A852" s="17" t="s">
        <v>241</v>
      </c>
      <c r="B852" s="16" t="s">
        <v>268</v>
      </c>
      <c r="C852">
        <v>17</v>
      </c>
      <c r="D852">
        <v>10</v>
      </c>
      <c r="E852" s="29" t="str">
        <f>VLOOKUP(U852, method!$A$1:$B$15, 2, 0)</f>
        <v>留後</v>
      </c>
      <c r="F852">
        <v>5</v>
      </c>
      <c r="G852">
        <v>119</v>
      </c>
      <c r="H852" s="46">
        <v>1200</v>
      </c>
      <c r="I852" s="20" t="s">
        <v>817</v>
      </c>
      <c r="J852">
        <v>1</v>
      </c>
      <c r="K852">
        <v>10.82</v>
      </c>
      <c r="L852">
        <v>28</v>
      </c>
      <c r="M852">
        <v>6</v>
      </c>
      <c r="N852">
        <v>23</v>
      </c>
      <c r="O852" s="31" t="s">
        <v>435</v>
      </c>
      <c r="P852" s="35" t="s">
        <v>455</v>
      </c>
      <c r="Q852">
        <v>3</v>
      </c>
      <c r="R852">
        <v>62</v>
      </c>
      <c r="S852" s="14" t="s">
        <v>131</v>
      </c>
      <c r="T852">
        <v>7</v>
      </c>
      <c r="U852">
        <v>12</v>
      </c>
      <c r="V852">
        <v>12</v>
      </c>
      <c r="W852">
        <v>10</v>
      </c>
      <c r="AA852">
        <v>1136</v>
      </c>
      <c r="AB852" t="s">
        <v>158</v>
      </c>
    </row>
    <row r="853" spans="1:28" x14ac:dyDescent="0.25">
      <c r="A853" s="17" t="s">
        <v>241</v>
      </c>
      <c r="B853" s="16" t="s">
        <v>268</v>
      </c>
      <c r="C853">
        <v>27</v>
      </c>
      <c r="D853">
        <v>6</v>
      </c>
      <c r="E853" s="29" t="str">
        <f>VLOOKUP(U853, method!$A$1:$B$15, 2, 0)</f>
        <v>留後</v>
      </c>
      <c r="F853">
        <v>9</v>
      </c>
      <c r="G853">
        <v>120</v>
      </c>
      <c r="H853" s="46">
        <v>1200</v>
      </c>
      <c r="I853" s="21" t="s">
        <v>61</v>
      </c>
      <c r="J853">
        <v>1</v>
      </c>
      <c r="K853">
        <v>10.25</v>
      </c>
      <c r="L853">
        <v>24</v>
      </c>
      <c r="M853">
        <v>5</v>
      </c>
      <c r="N853">
        <v>23</v>
      </c>
      <c r="O853" s="31" t="s">
        <v>435</v>
      </c>
      <c r="P853" s="35" t="s">
        <v>455</v>
      </c>
      <c r="Q853">
        <v>3</v>
      </c>
      <c r="R853">
        <v>63</v>
      </c>
      <c r="S853" s="14" t="s">
        <v>131</v>
      </c>
      <c r="T853" t="s">
        <v>456</v>
      </c>
      <c r="U853">
        <v>11</v>
      </c>
      <c r="V853">
        <v>12</v>
      </c>
      <c r="W853">
        <v>6</v>
      </c>
      <c r="AA853">
        <v>1123</v>
      </c>
      <c r="AB853" t="s">
        <v>158</v>
      </c>
    </row>
    <row r="854" spans="1:28" x14ac:dyDescent="0.25">
      <c r="A854" s="17" t="s">
        <v>241</v>
      </c>
      <c r="B854" s="16" t="s">
        <v>268</v>
      </c>
      <c r="C854">
        <v>29</v>
      </c>
      <c r="D854">
        <v>10</v>
      </c>
      <c r="E854" s="29" t="str">
        <f>VLOOKUP(U854, method!$A$1:$B$15, 2, 0)</f>
        <v>留後</v>
      </c>
      <c r="F854">
        <v>7</v>
      </c>
      <c r="G854">
        <v>122</v>
      </c>
      <c r="H854" s="46">
        <v>1400</v>
      </c>
      <c r="I854" s="15" t="s">
        <v>390</v>
      </c>
      <c r="J854">
        <v>1</v>
      </c>
      <c r="K854">
        <v>23.14</v>
      </c>
      <c r="L854">
        <v>23</v>
      </c>
      <c r="M854">
        <v>4</v>
      </c>
      <c r="N854">
        <v>23</v>
      </c>
      <c r="O854" t="s">
        <v>631</v>
      </c>
      <c r="P854" s="35" t="s">
        <v>455</v>
      </c>
      <c r="Q854">
        <v>3</v>
      </c>
      <c r="R854">
        <v>65</v>
      </c>
      <c r="S854" s="14" t="s">
        <v>131</v>
      </c>
      <c r="T854" t="s">
        <v>508</v>
      </c>
      <c r="U854">
        <v>12</v>
      </c>
      <c r="V854">
        <v>13</v>
      </c>
      <c r="W854">
        <v>13</v>
      </c>
      <c r="X854">
        <v>10</v>
      </c>
      <c r="AA854">
        <v>1127</v>
      </c>
      <c r="AB854" t="s">
        <v>158</v>
      </c>
    </row>
    <row r="855" spans="1:28" x14ac:dyDescent="0.25">
      <c r="A855" s="17" t="s">
        <v>241</v>
      </c>
      <c r="B855" s="16" t="s">
        <v>268</v>
      </c>
      <c r="C855">
        <v>25</v>
      </c>
      <c r="D855">
        <v>9</v>
      </c>
      <c r="E855" s="27" t="str">
        <f>VLOOKUP(U855, method!$A$1:$B$15, 2, 0)</f>
        <v>中後</v>
      </c>
      <c r="F855">
        <v>11</v>
      </c>
      <c r="G855">
        <v>123</v>
      </c>
      <c r="H855" s="46">
        <v>1200</v>
      </c>
      <c r="I855" s="21" t="s">
        <v>61</v>
      </c>
      <c r="J855">
        <v>1</v>
      </c>
      <c r="K855">
        <v>10.26</v>
      </c>
      <c r="L855">
        <v>12</v>
      </c>
      <c r="M855">
        <v>4</v>
      </c>
      <c r="N855">
        <v>23</v>
      </c>
      <c r="O855" s="30" t="s">
        <v>445</v>
      </c>
      <c r="P855" s="35" t="s">
        <v>455</v>
      </c>
      <c r="Q855">
        <v>3</v>
      </c>
      <c r="R855">
        <v>66</v>
      </c>
      <c r="S855" s="14" t="s">
        <v>131</v>
      </c>
      <c r="T855">
        <v>3</v>
      </c>
      <c r="U855">
        <v>10</v>
      </c>
      <c r="V855">
        <v>10</v>
      </c>
      <c r="W855">
        <v>9</v>
      </c>
      <c r="AA855">
        <v>1126</v>
      </c>
      <c r="AB855" t="s">
        <v>158</v>
      </c>
    </row>
    <row r="856" spans="1:28" x14ac:dyDescent="0.25">
      <c r="A856" s="17" t="s">
        <v>241</v>
      </c>
      <c r="B856" s="16" t="s">
        <v>268</v>
      </c>
      <c r="C856">
        <v>18</v>
      </c>
      <c r="D856">
        <v>6</v>
      </c>
      <c r="E856" s="28" t="str">
        <f>VLOOKUP(U856, method!$A$1:$B$15, 2, 0)</f>
        <v>中前</v>
      </c>
      <c r="F856">
        <v>7</v>
      </c>
      <c r="G856">
        <v>121</v>
      </c>
      <c r="H856" s="44">
        <v>1650</v>
      </c>
      <c r="I856" s="21" t="s">
        <v>61</v>
      </c>
      <c r="J856">
        <v>1</v>
      </c>
      <c r="K856">
        <v>40.76</v>
      </c>
      <c r="L856">
        <v>1</v>
      </c>
      <c r="M856">
        <v>3</v>
      </c>
      <c r="N856">
        <v>23</v>
      </c>
      <c r="O856" s="31" t="s">
        <v>439</v>
      </c>
      <c r="P856" s="35" t="s">
        <v>455</v>
      </c>
      <c r="Q856">
        <v>3</v>
      </c>
      <c r="R856">
        <v>66</v>
      </c>
      <c r="S856" s="14" t="s">
        <v>131</v>
      </c>
      <c r="T856" s="10">
        <v>2</v>
      </c>
      <c r="U856">
        <v>7</v>
      </c>
      <c r="V856">
        <v>7</v>
      </c>
      <c r="W856">
        <v>5</v>
      </c>
      <c r="X856">
        <v>6</v>
      </c>
      <c r="AA856">
        <v>1132</v>
      </c>
      <c r="AB856" t="s">
        <v>158</v>
      </c>
    </row>
    <row r="857" spans="1:28" x14ac:dyDescent="0.25">
      <c r="A857" s="17" t="s">
        <v>241</v>
      </c>
      <c r="B857" s="16" t="s">
        <v>268</v>
      </c>
      <c r="C857">
        <v>13</v>
      </c>
      <c r="D857">
        <v>6</v>
      </c>
      <c r="E857" s="27" t="str">
        <f>VLOOKUP(U857, method!$A$1:$B$15, 2, 0)</f>
        <v>中後</v>
      </c>
      <c r="F857">
        <v>11</v>
      </c>
      <c r="G857">
        <v>122</v>
      </c>
      <c r="H857" s="46">
        <v>1200</v>
      </c>
      <c r="I857" s="21" t="s">
        <v>61</v>
      </c>
      <c r="J857">
        <v>1</v>
      </c>
      <c r="K857">
        <v>9.44</v>
      </c>
      <c r="L857">
        <v>1</v>
      </c>
      <c r="M857">
        <v>2</v>
      </c>
      <c r="N857">
        <v>23</v>
      </c>
      <c r="O857" s="31" t="s">
        <v>439</v>
      </c>
      <c r="P857" s="35" t="s">
        <v>455</v>
      </c>
      <c r="Q857">
        <v>3</v>
      </c>
      <c r="R857">
        <v>66</v>
      </c>
      <c r="S857" s="14" t="s">
        <v>131</v>
      </c>
      <c r="T857" s="10" t="s">
        <v>452</v>
      </c>
      <c r="U857">
        <v>10</v>
      </c>
      <c r="V857">
        <v>10</v>
      </c>
      <c r="W857">
        <v>6</v>
      </c>
      <c r="AA857">
        <v>1153</v>
      </c>
      <c r="AB857" t="s">
        <v>158</v>
      </c>
    </row>
    <row r="858" spans="1:28" x14ac:dyDescent="0.25">
      <c r="A858" s="17" t="s">
        <v>241</v>
      </c>
      <c r="B858" s="16" t="s">
        <v>268</v>
      </c>
      <c r="C858">
        <v>6.4</v>
      </c>
      <c r="D858" s="33">
        <v>3</v>
      </c>
      <c r="E858" s="28" t="str">
        <f>VLOOKUP(U858, method!$A$1:$B$15, 2, 0)</f>
        <v>中前</v>
      </c>
      <c r="F858">
        <v>7</v>
      </c>
      <c r="G858">
        <v>120</v>
      </c>
      <c r="H858" s="46">
        <v>1200</v>
      </c>
      <c r="I858" s="21" t="s">
        <v>61</v>
      </c>
      <c r="J858">
        <v>1</v>
      </c>
      <c r="K858">
        <v>9.41</v>
      </c>
      <c r="L858">
        <v>21</v>
      </c>
      <c r="M858">
        <v>12</v>
      </c>
      <c r="N858">
        <v>22</v>
      </c>
      <c r="O858" s="31" t="s">
        <v>435</v>
      </c>
      <c r="P858" s="35" t="s">
        <v>436</v>
      </c>
      <c r="Q858">
        <v>3</v>
      </c>
      <c r="R858">
        <v>64</v>
      </c>
      <c r="S858" s="14" t="s">
        <v>131</v>
      </c>
      <c r="T858" s="10" t="s">
        <v>488</v>
      </c>
      <c r="U858">
        <v>7</v>
      </c>
      <c r="V858">
        <v>7</v>
      </c>
      <c r="W858">
        <v>3</v>
      </c>
      <c r="AA858">
        <v>1133</v>
      </c>
      <c r="AB858" t="s">
        <v>158</v>
      </c>
    </row>
    <row r="859" spans="1:28" x14ac:dyDescent="0.25">
      <c r="A859" s="17" t="s">
        <v>241</v>
      </c>
      <c r="B859" s="16" t="s">
        <v>268</v>
      </c>
      <c r="C859">
        <v>5.7</v>
      </c>
      <c r="D859" s="33">
        <v>1</v>
      </c>
      <c r="E859" s="28" t="str">
        <f>VLOOKUP(U859, method!$A$1:$B$15, 2, 0)</f>
        <v>中前</v>
      </c>
      <c r="F859">
        <v>6</v>
      </c>
      <c r="G859">
        <v>131</v>
      </c>
      <c r="H859" s="46">
        <v>1200</v>
      </c>
      <c r="I859" s="21" t="s">
        <v>61</v>
      </c>
      <c r="J859">
        <v>1</v>
      </c>
      <c r="K859">
        <v>9.57</v>
      </c>
      <c r="L859">
        <v>16</v>
      </c>
      <c r="M859">
        <v>11</v>
      </c>
      <c r="N859">
        <v>22</v>
      </c>
      <c r="O859" s="30" t="s">
        <v>445</v>
      </c>
      <c r="P859" s="35" t="s">
        <v>455</v>
      </c>
      <c r="Q859">
        <v>4</v>
      </c>
      <c r="R859">
        <v>56</v>
      </c>
      <c r="S859" s="14" t="s">
        <v>131</v>
      </c>
      <c r="T859" s="10" t="s">
        <v>442</v>
      </c>
      <c r="U859">
        <v>4</v>
      </c>
      <c r="V859">
        <v>5</v>
      </c>
      <c r="W859">
        <v>1</v>
      </c>
      <c r="AA859">
        <v>1124</v>
      </c>
      <c r="AB859" t="s">
        <v>158</v>
      </c>
    </row>
    <row r="860" spans="1:28" x14ac:dyDescent="0.25">
      <c r="A860" s="17" t="s">
        <v>241</v>
      </c>
      <c r="B860" s="16" t="s">
        <v>268</v>
      </c>
      <c r="C860">
        <v>14</v>
      </c>
      <c r="D860">
        <v>8</v>
      </c>
      <c r="E860" s="26" t="str">
        <f>VLOOKUP(U860, method!$A$1:$B$15, 2, 0)</f>
        <v>放頭</v>
      </c>
      <c r="F860">
        <v>2</v>
      </c>
      <c r="G860">
        <v>133</v>
      </c>
      <c r="H860" s="46">
        <v>1400</v>
      </c>
      <c r="I860" s="21" t="s">
        <v>541</v>
      </c>
      <c r="J860">
        <v>1</v>
      </c>
      <c r="K860">
        <v>22.68</v>
      </c>
      <c r="L860">
        <v>9</v>
      </c>
      <c r="M860">
        <v>10</v>
      </c>
      <c r="N860">
        <v>22</v>
      </c>
      <c r="O860" t="s">
        <v>545</v>
      </c>
      <c r="P860" s="35" t="s">
        <v>455</v>
      </c>
      <c r="Q860">
        <v>4</v>
      </c>
      <c r="R860">
        <v>57</v>
      </c>
      <c r="S860" s="14" t="s">
        <v>131</v>
      </c>
      <c r="T860" t="s">
        <v>519</v>
      </c>
      <c r="U860">
        <v>3</v>
      </c>
      <c r="V860">
        <v>5</v>
      </c>
      <c r="W860">
        <v>5</v>
      </c>
      <c r="X860">
        <v>8</v>
      </c>
      <c r="AA860">
        <v>1137</v>
      </c>
      <c r="AB860" t="s">
        <v>158</v>
      </c>
    </row>
    <row r="861" spans="1:28" x14ac:dyDescent="0.25">
      <c r="A861" s="17" t="s">
        <v>241</v>
      </c>
      <c r="B861" s="17" t="s">
        <v>271</v>
      </c>
      <c r="C861">
        <v>8.5</v>
      </c>
      <c r="D861" s="33">
        <v>2</v>
      </c>
      <c r="E861" s="26" t="str">
        <f>VLOOKUP(U861, method!$A$1:$B$15, 2, 0)</f>
        <v>放頭</v>
      </c>
      <c r="F861">
        <v>6</v>
      </c>
      <c r="G861">
        <v>116</v>
      </c>
      <c r="H861" s="44">
        <v>1650</v>
      </c>
      <c r="I861" s="23" t="s">
        <v>394</v>
      </c>
      <c r="J861">
        <v>1</v>
      </c>
      <c r="K861">
        <v>39.47</v>
      </c>
      <c r="L861">
        <v>11</v>
      </c>
      <c r="M861">
        <v>6</v>
      </c>
      <c r="N861">
        <v>25</v>
      </c>
      <c r="O861" s="30" t="s">
        <v>445</v>
      </c>
      <c r="P861" s="35" t="s">
        <v>436</v>
      </c>
      <c r="Q861">
        <v>4</v>
      </c>
      <c r="R861">
        <v>40</v>
      </c>
      <c r="S861" s="15" t="s">
        <v>34</v>
      </c>
      <c r="T861" s="10" t="s">
        <v>526</v>
      </c>
      <c r="U861">
        <v>1</v>
      </c>
      <c r="V861">
        <v>1</v>
      </c>
      <c r="W861">
        <v>1</v>
      </c>
      <c r="X861">
        <v>2</v>
      </c>
      <c r="AA861">
        <v>1051</v>
      </c>
      <c r="AB861" t="s">
        <v>208</v>
      </c>
    </row>
    <row r="862" spans="1:28" x14ac:dyDescent="0.25">
      <c r="A862" s="17" t="s">
        <v>241</v>
      </c>
      <c r="B862" s="17" t="s">
        <v>271</v>
      </c>
      <c r="C862">
        <v>12</v>
      </c>
      <c r="D862" s="33">
        <v>1</v>
      </c>
      <c r="E862" s="26" t="str">
        <f>VLOOKUP(U862, method!$A$1:$B$15, 2, 0)</f>
        <v>放頭</v>
      </c>
      <c r="F862">
        <v>4</v>
      </c>
      <c r="G862">
        <v>127</v>
      </c>
      <c r="H862" s="44">
        <v>1650</v>
      </c>
      <c r="I862" s="22" t="s">
        <v>33</v>
      </c>
      <c r="J862">
        <v>1</v>
      </c>
      <c r="K862">
        <v>40.08</v>
      </c>
      <c r="L862">
        <v>21</v>
      </c>
      <c r="M862">
        <v>5</v>
      </c>
      <c r="N862">
        <v>25</v>
      </c>
      <c r="O862" s="31" t="s">
        <v>435</v>
      </c>
      <c r="P862" s="35" t="s">
        <v>436</v>
      </c>
      <c r="Q862">
        <v>5</v>
      </c>
      <c r="R862">
        <v>32</v>
      </c>
      <c r="S862" s="15" t="s">
        <v>34</v>
      </c>
      <c r="T862" s="10">
        <v>2</v>
      </c>
      <c r="U862">
        <v>2</v>
      </c>
      <c r="V862">
        <v>2</v>
      </c>
      <c r="W862">
        <v>2</v>
      </c>
      <c r="X862">
        <v>1</v>
      </c>
      <c r="AA862">
        <v>1060</v>
      </c>
      <c r="AB862" t="s">
        <v>208</v>
      </c>
    </row>
    <row r="863" spans="1:28" x14ac:dyDescent="0.25">
      <c r="A863" s="17" t="s">
        <v>241</v>
      </c>
      <c r="B863" s="17" t="s">
        <v>271</v>
      </c>
      <c r="C863">
        <v>43</v>
      </c>
      <c r="D863">
        <v>8</v>
      </c>
      <c r="E863" s="29" t="str">
        <f>VLOOKUP(U863, method!$A$1:$B$15, 2, 0)</f>
        <v>留後</v>
      </c>
      <c r="F863">
        <v>14</v>
      </c>
      <c r="G863">
        <v>129</v>
      </c>
      <c r="H863" s="46">
        <v>1200</v>
      </c>
      <c r="I863" s="14" t="s">
        <v>50</v>
      </c>
      <c r="J863">
        <v>1</v>
      </c>
      <c r="K863">
        <v>10.6</v>
      </c>
      <c r="L863">
        <v>4</v>
      </c>
      <c r="M863">
        <v>5</v>
      </c>
      <c r="N863">
        <v>25</v>
      </c>
      <c r="O863" t="s">
        <v>551</v>
      </c>
      <c r="P863" s="35" t="s">
        <v>436</v>
      </c>
      <c r="Q863">
        <v>5</v>
      </c>
      <c r="R863">
        <v>34</v>
      </c>
      <c r="S863" s="15" t="s">
        <v>34</v>
      </c>
      <c r="T863" t="s">
        <v>546</v>
      </c>
      <c r="U863">
        <v>14</v>
      </c>
      <c r="V863">
        <v>14</v>
      </c>
      <c r="W863">
        <v>8</v>
      </c>
      <c r="AA863">
        <v>1056</v>
      </c>
      <c r="AB863" t="s">
        <v>208</v>
      </c>
    </row>
    <row r="864" spans="1:28" x14ac:dyDescent="0.25">
      <c r="A864" s="17" t="s">
        <v>241</v>
      </c>
      <c r="B864" s="17" t="s">
        <v>271</v>
      </c>
      <c r="C864">
        <v>10</v>
      </c>
      <c r="D864" s="34">
        <v>4</v>
      </c>
      <c r="E864" s="28" t="str">
        <f>VLOOKUP(U864, method!$A$1:$B$15, 2, 0)</f>
        <v>中前</v>
      </c>
      <c r="F864">
        <v>6</v>
      </c>
      <c r="G864">
        <v>131</v>
      </c>
      <c r="H864" s="46">
        <v>1200</v>
      </c>
      <c r="I864" s="14" t="s">
        <v>50</v>
      </c>
      <c r="J864">
        <v>1</v>
      </c>
      <c r="K864">
        <v>10.54</v>
      </c>
      <c r="L864">
        <v>13</v>
      </c>
      <c r="M864">
        <v>4</v>
      </c>
      <c r="N864">
        <v>25</v>
      </c>
      <c r="O864" t="s">
        <v>532</v>
      </c>
      <c r="P864" s="35" t="s">
        <v>455</v>
      </c>
      <c r="Q864">
        <v>5</v>
      </c>
      <c r="R864">
        <v>36</v>
      </c>
      <c r="S864" s="15" t="s">
        <v>34</v>
      </c>
      <c r="T864" s="10" t="s">
        <v>442</v>
      </c>
      <c r="U864">
        <v>6</v>
      </c>
      <c r="V864">
        <v>6</v>
      </c>
      <c r="W864">
        <v>4</v>
      </c>
      <c r="AA864">
        <v>1050</v>
      </c>
      <c r="AB864" t="s">
        <v>208</v>
      </c>
    </row>
    <row r="865" spans="1:29" x14ac:dyDescent="0.25">
      <c r="A865" s="17" t="s">
        <v>241</v>
      </c>
      <c r="B865" s="17" t="s">
        <v>271</v>
      </c>
      <c r="C865">
        <v>11</v>
      </c>
      <c r="D865">
        <v>7</v>
      </c>
      <c r="E865" s="28" t="str">
        <f>VLOOKUP(U865, method!$A$1:$B$15, 2, 0)</f>
        <v>中前</v>
      </c>
      <c r="F865">
        <v>7</v>
      </c>
      <c r="G865">
        <v>134</v>
      </c>
      <c r="H865" s="46">
        <v>1200</v>
      </c>
      <c r="I865" s="18" t="s">
        <v>201</v>
      </c>
      <c r="J865">
        <v>1</v>
      </c>
      <c r="K865">
        <v>10.36</v>
      </c>
      <c r="L865">
        <v>19</v>
      </c>
      <c r="M865">
        <v>2</v>
      </c>
      <c r="N865">
        <v>25</v>
      </c>
      <c r="O865" s="30" t="s">
        <v>445</v>
      </c>
      <c r="P865" s="35" t="s">
        <v>455</v>
      </c>
      <c r="Q865">
        <v>5</v>
      </c>
      <c r="R865">
        <v>38</v>
      </c>
      <c r="S865" s="15" t="s">
        <v>34</v>
      </c>
      <c r="T865" s="10" t="s">
        <v>498</v>
      </c>
      <c r="U865">
        <v>5</v>
      </c>
      <c r="V865">
        <v>5</v>
      </c>
      <c r="W865">
        <v>7</v>
      </c>
      <c r="AA865">
        <v>1053</v>
      </c>
      <c r="AB865" t="s">
        <v>208</v>
      </c>
    </row>
    <row r="866" spans="1:29" x14ac:dyDescent="0.25">
      <c r="A866" s="17" t="s">
        <v>241</v>
      </c>
      <c r="B866" s="17" t="s">
        <v>271</v>
      </c>
      <c r="C866">
        <v>2.5</v>
      </c>
      <c r="D866">
        <v>11</v>
      </c>
      <c r="E866" s="26" t="str">
        <f>VLOOKUP(U866, method!$A$1:$B$15, 2, 0)</f>
        <v>放頭</v>
      </c>
      <c r="F866">
        <v>7</v>
      </c>
      <c r="G866">
        <v>133</v>
      </c>
      <c r="H866" s="46">
        <v>1200</v>
      </c>
      <c r="I866" s="18" t="s">
        <v>12</v>
      </c>
      <c r="J866">
        <v>1</v>
      </c>
      <c r="K866">
        <v>10.57</v>
      </c>
      <c r="L866">
        <v>31</v>
      </c>
      <c r="M866">
        <v>1</v>
      </c>
      <c r="N866">
        <v>25</v>
      </c>
      <c r="O866" t="s">
        <v>469</v>
      </c>
      <c r="P866" s="35" t="s">
        <v>455</v>
      </c>
      <c r="Q866">
        <v>5</v>
      </c>
      <c r="R866">
        <v>38</v>
      </c>
      <c r="S866" s="15" t="s">
        <v>34</v>
      </c>
      <c r="T866">
        <v>3</v>
      </c>
      <c r="U866">
        <v>2</v>
      </c>
      <c r="V866">
        <v>3</v>
      </c>
      <c r="W866">
        <v>11</v>
      </c>
      <c r="AA866">
        <v>1058</v>
      </c>
      <c r="AB866" t="s">
        <v>208</v>
      </c>
    </row>
    <row r="867" spans="1:29" x14ac:dyDescent="0.25">
      <c r="A867" s="17" t="s">
        <v>241</v>
      </c>
      <c r="B867" s="17" t="s">
        <v>271</v>
      </c>
      <c r="C867">
        <v>16</v>
      </c>
      <c r="D867" s="33">
        <v>2</v>
      </c>
      <c r="E867" s="28" t="str">
        <f>VLOOKUP(U867, method!$A$1:$B$15, 2, 0)</f>
        <v>中前</v>
      </c>
      <c r="F867">
        <v>3</v>
      </c>
      <c r="G867">
        <v>131</v>
      </c>
      <c r="H867" s="46">
        <v>1200</v>
      </c>
      <c r="I867" s="18" t="s">
        <v>201</v>
      </c>
      <c r="J867">
        <v>1</v>
      </c>
      <c r="K867">
        <v>9.41</v>
      </c>
      <c r="L867">
        <v>5</v>
      </c>
      <c r="M867">
        <v>1</v>
      </c>
      <c r="N867">
        <v>25</v>
      </c>
      <c r="O867" t="s">
        <v>631</v>
      </c>
      <c r="P867" s="35" t="s">
        <v>455</v>
      </c>
      <c r="Q867">
        <v>5</v>
      </c>
      <c r="R867">
        <v>36</v>
      </c>
      <c r="S867" s="15" t="s">
        <v>34</v>
      </c>
      <c r="T867" s="10" t="s">
        <v>762</v>
      </c>
      <c r="U867">
        <v>4</v>
      </c>
      <c r="V867">
        <v>4</v>
      </c>
      <c r="W867">
        <v>2</v>
      </c>
      <c r="AA867">
        <v>1060</v>
      </c>
      <c r="AB867" t="s">
        <v>1220</v>
      </c>
    </row>
    <row r="868" spans="1:29" x14ac:dyDescent="0.25">
      <c r="A868" s="17" t="s">
        <v>241</v>
      </c>
      <c r="B868" s="17" t="s">
        <v>271</v>
      </c>
      <c r="C868">
        <v>34</v>
      </c>
      <c r="D868">
        <v>8</v>
      </c>
      <c r="E868" s="28" t="str">
        <f>VLOOKUP(U868, method!$A$1:$B$15, 2, 0)</f>
        <v>中前</v>
      </c>
      <c r="F868">
        <v>7</v>
      </c>
      <c r="G868">
        <v>134</v>
      </c>
      <c r="H868" s="44">
        <v>1650</v>
      </c>
      <c r="I868" s="15" t="s">
        <v>391</v>
      </c>
      <c r="J868">
        <v>1</v>
      </c>
      <c r="K868">
        <v>42.27</v>
      </c>
      <c r="L868">
        <v>1</v>
      </c>
      <c r="M868">
        <v>12</v>
      </c>
      <c r="N868">
        <v>24</v>
      </c>
      <c r="O868" t="s">
        <v>511</v>
      </c>
      <c r="P868" s="35" t="s">
        <v>455</v>
      </c>
      <c r="Q868">
        <v>5</v>
      </c>
      <c r="R868">
        <v>38</v>
      </c>
      <c r="S868" s="15" t="s">
        <v>34</v>
      </c>
      <c r="T868" t="s">
        <v>1428</v>
      </c>
      <c r="U868">
        <v>5</v>
      </c>
      <c r="V868">
        <v>5</v>
      </c>
      <c r="W868">
        <v>6</v>
      </c>
      <c r="X868">
        <v>8</v>
      </c>
      <c r="AA868">
        <v>1076</v>
      </c>
      <c r="AB868" t="s">
        <v>1430</v>
      </c>
    </row>
    <row r="869" spans="1:29" x14ac:dyDescent="0.25">
      <c r="A869" s="17" t="s">
        <v>241</v>
      </c>
      <c r="B869" s="17" t="s">
        <v>271</v>
      </c>
      <c r="C869">
        <v>32</v>
      </c>
      <c r="D869">
        <v>9</v>
      </c>
      <c r="E869" s="27" t="str">
        <f>VLOOKUP(U869, method!$A$1:$B$15, 2, 0)</f>
        <v>中後</v>
      </c>
      <c r="F869">
        <v>10</v>
      </c>
      <c r="G869">
        <v>116</v>
      </c>
      <c r="H869" s="44">
        <v>1650</v>
      </c>
      <c r="I869" s="25" t="s">
        <v>26</v>
      </c>
      <c r="J869">
        <v>1</v>
      </c>
      <c r="K869">
        <v>41.3</v>
      </c>
      <c r="L869">
        <v>30</v>
      </c>
      <c r="M869">
        <v>10</v>
      </c>
      <c r="N869">
        <v>24</v>
      </c>
      <c r="O869" s="31" t="s">
        <v>451</v>
      </c>
      <c r="P869" s="35" t="s">
        <v>455</v>
      </c>
      <c r="Q869">
        <v>4</v>
      </c>
      <c r="R869">
        <v>40</v>
      </c>
      <c r="S869" s="15" t="s">
        <v>34</v>
      </c>
      <c r="T869" t="s">
        <v>558</v>
      </c>
      <c r="U869">
        <v>10</v>
      </c>
      <c r="V869">
        <v>9</v>
      </c>
      <c r="W869">
        <v>8</v>
      </c>
      <c r="X869">
        <v>9</v>
      </c>
      <c r="AA869">
        <v>1059</v>
      </c>
      <c r="AB869" t="s">
        <v>1061</v>
      </c>
    </row>
    <row r="870" spans="1:29" x14ac:dyDescent="0.25">
      <c r="A870" s="17" t="s">
        <v>241</v>
      </c>
      <c r="B870" s="17" t="s">
        <v>271</v>
      </c>
      <c r="C870">
        <v>87</v>
      </c>
      <c r="D870">
        <v>9</v>
      </c>
      <c r="E870" s="29" t="str">
        <f>VLOOKUP(U870, method!$A$1:$B$15, 2, 0)</f>
        <v>留後</v>
      </c>
      <c r="F870">
        <v>12</v>
      </c>
      <c r="G870">
        <v>117</v>
      </c>
      <c r="H870" s="46">
        <v>1200</v>
      </c>
      <c r="I870" s="25" t="s">
        <v>26</v>
      </c>
      <c r="J870">
        <v>1</v>
      </c>
      <c r="K870">
        <v>10.220000000000001</v>
      </c>
      <c r="L870">
        <v>16</v>
      </c>
      <c r="M870">
        <v>10</v>
      </c>
      <c r="N870">
        <v>24</v>
      </c>
      <c r="O870" s="30" t="s">
        <v>445</v>
      </c>
      <c r="P870" s="35" t="s">
        <v>436</v>
      </c>
      <c r="Q870">
        <v>4</v>
      </c>
      <c r="R870">
        <v>42</v>
      </c>
      <c r="S870" s="15" t="s">
        <v>34</v>
      </c>
      <c r="T870" t="s">
        <v>473</v>
      </c>
      <c r="U870">
        <v>11</v>
      </c>
      <c r="V870">
        <v>11</v>
      </c>
      <c r="W870">
        <v>9</v>
      </c>
      <c r="AA870">
        <v>1060</v>
      </c>
      <c r="AB870" t="s">
        <v>1061</v>
      </c>
    </row>
    <row r="871" spans="1:29" x14ac:dyDescent="0.25">
      <c r="A871" s="17" t="s">
        <v>241</v>
      </c>
      <c r="B871" s="17" t="s">
        <v>271</v>
      </c>
      <c r="C871">
        <v>25</v>
      </c>
      <c r="D871">
        <v>7</v>
      </c>
      <c r="E871" s="27" t="str">
        <f>VLOOKUP(U871, method!$A$1:$B$15, 2, 0)</f>
        <v>中後</v>
      </c>
      <c r="F871">
        <v>8</v>
      </c>
      <c r="G871">
        <v>118</v>
      </c>
      <c r="H871" s="46">
        <v>1400</v>
      </c>
      <c r="I871" s="15" t="s">
        <v>390</v>
      </c>
      <c r="J871">
        <v>1</v>
      </c>
      <c r="K871">
        <v>22.74</v>
      </c>
      <c r="L871">
        <v>15</v>
      </c>
      <c r="M871">
        <v>9</v>
      </c>
      <c r="N871">
        <v>24</v>
      </c>
      <c r="O871" t="s">
        <v>491</v>
      </c>
      <c r="P871" s="35" t="s">
        <v>436</v>
      </c>
      <c r="Q871">
        <v>4</v>
      </c>
      <c r="R871">
        <v>43</v>
      </c>
      <c r="S871" s="15" t="s">
        <v>34</v>
      </c>
      <c r="T871" t="s">
        <v>519</v>
      </c>
      <c r="U871">
        <v>9</v>
      </c>
      <c r="V871">
        <v>10</v>
      </c>
      <c r="W871">
        <v>10</v>
      </c>
      <c r="X871">
        <v>7</v>
      </c>
      <c r="AA871">
        <v>1041</v>
      </c>
      <c r="AB871" t="s">
        <v>1061</v>
      </c>
    </row>
    <row r="872" spans="1:29" x14ac:dyDescent="0.25">
      <c r="A872" s="17" t="s">
        <v>241</v>
      </c>
      <c r="B872" s="17" t="s">
        <v>271</v>
      </c>
      <c r="C872">
        <v>100</v>
      </c>
      <c r="D872" s="33">
        <v>3</v>
      </c>
      <c r="E872" s="29" t="str">
        <f>VLOOKUP(U872, method!$A$1:$B$15, 2, 0)</f>
        <v>留後</v>
      </c>
      <c r="F872">
        <v>11</v>
      </c>
      <c r="G872">
        <v>118</v>
      </c>
      <c r="H872" s="46">
        <v>1200</v>
      </c>
      <c r="I872" s="18" t="s">
        <v>201</v>
      </c>
      <c r="J872">
        <v>1</v>
      </c>
      <c r="K872">
        <v>10.49</v>
      </c>
      <c r="L872">
        <v>8</v>
      </c>
      <c r="M872">
        <v>9</v>
      </c>
      <c r="N872">
        <v>24</v>
      </c>
      <c r="O872" t="s">
        <v>545</v>
      </c>
      <c r="P872" s="36" t="s">
        <v>440</v>
      </c>
      <c r="Q872">
        <v>4</v>
      </c>
      <c r="R872">
        <v>43</v>
      </c>
      <c r="S872" s="15" t="s">
        <v>34</v>
      </c>
      <c r="T872" t="s">
        <v>558</v>
      </c>
      <c r="U872">
        <v>11</v>
      </c>
      <c r="V872">
        <v>11</v>
      </c>
      <c r="W872">
        <v>3</v>
      </c>
      <c r="AA872">
        <v>1039</v>
      </c>
      <c r="AB872" t="s">
        <v>1431</v>
      </c>
    </row>
    <row r="873" spans="1:29" x14ac:dyDescent="0.25">
      <c r="A873" s="17" t="s">
        <v>241</v>
      </c>
      <c r="B873" s="17" t="s">
        <v>271</v>
      </c>
      <c r="C873">
        <v>89</v>
      </c>
      <c r="D873">
        <v>7</v>
      </c>
      <c r="E873" s="27" t="str">
        <f>VLOOKUP(U873, method!$A$1:$B$15, 2, 0)</f>
        <v>中後</v>
      </c>
      <c r="F873">
        <v>6</v>
      </c>
      <c r="G873">
        <v>125</v>
      </c>
      <c r="H873" s="46">
        <v>1200</v>
      </c>
      <c r="I873" s="15" t="s">
        <v>391</v>
      </c>
      <c r="J873">
        <v>1</v>
      </c>
      <c r="K873">
        <v>10.86</v>
      </c>
      <c r="L873">
        <v>4</v>
      </c>
      <c r="M873">
        <v>7</v>
      </c>
      <c r="N873">
        <v>24</v>
      </c>
      <c r="O873" s="31" t="s">
        <v>439</v>
      </c>
      <c r="P873" s="35" t="s">
        <v>455</v>
      </c>
      <c r="Q873">
        <v>4</v>
      </c>
      <c r="R873">
        <v>47</v>
      </c>
      <c r="S873" s="15" t="s">
        <v>34</v>
      </c>
      <c r="T873">
        <v>4</v>
      </c>
      <c r="U873">
        <v>9</v>
      </c>
      <c r="V873">
        <v>8</v>
      </c>
      <c r="W873">
        <v>7</v>
      </c>
      <c r="AA873">
        <v>1057</v>
      </c>
      <c r="AB873" t="s">
        <v>346</v>
      </c>
    </row>
    <row r="874" spans="1:29" x14ac:dyDescent="0.25">
      <c r="A874" s="17" t="s">
        <v>241</v>
      </c>
      <c r="B874" s="17" t="s">
        <v>271</v>
      </c>
      <c r="C874">
        <v>69</v>
      </c>
      <c r="D874">
        <v>11</v>
      </c>
      <c r="E874" s="29" t="str">
        <f>VLOOKUP(U874, method!$A$1:$B$15, 2, 0)</f>
        <v>留後</v>
      </c>
      <c r="F874">
        <v>12</v>
      </c>
      <c r="G874">
        <v>127</v>
      </c>
      <c r="H874" s="46">
        <v>1200</v>
      </c>
      <c r="I874" s="15" t="s">
        <v>391</v>
      </c>
      <c r="J874">
        <v>1</v>
      </c>
      <c r="K874">
        <v>12.04</v>
      </c>
      <c r="L874">
        <v>20</v>
      </c>
      <c r="M874">
        <v>12</v>
      </c>
      <c r="N874">
        <v>23</v>
      </c>
      <c r="O874" s="31" t="s">
        <v>435</v>
      </c>
      <c r="P874" s="35" t="s">
        <v>455</v>
      </c>
      <c r="Q874">
        <v>4</v>
      </c>
      <c r="R874">
        <v>50</v>
      </c>
      <c r="S874" s="15" t="s">
        <v>34</v>
      </c>
      <c r="T874" t="s">
        <v>679</v>
      </c>
      <c r="U874">
        <v>11</v>
      </c>
      <c r="V874">
        <v>12</v>
      </c>
      <c r="W874">
        <v>11</v>
      </c>
      <c r="AA874">
        <v>1036</v>
      </c>
      <c r="AB874" t="s">
        <v>346</v>
      </c>
    </row>
    <row r="875" spans="1:29" x14ac:dyDescent="0.25">
      <c r="A875" s="17" t="s">
        <v>241</v>
      </c>
      <c r="B875" s="17" t="s">
        <v>271</v>
      </c>
      <c r="C875">
        <v>69</v>
      </c>
      <c r="D875">
        <v>14</v>
      </c>
      <c r="E875" s="29" t="str">
        <f>VLOOKUP(U875, method!$A$1:$B$15, 2, 0)</f>
        <v>留後</v>
      </c>
      <c r="F875">
        <v>12</v>
      </c>
      <c r="G875">
        <v>128</v>
      </c>
      <c r="H875" s="46">
        <v>1400</v>
      </c>
      <c r="I875" s="16" t="s">
        <v>71</v>
      </c>
      <c r="J875">
        <v>1</v>
      </c>
      <c r="K875">
        <v>23.91</v>
      </c>
      <c r="L875">
        <v>26</v>
      </c>
      <c r="M875">
        <v>11</v>
      </c>
      <c r="N875">
        <v>23</v>
      </c>
      <c r="O875" t="s">
        <v>532</v>
      </c>
      <c r="P875" s="35" t="s">
        <v>455</v>
      </c>
      <c r="Q875">
        <v>4</v>
      </c>
      <c r="R875">
        <v>52</v>
      </c>
      <c r="S875" s="15" t="s">
        <v>34</v>
      </c>
      <c r="T875" t="s">
        <v>476</v>
      </c>
      <c r="U875">
        <v>11</v>
      </c>
      <c r="V875">
        <v>13</v>
      </c>
      <c r="W875">
        <v>14</v>
      </c>
      <c r="X875">
        <v>14</v>
      </c>
      <c r="AA875">
        <v>1043</v>
      </c>
      <c r="AB875" t="s">
        <v>346</v>
      </c>
    </row>
    <row r="876" spans="1:29" x14ac:dyDescent="0.25">
      <c r="A876" s="17" t="s">
        <v>241</v>
      </c>
      <c r="B876" s="17" t="s">
        <v>271</v>
      </c>
      <c r="C876">
        <v>9.1</v>
      </c>
      <c r="D876">
        <v>7</v>
      </c>
      <c r="E876" s="27" t="str">
        <f>VLOOKUP(U876, method!$A$1:$B$15, 2, 0)</f>
        <v>中後</v>
      </c>
      <c r="F876">
        <v>4</v>
      </c>
      <c r="G876">
        <v>123</v>
      </c>
      <c r="H876" s="46">
        <v>1000</v>
      </c>
      <c r="I876" s="15" t="s">
        <v>391</v>
      </c>
      <c r="J876">
        <v>0</v>
      </c>
      <c r="K876">
        <v>57.54</v>
      </c>
      <c r="L876">
        <v>5</v>
      </c>
      <c r="M876">
        <v>11</v>
      </c>
      <c r="N876">
        <v>23</v>
      </c>
      <c r="O876" t="s">
        <v>631</v>
      </c>
      <c r="P876" s="35" t="s">
        <v>455</v>
      </c>
      <c r="Q876">
        <v>4</v>
      </c>
      <c r="R876">
        <v>52</v>
      </c>
      <c r="S876" s="15" t="s">
        <v>34</v>
      </c>
      <c r="T876" t="s">
        <v>548</v>
      </c>
      <c r="U876">
        <v>9</v>
      </c>
      <c r="V876">
        <v>11</v>
      </c>
      <c r="W876">
        <v>7</v>
      </c>
      <c r="AA876">
        <v>1056</v>
      </c>
      <c r="AB876" t="s">
        <v>596</v>
      </c>
    </row>
    <row r="877" spans="1:29" x14ac:dyDescent="0.25">
      <c r="A877" s="17" t="s">
        <v>241</v>
      </c>
      <c r="B877" s="17" t="s">
        <v>271</v>
      </c>
      <c r="C877" t="s">
        <v>463</v>
      </c>
      <c r="D877" t="s">
        <v>724</v>
      </c>
      <c r="F877" t="s">
        <v>463</v>
      </c>
      <c r="G877">
        <v>118</v>
      </c>
      <c r="H877" s="46">
        <v>1000</v>
      </c>
      <c r="I877" s="15" t="s">
        <v>441</v>
      </c>
      <c r="J877" t="s">
        <v>463</v>
      </c>
      <c r="L877">
        <v>13</v>
      </c>
      <c r="M877">
        <v>5</v>
      </c>
      <c r="N877">
        <v>23</v>
      </c>
      <c r="O877" t="s">
        <v>532</v>
      </c>
      <c r="P877" s="36" t="s">
        <v>440</v>
      </c>
      <c r="Q877">
        <v>4</v>
      </c>
      <c r="R877">
        <v>52</v>
      </c>
      <c r="S877" s="15" t="s">
        <v>34</v>
      </c>
      <c r="T877" t="s">
        <v>463</v>
      </c>
      <c r="U877" t="s">
        <v>463</v>
      </c>
      <c r="AA877" t="s">
        <v>463</v>
      </c>
      <c r="AB877" t="s">
        <v>463</v>
      </c>
      <c r="AC877" t="s">
        <v>463</v>
      </c>
    </row>
    <row r="878" spans="1:29" x14ac:dyDescent="0.25">
      <c r="A878" s="17" t="s">
        <v>241</v>
      </c>
      <c r="B878" s="18" t="s">
        <v>274</v>
      </c>
      <c r="C878">
        <v>9.5</v>
      </c>
      <c r="D878" s="33">
        <v>3</v>
      </c>
      <c r="E878" s="26" t="str">
        <f>VLOOKUP(U878, method!$A$1:$B$15, 2, 0)</f>
        <v>放頭</v>
      </c>
      <c r="F878">
        <v>5</v>
      </c>
      <c r="G878">
        <v>116</v>
      </c>
      <c r="H878" s="44">
        <v>1650</v>
      </c>
      <c r="I878" s="25" t="s">
        <v>26</v>
      </c>
      <c r="J878">
        <v>1</v>
      </c>
      <c r="K878">
        <v>39.700000000000003</v>
      </c>
      <c r="L878">
        <v>25</v>
      </c>
      <c r="M878">
        <v>6</v>
      </c>
      <c r="N878">
        <v>25</v>
      </c>
      <c r="O878" s="31" t="s">
        <v>435</v>
      </c>
      <c r="P878" s="35" t="s">
        <v>436</v>
      </c>
      <c r="Q878">
        <v>4</v>
      </c>
      <c r="R878">
        <v>41</v>
      </c>
      <c r="S878" s="20" t="s">
        <v>27</v>
      </c>
      <c r="T878" s="10" t="s">
        <v>442</v>
      </c>
      <c r="U878">
        <v>2</v>
      </c>
      <c r="V878">
        <v>4</v>
      </c>
      <c r="W878">
        <v>3</v>
      </c>
      <c r="X878">
        <v>3</v>
      </c>
      <c r="AA878">
        <v>1054</v>
      </c>
      <c r="AB878" t="s">
        <v>463</v>
      </c>
    </row>
    <row r="879" spans="1:29" x14ac:dyDescent="0.25">
      <c r="A879" s="17" t="s">
        <v>241</v>
      </c>
      <c r="B879" s="18" t="s">
        <v>274</v>
      </c>
      <c r="C879">
        <v>17</v>
      </c>
      <c r="D879" s="34">
        <v>4</v>
      </c>
      <c r="E879" s="26" t="str">
        <f>VLOOKUP(U879, method!$A$1:$B$15, 2, 0)</f>
        <v>放頭</v>
      </c>
      <c r="F879">
        <v>10</v>
      </c>
      <c r="G879">
        <v>119</v>
      </c>
      <c r="H879" s="44">
        <v>1650</v>
      </c>
      <c r="I879" s="17" t="s">
        <v>512</v>
      </c>
      <c r="J879">
        <v>1</v>
      </c>
      <c r="K879">
        <v>40.49</v>
      </c>
      <c r="L879">
        <v>11</v>
      </c>
      <c r="M879">
        <v>6</v>
      </c>
      <c r="N879">
        <v>25</v>
      </c>
      <c r="O879" s="30" t="s">
        <v>445</v>
      </c>
      <c r="P879" s="35" t="s">
        <v>436</v>
      </c>
      <c r="Q879">
        <v>4</v>
      </c>
      <c r="R879">
        <v>43</v>
      </c>
      <c r="S879" s="20" t="s">
        <v>27</v>
      </c>
      <c r="T879">
        <v>5</v>
      </c>
      <c r="U879">
        <v>1</v>
      </c>
      <c r="V879">
        <v>3</v>
      </c>
      <c r="W879">
        <v>4</v>
      </c>
      <c r="X879">
        <v>4</v>
      </c>
      <c r="AA879">
        <v>1053</v>
      </c>
      <c r="AB879" t="s">
        <v>463</v>
      </c>
    </row>
    <row r="880" spans="1:29" x14ac:dyDescent="0.25">
      <c r="A880" s="17" t="s">
        <v>241</v>
      </c>
      <c r="B880" s="18" t="s">
        <v>274</v>
      </c>
      <c r="C880">
        <v>11</v>
      </c>
      <c r="D880">
        <v>11</v>
      </c>
      <c r="E880" s="28" t="str">
        <f>VLOOKUP(U880, method!$A$1:$B$15, 2, 0)</f>
        <v>中前</v>
      </c>
      <c r="F880">
        <v>11</v>
      </c>
      <c r="G880">
        <v>118</v>
      </c>
      <c r="H880" s="44">
        <v>1650</v>
      </c>
      <c r="I880" s="17" t="s">
        <v>512</v>
      </c>
      <c r="J880">
        <v>1</v>
      </c>
      <c r="K880">
        <v>42.96</v>
      </c>
      <c r="L880">
        <v>14</v>
      </c>
      <c r="M880">
        <v>5</v>
      </c>
      <c r="N880">
        <v>25</v>
      </c>
      <c r="O880" s="30" t="s">
        <v>445</v>
      </c>
      <c r="P880" s="35" t="s">
        <v>436</v>
      </c>
      <c r="Q880">
        <v>4</v>
      </c>
      <c r="R880">
        <v>45</v>
      </c>
      <c r="S880" s="20" t="s">
        <v>27</v>
      </c>
      <c r="T880">
        <v>20</v>
      </c>
      <c r="U880">
        <v>6</v>
      </c>
      <c r="V880">
        <v>8</v>
      </c>
      <c r="W880">
        <v>10</v>
      </c>
      <c r="X880">
        <v>11</v>
      </c>
      <c r="AA880">
        <v>1051</v>
      </c>
      <c r="AB880" t="s">
        <v>463</v>
      </c>
    </row>
    <row r="881" spans="1:28" x14ac:dyDescent="0.25">
      <c r="A881" s="17" t="s">
        <v>241</v>
      </c>
      <c r="B881" s="18" t="s">
        <v>274</v>
      </c>
      <c r="C881">
        <v>7.6</v>
      </c>
      <c r="D881">
        <v>9</v>
      </c>
      <c r="E881" s="28" t="str">
        <f>VLOOKUP(U881, method!$A$1:$B$15, 2, 0)</f>
        <v>中前</v>
      </c>
      <c r="F881">
        <v>2</v>
      </c>
      <c r="G881">
        <v>120</v>
      </c>
      <c r="H881" s="44">
        <v>1650</v>
      </c>
      <c r="I881" s="17" t="s">
        <v>512</v>
      </c>
      <c r="J881">
        <v>1</v>
      </c>
      <c r="K881">
        <v>40.340000000000003</v>
      </c>
      <c r="L881">
        <v>23</v>
      </c>
      <c r="M881">
        <v>4</v>
      </c>
      <c r="N881">
        <v>25</v>
      </c>
      <c r="O881" s="31" t="s">
        <v>435</v>
      </c>
      <c r="P881" s="35" t="s">
        <v>455</v>
      </c>
      <c r="Q881">
        <v>4</v>
      </c>
      <c r="R881">
        <v>47</v>
      </c>
      <c r="S881" s="20" t="s">
        <v>27</v>
      </c>
      <c r="T881" t="s">
        <v>664</v>
      </c>
      <c r="U881">
        <v>7</v>
      </c>
      <c r="V881">
        <v>8</v>
      </c>
      <c r="W881">
        <v>8</v>
      </c>
      <c r="X881">
        <v>9</v>
      </c>
      <c r="AA881">
        <v>1062</v>
      </c>
      <c r="AB881" t="s">
        <v>463</v>
      </c>
    </row>
    <row r="882" spans="1:28" x14ac:dyDescent="0.25">
      <c r="A882" s="17" t="s">
        <v>241</v>
      </c>
      <c r="B882" s="18" t="s">
        <v>274</v>
      </c>
      <c r="C882">
        <v>11</v>
      </c>
      <c r="D882">
        <v>6</v>
      </c>
      <c r="E882" s="26" t="str">
        <f>VLOOKUP(U882, method!$A$1:$B$15, 2, 0)</f>
        <v>放頭</v>
      </c>
      <c r="F882">
        <v>4</v>
      </c>
      <c r="G882">
        <v>121</v>
      </c>
      <c r="H882" s="44">
        <v>1650</v>
      </c>
      <c r="I882" s="17" t="s">
        <v>512</v>
      </c>
      <c r="J882">
        <v>1</v>
      </c>
      <c r="K882">
        <v>38.840000000000003</v>
      </c>
      <c r="L882">
        <v>2</v>
      </c>
      <c r="M882">
        <v>4</v>
      </c>
      <c r="N882">
        <v>25</v>
      </c>
      <c r="O882" s="31" t="s">
        <v>451</v>
      </c>
      <c r="P882" s="35" t="s">
        <v>436</v>
      </c>
      <c r="Q882">
        <v>4</v>
      </c>
      <c r="R882">
        <v>49</v>
      </c>
      <c r="S882" s="20" t="s">
        <v>27</v>
      </c>
      <c r="T882" s="10" t="s">
        <v>498</v>
      </c>
      <c r="U882">
        <v>3</v>
      </c>
      <c r="V882">
        <v>3</v>
      </c>
      <c r="W882">
        <v>3</v>
      </c>
      <c r="X882">
        <v>6</v>
      </c>
      <c r="AA882">
        <v>1052</v>
      </c>
      <c r="AB882" t="s">
        <v>463</v>
      </c>
    </row>
    <row r="883" spans="1:28" x14ac:dyDescent="0.25">
      <c r="A883" s="17" t="s">
        <v>241</v>
      </c>
      <c r="B883" s="18" t="s">
        <v>274</v>
      </c>
      <c r="C883">
        <v>8.3000000000000007</v>
      </c>
      <c r="D883">
        <v>7</v>
      </c>
      <c r="E883" s="26" t="str">
        <f>VLOOKUP(U883, method!$A$1:$B$15, 2, 0)</f>
        <v>放頭</v>
      </c>
      <c r="F883">
        <v>7</v>
      </c>
      <c r="G883">
        <v>123</v>
      </c>
      <c r="H883" s="44">
        <v>1650</v>
      </c>
      <c r="I883" s="17" t="s">
        <v>512</v>
      </c>
      <c r="J883">
        <v>1</v>
      </c>
      <c r="K883">
        <v>41.45</v>
      </c>
      <c r="L883">
        <v>5</v>
      </c>
      <c r="M883">
        <v>3</v>
      </c>
      <c r="N883">
        <v>25</v>
      </c>
      <c r="O883" s="31" t="s">
        <v>451</v>
      </c>
      <c r="P883" s="35" t="s">
        <v>455</v>
      </c>
      <c r="Q883">
        <v>4</v>
      </c>
      <c r="R883">
        <v>51</v>
      </c>
      <c r="S883" s="20" t="s">
        <v>27</v>
      </c>
      <c r="T883">
        <v>4</v>
      </c>
      <c r="U883">
        <v>1</v>
      </c>
      <c r="V883">
        <v>1</v>
      </c>
      <c r="W883">
        <v>1</v>
      </c>
      <c r="X883">
        <v>7</v>
      </c>
      <c r="AA883">
        <v>1052</v>
      </c>
      <c r="AB883" t="s">
        <v>162</v>
      </c>
    </row>
    <row r="884" spans="1:28" x14ac:dyDescent="0.25">
      <c r="A884" s="17" t="s">
        <v>241</v>
      </c>
      <c r="B884" s="18" t="s">
        <v>274</v>
      </c>
      <c r="C884">
        <v>13</v>
      </c>
      <c r="D884">
        <v>12</v>
      </c>
      <c r="E884" s="26" t="str">
        <f>VLOOKUP(U884, method!$A$1:$B$15, 2, 0)</f>
        <v>放頭</v>
      </c>
      <c r="F884">
        <v>10</v>
      </c>
      <c r="G884">
        <v>128</v>
      </c>
      <c r="H884" s="44">
        <v>1650</v>
      </c>
      <c r="I884" s="25" t="s">
        <v>26</v>
      </c>
      <c r="J884">
        <v>1</v>
      </c>
      <c r="K884">
        <v>41.76</v>
      </c>
      <c r="L884">
        <v>19</v>
      </c>
      <c r="M884">
        <v>2</v>
      </c>
      <c r="N884">
        <v>25</v>
      </c>
      <c r="O884" s="30" t="s">
        <v>445</v>
      </c>
      <c r="P884" s="35" t="s">
        <v>455</v>
      </c>
      <c r="Q884">
        <v>4</v>
      </c>
      <c r="R884">
        <v>53</v>
      </c>
      <c r="S884" s="20" t="s">
        <v>27</v>
      </c>
      <c r="T884" t="s">
        <v>1299</v>
      </c>
      <c r="U884">
        <v>1</v>
      </c>
      <c r="V884">
        <v>2</v>
      </c>
      <c r="W884">
        <v>2</v>
      </c>
      <c r="X884">
        <v>12</v>
      </c>
      <c r="AA884">
        <v>1066</v>
      </c>
      <c r="AB884" t="s">
        <v>1441</v>
      </c>
    </row>
    <row r="885" spans="1:28" x14ac:dyDescent="0.25">
      <c r="A885" s="17" t="s">
        <v>241</v>
      </c>
      <c r="B885" s="18" t="s">
        <v>274</v>
      </c>
      <c r="C885">
        <v>5.5</v>
      </c>
      <c r="D885" s="34">
        <v>4</v>
      </c>
      <c r="E885" s="26" t="str">
        <f>VLOOKUP(U885, method!$A$1:$B$15, 2, 0)</f>
        <v>放頭</v>
      </c>
      <c r="F885">
        <v>2</v>
      </c>
      <c r="G885">
        <v>125</v>
      </c>
      <c r="H885" s="44">
        <v>1650</v>
      </c>
      <c r="I885" s="17" t="s">
        <v>512</v>
      </c>
      <c r="J885">
        <v>1</v>
      </c>
      <c r="K885">
        <v>40.6</v>
      </c>
      <c r="L885">
        <v>15</v>
      </c>
      <c r="M885">
        <v>1</v>
      </c>
      <c r="N885">
        <v>25</v>
      </c>
      <c r="O885" s="30" t="s">
        <v>445</v>
      </c>
      <c r="P885" s="35" t="s">
        <v>455</v>
      </c>
      <c r="Q885">
        <v>4</v>
      </c>
      <c r="R885">
        <v>53</v>
      </c>
      <c r="S885" s="20" t="s">
        <v>27</v>
      </c>
      <c r="T885">
        <v>3</v>
      </c>
      <c r="U885">
        <v>1</v>
      </c>
      <c r="V885">
        <v>2</v>
      </c>
      <c r="W885">
        <v>2</v>
      </c>
      <c r="X885">
        <v>4</v>
      </c>
      <c r="AA885">
        <v>1058</v>
      </c>
      <c r="AB885" t="s">
        <v>463</v>
      </c>
    </row>
    <row r="886" spans="1:28" x14ac:dyDescent="0.25">
      <c r="A886" s="17" t="s">
        <v>241</v>
      </c>
      <c r="B886" s="18" t="s">
        <v>274</v>
      </c>
      <c r="C886">
        <v>14</v>
      </c>
      <c r="D886" s="33">
        <v>2</v>
      </c>
      <c r="E886" s="26" t="str">
        <f>VLOOKUP(U886, method!$A$1:$B$15, 2, 0)</f>
        <v>放頭</v>
      </c>
      <c r="F886">
        <v>6</v>
      </c>
      <c r="G886">
        <v>125</v>
      </c>
      <c r="H886" s="44">
        <v>1650</v>
      </c>
      <c r="I886" s="17" t="s">
        <v>512</v>
      </c>
      <c r="J886">
        <v>1</v>
      </c>
      <c r="K886">
        <v>40.229999999999997</v>
      </c>
      <c r="L886">
        <v>26</v>
      </c>
      <c r="M886">
        <v>12</v>
      </c>
      <c r="N886">
        <v>24</v>
      </c>
      <c r="O886" s="31" t="s">
        <v>451</v>
      </c>
      <c r="P886" s="35" t="s">
        <v>455</v>
      </c>
      <c r="Q886">
        <v>4</v>
      </c>
      <c r="R886">
        <v>53</v>
      </c>
      <c r="S886" s="20" t="s">
        <v>27</v>
      </c>
      <c r="T886" s="10">
        <v>2</v>
      </c>
      <c r="U886">
        <v>1</v>
      </c>
      <c r="V886">
        <v>1</v>
      </c>
      <c r="W886">
        <v>1</v>
      </c>
      <c r="X886">
        <v>2</v>
      </c>
      <c r="AA886">
        <v>1052</v>
      </c>
      <c r="AB886" t="s">
        <v>463</v>
      </c>
    </row>
    <row r="887" spans="1:28" x14ac:dyDescent="0.25">
      <c r="A887" s="17" t="s">
        <v>241</v>
      </c>
      <c r="B887" s="18" t="s">
        <v>274</v>
      </c>
      <c r="C887">
        <v>67</v>
      </c>
      <c r="D887" s="34">
        <v>4</v>
      </c>
      <c r="E887" s="26" t="str">
        <f>VLOOKUP(U887, method!$A$1:$B$15, 2, 0)</f>
        <v>放頭</v>
      </c>
      <c r="F887">
        <v>3</v>
      </c>
      <c r="G887">
        <v>128</v>
      </c>
      <c r="H887" s="44">
        <v>1650</v>
      </c>
      <c r="I887" s="17" t="s">
        <v>512</v>
      </c>
      <c r="J887">
        <v>1</v>
      </c>
      <c r="K887">
        <v>40.54</v>
      </c>
      <c r="L887">
        <v>6</v>
      </c>
      <c r="M887">
        <v>11</v>
      </c>
      <c r="N887">
        <v>24</v>
      </c>
      <c r="O887" s="31" t="s">
        <v>439</v>
      </c>
      <c r="P887" s="35" t="s">
        <v>455</v>
      </c>
      <c r="Q887">
        <v>4</v>
      </c>
      <c r="R887">
        <v>54</v>
      </c>
      <c r="S887" s="20" t="s">
        <v>27</v>
      </c>
      <c r="T887" s="10">
        <v>2</v>
      </c>
      <c r="U887">
        <v>1</v>
      </c>
      <c r="V887">
        <v>1</v>
      </c>
      <c r="W887">
        <v>1</v>
      </c>
      <c r="X887">
        <v>4</v>
      </c>
      <c r="AA887">
        <v>1046</v>
      </c>
      <c r="AB887" t="s">
        <v>463</v>
      </c>
    </row>
    <row r="888" spans="1:28" x14ac:dyDescent="0.25">
      <c r="A888" s="17" t="s">
        <v>241</v>
      </c>
      <c r="B888" s="18" t="s">
        <v>274</v>
      </c>
      <c r="C888">
        <v>125</v>
      </c>
      <c r="D888">
        <v>9</v>
      </c>
      <c r="E888" s="27" t="str">
        <f>VLOOKUP(U888, method!$A$1:$B$15, 2, 0)</f>
        <v>中後</v>
      </c>
      <c r="F888">
        <v>11</v>
      </c>
      <c r="G888">
        <v>130</v>
      </c>
      <c r="H888" s="44">
        <v>1650</v>
      </c>
      <c r="I888" s="17" t="s">
        <v>512</v>
      </c>
      <c r="J888">
        <v>1</v>
      </c>
      <c r="K888">
        <v>40.94</v>
      </c>
      <c r="L888">
        <v>16</v>
      </c>
      <c r="M888">
        <v>10</v>
      </c>
      <c r="N888">
        <v>24</v>
      </c>
      <c r="O888" s="30" t="s">
        <v>445</v>
      </c>
      <c r="P888" s="35" t="s">
        <v>455</v>
      </c>
      <c r="Q888">
        <v>4</v>
      </c>
      <c r="R888">
        <v>56</v>
      </c>
      <c r="S888" s="20" t="s">
        <v>27</v>
      </c>
      <c r="T888" t="s">
        <v>548</v>
      </c>
      <c r="U888">
        <v>10</v>
      </c>
      <c r="V888">
        <v>9</v>
      </c>
      <c r="W888">
        <v>10</v>
      </c>
      <c r="X888">
        <v>9</v>
      </c>
      <c r="AA888">
        <v>1053</v>
      </c>
      <c r="AB888" t="s">
        <v>463</v>
      </c>
    </row>
    <row r="889" spans="1:28" x14ac:dyDescent="0.25">
      <c r="A889" s="17" t="s">
        <v>241</v>
      </c>
      <c r="B889" s="18" t="s">
        <v>274</v>
      </c>
      <c r="C889">
        <v>54</v>
      </c>
      <c r="D889">
        <v>14</v>
      </c>
      <c r="E889" s="28" t="str">
        <f>VLOOKUP(U889, method!$A$1:$B$15, 2, 0)</f>
        <v>中前</v>
      </c>
      <c r="F889">
        <v>4</v>
      </c>
      <c r="G889">
        <v>132</v>
      </c>
      <c r="H889" s="34">
        <v>1600</v>
      </c>
      <c r="I889" s="17" t="s">
        <v>512</v>
      </c>
      <c r="J889">
        <v>1</v>
      </c>
      <c r="K889">
        <v>36.090000000000003</v>
      </c>
      <c r="L889">
        <v>6</v>
      </c>
      <c r="M889">
        <v>7</v>
      </c>
      <c r="N889">
        <v>24</v>
      </c>
      <c r="O889" t="s">
        <v>532</v>
      </c>
      <c r="P889" s="35" t="s">
        <v>436</v>
      </c>
      <c r="Q889">
        <v>4</v>
      </c>
      <c r="R889">
        <v>60</v>
      </c>
      <c r="S889" s="20" t="s">
        <v>27</v>
      </c>
      <c r="T889">
        <v>13</v>
      </c>
      <c r="U889">
        <v>4</v>
      </c>
      <c r="V889">
        <v>6</v>
      </c>
      <c r="W889">
        <v>7</v>
      </c>
      <c r="X889">
        <v>14</v>
      </c>
      <c r="AA889">
        <v>1076</v>
      </c>
      <c r="AB889" t="s">
        <v>162</v>
      </c>
    </row>
    <row r="890" spans="1:28" x14ac:dyDescent="0.25">
      <c r="A890" s="17" t="s">
        <v>241</v>
      </c>
      <c r="B890" s="18" t="s">
        <v>274</v>
      </c>
      <c r="C890">
        <v>79</v>
      </c>
      <c r="D890">
        <v>13</v>
      </c>
      <c r="E890" s="26" t="str">
        <f>VLOOKUP(U890, method!$A$1:$B$15, 2, 0)</f>
        <v>放頭</v>
      </c>
      <c r="F890">
        <v>9</v>
      </c>
      <c r="G890">
        <v>118</v>
      </c>
      <c r="H890" s="34">
        <v>1600</v>
      </c>
      <c r="I890" s="23" t="s">
        <v>39</v>
      </c>
      <c r="J890">
        <v>1</v>
      </c>
      <c r="K890">
        <v>40.619999999999997</v>
      </c>
      <c r="L890">
        <v>15</v>
      </c>
      <c r="M890">
        <v>6</v>
      </c>
      <c r="N890">
        <v>24</v>
      </c>
      <c r="O890" t="s">
        <v>631</v>
      </c>
      <c r="P890" s="36" t="s">
        <v>698</v>
      </c>
      <c r="Q890">
        <v>3</v>
      </c>
      <c r="R890">
        <v>62</v>
      </c>
      <c r="S890" s="20" t="s">
        <v>27</v>
      </c>
      <c r="T890" t="s">
        <v>1444</v>
      </c>
      <c r="U890">
        <v>2</v>
      </c>
      <c r="V890">
        <v>3</v>
      </c>
      <c r="W890">
        <v>11</v>
      </c>
      <c r="X890">
        <v>13</v>
      </c>
      <c r="AA890">
        <v>1092</v>
      </c>
      <c r="AB890" t="s">
        <v>143</v>
      </c>
    </row>
    <row r="891" spans="1:28" x14ac:dyDescent="0.25">
      <c r="A891" s="17" t="s">
        <v>241</v>
      </c>
      <c r="B891" s="18" t="s">
        <v>274</v>
      </c>
      <c r="C891">
        <v>66</v>
      </c>
      <c r="D891">
        <v>11</v>
      </c>
      <c r="E891" s="27" t="str">
        <f>VLOOKUP(U891, method!$A$1:$B$15, 2, 0)</f>
        <v>中後</v>
      </c>
      <c r="F891">
        <v>4</v>
      </c>
      <c r="G891">
        <v>117</v>
      </c>
      <c r="H891" s="44">
        <v>1650</v>
      </c>
      <c r="I891" s="17" t="s">
        <v>512</v>
      </c>
      <c r="J891">
        <v>1</v>
      </c>
      <c r="K891">
        <v>41.68</v>
      </c>
      <c r="L891">
        <v>22</v>
      </c>
      <c r="M891">
        <v>5</v>
      </c>
      <c r="N891">
        <v>24</v>
      </c>
      <c r="O891" s="31" t="s">
        <v>451</v>
      </c>
      <c r="P891" s="35" t="s">
        <v>455</v>
      </c>
      <c r="Q891">
        <v>3</v>
      </c>
      <c r="R891">
        <v>64</v>
      </c>
      <c r="S891" s="20" t="s">
        <v>27</v>
      </c>
      <c r="T891">
        <v>9</v>
      </c>
      <c r="U891">
        <v>9</v>
      </c>
      <c r="V891">
        <v>10</v>
      </c>
      <c r="W891">
        <v>11</v>
      </c>
      <c r="X891">
        <v>11</v>
      </c>
      <c r="AA891">
        <v>1101</v>
      </c>
      <c r="AB891" t="s">
        <v>143</v>
      </c>
    </row>
    <row r="892" spans="1:28" x14ac:dyDescent="0.25">
      <c r="A892" s="17" t="s">
        <v>241</v>
      </c>
      <c r="B892" s="18" t="s">
        <v>274</v>
      </c>
      <c r="C892">
        <v>31</v>
      </c>
      <c r="D892">
        <v>11</v>
      </c>
      <c r="E892" s="29" t="str">
        <f>VLOOKUP(U892, method!$A$1:$B$15, 2, 0)</f>
        <v>留後</v>
      </c>
      <c r="F892">
        <v>6</v>
      </c>
      <c r="G892">
        <v>118</v>
      </c>
      <c r="H892" s="46">
        <v>1400</v>
      </c>
      <c r="I892" s="17" t="s">
        <v>512</v>
      </c>
      <c r="J892">
        <v>1</v>
      </c>
      <c r="K892">
        <v>22.91</v>
      </c>
      <c r="L892">
        <v>5</v>
      </c>
      <c r="M892">
        <v>5</v>
      </c>
      <c r="N892">
        <v>24</v>
      </c>
      <c r="O892" t="s">
        <v>551</v>
      </c>
      <c r="P892" s="35" t="s">
        <v>455</v>
      </c>
      <c r="Q892">
        <v>3</v>
      </c>
      <c r="R892">
        <v>64</v>
      </c>
      <c r="S892" s="20" t="s">
        <v>27</v>
      </c>
      <c r="T892" t="s">
        <v>480</v>
      </c>
      <c r="U892">
        <v>11</v>
      </c>
      <c r="V892">
        <v>11</v>
      </c>
      <c r="W892">
        <v>10</v>
      </c>
      <c r="X892">
        <v>11</v>
      </c>
      <c r="AA892">
        <v>1104</v>
      </c>
      <c r="AB892" t="s">
        <v>557</v>
      </c>
    </row>
    <row r="893" spans="1:28" x14ac:dyDescent="0.25">
      <c r="A893" s="17" t="s">
        <v>241</v>
      </c>
      <c r="B893" s="19" t="s">
        <v>2580</v>
      </c>
      <c r="C893">
        <v>13</v>
      </c>
      <c r="D893" s="34">
        <v>5</v>
      </c>
      <c r="E893" s="27" t="str">
        <f>VLOOKUP(U893, method!$A$1:$B$15, 2, 0)</f>
        <v>中後</v>
      </c>
      <c r="F893">
        <v>7</v>
      </c>
      <c r="G893">
        <v>135</v>
      </c>
      <c r="H893" s="46">
        <v>1800</v>
      </c>
      <c r="I893" s="19" t="s">
        <v>388</v>
      </c>
      <c r="J893">
        <v>1</v>
      </c>
      <c r="K893">
        <v>47.55</v>
      </c>
      <c r="L893">
        <v>5</v>
      </c>
      <c r="M893">
        <v>7</v>
      </c>
      <c r="N893">
        <v>25</v>
      </c>
      <c r="O893" t="s">
        <v>631</v>
      </c>
      <c r="P893" s="35" t="s">
        <v>436</v>
      </c>
      <c r="Q893">
        <v>4</v>
      </c>
      <c r="R893">
        <v>60</v>
      </c>
      <c r="S893" s="15" t="s">
        <v>103</v>
      </c>
      <c r="T893" s="10" t="s">
        <v>452</v>
      </c>
      <c r="U893">
        <v>9</v>
      </c>
      <c r="V893">
        <v>8</v>
      </c>
      <c r="W893">
        <v>8</v>
      </c>
      <c r="X893">
        <v>6</v>
      </c>
      <c r="Y893">
        <v>5</v>
      </c>
      <c r="AA893">
        <v>1148</v>
      </c>
      <c r="AB893" t="s">
        <v>1447</v>
      </c>
    </row>
    <row r="894" spans="1:28" x14ac:dyDescent="0.25">
      <c r="A894" s="17" t="s">
        <v>241</v>
      </c>
      <c r="B894" s="19" t="s">
        <v>2580</v>
      </c>
      <c r="C894">
        <v>20</v>
      </c>
      <c r="D894" s="34">
        <v>4</v>
      </c>
      <c r="E894" s="29" t="str">
        <f>VLOOKUP(U894, method!$A$1:$B$15, 2, 0)</f>
        <v>留後</v>
      </c>
      <c r="F894">
        <v>11</v>
      </c>
      <c r="G894">
        <v>119</v>
      </c>
      <c r="H894" s="44">
        <v>1650</v>
      </c>
      <c r="I894" s="20" t="s">
        <v>56</v>
      </c>
      <c r="J894">
        <v>1</v>
      </c>
      <c r="K894">
        <v>38.96</v>
      </c>
      <c r="L894">
        <v>28</v>
      </c>
      <c r="M894">
        <v>6</v>
      </c>
      <c r="N894">
        <v>25</v>
      </c>
      <c r="O894" t="s">
        <v>511</v>
      </c>
      <c r="P894" s="36" t="s">
        <v>603</v>
      </c>
      <c r="Q894">
        <v>3</v>
      </c>
      <c r="R894">
        <v>60</v>
      </c>
      <c r="S894" s="15" t="s">
        <v>103</v>
      </c>
      <c r="T894" t="s">
        <v>529</v>
      </c>
      <c r="U894">
        <v>11</v>
      </c>
      <c r="V894">
        <v>11</v>
      </c>
      <c r="W894">
        <v>12</v>
      </c>
      <c r="X894">
        <v>4</v>
      </c>
      <c r="AA894">
        <v>1146</v>
      </c>
      <c r="AB894" t="s">
        <v>1449</v>
      </c>
    </row>
    <row r="895" spans="1:28" x14ac:dyDescent="0.25">
      <c r="A895" s="17" t="s">
        <v>241</v>
      </c>
      <c r="B895" s="19" t="s">
        <v>2580</v>
      </c>
      <c r="C895">
        <v>75</v>
      </c>
      <c r="D895">
        <v>11</v>
      </c>
      <c r="E895" s="28" t="str">
        <f>VLOOKUP(U895, method!$A$1:$B$15, 2, 0)</f>
        <v>中前</v>
      </c>
      <c r="F895">
        <v>8</v>
      </c>
      <c r="G895">
        <v>122</v>
      </c>
      <c r="H895" s="44">
        <v>1650</v>
      </c>
      <c r="I895" s="14" t="s">
        <v>45</v>
      </c>
      <c r="J895">
        <v>1</v>
      </c>
      <c r="K895">
        <v>40.67</v>
      </c>
      <c r="L895">
        <v>11</v>
      </c>
      <c r="M895">
        <v>6</v>
      </c>
      <c r="N895">
        <v>25</v>
      </c>
      <c r="O895" s="30" t="s">
        <v>445</v>
      </c>
      <c r="P895" s="35" t="s">
        <v>436</v>
      </c>
      <c r="Q895">
        <v>3</v>
      </c>
      <c r="R895">
        <v>62</v>
      </c>
      <c r="S895" s="15" t="s">
        <v>103</v>
      </c>
      <c r="T895" t="s">
        <v>519</v>
      </c>
      <c r="U895">
        <v>6</v>
      </c>
      <c r="V895">
        <v>6</v>
      </c>
      <c r="W895">
        <v>7</v>
      </c>
      <c r="X895">
        <v>11</v>
      </c>
      <c r="AA895">
        <v>1156</v>
      </c>
      <c r="AB895" t="s">
        <v>16</v>
      </c>
    </row>
    <row r="896" spans="1:28" x14ac:dyDescent="0.25">
      <c r="A896" s="17" t="s">
        <v>241</v>
      </c>
      <c r="B896" s="19" t="s">
        <v>2580</v>
      </c>
      <c r="C896">
        <v>28</v>
      </c>
      <c r="D896">
        <v>11</v>
      </c>
      <c r="E896" s="27" t="str">
        <f>VLOOKUP(U896, method!$A$1:$B$15, 2, 0)</f>
        <v>中後</v>
      </c>
      <c r="F896">
        <v>8</v>
      </c>
      <c r="G896">
        <v>121</v>
      </c>
      <c r="H896" s="46">
        <v>1200</v>
      </c>
      <c r="I896" s="24" t="s">
        <v>146</v>
      </c>
      <c r="J896">
        <v>1</v>
      </c>
      <c r="K896">
        <v>10.77</v>
      </c>
      <c r="L896">
        <v>28</v>
      </c>
      <c r="M896">
        <v>5</v>
      </c>
      <c r="N896">
        <v>25</v>
      </c>
      <c r="O896" s="31" t="s">
        <v>451</v>
      </c>
      <c r="P896" s="35" t="s">
        <v>436</v>
      </c>
      <c r="Q896">
        <v>3</v>
      </c>
      <c r="R896">
        <v>64</v>
      </c>
      <c r="S896" s="15" t="s">
        <v>103</v>
      </c>
      <c r="T896" t="s">
        <v>533</v>
      </c>
      <c r="U896">
        <v>10</v>
      </c>
      <c r="V896">
        <v>10</v>
      </c>
      <c r="W896">
        <v>11</v>
      </c>
      <c r="AA896">
        <v>1155</v>
      </c>
      <c r="AB896" t="s">
        <v>16</v>
      </c>
    </row>
    <row r="897" spans="1:28" x14ac:dyDescent="0.25">
      <c r="A897" s="17" t="s">
        <v>241</v>
      </c>
      <c r="B897" s="19" t="s">
        <v>2580</v>
      </c>
      <c r="C897">
        <v>14</v>
      </c>
      <c r="D897">
        <v>7</v>
      </c>
      <c r="E897" s="28" t="str">
        <f>VLOOKUP(U897, method!$A$1:$B$15, 2, 0)</f>
        <v>中前</v>
      </c>
      <c r="F897">
        <v>1</v>
      </c>
      <c r="G897">
        <v>124</v>
      </c>
      <c r="H897" s="46">
        <v>1200</v>
      </c>
      <c r="I897" s="15" t="s">
        <v>390</v>
      </c>
      <c r="J897">
        <v>1</v>
      </c>
      <c r="K897">
        <v>10.039999999999999</v>
      </c>
      <c r="L897">
        <v>14</v>
      </c>
      <c r="M897">
        <v>5</v>
      </c>
      <c r="N897">
        <v>25</v>
      </c>
      <c r="O897" s="30" t="s">
        <v>445</v>
      </c>
      <c r="P897" s="35" t="s">
        <v>436</v>
      </c>
      <c r="Q897">
        <v>3</v>
      </c>
      <c r="R897">
        <v>64</v>
      </c>
      <c r="S897" s="15" t="s">
        <v>103</v>
      </c>
      <c r="T897" t="s">
        <v>558</v>
      </c>
      <c r="U897">
        <v>6</v>
      </c>
      <c r="V897">
        <v>8</v>
      </c>
      <c r="W897">
        <v>7</v>
      </c>
      <c r="AA897">
        <v>1153</v>
      </c>
      <c r="AB897" t="s">
        <v>100</v>
      </c>
    </row>
    <row r="898" spans="1:28" x14ac:dyDescent="0.25">
      <c r="A898" s="17" t="s">
        <v>241</v>
      </c>
      <c r="B898" s="20" t="s">
        <v>2582</v>
      </c>
      <c r="C898">
        <v>11</v>
      </c>
      <c r="D898">
        <v>8</v>
      </c>
      <c r="E898" s="27" t="str">
        <f>VLOOKUP(U898, method!$A$1:$B$15, 2, 0)</f>
        <v>中後</v>
      </c>
      <c r="F898">
        <v>3</v>
      </c>
      <c r="G898">
        <v>135</v>
      </c>
      <c r="H898" s="44">
        <v>1650</v>
      </c>
      <c r="I898" s="19" t="s">
        <v>388</v>
      </c>
      <c r="J898">
        <v>1</v>
      </c>
      <c r="K898">
        <v>39.92</v>
      </c>
      <c r="L898">
        <v>25</v>
      </c>
      <c r="M898">
        <v>6</v>
      </c>
      <c r="N898">
        <v>25</v>
      </c>
      <c r="O898" s="31" t="s">
        <v>435</v>
      </c>
      <c r="P898" s="35" t="s">
        <v>436</v>
      </c>
      <c r="Q898">
        <v>4</v>
      </c>
      <c r="R898">
        <v>60</v>
      </c>
      <c r="S898" s="17" t="s">
        <v>68</v>
      </c>
      <c r="T898" t="s">
        <v>536</v>
      </c>
      <c r="U898">
        <v>8</v>
      </c>
      <c r="V898">
        <v>7</v>
      </c>
      <c r="W898">
        <v>8</v>
      </c>
      <c r="X898">
        <v>8</v>
      </c>
      <c r="AA898">
        <v>1099</v>
      </c>
      <c r="AB898" t="s">
        <v>463</v>
      </c>
    </row>
    <row r="899" spans="1:28" x14ac:dyDescent="0.25">
      <c r="A899" s="17" t="s">
        <v>241</v>
      </c>
      <c r="B899" s="20" t="s">
        <v>2582</v>
      </c>
      <c r="C899">
        <v>9.6999999999999993</v>
      </c>
      <c r="D899">
        <v>7</v>
      </c>
      <c r="E899" s="27" t="str">
        <f>VLOOKUP(U899, method!$A$1:$B$15, 2, 0)</f>
        <v>中後</v>
      </c>
      <c r="F899">
        <v>12</v>
      </c>
      <c r="G899">
        <v>135</v>
      </c>
      <c r="H899" s="44">
        <v>1650</v>
      </c>
      <c r="I899" s="21" t="s">
        <v>61</v>
      </c>
      <c r="J899">
        <v>1</v>
      </c>
      <c r="K899">
        <v>40.57</v>
      </c>
      <c r="L899">
        <v>28</v>
      </c>
      <c r="M899">
        <v>5</v>
      </c>
      <c r="N899">
        <v>25</v>
      </c>
      <c r="O899" s="31" t="s">
        <v>451</v>
      </c>
      <c r="P899" s="35" t="s">
        <v>436</v>
      </c>
      <c r="Q899">
        <v>4</v>
      </c>
      <c r="R899">
        <v>60</v>
      </c>
      <c r="S899" s="17" t="s">
        <v>68</v>
      </c>
      <c r="T899" t="s">
        <v>558</v>
      </c>
      <c r="U899">
        <v>10</v>
      </c>
      <c r="V899">
        <v>9</v>
      </c>
      <c r="W899">
        <v>8</v>
      </c>
      <c r="X899">
        <v>7</v>
      </c>
      <c r="AA899">
        <v>1117</v>
      </c>
      <c r="AB899" t="s">
        <v>463</v>
      </c>
    </row>
    <row r="900" spans="1:28" x14ac:dyDescent="0.25">
      <c r="A900" s="17" t="s">
        <v>241</v>
      </c>
      <c r="B900" s="20" t="s">
        <v>2582</v>
      </c>
      <c r="C900">
        <v>2.9</v>
      </c>
      <c r="D900" s="33">
        <v>1</v>
      </c>
      <c r="E900" s="28" t="str">
        <f>VLOOKUP(U900, method!$A$1:$B$15, 2, 0)</f>
        <v>中前</v>
      </c>
      <c r="F900">
        <v>2</v>
      </c>
      <c r="G900">
        <v>130</v>
      </c>
      <c r="H900" s="44">
        <v>1650</v>
      </c>
      <c r="I900" s="18" t="s">
        <v>12</v>
      </c>
      <c r="J900">
        <v>1</v>
      </c>
      <c r="K900">
        <v>39.39</v>
      </c>
      <c r="L900">
        <v>30</v>
      </c>
      <c r="M900">
        <v>4</v>
      </c>
      <c r="N900">
        <v>25</v>
      </c>
      <c r="O900" s="31" t="s">
        <v>451</v>
      </c>
      <c r="P900" s="35" t="s">
        <v>436</v>
      </c>
      <c r="Q900">
        <v>4</v>
      </c>
      <c r="R900">
        <v>54</v>
      </c>
      <c r="S900" s="17" t="s">
        <v>68</v>
      </c>
      <c r="T900" s="10" t="s">
        <v>762</v>
      </c>
      <c r="U900">
        <v>7</v>
      </c>
      <c r="V900">
        <v>7</v>
      </c>
      <c r="W900">
        <v>7</v>
      </c>
      <c r="X900">
        <v>1</v>
      </c>
      <c r="AA900">
        <v>1107</v>
      </c>
      <c r="AB900" t="s">
        <v>463</v>
      </c>
    </row>
    <row r="901" spans="1:28" x14ac:dyDescent="0.25">
      <c r="A901" s="17" t="s">
        <v>241</v>
      </c>
      <c r="B901" s="20" t="s">
        <v>2582</v>
      </c>
      <c r="C901">
        <v>31</v>
      </c>
      <c r="D901" s="33">
        <v>3</v>
      </c>
      <c r="E901" s="27" t="str">
        <f>VLOOKUP(U901, method!$A$1:$B$15, 2, 0)</f>
        <v>中後</v>
      </c>
      <c r="F901">
        <v>10</v>
      </c>
      <c r="G901">
        <v>129</v>
      </c>
      <c r="H901" s="44">
        <v>1650</v>
      </c>
      <c r="I901" s="24" t="s">
        <v>146</v>
      </c>
      <c r="J901">
        <v>1</v>
      </c>
      <c r="K901">
        <v>39.75</v>
      </c>
      <c r="L901">
        <v>9</v>
      </c>
      <c r="M901">
        <v>4</v>
      </c>
      <c r="N901">
        <v>25</v>
      </c>
      <c r="O901" s="31" t="s">
        <v>439</v>
      </c>
      <c r="P901" s="35" t="s">
        <v>436</v>
      </c>
      <c r="Q901">
        <v>4</v>
      </c>
      <c r="R901">
        <v>54</v>
      </c>
      <c r="S901" s="17" t="s">
        <v>68</v>
      </c>
      <c r="T901" s="10" t="s">
        <v>526</v>
      </c>
      <c r="U901">
        <v>9</v>
      </c>
      <c r="V901">
        <v>9</v>
      </c>
      <c r="W901">
        <v>10</v>
      </c>
      <c r="X901">
        <v>3</v>
      </c>
      <c r="AA901">
        <v>1110</v>
      </c>
      <c r="AB901" t="s">
        <v>463</v>
      </c>
    </row>
    <row r="902" spans="1:28" x14ac:dyDescent="0.25">
      <c r="A902" s="17" t="s">
        <v>241</v>
      </c>
      <c r="B902" s="20" t="s">
        <v>2582</v>
      </c>
      <c r="C902">
        <v>5.2</v>
      </c>
      <c r="D902">
        <v>6</v>
      </c>
      <c r="E902" s="27" t="str">
        <f>VLOOKUP(U902, method!$A$1:$B$15, 2, 0)</f>
        <v>中後</v>
      </c>
      <c r="F902">
        <v>4</v>
      </c>
      <c r="G902">
        <v>129</v>
      </c>
      <c r="H902" s="44">
        <v>1650</v>
      </c>
      <c r="I902" s="16" t="s">
        <v>71</v>
      </c>
      <c r="J902">
        <v>1</v>
      </c>
      <c r="K902">
        <v>40.54</v>
      </c>
      <c r="L902">
        <v>12</v>
      </c>
      <c r="M902">
        <v>3</v>
      </c>
      <c r="N902">
        <v>25</v>
      </c>
      <c r="O902" s="31" t="s">
        <v>439</v>
      </c>
      <c r="P902" s="35" t="s">
        <v>436</v>
      </c>
      <c r="Q902">
        <v>4</v>
      </c>
      <c r="R902">
        <v>54</v>
      </c>
      <c r="S902" s="17" t="s">
        <v>68</v>
      </c>
      <c r="T902" t="s">
        <v>664</v>
      </c>
      <c r="U902">
        <v>8</v>
      </c>
      <c r="V902">
        <v>6</v>
      </c>
      <c r="W902">
        <v>5</v>
      </c>
      <c r="X902">
        <v>6</v>
      </c>
      <c r="AA902">
        <v>1103</v>
      </c>
      <c r="AB902" t="s">
        <v>463</v>
      </c>
    </row>
    <row r="903" spans="1:28" x14ac:dyDescent="0.25">
      <c r="A903" s="17" t="s">
        <v>241</v>
      </c>
      <c r="B903" s="20" t="s">
        <v>2582</v>
      </c>
      <c r="C903">
        <v>4.3</v>
      </c>
      <c r="D903">
        <v>6</v>
      </c>
      <c r="E903" s="27" t="str">
        <f>VLOOKUP(U903, method!$A$1:$B$15, 2, 0)</f>
        <v>中後</v>
      </c>
      <c r="F903">
        <v>7</v>
      </c>
      <c r="G903">
        <v>129</v>
      </c>
      <c r="H903" s="44">
        <v>1650</v>
      </c>
      <c r="I903" s="14" t="s">
        <v>400</v>
      </c>
      <c r="J903">
        <v>1</v>
      </c>
      <c r="K903">
        <v>40.57</v>
      </c>
      <c r="L903">
        <v>26</v>
      </c>
      <c r="M903">
        <v>2</v>
      </c>
      <c r="N903">
        <v>25</v>
      </c>
      <c r="O903" s="31" t="s">
        <v>435</v>
      </c>
      <c r="P903" s="35" t="s">
        <v>455</v>
      </c>
      <c r="Q903">
        <v>4</v>
      </c>
      <c r="R903">
        <v>54</v>
      </c>
      <c r="S903" s="17" t="s">
        <v>68</v>
      </c>
      <c r="T903" s="10" t="s">
        <v>498</v>
      </c>
      <c r="U903">
        <v>9</v>
      </c>
      <c r="V903">
        <v>10</v>
      </c>
      <c r="W903">
        <v>10</v>
      </c>
      <c r="X903">
        <v>6</v>
      </c>
      <c r="AA903">
        <v>1103</v>
      </c>
      <c r="AB903" t="s">
        <v>463</v>
      </c>
    </row>
    <row r="904" spans="1:28" x14ac:dyDescent="0.25">
      <c r="A904" s="17" t="s">
        <v>241</v>
      </c>
      <c r="B904" s="20" t="s">
        <v>2582</v>
      </c>
      <c r="C904">
        <v>5.3</v>
      </c>
      <c r="D904" s="33">
        <v>2</v>
      </c>
      <c r="E904" s="27" t="str">
        <f>VLOOKUP(U904, method!$A$1:$B$15, 2, 0)</f>
        <v>中後</v>
      </c>
      <c r="F904">
        <v>4</v>
      </c>
      <c r="G904">
        <v>127</v>
      </c>
      <c r="H904" s="44">
        <v>1650</v>
      </c>
      <c r="I904" s="21" t="s">
        <v>61</v>
      </c>
      <c r="J904">
        <v>1</v>
      </c>
      <c r="K904">
        <v>40.64</v>
      </c>
      <c r="L904">
        <v>8</v>
      </c>
      <c r="M904">
        <v>1</v>
      </c>
      <c r="N904">
        <v>25</v>
      </c>
      <c r="O904" s="31" t="s">
        <v>439</v>
      </c>
      <c r="P904" s="35" t="s">
        <v>455</v>
      </c>
      <c r="Q904">
        <v>4</v>
      </c>
      <c r="R904">
        <v>52</v>
      </c>
      <c r="S904" s="17" t="s">
        <v>68</v>
      </c>
      <c r="T904" s="10" t="s">
        <v>597</v>
      </c>
      <c r="U904">
        <v>8</v>
      </c>
      <c r="V904">
        <v>7</v>
      </c>
      <c r="W904">
        <v>6</v>
      </c>
      <c r="X904">
        <v>2</v>
      </c>
      <c r="AA904">
        <v>1104</v>
      </c>
      <c r="AB904" t="s">
        <v>463</v>
      </c>
    </row>
    <row r="905" spans="1:28" x14ac:dyDescent="0.25">
      <c r="A905" s="17" t="s">
        <v>241</v>
      </c>
      <c r="B905" s="20" t="s">
        <v>2582</v>
      </c>
      <c r="C905">
        <v>4.0999999999999996</v>
      </c>
      <c r="D905" s="33">
        <v>1</v>
      </c>
      <c r="E905" s="27" t="str">
        <f>VLOOKUP(U905, method!$A$1:$B$15, 2, 0)</f>
        <v>中後</v>
      </c>
      <c r="F905">
        <v>8</v>
      </c>
      <c r="G905">
        <v>123</v>
      </c>
      <c r="H905" s="44">
        <v>1650</v>
      </c>
      <c r="I905" s="18" t="s">
        <v>12</v>
      </c>
      <c r="J905">
        <v>1</v>
      </c>
      <c r="K905">
        <v>39.729999999999997</v>
      </c>
      <c r="L905">
        <v>26</v>
      </c>
      <c r="M905">
        <v>12</v>
      </c>
      <c r="N905">
        <v>24</v>
      </c>
      <c r="O905" s="31" t="s">
        <v>451</v>
      </c>
      <c r="P905" s="35" t="s">
        <v>455</v>
      </c>
      <c r="Q905">
        <v>4</v>
      </c>
      <c r="R905">
        <v>46</v>
      </c>
      <c r="S905" s="17" t="s">
        <v>68</v>
      </c>
      <c r="T905" s="10" t="s">
        <v>613</v>
      </c>
      <c r="U905">
        <v>8</v>
      </c>
      <c r="V905">
        <v>8</v>
      </c>
      <c r="W905">
        <v>8</v>
      </c>
      <c r="X905">
        <v>1</v>
      </c>
      <c r="AA905">
        <v>1106</v>
      </c>
      <c r="AB905" t="s">
        <v>463</v>
      </c>
    </row>
    <row r="906" spans="1:28" x14ac:dyDescent="0.25">
      <c r="A906" s="17" t="s">
        <v>241</v>
      </c>
      <c r="B906" s="20" t="s">
        <v>2582</v>
      </c>
      <c r="C906">
        <v>3.8</v>
      </c>
      <c r="D906" s="33">
        <v>1</v>
      </c>
      <c r="E906" s="28" t="str">
        <f>VLOOKUP(U906, method!$A$1:$B$15, 2, 0)</f>
        <v>中前</v>
      </c>
      <c r="F906">
        <v>10</v>
      </c>
      <c r="G906">
        <v>135</v>
      </c>
      <c r="H906" s="44">
        <v>1650</v>
      </c>
      <c r="I906" s="18" t="s">
        <v>12</v>
      </c>
      <c r="J906">
        <v>1</v>
      </c>
      <c r="K906">
        <v>40.81</v>
      </c>
      <c r="L906">
        <v>4</v>
      </c>
      <c r="M906">
        <v>12</v>
      </c>
      <c r="N906">
        <v>24</v>
      </c>
      <c r="O906" s="31" t="s">
        <v>439</v>
      </c>
      <c r="P906" s="35" t="s">
        <v>455</v>
      </c>
      <c r="Q906">
        <v>5</v>
      </c>
      <c r="R906">
        <v>40</v>
      </c>
      <c r="S906" s="17" t="s">
        <v>68</v>
      </c>
      <c r="T906" s="10" t="s">
        <v>488</v>
      </c>
      <c r="U906">
        <v>7</v>
      </c>
      <c r="V906">
        <v>7</v>
      </c>
      <c r="W906">
        <v>7</v>
      </c>
      <c r="X906">
        <v>1</v>
      </c>
      <c r="AA906">
        <v>1108</v>
      </c>
      <c r="AB906" t="s">
        <v>463</v>
      </c>
    </row>
    <row r="907" spans="1:28" x14ac:dyDescent="0.25">
      <c r="A907" s="17" t="s">
        <v>241</v>
      </c>
      <c r="B907" s="20" t="s">
        <v>2582</v>
      </c>
      <c r="C907">
        <v>5.6</v>
      </c>
      <c r="D907" s="34">
        <v>5</v>
      </c>
      <c r="E907" s="26" t="str">
        <f>VLOOKUP(U907, method!$A$1:$B$15, 2, 0)</f>
        <v>放頭</v>
      </c>
      <c r="F907">
        <v>8</v>
      </c>
      <c r="G907">
        <v>119</v>
      </c>
      <c r="H907" s="44">
        <v>1650</v>
      </c>
      <c r="I907" s="21" t="s">
        <v>61</v>
      </c>
      <c r="J907">
        <v>1</v>
      </c>
      <c r="K907">
        <v>40.36</v>
      </c>
      <c r="L907">
        <v>13</v>
      </c>
      <c r="M907">
        <v>11</v>
      </c>
      <c r="N907">
        <v>24</v>
      </c>
      <c r="O907" s="30" t="s">
        <v>445</v>
      </c>
      <c r="P907" s="35" t="s">
        <v>455</v>
      </c>
      <c r="Q907">
        <v>4</v>
      </c>
      <c r="R907">
        <v>42</v>
      </c>
      <c r="S907" s="17" t="s">
        <v>68</v>
      </c>
      <c r="T907">
        <v>4</v>
      </c>
      <c r="U907">
        <v>1</v>
      </c>
      <c r="V907">
        <v>1</v>
      </c>
      <c r="W907">
        <v>1</v>
      </c>
      <c r="X907">
        <v>5</v>
      </c>
      <c r="AA907">
        <v>1093</v>
      </c>
      <c r="AB907" t="s">
        <v>463</v>
      </c>
    </row>
    <row r="908" spans="1:28" x14ac:dyDescent="0.25">
      <c r="A908" s="17" t="s">
        <v>241</v>
      </c>
      <c r="B908" s="20" t="s">
        <v>2582</v>
      </c>
      <c r="C908">
        <v>22</v>
      </c>
      <c r="D908" s="33">
        <v>3</v>
      </c>
      <c r="E908" s="27" t="str">
        <f>VLOOKUP(U908, method!$A$1:$B$15, 2, 0)</f>
        <v>中後</v>
      </c>
      <c r="F908">
        <v>5</v>
      </c>
      <c r="G908">
        <v>119</v>
      </c>
      <c r="H908" s="44">
        <v>1650</v>
      </c>
      <c r="I908" s="21" t="s">
        <v>61</v>
      </c>
      <c r="J908">
        <v>1</v>
      </c>
      <c r="K908">
        <v>40.630000000000003</v>
      </c>
      <c r="L908">
        <v>27</v>
      </c>
      <c r="M908">
        <v>10</v>
      </c>
      <c r="N908">
        <v>24</v>
      </c>
      <c r="O908" s="31" t="s">
        <v>435</v>
      </c>
      <c r="P908" s="35" t="s">
        <v>455</v>
      </c>
      <c r="Q908">
        <v>4</v>
      </c>
      <c r="R908">
        <v>42</v>
      </c>
      <c r="S908" s="17" t="s">
        <v>68</v>
      </c>
      <c r="T908" s="10" t="s">
        <v>452</v>
      </c>
      <c r="U908">
        <v>8</v>
      </c>
      <c r="V908">
        <v>8</v>
      </c>
      <c r="W908">
        <v>8</v>
      </c>
      <c r="X908">
        <v>3</v>
      </c>
      <c r="AA908">
        <v>1085</v>
      </c>
      <c r="AB908" t="s">
        <v>463</v>
      </c>
    </row>
    <row r="909" spans="1:28" x14ac:dyDescent="0.25">
      <c r="A909" s="17" t="s">
        <v>241</v>
      </c>
      <c r="B909" s="20" t="s">
        <v>2582</v>
      </c>
      <c r="C909">
        <v>25</v>
      </c>
      <c r="D909">
        <v>13</v>
      </c>
      <c r="E909" s="27" t="str">
        <f>VLOOKUP(U909, method!$A$1:$B$15, 2, 0)</f>
        <v>中後</v>
      </c>
      <c r="F909">
        <v>7</v>
      </c>
      <c r="G909">
        <v>121</v>
      </c>
      <c r="H909" s="46">
        <v>1800</v>
      </c>
      <c r="I909" s="21" t="s">
        <v>61</v>
      </c>
      <c r="J909">
        <v>1</v>
      </c>
      <c r="K909">
        <v>48.89</v>
      </c>
      <c r="L909">
        <v>1</v>
      </c>
      <c r="M909">
        <v>10</v>
      </c>
      <c r="N909">
        <v>24</v>
      </c>
      <c r="O909" t="s">
        <v>631</v>
      </c>
      <c r="P909" s="35" t="s">
        <v>436</v>
      </c>
      <c r="Q909">
        <v>4</v>
      </c>
      <c r="R909">
        <v>44</v>
      </c>
      <c r="S909" s="17" t="s">
        <v>68</v>
      </c>
      <c r="T909" t="s">
        <v>508</v>
      </c>
      <c r="U909">
        <v>10</v>
      </c>
      <c r="V909">
        <v>7</v>
      </c>
      <c r="W909">
        <v>7</v>
      </c>
      <c r="X909">
        <v>8</v>
      </c>
      <c r="Y909">
        <v>13</v>
      </c>
      <c r="AA909">
        <v>1075</v>
      </c>
      <c r="AB909" t="s">
        <v>463</v>
      </c>
    </row>
    <row r="910" spans="1:28" x14ac:dyDescent="0.25">
      <c r="A910" s="17" t="s">
        <v>241</v>
      </c>
      <c r="B910" s="20" t="s">
        <v>2582</v>
      </c>
      <c r="C910">
        <v>27</v>
      </c>
      <c r="D910">
        <v>10</v>
      </c>
      <c r="E910" s="29" t="str">
        <f>VLOOKUP(U910, method!$A$1:$B$15, 2, 0)</f>
        <v>留後</v>
      </c>
      <c r="F910">
        <v>9</v>
      </c>
      <c r="G910">
        <v>125</v>
      </c>
      <c r="H910" s="46">
        <v>1400</v>
      </c>
      <c r="I910" s="21" t="s">
        <v>61</v>
      </c>
      <c r="J910">
        <v>1</v>
      </c>
      <c r="K910">
        <v>23.1</v>
      </c>
      <c r="L910">
        <v>14</v>
      </c>
      <c r="M910">
        <v>7</v>
      </c>
      <c r="N910">
        <v>24</v>
      </c>
      <c r="O910" t="s">
        <v>545</v>
      </c>
      <c r="P910" s="35" t="s">
        <v>455</v>
      </c>
      <c r="Q910">
        <v>4</v>
      </c>
      <c r="R910">
        <v>48</v>
      </c>
      <c r="S910" s="17" t="s">
        <v>68</v>
      </c>
      <c r="T910" t="s">
        <v>480</v>
      </c>
      <c r="U910">
        <v>12</v>
      </c>
      <c r="V910">
        <v>11</v>
      </c>
      <c r="W910">
        <v>11</v>
      </c>
      <c r="X910">
        <v>10</v>
      </c>
      <c r="AA910">
        <v>1076</v>
      </c>
      <c r="AB910" t="s">
        <v>463</v>
      </c>
    </row>
    <row r="911" spans="1:28" x14ac:dyDescent="0.25">
      <c r="A911" s="17" t="s">
        <v>241</v>
      </c>
      <c r="B911" s="20" t="s">
        <v>2582</v>
      </c>
      <c r="C911">
        <v>28</v>
      </c>
      <c r="D911" s="34">
        <v>4</v>
      </c>
      <c r="E911" s="28" t="str">
        <f>VLOOKUP(U911, method!$A$1:$B$15, 2, 0)</f>
        <v>中前</v>
      </c>
      <c r="F911">
        <v>4</v>
      </c>
      <c r="G911">
        <v>124</v>
      </c>
      <c r="H911" s="44">
        <v>1650</v>
      </c>
      <c r="I911" s="21" t="s">
        <v>61</v>
      </c>
      <c r="J911">
        <v>1</v>
      </c>
      <c r="K911">
        <v>40.51</v>
      </c>
      <c r="L911">
        <v>4</v>
      </c>
      <c r="M911">
        <v>7</v>
      </c>
      <c r="N911">
        <v>24</v>
      </c>
      <c r="O911" s="31" t="s">
        <v>439</v>
      </c>
      <c r="P911" s="35" t="s">
        <v>455</v>
      </c>
      <c r="Q911">
        <v>4</v>
      </c>
      <c r="R911">
        <v>50</v>
      </c>
      <c r="S911" s="17" t="s">
        <v>68</v>
      </c>
      <c r="T911" t="s">
        <v>536</v>
      </c>
      <c r="U911">
        <v>7</v>
      </c>
      <c r="V911">
        <v>6</v>
      </c>
      <c r="W911">
        <v>6</v>
      </c>
      <c r="X911">
        <v>4</v>
      </c>
      <c r="AA911">
        <v>1079</v>
      </c>
      <c r="AB911" t="s">
        <v>463</v>
      </c>
    </row>
    <row r="912" spans="1:28" x14ac:dyDescent="0.25">
      <c r="A912" s="17" t="s">
        <v>241</v>
      </c>
      <c r="B912" s="20" t="s">
        <v>2582</v>
      </c>
      <c r="C912">
        <v>131</v>
      </c>
      <c r="D912">
        <v>6</v>
      </c>
      <c r="E912" s="29" t="str">
        <f>VLOOKUP(U912, method!$A$1:$B$15, 2, 0)</f>
        <v>留後</v>
      </c>
      <c r="F912">
        <v>8</v>
      </c>
      <c r="G912">
        <v>129</v>
      </c>
      <c r="H912" s="46">
        <v>1200</v>
      </c>
      <c r="I912" s="21" t="s">
        <v>61</v>
      </c>
      <c r="J912">
        <v>1</v>
      </c>
      <c r="K912">
        <v>10.37</v>
      </c>
      <c r="L912">
        <v>8</v>
      </c>
      <c r="M912">
        <v>6</v>
      </c>
      <c r="N912">
        <v>24</v>
      </c>
      <c r="O912" t="s">
        <v>532</v>
      </c>
      <c r="P912" s="35" t="s">
        <v>455</v>
      </c>
      <c r="Q912">
        <v>4</v>
      </c>
      <c r="R912">
        <v>52</v>
      </c>
      <c r="S912" s="17" t="s">
        <v>68</v>
      </c>
      <c r="T912" t="s">
        <v>473</v>
      </c>
      <c r="U912">
        <v>11</v>
      </c>
      <c r="V912">
        <v>9</v>
      </c>
      <c r="W912">
        <v>6</v>
      </c>
      <c r="AA912">
        <v>1083</v>
      </c>
      <c r="AB912" t="s">
        <v>463</v>
      </c>
    </row>
    <row r="913" spans="1:28" x14ac:dyDescent="0.25">
      <c r="A913" s="17" t="s">
        <v>241</v>
      </c>
      <c r="B913" s="20" t="s">
        <v>2582</v>
      </c>
      <c r="C913">
        <v>37</v>
      </c>
      <c r="D913">
        <v>11</v>
      </c>
      <c r="E913" s="27" t="str">
        <f>VLOOKUP(U913, method!$A$1:$B$15, 2, 0)</f>
        <v>中後</v>
      </c>
      <c r="F913">
        <v>7</v>
      </c>
      <c r="G913">
        <v>127</v>
      </c>
      <c r="H913" s="46">
        <v>1200</v>
      </c>
      <c r="I913" s="21" t="s">
        <v>61</v>
      </c>
      <c r="J913">
        <v>1</v>
      </c>
      <c r="K913">
        <v>12.18</v>
      </c>
      <c r="L913">
        <v>1</v>
      </c>
      <c r="M913">
        <v>5</v>
      </c>
      <c r="N913">
        <v>24</v>
      </c>
      <c r="O913" s="31" t="s">
        <v>439</v>
      </c>
      <c r="P913" s="36" t="s">
        <v>440</v>
      </c>
      <c r="Q913">
        <v>4</v>
      </c>
      <c r="R913">
        <v>52</v>
      </c>
      <c r="S913" s="17" t="s">
        <v>68</v>
      </c>
      <c r="T913" t="s">
        <v>461</v>
      </c>
      <c r="U913">
        <v>8</v>
      </c>
      <c r="V913">
        <v>7</v>
      </c>
      <c r="W913">
        <v>11</v>
      </c>
      <c r="AA913">
        <v>1081</v>
      </c>
      <c r="AB913" t="s">
        <v>463</v>
      </c>
    </row>
    <row r="914" spans="1:28" x14ac:dyDescent="0.25">
      <c r="A914" s="18" t="s">
        <v>277</v>
      </c>
      <c r="B914" s="21" t="s">
        <v>278</v>
      </c>
      <c r="C914">
        <v>17</v>
      </c>
      <c r="D914" s="33">
        <v>1</v>
      </c>
      <c r="E914" s="28" t="str">
        <f>VLOOKUP(U914, method!$A$1:$B$15, 2, 0)</f>
        <v>中前</v>
      </c>
      <c r="F914">
        <v>12</v>
      </c>
      <c r="G914">
        <v>129</v>
      </c>
      <c r="H914" s="44">
        <v>1650</v>
      </c>
      <c r="I914" s="20" t="s">
        <v>56</v>
      </c>
      <c r="J914">
        <v>1</v>
      </c>
      <c r="K914">
        <v>39.979999999999997</v>
      </c>
      <c r="L914">
        <v>11</v>
      </c>
      <c r="M914">
        <v>6</v>
      </c>
      <c r="N914">
        <v>25</v>
      </c>
      <c r="O914" s="30" t="s">
        <v>445</v>
      </c>
      <c r="P914" s="35" t="s">
        <v>436</v>
      </c>
      <c r="Q914">
        <v>3</v>
      </c>
      <c r="R914">
        <v>69</v>
      </c>
      <c r="S914" s="23" t="s">
        <v>279</v>
      </c>
      <c r="T914" s="10" t="s">
        <v>488</v>
      </c>
      <c r="U914">
        <v>4</v>
      </c>
      <c r="V914">
        <v>4</v>
      </c>
      <c r="W914">
        <v>5</v>
      </c>
      <c r="X914">
        <v>1</v>
      </c>
      <c r="AA914">
        <v>1081</v>
      </c>
      <c r="AB914" t="s">
        <v>30</v>
      </c>
    </row>
    <row r="915" spans="1:28" x14ac:dyDescent="0.25">
      <c r="A915" s="18" t="s">
        <v>277</v>
      </c>
      <c r="B915" s="21" t="s">
        <v>278</v>
      </c>
      <c r="C915">
        <v>4.2</v>
      </c>
      <c r="D915">
        <v>10</v>
      </c>
      <c r="E915" s="26" t="str">
        <f>VLOOKUP(U915, method!$A$1:$B$15, 2, 0)</f>
        <v>放頭</v>
      </c>
      <c r="F915">
        <v>5</v>
      </c>
      <c r="G915">
        <v>128</v>
      </c>
      <c r="H915" s="34">
        <v>1600</v>
      </c>
      <c r="I915" s="18" t="s">
        <v>12</v>
      </c>
      <c r="J915">
        <v>1</v>
      </c>
      <c r="K915">
        <v>35.79</v>
      </c>
      <c r="L915">
        <v>18</v>
      </c>
      <c r="M915">
        <v>5</v>
      </c>
      <c r="N915">
        <v>25</v>
      </c>
      <c r="O915" t="s">
        <v>631</v>
      </c>
      <c r="P915" s="35" t="s">
        <v>436</v>
      </c>
      <c r="Q915">
        <v>3</v>
      </c>
      <c r="R915">
        <v>70</v>
      </c>
      <c r="S915" s="23" t="s">
        <v>279</v>
      </c>
      <c r="T915">
        <v>5</v>
      </c>
      <c r="U915">
        <v>1</v>
      </c>
      <c r="V915">
        <v>1</v>
      </c>
      <c r="W915">
        <v>1</v>
      </c>
      <c r="X915">
        <v>10</v>
      </c>
      <c r="AA915">
        <v>1090</v>
      </c>
      <c r="AB915" t="s">
        <v>30</v>
      </c>
    </row>
    <row r="916" spans="1:28" x14ac:dyDescent="0.25">
      <c r="A916" s="18" t="s">
        <v>277</v>
      </c>
      <c r="B916" s="21" t="s">
        <v>278</v>
      </c>
      <c r="C916">
        <v>3.2</v>
      </c>
      <c r="D916">
        <v>7</v>
      </c>
      <c r="E916" s="26" t="str">
        <f>VLOOKUP(U916, method!$A$1:$B$15, 2, 0)</f>
        <v>放頭</v>
      </c>
      <c r="F916">
        <v>7</v>
      </c>
      <c r="G916">
        <v>128</v>
      </c>
      <c r="H916" s="44">
        <v>1650</v>
      </c>
      <c r="I916" s="20" t="s">
        <v>56</v>
      </c>
      <c r="J916">
        <v>1</v>
      </c>
      <c r="K916">
        <v>39.6</v>
      </c>
      <c r="L916">
        <v>30</v>
      </c>
      <c r="M916">
        <v>4</v>
      </c>
      <c r="N916">
        <v>25</v>
      </c>
      <c r="O916" s="31" t="s">
        <v>451</v>
      </c>
      <c r="P916" s="35" t="s">
        <v>436</v>
      </c>
      <c r="Q916">
        <v>3</v>
      </c>
      <c r="R916">
        <v>70</v>
      </c>
      <c r="S916" s="23" t="s">
        <v>279</v>
      </c>
      <c r="T916" t="s">
        <v>519</v>
      </c>
      <c r="U916">
        <v>2</v>
      </c>
      <c r="V916">
        <v>3</v>
      </c>
      <c r="W916">
        <v>3</v>
      </c>
      <c r="X916">
        <v>7</v>
      </c>
      <c r="AA916">
        <v>1103</v>
      </c>
      <c r="AB916" t="s">
        <v>30</v>
      </c>
    </row>
    <row r="917" spans="1:28" x14ac:dyDescent="0.25">
      <c r="A917" s="18" t="s">
        <v>277</v>
      </c>
      <c r="B917" s="21" t="s">
        <v>278</v>
      </c>
      <c r="C917">
        <v>6.1</v>
      </c>
      <c r="D917" s="33">
        <v>2</v>
      </c>
      <c r="E917" s="26" t="str">
        <f>VLOOKUP(U917, method!$A$1:$B$15, 2, 0)</f>
        <v>放頭</v>
      </c>
      <c r="F917">
        <v>7</v>
      </c>
      <c r="G917">
        <v>124</v>
      </c>
      <c r="H917" s="44">
        <v>1650</v>
      </c>
      <c r="I917" s="20" t="s">
        <v>56</v>
      </c>
      <c r="J917">
        <v>1</v>
      </c>
      <c r="K917">
        <v>38.82</v>
      </c>
      <c r="L917">
        <v>2</v>
      </c>
      <c r="M917">
        <v>4</v>
      </c>
      <c r="N917">
        <v>25</v>
      </c>
      <c r="O917" s="31" t="s">
        <v>451</v>
      </c>
      <c r="P917" s="35" t="s">
        <v>436</v>
      </c>
      <c r="Q917">
        <v>3</v>
      </c>
      <c r="R917">
        <v>69</v>
      </c>
      <c r="S917" s="23" t="s">
        <v>279</v>
      </c>
      <c r="T917" s="10" t="s">
        <v>452</v>
      </c>
      <c r="U917">
        <v>2</v>
      </c>
      <c r="V917">
        <v>2</v>
      </c>
      <c r="W917">
        <v>2</v>
      </c>
      <c r="X917">
        <v>2</v>
      </c>
      <c r="AA917">
        <v>1094</v>
      </c>
      <c r="AB917" t="s">
        <v>30</v>
      </c>
    </row>
    <row r="918" spans="1:28" x14ac:dyDescent="0.25">
      <c r="A918" s="18" t="s">
        <v>277</v>
      </c>
      <c r="B918" s="21" t="s">
        <v>278</v>
      </c>
      <c r="C918">
        <v>10</v>
      </c>
      <c r="D918" s="34">
        <v>4</v>
      </c>
      <c r="E918" s="26" t="str">
        <f>VLOOKUP(U918, method!$A$1:$B$15, 2, 0)</f>
        <v>放頭</v>
      </c>
      <c r="F918">
        <v>12</v>
      </c>
      <c r="G918">
        <v>124</v>
      </c>
      <c r="H918" s="46">
        <v>2000</v>
      </c>
      <c r="I918" s="14" t="s">
        <v>400</v>
      </c>
      <c r="J918">
        <v>2</v>
      </c>
      <c r="K918">
        <v>2.29</v>
      </c>
      <c r="L918">
        <v>2</v>
      </c>
      <c r="M918">
        <v>3</v>
      </c>
      <c r="N918">
        <v>25</v>
      </c>
      <c r="O918" t="s">
        <v>551</v>
      </c>
      <c r="P918" s="35" t="s">
        <v>436</v>
      </c>
      <c r="Q918">
        <v>3</v>
      </c>
      <c r="R918">
        <v>69</v>
      </c>
      <c r="S918" s="23" t="s">
        <v>279</v>
      </c>
      <c r="T918">
        <v>3</v>
      </c>
      <c r="U918">
        <v>2</v>
      </c>
      <c r="V918">
        <v>1</v>
      </c>
      <c r="W918">
        <v>1</v>
      </c>
      <c r="X918">
        <v>1</v>
      </c>
      <c r="Y918">
        <v>4</v>
      </c>
      <c r="AA918">
        <v>1084</v>
      </c>
      <c r="AB918" t="s">
        <v>30</v>
      </c>
    </row>
    <row r="919" spans="1:28" x14ac:dyDescent="0.25">
      <c r="A919" s="18" t="s">
        <v>277</v>
      </c>
      <c r="B919" s="21" t="s">
        <v>278</v>
      </c>
      <c r="C919">
        <v>11</v>
      </c>
      <c r="D919" s="33">
        <v>2</v>
      </c>
      <c r="E919" s="26" t="str">
        <f>VLOOKUP(U919, method!$A$1:$B$15, 2, 0)</f>
        <v>放頭</v>
      </c>
      <c r="F919">
        <v>7</v>
      </c>
      <c r="G919">
        <v>124</v>
      </c>
      <c r="H919" s="44">
        <v>1650</v>
      </c>
      <c r="I919" s="20" t="s">
        <v>56</v>
      </c>
      <c r="J919">
        <v>1</v>
      </c>
      <c r="K919">
        <v>40.229999999999997</v>
      </c>
      <c r="L919">
        <v>5</v>
      </c>
      <c r="M919">
        <v>2</v>
      </c>
      <c r="N919">
        <v>25</v>
      </c>
      <c r="O919" s="31" t="s">
        <v>439</v>
      </c>
      <c r="P919" s="35" t="s">
        <v>455</v>
      </c>
      <c r="Q919">
        <v>3</v>
      </c>
      <c r="R919">
        <v>68</v>
      </c>
      <c r="S919" s="23" t="s">
        <v>279</v>
      </c>
      <c r="T919" s="10" t="s">
        <v>526</v>
      </c>
      <c r="U919">
        <v>2</v>
      </c>
      <c r="V919">
        <v>2</v>
      </c>
      <c r="W919">
        <v>2</v>
      </c>
      <c r="X919">
        <v>2</v>
      </c>
      <c r="AA919">
        <v>1100</v>
      </c>
      <c r="AB919" t="s">
        <v>30</v>
      </c>
    </row>
    <row r="920" spans="1:28" x14ac:dyDescent="0.25">
      <c r="A920" s="18" t="s">
        <v>277</v>
      </c>
      <c r="B920" s="21" t="s">
        <v>278</v>
      </c>
      <c r="C920">
        <v>42</v>
      </c>
      <c r="D920" s="33">
        <v>1</v>
      </c>
      <c r="E920" s="26" t="str">
        <f>VLOOKUP(U920, method!$A$1:$B$15, 2, 0)</f>
        <v>放頭</v>
      </c>
      <c r="F920">
        <v>9</v>
      </c>
      <c r="G920">
        <v>119</v>
      </c>
      <c r="H920" s="44">
        <v>1650</v>
      </c>
      <c r="I920" s="20" t="s">
        <v>56</v>
      </c>
      <c r="J920">
        <v>1</v>
      </c>
      <c r="K920">
        <v>39.57</v>
      </c>
      <c r="L920">
        <v>15</v>
      </c>
      <c r="M920">
        <v>1</v>
      </c>
      <c r="N920">
        <v>25</v>
      </c>
      <c r="O920" s="30" t="s">
        <v>445</v>
      </c>
      <c r="P920" s="35" t="s">
        <v>455</v>
      </c>
      <c r="Q920">
        <v>3</v>
      </c>
      <c r="R920">
        <v>63</v>
      </c>
      <c r="S920" s="23" t="s">
        <v>279</v>
      </c>
      <c r="T920" s="10" t="s">
        <v>762</v>
      </c>
      <c r="U920">
        <v>1</v>
      </c>
      <c r="V920">
        <v>1</v>
      </c>
      <c r="W920">
        <v>1</v>
      </c>
      <c r="X920">
        <v>1</v>
      </c>
      <c r="AA920">
        <v>1098</v>
      </c>
      <c r="AB920" t="s">
        <v>92</v>
      </c>
    </row>
    <row r="921" spans="1:28" x14ac:dyDescent="0.25">
      <c r="A921" s="18" t="s">
        <v>277</v>
      </c>
      <c r="B921" s="21" t="s">
        <v>278</v>
      </c>
      <c r="C921">
        <v>92</v>
      </c>
      <c r="D921">
        <v>8</v>
      </c>
      <c r="E921" s="28" t="str">
        <f>VLOOKUP(U921, method!$A$1:$B$15, 2, 0)</f>
        <v>中前</v>
      </c>
      <c r="F921">
        <v>2</v>
      </c>
      <c r="G921">
        <v>125</v>
      </c>
      <c r="H921" s="44">
        <v>1650</v>
      </c>
      <c r="I921" s="24" t="s">
        <v>146</v>
      </c>
      <c r="J921">
        <v>1</v>
      </c>
      <c r="K921">
        <v>40.04</v>
      </c>
      <c r="L921">
        <v>26</v>
      </c>
      <c r="M921">
        <v>12</v>
      </c>
      <c r="N921">
        <v>24</v>
      </c>
      <c r="O921" s="31" t="s">
        <v>451</v>
      </c>
      <c r="P921" s="35" t="s">
        <v>455</v>
      </c>
      <c r="Q921">
        <v>3</v>
      </c>
      <c r="R921">
        <v>65</v>
      </c>
      <c r="S921" s="23" t="s">
        <v>279</v>
      </c>
      <c r="T921">
        <v>4</v>
      </c>
      <c r="U921">
        <v>5</v>
      </c>
      <c r="V921">
        <v>5</v>
      </c>
      <c r="W921">
        <v>5</v>
      </c>
      <c r="X921">
        <v>8</v>
      </c>
      <c r="AA921">
        <v>1094</v>
      </c>
      <c r="AB921" t="s">
        <v>113</v>
      </c>
    </row>
    <row r="922" spans="1:28" x14ac:dyDescent="0.25">
      <c r="A922" s="18" t="s">
        <v>277</v>
      </c>
      <c r="B922" s="21" t="s">
        <v>278</v>
      </c>
      <c r="C922">
        <v>124</v>
      </c>
      <c r="D922">
        <v>10</v>
      </c>
      <c r="E922" s="29" t="str">
        <f>VLOOKUP(U922, method!$A$1:$B$15, 2, 0)</f>
        <v>留後</v>
      </c>
      <c r="F922">
        <v>5</v>
      </c>
      <c r="G922">
        <v>127</v>
      </c>
      <c r="H922" s="46">
        <v>1400</v>
      </c>
      <c r="I922" s="19" t="s">
        <v>388</v>
      </c>
      <c r="J922">
        <v>1</v>
      </c>
      <c r="K922">
        <v>22.43</v>
      </c>
      <c r="L922">
        <v>1</v>
      </c>
      <c r="M922">
        <v>12</v>
      </c>
      <c r="N922">
        <v>24</v>
      </c>
      <c r="O922" t="s">
        <v>631</v>
      </c>
      <c r="P922" s="35" t="s">
        <v>455</v>
      </c>
      <c r="Q922">
        <v>3</v>
      </c>
      <c r="R922">
        <v>67</v>
      </c>
      <c r="S922" s="23" t="s">
        <v>279</v>
      </c>
      <c r="T922" t="s">
        <v>548</v>
      </c>
      <c r="U922">
        <v>12</v>
      </c>
      <c r="V922">
        <v>13</v>
      </c>
      <c r="W922">
        <v>12</v>
      </c>
      <c r="X922">
        <v>10</v>
      </c>
      <c r="AA922">
        <v>1090</v>
      </c>
      <c r="AB922" t="s">
        <v>113</v>
      </c>
    </row>
    <row r="923" spans="1:28" x14ac:dyDescent="0.25">
      <c r="A923" s="18" t="s">
        <v>277</v>
      </c>
      <c r="B923" s="21" t="s">
        <v>278</v>
      </c>
      <c r="C923">
        <v>86</v>
      </c>
      <c r="D923">
        <v>11</v>
      </c>
      <c r="E923" s="27" t="str">
        <f>VLOOKUP(U923, method!$A$1:$B$15, 2, 0)</f>
        <v>中後</v>
      </c>
      <c r="F923">
        <v>4</v>
      </c>
      <c r="G923">
        <v>124</v>
      </c>
      <c r="H923" s="46">
        <v>1400</v>
      </c>
      <c r="I923" s="24" t="s">
        <v>146</v>
      </c>
      <c r="J923">
        <v>1</v>
      </c>
      <c r="K923">
        <v>22.62</v>
      </c>
      <c r="L923">
        <v>3</v>
      </c>
      <c r="M923">
        <v>11</v>
      </c>
      <c r="N923">
        <v>24</v>
      </c>
      <c r="O923" t="s">
        <v>631</v>
      </c>
      <c r="P923" s="35" t="s">
        <v>436</v>
      </c>
      <c r="Q923">
        <v>3</v>
      </c>
      <c r="R923">
        <v>67</v>
      </c>
      <c r="S923" s="23" t="s">
        <v>279</v>
      </c>
      <c r="T923" t="s">
        <v>664</v>
      </c>
      <c r="U923">
        <v>9</v>
      </c>
      <c r="V923">
        <v>8</v>
      </c>
      <c r="W923">
        <v>10</v>
      </c>
      <c r="X923">
        <v>11</v>
      </c>
      <c r="AA923">
        <v>1093</v>
      </c>
      <c r="AB923" t="s">
        <v>1463</v>
      </c>
    </row>
    <row r="924" spans="1:28" x14ac:dyDescent="0.25">
      <c r="A924" s="18" t="s">
        <v>277</v>
      </c>
      <c r="B924" s="22" t="s">
        <v>282</v>
      </c>
      <c r="C924">
        <v>17</v>
      </c>
      <c r="D924">
        <v>10</v>
      </c>
      <c r="E924" s="29" t="str">
        <f>VLOOKUP(U924, method!$A$1:$B$15, 2, 0)</f>
        <v>留後</v>
      </c>
      <c r="F924">
        <v>10</v>
      </c>
      <c r="G924">
        <v>132</v>
      </c>
      <c r="H924" s="44">
        <v>1650</v>
      </c>
      <c r="I924" s="14" t="s">
        <v>50</v>
      </c>
      <c r="J924">
        <v>1</v>
      </c>
      <c r="K924">
        <v>40.32</v>
      </c>
      <c r="L924">
        <v>25</v>
      </c>
      <c r="M924">
        <v>6</v>
      </c>
      <c r="N924">
        <v>25</v>
      </c>
      <c r="O924" s="31" t="s">
        <v>435</v>
      </c>
      <c r="P924" s="35" t="s">
        <v>436</v>
      </c>
      <c r="Q924">
        <v>3</v>
      </c>
      <c r="R924">
        <v>73</v>
      </c>
      <c r="S924" s="15" t="s">
        <v>103</v>
      </c>
      <c r="T924" t="s">
        <v>548</v>
      </c>
      <c r="U924">
        <v>11</v>
      </c>
      <c r="V924">
        <v>11</v>
      </c>
      <c r="W924">
        <v>10</v>
      </c>
      <c r="X924">
        <v>10</v>
      </c>
      <c r="AA924">
        <v>1097</v>
      </c>
      <c r="AB924" t="s">
        <v>158</v>
      </c>
    </row>
    <row r="925" spans="1:28" x14ac:dyDescent="0.25">
      <c r="A925" s="18" t="s">
        <v>277</v>
      </c>
      <c r="B925" s="22" t="s">
        <v>282</v>
      </c>
      <c r="C925">
        <v>17</v>
      </c>
      <c r="D925">
        <v>6</v>
      </c>
      <c r="E925" s="27" t="str">
        <f>VLOOKUP(U925, method!$A$1:$B$15, 2, 0)</f>
        <v>中後</v>
      </c>
      <c r="F925">
        <v>3</v>
      </c>
      <c r="G925">
        <v>133</v>
      </c>
      <c r="H925" s="44">
        <v>1650</v>
      </c>
      <c r="I925" s="24" t="s">
        <v>146</v>
      </c>
      <c r="J925">
        <v>1</v>
      </c>
      <c r="K925">
        <v>40.200000000000003</v>
      </c>
      <c r="L925">
        <v>11</v>
      </c>
      <c r="M925">
        <v>6</v>
      </c>
      <c r="N925">
        <v>25</v>
      </c>
      <c r="O925" s="30" t="s">
        <v>445</v>
      </c>
      <c r="P925" s="35" t="s">
        <v>436</v>
      </c>
      <c r="Q925">
        <v>3</v>
      </c>
      <c r="R925">
        <v>73</v>
      </c>
      <c r="S925" s="15" t="s">
        <v>103</v>
      </c>
      <c r="T925" s="10" t="s">
        <v>452</v>
      </c>
      <c r="U925">
        <v>9</v>
      </c>
      <c r="V925">
        <v>9</v>
      </c>
      <c r="W925">
        <v>10</v>
      </c>
      <c r="X925">
        <v>6</v>
      </c>
      <c r="AA925">
        <v>1098</v>
      </c>
      <c r="AB925" t="s">
        <v>158</v>
      </c>
    </row>
    <row r="926" spans="1:28" x14ac:dyDescent="0.25">
      <c r="A926" s="18" t="s">
        <v>277</v>
      </c>
      <c r="B926" s="22" t="s">
        <v>282</v>
      </c>
      <c r="C926">
        <v>13</v>
      </c>
      <c r="D926">
        <v>9</v>
      </c>
      <c r="E926" s="29" t="str">
        <f>VLOOKUP(U926, method!$A$1:$B$15, 2, 0)</f>
        <v>留後</v>
      </c>
      <c r="F926">
        <v>9</v>
      </c>
      <c r="G926">
        <v>132</v>
      </c>
      <c r="H926" s="44">
        <v>1650</v>
      </c>
      <c r="I926" s="24" t="s">
        <v>146</v>
      </c>
      <c r="J926">
        <v>1</v>
      </c>
      <c r="K926">
        <v>40.42</v>
      </c>
      <c r="L926">
        <v>21</v>
      </c>
      <c r="M926">
        <v>5</v>
      </c>
      <c r="N926">
        <v>25</v>
      </c>
      <c r="O926" s="31" t="s">
        <v>435</v>
      </c>
      <c r="P926" s="35" t="s">
        <v>436</v>
      </c>
      <c r="Q926">
        <v>3</v>
      </c>
      <c r="R926">
        <v>73</v>
      </c>
      <c r="S926" s="15" t="s">
        <v>103</v>
      </c>
      <c r="T926" t="s">
        <v>558</v>
      </c>
      <c r="U926">
        <v>11</v>
      </c>
      <c r="V926">
        <v>11</v>
      </c>
      <c r="W926">
        <v>11</v>
      </c>
      <c r="X926">
        <v>9</v>
      </c>
      <c r="AA926">
        <v>1090</v>
      </c>
      <c r="AB926" t="s">
        <v>158</v>
      </c>
    </row>
    <row r="927" spans="1:28" x14ac:dyDescent="0.25">
      <c r="A927" s="18" t="s">
        <v>277</v>
      </c>
      <c r="B927" s="22" t="s">
        <v>282</v>
      </c>
      <c r="C927">
        <v>17</v>
      </c>
      <c r="D927" s="33">
        <v>1</v>
      </c>
      <c r="E927" s="27" t="str">
        <f>VLOOKUP(U927, method!$A$1:$B$15, 2, 0)</f>
        <v>中後</v>
      </c>
      <c r="F927">
        <v>6</v>
      </c>
      <c r="G927">
        <v>125</v>
      </c>
      <c r="H927" s="44">
        <v>1650</v>
      </c>
      <c r="I927" s="24" t="s">
        <v>146</v>
      </c>
      <c r="J927">
        <v>1</v>
      </c>
      <c r="K927">
        <v>38.909999999999997</v>
      </c>
      <c r="L927">
        <v>30</v>
      </c>
      <c r="M927">
        <v>4</v>
      </c>
      <c r="N927">
        <v>25</v>
      </c>
      <c r="O927" s="31" t="s">
        <v>451</v>
      </c>
      <c r="P927" s="35" t="s">
        <v>436</v>
      </c>
      <c r="Q927">
        <v>3</v>
      </c>
      <c r="R927">
        <v>67</v>
      </c>
      <c r="S927" s="15" t="s">
        <v>103</v>
      </c>
      <c r="T927" s="10" t="s">
        <v>488</v>
      </c>
      <c r="U927">
        <v>9</v>
      </c>
      <c r="V927">
        <v>9</v>
      </c>
      <c r="W927">
        <v>9</v>
      </c>
      <c r="X927">
        <v>1</v>
      </c>
      <c r="AA927">
        <v>1092</v>
      </c>
      <c r="AB927" t="s">
        <v>158</v>
      </c>
    </row>
    <row r="928" spans="1:28" x14ac:dyDescent="0.25">
      <c r="A928" s="18" t="s">
        <v>277</v>
      </c>
      <c r="B928" s="22" t="s">
        <v>282</v>
      </c>
      <c r="C928">
        <v>21</v>
      </c>
      <c r="D928" s="33">
        <v>1</v>
      </c>
      <c r="E928" s="28" t="str">
        <f>VLOOKUP(U928, method!$A$1:$B$15, 2, 0)</f>
        <v>中前</v>
      </c>
      <c r="F928">
        <v>1</v>
      </c>
      <c r="G928">
        <v>116</v>
      </c>
      <c r="H928" s="44">
        <v>1650</v>
      </c>
      <c r="I928" s="24" t="s">
        <v>146</v>
      </c>
      <c r="J928">
        <v>1</v>
      </c>
      <c r="K928">
        <v>39.25</v>
      </c>
      <c r="L928">
        <v>16</v>
      </c>
      <c r="M928">
        <v>4</v>
      </c>
      <c r="N928">
        <v>25</v>
      </c>
      <c r="O928" s="30" t="s">
        <v>445</v>
      </c>
      <c r="P928" s="35" t="s">
        <v>436</v>
      </c>
      <c r="Q928">
        <v>3</v>
      </c>
      <c r="R928">
        <v>61</v>
      </c>
      <c r="S928" s="15" t="s">
        <v>103</v>
      </c>
      <c r="T928" s="10" t="s">
        <v>488</v>
      </c>
      <c r="U928">
        <v>7</v>
      </c>
      <c r="V928">
        <v>7</v>
      </c>
      <c r="W928">
        <v>7</v>
      </c>
      <c r="X928">
        <v>1</v>
      </c>
      <c r="AA928">
        <v>1092</v>
      </c>
      <c r="AB928" t="s">
        <v>158</v>
      </c>
    </row>
    <row r="929" spans="1:28" x14ac:dyDescent="0.25">
      <c r="A929" s="18" t="s">
        <v>277</v>
      </c>
      <c r="B929" s="22" t="s">
        <v>282</v>
      </c>
      <c r="C929">
        <v>31</v>
      </c>
      <c r="D929">
        <v>7</v>
      </c>
      <c r="E929" s="29" t="str">
        <f>VLOOKUP(U929, method!$A$1:$B$15, 2, 0)</f>
        <v>留後</v>
      </c>
      <c r="F929">
        <v>9</v>
      </c>
      <c r="G929">
        <v>118</v>
      </c>
      <c r="H929" s="44">
        <v>1650</v>
      </c>
      <c r="I929" s="15" t="s">
        <v>390</v>
      </c>
      <c r="J929">
        <v>1</v>
      </c>
      <c r="K929">
        <v>39.24</v>
      </c>
      <c r="L929">
        <v>2</v>
      </c>
      <c r="M929">
        <v>4</v>
      </c>
      <c r="N929">
        <v>25</v>
      </c>
      <c r="O929" s="31" t="s">
        <v>451</v>
      </c>
      <c r="P929" s="35" t="s">
        <v>436</v>
      </c>
      <c r="Q929">
        <v>3</v>
      </c>
      <c r="R929">
        <v>63</v>
      </c>
      <c r="S929" s="15" t="s">
        <v>103</v>
      </c>
      <c r="T929">
        <v>4</v>
      </c>
      <c r="U929">
        <v>11</v>
      </c>
      <c r="V929">
        <v>11</v>
      </c>
      <c r="W929">
        <v>11</v>
      </c>
      <c r="X929">
        <v>7</v>
      </c>
      <c r="AA929">
        <v>1092</v>
      </c>
      <c r="AB929" t="s">
        <v>158</v>
      </c>
    </row>
    <row r="930" spans="1:28" x14ac:dyDescent="0.25">
      <c r="A930" s="18" t="s">
        <v>277</v>
      </c>
      <c r="B930" s="22" t="s">
        <v>282</v>
      </c>
      <c r="C930">
        <v>26</v>
      </c>
      <c r="D930" s="34">
        <v>5</v>
      </c>
      <c r="E930" s="29" t="str">
        <f>VLOOKUP(U930, method!$A$1:$B$15, 2, 0)</f>
        <v>留後</v>
      </c>
      <c r="F930">
        <v>9</v>
      </c>
      <c r="G930">
        <v>122</v>
      </c>
      <c r="H930" s="44">
        <v>1650</v>
      </c>
      <c r="I930" s="19" t="s">
        <v>388</v>
      </c>
      <c r="J930">
        <v>1</v>
      </c>
      <c r="K930">
        <v>39.24</v>
      </c>
      <c r="L930">
        <v>19</v>
      </c>
      <c r="M930">
        <v>3</v>
      </c>
      <c r="N930">
        <v>25</v>
      </c>
      <c r="O930" s="30" t="s">
        <v>445</v>
      </c>
      <c r="P930" s="35" t="s">
        <v>436</v>
      </c>
      <c r="Q930">
        <v>3</v>
      </c>
      <c r="R930">
        <v>65</v>
      </c>
      <c r="S930" s="15" t="s">
        <v>103</v>
      </c>
      <c r="T930" t="s">
        <v>529</v>
      </c>
      <c r="U930">
        <v>11</v>
      </c>
      <c r="V930">
        <v>10</v>
      </c>
      <c r="W930">
        <v>9</v>
      </c>
      <c r="X930">
        <v>5</v>
      </c>
      <c r="AA930">
        <v>1103</v>
      </c>
      <c r="AB930" t="s">
        <v>158</v>
      </c>
    </row>
    <row r="931" spans="1:28" x14ac:dyDescent="0.25">
      <c r="A931" s="18" t="s">
        <v>277</v>
      </c>
      <c r="B931" s="22" t="s">
        <v>282</v>
      </c>
      <c r="C931">
        <v>7.7</v>
      </c>
      <c r="D931">
        <v>6</v>
      </c>
      <c r="E931" s="27" t="str">
        <f>VLOOKUP(U931, method!$A$1:$B$15, 2, 0)</f>
        <v>中後</v>
      </c>
      <c r="F931">
        <v>8</v>
      </c>
      <c r="G931">
        <v>124</v>
      </c>
      <c r="H931" s="46">
        <v>1200</v>
      </c>
      <c r="I931" s="14" t="s">
        <v>400</v>
      </c>
      <c r="J931">
        <v>1</v>
      </c>
      <c r="K931">
        <v>10.37</v>
      </c>
      <c r="L931">
        <v>5</v>
      </c>
      <c r="M931">
        <v>3</v>
      </c>
      <c r="N931">
        <v>25</v>
      </c>
      <c r="O931" s="31" t="s">
        <v>451</v>
      </c>
      <c r="P931" s="35" t="s">
        <v>455</v>
      </c>
      <c r="Q931">
        <v>3</v>
      </c>
      <c r="R931">
        <v>67</v>
      </c>
      <c r="S931" s="15" t="s">
        <v>103</v>
      </c>
      <c r="T931" t="s">
        <v>495</v>
      </c>
      <c r="U931">
        <v>9</v>
      </c>
      <c r="V931">
        <v>9</v>
      </c>
      <c r="W931">
        <v>6</v>
      </c>
      <c r="AA931">
        <v>1106</v>
      </c>
      <c r="AB931" t="s">
        <v>158</v>
      </c>
    </row>
    <row r="932" spans="1:28" x14ac:dyDescent="0.25">
      <c r="A932" s="18" t="s">
        <v>277</v>
      </c>
      <c r="B932" s="22" t="s">
        <v>282</v>
      </c>
      <c r="C932">
        <v>8.4</v>
      </c>
      <c r="D932">
        <v>7</v>
      </c>
      <c r="E932" s="29" t="str">
        <f>VLOOKUP(U932, method!$A$1:$B$15, 2, 0)</f>
        <v>留後</v>
      </c>
      <c r="F932">
        <v>7</v>
      </c>
      <c r="G932">
        <v>127</v>
      </c>
      <c r="H932" s="46">
        <v>1200</v>
      </c>
      <c r="I932" s="24" t="s">
        <v>146</v>
      </c>
      <c r="J932">
        <v>1</v>
      </c>
      <c r="K932">
        <v>10.55</v>
      </c>
      <c r="L932">
        <v>19</v>
      </c>
      <c r="M932">
        <v>2</v>
      </c>
      <c r="N932">
        <v>25</v>
      </c>
      <c r="O932" s="30" t="s">
        <v>445</v>
      </c>
      <c r="P932" s="35" t="s">
        <v>455</v>
      </c>
      <c r="Q932">
        <v>3</v>
      </c>
      <c r="R932">
        <v>69</v>
      </c>
      <c r="S932" s="15" t="s">
        <v>103</v>
      </c>
      <c r="T932">
        <v>4</v>
      </c>
      <c r="U932">
        <v>12</v>
      </c>
      <c r="V932">
        <v>12</v>
      </c>
      <c r="W932">
        <v>7</v>
      </c>
      <c r="AA932">
        <v>1097</v>
      </c>
      <c r="AB932" t="s">
        <v>158</v>
      </c>
    </row>
    <row r="933" spans="1:28" x14ac:dyDescent="0.25">
      <c r="A933" s="18" t="s">
        <v>277</v>
      </c>
      <c r="B933" s="22" t="s">
        <v>282</v>
      </c>
      <c r="C933">
        <v>7</v>
      </c>
      <c r="D933" s="34">
        <v>5</v>
      </c>
      <c r="E933" s="27" t="str">
        <f>VLOOKUP(U933, method!$A$1:$B$15, 2, 0)</f>
        <v>中後</v>
      </c>
      <c r="F933">
        <v>2</v>
      </c>
      <c r="G933">
        <v>124</v>
      </c>
      <c r="H933" s="46">
        <v>1200</v>
      </c>
      <c r="I933" s="24" t="s">
        <v>146</v>
      </c>
      <c r="J933">
        <v>1</v>
      </c>
      <c r="K933">
        <v>10</v>
      </c>
      <c r="L933">
        <v>5</v>
      </c>
      <c r="M933">
        <v>2</v>
      </c>
      <c r="N933">
        <v>25</v>
      </c>
      <c r="O933" s="31" t="s">
        <v>439</v>
      </c>
      <c r="P933" s="35" t="s">
        <v>455</v>
      </c>
      <c r="Q933">
        <v>3</v>
      </c>
      <c r="R933">
        <v>69</v>
      </c>
      <c r="S933" s="15" t="s">
        <v>103</v>
      </c>
      <c r="T933" s="10" t="s">
        <v>376</v>
      </c>
      <c r="U933">
        <v>9</v>
      </c>
      <c r="V933">
        <v>8</v>
      </c>
      <c r="W933">
        <v>5</v>
      </c>
      <c r="AA933">
        <v>1110</v>
      </c>
      <c r="AB933" t="s">
        <v>158</v>
      </c>
    </row>
    <row r="934" spans="1:28" x14ac:dyDescent="0.25">
      <c r="A934" s="18" t="s">
        <v>277</v>
      </c>
      <c r="B934" s="22" t="s">
        <v>282</v>
      </c>
      <c r="C934">
        <v>18</v>
      </c>
      <c r="D934" s="33">
        <v>2</v>
      </c>
      <c r="E934" s="29" t="str">
        <f>VLOOKUP(U934, method!$A$1:$B$15, 2, 0)</f>
        <v>留後</v>
      </c>
      <c r="F934">
        <v>10</v>
      </c>
      <c r="G934">
        <v>127</v>
      </c>
      <c r="H934" s="46">
        <v>1200</v>
      </c>
      <c r="I934" s="24" t="s">
        <v>146</v>
      </c>
      <c r="J934">
        <v>1</v>
      </c>
      <c r="K934">
        <v>9.58</v>
      </c>
      <c r="L934">
        <v>22</v>
      </c>
      <c r="M934">
        <v>1</v>
      </c>
      <c r="N934">
        <v>25</v>
      </c>
      <c r="O934" s="31" t="s">
        <v>435</v>
      </c>
      <c r="P934" s="35" t="s">
        <v>455</v>
      </c>
      <c r="Q934">
        <v>3</v>
      </c>
      <c r="R934">
        <v>67</v>
      </c>
      <c r="S934" s="15" t="s">
        <v>103</v>
      </c>
      <c r="T934" s="10" t="s">
        <v>488</v>
      </c>
      <c r="U934">
        <v>11</v>
      </c>
      <c r="V934">
        <v>11</v>
      </c>
      <c r="W934">
        <v>2</v>
      </c>
      <c r="AA934">
        <v>1108</v>
      </c>
      <c r="AB934" t="s">
        <v>158</v>
      </c>
    </row>
    <row r="935" spans="1:28" x14ac:dyDescent="0.25">
      <c r="A935" s="18" t="s">
        <v>277</v>
      </c>
      <c r="B935" s="22" t="s">
        <v>282</v>
      </c>
      <c r="C935">
        <v>6</v>
      </c>
      <c r="D935">
        <v>6</v>
      </c>
      <c r="E935" s="27" t="str">
        <f>VLOOKUP(U935, method!$A$1:$B$15, 2, 0)</f>
        <v>中後</v>
      </c>
      <c r="F935">
        <v>2</v>
      </c>
      <c r="G935">
        <v>127</v>
      </c>
      <c r="H935" s="46">
        <v>1200</v>
      </c>
      <c r="I935" s="18" t="s">
        <v>12</v>
      </c>
      <c r="J935">
        <v>1</v>
      </c>
      <c r="K935">
        <v>9.9</v>
      </c>
      <c r="L935">
        <v>8</v>
      </c>
      <c r="M935">
        <v>1</v>
      </c>
      <c r="N935">
        <v>25</v>
      </c>
      <c r="O935" s="31" t="s">
        <v>439</v>
      </c>
      <c r="P935" s="35" t="s">
        <v>455</v>
      </c>
      <c r="Q935">
        <v>3</v>
      </c>
      <c r="R935">
        <v>69</v>
      </c>
      <c r="S935" s="15" t="s">
        <v>103</v>
      </c>
      <c r="T935" s="10" t="s">
        <v>442</v>
      </c>
      <c r="U935">
        <v>8</v>
      </c>
      <c r="V935">
        <v>6</v>
      </c>
      <c r="W935">
        <v>6</v>
      </c>
      <c r="AA935">
        <v>1104</v>
      </c>
      <c r="AB935" t="s">
        <v>158</v>
      </c>
    </row>
    <row r="936" spans="1:28" x14ac:dyDescent="0.25">
      <c r="A936" s="18" t="s">
        <v>277</v>
      </c>
      <c r="B936" s="22" t="s">
        <v>282</v>
      </c>
      <c r="C936">
        <v>6.6</v>
      </c>
      <c r="D936" s="34">
        <v>4</v>
      </c>
      <c r="E936" s="29" t="str">
        <f>VLOOKUP(U936, method!$A$1:$B$15, 2, 0)</f>
        <v>留後</v>
      </c>
      <c r="F936">
        <v>4</v>
      </c>
      <c r="G936">
        <v>129</v>
      </c>
      <c r="H936" s="46">
        <v>1000</v>
      </c>
      <c r="I936" s="18" t="s">
        <v>12</v>
      </c>
      <c r="J936">
        <v>0</v>
      </c>
      <c r="K936">
        <v>57.34</v>
      </c>
      <c r="L936">
        <v>11</v>
      </c>
      <c r="M936">
        <v>12</v>
      </c>
      <c r="N936">
        <v>24</v>
      </c>
      <c r="O936" s="30" t="s">
        <v>445</v>
      </c>
      <c r="P936" s="35" t="s">
        <v>455</v>
      </c>
      <c r="Q936">
        <v>3</v>
      </c>
      <c r="R936">
        <v>69</v>
      </c>
      <c r="S936" s="15" t="s">
        <v>103</v>
      </c>
      <c r="T936" s="10" t="s">
        <v>452</v>
      </c>
      <c r="U936">
        <v>11</v>
      </c>
      <c r="V936">
        <v>12</v>
      </c>
      <c r="W936">
        <v>4</v>
      </c>
      <c r="AA936">
        <v>1097</v>
      </c>
      <c r="AB936" t="s">
        <v>158</v>
      </c>
    </row>
    <row r="937" spans="1:28" x14ac:dyDescent="0.25">
      <c r="A937" s="18" t="s">
        <v>277</v>
      </c>
      <c r="B937" s="22" t="s">
        <v>282</v>
      </c>
      <c r="C937">
        <v>24</v>
      </c>
      <c r="D937">
        <v>6</v>
      </c>
      <c r="E937" s="27" t="str">
        <f>VLOOKUP(U937, method!$A$1:$B$15, 2, 0)</f>
        <v>中後</v>
      </c>
      <c r="F937">
        <v>4</v>
      </c>
      <c r="G937">
        <v>130</v>
      </c>
      <c r="H937" s="46">
        <v>1200</v>
      </c>
      <c r="I937" s="19" t="s">
        <v>388</v>
      </c>
      <c r="J937">
        <v>1</v>
      </c>
      <c r="K937">
        <v>10.220000000000001</v>
      </c>
      <c r="L937">
        <v>26</v>
      </c>
      <c r="M937">
        <v>6</v>
      </c>
      <c r="N937">
        <v>24</v>
      </c>
      <c r="O937" s="31" t="s">
        <v>435</v>
      </c>
      <c r="P937" s="35" t="s">
        <v>455</v>
      </c>
      <c r="Q937">
        <v>3</v>
      </c>
      <c r="R937">
        <v>71</v>
      </c>
      <c r="S937" s="15" t="s">
        <v>103</v>
      </c>
      <c r="T937" t="s">
        <v>637</v>
      </c>
      <c r="U937">
        <v>10</v>
      </c>
      <c r="V937">
        <v>10</v>
      </c>
      <c r="W937">
        <v>6</v>
      </c>
      <c r="AA937">
        <v>1094</v>
      </c>
      <c r="AB937" t="s">
        <v>158</v>
      </c>
    </row>
    <row r="938" spans="1:28" x14ac:dyDescent="0.25">
      <c r="A938" s="18" t="s">
        <v>277</v>
      </c>
      <c r="B938" s="22" t="s">
        <v>282</v>
      </c>
      <c r="C938">
        <v>11</v>
      </c>
      <c r="D938" s="33">
        <v>3</v>
      </c>
      <c r="E938" s="29" t="str">
        <f>VLOOKUP(U938, method!$A$1:$B$15, 2, 0)</f>
        <v>留後</v>
      </c>
      <c r="F938">
        <v>3</v>
      </c>
      <c r="G938">
        <v>130</v>
      </c>
      <c r="H938" s="46">
        <v>1200</v>
      </c>
      <c r="I938" s="18" t="s">
        <v>12</v>
      </c>
      <c r="J938">
        <v>1</v>
      </c>
      <c r="K938">
        <v>10.77</v>
      </c>
      <c r="L938">
        <v>5</v>
      </c>
      <c r="M938">
        <v>6</v>
      </c>
      <c r="N938">
        <v>24</v>
      </c>
      <c r="O938" s="31" t="s">
        <v>439</v>
      </c>
      <c r="P938" s="36" t="s">
        <v>440</v>
      </c>
      <c r="Q938">
        <v>3</v>
      </c>
      <c r="R938">
        <v>71</v>
      </c>
      <c r="S938" s="15" t="s">
        <v>103</v>
      </c>
      <c r="T938" s="10" t="s">
        <v>452</v>
      </c>
      <c r="U938">
        <v>11</v>
      </c>
      <c r="V938">
        <v>9</v>
      </c>
      <c r="W938">
        <v>3</v>
      </c>
      <c r="AA938">
        <v>1092</v>
      </c>
      <c r="AB938" t="s">
        <v>158</v>
      </c>
    </row>
    <row r="939" spans="1:28" x14ac:dyDescent="0.25">
      <c r="A939" s="18" t="s">
        <v>277</v>
      </c>
      <c r="B939" s="22" t="s">
        <v>282</v>
      </c>
      <c r="C939">
        <v>25</v>
      </c>
      <c r="D939">
        <v>7</v>
      </c>
      <c r="E939" s="29" t="str">
        <f>VLOOKUP(U939, method!$A$1:$B$15, 2, 0)</f>
        <v>留後</v>
      </c>
      <c r="F939">
        <v>12</v>
      </c>
      <c r="G939">
        <v>128</v>
      </c>
      <c r="H939" s="46">
        <v>1200</v>
      </c>
      <c r="I939" s="19" t="s">
        <v>388</v>
      </c>
      <c r="J939">
        <v>1</v>
      </c>
      <c r="K939">
        <v>10.6</v>
      </c>
      <c r="L939">
        <v>15</v>
      </c>
      <c r="M939">
        <v>5</v>
      </c>
      <c r="N939">
        <v>24</v>
      </c>
      <c r="O939" s="31" t="s">
        <v>435</v>
      </c>
      <c r="P939" s="35" t="s">
        <v>455</v>
      </c>
      <c r="Q939">
        <v>3</v>
      </c>
      <c r="R939">
        <v>72</v>
      </c>
      <c r="S939" s="15" t="s">
        <v>103</v>
      </c>
      <c r="T939" t="s">
        <v>558</v>
      </c>
      <c r="U939">
        <v>12</v>
      </c>
      <c r="V939">
        <v>12</v>
      </c>
      <c r="W939">
        <v>7</v>
      </c>
      <c r="AA939">
        <v>1088</v>
      </c>
      <c r="AB939" t="s">
        <v>158</v>
      </c>
    </row>
    <row r="940" spans="1:28" x14ac:dyDescent="0.25">
      <c r="A940" s="18" t="s">
        <v>277</v>
      </c>
      <c r="B940" s="22" t="s">
        <v>282</v>
      </c>
      <c r="C940">
        <v>18</v>
      </c>
      <c r="D940" s="34">
        <v>5</v>
      </c>
      <c r="E940" s="27" t="str">
        <f>VLOOKUP(U940, method!$A$1:$B$15, 2, 0)</f>
        <v>中後</v>
      </c>
      <c r="F940">
        <v>6</v>
      </c>
      <c r="G940">
        <v>129</v>
      </c>
      <c r="H940" s="46">
        <v>1200</v>
      </c>
      <c r="I940" s="25" t="s">
        <v>120</v>
      </c>
      <c r="J940">
        <v>1</v>
      </c>
      <c r="K940">
        <v>10.16</v>
      </c>
      <c r="L940">
        <v>20</v>
      </c>
      <c r="M940">
        <v>3</v>
      </c>
      <c r="N940">
        <v>24</v>
      </c>
      <c r="O940" s="31" t="s">
        <v>451</v>
      </c>
      <c r="P940" s="35" t="s">
        <v>455</v>
      </c>
      <c r="Q940">
        <v>3</v>
      </c>
      <c r="R940">
        <v>72</v>
      </c>
      <c r="S940" s="15" t="s">
        <v>103</v>
      </c>
      <c r="T940" s="10" t="s">
        <v>452</v>
      </c>
      <c r="U940">
        <v>8</v>
      </c>
      <c r="V940">
        <v>8</v>
      </c>
      <c r="W940">
        <v>5</v>
      </c>
      <c r="AA940">
        <v>1081</v>
      </c>
      <c r="AB940" t="s">
        <v>158</v>
      </c>
    </row>
    <row r="941" spans="1:28" x14ac:dyDescent="0.25">
      <c r="A941" s="18" t="s">
        <v>277</v>
      </c>
      <c r="B941" s="22" t="s">
        <v>282</v>
      </c>
      <c r="C941">
        <v>6.2</v>
      </c>
      <c r="D941" s="33">
        <v>3</v>
      </c>
      <c r="E941" s="27" t="str">
        <f>VLOOKUP(U941, method!$A$1:$B$15, 2, 0)</f>
        <v>中後</v>
      </c>
      <c r="F941">
        <v>2</v>
      </c>
      <c r="G941">
        <v>128</v>
      </c>
      <c r="H941" s="46">
        <v>1200</v>
      </c>
      <c r="I941" s="25" t="s">
        <v>120</v>
      </c>
      <c r="J941">
        <v>1</v>
      </c>
      <c r="K941">
        <v>10.98</v>
      </c>
      <c r="L941">
        <v>28</v>
      </c>
      <c r="M941">
        <v>2</v>
      </c>
      <c r="N941">
        <v>24</v>
      </c>
      <c r="O941" s="31" t="s">
        <v>439</v>
      </c>
      <c r="P941" s="35" t="s">
        <v>455</v>
      </c>
      <c r="Q941">
        <v>3</v>
      </c>
      <c r="R941">
        <v>72</v>
      </c>
      <c r="S941" s="15" t="s">
        <v>103</v>
      </c>
      <c r="T941" s="10">
        <v>2</v>
      </c>
      <c r="U941">
        <v>8</v>
      </c>
      <c r="V941">
        <v>7</v>
      </c>
      <c r="W941">
        <v>3</v>
      </c>
      <c r="AA941">
        <v>1078</v>
      </c>
      <c r="AB941" t="s">
        <v>158</v>
      </c>
    </row>
    <row r="942" spans="1:28" x14ac:dyDescent="0.25">
      <c r="A942" s="18" t="s">
        <v>277</v>
      </c>
      <c r="B942" s="22" t="s">
        <v>282</v>
      </c>
      <c r="C942">
        <v>5.2</v>
      </c>
      <c r="D942" s="33">
        <v>1</v>
      </c>
      <c r="E942" s="27" t="str">
        <f>VLOOKUP(U942, method!$A$1:$B$15, 2, 0)</f>
        <v>中後</v>
      </c>
      <c r="F942">
        <v>11</v>
      </c>
      <c r="G942">
        <v>127</v>
      </c>
      <c r="H942" s="46">
        <v>1200</v>
      </c>
      <c r="I942" s="18" t="s">
        <v>12</v>
      </c>
      <c r="J942">
        <v>1</v>
      </c>
      <c r="K942">
        <v>10.51</v>
      </c>
      <c r="L942">
        <v>15</v>
      </c>
      <c r="M942">
        <v>2</v>
      </c>
      <c r="N942">
        <v>24</v>
      </c>
      <c r="O942" s="31" t="s">
        <v>435</v>
      </c>
      <c r="P942" s="35" t="s">
        <v>455</v>
      </c>
      <c r="Q942">
        <v>3</v>
      </c>
      <c r="R942">
        <v>67</v>
      </c>
      <c r="S942" s="15" t="s">
        <v>103</v>
      </c>
      <c r="T942" s="10" t="s">
        <v>539</v>
      </c>
      <c r="U942">
        <v>9</v>
      </c>
      <c r="V942">
        <v>9</v>
      </c>
      <c r="W942">
        <v>1</v>
      </c>
      <c r="AA942">
        <v>1075</v>
      </c>
      <c r="AB942" t="s">
        <v>158</v>
      </c>
    </row>
    <row r="943" spans="1:28" x14ac:dyDescent="0.25">
      <c r="A943" s="18" t="s">
        <v>277</v>
      </c>
      <c r="B943" s="22" t="s">
        <v>282</v>
      </c>
      <c r="C943">
        <v>14</v>
      </c>
      <c r="D943" s="34">
        <v>4</v>
      </c>
      <c r="E943" s="27" t="str">
        <f>VLOOKUP(U943, method!$A$1:$B$15, 2, 0)</f>
        <v>中後</v>
      </c>
      <c r="F943">
        <v>8</v>
      </c>
      <c r="G943">
        <v>123</v>
      </c>
      <c r="H943" s="46">
        <v>1200</v>
      </c>
      <c r="I943" s="23" t="s">
        <v>39</v>
      </c>
      <c r="J943">
        <v>1</v>
      </c>
      <c r="K943">
        <v>10.18</v>
      </c>
      <c r="L943">
        <v>31</v>
      </c>
      <c r="M943">
        <v>1</v>
      </c>
      <c r="N943">
        <v>24</v>
      </c>
      <c r="O943" s="31" t="s">
        <v>439</v>
      </c>
      <c r="P943" s="35" t="s">
        <v>455</v>
      </c>
      <c r="Q943">
        <v>3</v>
      </c>
      <c r="R943">
        <v>68</v>
      </c>
      <c r="S943" s="15" t="s">
        <v>103</v>
      </c>
      <c r="T943" t="s">
        <v>456</v>
      </c>
      <c r="U943">
        <v>10</v>
      </c>
      <c r="V943">
        <v>9</v>
      </c>
      <c r="W943">
        <v>4</v>
      </c>
      <c r="AA943">
        <v>1083</v>
      </c>
      <c r="AB943" t="s">
        <v>158</v>
      </c>
    </row>
    <row r="944" spans="1:28" x14ac:dyDescent="0.25">
      <c r="A944" s="18" t="s">
        <v>277</v>
      </c>
      <c r="B944" s="22" t="s">
        <v>282</v>
      </c>
      <c r="C944">
        <v>7.3</v>
      </c>
      <c r="D944" s="33">
        <v>3</v>
      </c>
      <c r="E944" s="29" t="str">
        <f>VLOOKUP(U944, method!$A$1:$B$15, 2, 0)</f>
        <v>留後</v>
      </c>
      <c r="F944">
        <v>3</v>
      </c>
      <c r="G944">
        <v>126</v>
      </c>
      <c r="H944" s="46">
        <v>1200</v>
      </c>
      <c r="I944" s="24" t="s">
        <v>146</v>
      </c>
      <c r="J944">
        <v>1</v>
      </c>
      <c r="K944">
        <v>10.3</v>
      </c>
      <c r="L944">
        <v>10</v>
      </c>
      <c r="M944">
        <v>1</v>
      </c>
      <c r="N944">
        <v>24</v>
      </c>
      <c r="O944" s="30" t="s">
        <v>445</v>
      </c>
      <c r="P944" s="35" t="s">
        <v>455</v>
      </c>
      <c r="Q944">
        <v>3</v>
      </c>
      <c r="R944">
        <v>68</v>
      </c>
      <c r="S944" s="15" t="s">
        <v>103</v>
      </c>
      <c r="T944" s="10" t="s">
        <v>498</v>
      </c>
      <c r="U944">
        <v>11</v>
      </c>
      <c r="V944">
        <v>10</v>
      </c>
      <c r="W944">
        <v>3</v>
      </c>
      <c r="AA944">
        <v>1074</v>
      </c>
      <c r="AB944" t="s">
        <v>635</v>
      </c>
    </row>
    <row r="945" spans="1:28" x14ac:dyDescent="0.25">
      <c r="A945" s="18" t="s">
        <v>277</v>
      </c>
      <c r="B945" s="22" t="s">
        <v>282</v>
      </c>
      <c r="C945">
        <v>4.8</v>
      </c>
      <c r="D945">
        <v>7</v>
      </c>
      <c r="E945" s="27" t="str">
        <f>VLOOKUP(U945, method!$A$1:$B$15, 2, 0)</f>
        <v>中後</v>
      </c>
      <c r="F945">
        <v>7</v>
      </c>
      <c r="G945">
        <v>125</v>
      </c>
      <c r="H945" s="46">
        <v>1200</v>
      </c>
      <c r="I945" s="18" t="s">
        <v>12</v>
      </c>
      <c r="J945">
        <v>1</v>
      </c>
      <c r="K945">
        <v>10.54</v>
      </c>
      <c r="L945">
        <v>29</v>
      </c>
      <c r="M945">
        <v>12</v>
      </c>
      <c r="N945">
        <v>23</v>
      </c>
      <c r="O945" s="31" t="s">
        <v>451</v>
      </c>
      <c r="P945" s="35" t="s">
        <v>455</v>
      </c>
      <c r="Q945">
        <v>3</v>
      </c>
      <c r="R945">
        <v>68</v>
      </c>
      <c r="S945" s="15" t="s">
        <v>103</v>
      </c>
      <c r="T945" s="10">
        <v>2</v>
      </c>
      <c r="U945">
        <v>10</v>
      </c>
      <c r="V945">
        <v>10</v>
      </c>
      <c r="W945">
        <v>7</v>
      </c>
      <c r="AA945">
        <v>1095</v>
      </c>
      <c r="AB945" t="s">
        <v>463</v>
      </c>
    </row>
    <row r="946" spans="1:28" x14ac:dyDescent="0.25">
      <c r="A946" s="18" t="s">
        <v>277</v>
      </c>
      <c r="B946" s="22" t="s">
        <v>282</v>
      </c>
      <c r="C946">
        <v>4.0999999999999996</v>
      </c>
      <c r="D946" s="33">
        <v>3</v>
      </c>
      <c r="E946" s="27" t="str">
        <f>VLOOKUP(U946, method!$A$1:$B$15, 2, 0)</f>
        <v>中後</v>
      </c>
      <c r="F946">
        <v>6</v>
      </c>
      <c r="G946">
        <v>125</v>
      </c>
      <c r="H946" s="46">
        <v>1200</v>
      </c>
      <c r="I946" s="18" t="s">
        <v>12</v>
      </c>
      <c r="J946">
        <v>1</v>
      </c>
      <c r="K946">
        <v>10.18</v>
      </c>
      <c r="L946">
        <v>13</v>
      </c>
      <c r="M946">
        <v>12</v>
      </c>
      <c r="N946">
        <v>23</v>
      </c>
      <c r="O946" s="30" t="s">
        <v>445</v>
      </c>
      <c r="P946" s="35" t="s">
        <v>455</v>
      </c>
      <c r="Q946">
        <v>3</v>
      </c>
      <c r="R946">
        <v>68</v>
      </c>
      <c r="S946" s="15" t="s">
        <v>103</v>
      </c>
      <c r="T946" s="10" t="s">
        <v>526</v>
      </c>
      <c r="U946">
        <v>10</v>
      </c>
      <c r="V946">
        <v>10</v>
      </c>
      <c r="W946">
        <v>3</v>
      </c>
      <c r="AA946">
        <v>1080</v>
      </c>
      <c r="AB946" t="s">
        <v>463</v>
      </c>
    </row>
    <row r="947" spans="1:28" x14ac:dyDescent="0.25">
      <c r="A947" s="18" t="s">
        <v>277</v>
      </c>
      <c r="B947" s="22" t="s">
        <v>282</v>
      </c>
      <c r="C947">
        <v>14</v>
      </c>
      <c r="D947" s="33">
        <v>2</v>
      </c>
      <c r="E947" s="27" t="str">
        <f>VLOOKUP(U947, method!$A$1:$B$15, 2, 0)</f>
        <v>中後</v>
      </c>
      <c r="F947">
        <v>6</v>
      </c>
      <c r="G947">
        <v>122</v>
      </c>
      <c r="H947" s="46">
        <v>1200</v>
      </c>
      <c r="I947" s="17" t="s">
        <v>1179</v>
      </c>
      <c r="J947">
        <v>1</v>
      </c>
      <c r="K947">
        <v>10.16</v>
      </c>
      <c r="L947">
        <v>22</v>
      </c>
      <c r="M947">
        <v>11</v>
      </c>
      <c r="N947">
        <v>23</v>
      </c>
      <c r="O947" s="31" t="s">
        <v>435</v>
      </c>
      <c r="P947" s="35" t="s">
        <v>455</v>
      </c>
      <c r="Q947">
        <v>3</v>
      </c>
      <c r="R947">
        <v>66</v>
      </c>
      <c r="S947" s="15" t="s">
        <v>103</v>
      </c>
      <c r="T947" s="10" t="s">
        <v>488</v>
      </c>
      <c r="U947">
        <v>9</v>
      </c>
      <c r="V947">
        <v>11</v>
      </c>
      <c r="W947">
        <v>2</v>
      </c>
      <c r="AA947">
        <v>1083</v>
      </c>
      <c r="AB947" t="s">
        <v>463</v>
      </c>
    </row>
    <row r="948" spans="1:28" x14ac:dyDescent="0.25">
      <c r="A948" s="18" t="s">
        <v>277</v>
      </c>
      <c r="B948" s="22" t="s">
        <v>282</v>
      </c>
      <c r="C948">
        <v>2.4</v>
      </c>
      <c r="D948" s="33">
        <v>1</v>
      </c>
      <c r="E948" s="28" t="str">
        <f>VLOOKUP(U948, method!$A$1:$B$15, 2, 0)</f>
        <v>中前</v>
      </c>
      <c r="F948">
        <v>4</v>
      </c>
      <c r="G948">
        <v>135</v>
      </c>
      <c r="H948" s="46">
        <v>1200</v>
      </c>
      <c r="I948" s="18" t="s">
        <v>12</v>
      </c>
      <c r="J948">
        <v>1</v>
      </c>
      <c r="K948">
        <v>9.61</v>
      </c>
      <c r="L948">
        <v>8</v>
      </c>
      <c r="M948">
        <v>11</v>
      </c>
      <c r="N948">
        <v>23</v>
      </c>
      <c r="O948" s="31" t="s">
        <v>439</v>
      </c>
      <c r="P948" s="35" t="s">
        <v>455</v>
      </c>
      <c r="Q948">
        <v>4</v>
      </c>
      <c r="R948">
        <v>60</v>
      </c>
      <c r="S948" s="15" t="s">
        <v>103</v>
      </c>
      <c r="T948" s="10" t="s">
        <v>597</v>
      </c>
      <c r="U948">
        <v>7</v>
      </c>
      <c r="V948">
        <v>7</v>
      </c>
      <c r="W948">
        <v>1</v>
      </c>
      <c r="AA948">
        <v>1067</v>
      </c>
      <c r="AB948" t="s">
        <v>463</v>
      </c>
    </row>
    <row r="949" spans="1:28" x14ac:dyDescent="0.25">
      <c r="A949" s="18" t="s">
        <v>277</v>
      </c>
      <c r="B949" s="22" t="s">
        <v>282</v>
      </c>
      <c r="C949">
        <v>13</v>
      </c>
      <c r="D949" s="34">
        <v>4</v>
      </c>
      <c r="E949" s="27" t="str">
        <f>VLOOKUP(U949, method!$A$1:$B$15, 2, 0)</f>
        <v>中後</v>
      </c>
      <c r="F949">
        <v>5</v>
      </c>
      <c r="G949">
        <v>135</v>
      </c>
      <c r="H949" s="46">
        <v>1000</v>
      </c>
      <c r="I949" s="24" t="s">
        <v>146</v>
      </c>
      <c r="J949">
        <v>0</v>
      </c>
      <c r="K949">
        <v>57.75</v>
      </c>
      <c r="L949">
        <v>18</v>
      </c>
      <c r="M949">
        <v>10</v>
      </c>
      <c r="N949">
        <v>23</v>
      </c>
      <c r="O949" s="30" t="s">
        <v>445</v>
      </c>
      <c r="P949" s="36" t="s">
        <v>440</v>
      </c>
      <c r="Q949">
        <v>4</v>
      </c>
      <c r="R949">
        <v>60</v>
      </c>
      <c r="S949" s="15" t="s">
        <v>103</v>
      </c>
      <c r="T949" s="10" t="s">
        <v>552</v>
      </c>
      <c r="U949">
        <v>10</v>
      </c>
      <c r="V949">
        <v>11</v>
      </c>
      <c r="W949">
        <v>4</v>
      </c>
      <c r="AA949">
        <v>1075</v>
      </c>
      <c r="AB949" t="s">
        <v>463</v>
      </c>
    </row>
    <row r="950" spans="1:28" x14ac:dyDescent="0.25">
      <c r="A950" s="18" t="s">
        <v>277</v>
      </c>
      <c r="B950" s="22" t="s">
        <v>282</v>
      </c>
      <c r="C950">
        <v>32</v>
      </c>
      <c r="D950">
        <v>8</v>
      </c>
      <c r="E950" s="27" t="str">
        <f>VLOOKUP(U950, method!$A$1:$B$15, 2, 0)</f>
        <v>中後</v>
      </c>
      <c r="F950">
        <v>6</v>
      </c>
      <c r="G950">
        <v>116</v>
      </c>
      <c r="H950" s="46">
        <v>1200</v>
      </c>
      <c r="I950" s="15" t="s">
        <v>390</v>
      </c>
      <c r="J950">
        <v>1</v>
      </c>
      <c r="K950">
        <v>10.050000000000001</v>
      </c>
      <c r="L950">
        <v>27</v>
      </c>
      <c r="M950">
        <v>9</v>
      </c>
      <c r="N950">
        <v>23</v>
      </c>
      <c r="O950" s="31" t="s">
        <v>435</v>
      </c>
      <c r="P950" s="35" t="s">
        <v>436</v>
      </c>
      <c r="Q950">
        <v>3</v>
      </c>
      <c r="R950">
        <v>61</v>
      </c>
      <c r="S950" s="15" t="s">
        <v>103</v>
      </c>
      <c r="T950" t="s">
        <v>480</v>
      </c>
      <c r="U950">
        <v>9</v>
      </c>
      <c r="V950">
        <v>9</v>
      </c>
      <c r="W950">
        <v>8</v>
      </c>
      <c r="AA950">
        <v>1068</v>
      </c>
      <c r="AB950" t="s">
        <v>463</v>
      </c>
    </row>
    <row r="951" spans="1:28" x14ac:dyDescent="0.25">
      <c r="A951" s="18" t="s">
        <v>277</v>
      </c>
      <c r="B951" s="22" t="s">
        <v>282</v>
      </c>
      <c r="C951">
        <v>9.1</v>
      </c>
      <c r="D951" s="34">
        <v>5</v>
      </c>
      <c r="E951" s="29" t="str">
        <f>VLOOKUP(U951, method!$A$1:$B$15, 2, 0)</f>
        <v>留後</v>
      </c>
      <c r="F951">
        <v>3</v>
      </c>
      <c r="G951">
        <v>117</v>
      </c>
      <c r="H951" s="46">
        <v>1200</v>
      </c>
      <c r="I951" s="20" t="s">
        <v>56</v>
      </c>
      <c r="J951">
        <v>1</v>
      </c>
      <c r="K951">
        <v>10.54</v>
      </c>
      <c r="L951">
        <v>3</v>
      </c>
      <c r="M951">
        <v>7</v>
      </c>
      <c r="N951">
        <v>23</v>
      </c>
      <c r="O951" t="s">
        <v>532</v>
      </c>
      <c r="P951" s="36" t="s">
        <v>440</v>
      </c>
      <c r="Q951">
        <v>3</v>
      </c>
      <c r="R951">
        <v>61</v>
      </c>
      <c r="S951" s="15" t="s">
        <v>103</v>
      </c>
      <c r="T951" s="10" t="s">
        <v>498</v>
      </c>
      <c r="U951">
        <v>11</v>
      </c>
      <c r="V951">
        <v>11</v>
      </c>
      <c r="W951">
        <v>5</v>
      </c>
      <c r="AA951">
        <v>1076</v>
      </c>
      <c r="AB951" t="s">
        <v>463</v>
      </c>
    </row>
    <row r="952" spans="1:28" x14ac:dyDescent="0.25">
      <c r="A952" s="18" t="s">
        <v>277</v>
      </c>
      <c r="B952" s="22" t="s">
        <v>282</v>
      </c>
      <c r="C952">
        <v>28</v>
      </c>
      <c r="D952">
        <v>6</v>
      </c>
      <c r="E952" s="29" t="str">
        <f>VLOOKUP(U952, method!$A$1:$B$15, 2, 0)</f>
        <v>留後</v>
      </c>
      <c r="F952">
        <v>9</v>
      </c>
      <c r="G952">
        <v>116</v>
      </c>
      <c r="H952" s="46">
        <v>1200</v>
      </c>
      <c r="I952" s="15" t="s">
        <v>390</v>
      </c>
      <c r="J952">
        <v>1</v>
      </c>
      <c r="K952">
        <v>10.15</v>
      </c>
      <c r="L952">
        <v>14</v>
      </c>
      <c r="M952">
        <v>6</v>
      </c>
      <c r="N952">
        <v>23</v>
      </c>
      <c r="O952" s="30" t="s">
        <v>445</v>
      </c>
      <c r="P952" s="35" t="s">
        <v>455</v>
      </c>
      <c r="Q952">
        <v>3</v>
      </c>
      <c r="R952">
        <v>61</v>
      </c>
      <c r="S952" s="15" t="s">
        <v>103</v>
      </c>
      <c r="T952" t="s">
        <v>529</v>
      </c>
      <c r="U952">
        <v>11</v>
      </c>
      <c r="V952">
        <v>11</v>
      </c>
      <c r="W952">
        <v>6</v>
      </c>
      <c r="AA952">
        <v>1079</v>
      </c>
      <c r="AB952" t="s">
        <v>463</v>
      </c>
    </row>
    <row r="953" spans="1:28" x14ac:dyDescent="0.25">
      <c r="A953" s="18" t="s">
        <v>277</v>
      </c>
      <c r="B953" s="22" t="s">
        <v>282</v>
      </c>
      <c r="C953">
        <v>7.2</v>
      </c>
      <c r="D953" s="34">
        <v>5</v>
      </c>
      <c r="E953" s="29" t="str">
        <f>VLOOKUP(U953, method!$A$1:$B$15, 2, 0)</f>
        <v>留後</v>
      </c>
      <c r="F953">
        <v>2</v>
      </c>
      <c r="G953">
        <v>118</v>
      </c>
      <c r="H953" s="46">
        <v>1200</v>
      </c>
      <c r="I953" s="25" t="s">
        <v>120</v>
      </c>
      <c r="J953">
        <v>1</v>
      </c>
      <c r="K953">
        <v>10.16</v>
      </c>
      <c r="L953">
        <v>24</v>
      </c>
      <c r="M953">
        <v>5</v>
      </c>
      <c r="N953">
        <v>23</v>
      </c>
      <c r="O953" s="31" t="s">
        <v>435</v>
      </c>
      <c r="P953" s="35" t="s">
        <v>455</v>
      </c>
      <c r="Q953">
        <v>3</v>
      </c>
      <c r="R953">
        <v>61</v>
      </c>
      <c r="S953" s="15" t="s">
        <v>103</v>
      </c>
      <c r="T953" s="10">
        <v>2</v>
      </c>
      <c r="U953">
        <v>12</v>
      </c>
      <c r="V953">
        <v>10</v>
      </c>
      <c r="W953">
        <v>5</v>
      </c>
      <c r="AA953">
        <v>1072</v>
      </c>
      <c r="AB953" t="s">
        <v>463</v>
      </c>
    </row>
    <row r="954" spans="1:28" x14ac:dyDescent="0.25">
      <c r="A954" s="18" t="s">
        <v>277</v>
      </c>
      <c r="B954" s="22" t="s">
        <v>282</v>
      </c>
      <c r="C954">
        <v>7</v>
      </c>
      <c r="D954" s="33">
        <v>1</v>
      </c>
      <c r="E954" s="28" t="str">
        <f>VLOOKUP(U954, method!$A$1:$B$15, 2, 0)</f>
        <v>中前</v>
      </c>
      <c r="F954">
        <v>2</v>
      </c>
      <c r="G954">
        <v>131</v>
      </c>
      <c r="H954" s="46">
        <v>1200</v>
      </c>
      <c r="I954" s="25" t="s">
        <v>120</v>
      </c>
      <c r="J954">
        <v>1</v>
      </c>
      <c r="K954">
        <v>10.53</v>
      </c>
      <c r="L954">
        <v>3</v>
      </c>
      <c r="M954">
        <v>5</v>
      </c>
      <c r="N954">
        <v>23</v>
      </c>
      <c r="O954" s="31" t="s">
        <v>439</v>
      </c>
      <c r="P954" s="35" t="s">
        <v>455</v>
      </c>
      <c r="Q954">
        <v>4</v>
      </c>
      <c r="R954">
        <v>56</v>
      </c>
      <c r="S954" s="15" t="s">
        <v>103</v>
      </c>
      <c r="T954" s="10" t="s">
        <v>488</v>
      </c>
      <c r="U954">
        <v>6</v>
      </c>
      <c r="V954">
        <v>6</v>
      </c>
      <c r="W954">
        <v>1</v>
      </c>
      <c r="AA954">
        <v>1062</v>
      </c>
      <c r="AB954" t="s">
        <v>463</v>
      </c>
    </row>
    <row r="955" spans="1:28" x14ac:dyDescent="0.25">
      <c r="A955" s="18" t="s">
        <v>277</v>
      </c>
      <c r="B955" s="22" t="s">
        <v>282</v>
      </c>
      <c r="C955">
        <v>9.8000000000000007</v>
      </c>
      <c r="D955">
        <v>8</v>
      </c>
      <c r="E955" s="28" t="str">
        <f>VLOOKUP(U955, method!$A$1:$B$15, 2, 0)</f>
        <v>中前</v>
      </c>
      <c r="F955">
        <v>6</v>
      </c>
      <c r="G955">
        <v>131</v>
      </c>
      <c r="H955" s="46">
        <v>1200</v>
      </c>
      <c r="I955" s="15" t="s">
        <v>390</v>
      </c>
      <c r="J955">
        <v>1</v>
      </c>
      <c r="K955">
        <v>10.32</v>
      </c>
      <c r="L955">
        <v>12</v>
      </c>
      <c r="M955">
        <v>4</v>
      </c>
      <c r="N955">
        <v>23</v>
      </c>
      <c r="O955" s="30" t="s">
        <v>445</v>
      </c>
      <c r="P955" s="35" t="s">
        <v>455</v>
      </c>
      <c r="Q955">
        <v>4</v>
      </c>
      <c r="R955">
        <v>56</v>
      </c>
      <c r="S955" s="15" t="s">
        <v>103</v>
      </c>
      <c r="T955">
        <v>3</v>
      </c>
      <c r="U955">
        <v>7</v>
      </c>
      <c r="V955">
        <v>7</v>
      </c>
      <c r="W955">
        <v>8</v>
      </c>
      <c r="AA955">
        <v>1062</v>
      </c>
      <c r="AB955" t="s">
        <v>463</v>
      </c>
    </row>
    <row r="956" spans="1:28" x14ac:dyDescent="0.25">
      <c r="A956" s="18" t="s">
        <v>277</v>
      </c>
      <c r="B956" s="22" t="s">
        <v>282</v>
      </c>
      <c r="C956">
        <v>6.2</v>
      </c>
      <c r="D956" s="34">
        <v>5</v>
      </c>
      <c r="E956" s="29" t="str">
        <f>VLOOKUP(U956, method!$A$1:$B$15, 2, 0)</f>
        <v>留後</v>
      </c>
      <c r="F956">
        <v>10</v>
      </c>
      <c r="G956">
        <v>132</v>
      </c>
      <c r="H956" s="46">
        <v>1200</v>
      </c>
      <c r="I956" s="21" t="s">
        <v>61</v>
      </c>
      <c r="J956">
        <v>1</v>
      </c>
      <c r="K956">
        <v>10.57</v>
      </c>
      <c r="L956">
        <v>15</v>
      </c>
      <c r="M956">
        <v>3</v>
      </c>
      <c r="N956">
        <v>23</v>
      </c>
      <c r="O956" s="31" t="s">
        <v>435</v>
      </c>
      <c r="P956" s="35" t="s">
        <v>455</v>
      </c>
      <c r="Q956">
        <v>4</v>
      </c>
      <c r="R956">
        <v>56</v>
      </c>
      <c r="S956" s="15" t="s">
        <v>103</v>
      </c>
      <c r="T956" t="s">
        <v>546</v>
      </c>
      <c r="U956">
        <v>12</v>
      </c>
      <c r="V956">
        <v>10</v>
      </c>
      <c r="W956">
        <v>5</v>
      </c>
      <c r="AA956">
        <v>1057</v>
      </c>
      <c r="AB956" t="s">
        <v>463</v>
      </c>
    </row>
    <row r="957" spans="1:28" x14ac:dyDescent="0.25">
      <c r="A957" s="18" t="s">
        <v>277</v>
      </c>
      <c r="B957" s="22" t="s">
        <v>282</v>
      </c>
      <c r="C957">
        <v>1.9</v>
      </c>
      <c r="D957" s="33">
        <v>1</v>
      </c>
      <c r="E957" s="28" t="str">
        <f>VLOOKUP(U957, method!$A$1:$B$15, 2, 0)</f>
        <v>中前</v>
      </c>
      <c r="F957">
        <v>2</v>
      </c>
      <c r="G957">
        <v>124</v>
      </c>
      <c r="H957" s="46">
        <v>1200</v>
      </c>
      <c r="I957" s="18" t="s">
        <v>12</v>
      </c>
      <c r="J957">
        <v>1</v>
      </c>
      <c r="K957">
        <v>9.77</v>
      </c>
      <c r="L957">
        <v>1</v>
      </c>
      <c r="M957">
        <v>3</v>
      </c>
      <c r="N957">
        <v>23</v>
      </c>
      <c r="O957" s="31" t="s">
        <v>439</v>
      </c>
      <c r="P957" s="35" t="s">
        <v>455</v>
      </c>
      <c r="Q957">
        <v>4</v>
      </c>
      <c r="R957">
        <v>49</v>
      </c>
      <c r="S957" s="15" t="s">
        <v>103</v>
      </c>
      <c r="T957" s="10" t="s">
        <v>526</v>
      </c>
      <c r="U957">
        <v>6</v>
      </c>
      <c r="V957">
        <v>5</v>
      </c>
      <c r="W957">
        <v>1</v>
      </c>
      <c r="AA957">
        <v>1065</v>
      </c>
      <c r="AB957" t="s">
        <v>463</v>
      </c>
    </row>
    <row r="958" spans="1:28" x14ac:dyDescent="0.25">
      <c r="A958" s="18" t="s">
        <v>277</v>
      </c>
      <c r="B958" s="22" t="s">
        <v>282</v>
      </c>
      <c r="C958">
        <v>5.7</v>
      </c>
      <c r="D958" s="34">
        <v>4</v>
      </c>
      <c r="E958" s="27" t="str">
        <f>VLOOKUP(U958, method!$A$1:$B$15, 2, 0)</f>
        <v>中後</v>
      </c>
      <c r="F958">
        <v>5</v>
      </c>
      <c r="G958">
        <v>125</v>
      </c>
      <c r="H958" s="46">
        <v>1200</v>
      </c>
      <c r="I958" s="22" t="s">
        <v>33</v>
      </c>
      <c r="J958">
        <v>1</v>
      </c>
      <c r="K958">
        <v>10.56</v>
      </c>
      <c r="L958">
        <v>15</v>
      </c>
      <c r="M958">
        <v>2</v>
      </c>
      <c r="N958">
        <v>23</v>
      </c>
      <c r="O958" s="31" t="s">
        <v>435</v>
      </c>
      <c r="P958" s="35" t="s">
        <v>436</v>
      </c>
      <c r="Q958">
        <v>4</v>
      </c>
      <c r="R958">
        <v>49</v>
      </c>
      <c r="S958" s="15" t="s">
        <v>103</v>
      </c>
      <c r="T958" s="10">
        <v>2</v>
      </c>
      <c r="U958">
        <v>8</v>
      </c>
      <c r="V958">
        <v>6</v>
      </c>
      <c r="W958">
        <v>4</v>
      </c>
      <c r="AA958">
        <v>1076</v>
      </c>
      <c r="AB958" t="s">
        <v>463</v>
      </c>
    </row>
    <row r="959" spans="1:28" x14ac:dyDescent="0.25">
      <c r="A959" s="18" t="s">
        <v>277</v>
      </c>
      <c r="B959" s="22" t="s">
        <v>282</v>
      </c>
      <c r="C959">
        <v>2.4</v>
      </c>
      <c r="D959">
        <v>6</v>
      </c>
      <c r="E959" s="28" t="str">
        <f>VLOOKUP(U959, method!$A$1:$B$15, 2, 0)</f>
        <v>中前</v>
      </c>
      <c r="F959">
        <v>5</v>
      </c>
      <c r="G959">
        <v>125</v>
      </c>
      <c r="H959" s="46">
        <v>1200</v>
      </c>
      <c r="I959" s="18" t="s">
        <v>12</v>
      </c>
      <c r="J959">
        <v>1</v>
      </c>
      <c r="K959">
        <v>10.51</v>
      </c>
      <c r="L959">
        <v>24</v>
      </c>
      <c r="M959">
        <v>1</v>
      </c>
      <c r="N959">
        <v>23</v>
      </c>
      <c r="O959" t="s">
        <v>532</v>
      </c>
      <c r="P959" s="35" t="s">
        <v>455</v>
      </c>
      <c r="Q959">
        <v>4</v>
      </c>
      <c r="R959">
        <v>50</v>
      </c>
      <c r="S959" s="15" t="s">
        <v>103</v>
      </c>
      <c r="T959" t="s">
        <v>536</v>
      </c>
      <c r="U959">
        <v>4</v>
      </c>
      <c r="V959">
        <v>5</v>
      </c>
      <c r="W959">
        <v>6</v>
      </c>
      <c r="AA959">
        <v>1089</v>
      </c>
      <c r="AB959" t="s">
        <v>463</v>
      </c>
    </row>
    <row r="960" spans="1:28" x14ac:dyDescent="0.25">
      <c r="A960" s="18" t="s">
        <v>277</v>
      </c>
      <c r="B960" s="22" t="s">
        <v>282</v>
      </c>
      <c r="C960">
        <v>3.6</v>
      </c>
      <c r="D960" s="33">
        <v>3</v>
      </c>
      <c r="E960" s="27" t="str">
        <f>VLOOKUP(U960, method!$A$1:$B$15, 2, 0)</f>
        <v>中後</v>
      </c>
      <c r="F960">
        <v>10</v>
      </c>
      <c r="G960">
        <v>124</v>
      </c>
      <c r="H960" s="46">
        <v>1200</v>
      </c>
      <c r="I960" s="18" t="s">
        <v>12</v>
      </c>
      <c r="J960">
        <v>1</v>
      </c>
      <c r="K960">
        <v>9.4600000000000009</v>
      </c>
      <c r="L960">
        <v>8</v>
      </c>
      <c r="M960">
        <v>1</v>
      </c>
      <c r="N960">
        <v>23</v>
      </c>
      <c r="O960" t="s">
        <v>631</v>
      </c>
      <c r="P960" s="35" t="s">
        <v>455</v>
      </c>
      <c r="Q960">
        <v>4</v>
      </c>
      <c r="R960">
        <v>50</v>
      </c>
      <c r="S960" s="15" t="s">
        <v>103</v>
      </c>
      <c r="T960" s="10">
        <v>1</v>
      </c>
      <c r="U960">
        <v>9</v>
      </c>
      <c r="V960">
        <v>8</v>
      </c>
      <c r="W960">
        <v>3</v>
      </c>
      <c r="AA960">
        <v>1092</v>
      </c>
      <c r="AB960" t="s">
        <v>463</v>
      </c>
    </row>
    <row r="961" spans="1:28" x14ac:dyDescent="0.25">
      <c r="A961" s="18" t="s">
        <v>277</v>
      </c>
      <c r="B961" s="22" t="s">
        <v>282</v>
      </c>
      <c r="C961">
        <v>14</v>
      </c>
      <c r="D961" s="34">
        <v>4</v>
      </c>
      <c r="E961" s="28" t="str">
        <f>VLOOKUP(U961, method!$A$1:$B$15, 2, 0)</f>
        <v>中前</v>
      </c>
      <c r="F961">
        <v>4</v>
      </c>
      <c r="G961">
        <v>125</v>
      </c>
      <c r="H961" s="46">
        <v>1200</v>
      </c>
      <c r="I961" s="21" t="s">
        <v>541</v>
      </c>
      <c r="J961">
        <v>1</v>
      </c>
      <c r="K961">
        <v>10.09</v>
      </c>
      <c r="L961">
        <v>21</v>
      </c>
      <c r="M961">
        <v>12</v>
      </c>
      <c r="N961">
        <v>22</v>
      </c>
      <c r="O961" s="31" t="s">
        <v>435</v>
      </c>
      <c r="P961" s="35" t="s">
        <v>436</v>
      </c>
      <c r="Q961">
        <v>4</v>
      </c>
      <c r="R961">
        <v>50</v>
      </c>
      <c r="S961" s="15" t="s">
        <v>103</v>
      </c>
      <c r="T961" t="s">
        <v>456</v>
      </c>
      <c r="U961">
        <v>6</v>
      </c>
      <c r="V961">
        <v>6</v>
      </c>
      <c r="W961">
        <v>4</v>
      </c>
      <c r="AA961">
        <v>1087</v>
      </c>
      <c r="AB961" t="s">
        <v>463</v>
      </c>
    </row>
    <row r="962" spans="1:28" x14ac:dyDescent="0.25">
      <c r="A962" s="18" t="s">
        <v>277</v>
      </c>
      <c r="B962" s="22" t="s">
        <v>282</v>
      </c>
      <c r="C962">
        <v>48</v>
      </c>
      <c r="D962">
        <v>11</v>
      </c>
      <c r="E962" s="26" t="str">
        <f>VLOOKUP(U962, method!$A$1:$B$15, 2, 0)</f>
        <v>放頭</v>
      </c>
      <c r="F962">
        <v>6</v>
      </c>
      <c r="G962">
        <v>127</v>
      </c>
      <c r="H962" s="46">
        <v>1400</v>
      </c>
      <c r="I962" s="15" t="s">
        <v>390</v>
      </c>
      <c r="J962">
        <v>1</v>
      </c>
      <c r="K962">
        <v>22.82</v>
      </c>
      <c r="L962">
        <v>20</v>
      </c>
      <c r="M962">
        <v>11</v>
      </c>
      <c r="N962">
        <v>22</v>
      </c>
      <c r="O962" t="s">
        <v>469</v>
      </c>
      <c r="P962" s="35" t="s">
        <v>436</v>
      </c>
      <c r="Q962">
        <v>4</v>
      </c>
      <c r="R962">
        <v>52</v>
      </c>
      <c r="S962" s="15" t="s">
        <v>103</v>
      </c>
      <c r="T962" t="s">
        <v>485</v>
      </c>
      <c r="U962">
        <v>1</v>
      </c>
      <c r="V962">
        <v>3</v>
      </c>
      <c r="W962">
        <v>4</v>
      </c>
      <c r="X962">
        <v>11</v>
      </c>
      <c r="AA962">
        <v>1082</v>
      </c>
      <c r="AB962" t="s">
        <v>463</v>
      </c>
    </row>
    <row r="963" spans="1:28" x14ac:dyDescent="0.25">
      <c r="A963" s="18" t="s">
        <v>277</v>
      </c>
      <c r="B963" s="22" t="s">
        <v>282</v>
      </c>
      <c r="C963">
        <v>18</v>
      </c>
      <c r="D963">
        <v>9</v>
      </c>
      <c r="E963" s="28" t="str">
        <f>VLOOKUP(U963, method!$A$1:$B$15, 2, 0)</f>
        <v>中前</v>
      </c>
      <c r="F963">
        <v>3</v>
      </c>
      <c r="G963">
        <v>129</v>
      </c>
      <c r="H963" s="46">
        <v>1200</v>
      </c>
      <c r="I963" s="15" t="s">
        <v>390</v>
      </c>
      <c r="J963">
        <v>1</v>
      </c>
      <c r="K963">
        <v>10.24</v>
      </c>
      <c r="L963">
        <v>6</v>
      </c>
      <c r="M963">
        <v>11</v>
      </c>
      <c r="N963">
        <v>22</v>
      </c>
      <c r="O963" t="s">
        <v>631</v>
      </c>
      <c r="P963" s="35" t="s">
        <v>455</v>
      </c>
      <c r="Q963">
        <v>4</v>
      </c>
      <c r="R963">
        <v>52</v>
      </c>
      <c r="S963" s="15" t="s">
        <v>103</v>
      </c>
      <c r="T963" t="s">
        <v>664</v>
      </c>
      <c r="U963">
        <v>4</v>
      </c>
      <c r="V963">
        <v>5</v>
      </c>
      <c r="W963">
        <v>9</v>
      </c>
      <c r="AA963">
        <v>1071</v>
      </c>
      <c r="AB963" t="s">
        <v>463</v>
      </c>
    </row>
    <row r="964" spans="1:28" x14ac:dyDescent="0.25">
      <c r="A964" s="18" t="s">
        <v>277</v>
      </c>
      <c r="B964" s="23" t="s">
        <v>285</v>
      </c>
      <c r="C964">
        <v>57</v>
      </c>
      <c r="D964" s="34">
        <v>5</v>
      </c>
      <c r="E964" s="29" t="str">
        <f>VLOOKUP(U964, method!$A$1:$B$15, 2, 0)</f>
        <v>留後</v>
      </c>
      <c r="F964">
        <v>11</v>
      </c>
      <c r="G964">
        <v>132</v>
      </c>
      <c r="H964" s="46">
        <v>1800</v>
      </c>
      <c r="I964" s="22" t="s">
        <v>33</v>
      </c>
      <c r="J964">
        <v>1</v>
      </c>
      <c r="K964">
        <v>47.62</v>
      </c>
      <c r="L964">
        <v>14</v>
      </c>
      <c r="M964">
        <v>6</v>
      </c>
      <c r="N964">
        <v>25</v>
      </c>
      <c r="O964" t="s">
        <v>631</v>
      </c>
      <c r="P964" s="35" t="s">
        <v>455</v>
      </c>
      <c r="Q964">
        <v>3</v>
      </c>
      <c r="R964">
        <v>73</v>
      </c>
      <c r="S964" s="18" t="s">
        <v>95</v>
      </c>
      <c r="T964">
        <v>4</v>
      </c>
      <c r="U964">
        <v>13</v>
      </c>
      <c r="V964">
        <v>13</v>
      </c>
      <c r="W964">
        <v>13</v>
      </c>
      <c r="X964">
        <v>13</v>
      </c>
      <c r="Y964">
        <v>5</v>
      </c>
      <c r="AA964">
        <v>1168</v>
      </c>
      <c r="AB964" t="s">
        <v>287</v>
      </c>
    </row>
    <row r="965" spans="1:28" x14ac:dyDescent="0.25">
      <c r="A965" s="18" t="s">
        <v>277</v>
      </c>
      <c r="B965" s="23" t="s">
        <v>285</v>
      </c>
      <c r="C965">
        <v>14</v>
      </c>
      <c r="D965">
        <v>7</v>
      </c>
      <c r="E965" s="29" t="str">
        <f>VLOOKUP(U965, method!$A$1:$B$15, 2, 0)</f>
        <v>留後</v>
      </c>
      <c r="F965">
        <v>11</v>
      </c>
      <c r="G965">
        <v>130</v>
      </c>
      <c r="H965" s="46">
        <v>1800</v>
      </c>
      <c r="I965" s="22" t="s">
        <v>33</v>
      </c>
      <c r="J965">
        <v>1</v>
      </c>
      <c r="K965">
        <v>49.75</v>
      </c>
      <c r="L965">
        <v>14</v>
      </c>
      <c r="M965">
        <v>5</v>
      </c>
      <c r="N965">
        <v>25</v>
      </c>
      <c r="O965" s="30" t="s">
        <v>445</v>
      </c>
      <c r="P965" s="35" t="s">
        <v>436</v>
      </c>
      <c r="Q965">
        <v>3</v>
      </c>
      <c r="R965">
        <v>73</v>
      </c>
      <c r="S965" s="18" t="s">
        <v>95</v>
      </c>
      <c r="T965" t="s">
        <v>529</v>
      </c>
      <c r="U965">
        <v>11</v>
      </c>
      <c r="V965">
        <v>11</v>
      </c>
      <c r="W965">
        <v>11</v>
      </c>
      <c r="X965">
        <v>8</v>
      </c>
      <c r="Y965">
        <v>7</v>
      </c>
      <c r="AA965">
        <v>1181</v>
      </c>
      <c r="AB965" t="s">
        <v>287</v>
      </c>
    </row>
    <row r="966" spans="1:28" x14ac:dyDescent="0.25">
      <c r="A966" s="18" t="s">
        <v>277</v>
      </c>
      <c r="B966" s="23" t="s">
        <v>285</v>
      </c>
      <c r="C966">
        <v>17</v>
      </c>
      <c r="D966" s="33">
        <v>2</v>
      </c>
      <c r="E966" s="29" t="str">
        <f>VLOOKUP(U966, method!$A$1:$B$15, 2, 0)</f>
        <v>留後</v>
      </c>
      <c r="F966">
        <v>11</v>
      </c>
      <c r="G966">
        <v>128</v>
      </c>
      <c r="H966" s="44">
        <v>1650</v>
      </c>
      <c r="I966" s="22" t="s">
        <v>33</v>
      </c>
      <c r="J966">
        <v>1</v>
      </c>
      <c r="K966">
        <v>39.4</v>
      </c>
      <c r="L966">
        <v>9</v>
      </c>
      <c r="M966">
        <v>4</v>
      </c>
      <c r="N966">
        <v>25</v>
      </c>
      <c r="O966" s="31" t="s">
        <v>439</v>
      </c>
      <c r="P966" s="35" t="s">
        <v>436</v>
      </c>
      <c r="Q966">
        <v>3</v>
      </c>
      <c r="R966">
        <v>72</v>
      </c>
      <c r="S966" s="18" t="s">
        <v>95</v>
      </c>
      <c r="T966" s="10">
        <v>1</v>
      </c>
      <c r="U966">
        <v>11</v>
      </c>
      <c r="V966">
        <v>11</v>
      </c>
      <c r="W966">
        <v>10</v>
      </c>
      <c r="X966">
        <v>2</v>
      </c>
      <c r="AA966">
        <v>1162</v>
      </c>
      <c r="AB966" t="s">
        <v>287</v>
      </c>
    </row>
    <row r="967" spans="1:28" x14ac:dyDescent="0.25">
      <c r="A967" s="18" t="s">
        <v>277</v>
      </c>
      <c r="B967" s="23" t="s">
        <v>285</v>
      </c>
      <c r="C967">
        <v>7.3</v>
      </c>
      <c r="D967">
        <v>8</v>
      </c>
      <c r="E967" s="26" t="str">
        <f>VLOOKUP(U967, method!$A$1:$B$15, 2, 0)</f>
        <v>放頭</v>
      </c>
      <c r="F967">
        <v>6</v>
      </c>
      <c r="G967">
        <v>129</v>
      </c>
      <c r="H967" s="46">
        <v>1800</v>
      </c>
      <c r="I967" s="22" t="s">
        <v>33</v>
      </c>
      <c r="J967">
        <v>1</v>
      </c>
      <c r="K967">
        <v>50.38</v>
      </c>
      <c r="L967">
        <v>22</v>
      </c>
      <c r="M967">
        <v>1</v>
      </c>
      <c r="N967">
        <v>25</v>
      </c>
      <c r="O967" s="31" t="s">
        <v>435</v>
      </c>
      <c r="P967" s="35" t="s">
        <v>455</v>
      </c>
      <c r="Q967">
        <v>3</v>
      </c>
      <c r="R967">
        <v>72</v>
      </c>
      <c r="S967" s="18" t="s">
        <v>95</v>
      </c>
      <c r="T967">
        <v>4</v>
      </c>
      <c r="U967">
        <v>3</v>
      </c>
      <c r="V967">
        <v>5</v>
      </c>
      <c r="W967">
        <v>5</v>
      </c>
      <c r="X967">
        <v>5</v>
      </c>
      <c r="Y967">
        <v>8</v>
      </c>
      <c r="AA967">
        <v>1169</v>
      </c>
      <c r="AB967" t="s">
        <v>287</v>
      </c>
    </row>
    <row r="968" spans="1:28" x14ac:dyDescent="0.25">
      <c r="A968" s="18" t="s">
        <v>277</v>
      </c>
      <c r="B968" s="23" t="s">
        <v>285</v>
      </c>
      <c r="C968">
        <v>5</v>
      </c>
      <c r="D968" s="34">
        <v>5</v>
      </c>
      <c r="E968" s="27" t="str">
        <f>VLOOKUP(U968, method!$A$1:$B$15, 2, 0)</f>
        <v>中後</v>
      </c>
      <c r="F968">
        <v>8</v>
      </c>
      <c r="G968">
        <v>126</v>
      </c>
      <c r="H968" s="46">
        <v>2200</v>
      </c>
      <c r="I968" s="22" t="s">
        <v>33</v>
      </c>
      <c r="J968">
        <v>2</v>
      </c>
      <c r="K968">
        <v>15.87</v>
      </c>
      <c r="L968">
        <v>26</v>
      </c>
      <c r="M968">
        <v>12</v>
      </c>
      <c r="N968">
        <v>24</v>
      </c>
      <c r="O968" s="31" t="s">
        <v>451</v>
      </c>
      <c r="P968" s="35" t="s">
        <v>455</v>
      </c>
      <c r="Q968">
        <v>3</v>
      </c>
      <c r="R968">
        <v>72</v>
      </c>
      <c r="S968" s="18" t="s">
        <v>95</v>
      </c>
      <c r="T968" s="10" t="s">
        <v>498</v>
      </c>
      <c r="U968">
        <v>9</v>
      </c>
      <c r="V968">
        <v>9</v>
      </c>
      <c r="W968">
        <v>9</v>
      </c>
      <c r="X968">
        <v>9</v>
      </c>
      <c r="Y968">
        <v>9</v>
      </c>
      <c r="Z968">
        <v>5</v>
      </c>
      <c r="AA968">
        <v>1153</v>
      </c>
      <c r="AB968" t="s">
        <v>287</v>
      </c>
    </row>
    <row r="969" spans="1:28" x14ac:dyDescent="0.25">
      <c r="A969" s="18" t="s">
        <v>277</v>
      </c>
      <c r="B969" s="23" t="s">
        <v>285</v>
      </c>
      <c r="C969">
        <v>6.5</v>
      </c>
      <c r="D969" s="33">
        <v>1</v>
      </c>
      <c r="E969" s="27" t="str">
        <f>VLOOKUP(U969, method!$A$1:$B$15, 2, 0)</f>
        <v>中後</v>
      </c>
      <c r="F969">
        <v>10</v>
      </c>
      <c r="G969">
        <v>124</v>
      </c>
      <c r="H969" s="46">
        <v>1800</v>
      </c>
      <c r="I969" s="22" t="s">
        <v>33</v>
      </c>
      <c r="J969">
        <v>1</v>
      </c>
      <c r="K969">
        <v>49.38</v>
      </c>
      <c r="L969">
        <v>27</v>
      </c>
      <c r="M969">
        <v>11</v>
      </c>
      <c r="N969">
        <v>24</v>
      </c>
      <c r="O969" s="31" t="s">
        <v>451</v>
      </c>
      <c r="P969" s="35" t="s">
        <v>455</v>
      </c>
      <c r="Q969">
        <v>3</v>
      </c>
      <c r="R969">
        <v>66</v>
      </c>
      <c r="S969" s="18" t="s">
        <v>95</v>
      </c>
      <c r="T969" s="10" t="s">
        <v>762</v>
      </c>
      <c r="U969">
        <v>8</v>
      </c>
      <c r="V969">
        <v>9</v>
      </c>
      <c r="W969">
        <v>10</v>
      </c>
      <c r="X969">
        <v>9</v>
      </c>
      <c r="Y969">
        <v>1</v>
      </c>
      <c r="AA969">
        <v>1153</v>
      </c>
      <c r="AB969" t="s">
        <v>287</v>
      </c>
    </row>
    <row r="970" spans="1:28" x14ac:dyDescent="0.25">
      <c r="A970" s="18" t="s">
        <v>277</v>
      </c>
      <c r="B970" s="23" t="s">
        <v>285</v>
      </c>
      <c r="C970">
        <v>7.9</v>
      </c>
      <c r="D970" s="33">
        <v>3</v>
      </c>
      <c r="E970" s="29" t="str">
        <f>VLOOKUP(U970, method!$A$1:$B$15, 2, 0)</f>
        <v>留後</v>
      </c>
      <c r="F970">
        <v>10</v>
      </c>
      <c r="G970">
        <v>122</v>
      </c>
      <c r="H970" s="46">
        <v>1800</v>
      </c>
      <c r="I970" s="15" t="s">
        <v>390</v>
      </c>
      <c r="J970">
        <v>1</v>
      </c>
      <c r="K970">
        <v>49.12</v>
      </c>
      <c r="L970">
        <v>6</v>
      </c>
      <c r="M970">
        <v>11</v>
      </c>
      <c r="N970">
        <v>24</v>
      </c>
      <c r="O970" s="31" t="s">
        <v>439</v>
      </c>
      <c r="P970" s="35" t="s">
        <v>455</v>
      </c>
      <c r="Q970">
        <v>3</v>
      </c>
      <c r="R970">
        <v>66</v>
      </c>
      <c r="S970" s="18" t="s">
        <v>95</v>
      </c>
      <c r="T970" s="10" t="s">
        <v>552</v>
      </c>
      <c r="U970">
        <v>11</v>
      </c>
      <c r="V970">
        <v>11</v>
      </c>
      <c r="W970">
        <v>11</v>
      </c>
      <c r="X970">
        <v>11</v>
      </c>
      <c r="Y970">
        <v>3</v>
      </c>
      <c r="AA970">
        <v>1161</v>
      </c>
      <c r="AB970" t="s">
        <v>287</v>
      </c>
    </row>
    <row r="971" spans="1:28" x14ac:dyDescent="0.25">
      <c r="A971" s="18" t="s">
        <v>277</v>
      </c>
      <c r="B971" s="23" t="s">
        <v>285</v>
      </c>
      <c r="C971">
        <v>6.8</v>
      </c>
      <c r="D971" s="33">
        <v>3</v>
      </c>
      <c r="E971" s="27" t="str">
        <f>VLOOKUP(U971, method!$A$1:$B$15, 2, 0)</f>
        <v>中後</v>
      </c>
      <c r="F971">
        <v>6</v>
      </c>
      <c r="G971">
        <v>123</v>
      </c>
      <c r="H971" s="44">
        <v>1650</v>
      </c>
      <c r="I971" s="15" t="s">
        <v>390</v>
      </c>
      <c r="J971">
        <v>1</v>
      </c>
      <c r="K971">
        <v>40.32</v>
      </c>
      <c r="L971">
        <v>9</v>
      </c>
      <c r="M971">
        <v>10</v>
      </c>
      <c r="N971">
        <v>24</v>
      </c>
      <c r="O971" s="31" t="s">
        <v>439</v>
      </c>
      <c r="P971" s="35" t="s">
        <v>455</v>
      </c>
      <c r="Q971">
        <v>3</v>
      </c>
      <c r="R971">
        <v>66</v>
      </c>
      <c r="S971" s="18" t="s">
        <v>95</v>
      </c>
      <c r="T971" s="10" t="s">
        <v>526</v>
      </c>
      <c r="U971">
        <v>8</v>
      </c>
      <c r="V971">
        <v>8</v>
      </c>
      <c r="W971">
        <v>9</v>
      </c>
      <c r="X971">
        <v>3</v>
      </c>
      <c r="AA971">
        <v>1166</v>
      </c>
      <c r="AB971" t="s">
        <v>287</v>
      </c>
    </row>
    <row r="972" spans="1:28" x14ac:dyDescent="0.25">
      <c r="A972" s="18" t="s">
        <v>277</v>
      </c>
      <c r="B972" s="23" t="s">
        <v>285</v>
      </c>
      <c r="C972">
        <v>9.4</v>
      </c>
      <c r="D972" s="33">
        <v>1</v>
      </c>
      <c r="E972" s="27" t="str">
        <f>VLOOKUP(U972, method!$A$1:$B$15, 2, 0)</f>
        <v>中後</v>
      </c>
      <c r="F972">
        <v>7</v>
      </c>
      <c r="G972">
        <v>135</v>
      </c>
      <c r="H972" s="44">
        <v>1650</v>
      </c>
      <c r="I972" s="22" t="s">
        <v>33</v>
      </c>
      <c r="J972">
        <v>1</v>
      </c>
      <c r="K972">
        <v>40.01</v>
      </c>
      <c r="L972">
        <v>25</v>
      </c>
      <c r="M972">
        <v>9</v>
      </c>
      <c r="N972">
        <v>24</v>
      </c>
      <c r="O972" s="31" t="s">
        <v>435</v>
      </c>
      <c r="P972" s="35" t="s">
        <v>455</v>
      </c>
      <c r="Q972">
        <v>4</v>
      </c>
      <c r="R972">
        <v>60</v>
      </c>
      <c r="S972" s="18" t="s">
        <v>95</v>
      </c>
      <c r="T972" s="10" t="s">
        <v>376</v>
      </c>
      <c r="U972">
        <v>10</v>
      </c>
      <c r="V972">
        <v>10</v>
      </c>
      <c r="W972">
        <v>8</v>
      </c>
      <c r="X972">
        <v>1</v>
      </c>
      <c r="AA972">
        <v>1157</v>
      </c>
      <c r="AB972" t="s">
        <v>1479</v>
      </c>
    </row>
    <row r="973" spans="1:28" x14ac:dyDescent="0.25">
      <c r="A973" s="18" t="s">
        <v>277</v>
      </c>
      <c r="B973" s="23" t="s">
        <v>285</v>
      </c>
      <c r="C973">
        <v>10</v>
      </c>
      <c r="D973">
        <v>7</v>
      </c>
      <c r="E973" s="28" t="str">
        <f>VLOOKUP(U973, method!$A$1:$B$15, 2, 0)</f>
        <v>中前</v>
      </c>
      <c r="F973">
        <v>4</v>
      </c>
      <c r="G973">
        <v>120</v>
      </c>
      <c r="H973" s="44">
        <v>1650</v>
      </c>
      <c r="I973" s="18" t="s">
        <v>201</v>
      </c>
      <c r="J973">
        <v>1</v>
      </c>
      <c r="K973">
        <v>40.36</v>
      </c>
      <c r="L973">
        <v>26</v>
      </c>
      <c r="M973">
        <v>6</v>
      </c>
      <c r="N973">
        <v>24</v>
      </c>
      <c r="O973" s="31" t="s">
        <v>435</v>
      </c>
      <c r="P973" s="35" t="s">
        <v>455</v>
      </c>
      <c r="Q973">
        <v>3</v>
      </c>
      <c r="R973">
        <v>66</v>
      </c>
      <c r="S973" s="18" t="s">
        <v>95</v>
      </c>
      <c r="T973" t="s">
        <v>529</v>
      </c>
      <c r="U973">
        <v>4</v>
      </c>
      <c r="V973">
        <v>4</v>
      </c>
      <c r="W973">
        <v>6</v>
      </c>
      <c r="X973">
        <v>7</v>
      </c>
      <c r="AA973">
        <v>1162</v>
      </c>
      <c r="AB973" t="s">
        <v>863</v>
      </c>
    </row>
    <row r="974" spans="1:28" x14ac:dyDescent="0.25">
      <c r="A974" s="18" t="s">
        <v>277</v>
      </c>
      <c r="B974" s="23" t="s">
        <v>285</v>
      </c>
      <c r="C974">
        <v>7.1</v>
      </c>
      <c r="D974">
        <v>8</v>
      </c>
      <c r="E974" s="28" t="str">
        <f>VLOOKUP(U974, method!$A$1:$B$15, 2, 0)</f>
        <v>中前</v>
      </c>
      <c r="F974">
        <v>2</v>
      </c>
      <c r="G974">
        <v>127</v>
      </c>
      <c r="H974" s="44">
        <v>1650</v>
      </c>
      <c r="I974" s="22" t="s">
        <v>33</v>
      </c>
      <c r="J974">
        <v>1</v>
      </c>
      <c r="K974">
        <v>41.78</v>
      </c>
      <c r="L974">
        <v>5</v>
      </c>
      <c r="M974">
        <v>6</v>
      </c>
      <c r="N974">
        <v>24</v>
      </c>
      <c r="O974" s="31" t="s">
        <v>439</v>
      </c>
      <c r="P974" s="36" t="s">
        <v>440</v>
      </c>
      <c r="Q974">
        <v>3</v>
      </c>
      <c r="R974">
        <v>69</v>
      </c>
      <c r="S974" s="18" t="s">
        <v>95</v>
      </c>
      <c r="T974">
        <v>6</v>
      </c>
      <c r="U974">
        <v>5</v>
      </c>
      <c r="V974">
        <v>5</v>
      </c>
      <c r="W974">
        <v>4</v>
      </c>
      <c r="X974">
        <v>8</v>
      </c>
      <c r="AA974">
        <v>1151</v>
      </c>
      <c r="AB974" t="s">
        <v>16</v>
      </c>
    </row>
    <row r="975" spans="1:28" x14ac:dyDescent="0.25">
      <c r="A975" s="18" t="s">
        <v>277</v>
      </c>
      <c r="B975" s="23" t="s">
        <v>285</v>
      </c>
      <c r="C975">
        <v>36</v>
      </c>
      <c r="D975">
        <v>6</v>
      </c>
      <c r="E975" s="27" t="str">
        <f>VLOOKUP(U975, method!$A$1:$B$15, 2, 0)</f>
        <v>中後</v>
      </c>
      <c r="F975">
        <v>4</v>
      </c>
      <c r="G975">
        <v>126</v>
      </c>
      <c r="H975" s="34">
        <v>1600</v>
      </c>
      <c r="I975" s="24" t="s">
        <v>389</v>
      </c>
      <c r="J975">
        <v>1</v>
      </c>
      <c r="K975">
        <v>35.159999999999997</v>
      </c>
      <c r="L975">
        <v>19</v>
      </c>
      <c r="M975">
        <v>5</v>
      </c>
      <c r="N975">
        <v>24</v>
      </c>
      <c r="O975" t="s">
        <v>631</v>
      </c>
      <c r="P975" s="35" t="s">
        <v>455</v>
      </c>
      <c r="Q975">
        <v>3</v>
      </c>
      <c r="R975">
        <v>71</v>
      </c>
      <c r="S975" s="18" t="s">
        <v>95</v>
      </c>
      <c r="T975" t="s">
        <v>529</v>
      </c>
      <c r="U975">
        <v>10</v>
      </c>
      <c r="V975">
        <v>10</v>
      </c>
      <c r="W975">
        <v>11</v>
      </c>
      <c r="X975">
        <v>6</v>
      </c>
      <c r="AA975">
        <v>1152</v>
      </c>
      <c r="AB975" t="s">
        <v>1482</v>
      </c>
    </row>
    <row r="976" spans="1:28" x14ac:dyDescent="0.25">
      <c r="A976" s="18" t="s">
        <v>277</v>
      </c>
      <c r="B976" s="23" t="s">
        <v>285</v>
      </c>
      <c r="C976">
        <v>21</v>
      </c>
      <c r="D976">
        <v>11</v>
      </c>
      <c r="E976" s="27" t="str">
        <f>VLOOKUP(U976, method!$A$1:$B$15, 2, 0)</f>
        <v>中後</v>
      </c>
      <c r="F976">
        <v>11</v>
      </c>
      <c r="G976">
        <v>130</v>
      </c>
      <c r="H976" s="46">
        <v>1400</v>
      </c>
      <c r="I976" s="16" t="s">
        <v>406</v>
      </c>
      <c r="J976">
        <v>1</v>
      </c>
      <c r="K976">
        <v>24.32</v>
      </c>
      <c r="L976">
        <v>28</v>
      </c>
      <c r="M976">
        <v>4</v>
      </c>
      <c r="N976">
        <v>24</v>
      </c>
      <c r="O976" t="s">
        <v>545</v>
      </c>
      <c r="P976" s="36" t="s">
        <v>479</v>
      </c>
      <c r="Q976">
        <v>3</v>
      </c>
      <c r="R976">
        <v>74</v>
      </c>
      <c r="S976" s="18" t="s">
        <v>95</v>
      </c>
      <c r="T976" t="s">
        <v>533</v>
      </c>
      <c r="U976">
        <v>9</v>
      </c>
      <c r="V976">
        <v>12</v>
      </c>
      <c r="W976">
        <v>12</v>
      </c>
      <c r="X976">
        <v>11</v>
      </c>
      <c r="AA976">
        <v>1158</v>
      </c>
      <c r="AB976" t="s">
        <v>287</v>
      </c>
    </row>
    <row r="977" spans="1:28" x14ac:dyDescent="0.25">
      <c r="A977" s="18" t="s">
        <v>277</v>
      </c>
      <c r="B977" s="23" t="s">
        <v>285</v>
      </c>
      <c r="C977">
        <v>10</v>
      </c>
      <c r="D977">
        <v>9</v>
      </c>
      <c r="E977" s="28" t="str">
        <f>VLOOKUP(U977, method!$A$1:$B$15, 2, 0)</f>
        <v>中前</v>
      </c>
      <c r="F977">
        <v>3</v>
      </c>
      <c r="G977">
        <v>134</v>
      </c>
      <c r="H977" s="44">
        <v>1650</v>
      </c>
      <c r="I977" s="16" t="s">
        <v>71</v>
      </c>
      <c r="J977">
        <v>1</v>
      </c>
      <c r="K977">
        <v>41.91</v>
      </c>
      <c r="L977">
        <v>6</v>
      </c>
      <c r="M977">
        <v>3</v>
      </c>
      <c r="N977">
        <v>24</v>
      </c>
      <c r="O977" s="30" t="s">
        <v>445</v>
      </c>
      <c r="P977" s="35" t="s">
        <v>455</v>
      </c>
      <c r="Q977">
        <v>3</v>
      </c>
      <c r="R977">
        <v>77</v>
      </c>
      <c r="S977" s="18" t="s">
        <v>95</v>
      </c>
      <c r="T977" t="s">
        <v>637</v>
      </c>
      <c r="U977">
        <v>4</v>
      </c>
      <c r="V977">
        <v>4</v>
      </c>
      <c r="W977">
        <v>5</v>
      </c>
      <c r="X977">
        <v>9</v>
      </c>
      <c r="AA977">
        <v>1139</v>
      </c>
      <c r="AB977" t="s">
        <v>287</v>
      </c>
    </row>
    <row r="978" spans="1:28" x14ac:dyDescent="0.25">
      <c r="A978" s="18" t="s">
        <v>277</v>
      </c>
      <c r="B978" s="23" t="s">
        <v>285</v>
      </c>
      <c r="C978">
        <v>4.4000000000000004</v>
      </c>
      <c r="D978">
        <v>9</v>
      </c>
      <c r="E978" s="28" t="str">
        <f>VLOOKUP(U978, method!$A$1:$B$15, 2, 0)</f>
        <v>中前</v>
      </c>
      <c r="F978">
        <v>3</v>
      </c>
      <c r="G978">
        <v>133</v>
      </c>
      <c r="H978" s="44">
        <v>1650</v>
      </c>
      <c r="I978" s="15" t="s">
        <v>391</v>
      </c>
      <c r="J978">
        <v>1</v>
      </c>
      <c r="K978">
        <v>41.58</v>
      </c>
      <c r="L978">
        <v>7</v>
      </c>
      <c r="M978">
        <v>2</v>
      </c>
      <c r="N978">
        <v>24</v>
      </c>
      <c r="O978" s="30" t="s">
        <v>445</v>
      </c>
      <c r="P978" s="35" t="s">
        <v>455</v>
      </c>
      <c r="Q978">
        <v>3</v>
      </c>
      <c r="R978">
        <v>79</v>
      </c>
      <c r="S978" s="18" t="s">
        <v>95</v>
      </c>
      <c r="T978" t="s">
        <v>558</v>
      </c>
      <c r="U978">
        <v>7</v>
      </c>
      <c r="V978">
        <v>9</v>
      </c>
      <c r="W978">
        <v>7</v>
      </c>
      <c r="X978">
        <v>9</v>
      </c>
      <c r="AA978">
        <v>1146</v>
      </c>
      <c r="AB978" t="s">
        <v>287</v>
      </c>
    </row>
    <row r="979" spans="1:28" x14ac:dyDescent="0.25">
      <c r="A979" s="18" t="s">
        <v>277</v>
      </c>
      <c r="B979" s="23" t="s">
        <v>285</v>
      </c>
      <c r="C979">
        <v>3.1</v>
      </c>
      <c r="D979" s="33">
        <v>2</v>
      </c>
      <c r="E979" s="27" t="str">
        <f>VLOOKUP(U979, method!$A$1:$B$15, 2, 0)</f>
        <v>中後</v>
      </c>
      <c r="F979">
        <v>6</v>
      </c>
      <c r="G979">
        <v>135</v>
      </c>
      <c r="H979" s="46">
        <v>1800</v>
      </c>
      <c r="I979" s="22" t="s">
        <v>33</v>
      </c>
      <c r="J979">
        <v>1</v>
      </c>
      <c r="K979">
        <v>49.6</v>
      </c>
      <c r="L979">
        <v>7</v>
      </c>
      <c r="M979">
        <v>6</v>
      </c>
      <c r="N979">
        <v>23</v>
      </c>
      <c r="O979" s="31" t="s">
        <v>439</v>
      </c>
      <c r="P979" s="35" t="s">
        <v>455</v>
      </c>
      <c r="Q979">
        <v>3</v>
      </c>
      <c r="R979">
        <v>80</v>
      </c>
      <c r="S979" s="18" t="s">
        <v>95</v>
      </c>
      <c r="T979" s="10" t="s">
        <v>552</v>
      </c>
      <c r="U979">
        <v>9</v>
      </c>
      <c r="V979">
        <v>8</v>
      </c>
      <c r="W979">
        <v>9</v>
      </c>
      <c r="X979">
        <v>8</v>
      </c>
      <c r="Y979">
        <v>2</v>
      </c>
      <c r="AA979">
        <v>1152</v>
      </c>
      <c r="AB979" t="s">
        <v>287</v>
      </c>
    </row>
    <row r="980" spans="1:28" x14ac:dyDescent="0.25">
      <c r="A980" s="18" t="s">
        <v>277</v>
      </c>
      <c r="B980" s="23" t="s">
        <v>285</v>
      </c>
      <c r="C980">
        <v>6.7</v>
      </c>
      <c r="D980" s="33">
        <v>2</v>
      </c>
      <c r="E980" s="28" t="str">
        <f>VLOOKUP(U980, method!$A$1:$B$15, 2, 0)</f>
        <v>中前</v>
      </c>
      <c r="F980">
        <v>4</v>
      </c>
      <c r="G980">
        <v>128</v>
      </c>
      <c r="H980" s="46">
        <v>1800</v>
      </c>
      <c r="I980" s="14" t="s">
        <v>398</v>
      </c>
      <c r="J980">
        <v>1</v>
      </c>
      <c r="K980">
        <v>49.29</v>
      </c>
      <c r="L980">
        <v>17</v>
      </c>
      <c r="M980">
        <v>5</v>
      </c>
      <c r="N980">
        <v>23</v>
      </c>
      <c r="O980" s="30" t="s">
        <v>445</v>
      </c>
      <c r="P980" s="35" t="s">
        <v>455</v>
      </c>
      <c r="Q980">
        <v>3</v>
      </c>
      <c r="R980">
        <v>78</v>
      </c>
      <c r="S980" s="18" t="s">
        <v>95</v>
      </c>
      <c r="T980" s="10" t="s">
        <v>613</v>
      </c>
      <c r="U980">
        <v>6</v>
      </c>
      <c r="V980">
        <v>6</v>
      </c>
      <c r="W980">
        <v>7</v>
      </c>
      <c r="X980">
        <v>7</v>
      </c>
      <c r="Y980">
        <v>2</v>
      </c>
      <c r="AA980">
        <v>1149</v>
      </c>
      <c r="AB980" t="s">
        <v>287</v>
      </c>
    </row>
    <row r="981" spans="1:28" x14ac:dyDescent="0.25">
      <c r="A981" s="18" t="s">
        <v>277</v>
      </c>
      <c r="B981" s="23" t="s">
        <v>285</v>
      </c>
      <c r="C981">
        <v>6.1</v>
      </c>
      <c r="D981">
        <v>7</v>
      </c>
      <c r="E981" s="28" t="str">
        <f>VLOOKUP(U981, method!$A$1:$B$15, 2, 0)</f>
        <v>中前</v>
      </c>
      <c r="F981">
        <v>3</v>
      </c>
      <c r="G981">
        <v>135</v>
      </c>
      <c r="H981" s="44">
        <v>1650</v>
      </c>
      <c r="I981" s="24" t="s">
        <v>389</v>
      </c>
      <c r="J981">
        <v>1</v>
      </c>
      <c r="K981">
        <v>40.840000000000003</v>
      </c>
      <c r="L981">
        <v>23</v>
      </c>
      <c r="M981">
        <v>4</v>
      </c>
      <c r="N981">
        <v>23</v>
      </c>
      <c r="O981" t="s">
        <v>511</v>
      </c>
      <c r="P981" s="35" t="s">
        <v>455</v>
      </c>
      <c r="Q981">
        <v>3</v>
      </c>
      <c r="R981">
        <v>78</v>
      </c>
      <c r="S981" s="18" t="s">
        <v>95</v>
      </c>
      <c r="T981" t="s">
        <v>1299</v>
      </c>
      <c r="U981">
        <v>5</v>
      </c>
      <c r="V981">
        <v>6</v>
      </c>
      <c r="W981">
        <v>5</v>
      </c>
      <c r="X981">
        <v>7</v>
      </c>
      <c r="AA981">
        <v>1145</v>
      </c>
      <c r="AB981" t="s">
        <v>287</v>
      </c>
    </row>
    <row r="982" spans="1:28" x14ac:dyDescent="0.25">
      <c r="A982" s="18" t="s">
        <v>277</v>
      </c>
      <c r="B982" s="23" t="s">
        <v>285</v>
      </c>
      <c r="C982">
        <v>3.1</v>
      </c>
      <c r="D982" s="33">
        <v>2</v>
      </c>
      <c r="E982" s="28" t="str">
        <f>VLOOKUP(U982, method!$A$1:$B$15, 2, 0)</f>
        <v>中前</v>
      </c>
      <c r="F982">
        <v>2</v>
      </c>
      <c r="G982">
        <v>132</v>
      </c>
      <c r="H982" s="44">
        <v>1650</v>
      </c>
      <c r="I982" s="24" t="s">
        <v>389</v>
      </c>
      <c r="J982">
        <v>1</v>
      </c>
      <c r="K982">
        <v>40.43</v>
      </c>
      <c r="L982">
        <v>6</v>
      </c>
      <c r="M982">
        <v>4</v>
      </c>
      <c r="N982">
        <v>23</v>
      </c>
      <c r="O982" s="31" t="s">
        <v>439</v>
      </c>
      <c r="P982" s="35" t="s">
        <v>455</v>
      </c>
      <c r="Q982">
        <v>3</v>
      </c>
      <c r="R982">
        <v>76</v>
      </c>
      <c r="S982" s="18" t="s">
        <v>95</v>
      </c>
      <c r="T982" s="10" t="s">
        <v>613</v>
      </c>
      <c r="U982">
        <v>7</v>
      </c>
      <c r="V982">
        <v>7</v>
      </c>
      <c r="W982">
        <v>5</v>
      </c>
      <c r="X982">
        <v>2</v>
      </c>
      <c r="AA982">
        <v>1139</v>
      </c>
      <c r="AB982" t="s">
        <v>287</v>
      </c>
    </row>
    <row r="983" spans="1:28" x14ac:dyDescent="0.25">
      <c r="A983" s="18" t="s">
        <v>277</v>
      </c>
      <c r="B983" s="23" t="s">
        <v>285</v>
      </c>
      <c r="C983">
        <v>2.1</v>
      </c>
      <c r="D983" s="34">
        <v>5</v>
      </c>
      <c r="E983" s="29" t="str">
        <f>VLOOKUP(U983, method!$A$1:$B$15, 2, 0)</f>
        <v>留後</v>
      </c>
      <c r="F983">
        <v>12</v>
      </c>
      <c r="G983">
        <v>132</v>
      </c>
      <c r="H983" s="46">
        <v>1800</v>
      </c>
      <c r="I983" s="22" t="s">
        <v>33</v>
      </c>
      <c r="J983">
        <v>1</v>
      </c>
      <c r="K983">
        <v>49.34</v>
      </c>
      <c r="L983">
        <v>8</v>
      </c>
      <c r="M983">
        <v>3</v>
      </c>
      <c r="N983">
        <v>23</v>
      </c>
      <c r="O983" s="30" t="s">
        <v>445</v>
      </c>
      <c r="P983" s="35" t="s">
        <v>455</v>
      </c>
      <c r="Q983">
        <v>3</v>
      </c>
      <c r="R983">
        <v>76</v>
      </c>
      <c r="S983" s="18" t="s">
        <v>95</v>
      </c>
      <c r="T983" s="10">
        <v>1</v>
      </c>
      <c r="U983">
        <v>12</v>
      </c>
      <c r="V983">
        <v>11</v>
      </c>
      <c r="W983">
        <v>10</v>
      </c>
      <c r="X983">
        <v>10</v>
      </c>
      <c r="Y983">
        <v>5</v>
      </c>
      <c r="AA983">
        <v>1129</v>
      </c>
      <c r="AB983" t="s">
        <v>287</v>
      </c>
    </row>
    <row r="984" spans="1:28" x14ac:dyDescent="0.25">
      <c r="A984" s="18" t="s">
        <v>277</v>
      </c>
      <c r="B984" s="23" t="s">
        <v>285</v>
      </c>
      <c r="C984">
        <v>2.4</v>
      </c>
      <c r="D984" s="33">
        <v>2</v>
      </c>
      <c r="E984" s="27" t="str">
        <f>VLOOKUP(U984, method!$A$1:$B$15, 2, 0)</f>
        <v>中後</v>
      </c>
      <c r="F984">
        <v>8</v>
      </c>
      <c r="G984">
        <v>129</v>
      </c>
      <c r="H984" s="46">
        <v>1800</v>
      </c>
      <c r="I984" s="22" t="s">
        <v>33</v>
      </c>
      <c r="J984">
        <v>1</v>
      </c>
      <c r="K984">
        <v>50.42</v>
      </c>
      <c r="L984">
        <v>1</v>
      </c>
      <c r="M984">
        <v>2</v>
      </c>
      <c r="N984">
        <v>23</v>
      </c>
      <c r="O984" s="31" t="s">
        <v>439</v>
      </c>
      <c r="P984" s="35" t="s">
        <v>455</v>
      </c>
      <c r="Q984">
        <v>3</v>
      </c>
      <c r="R984">
        <v>74</v>
      </c>
      <c r="S984" s="18" t="s">
        <v>95</v>
      </c>
      <c r="T984" s="10" t="s">
        <v>762</v>
      </c>
      <c r="U984">
        <v>9</v>
      </c>
      <c r="V984">
        <v>9</v>
      </c>
      <c r="W984">
        <v>9</v>
      </c>
      <c r="X984">
        <v>10</v>
      </c>
      <c r="Y984">
        <v>2</v>
      </c>
      <c r="AA984">
        <v>1140</v>
      </c>
      <c r="AB984" t="s">
        <v>287</v>
      </c>
    </row>
    <row r="985" spans="1:28" x14ac:dyDescent="0.25">
      <c r="A985" s="18" t="s">
        <v>277</v>
      </c>
      <c r="B985" s="23" t="s">
        <v>285</v>
      </c>
      <c r="C985">
        <v>3.1</v>
      </c>
      <c r="D985" s="33">
        <v>2</v>
      </c>
      <c r="E985" s="27" t="str">
        <f>VLOOKUP(U985, method!$A$1:$B$15, 2, 0)</f>
        <v>中後</v>
      </c>
      <c r="F985">
        <v>10</v>
      </c>
      <c r="G985">
        <v>129</v>
      </c>
      <c r="H985" s="44">
        <v>1650</v>
      </c>
      <c r="I985" s="22" t="s">
        <v>33</v>
      </c>
      <c r="J985">
        <v>1</v>
      </c>
      <c r="K985">
        <v>39.71</v>
      </c>
      <c r="L985">
        <v>11</v>
      </c>
      <c r="M985">
        <v>1</v>
      </c>
      <c r="N985">
        <v>23</v>
      </c>
      <c r="O985" s="30" t="s">
        <v>445</v>
      </c>
      <c r="P985" s="35" t="s">
        <v>455</v>
      </c>
      <c r="Q985">
        <v>3</v>
      </c>
      <c r="R985">
        <v>72</v>
      </c>
      <c r="S985" s="18" t="s">
        <v>95</v>
      </c>
      <c r="T985" s="10">
        <v>1</v>
      </c>
      <c r="U985">
        <v>10</v>
      </c>
      <c r="V985">
        <v>10</v>
      </c>
      <c r="W985">
        <v>9</v>
      </c>
      <c r="X985">
        <v>2</v>
      </c>
      <c r="AA985">
        <v>1157</v>
      </c>
      <c r="AB985" t="s">
        <v>287</v>
      </c>
    </row>
    <row r="986" spans="1:28" x14ac:dyDescent="0.25">
      <c r="A986" s="18" t="s">
        <v>277</v>
      </c>
      <c r="B986" s="23" t="s">
        <v>285</v>
      </c>
      <c r="C986">
        <v>16</v>
      </c>
      <c r="D986" s="34">
        <v>5</v>
      </c>
      <c r="E986" s="29" t="str">
        <f>VLOOKUP(U986, method!$A$1:$B$15, 2, 0)</f>
        <v>留後</v>
      </c>
      <c r="F986">
        <v>14</v>
      </c>
      <c r="G986">
        <v>128</v>
      </c>
      <c r="H986" s="46">
        <v>1400</v>
      </c>
      <c r="I986" s="16" t="s">
        <v>406</v>
      </c>
      <c r="J986">
        <v>1</v>
      </c>
      <c r="K986">
        <v>22.41</v>
      </c>
      <c r="L986">
        <v>11</v>
      </c>
      <c r="M986">
        <v>12</v>
      </c>
      <c r="N986">
        <v>22</v>
      </c>
      <c r="O986" t="s">
        <v>545</v>
      </c>
      <c r="P986" s="35" t="s">
        <v>455</v>
      </c>
      <c r="Q986">
        <v>3</v>
      </c>
      <c r="R986">
        <v>73</v>
      </c>
      <c r="S986" s="18" t="s">
        <v>95</v>
      </c>
      <c r="T986" s="10" t="s">
        <v>442</v>
      </c>
      <c r="U986">
        <v>14</v>
      </c>
      <c r="V986">
        <v>14</v>
      </c>
      <c r="W986">
        <v>11</v>
      </c>
      <c r="X986">
        <v>5</v>
      </c>
      <c r="AA986">
        <v>1149</v>
      </c>
      <c r="AB986" t="s">
        <v>287</v>
      </c>
    </row>
    <row r="987" spans="1:28" x14ac:dyDescent="0.25">
      <c r="A987" s="18" t="s">
        <v>277</v>
      </c>
      <c r="B987" s="23" t="s">
        <v>285</v>
      </c>
      <c r="C987">
        <v>24</v>
      </c>
      <c r="D987" s="33">
        <v>3</v>
      </c>
      <c r="E987" s="29" t="str">
        <f>VLOOKUP(U987, method!$A$1:$B$15, 2, 0)</f>
        <v>留後</v>
      </c>
      <c r="F987">
        <v>14</v>
      </c>
      <c r="G987">
        <v>128</v>
      </c>
      <c r="H987" s="46">
        <v>1400</v>
      </c>
      <c r="I987" s="16" t="s">
        <v>406</v>
      </c>
      <c r="J987">
        <v>1</v>
      </c>
      <c r="K987">
        <v>21.27</v>
      </c>
      <c r="L987">
        <v>20</v>
      </c>
      <c r="M987">
        <v>11</v>
      </c>
      <c r="N987">
        <v>22</v>
      </c>
      <c r="O987" t="s">
        <v>469</v>
      </c>
      <c r="P987" s="35" t="s">
        <v>436</v>
      </c>
      <c r="Q987">
        <v>3</v>
      </c>
      <c r="R987">
        <v>73</v>
      </c>
      <c r="S987" s="18" t="s">
        <v>95</v>
      </c>
      <c r="T987" s="10" t="s">
        <v>452</v>
      </c>
      <c r="U987">
        <v>12</v>
      </c>
      <c r="V987">
        <v>14</v>
      </c>
      <c r="W987">
        <v>13</v>
      </c>
      <c r="X987">
        <v>3</v>
      </c>
      <c r="AA987">
        <v>1159</v>
      </c>
      <c r="AB987" t="s">
        <v>1497</v>
      </c>
    </row>
    <row r="988" spans="1:28" x14ac:dyDescent="0.25">
      <c r="A988" s="18" t="s">
        <v>277</v>
      </c>
      <c r="B988" s="24" t="s">
        <v>289</v>
      </c>
      <c r="C988">
        <v>8.5</v>
      </c>
      <c r="D988" s="33">
        <v>2</v>
      </c>
      <c r="E988" s="27" t="str">
        <f>VLOOKUP(U988, method!$A$1:$B$15, 2, 0)</f>
        <v>中後</v>
      </c>
      <c r="F988">
        <v>6</v>
      </c>
      <c r="G988">
        <v>130</v>
      </c>
      <c r="H988" s="44">
        <v>1650</v>
      </c>
      <c r="I988" s="18" t="s">
        <v>12</v>
      </c>
      <c r="J988">
        <v>1</v>
      </c>
      <c r="K988">
        <v>39.21</v>
      </c>
      <c r="L988">
        <v>25</v>
      </c>
      <c r="M988">
        <v>6</v>
      </c>
      <c r="N988">
        <v>25</v>
      </c>
      <c r="O988" s="31" t="s">
        <v>435</v>
      </c>
      <c r="P988" s="35" t="s">
        <v>436</v>
      </c>
      <c r="Q988">
        <v>3</v>
      </c>
      <c r="R988">
        <v>71</v>
      </c>
      <c r="S988" s="19" t="s">
        <v>57</v>
      </c>
      <c r="T988" s="10" t="s">
        <v>376</v>
      </c>
      <c r="U988">
        <v>8</v>
      </c>
      <c r="V988">
        <v>8</v>
      </c>
      <c r="W988">
        <v>7</v>
      </c>
      <c r="X988">
        <v>2</v>
      </c>
      <c r="AA988">
        <v>1165</v>
      </c>
      <c r="AB988" t="s">
        <v>113</v>
      </c>
    </row>
    <row r="989" spans="1:28" x14ac:dyDescent="0.25">
      <c r="A989" s="18" t="s">
        <v>277</v>
      </c>
      <c r="B989" s="24" t="s">
        <v>289</v>
      </c>
      <c r="C989">
        <v>26</v>
      </c>
      <c r="D989">
        <v>7</v>
      </c>
      <c r="E989" s="29" t="str">
        <f>VLOOKUP(U989, method!$A$1:$B$15, 2, 0)</f>
        <v>留後</v>
      </c>
      <c r="F989">
        <v>10</v>
      </c>
      <c r="G989">
        <v>129</v>
      </c>
      <c r="H989" s="44">
        <v>1650</v>
      </c>
      <c r="I989" s="17" t="s">
        <v>448</v>
      </c>
      <c r="J989">
        <v>1</v>
      </c>
      <c r="K989">
        <v>40.67</v>
      </c>
      <c r="L989">
        <v>4</v>
      </c>
      <c r="M989">
        <v>6</v>
      </c>
      <c r="N989">
        <v>25</v>
      </c>
      <c r="O989" s="31" t="s">
        <v>439</v>
      </c>
      <c r="P989" s="36" t="s">
        <v>440</v>
      </c>
      <c r="Q989">
        <v>3</v>
      </c>
      <c r="R989">
        <v>73</v>
      </c>
      <c r="S989" s="19" t="s">
        <v>57</v>
      </c>
      <c r="T989" t="s">
        <v>508</v>
      </c>
      <c r="U989">
        <v>12</v>
      </c>
      <c r="V989">
        <v>12</v>
      </c>
      <c r="W989">
        <v>12</v>
      </c>
      <c r="X989">
        <v>7</v>
      </c>
      <c r="AA989">
        <v>1168</v>
      </c>
      <c r="AB989" t="s">
        <v>113</v>
      </c>
    </row>
    <row r="990" spans="1:28" x14ac:dyDescent="0.25">
      <c r="A990" s="18" t="s">
        <v>277</v>
      </c>
      <c r="B990" s="24" t="s">
        <v>289</v>
      </c>
      <c r="C990">
        <v>67</v>
      </c>
      <c r="D990" s="34">
        <v>5</v>
      </c>
      <c r="E990" s="29" t="str">
        <f>VLOOKUP(U990, method!$A$1:$B$15, 2, 0)</f>
        <v>留後</v>
      </c>
      <c r="F990">
        <v>9</v>
      </c>
      <c r="G990">
        <v>130</v>
      </c>
      <c r="H990" s="34">
        <v>1600</v>
      </c>
      <c r="I990" s="17" t="s">
        <v>448</v>
      </c>
      <c r="J990">
        <v>1</v>
      </c>
      <c r="K990">
        <v>35.51</v>
      </c>
      <c r="L990">
        <v>18</v>
      </c>
      <c r="M990">
        <v>5</v>
      </c>
      <c r="N990">
        <v>25</v>
      </c>
      <c r="O990" t="s">
        <v>631</v>
      </c>
      <c r="P990" s="35" t="s">
        <v>436</v>
      </c>
      <c r="Q990">
        <v>3</v>
      </c>
      <c r="R990">
        <v>74</v>
      </c>
      <c r="S990" s="19" t="s">
        <v>57</v>
      </c>
      <c r="T990" t="s">
        <v>529</v>
      </c>
      <c r="U990">
        <v>12</v>
      </c>
      <c r="V990">
        <v>10</v>
      </c>
      <c r="W990">
        <v>11</v>
      </c>
      <c r="X990">
        <v>5</v>
      </c>
      <c r="AA990">
        <v>1161</v>
      </c>
      <c r="AB990" t="s">
        <v>113</v>
      </c>
    </row>
    <row r="991" spans="1:28" x14ac:dyDescent="0.25">
      <c r="A991" s="18" t="s">
        <v>277</v>
      </c>
      <c r="B991" s="24" t="s">
        <v>289</v>
      </c>
      <c r="C991">
        <v>63</v>
      </c>
      <c r="D991">
        <v>13</v>
      </c>
      <c r="E991" s="29" t="str">
        <f>VLOOKUP(U991, method!$A$1:$B$15, 2, 0)</f>
        <v>留後</v>
      </c>
      <c r="F991">
        <v>11</v>
      </c>
      <c r="G991">
        <v>126</v>
      </c>
      <c r="H991" s="44">
        <v>1650</v>
      </c>
      <c r="I991" s="24" t="s">
        <v>146</v>
      </c>
      <c r="J991">
        <v>1</v>
      </c>
      <c r="K991">
        <v>39.47</v>
      </c>
      <c r="L991">
        <v>26</v>
      </c>
      <c r="M991">
        <v>3</v>
      </c>
      <c r="N991">
        <v>25</v>
      </c>
      <c r="O991" t="s">
        <v>511</v>
      </c>
      <c r="P991" s="35" t="s">
        <v>455</v>
      </c>
      <c r="Q991">
        <v>3</v>
      </c>
      <c r="R991">
        <v>76</v>
      </c>
      <c r="S991" s="19" t="s">
        <v>57</v>
      </c>
      <c r="T991">
        <v>7</v>
      </c>
      <c r="U991">
        <v>14</v>
      </c>
      <c r="V991">
        <v>14</v>
      </c>
      <c r="W991">
        <v>14</v>
      </c>
      <c r="X991">
        <v>13</v>
      </c>
      <c r="AA991">
        <v>1172</v>
      </c>
      <c r="AB991" t="s">
        <v>113</v>
      </c>
    </row>
    <row r="992" spans="1:28" x14ac:dyDescent="0.25">
      <c r="A992" s="18" t="s">
        <v>277</v>
      </c>
      <c r="B992" s="24" t="s">
        <v>289</v>
      </c>
      <c r="C992">
        <v>13</v>
      </c>
      <c r="D992">
        <v>7</v>
      </c>
      <c r="E992" s="28" t="str">
        <f>VLOOKUP(U992, method!$A$1:$B$15, 2, 0)</f>
        <v>中前</v>
      </c>
      <c r="F992">
        <v>3</v>
      </c>
      <c r="G992">
        <v>129</v>
      </c>
      <c r="H992" s="46">
        <v>1800</v>
      </c>
      <c r="I992" s="17" t="s">
        <v>448</v>
      </c>
      <c r="J992">
        <v>1</v>
      </c>
      <c r="K992">
        <v>50.1</v>
      </c>
      <c r="L992">
        <v>12</v>
      </c>
      <c r="M992">
        <v>3</v>
      </c>
      <c r="N992">
        <v>25</v>
      </c>
      <c r="O992" s="31" t="s">
        <v>439</v>
      </c>
      <c r="P992" s="35" t="s">
        <v>436</v>
      </c>
      <c r="Q992">
        <v>3</v>
      </c>
      <c r="R992">
        <v>76</v>
      </c>
      <c r="S992" s="19" t="s">
        <v>57</v>
      </c>
      <c r="T992">
        <v>5</v>
      </c>
      <c r="U992">
        <v>4</v>
      </c>
      <c r="V992">
        <v>4</v>
      </c>
      <c r="W992">
        <v>3</v>
      </c>
      <c r="X992">
        <v>3</v>
      </c>
      <c r="Y992">
        <v>7</v>
      </c>
      <c r="AA992">
        <v>1173</v>
      </c>
      <c r="AB992" t="s">
        <v>113</v>
      </c>
    </row>
    <row r="993" spans="1:28" x14ac:dyDescent="0.25">
      <c r="A993" s="18" t="s">
        <v>277</v>
      </c>
      <c r="B993" s="24" t="s">
        <v>289</v>
      </c>
      <c r="C993">
        <v>23</v>
      </c>
      <c r="D993" s="33">
        <v>2</v>
      </c>
      <c r="E993" s="27" t="str">
        <f>VLOOKUP(U993, method!$A$1:$B$15, 2, 0)</f>
        <v>中後</v>
      </c>
      <c r="F993">
        <v>6</v>
      </c>
      <c r="G993">
        <v>125</v>
      </c>
      <c r="H993" s="44">
        <v>1650</v>
      </c>
      <c r="I993" s="21" t="s">
        <v>61</v>
      </c>
      <c r="J993">
        <v>1</v>
      </c>
      <c r="K993">
        <v>39.229999999999997</v>
      </c>
      <c r="L993">
        <v>26</v>
      </c>
      <c r="M993">
        <v>2</v>
      </c>
      <c r="N993">
        <v>25</v>
      </c>
      <c r="O993" s="31" t="s">
        <v>435</v>
      </c>
      <c r="P993" s="35" t="s">
        <v>455</v>
      </c>
      <c r="Q993">
        <v>3</v>
      </c>
      <c r="R993">
        <v>75</v>
      </c>
      <c r="S993" s="19" t="s">
        <v>57</v>
      </c>
      <c r="T993" s="10">
        <v>1</v>
      </c>
      <c r="U993">
        <v>8</v>
      </c>
      <c r="V993">
        <v>8</v>
      </c>
      <c r="W993">
        <v>7</v>
      </c>
      <c r="X993">
        <v>2</v>
      </c>
      <c r="AA993">
        <v>1184</v>
      </c>
      <c r="AB993" t="s">
        <v>113</v>
      </c>
    </row>
    <row r="994" spans="1:28" x14ac:dyDescent="0.25">
      <c r="A994" s="18" t="s">
        <v>277</v>
      </c>
      <c r="B994" s="24" t="s">
        <v>289</v>
      </c>
      <c r="C994">
        <v>15</v>
      </c>
      <c r="D994">
        <v>8</v>
      </c>
      <c r="E994" s="27" t="str">
        <f>VLOOKUP(U994, method!$A$1:$B$15, 2, 0)</f>
        <v>中後</v>
      </c>
      <c r="F994">
        <v>6</v>
      </c>
      <c r="G994">
        <v>132</v>
      </c>
      <c r="H994" s="44">
        <v>1650</v>
      </c>
      <c r="I994" s="25" t="s">
        <v>26</v>
      </c>
      <c r="J994">
        <v>1</v>
      </c>
      <c r="K994">
        <v>40.69</v>
      </c>
      <c r="L994">
        <v>5</v>
      </c>
      <c r="M994">
        <v>2</v>
      </c>
      <c r="N994">
        <v>25</v>
      </c>
      <c r="O994" s="31" t="s">
        <v>439</v>
      </c>
      <c r="P994" s="35" t="s">
        <v>455</v>
      </c>
      <c r="Q994">
        <v>3</v>
      </c>
      <c r="R994">
        <v>76</v>
      </c>
      <c r="S994" s="19" t="s">
        <v>57</v>
      </c>
      <c r="T994" t="s">
        <v>519</v>
      </c>
      <c r="U994">
        <v>8</v>
      </c>
      <c r="V994">
        <v>8</v>
      </c>
      <c r="W994">
        <v>9</v>
      </c>
      <c r="X994">
        <v>8</v>
      </c>
      <c r="AA994">
        <v>1167</v>
      </c>
      <c r="AB994" t="s">
        <v>113</v>
      </c>
    </row>
    <row r="995" spans="1:28" x14ac:dyDescent="0.25">
      <c r="A995" s="18" t="s">
        <v>277</v>
      </c>
      <c r="B995" s="24" t="s">
        <v>289</v>
      </c>
      <c r="C995">
        <v>15</v>
      </c>
      <c r="D995">
        <v>6</v>
      </c>
      <c r="E995" s="27" t="str">
        <f>VLOOKUP(U995, method!$A$1:$B$15, 2, 0)</f>
        <v>中後</v>
      </c>
      <c r="F995">
        <v>9</v>
      </c>
      <c r="G995">
        <v>133</v>
      </c>
      <c r="H995" s="46">
        <v>1800</v>
      </c>
      <c r="I995" s="21" t="s">
        <v>61</v>
      </c>
      <c r="J995">
        <v>1</v>
      </c>
      <c r="K995">
        <v>50.27</v>
      </c>
      <c r="L995">
        <v>22</v>
      </c>
      <c r="M995">
        <v>1</v>
      </c>
      <c r="N995">
        <v>25</v>
      </c>
      <c r="O995" s="31" t="s">
        <v>435</v>
      </c>
      <c r="P995" s="35" t="s">
        <v>455</v>
      </c>
      <c r="Q995">
        <v>3</v>
      </c>
      <c r="R995">
        <v>76</v>
      </c>
      <c r="S995" s="19" t="s">
        <v>57</v>
      </c>
      <c r="T995" t="s">
        <v>529</v>
      </c>
      <c r="U995">
        <v>10</v>
      </c>
      <c r="V995">
        <v>10</v>
      </c>
      <c r="W995">
        <v>11</v>
      </c>
      <c r="X995">
        <v>12</v>
      </c>
      <c r="Y995">
        <v>6</v>
      </c>
      <c r="AA995">
        <v>1167</v>
      </c>
      <c r="AB995" t="s">
        <v>113</v>
      </c>
    </row>
    <row r="996" spans="1:28" x14ac:dyDescent="0.25">
      <c r="A996" s="18" t="s">
        <v>277</v>
      </c>
      <c r="B996" s="24" t="s">
        <v>289</v>
      </c>
      <c r="C996">
        <v>10</v>
      </c>
      <c r="D996">
        <v>12</v>
      </c>
      <c r="E996" s="27" t="str">
        <f>VLOOKUP(U996, method!$A$1:$B$15, 2, 0)</f>
        <v>中後</v>
      </c>
      <c r="F996">
        <v>1</v>
      </c>
      <c r="G996">
        <v>115</v>
      </c>
      <c r="H996" s="46">
        <v>1800</v>
      </c>
      <c r="I996" s="24" t="s">
        <v>146</v>
      </c>
      <c r="J996">
        <v>1</v>
      </c>
      <c r="K996">
        <v>49.74</v>
      </c>
      <c r="L996">
        <v>8</v>
      </c>
      <c r="M996">
        <v>1</v>
      </c>
      <c r="N996">
        <v>25</v>
      </c>
      <c r="O996" s="31" t="s">
        <v>439</v>
      </c>
      <c r="P996" s="35" t="s">
        <v>455</v>
      </c>
      <c r="Q996" t="s">
        <v>1503</v>
      </c>
      <c r="R996">
        <v>76</v>
      </c>
      <c r="S996" s="19" t="s">
        <v>57</v>
      </c>
      <c r="T996" t="s">
        <v>536</v>
      </c>
      <c r="U996">
        <v>8</v>
      </c>
      <c r="V996">
        <v>7</v>
      </c>
      <c r="W996">
        <v>7</v>
      </c>
      <c r="X996">
        <v>10</v>
      </c>
      <c r="Y996">
        <v>12</v>
      </c>
      <c r="AA996">
        <v>1165</v>
      </c>
      <c r="AB996" t="s">
        <v>113</v>
      </c>
    </row>
    <row r="997" spans="1:28" x14ac:dyDescent="0.25">
      <c r="A997" s="18" t="s">
        <v>277</v>
      </c>
      <c r="B997" s="24" t="s">
        <v>289</v>
      </c>
      <c r="C997">
        <v>13</v>
      </c>
      <c r="D997" s="33">
        <v>1</v>
      </c>
      <c r="E997" s="28" t="str">
        <f>VLOOKUP(U997, method!$A$1:$B$15, 2, 0)</f>
        <v>中前</v>
      </c>
      <c r="F997">
        <v>3</v>
      </c>
      <c r="G997">
        <v>128</v>
      </c>
      <c r="H997" s="44">
        <v>1650</v>
      </c>
      <c r="I997" s="17" t="s">
        <v>448</v>
      </c>
      <c r="J997">
        <v>1</v>
      </c>
      <c r="K997">
        <v>39.409999999999997</v>
      </c>
      <c r="L997">
        <v>26</v>
      </c>
      <c r="M997">
        <v>12</v>
      </c>
      <c r="N997">
        <v>24</v>
      </c>
      <c r="O997" s="31" t="s">
        <v>451</v>
      </c>
      <c r="P997" s="35" t="s">
        <v>455</v>
      </c>
      <c r="Q997">
        <v>3</v>
      </c>
      <c r="R997">
        <v>70</v>
      </c>
      <c r="S997" s="19" t="s">
        <v>57</v>
      </c>
      <c r="T997" s="10" t="s">
        <v>452</v>
      </c>
      <c r="U997">
        <v>4</v>
      </c>
      <c r="V997">
        <v>4</v>
      </c>
      <c r="W997">
        <v>4</v>
      </c>
      <c r="X997">
        <v>1</v>
      </c>
      <c r="AA997">
        <v>1162</v>
      </c>
      <c r="AB997" t="s">
        <v>113</v>
      </c>
    </row>
    <row r="998" spans="1:28" x14ac:dyDescent="0.25">
      <c r="A998" s="18" t="s">
        <v>277</v>
      </c>
      <c r="B998" s="24" t="s">
        <v>289</v>
      </c>
      <c r="C998">
        <v>30</v>
      </c>
      <c r="D998">
        <v>9</v>
      </c>
      <c r="E998" s="27" t="str">
        <f>VLOOKUP(U998, method!$A$1:$B$15, 2, 0)</f>
        <v>中後</v>
      </c>
      <c r="F998">
        <v>10</v>
      </c>
      <c r="G998">
        <v>128</v>
      </c>
      <c r="H998" s="44">
        <v>1650</v>
      </c>
      <c r="I998" s="24" t="s">
        <v>411</v>
      </c>
      <c r="J998">
        <v>1</v>
      </c>
      <c r="K998">
        <v>41.2</v>
      </c>
      <c r="L998">
        <v>4</v>
      </c>
      <c r="M998">
        <v>12</v>
      </c>
      <c r="N998">
        <v>24</v>
      </c>
      <c r="O998" s="31" t="s">
        <v>439</v>
      </c>
      <c r="P998" s="35" t="s">
        <v>455</v>
      </c>
      <c r="Q998">
        <v>3</v>
      </c>
      <c r="R998">
        <v>72</v>
      </c>
      <c r="S998" s="19" t="s">
        <v>57</v>
      </c>
      <c r="T998" t="s">
        <v>519</v>
      </c>
      <c r="U998">
        <v>9</v>
      </c>
      <c r="V998">
        <v>9</v>
      </c>
      <c r="W998">
        <v>9</v>
      </c>
      <c r="X998">
        <v>9</v>
      </c>
      <c r="AA998">
        <v>1162</v>
      </c>
      <c r="AB998" t="s">
        <v>113</v>
      </c>
    </row>
    <row r="999" spans="1:28" x14ac:dyDescent="0.25">
      <c r="A999" s="18" t="s">
        <v>277</v>
      </c>
      <c r="B999" s="24" t="s">
        <v>289</v>
      </c>
      <c r="C999">
        <v>16</v>
      </c>
      <c r="D999" s="33">
        <v>3</v>
      </c>
      <c r="E999" s="27" t="str">
        <f>VLOOKUP(U999, method!$A$1:$B$15, 2, 0)</f>
        <v>中後</v>
      </c>
      <c r="F999">
        <v>2</v>
      </c>
      <c r="G999">
        <v>129</v>
      </c>
      <c r="H999" s="44">
        <v>1650</v>
      </c>
      <c r="I999" s="21" t="s">
        <v>61</v>
      </c>
      <c r="J999">
        <v>1</v>
      </c>
      <c r="K999">
        <v>39.799999999999997</v>
      </c>
      <c r="L999">
        <v>20</v>
      </c>
      <c r="M999">
        <v>11</v>
      </c>
      <c r="N999">
        <v>24</v>
      </c>
      <c r="O999" s="31" t="s">
        <v>435</v>
      </c>
      <c r="P999" s="36" t="s">
        <v>440</v>
      </c>
      <c r="Q999">
        <v>3</v>
      </c>
      <c r="R999">
        <v>72</v>
      </c>
      <c r="S999" s="19" t="s">
        <v>57</v>
      </c>
      <c r="T999" s="10" t="s">
        <v>526</v>
      </c>
      <c r="U999">
        <v>8</v>
      </c>
      <c r="V999">
        <v>8</v>
      </c>
      <c r="W999">
        <v>8</v>
      </c>
      <c r="X999">
        <v>3</v>
      </c>
      <c r="AA999">
        <v>1152</v>
      </c>
      <c r="AB999" t="s">
        <v>961</v>
      </c>
    </row>
    <row r="1000" spans="1:28" x14ac:dyDescent="0.25">
      <c r="A1000" s="18" t="s">
        <v>277</v>
      </c>
      <c r="B1000" s="24" t="s">
        <v>289</v>
      </c>
      <c r="C1000">
        <v>11</v>
      </c>
      <c r="D1000" s="34">
        <v>5</v>
      </c>
      <c r="E1000" s="28" t="str">
        <f>VLOOKUP(U1000, method!$A$1:$B$15, 2, 0)</f>
        <v>中前</v>
      </c>
      <c r="F1000">
        <v>4</v>
      </c>
      <c r="G1000">
        <v>129</v>
      </c>
      <c r="H1000" s="46">
        <v>1800</v>
      </c>
      <c r="I1000" s="21" t="s">
        <v>61</v>
      </c>
      <c r="J1000">
        <v>1</v>
      </c>
      <c r="K1000">
        <v>49.38</v>
      </c>
      <c r="L1000">
        <v>27</v>
      </c>
      <c r="M1000">
        <v>10</v>
      </c>
      <c r="N1000">
        <v>24</v>
      </c>
      <c r="O1000" s="31" t="s">
        <v>435</v>
      </c>
      <c r="P1000" s="35" t="s">
        <v>455</v>
      </c>
      <c r="Q1000">
        <v>3</v>
      </c>
      <c r="R1000">
        <v>73</v>
      </c>
      <c r="S1000" s="19" t="s">
        <v>57</v>
      </c>
      <c r="T1000" s="10">
        <v>2</v>
      </c>
      <c r="U1000">
        <v>7</v>
      </c>
      <c r="V1000">
        <v>7</v>
      </c>
      <c r="W1000">
        <v>8</v>
      </c>
      <c r="X1000">
        <v>7</v>
      </c>
      <c r="Y1000">
        <v>5</v>
      </c>
      <c r="AA1000">
        <v>1147</v>
      </c>
      <c r="AB1000" t="s">
        <v>16</v>
      </c>
    </row>
    <row r="1001" spans="1:28" x14ac:dyDescent="0.25">
      <c r="A1001" s="18" t="s">
        <v>277</v>
      </c>
      <c r="B1001" s="24" t="s">
        <v>289</v>
      </c>
      <c r="C1001">
        <v>37</v>
      </c>
      <c r="D1001">
        <v>9</v>
      </c>
      <c r="E1001" s="28" t="str">
        <f>VLOOKUP(U1001, method!$A$1:$B$15, 2, 0)</f>
        <v>中前</v>
      </c>
      <c r="F1001">
        <v>9</v>
      </c>
      <c r="G1001">
        <v>132</v>
      </c>
      <c r="H1001" s="44">
        <v>1650</v>
      </c>
      <c r="I1001" s="21" t="s">
        <v>61</v>
      </c>
      <c r="J1001">
        <v>1</v>
      </c>
      <c r="K1001">
        <v>40.9</v>
      </c>
      <c r="L1001">
        <v>9</v>
      </c>
      <c r="M1001">
        <v>10</v>
      </c>
      <c r="N1001">
        <v>24</v>
      </c>
      <c r="O1001" s="31" t="s">
        <v>439</v>
      </c>
      <c r="P1001" s="35" t="s">
        <v>455</v>
      </c>
      <c r="Q1001">
        <v>3</v>
      </c>
      <c r="R1001">
        <v>75</v>
      </c>
      <c r="S1001" s="19" t="s">
        <v>57</v>
      </c>
      <c r="T1001" t="s">
        <v>637</v>
      </c>
      <c r="U1001">
        <v>5</v>
      </c>
      <c r="V1001">
        <v>4</v>
      </c>
      <c r="W1001">
        <v>4</v>
      </c>
      <c r="X1001">
        <v>9</v>
      </c>
      <c r="AA1001">
        <v>1135</v>
      </c>
      <c r="AB1001" t="s">
        <v>16</v>
      </c>
    </row>
    <row r="1002" spans="1:28" x14ac:dyDescent="0.25">
      <c r="A1002" s="18" t="s">
        <v>277</v>
      </c>
      <c r="B1002" s="24" t="s">
        <v>289</v>
      </c>
      <c r="C1002">
        <v>13</v>
      </c>
      <c r="D1002">
        <v>10</v>
      </c>
      <c r="E1002" s="28" t="str">
        <f>VLOOKUP(U1002, method!$A$1:$B$15, 2, 0)</f>
        <v>中前</v>
      </c>
      <c r="F1002">
        <v>9</v>
      </c>
      <c r="G1002">
        <v>131</v>
      </c>
      <c r="H1002" s="44">
        <v>1650</v>
      </c>
      <c r="I1002" s="21" t="s">
        <v>61</v>
      </c>
      <c r="J1002">
        <v>1</v>
      </c>
      <c r="K1002">
        <v>42.16</v>
      </c>
      <c r="L1002">
        <v>11</v>
      </c>
      <c r="M1002">
        <v>9</v>
      </c>
      <c r="N1002">
        <v>24</v>
      </c>
      <c r="O1002" s="31" t="s">
        <v>439</v>
      </c>
      <c r="P1002" s="35" t="s">
        <v>455</v>
      </c>
      <c r="Q1002">
        <v>3</v>
      </c>
      <c r="R1002">
        <v>75</v>
      </c>
      <c r="S1002" s="19" t="s">
        <v>57</v>
      </c>
      <c r="T1002">
        <v>7</v>
      </c>
      <c r="U1002">
        <v>4</v>
      </c>
      <c r="V1002">
        <v>4</v>
      </c>
      <c r="W1002">
        <v>4</v>
      </c>
      <c r="X1002">
        <v>10</v>
      </c>
      <c r="AA1002">
        <v>1140</v>
      </c>
      <c r="AB1002" t="s">
        <v>16</v>
      </c>
    </row>
    <row r="1003" spans="1:28" x14ac:dyDescent="0.25">
      <c r="A1003" s="18" t="s">
        <v>277</v>
      </c>
      <c r="B1003" s="24" t="s">
        <v>289</v>
      </c>
      <c r="C1003">
        <v>6.4</v>
      </c>
      <c r="D1003" s="33">
        <v>2</v>
      </c>
      <c r="E1003" s="28" t="str">
        <f>VLOOKUP(U1003, method!$A$1:$B$15, 2, 0)</f>
        <v>中前</v>
      </c>
      <c r="F1003">
        <v>7</v>
      </c>
      <c r="G1003">
        <v>127</v>
      </c>
      <c r="H1003" s="46">
        <v>1800</v>
      </c>
      <c r="I1003" s="22" t="s">
        <v>33</v>
      </c>
      <c r="J1003">
        <v>1</v>
      </c>
      <c r="K1003">
        <v>48.88</v>
      </c>
      <c r="L1003">
        <v>10</v>
      </c>
      <c r="M1003">
        <v>7</v>
      </c>
      <c r="N1003">
        <v>24</v>
      </c>
      <c r="O1003" s="30" t="s">
        <v>445</v>
      </c>
      <c r="P1003" s="35" t="s">
        <v>436</v>
      </c>
      <c r="Q1003">
        <v>3</v>
      </c>
      <c r="R1003">
        <v>72</v>
      </c>
      <c r="S1003" s="19" t="s">
        <v>57</v>
      </c>
      <c r="T1003" s="10" t="s">
        <v>762</v>
      </c>
      <c r="U1003">
        <v>6</v>
      </c>
      <c r="V1003">
        <v>8</v>
      </c>
      <c r="W1003">
        <v>8</v>
      </c>
      <c r="X1003">
        <v>7</v>
      </c>
      <c r="Y1003">
        <v>2</v>
      </c>
      <c r="AA1003">
        <v>1153</v>
      </c>
      <c r="AB1003" t="s">
        <v>16</v>
      </c>
    </row>
    <row r="1004" spans="1:28" x14ac:dyDescent="0.25">
      <c r="A1004" s="18" t="s">
        <v>277</v>
      </c>
      <c r="B1004" s="24" t="s">
        <v>289</v>
      </c>
      <c r="C1004">
        <v>20</v>
      </c>
      <c r="D1004" s="33">
        <v>2</v>
      </c>
      <c r="E1004" s="27" t="str">
        <f>VLOOKUP(U1004, method!$A$1:$B$15, 2, 0)</f>
        <v>中後</v>
      </c>
      <c r="F1004">
        <v>11</v>
      </c>
      <c r="G1004">
        <v>124</v>
      </c>
      <c r="H1004" s="44">
        <v>1650</v>
      </c>
      <c r="I1004" s="21" t="s">
        <v>61</v>
      </c>
      <c r="J1004">
        <v>1</v>
      </c>
      <c r="K1004">
        <v>40.01</v>
      </c>
      <c r="L1004">
        <v>26</v>
      </c>
      <c r="M1004">
        <v>6</v>
      </c>
      <c r="N1004">
        <v>24</v>
      </c>
      <c r="O1004" s="31" t="s">
        <v>435</v>
      </c>
      <c r="P1004" s="35" t="s">
        <v>455</v>
      </c>
      <c r="Q1004">
        <v>3</v>
      </c>
      <c r="R1004">
        <v>70</v>
      </c>
      <c r="S1004" s="19" t="s">
        <v>57</v>
      </c>
      <c r="T1004" s="10">
        <v>1</v>
      </c>
      <c r="U1004">
        <v>10</v>
      </c>
      <c r="V1004">
        <v>7</v>
      </c>
      <c r="W1004">
        <v>2</v>
      </c>
      <c r="X1004">
        <v>2</v>
      </c>
      <c r="AA1004">
        <v>1161</v>
      </c>
      <c r="AB1004" t="s">
        <v>16</v>
      </c>
    </row>
    <row r="1005" spans="1:28" x14ac:dyDescent="0.25">
      <c r="A1005" s="18" t="s">
        <v>277</v>
      </c>
      <c r="B1005" s="24" t="s">
        <v>289</v>
      </c>
      <c r="C1005">
        <v>14</v>
      </c>
      <c r="D1005">
        <v>7</v>
      </c>
      <c r="E1005" s="28" t="str">
        <f>VLOOKUP(U1005, method!$A$1:$B$15, 2, 0)</f>
        <v>中前</v>
      </c>
      <c r="F1005">
        <v>6</v>
      </c>
      <c r="G1005">
        <v>130</v>
      </c>
      <c r="H1005" s="44">
        <v>1650</v>
      </c>
      <c r="I1005" s="21" t="s">
        <v>61</v>
      </c>
      <c r="J1005">
        <v>1</v>
      </c>
      <c r="K1005">
        <v>40.9</v>
      </c>
      <c r="L1005">
        <v>12</v>
      </c>
      <c r="M1005">
        <v>6</v>
      </c>
      <c r="N1005">
        <v>24</v>
      </c>
      <c r="O1005" s="30" t="s">
        <v>445</v>
      </c>
      <c r="P1005" s="35" t="s">
        <v>455</v>
      </c>
      <c r="Q1005">
        <v>3</v>
      </c>
      <c r="R1005">
        <v>70</v>
      </c>
      <c r="S1005" s="19" t="s">
        <v>57</v>
      </c>
      <c r="T1005" t="s">
        <v>456</v>
      </c>
      <c r="U1005">
        <v>6</v>
      </c>
      <c r="V1005">
        <v>5</v>
      </c>
      <c r="W1005">
        <v>5</v>
      </c>
      <c r="X1005">
        <v>7</v>
      </c>
      <c r="AA1005">
        <v>1155</v>
      </c>
      <c r="AB1005" t="s">
        <v>16</v>
      </c>
    </row>
    <row r="1006" spans="1:28" x14ac:dyDescent="0.25">
      <c r="A1006" s="18" t="s">
        <v>277</v>
      </c>
      <c r="B1006" s="24" t="s">
        <v>289</v>
      </c>
      <c r="C1006">
        <v>6</v>
      </c>
      <c r="D1006" s="33">
        <v>1</v>
      </c>
      <c r="E1006" s="28" t="str">
        <f>VLOOKUP(U1006, method!$A$1:$B$15, 2, 0)</f>
        <v>中前</v>
      </c>
      <c r="F1006">
        <v>5</v>
      </c>
      <c r="G1006">
        <v>121</v>
      </c>
      <c r="H1006" s="44">
        <v>1650</v>
      </c>
      <c r="I1006" s="21" t="s">
        <v>61</v>
      </c>
      <c r="J1006">
        <v>1</v>
      </c>
      <c r="K1006">
        <v>40.24</v>
      </c>
      <c r="L1006">
        <v>22</v>
      </c>
      <c r="M1006">
        <v>5</v>
      </c>
      <c r="N1006">
        <v>24</v>
      </c>
      <c r="O1006" s="31" t="s">
        <v>451</v>
      </c>
      <c r="P1006" s="35" t="s">
        <v>455</v>
      </c>
      <c r="Q1006">
        <v>3</v>
      </c>
      <c r="R1006">
        <v>65</v>
      </c>
      <c r="S1006" s="19" t="s">
        <v>57</v>
      </c>
      <c r="T1006" s="10" t="s">
        <v>488</v>
      </c>
      <c r="U1006">
        <v>7</v>
      </c>
      <c r="V1006">
        <v>7</v>
      </c>
      <c r="W1006">
        <v>7</v>
      </c>
      <c r="X1006">
        <v>1</v>
      </c>
      <c r="AA1006">
        <v>1156</v>
      </c>
      <c r="AB1006" t="s">
        <v>16</v>
      </c>
    </row>
    <row r="1007" spans="1:28" x14ac:dyDescent="0.25">
      <c r="A1007" s="18" t="s">
        <v>277</v>
      </c>
      <c r="B1007" s="24" t="s">
        <v>289</v>
      </c>
      <c r="C1007">
        <v>14</v>
      </c>
      <c r="D1007" s="33">
        <v>2</v>
      </c>
      <c r="E1007" s="28" t="str">
        <f>VLOOKUP(U1007, method!$A$1:$B$15, 2, 0)</f>
        <v>中前</v>
      </c>
      <c r="F1007">
        <v>1</v>
      </c>
      <c r="G1007">
        <v>119</v>
      </c>
      <c r="H1007" s="44">
        <v>1650</v>
      </c>
      <c r="I1007" s="21" t="s">
        <v>61</v>
      </c>
      <c r="J1007">
        <v>1</v>
      </c>
      <c r="K1007">
        <v>40.43</v>
      </c>
      <c r="L1007">
        <v>1</v>
      </c>
      <c r="M1007">
        <v>5</v>
      </c>
      <c r="N1007">
        <v>24</v>
      </c>
      <c r="O1007" s="31" t="s">
        <v>439</v>
      </c>
      <c r="P1007" s="36" t="s">
        <v>440</v>
      </c>
      <c r="Q1007">
        <v>3</v>
      </c>
      <c r="R1007">
        <v>63</v>
      </c>
      <c r="S1007" s="19" t="s">
        <v>57</v>
      </c>
      <c r="T1007" s="10" t="s">
        <v>376</v>
      </c>
      <c r="U1007">
        <v>4</v>
      </c>
      <c r="V1007">
        <v>3</v>
      </c>
      <c r="W1007">
        <v>3</v>
      </c>
      <c r="X1007">
        <v>2</v>
      </c>
      <c r="AA1007">
        <v>1143</v>
      </c>
      <c r="AB1007" t="s">
        <v>16</v>
      </c>
    </row>
    <row r="1008" spans="1:28" x14ac:dyDescent="0.25">
      <c r="A1008" s="18" t="s">
        <v>277</v>
      </c>
      <c r="B1008" s="24" t="s">
        <v>289</v>
      </c>
      <c r="C1008">
        <v>38</v>
      </c>
      <c r="D1008">
        <v>11</v>
      </c>
      <c r="E1008" s="29" t="str">
        <f>VLOOKUP(U1008, method!$A$1:$B$15, 2, 0)</f>
        <v>留後</v>
      </c>
      <c r="F1008">
        <v>10</v>
      </c>
      <c r="G1008">
        <v>123</v>
      </c>
      <c r="H1008" s="44">
        <v>1650</v>
      </c>
      <c r="I1008" s="21" t="s">
        <v>61</v>
      </c>
      <c r="J1008">
        <v>1</v>
      </c>
      <c r="K1008">
        <v>41.77</v>
      </c>
      <c r="L1008">
        <v>17</v>
      </c>
      <c r="M1008">
        <v>4</v>
      </c>
      <c r="N1008">
        <v>24</v>
      </c>
      <c r="O1008" s="31" t="s">
        <v>435</v>
      </c>
      <c r="P1008" s="35" t="s">
        <v>455</v>
      </c>
      <c r="Q1008">
        <v>3</v>
      </c>
      <c r="R1008">
        <v>65</v>
      </c>
      <c r="S1008" s="19" t="s">
        <v>57</v>
      </c>
      <c r="T1008">
        <v>6</v>
      </c>
      <c r="U1008">
        <v>11</v>
      </c>
      <c r="V1008">
        <v>12</v>
      </c>
      <c r="W1008">
        <v>11</v>
      </c>
      <c r="X1008">
        <v>11</v>
      </c>
      <c r="AA1008">
        <v>1146</v>
      </c>
      <c r="AB1008" t="s">
        <v>1507</v>
      </c>
    </row>
    <row r="1009" spans="1:28" x14ac:dyDescent="0.25">
      <c r="A1009" s="18" t="s">
        <v>277</v>
      </c>
      <c r="B1009" s="24" t="s">
        <v>289</v>
      </c>
      <c r="C1009">
        <v>22</v>
      </c>
      <c r="D1009">
        <v>9</v>
      </c>
      <c r="E1009" s="28" t="str">
        <f>VLOOKUP(U1009, method!$A$1:$B$15, 2, 0)</f>
        <v>中前</v>
      </c>
      <c r="F1009">
        <v>10</v>
      </c>
      <c r="G1009">
        <v>123</v>
      </c>
      <c r="H1009" s="44">
        <v>1650</v>
      </c>
      <c r="I1009" s="21" t="s">
        <v>61</v>
      </c>
      <c r="J1009">
        <v>1</v>
      </c>
      <c r="K1009">
        <v>41.1</v>
      </c>
      <c r="L1009">
        <v>27</v>
      </c>
      <c r="M1009">
        <v>3</v>
      </c>
      <c r="N1009">
        <v>24</v>
      </c>
      <c r="O1009" s="31" t="s">
        <v>439</v>
      </c>
      <c r="P1009" s="35" t="s">
        <v>455</v>
      </c>
      <c r="Q1009">
        <v>3</v>
      </c>
      <c r="R1009">
        <v>67</v>
      </c>
      <c r="S1009" s="19" t="s">
        <v>57</v>
      </c>
      <c r="T1009">
        <v>7</v>
      </c>
      <c r="U1009">
        <v>7</v>
      </c>
      <c r="V1009">
        <v>7</v>
      </c>
      <c r="W1009">
        <v>7</v>
      </c>
      <c r="X1009">
        <v>9</v>
      </c>
      <c r="AA1009">
        <v>1157</v>
      </c>
      <c r="AB1009" t="s">
        <v>1272</v>
      </c>
    </row>
    <row r="1010" spans="1:28" x14ac:dyDescent="0.25">
      <c r="A1010" s="18" t="s">
        <v>277</v>
      </c>
      <c r="B1010" s="24" t="s">
        <v>289</v>
      </c>
      <c r="C1010">
        <v>20</v>
      </c>
      <c r="D1010">
        <v>8</v>
      </c>
      <c r="E1010" s="27" t="str">
        <f>VLOOKUP(U1010, method!$A$1:$B$15, 2, 0)</f>
        <v>中後</v>
      </c>
      <c r="F1010">
        <v>5</v>
      </c>
      <c r="G1010">
        <v>127</v>
      </c>
      <c r="H1010" s="46">
        <v>1400</v>
      </c>
      <c r="I1010" s="24" t="s">
        <v>146</v>
      </c>
      <c r="J1010">
        <v>1</v>
      </c>
      <c r="K1010">
        <v>23.02</v>
      </c>
      <c r="L1010">
        <v>3</v>
      </c>
      <c r="M1010">
        <v>3</v>
      </c>
      <c r="N1010">
        <v>24</v>
      </c>
      <c r="O1010" t="s">
        <v>469</v>
      </c>
      <c r="P1010" s="35" t="s">
        <v>455</v>
      </c>
      <c r="Q1010">
        <v>3</v>
      </c>
      <c r="R1010">
        <v>69</v>
      </c>
      <c r="S1010" s="19" t="s">
        <v>57</v>
      </c>
      <c r="T1010" t="s">
        <v>546</v>
      </c>
      <c r="U1010">
        <v>10</v>
      </c>
      <c r="V1010">
        <v>10</v>
      </c>
      <c r="W1010">
        <v>11</v>
      </c>
      <c r="X1010">
        <v>8</v>
      </c>
      <c r="AA1010">
        <v>1155</v>
      </c>
      <c r="AB1010" t="s">
        <v>1272</v>
      </c>
    </row>
    <row r="1011" spans="1:28" x14ac:dyDescent="0.25">
      <c r="A1011" s="18" t="s">
        <v>277</v>
      </c>
      <c r="B1011" s="24" t="s">
        <v>289</v>
      </c>
      <c r="C1011">
        <v>30</v>
      </c>
      <c r="D1011" s="34">
        <v>4</v>
      </c>
      <c r="E1011" s="28" t="str">
        <f>VLOOKUP(U1011, method!$A$1:$B$15, 2, 0)</f>
        <v>中前</v>
      </c>
      <c r="F1011">
        <v>12</v>
      </c>
      <c r="G1011">
        <v>126</v>
      </c>
      <c r="H1011" s="46">
        <v>1800</v>
      </c>
      <c r="I1011" s="19" t="s">
        <v>388</v>
      </c>
      <c r="J1011">
        <v>1</v>
      </c>
      <c r="K1011">
        <v>51.16</v>
      </c>
      <c r="L1011">
        <v>15</v>
      </c>
      <c r="M1011">
        <v>2</v>
      </c>
      <c r="N1011">
        <v>24</v>
      </c>
      <c r="O1011" s="31" t="s">
        <v>435</v>
      </c>
      <c r="P1011" s="35" t="s">
        <v>455</v>
      </c>
      <c r="Q1011">
        <v>3</v>
      </c>
      <c r="R1011">
        <v>71</v>
      </c>
      <c r="S1011" s="19" t="s">
        <v>57</v>
      </c>
      <c r="T1011" s="10" t="s">
        <v>498</v>
      </c>
      <c r="U1011">
        <v>7</v>
      </c>
      <c r="V1011">
        <v>7</v>
      </c>
      <c r="W1011">
        <v>7</v>
      </c>
      <c r="X1011">
        <v>7</v>
      </c>
      <c r="Y1011">
        <v>4</v>
      </c>
      <c r="AA1011">
        <v>1148</v>
      </c>
      <c r="AB1011" t="s">
        <v>1272</v>
      </c>
    </row>
    <row r="1012" spans="1:28" x14ac:dyDescent="0.25">
      <c r="A1012" s="18" t="s">
        <v>277</v>
      </c>
      <c r="B1012" s="24" t="s">
        <v>289</v>
      </c>
      <c r="C1012">
        <v>13</v>
      </c>
      <c r="D1012">
        <v>6</v>
      </c>
      <c r="E1012" s="29" t="str">
        <f>VLOOKUP(U1012, method!$A$1:$B$15, 2, 0)</f>
        <v>留後</v>
      </c>
      <c r="F1012">
        <v>12</v>
      </c>
      <c r="G1012">
        <v>130</v>
      </c>
      <c r="H1012" s="44">
        <v>1650</v>
      </c>
      <c r="I1012" s="18" t="s">
        <v>12</v>
      </c>
      <c r="J1012">
        <v>1</v>
      </c>
      <c r="K1012">
        <v>40.81</v>
      </c>
      <c r="L1012">
        <v>31</v>
      </c>
      <c r="M1012">
        <v>1</v>
      </c>
      <c r="N1012">
        <v>24</v>
      </c>
      <c r="O1012" s="31" t="s">
        <v>439</v>
      </c>
      <c r="P1012" s="35" t="s">
        <v>455</v>
      </c>
      <c r="Q1012">
        <v>3</v>
      </c>
      <c r="R1012">
        <v>73</v>
      </c>
      <c r="S1012" s="19" t="s">
        <v>57</v>
      </c>
      <c r="T1012" t="s">
        <v>637</v>
      </c>
      <c r="U1012">
        <v>11</v>
      </c>
      <c r="V1012">
        <v>9</v>
      </c>
      <c r="W1012">
        <v>8</v>
      </c>
      <c r="X1012">
        <v>6</v>
      </c>
      <c r="AA1012">
        <v>1143</v>
      </c>
      <c r="AB1012" t="s">
        <v>1286</v>
      </c>
    </row>
    <row r="1013" spans="1:28" x14ac:dyDescent="0.25">
      <c r="A1013" s="18" t="s">
        <v>277</v>
      </c>
      <c r="B1013" s="24" t="s">
        <v>289</v>
      </c>
      <c r="C1013">
        <v>6.8</v>
      </c>
      <c r="D1013">
        <v>12</v>
      </c>
      <c r="E1013" s="28" t="str">
        <f>VLOOKUP(U1013, method!$A$1:$B$15, 2, 0)</f>
        <v>中前</v>
      </c>
      <c r="F1013">
        <v>7</v>
      </c>
      <c r="G1013">
        <v>128</v>
      </c>
      <c r="H1013" s="46">
        <v>1800</v>
      </c>
      <c r="I1013" s="17" t="s">
        <v>448</v>
      </c>
      <c r="J1013">
        <v>1</v>
      </c>
      <c r="K1013">
        <v>51.5</v>
      </c>
      <c r="L1013">
        <v>10</v>
      </c>
      <c r="M1013">
        <v>1</v>
      </c>
      <c r="N1013">
        <v>24</v>
      </c>
      <c r="O1013" s="30" t="s">
        <v>445</v>
      </c>
      <c r="P1013" s="35" t="s">
        <v>455</v>
      </c>
      <c r="Q1013">
        <v>3</v>
      </c>
      <c r="R1013">
        <v>74</v>
      </c>
      <c r="S1013" s="19" t="s">
        <v>57</v>
      </c>
      <c r="T1013" t="s">
        <v>465</v>
      </c>
      <c r="U1013">
        <v>6</v>
      </c>
      <c r="V1013">
        <v>6</v>
      </c>
      <c r="W1013">
        <v>6</v>
      </c>
      <c r="X1013">
        <v>7</v>
      </c>
      <c r="Y1013">
        <v>12</v>
      </c>
      <c r="AA1013">
        <v>1150</v>
      </c>
      <c r="AB1013" t="s">
        <v>152</v>
      </c>
    </row>
    <row r="1014" spans="1:28" x14ac:dyDescent="0.25">
      <c r="A1014" s="18" t="s">
        <v>277</v>
      </c>
      <c r="B1014" s="24" t="s">
        <v>289</v>
      </c>
      <c r="C1014">
        <v>5.8</v>
      </c>
      <c r="D1014" s="34">
        <v>4</v>
      </c>
      <c r="E1014" s="27" t="str">
        <f>VLOOKUP(U1014, method!$A$1:$B$15, 2, 0)</f>
        <v>中後</v>
      </c>
      <c r="F1014">
        <v>7</v>
      </c>
      <c r="G1014">
        <v>127</v>
      </c>
      <c r="H1014" s="44">
        <v>1650</v>
      </c>
      <c r="I1014" s="17" t="s">
        <v>448</v>
      </c>
      <c r="J1014">
        <v>1</v>
      </c>
      <c r="K1014">
        <v>40.54</v>
      </c>
      <c r="L1014">
        <v>13</v>
      </c>
      <c r="M1014">
        <v>12</v>
      </c>
      <c r="N1014">
        <v>23</v>
      </c>
      <c r="O1014" s="30" t="s">
        <v>445</v>
      </c>
      <c r="P1014" s="35" t="s">
        <v>455</v>
      </c>
      <c r="Q1014">
        <v>3</v>
      </c>
      <c r="R1014">
        <v>74</v>
      </c>
      <c r="S1014" s="19" t="s">
        <v>57</v>
      </c>
      <c r="T1014" s="10" t="s">
        <v>526</v>
      </c>
      <c r="U1014">
        <v>9</v>
      </c>
      <c r="V1014">
        <v>9</v>
      </c>
      <c r="W1014">
        <v>9</v>
      </c>
      <c r="X1014">
        <v>4</v>
      </c>
      <c r="AA1014">
        <v>1153</v>
      </c>
      <c r="AB1014" t="s">
        <v>152</v>
      </c>
    </row>
    <row r="1015" spans="1:28" x14ac:dyDescent="0.25">
      <c r="A1015" s="18" t="s">
        <v>277</v>
      </c>
      <c r="B1015" s="24" t="s">
        <v>289</v>
      </c>
      <c r="C1015">
        <v>9.1</v>
      </c>
      <c r="D1015" s="33">
        <v>2</v>
      </c>
      <c r="E1015" s="28" t="str">
        <f>VLOOKUP(U1015, method!$A$1:$B$15, 2, 0)</f>
        <v>中前</v>
      </c>
      <c r="F1015">
        <v>3</v>
      </c>
      <c r="G1015">
        <v>130</v>
      </c>
      <c r="H1015" s="46">
        <v>1800</v>
      </c>
      <c r="I1015" s="17" t="s">
        <v>399</v>
      </c>
      <c r="J1015">
        <v>1</v>
      </c>
      <c r="K1015">
        <v>49.35</v>
      </c>
      <c r="L1015">
        <v>29</v>
      </c>
      <c r="M1015">
        <v>11</v>
      </c>
      <c r="N1015">
        <v>23</v>
      </c>
      <c r="O1015" s="31" t="s">
        <v>451</v>
      </c>
      <c r="P1015" s="35" t="s">
        <v>455</v>
      </c>
      <c r="Q1015">
        <v>3</v>
      </c>
      <c r="R1015">
        <v>73</v>
      </c>
      <c r="S1015" s="19" t="s">
        <v>57</v>
      </c>
      <c r="T1015" s="10">
        <v>1</v>
      </c>
      <c r="U1015">
        <v>6</v>
      </c>
      <c r="V1015">
        <v>6</v>
      </c>
      <c r="W1015">
        <v>5</v>
      </c>
      <c r="X1015">
        <v>4</v>
      </c>
      <c r="Y1015">
        <v>2</v>
      </c>
      <c r="AA1015">
        <v>1149</v>
      </c>
      <c r="AB1015" t="s">
        <v>152</v>
      </c>
    </row>
    <row r="1016" spans="1:28" x14ac:dyDescent="0.25">
      <c r="A1016" s="18" t="s">
        <v>277</v>
      </c>
      <c r="B1016" s="24" t="s">
        <v>289</v>
      </c>
      <c r="C1016">
        <v>5.0999999999999996</v>
      </c>
      <c r="D1016" s="33">
        <v>3</v>
      </c>
      <c r="E1016" s="28" t="str">
        <f>VLOOKUP(U1016, method!$A$1:$B$15, 2, 0)</f>
        <v>中前</v>
      </c>
      <c r="F1016">
        <v>1</v>
      </c>
      <c r="G1016">
        <v>129</v>
      </c>
      <c r="H1016" s="44">
        <v>1650</v>
      </c>
      <c r="I1016" s="18" t="s">
        <v>12</v>
      </c>
      <c r="J1016">
        <v>1</v>
      </c>
      <c r="K1016">
        <v>39.74</v>
      </c>
      <c r="L1016">
        <v>15</v>
      </c>
      <c r="M1016">
        <v>11</v>
      </c>
      <c r="N1016">
        <v>23</v>
      </c>
      <c r="O1016" s="30" t="s">
        <v>445</v>
      </c>
      <c r="P1016" s="35" t="s">
        <v>455</v>
      </c>
      <c r="Q1016">
        <v>3</v>
      </c>
      <c r="R1016">
        <v>73</v>
      </c>
      <c r="S1016" s="19" t="s">
        <v>57</v>
      </c>
      <c r="T1016" s="10" t="s">
        <v>452</v>
      </c>
      <c r="U1016">
        <v>6</v>
      </c>
      <c r="V1016">
        <v>6</v>
      </c>
      <c r="W1016">
        <v>5</v>
      </c>
      <c r="X1016">
        <v>3</v>
      </c>
      <c r="AA1016">
        <v>1141</v>
      </c>
      <c r="AB1016" t="s">
        <v>152</v>
      </c>
    </row>
    <row r="1017" spans="1:28" x14ac:dyDescent="0.25">
      <c r="A1017" s="18" t="s">
        <v>277</v>
      </c>
      <c r="B1017" s="24" t="s">
        <v>289</v>
      </c>
      <c r="C1017">
        <v>2.4</v>
      </c>
      <c r="D1017" s="33">
        <v>3</v>
      </c>
      <c r="E1017" s="26" t="str">
        <f>VLOOKUP(U1017, method!$A$1:$B$15, 2, 0)</f>
        <v>放頭</v>
      </c>
      <c r="F1017">
        <v>2</v>
      </c>
      <c r="G1017">
        <v>129</v>
      </c>
      <c r="H1017" s="44">
        <v>1650</v>
      </c>
      <c r="I1017" s="18" t="s">
        <v>12</v>
      </c>
      <c r="J1017">
        <v>1</v>
      </c>
      <c r="K1017">
        <v>41.43</v>
      </c>
      <c r="L1017">
        <v>18</v>
      </c>
      <c r="M1017">
        <v>10</v>
      </c>
      <c r="N1017">
        <v>23</v>
      </c>
      <c r="O1017" s="30" t="s">
        <v>445</v>
      </c>
      <c r="P1017" s="36" t="s">
        <v>479</v>
      </c>
      <c r="Q1017">
        <v>3</v>
      </c>
      <c r="R1017">
        <v>72</v>
      </c>
      <c r="S1017" s="19" t="s">
        <v>57</v>
      </c>
      <c r="T1017" s="10" t="s">
        <v>526</v>
      </c>
      <c r="U1017">
        <v>3</v>
      </c>
      <c r="V1017">
        <v>3</v>
      </c>
      <c r="W1017">
        <v>4</v>
      </c>
      <c r="X1017">
        <v>3</v>
      </c>
      <c r="AA1017">
        <v>1145</v>
      </c>
      <c r="AB1017" t="s">
        <v>152</v>
      </c>
    </row>
    <row r="1018" spans="1:28" x14ac:dyDescent="0.25">
      <c r="A1018" s="18" t="s">
        <v>277</v>
      </c>
      <c r="B1018" s="24" t="s">
        <v>289</v>
      </c>
      <c r="C1018">
        <v>6.2</v>
      </c>
      <c r="D1018" s="33">
        <v>1</v>
      </c>
      <c r="E1018" s="28" t="str">
        <f>VLOOKUP(U1018, method!$A$1:$B$15, 2, 0)</f>
        <v>中前</v>
      </c>
      <c r="F1018">
        <v>11</v>
      </c>
      <c r="G1018">
        <v>121</v>
      </c>
      <c r="H1018" s="44">
        <v>1650</v>
      </c>
      <c r="I1018" s="18" t="s">
        <v>12</v>
      </c>
      <c r="J1018">
        <v>1</v>
      </c>
      <c r="K1018">
        <v>38.85</v>
      </c>
      <c r="L1018">
        <v>4</v>
      </c>
      <c r="M1018">
        <v>10</v>
      </c>
      <c r="N1018">
        <v>23</v>
      </c>
      <c r="O1018" s="31" t="s">
        <v>451</v>
      </c>
      <c r="P1018" s="35" t="s">
        <v>436</v>
      </c>
      <c r="Q1018">
        <v>3</v>
      </c>
      <c r="R1018">
        <v>65</v>
      </c>
      <c r="S1018" s="19" t="s">
        <v>57</v>
      </c>
      <c r="T1018" s="10" t="s">
        <v>526</v>
      </c>
      <c r="U1018">
        <v>5</v>
      </c>
      <c r="V1018">
        <v>5</v>
      </c>
      <c r="W1018">
        <v>5</v>
      </c>
      <c r="X1018">
        <v>1</v>
      </c>
      <c r="AA1018">
        <v>1146</v>
      </c>
      <c r="AB1018" t="s">
        <v>152</v>
      </c>
    </row>
    <row r="1019" spans="1:28" x14ac:dyDescent="0.25">
      <c r="A1019" s="18" t="s">
        <v>277</v>
      </c>
      <c r="B1019" s="24" t="s">
        <v>289</v>
      </c>
      <c r="C1019">
        <v>17</v>
      </c>
      <c r="D1019">
        <v>12</v>
      </c>
      <c r="E1019" s="29" t="str">
        <f>VLOOKUP(U1019, method!$A$1:$B$15, 2, 0)</f>
        <v>留後</v>
      </c>
      <c r="F1019">
        <v>14</v>
      </c>
      <c r="G1019">
        <v>122</v>
      </c>
      <c r="H1019" s="34">
        <v>1600</v>
      </c>
      <c r="I1019" s="24" t="s">
        <v>389</v>
      </c>
      <c r="J1019">
        <v>1</v>
      </c>
      <c r="K1019">
        <v>37.07</v>
      </c>
      <c r="L1019">
        <v>3</v>
      </c>
      <c r="M1019">
        <v>7</v>
      </c>
      <c r="N1019">
        <v>23</v>
      </c>
      <c r="O1019" t="s">
        <v>532</v>
      </c>
      <c r="P1019" s="36" t="s">
        <v>440</v>
      </c>
      <c r="Q1019">
        <v>3</v>
      </c>
      <c r="R1019">
        <v>65</v>
      </c>
      <c r="S1019" s="18" t="s">
        <v>188</v>
      </c>
      <c r="T1019" t="s">
        <v>519</v>
      </c>
      <c r="U1019">
        <v>12</v>
      </c>
      <c r="V1019">
        <v>11</v>
      </c>
      <c r="W1019">
        <v>11</v>
      </c>
      <c r="X1019">
        <v>12</v>
      </c>
      <c r="AA1019">
        <v>1137</v>
      </c>
      <c r="AB1019" t="s">
        <v>152</v>
      </c>
    </row>
    <row r="1020" spans="1:28" x14ac:dyDescent="0.25">
      <c r="A1020" s="18" t="s">
        <v>277</v>
      </c>
      <c r="B1020" s="24" t="s">
        <v>289</v>
      </c>
      <c r="C1020">
        <v>2.4</v>
      </c>
      <c r="D1020">
        <v>7</v>
      </c>
      <c r="E1020" s="28" t="str">
        <f>VLOOKUP(U1020, method!$A$1:$B$15, 2, 0)</f>
        <v>中前</v>
      </c>
      <c r="F1020">
        <v>9</v>
      </c>
      <c r="G1020">
        <v>122</v>
      </c>
      <c r="H1020" s="44">
        <v>1650</v>
      </c>
      <c r="I1020" s="18" t="s">
        <v>12</v>
      </c>
      <c r="J1020">
        <v>1</v>
      </c>
      <c r="K1020">
        <v>40.380000000000003</v>
      </c>
      <c r="L1020">
        <v>14</v>
      </c>
      <c r="M1020">
        <v>6</v>
      </c>
      <c r="N1020">
        <v>23</v>
      </c>
      <c r="O1020" s="30" t="s">
        <v>445</v>
      </c>
      <c r="P1020" s="35" t="s">
        <v>455</v>
      </c>
      <c r="Q1020">
        <v>3</v>
      </c>
      <c r="R1020">
        <v>65</v>
      </c>
      <c r="S1020" s="18" t="s">
        <v>188</v>
      </c>
      <c r="T1020" s="10" t="s">
        <v>498</v>
      </c>
      <c r="U1020">
        <v>6</v>
      </c>
      <c r="V1020">
        <v>6</v>
      </c>
      <c r="W1020">
        <v>5</v>
      </c>
      <c r="X1020">
        <v>7</v>
      </c>
      <c r="AA1020">
        <v>1147</v>
      </c>
      <c r="AB1020" t="s">
        <v>152</v>
      </c>
    </row>
    <row r="1021" spans="1:28" x14ac:dyDescent="0.25">
      <c r="A1021" s="18" t="s">
        <v>277</v>
      </c>
      <c r="B1021" s="24" t="s">
        <v>289</v>
      </c>
      <c r="C1021">
        <v>1.6</v>
      </c>
      <c r="D1021" s="33">
        <v>1</v>
      </c>
      <c r="E1021" s="28" t="str">
        <f>VLOOKUP(U1021, method!$A$1:$B$15, 2, 0)</f>
        <v>中前</v>
      </c>
      <c r="F1021">
        <v>2</v>
      </c>
      <c r="G1021">
        <v>135</v>
      </c>
      <c r="H1021" s="44">
        <v>1650</v>
      </c>
      <c r="I1021" s="18" t="s">
        <v>12</v>
      </c>
      <c r="J1021">
        <v>1</v>
      </c>
      <c r="K1021">
        <v>39.57</v>
      </c>
      <c r="L1021">
        <v>17</v>
      </c>
      <c r="M1021">
        <v>5</v>
      </c>
      <c r="N1021">
        <v>23</v>
      </c>
      <c r="O1021" s="30" t="s">
        <v>445</v>
      </c>
      <c r="P1021" s="35" t="s">
        <v>455</v>
      </c>
      <c r="Q1021">
        <v>4</v>
      </c>
      <c r="R1021">
        <v>59</v>
      </c>
      <c r="S1021" s="18" t="s">
        <v>188</v>
      </c>
      <c r="T1021" s="10" t="s">
        <v>597</v>
      </c>
      <c r="U1021">
        <v>5</v>
      </c>
      <c r="V1021">
        <v>5</v>
      </c>
      <c r="W1021">
        <v>5</v>
      </c>
      <c r="X1021">
        <v>1</v>
      </c>
      <c r="AA1021">
        <v>1151</v>
      </c>
      <c r="AB1021" t="s">
        <v>152</v>
      </c>
    </row>
    <row r="1022" spans="1:28" x14ac:dyDescent="0.25">
      <c r="A1022" s="18" t="s">
        <v>277</v>
      </c>
      <c r="B1022" s="24" t="s">
        <v>289</v>
      </c>
      <c r="C1022">
        <v>3.2</v>
      </c>
      <c r="D1022" s="33">
        <v>2</v>
      </c>
      <c r="E1022" s="27" t="str">
        <f>VLOOKUP(U1022, method!$A$1:$B$15, 2, 0)</f>
        <v>中後</v>
      </c>
      <c r="F1022">
        <v>8</v>
      </c>
      <c r="G1022">
        <v>133</v>
      </c>
      <c r="H1022" s="44">
        <v>1650</v>
      </c>
      <c r="I1022" s="18" t="s">
        <v>12</v>
      </c>
      <c r="J1022">
        <v>1</v>
      </c>
      <c r="K1022">
        <v>40.56</v>
      </c>
      <c r="L1022">
        <v>26</v>
      </c>
      <c r="M1022">
        <v>4</v>
      </c>
      <c r="N1022">
        <v>23</v>
      </c>
      <c r="O1022" s="31" t="s">
        <v>451</v>
      </c>
      <c r="P1022" s="35" t="s">
        <v>455</v>
      </c>
      <c r="Q1022">
        <v>4</v>
      </c>
      <c r="R1022">
        <v>57</v>
      </c>
      <c r="S1022" s="18" t="s">
        <v>188</v>
      </c>
      <c r="T1022" s="10" t="s">
        <v>376</v>
      </c>
      <c r="U1022">
        <v>8</v>
      </c>
      <c r="V1022">
        <v>8</v>
      </c>
      <c r="W1022">
        <v>8</v>
      </c>
      <c r="X1022">
        <v>2</v>
      </c>
      <c r="AA1022">
        <v>1140</v>
      </c>
      <c r="AB1022" t="s">
        <v>152</v>
      </c>
    </row>
    <row r="1023" spans="1:28" x14ac:dyDescent="0.25">
      <c r="A1023" s="18" t="s">
        <v>277</v>
      </c>
      <c r="B1023" s="24" t="s">
        <v>289</v>
      </c>
      <c r="C1023">
        <v>4.0999999999999996</v>
      </c>
      <c r="D1023" s="33">
        <v>1</v>
      </c>
      <c r="E1023" s="29" t="str">
        <f>VLOOKUP(U1023, method!$A$1:$B$15, 2, 0)</f>
        <v>留後</v>
      </c>
      <c r="F1023">
        <v>5</v>
      </c>
      <c r="G1023">
        <v>125</v>
      </c>
      <c r="H1023" s="46">
        <v>1400</v>
      </c>
      <c r="I1023" s="18" t="s">
        <v>12</v>
      </c>
      <c r="J1023">
        <v>1</v>
      </c>
      <c r="K1023">
        <v>23.24</v>
      </c>
      <c r="L1023">
        <v>2</v>
      </c>
      <c r="M1023">
        <v>4</v>
      </c>
      <c r="N1023">
        <v>23</v>
      </c>
      <c r="O1023" t="s">
        <v>491</v>
      </c>
      <c r="P1023" s="35" t="s">
        <v>455</v>
      </c>
      <c r="Q1023">
        <v>4</v>
      </c>
      <c r="R1023">
        <v>49</v>
      </c>
      <c r="S1023" s="18" t="s">
        <v>188</v>
      </c>
      <c r="T1023" s="10" t="s">
        <v>498</v>
      </c>
      <c r="U1023">
        <v>11</v>
      </c>
      <c r="V1023">
        <v>11</v>
      </c>
      <c r="W1023">
        <v>9</v>
      </c>
      <c r="X1023">
        <v>1</v>
      </c>
      <c r="AA1023">
        <v>1144</v>
      </c>
      <c r="AB1023" t="s">
        <v>152</v>
      </c>
    </row>
    <row r="1024" spans="1:28" x14ac:dyDescent="0.25">
      <c r="A1024" s="18" t="s">
        <v>277</v>
      </c>
      <c r="B1024" s="24" t="s">
        <v>289</v>
      </c>
      <c r="C1024">
        <v>25</v>
      </c>
      <c r="D1024">
        <v>7</v>
      </c>
      <c r="E1024" s="29" t="str">
        <f>VLOOKUP(U1024, method!$A$1:$B$15, 2, 0)</f>
        <v>留後</v>
      </c>
      <c r="F1024">
        <v>7</v>
      </c>
      <c r="G1024">
        <v>125</v>
      </c>
      <c r="H1024" s="46">
        <v>1400</v>
      </c>
      <c r="I1024" s="16" t="s">
        <v>406</v>
      </c>
      <c r="J1024">
        <v>1</v>
      </c>
      <c r="K1024">
        <v>22.79</v>
      </c>
      <c r="L1024">
        <v>26</v>
      </c>
      <c r="M1024">
        <v>2</v>
      </c>
      <c r="N1024">
        <v>23</v>
      </c>
      <c r="O1024" t="s">
        <v>491</v>
      </c>
      <c r="P1024" s="35" t="s">
        <v>436</v>
      </c>
      <c r="Q1024">
        <v>4</v>
      </c>
      <c r="R1024">
        <v>50</v>
      </c>
      <c r="S1024" s="18" t="s">
        <v>188</v>
      </c>
      <c r="T1024" s="10" t="s">
        <v>498</v>
      </c>
      <c r="U1024">
        <v>14</v>
      </c>
      <c r="V1024">
        <v>13</v>
      </c>
      <c r="W1024">
        <v>11</v>
      </c>
      <c r="X1024">
        <v>7</v>
      </c>
      <c r="AA1024">
        <v>1146</v>
      </c>
      <c r="AB1024" t="s">
        <v>906</v>
      </c>
    </row>
    <row r="1025" spans="1:28" x14ac:dyDescent="0.25">
      <c r="A1025" s="18" t="s">
        <v>277</v>
      </c>
      <c r="B1025" s="24" t="s">
        <v>289</v>
      </c>
      <c r="C1025">
        <v>15</v>
      </c>
      <c r="D1025">
        <v>8</v>
      </c>
      <c r="E1025" s="28" t="str">
        <f>VLOOKUP(U1025, method!$A$1:$B$15, 2, 0)</f>
        <v>中前</v>
      </c>
      <c r="F1025">
        <v>1</v>
      </c>
      <c r="G1025">
        <v>125</v>
      </c>
      <c r="H1025" s="46">
        <v>1400</v>
      </c>
      <c r="I1025" s="17" t="s">
        <v>448</v>
      </c>
      <c r="J1025">
        <v>1</v>
      </c>
      <c r="K1025">
        <v>23</v>
      </c>
      <c r="L1025">
        <v>21</v>
      </c>
      <c r="M1025">
        <v>1</v>
      </c>
      <c r="N1025">
        <v>23</v>
      </c>
      <c r="O1025" t="s">
        <v>551</v>
      </c>
      <c r="P1025" s="35" t="s">
        <v>455</v>
      </c>
      <c r="Q1025">
        <v>4</v>
      </c>
      <c r="R1025">
        <v>52</v>
      </c>
      <c r="S1025" s="18" t="s">
        <v>188</v>
      </c>
      <c r="T1025" t="s">
        <v>536</v>
      </c>
      <c r="U1025">
        <v>6</v>
      </c>
      <c r="V1025">
        <v>5</v>
      </c>
      <c r="W1025">
        <v>4</v>
      </c>
      <c r="X1025">
        <v>8</v>
      </c>
      <c r="AA1025">
        <v>1146</v>
      </c>
      <c r="AB1025" t="s">
        <v>16</v>
      </c>
    </row>
    <row r="1026" spans="1:28" x14ac:dyDescent="0.25">
      <c r="A1026" s="18" t="s">
        <v>277</v>
      </c>
      <c r="B1026" s="24" t="s">
        <v>289</v>
      </c>
      <c r="C1026">
        <v>25</v>
      </c>
      <c r="D1026">
        <v>10</v>
      </c>
      <c r="E1026" s="28" t="str">
        <f>VLOOKUP(U1026, method!$A$1:$B$15, 2, 0)</f>
        <v>中前</v>
      </c>
      <c r="F1026">
        <v>8</v>
      </c>
      <c r="G1026">
        <v>131</v>
      </c>
      <c r="H1026" s="46">
        <v>1200</v>
      </c>
      <c r="I1026" s="24" t="s">
        <v>389</v>
      </c>
      <c r="J1026">
        <v>1</v>
      </c>
      <c r="K1026">
        <v>10.1</v>
      </c>
      <c r="L1026">
        <v>24</v>
      </c>
      <c r="M1026">
        <v>12</v>
      </c>
      <c r="N1026">
        <v>22</v>
      </c>
      <c r="O1026" t="s">
        <v>551</v>
      </c>
      <c r="P1026" s="35" t="s">
        <v>436</v>
      </c>
      <c r="Q1026">
        <v>4</v>
      </c>
      <c r="R1026">
        <v>52</v>
      </c>
      <c r="S1026" s="18" t="s">
        <v>188</v>
      </c>
      <c r="T1026">
        <v>5</v>
      </c>
      <c r="U1026">
        <v>7</v>
      </c>
      <c r="V1026">
        <v>8</v>
      </c>
      <c r="W1026">
        <v>10</v>
      </c>
      <c r="AA1026">
        <v>1166</v>
      </c>
      <c r="AB1026" t="s">
        <v>100</v>
      </c>
    </row>
    <row r="1027" spans="1:28" x14ac:dyDescent="0.25">
      <c r="A1027" s="18" t="s">
        <v>277</v>
      </c>
      <c r="B1027" s="25" t="s">
        <v>292</v>
      </c>
      <c r="C1027">
        <v>48</v>
      </c>
      <c r="D1027">
        <v>9</v>
      </c>
      <c r="E1027" s="28" t="str">
        <f>VLOOKUP(U1027, method!$A$1:$B$15, 2, 0)</f>
        <v>中前</v>
      </c>
      <c r="F1027">
        <v>6</v>
      </c>
      <c r="G1027">
        <v>126</v>
      </c>
      <c r="H1027" s="46">
        <v>2000</v>
      </c>
      <c r="I1027" s="25" t="s">
        <v>120</v>
      </c>
      <c r="J1027">
        <v>2</v>
      </c>
      <c r="K1027">
        <v>1.46</v>
      </c>
      <c r="L1027">
        <v>28</v>
      </c>
      <c r="M1027">
        <v>6</v>
      </c>
      <c r="N1027">
        <v>25</v>
      </c>
      <c r="O1027" t="s">
        <v>551</v>
      </c>
      <c r="P1027" s="35" t="s">
        <v>455</v>
      </c>
      <c r="Q1027">
        <v>3</v>
      </c>
      <c r="R1027">
        <v>73</v>
      </c>
      <c r="S1027" s="16" t="s">
        <v>77</v>
      </c>
      <c r="T1027" t="s">
        <v>558</v>
      </c>
      <c r="U1027">
        <v>7</v>
      </c>
      <c r="V1027">
        <v>6</v>
      </c>
      <c r="W1027">
        <v>5</v>
      </c>
      <c r="X1027">
        <v>7</v>
      </c>
      <c r="Y1027">
        <v>9</v>
      </c>
      <c r="AA1027">
        <v>1173</v>
      </c>
      <c r="AB1027" t="s">
        <v>1516</v>
      </c>
    </row>
    <row r="1028" spans="1:28" x14ac:dyDescent="0.25">
      <c r="A1028" s="18" t="s">
        <v>277</v>
      </c>
      <c r="B1028" s="25" t="s">
        <v>292</v>
      </c>
      <c r="C1028">
        <v>41</v>
      </c>
      <c r="D1028">
        <v>11</v>
      </c>
      <c r="E1028" s="27" t="str">
        <f>VLOOKUP(U1028, method!$A$1:$B$15, 2, 0)</f>
        <v>中後</v>
      </c>
      <c r="F1028">
        <v>3</v>
      </c>
      <c r="G1028">
        <v>133</v>
      </c>
      <c r="H1028" s="46">
        <v>1800</v>
      </c>
      <c r="I1028" s="14" t="s">
        <v>50</v>
      </c>
      <c r="J1028">
        <v>1</v>
      </c>
      <c r="K1028">
        <v>54.11</v>
      </c>
      <c r="L1028">
        <v>4</v>
      </c>
      <c r="M1028">
        <v>6</v>
      </c>
      <c r="N1028">
        <v>25</v>
      </c>
      <c r="O1028" s="31" t="s">
        <v>439</v>
      </c>
      <c r="P1028" s="36" t="s">
        <v>440</v>
      </c>
      <c r="Q1028">
        <v>3</v>
      </c>
      <c r="R1028">
        <v>77</v>
      </c>
      <c r="S1028" s="16" t="s">
        <v>77</v>
      </c>
      <c r="T1028" t="s">
        <v>870</v>
      </c>
      <c r="U1028">
        <v>9</v>
      </c>
      <c r="V1028">
        <v>8</v>
      </c>
      <c r="W1028">
        <v>8</v>
      </c>
      <c r="X1028">
        <v>7</v>
      </c>
      <c r="Y1028">
        <v>11</v>
      </c>
      <c r="AA1028">
        <v>1173</v>
      </c>
      <c r="AB1028" t="s">
        <v>1518</v>
      </c>
    </row>
    <row r="1029" spans="1:28" x14ac:dyDescent="0.25">
      <c r="A1029" s="18" t="s">
        <v>277</v>
      </c>
      <c r="B1029" s="25" t="s">
        <v>292</v>
      </c>
      <c r="C1029">
        <v>33</v>
      </c>
      <c r="D1029">
        <v>11</v>
      </c>
      <c r="E1029" s="28" t="str">
        <f>VLOOKUP(U1029, method!$A$1:$B$15, 2, 0)</f>
        <v>中前</v>
      </c>
      <c r="F1029">
        <v>3</v>
      </c>
      <c r="G1029">
        <v>133</v>
      </c>
      <c r="H1029" s="46">
        <v>2000</v>
      </c>
      <c r="I1029" s="17" t="s">
        <v>448</v>
      </c>
      <c r="J1029">
        <v>2</v>
      </c>
      <c r="K1029">
        <v>4.18</v>
      </c>
      <c r="L1029">
        <v>4</v>
      </c>
      <c r="M1029">
        <v>5</v>
      </c>
      <c r="N1029">
        <v>25</v>
      </c>
      <c r="O1029" t="s">
        <v>551</v>
      </c>
      <c r="P1029" s="35" t="s">
        <v>436</v>
      </c>
      <c r="Q1029">
        <v>3</v>
      </c>
      <c r="R1029">
        <v>80</v>
      </c>
      <c r="S1029" s="16" t="s">
        <v>77</v>
      </c>
      <c r="T1029" t="s">
        <v>501</v>
      </c>
      <c r="U1029">
        <v>6</v>
      </c>
      <c r="V1029">
        <v>6</v>
      </c>
      <c r="W1029">
        <v>5</v>
      </c>
      <c r="X1029">
        <v>7</v>
      </c>
      <c r="Y1029">
        <v>11</v>
      </c>
      <c r="AA1029">
        <v>1165</v>
      </c>
      <c r="AB1029" t="s">
        <v>64</v>
      </c>
    </row>
    <row r="1030" spans="1:28" x14ac:dyDescent="0.25">
      <c r="A1030" s="18" t="s">
        <v>277</v>
      </c>
      <c r="B1030" s="25" t="s">
        <v>292</v>
      </c>
      <c r="C1030">
        <v>16</v>
      </c>
      <c r="D1030">
        <v>6</v>
      </c>
      <c r="E1030" s="27" t="str">
        <f>VLOOKUP(U1030, method!$A$1:$B$15, 2, 0)</f>
        <v>中後</v>
      </c>
      <c r="F1030">
        <v>8</v>
      </c>
      <c r="G1030">
        <v>135</v>
      </c>
      <c r="H1030" s="46">
        <v>2200</v>
      </c>
      <c r="I1030" s="24" t="s">
        <v>146</v>
      </c>
      <c r="J1030">
        <v>2</v>
      </c>
      <c r="K1030">
        <v>15.19</v>
      </c>
      <c r="L1030">
        <v>2</v>
      </c>
      <c r="M1030">
        <v>4</v>
      </c>
      <c r="N1030">
        <v>25</v>
      </c>
      <c r="O1030" s="31" t="s">
        <v>451</v>
      </c>
      <c r="P1030" s="35" t="s">
        <v>436</v>
      </c>
      <c r="Q1030">
        <v>3</v>
      </c>
      <c r="R1030">
        <v>82</v>
      </c>
      <c r="S1030" s="16" t="s">
        <v>77</v>
      </c>
      <c r="T1030" t="s">
        <v>473</v>
      </c>
      <c r="U1030">
        <v>9</v>
      </c>
      <c r="V1030">
        <v>9</v>
      </c>
      <c r="W1030">
        <v>9</v>
      </c>
      <c r="X1030">
        <v>9</v>
      </c>
      <c r="Y1030">
        <v>9</v>
      </c>
      <c r="Z1030">
        <v>6</v>
      </c>
      <c r="AA1030">
        <v>1146</v>
      </c>
      <c r="AB1030" t="s">
        <v>64</v>
      </c>
    </row>
    <row r="1031" spans="1:28" x14ac:dyDescent="0.25">
      <c r="A1031" s="18" t="s">
        <v>277</v>
      </c>
      <c r="B1031" s="25" t="s">
        <v>292</v>
      </c>
      <c r="C1031">
        <v>27</v>
      </c>
      <c r="D1031">
        <v>10</v>
      </c>
      <c r="E1031" s="29" t="str">
        <f>VLOOKUP(U1031, method!$A$1:$B$15, 2, 0)</f>
        <v>留後</v>
      </c>
      <c r="F1031">
        <v>11</v>
      </c>
      <c r="G1031">
        <v>135</v>
      </c>
      <c r="H1031" s="46">
        <v>1800</v>
      </c>
      <c r="I1031" s="25" t="s">
        <v>414</v>
      </c>
      <c r="J1031">
        <v>1</v>
      </c>
      <c r="K1031">
        <v>47.4</v>
      </c>
      <c r="L1031">
        <v>23</v>
      </c>
      <c r="M1031">
        <v>3</v>
      </c>
      <c r="N1031">
        <v>25</v>
      </c>
      <c r="O1031" t="s">
        <v>545</v>
      </c>
      <c r="P1031" s="35" t="s">
        <v>436</v>
      </c>
      <c r="Q1031">
        <v>3</v>
      </c>
      <c r="R1031">
        <v>85</v>
      </c>
      <c r="S1031" s="16" t="s">
        <v>77</v>
      </c>
      <c r="T1031" t="s">
        <v>508</v>
      </c>
      <c r="U1031">
        <v>14</v>
      </c>
      <c r="V1031">
        <v>13</v>
      </c>
      <c r="W1031">
        <v>12</v>
      </c>
      <c r="X1031">
        <v>11</v>
      </c>
      <c r="Y1031">
        <v>10</v>
      </c>
      <c r="AA1031">
        <v>1160</v>
      </c>
      <c r="AB1031" t="s">
        <v>64</v>
      </c>
    </row>
    <row r="1032" spans="1:28" x14ac:dyDescent="0.25">
      <c r="A1032" s="18" t="s">
        <v>277</v>
      </c>
      <c r="B1032" s="25" t="s">
        <v>292</v>
      </c>
      <c r="C1032">
        <v>23</v>
      </c>
      <c r="D1032">
        <v>9</v>
      </c>
      <c r="E1032" s="27" t="str">
        <f>VLOOKUP(U1032, method!$A$1:$B$15, 2, 0)</f>
        <v>中後</v>
      </c>
      <c r="F1032">
        <v>5</v>
      </c>
      <c r="G1032">
        <v>119</v>
      </c>
      <c r="H1032" s="44">
        <v>1650</v>
      </c>
      <c r="I1032" s="24" t="s">
        <v>146</v>
      </c>
      <c r="J1032">
        <v>1</v>
      </c>
      <c r="K1032">
        <v>39.729999999999997</v>
      </c>
      <c r="L1032">
        <v>26</v>
      </c>
      <c r="M1032">
        <v>2</v>
      </c>
      <c r="N1032">
        <v>25</v>
      </c>
      <c r="O1032" s="31" t="s">
        <v>435</v>
      </c>
      <c r="P1032" s="35" t="s">
        <v>455</v>
      </c>
      <c r="Q1032">
        <v>1</v>
      </c>
      <c r="R1032">
        <v>88</v>
      </c>
      <c r="S1032" s="16" t="s">
        <v>77</v>
      </c>
      <c r="T1032" t="s">
        <v>558</v>
      </c>
      <c r="U1032">
        <v>8</v>
      </c>
      <c r="V1032">
        <v>8</v>
      </c>
      <c r="W1032">
        <v>9</v>
      </c>
      <c r="X1032">
        <v>9</v>
      </c>
      <c r="AA1032">
        <v>1170</v>
      </c>
      <c r="AB1032" t="s">
        <v>64</v>
      </c>
    </row>
    <row r="1033" spans="1:28" x14ac:dyDescent="0.25">
      <c r="A1033" s="18" t="s">
        <v>277</v>
      </c>
      <c r="B1033" s="25" t="s">
        <v>292</v>
      </c>
      <c r="C1033">
        <v>18</v>
      </c>
      <c r="D1033" s="34">
        <v>4</v>
      </c>
      <c r="E1033" s="28" t="str">
        <f>VLOOKUP(U1033, method!$A$1:$B$15, 2, 0)</f>
        <v>中前</v>
      </c>
      <c r="F1033">
        <v>1</v>
      </c>
      <c r="G1033">
        <v>124</v>
      </c>
      <c r="H1033" s="44">
        <v>1650</v>
      </c>
      <c r="I1033" s="24" t="s">
        <v>146</v>
      </c>
      <c r="J1033">
        <v>1</v>
      </c>
      <c r="K1033">
        <v>39.979999999999997</v>
      </c>
      <c r="L1033">
        <v>5</v>
      </c>
      <c r="M1033">
        <v>2</v>
      </c>
      <c r="N1033">
        <v>25</v>
      </c>
      <c r="O1033" s="31" t="s">
        <v>439</v>
      </c>
      <c r="P1033" s="35" t="s">
        <v>455</v>
      </c>
      <c r="Q1033">
        <v>2</v>
      </c>
      <c r="R1033">
        <v>89</v>
      </c>
      <c r="S1033" s="16" t="s">
        <v>77</v>
      </c>
      <c r="T1033" s="10" t="s">
        <v>552</v>
      </c>
      <c r="U1033">
        <v>5</v>
      </c>
      <c r="V1033">
        <v>5</v>
      </c>
      <c r="W1033">
        <v>4</v>
      </c>
      <c r="X1033">
        <v>4</v>
      </c>
      <c r="AA1033">
        <v>1175</v>
      </c>
      <c r="AB1033" t="s">
        <v>64</v>
      </c>
    </row>
    <row r="1034" spans="1:28" x14ac:dyDescent="0.25">
      <c r="A1034" s="18" t="s">
        <v>277</v>
      </c>
      <c r="B1034" s="25" t="s">
        <v>292</v>
      </c>
      <c r="C1034">
        <v>108</v>
      </c>
      <c r="D1034">
        <v>6</v>
      </c>
      <c r="E1034" s="29" t="str">
        <f>VLOOKUP(U1034, method!$A$1:$B$15, 2, 0)</f>
        <v>留後</v>
      </c>
      <c r="F1034">
        <v>11</v>
      </c>
      <c r="G1034">
        <v>132</v>
      </c>
      <c r="H1034" s="46">
        <v>2000</v>
      </c>
      <c r="I1034" s="17" t="s">
        <v>512</v>
      </c>
      <c r="J1034">
        <v>2</v>
      </c>
      <c r="K1034">
        <v>1.61</v>
      </c>
      <c r="L1034">
        <v>19</v>
      </c>
      <c r="M1034">
        <v>1</v>
      </c>
      <c r="N1034">
        <v>25</v>
      </c>
      <c r="O1034" t="s">
        <v>545</v>
      </c>
      <c r="P1034" s="35" t="s">
        <v>436</v>
      </c>
      <c r="Q1034">
        <v>2</v>
      </c>
      <c r="R1034">
        <v>91</v>
      </c>
      <c r="S1034" s="16" t="s">
        <v>77</v>
      </c>
      <c r="T1034" t="s">
        <v>558</v>
      </c>
      <c r="U1034">
        <v>13</v>
      </c>
      <c r="V1034">
        <v>13</v>
      </c>
      <c r="W1034">
        <v>13</v>
      </c>
      <c r="X1034">
        <v>13</v>
      </c>
      <c r="Y1034">
        <v>6</v>
      </c>
      <c r="AA1034">
        <v>1158</v>
      </c>
      <c r="AB1034" t="s">
        <v>1523</v>
      </c>
    </row>
    <row r="1035" spans="1:28" x14ac:dyDescent="0.25">
      <c r="A1035" s="18" t="s">
        <v>277</v>
      </c>
      <c r="B1035" s="25" t="s">
        <v>292</v>
      </c>
      <c r="C1035">
        <v>22</v>
      </c>
      <c r="D1035">
        <v>8</v>
      </c>
      <c r="E1035" s="27" t="str">
        <f>VLOOKUP(U1035, method!$A$1:$B$15, 2, 0)</f>
        <v>中後</v>
      </c>
      <c r="F1035">
        <v>5</v>
      </c>
      <c r="G1035">
        <v>135</v>
      </c>
      <c r="H1035" s="46">
        <v>2000</v>
      </c>
      <c r="I1035" s="22" t="s">
        <v>33</v>
      </c>
      <c r="J1035">
        <v>2</v>
      </c>
      <c r="K1035">
        <v>1.66</v>
      </c>
      <c r="L1035">
        <v>29</v>
      </c>
      <c r="M1035">
        <v>12</v>
      </c>
      <c r="N1035">
        <v>24</v>
      </c>
      <c r="O1035" t="s">
        <v>469</v>
      </c>
      <c r="P1035" s="35" t="s">
        <v>455</v>
      </c>
      <c r="Q1035">
        <v>2</v>
      </c>
      <c r="R1035">
        <v>93</v>
      </c>
      <c r="S1035" s="18" t="s">
        <v>95</v>
      </c>
      <c r="T1035" t="s">
        <v>519</v>
      </c>
      <c r="U1035">
        <v>8</v>
      </c>
      <c r="V1035">
        <v>8</v>
      </c>
      <c r="W1035">
        <v>8</v>
      </c>
      <c r="X1035">
        <v>7</v>
      </c>
      <c r="Y1035">
        <v>8</v>
      </c>
      <c r="AA1035">
        <v>1189</v>
      </c>
      <c r="AB1035" t="s">
        <v>16</v>
      </c>
    </row>
    <row r="1036" spans="1:28" x14ac:dyDescent="0.25">
      <c r="A1036" s="18" t="s">
        <v>277</v>
      </c>
      <c r="B1036" s="25" t="s">
        <v>292</v>
      </c>
      <c r="C1036">
        <v>39</v>
      </c>
      <c r="D1036">
        <v>8</v>
      </c>
      <c r="E1036" s="28" t="str">
        <f>VLOOKUP(U1036, method!$A$1:$B$15, 2, 0)</f>
        <v>中前</v>
      </c>
      <c r="F1036">
        <v>8</v>
      </c>
      <c r="G1036">
        <v>131</v>
      </c>
      <c r="H1036" s="46">
        <v>1800</v>
      </c>
      <c r="I1036" s="25" t="s">
        <v>120</v>
      </c>
      <c r="J1036">
        <v>1</v>
      </c>
      <c r="K1036">
        <v>49.52</v>
      </c>
      <c r="L1036">
        <v>4</v>
      </c>
      <c r="M1036">
        <v>12</v>
      </c>
      <c r="N1036">
        <v>24</v>
      </c>
      <c r="O1036" s="31" t="s">
        <v>439</v>
      </c>
      <c r="P1036" s="35" t="s">
        <v>455</v>
      </c>
      <c r="Q1036">
        <v>2</v>
      </c>
      <c r="R1036">
        <v>95</v>
      </c>
      <c r="S1036" s="18" t="s">
        <v>95</v>
      </c>
      <c r="T1036">
        <v>3</v>
      </c>
      <c r="U1036">
        <v>7</v>
      </c>
      <c r="V1036">
        <v>8</v>
      </c>
      <c r="W1036">
        <v>8</v>
      </c>
      <c r="X1036">
        <v>9</v>
      </c>
      <c r="Y1036">
        <v>8</v>
      </c>
      <c r="AA1036">
        <v>1170</v>
      </c>
      <c r="AB1036" t="s">
        <v>16</v>
      </c>
    </row>
    <row r="1037" spans="1:28" x14ac:dyDescent="0.25">
      <c r="A1037" s="18" t="s">
        <v>277</v>
      </c>
      <c r="B1037" s="25" t="s">
        <v>292</v>
      </c>
      <c r="C1037">
        <v>61</v>
      </c>
      <c r="D1037">
        <v>11</v>
      </c>
      <c r="E1037" s="29" t="str">
        <f>VLOOKUP(U1037, method!$A$1:$B$15, 2, 0)</f>
        <v>留後</v>
      </c>
      <c r="F1037">
        <v>3</v>
      </c>
      <c r="G1037">
        <v>115</v>
      </c>
      <c r="H1037" s="46">
        <v>1800</v>
      </c>
      <c r="I1037" s="23" t="s">
        <v>394</v>
      </c>
      <c r="J1037">
        <v>1</v>
      </c>
      <c r="K1037">
        <v>47.13</v>
      </c>
      <c r="L1037">
        <v>3</v>
      </c>
      <c r="M1037">
        <v>11</v>
      </c>
      <c r="N1037">
        <v>24</v>
      </c>
      <c r="O1037" t="s">
        <v>631</v>
      </c>
      <c r="P1037" s="35" t="s">
        <v>436</v>
      </c>
      <c r="Q1037" t="s">
        <v>1503</v>
      </c>
      <c r="R1037">
        <v>97</v>
      </c>
      <c r="S1037" s="18" t="s">
        <v>95</v>
      </c>
      <c r="T1037" t="s">
        <v>558</v>
      </c>
      <c r="U1037">
        <v>11</v>
      </c>
      <c r="V1037">
        <v>10</v>
      </c>
      <c r="W1037">
        <v>10</v>
      </c>
      <c r="X1037">
        <v>10</v>
      </c>
      <c r="Y1037">
        <v>11</v>
      </c>
      <c r="AA1037">
        <v>1190</v>
      </c>
      <c r="AB1037" t="s">
        <v>16</v>
      </c>
    </row>
    <row r="1038" spans="1:28" x14ac:dyDescent="0.25">
      <c r="A1038" s="18" t="s">
        <v>277</v>
      </c>
      <c r="B1038" s="25" t="s">
        <v>292</v>
      </c>
      <c r="C1038">
        <v>89</v>
      </c>
      <c r="D1038" s="34">
        <v>5</v>
      </c>
      <c r="E1038" s="27" t="str">
        <f>VLOOKUP(U1038, method!$A$1:$B$15, 2, 0)</f>
        <v>中後</v>
      </c>
      <c r="F1038">
        <v>3</v>
      </c>
      <c r="G1038">
        <v>126</v>
      </c>
      <c r="H1038" s="46">
        <v>2400</v>
      </c>
      <c r="I1038" s="24" t="s">
        <v>146</v>
      </c>
      <c r="J1038">
        <v>2</v>
      </c>
      <c r="K1038">
        <v>26.22</v>
      </c>
      <c r="L1038">
        <v>26</v>
      </c>
      <c r="M1038">
        <v>5</v>
      </c>
      <c r="N1038">
        <v>24</v>
      </c>
      <c r="O1038" t="s">
        <v>545</v>
      </c>
      <c r="P1038" s="35" t="s">
        <v>455</v>
      </c>
      <c r="Q1038" t="s">
        <v>1527</v>
      </c>
      <c r="R1038">
        <v>100</v>
      </c>
      <c r="S1038" s="18" t="s">
        <v>95</v>
      </c>
      <c r="T1038" t="s">
        <v>495</v>
      </c>
      <c r="U1038">
        <v>8</v>
      </c>
      <c r="V1038">
        <v>7</v>
      </c>
      <c r="W1038">
        <v>7</v>
      </c>
      <c r="X1038">
        <v>6</v>
      </c>
      <c r="Y1038">
        <v>4</v>
      </c>
      <c r="Z1038">
        <v>5</v>
      </c>
      <c r="AA1038">
        <v>1180</v>
      </c>
      <c r="AB1038" t="s">
        <v>867</v>
      </c>
    </row>
    <row r="1039" spans="1:28" x14ac:dyDescent="0.25">
      <c r="A1039" s="18" t="s">
        <v>277</v>
      </c>
      <c r="B1039" s="25" t="s">
        <v>292</v>
      </c>
      <c r="C1039">
        <v>8.1999999999999993</v>
      </c>
      <c r="D1039">
        <v>11</v>
      </c>
      <c r="E1039" s="27" t="str">
        <f>VLOOKUP(U1039, method!$A$1:$B$15, 2, 0)</f>
        <v>中後</v>
      </c>
      <c r="F1039">
        <v>6</v>
      </c>
      <c r="G1039">
        <v>121</v>
      </c>
      <c r="H1039" s="46">
        <v>2400</v>
      </c>
      <c r="I1039" s="24" t="s">
        <v>389</v>
      </c>
      <c r="J1039">
        <v>2</v>
      </c>
      <c r="K1039">
        <v>30.56</v>
      </c>
      <c r="L1039">
        <v>5</v>
      </c>
      <c r="M1039">
        <v>5</v>
      </c>
      <c r="N1039">
        <v>24</v>
      </c>
      <c r="O1039" t="s">
        <v>551</v>
      </c>
      <c r="P1039" s="35" t="s">
        <v>455</v>
      </c>
      <c r="Q1039" t="s">
        <v>1503</v>
      </c>
      <c r="R1039">
        <v>103</v>
      </c>
      <c r="S1039" s="18" t="s">
        <v>95</v>
      </c>
      <c r="T1039" t="s">
        <v>1444</v>
      </c>
      <c r="U1039">
        <v>8</v>
      </c>
      <c r="V1039">
        <v>7</v>
      </c>
      <c r="W1039">
        <v>7</v>
      </c>
      <c r="X1039">
        <v>8</v>
      </c>
      <c r="Y1039">
        <v>10</v>
      </c>
      <c r="Z1039">
        <v>11</v>
      </c>
      <c r="AA1039">
        <v>1179</v>
      </c>
      <c r="AB1039" t="s">
        <v>30</v>
      </c>
    </row>
    <row r="1040" spans="1:28" x14ac:dyDescent="0.25">
      <c r="A1040" s="18" t="s">
        <v>277</v>
      </c>
      <c r="B1040" s="25" t="s">
        <v>292</v>
      </c>
      <c r="C1040">
        <v>80</v>
      </c>
      <c r="D1040">
        <v>8</v>
      </c>
      <c r="E1040" s="27" t="str">
        <f>VLOOKUP(U1040, method!$A$1:$B$15, 2, 0)</f>
        <v>中後</v>
      </c>
      <c r="F1040">
        <v>4</v>
      </c>
      <c r="G1040">
        <v>126</v>
      </c>
      <c r="H1040" s="46">
        <v>2000</v>
      </c>
      <c r="I1040" s="25" t="s">
        <v>120</v>
      </c>
      <c r="J1040">
        <v>2</v>
      </c>
      <c r="K1040">
        <v>1.49</v>
      </c>
      <c r="L1040">
        <v>25</v>
      </c>
      <c r="M1040">
        <v>2</v>
      </c>
      <c r="N1040">
        <v>24</v>
      </c>
      <c r="O1040" t="s">
        <v>491</v>
      </c>
      <c r="P1040" s="35" t="s">
        <v>455</v>
      </c>
      <c r="Q1040" t="s">
        <v>1527</v>
      </c>
      <c r="R1040">
        <v>105</v>
      </c>
      <c r="S1040" s="18" t="s">
        <v>95</v>
      </c>
      <c r="T1040" t="s">
        <v>461</v>
      </c>
      <c r="U1040">
        <v>10</v>
      </c>
      <c r="V1040">
        <v>5</v>
      </c>
      <c r="W1040">
        <v>3</v>
      </c>
      <c r="X1040">
        <v>3</v>
      </c>
      <c r="Y1040">
        <v>8</v>
      </c>
      <c r="AA1040">
        <v>1151</v>
      </c>
      <c r="AB1040" t="s">
        <v>1531</v>
      </c>
    </row>
    <row r="1041" spans="1:29" x14ac:dyDescent="0.25">
      <c r="A1041" s="18" t="s">
        <v>277</v>
      </c>
      <c r="B1041" s="25" t="s">
        <v>292</v>
      </c>
      <c r="C1041">
        <v>50</v>
      </c>
      <c r="D1041">
        <v>13</v>
      </c>
      <c r="E1041" s="29" t="str">
        <f>VLOOKUP(U1041, method!$A$1:$B$15, 2, 0)</f>
        <v>留後</v>
      </c>
      <c r="F1041">
        <v>11</v>
      </c>
      <c r="G1041">
        <v>125</v>
      </c>
      <c r="H1041" s="46">
        <v>1800</v>
      </c>
      <c r="I1041" s="16" t="s">
        <v>140</v>
      </c>
      <c r="J1041">
        <v>1</v>
      </c>
      <c r="K1041">
        <v>48.26</v>
      </c>
      <c r="L1041">
        <v>4</v>
      </c>
      <c r="M1041">
        <v>2</v>
      </c>
      <c r="N1041">
        <v>24</v>
      </c>
      <c r="O1041" t="s">
        <v>469</v>
      </c>
      <c r="P1041" s="35" t="s">
        <v>455</v>
      </c>
      <c r="Q1041" t="s">
        <v>1503</v>
      </c>
      <c r="R1041">
        <v>107</v>
      </c>
      <c r="S1041" s="18" t="s">
        <v>95</v>
      </c>
      <c r="T1041" t="s">
        <v>546</v>
      </c>
      <c r="U1041">
        <v>13</v>
      </c>
      <c r="V1041">
        <v>14</v>
      </c>
      <c r="W1041">
        <v>14</v>
      </c>
      <c r="X1041">
        <v>14</v>
      </c>
      <c r="Y1041">
        <v>13</v>
      </c>
      <c r="AA1041">
        <v>1167</v>
      </c>
      <c r="AB1041" t="s">
        <v>1516</v>
      </c>
    </row>
    <row r="1042" spans="1:29" x14ac:dyDescent="0.25">
      <c r="A1042" s="18" t="s">
        <v>277</v>
      </c>
      <c r="B1042" s="25" t="s">
        <v>292</v>
      </c>
      <c r="C1042">
        <v>46</v>
      </c>
      <c r="D1042" s="34">
        <v>5</v>
      </c>
      <c r="E1042" s="28" t="str">
        <f>VLOOKUP(U1042, method!$A$1:$B$15, 2, 0)</f>
        <v>中前</v>
      </c>
      <c r="F1042">
        <v>3</v>
      </c>
      <c r="G1042">
        <v>126</v>
      </c>
      <c r="H1042" s="46">
        <v>2400</v>
      </c>
      <c r="I1042" s="24" t="s">
        <v>389</v>
      </c>
      <c r="J1042">
        <v>2</v>
      </c>
      <c r="K1042">
        <v>30.95</v>
      </c>
      <c r="L1042">
        <v>10</v>
      </c>
      <c r="M1042">
        <v>12</v>
      </c>
      <c r="N1042">
        <v>23</v>
      </c>
      <c r="O1042" t="s">
        <v>545</v>
      </c>
      <c r="P1042" s="35" t="s">
        <v>455</v>
      </c>
      <c r="Q1042" t="s">
        <v>1527</v>
      </c>
      <c r="R1042">
        <v>108</v>
      </c>
      <c r="S1042" s="18" t="s">
        <v>95</v>
      </c>
      <c r="T1042" t="s">
        <v>546</v>
      </c>
      <c r="U1042">
        <v>7</v>
      </c>
      <c r="V1042">
        <v>7</v>
      </c>
      <c r="W1042">
        <v>8</v>
      </c>
      <c r="X1042">
        <v>8</v>
      </c>
      <c r="Y1042">
        <v>8</v>
      </c>
      <c r="Z1042">
        <v>5</v>
      </c>
      <c r="AA1042">
        <v>1158</v>
      </c>
      <c r="AB1042" t="s">
        <v>16</v>
      </c>
    </row>
    <row r="1043" spans="1:29" x14ac:dyDescent="0.25">
      <c r="A1043" s="18" t="s">
        <v>277</v>
      </c>
      <c r="B1043" s="25" t="s">
        <v>292</v>
      </c>
      <c r="C1043">
        <v>18</v>
      </c>
      <c r="D1043" s="34">
        <v>5</v>
      </c>
      <c r="E1043" s="28" t="str">
        <f>VLOOKUP(U1043, method!$A$1:$B$15, 2, 0)</f>
        <v>中前</v>
      </c>
      <c r="F1043">
        <v>2</v>
      </c>
      <c r="G1043">
        <v>123</v>
      </c>
      <c r="H1043" s="46">
        <v>2000</v>
      </c>
      <c r="I1043" s="15" t="s">
        <v>391</v>
      </c>
      <c r="J1043">
        <v>2</v>
      </c>
      <c r="K1043">
        <v>2.19</v>
      </c>
      <c r="L1043">
        <v>19</v>
      </c>
      <c r="M1043">
        <v>11</v>
      </c>
      <c r="N1043">
        <v>23</v>
      </c>
      <c r="O1043" t="s">
        <v>469</v>
      </c>
      <c r="P1043" s="35" t="s">
        <v>436</v>
      </c>
      <c r="Q1043" t="s">
        <v>1534</v>
      </c>
      <c r="R1043">
        <v>108</v>
      </c>
      <c r="S1043" s="18" t="s">
        <v>95</v>
      </c>
      <c r="T1043" s="10" t="s">
        <v>442</v>
      </c>
      <c r="U1043">
        <v>5</v>
      </c>
      <c r="V1043">
        <v>6</v>
      </c>
      <c r="W1043">
        <v>7</v>
      </c>
      <c r="X1043">
        <v>6</v>
      </c>
      <c r="Y1043">
        <v>5</v>
      </c>
      <c r="AA1043">
        <v>1166</v>
      </c>
      <c r="AB1043" t="s">
        <v>16</v>
      </c>
    </row>
    <row r="1044" spans="1:29" x14ac:dyDescent="0.25">
      <c r="A1044" s="18" t="s">
        <v>277</v>
      </c>
      <c r="B1044" s="25" t="s">
        <v>292</v>
      </c>
      <c r="C1044">
        <v>30</v>
      </c>
      <c r="D1044">
        <v>9</v>
      </c>
      <c r="E1044" s="28" t="str">
        <f>VLOOKUP(U1044, method!$A$1:$B$15, 2, 0)</f>
        <v>中前</v>
      </c>
      <c r="F1044">
        <v>2</v>
      </c>
      <c r="G1044">
        <v>128</v>
      </c>
      <c r="H1044" s="46">
        <v>1800</v>
      </c>
      <c r="I1044" s="23" t="s">
        <v>394</v>
      </c>
      <c r="J1044">
        <v>1</v>
      </c>
      <c r="K1044">
        <v>48.56</v>
      </c>
      <c r="L1044">
        <v>5</v>
      </c>
      <c r="M1044">
        <v>11</v>
      </c>
      <c r="N1044">
        <v>23</v>
      </c>
      <c r="O1044" t="s">
        <v>631</v>
      </c>
      <c r="P1044" s="35" t="s">
        <v>455</v>
      </c>
      <c r="Q1044" t="s">
        <v>1503</v>
      </c>
      <c r="R1044">
        <v>110</v>
      </c>
      <c r="S1044" s="18" t="s">
        <v>95</v>
      </c>
      <c r="T1044" t="s">
        <v>508</v>
      </c>
      <c r="U1044">
        <v>5</v>
      </c>
      <c r="V1044">
        <v>5</v>
      </c>
      <c r="W1044">
        <v>5</v>
      </c>
      <c r="X1044">
        <v>6</v>
      </c>
      <c r="Y1044">
        <v>9</v>
      </c>
      <c r="AA1044">
        <v>1163</v>
      </c>
      <c r="AB1044" t="s">
        <v>16</v>
      </c>
    </row>
    <row r="1045" spans="1:29" x14ac:dyDescent="0.25">
      <c r="A1045" s="18" t="s">
        <v>277</v>
      </c>
      <c r="B1045" s="25" t="s">
        <v>292</v>
      </c>
      <c r="C1045">
        <v>58</v>
      </c>
      <c r="D1045">
        <v>6</v>
      </c>
      <c r="E1045" s="27" t="str">
        <f>VLOOKUP(U1045, method!$A$1:$B$15, 2, 0)</f>
        <v>中後</v>
      </c>
      <c r="F1045">
        <v>2</v>
      </c>
      <c r="G1045">
        <v>116</v>
      </c>
      <c r="H1045" s="34">
        <v>1600</v>
      </c>
      <c r="I1045" s="23" t="s">
        <v>394</v>
      </c>
      <c r="J1045">
        <v>1</v>
      </c>
      <c r="K1045">
        <v>34.590000000000003</v>
      </c>
      <c r="L1045">
        <v>15</v>
      </c>
      <c r="M1045">
        <v>10</v>
      </c>
      <c r="N1045">
        <v>23</v>
      </c>
      <c r="O1045" t="s">
        <v>491</v>
      </c>
      <c r="P1045" s="35" t="s">
        <v>455</v>
      </c>
      <c r="Q1045" t="s">
        <v>1534</v>
      </c>
      <c r="R1045">
        <v>110</v>
      </c>
      <c r="S1045" s="18" t="s">
        <v>95</v>
      </c>
      <c r="T1045" s="10" t="s">
        <v>498</v>
      </c>
      <c r="U1045">
        <v>8</v>
      </c>
      <c r="V1045">
        <v>9</v>
      </c>
      <c r="W1045">
        <v>10</v>
      </c>
      <c r="X1045">
        <v>6</v>
      </c>
      <c r="AA1045">
        <v>1158</v>
      </c>
      <c r="AB1045" t="s">
        <v>16</v>
      </c>
    </row>
    <row r="1046" spans="1:29" x14ac:dyDescent="0.25">
      <c r="A1046" s="18" t="s">
        <v>277</v>
      </c>
      <c r="B1046" s="25" t="s">
        <v>292</v>
      </c>
      <c r="C1046">
        <v>10</v>
      </c>
      <c r="D1046">
        <v>6</v>
      </c>
      <c r="E1046" s="28" t="str">
        <f>VLOOKUP(U1046, method!$A$1:$B$15, 2, 0)</f>
        <v>中前</v>
      </c>
      <c r="F1046">
        <v>7</v>
      </c>
      <c r="G1046">
        <v>135</v>
      </c>
      <c r="H1046" s="46">
        <v>1800</v>
      </c>
      <c r="I1046" s="22" t="s">
        <v>33</v>
      </c>
      <c r="J1046">
        <v>1</v>
      </c>
      <c r="K1046">
        <v>49.8</v>
      </c>
      <c r="L1046">
        <v>25</v>
      </c>
      <c r="M1046">
        <v>6</v>
      </c>
      <c r="N1046">
        <v>23</v>
      </c>
      <c r="O1046" t="s">
        <v>545</v>
      </c>
      <c r="P1046" s="35" t="s">
        <v>455</v>
      </c>
      <c r="Q1046" t="s">
        <v>1503</v>
      </c>
      <c r="R1046">
        <v>113</v>
      </c>
      <c r="S1046" s="18" t="s">
        <v>95</v>
      </c>
      <c r="T1046" t="s">
        <v>664</v>
      </c>
      <c r="U1046">
        <v>6</v>
      </c>
      <c r="V1046">
        <v>6</v>
      </c>
      <c r="W1046">
        <v>4</v>
      </c>
      <c r="X1046">
        <v>4</v>
      </c>
      <c r="Y1046">
        <v>6</v>
      </c>
      <c r="AA1046">
        <v>1158</v>
      </c>
      <c r="AB1046" t="s">
        <v>16</v>
      </c>
    </row>
    <row r="1047" spans="1:29" x14ac:dyDescent="0.25">
      <c r="A1047" s="18" t="s">
        <v>277</v>
      </c>
      <c r="B1047" s="25" t="s">
        <v>292</v>
      </c>
      <c r="C1047">
        <v>57</v>
      </c>
      <c r="D1047">
        <v>7</v>
      </c>
      <c r="E1047" s="28" t="str">
        <f>VLOOKUP(U1047, method!$A$1:$B$15, 2, 0)</f>
        <v>中前</v>
      </c>
      <c r="F1047">
        <v>3</v>
      </c>
      <c r="G1047">
        <v>126</v>
      </c>
      <c r="H1047" s="46">
        <v>2400</v>
      </c>
      <c r="I1047" s="15" t="s">
        <v>391</v>
      </c>
      <c r="J1047">
        <v>2</v>
      </c>
      <c r="K1047">
        <v>27.27</v>
      </c>
      <c r="L1047">
        <v>28</v>
      </c>
      <c r="M1047">
        <v>5</v>
      </c>
      <c r="N1047">
        <v>23</v>
      </c>
      <c r="O1047" t="s">
        <v>545</v>
      </c>
      <c r="P1047" s="35" t="s">
        <v>455</v>
      </c>
      <c r="Q1047" t="s">
        <v>1527</v>
      </c>
      <c r="R1047">
        <v>115</v>
      </c>
      <c r="S1047" s="18" t="s">
        <v>95</v>
      </c>
      <c r="T1047" s="10" t="s">
        <v>498</v>
      </c>
      <c r="U1047">
        <v>5</v>
      </c>
      <c r="V1047">
        <v>6</v>
      </c>
      <c r="W1047">
        <v>6</v>
      </c>
      <c r="X1047">
        <v>6</v>
      </c>
      <c r="Y1047">
        <v>6</v>
      </c>
      <c r="Z1047">
        <v>7</v>
      </c>
      <c r="AA1047">
        <v>1150</v>
      </c>
      <c r="AB1047" t="s">
        <v>16</v>
      </c>
    </row>
    <row r="1048" spans="1:29" x14ac:dyDescent="0.25">
      <c r="A1048" s="18" t="s">
        <v>277</v>
      </c>
      <c r="B1048" s="25" t="s">
        <v>292</v>
      </c>
      <c r="C1048">
        <v>33</v>
      </c>
      <c r="D1048">
        <v>11</v>
      </c>
      <c r="E1048" s="28" t="str">
        <f>VLOOKUP(U1048, method!$A$1:$B$15, 2, 0)</f>
        <v>中前</v>
      </c>
      <c r="F1048">
        <v>4</v>
      </c>
      <c r="G1048">
        <v>134</v>
      </c>
      <c r="H1048" s="46">
        <v>2400</v>
      </c>
      <c r="I1048" s="18" t="s">
        <v>201</v>
      </c>
      <c r="J1048">
        <v>2</v>
      </c>
      <c r="K1048">
        <v>33.18</v>
      </c>
      <c r="L1048">
        <v>7</v>
      </c>
      <c r="M1048">
        <v>5</v>
      </c>
      <c r="N1048">
        <v>23</v>
      </c>
      <c r="O1048" t="s">
        <v>551</v>
      </c>
      <c r="P1048" s="36" t="s">
        <v>698</v>
      </c>
      <c r="Q1048" t="s">
        <v>1503</v>
      </c>
      <c r="R1048">
        <v>117</v>
      </c>
      <c r="S1048" s="18" t="s">
        <v>95</v>
      </c>
      <c r="T1048" t="s">
        <v>492</v>
      </c>
      <c r="U1048">
        <v>5</v>
      </c>
      <c r="V1048">
        <v>5</v>
      </c>
      <c r="W1048">
        <v>5</v>
      </c>
      <c r="X1048">
        <v>3</v>
      </c>
      <c r="Y1048">
        <v>10</v>
      </c>
      <c r="Z1048">
        <v>11</v>
      </c>
      <c r="AA1048">
        <v>1159</v>
      </c>
      <c r="AB1048" t="s">
        <v>16</v>
      </c>
    </row>
    <row r="1049" spans="1:29" x14ac:dyDescent="0.25">
      <c r="A1049" s="18" t="s">
        <v>277</v>
      </c>
      <c r="B1049" s="25" t="s">
        <v>292</v>
      </c>
      <c r="C1049">
        <v>41</v>
      </c>
      <c r="D1049">
        <v>10</v>
      </c>
      <c r="F1049">
        <v>9</v>
      </c>
      <c r="G1049">
        <v>126</v>
      </c>
      <c r="H1049" s="46">
        <v>2410</v>
      </c>
      <c r="I1049" s="14" t="s">
        <v>1542</v>
      </c>
      <c r="J1049" t="s">
        <v>463</v>
      </c>
      <c r="L1049">
        <v>25</v>
      </c>
      <c r="M1049">
        <v>3</v>
      </c>
      <c r="N1049">
        <v>23</v>
      </c>
      <c r="O1049" t="s">
        <v>1541</v>
      </c>
      <c r="P1049" s="35" t="s">
        <v>455</v>
      </c>
      <c r="Q1049" t="s">
        <v>1527</v>
      </c>
      <c r="R1049">
        <v>118</v>
      </c>
      <c r="S1049" s="18" t="s">
        <v>95</v>
      </c>
      <c r="T1049">
        <v>13</v>
      </c>
      <c r="U1049" t="s">
        <v>463</v>
      </c>
      <c r="AA1049" t="s">
        <v>463</v>
      </c>
      <c r="AB1049" t="s">
        <v>16</v>
      </c>
      <c r="AC1049" t="s">
        <v>463</v>
      </c>
    </row>
    <row r="1050" spans="1:29" x14ac:dyDescent="0.25">
      <c r="A1050" s="18" t="s">
        <v>277</v>
      </c>
      <c r="B1050" s="25" t="s">
        <v>292</v>
      </c>
      <c r="C1050">
        <v>4</v>
      </c>
      <c r="D1050">
        <v>8</v>
      </c>
      <c r="F1050">
        <v>8</v>
      </c>
      <c r="G1050">
        <v>126</v>
      </c>
      <c r="H1050" s="46">
        <v>2410</v>
      </c>
      <c r="I1050" s="15" t="s">
        <v>1544</v>
      </c>
      <c r="J1050" t="s">
        <v>463</v>
      </c>
      <c r="L1050">
        <v>4</v>
      </c>
      <c r="M1050">
        <v>3</v>
      </c>
      <c r="N1050">
        <v>23</v>
      </c>
      <c r="O1050" t="s">
        <v>1541</v>
      </c>
      <c r="P1050" s="35" t="s">
        <v>455</v>
      </c>
      <c r="Q1050" t="s">
        <v>1534</v>
      </c>
      <c r="R1050">
        <v>118</v>
      </c>
      <c r="S1050" s="18" t="s">
        <v>95</v>
      </c>
      <c r="T1050" t="s">
        <v>533</v>
      </c>
      <c r="U1050" t="s">
        <v>463</v>
      </c>
      <c r="AA1050" t="s">
        <v>463</v>
      </c>
      <c r="AB1050" t="s">
        <v>16</v>
      </c>
      <c r="AC1050" t="s">
        <v>463</v>
      </c>
    </row>
    <row r="1051" spans="1:29" x14ac:dyDescent="0.25">
      <c r="A1051" s="18" t="s">
        <v>277</v>
      </c>
      <c r="B1051" s="25" t="s">
        <v>292</v>
      </c>
      <c r="C1051" t="s">
        <v>463</v>
      </c>
      <c r="D1051">
        <v>7</v>
      </c>
      <c r="F1051">
        <v>8</v>
      </c>
      <c r="G1051">
        <v>128</v>
      </c>
      <c r="H1051" s="46">
        <v>2400</v>
      </c>
      <c r="I1051" s="18" t="s">
        <v>201</v>
      </c>
      <c r="J1051" t="s">
        <v>463</v>
      </c>
      <c r="L1051">
        <v>18</v>
      </c>
      <c r="M1051">
        <v>2</v>
      </c>
      <c r="N1051">
        <v>23</v>
      </c>
      <c r="O1051" t="s">
        <v>1546</v>
      </c>
      <c r="P1051" s="35" t="s">
        <v>455</v>
      </c>
      <c r="Q1051" t="s">
        <v>1547</v>
      </c>
      <c r="R1051">
        <v>118</v>
      </c>
      <c r="S1051" s="18" t="s">
        <v>95</v>
      </c>
      <c r="T1051" t="s">
        <v>637</v>
      </c>
      <c r="U1051" t="s">
        <v>463</v>
      </c>
      <c r="AA1051" t="s">
        <v>463</v>
      </c>
      <c r="AB1051" t="s">
        <v>16</v>
      </c>
      <c r="AC1051" t="s">
        <v>463</v>
      </c>
    </row>
    <row r="1052" spans="1:29" x14ac:dyDescent="0.25">
      <c r="A1052" s="18" t="s">
        <v>277</v>
      </c>
      <c r="B1052" s="25" t="s">
        <v>292</v>
      </c>
      <c r="C1052">
        <v>4.2</v>
      </c>
      <c r="D1052" s="33">
        <v>1</v>
      </c>
      <c r="E1052" s="26" t="str">
        <f>VLOOKUP(U1052, method!$A$1:$B$15, 2, 0)</f>
        <v>放頭</v>
      </c>
      <c r="F1052">
        <v>3</v>
      </c>
      <c r="G1052">
        <v>133</v>
      </c>
      <c r="H1052" s="46">
        <v>1800</v>
      </c>
      <c r="I1052" s="22" t="s">
        <v>33</v>
      </c>
      <c r="J1052">
        <v>1</v>
      </c>
      <c r="K1052">
        <v>48.37</v>
      </c>
      <c r="L1052">
        <v>5</v>
      </c>
      <c r="M1052">
        <v>2</v>
      </c>
      <c r="N1052">
        <v>23</v>
      </c>
      <c r="O1052" t="s">
        <v>469</v>
      </c>
      <c r="P1052" s="35" t="s">
        <v>455</v>
      </c>
      <c r="Q1052" t="s">
        <v>1503</v>
      </c>
      <c r="R1052">
        <v>114</v>
      </c>
      <c r="S1052" s="18" t="s">
        <v>95</v>
      </c>
      <c r="T1052" s="10" t="s">
        <v>597</v>
      </c>
      <c r="U1052">
        <v>3</v>
      </c>
      <c r="V1052">
        <v>3</v>
      </c>
      <c r="W1052">
        <v>3</v>
      </c>
      <c r="X1052">
        <v>3</v>
      </c>
      <c r="Y1052">
        <v>1</v>
      </c>
      <c r="AA1052">
        <v>1162</v>
      </c>
      <c r="AB1052" t="s">
        <v>1018</v>
      </c>
    </row>
    <row r="1053" spans="1:29" x14ac:dyDescent="0.25">
      <c r="A1053" s="18" t="s">
        <v>277</v>
      </c>
      <c r="B1053" s="25" t="s">
        <v>292</v>
      </c>
      <c r="C1053">
        <v>16</v>
      </c>
      <c r="D1053">
        <v>7</v>
      </c>
      <c r="E1053" s="26" t="str">
        <f>VLOOKUP(U1053, method!$A$1:$B$15, 2, 0)</f>
        <v>放頭</v>
      </c>
      <c r="F1053">
        <v>10</v>
      </c>
      <c r="G1053">
        <v>126</v>
      </c>
      <c r="H1053" s="46">
        <v>2400</v>
      </c>
      <c r="I1053" s="24" t="s">
        <v>389</v>
      </c>
      <c r="J1053">
        <v>2</v>
      </c>
      <c r="K1053">
        <v>28.43</v>
      </c>
      <c r="L1053">
        <v>11</v>
      </c>
      <c r="M1053">
        <v>12</v>
      </c>
      <c r="N1053">
        <v>22</v>
      </c>
      <c r="O1053" t="s">
        <v>545</v>
      </c>
      <c r="P1053" s="35" t="s">
        <v>455</v>
      </c>
      <c r="Q1053" t="s">
        <v>1527</v>
      </c>
      <c r="R1053">
        <v>114</v>
      </c>
      <c r="S1053" s="18" t="s">
        <v>95</v>
      </c>
      <c r="T1053" t="s">
        <v>664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7</v>
      </c>
      <c r="AA1053">
        <v>1156</v>
      </c>
      <c r="AB1053" t="s">
        <v>23</v>
      </c>
    </row>
    <row r="1054" spans="1:29" x14ac:dyDescent="0.25">
      <c r="A1054" s="18" t="s">
        <v>277</v>
      </c>
      <c r="B1054" s="25" t="s">
        <v>292</v>
      </c>
      <c r="C1054">
        <v>9</v>
      </c>
      <c r="D1054" s="33">
        <v>3</v>
      </c>
      <c r="E1054" s="28" t="str">
        <f>VLOOKUP(U1054, method!$A$1:$B$15, 2, 0)</f>
        <v>中前</v>
      </c>
      <c r="F1054">
        <v>3</v>
      </c>
      <c r="G1054">
        <v>123</v>
      </c>
      <c r="H1054" s="46">
        <v>2000</v>
      </c>
      <c r="I1054" s="24" t="s">
        <v>389</v>
      </c>
      <c r="J1054">
        <v>1</v>
      </c>
      <c r="K1054">
        <v>59.56</v>
      </c>
      <c r="L1054">
        <v>20</v>
      </c>
      <c r="M1054">
        <v>11</v>
      </c>
      <c r="N1054">
        <v>22</v>
      </c>
      <c r="O1054" t="s">
        <v>469</v>
      </c>
      <c r="P1054" s="35" t="s">
        <v>436</v>
      </c>
      <c r="Q1054" t="s">
        <v>1534</v>
      </c>
      <c r="R1054">
        <v>109</v>
      </c>
      <c r="S1054" s="18" t="s">
        <v>95</v>
      </c>
      <c r="T1054" s="10">
        <v>2</v>
      </c>
      <c r="U1054">
        <v>6</v>
      </c>
      <c r="V1054">
        <v>5</v>
      </c>
      <c r="W1054">
        <v>5</v>
      </c>
      <c r="X1054">
        <v>6</v>
      </c>
      <c r="Y1054">
        <v>3</v>
      </c>
      <c r="AA1054">
        <v>1158</v>
      </c>
      <c r="AB1054" t="s">
        <v>23</v>
      </c>
    </row>
    <row r="1055" spans="1:29" x14ac:dyDescent="0.25">
      <c r="A1055" s="18" t="s">
        <v>277</v>
      </c>
      <c r="B1055" s="25" t="s">
        <v>292</v>
      </c>
      <c r="C1055">
        <v>11</v>
      </c>
      <c r="D1055" s="33">
        <v>3</v>
      </c>
      <c r="E1055" s="28" t="str">
        <f>VLOOKUP(U1055, method!$A$1:$B$15, 2, 0)</f>
        <v>中前</v>
      </c>
      <c r="F1055">
        <v>9</v>
      </c>
      <c r="G1055">
        <v>127</v>
      </c>
      <c r="H1055" s="46">
        <v>1800</v>
      </c>
      <c r="I1055" s="24" t="s">
        <v>389</v>
      </c>
      <c r="J1055">
        <v>1</v>
      </c>
      <c r="K1055">
        <v>46.63</v>
      </c>
      <c r="L1055">
        <v>6</v>
      </c>
      <c r="M1055">
        <v>11</v>
      </c>
      <c r="N1055">
        <v>22</v>
      </c>
      <c r="O1055" t="s">
        <v>631</v>
      </c>
      <c r="P1055" s="35" t="s">
        <v>455</v>
      </c>
      <c r="Q1055" t="s">
        <v>1503</v>
      </c>
      <c r="R1055">
        <v>109</v>
      </c>
      <c r="S1055" s="18" t="s">
        <v>95</v>
      </c>
      <c r="T1055" s="10" t="s">
        <v>552</v>
      </c>
      <c r="U1055">
        <v>4</v>
      </c>
      <c r="V1055">
        <v>2</v>
      </c>
      <c r="W1055">
        <v>2</v>
      </c>
      <c r="X1055">
        <v>2</v>
      </c>
      <c r="Y1055">
        <v>3</v>
      </c>
      <c r="AA1055">
        <v>1166</v>
      </c>
      <c r="AB1055" t="s">
        <v>23</v>
      </c>
    </row>
    <row r="1056" spans="1:29" x14ac:dyDescent="0.25">
      <c r="A1056" s="18" t="s">
        <v>277</v>
      </c>
      <c r="B1056" s="25" t="s">
        <v>292</v>
      </c>
      <c r="C1056">
        <v>28</v>
      </c>
      <c r="D1056">
        <v>6</v>
      </c>
      <c r="E1056" s="29" t="str">
        <f>VLOOKUP(U1056, method!$A$1:$B$15, 2, 0)</f>
        <v>留後</v>
      </c>
      <c r="F1056">
        <v>6</v>
      </c>
      <c r="G1056">
        <v>121</v>
      </c>
      <c r="H1056" s="34">
        <v>1600</v>
      </c>
      <c r="I1056" s="24" t="s">
        <v>389</v>
      </c>
      <c r="J1056">
        <v>1</v>
      </c>
      <c r="K1056">
        <v>33.840000000000003</v>
      </c>
      <c r="L1056">
        <v>16</v>
      </c>
      <c r="M1056">
        <v>10</v>
      </c>
      <c r="N1056">
        <v>22</v>
      </c>
      <c r="O1056" t="s">
        <v>491</v>
      </c>
      <c r="P1056" s="35" t="s">
        <v>436</v>
      </c>
      <c r="Q1056" t="s">
        <v>1534</v>
      </c>
      <c r="R1056">
        <v>109</v>
      </c>
      <c r="S1056" s="18" t="s">
        <v>95</v>
      </c>
      <c r="T1056" t="s">
        <v>456</v>
      </c>
      <c r="U1056">
        <v>14</v>
      </c>
      <c r="V1056">
        <v>13</v>
      </c>
      <c r="W1056">
        <v>9</v>
      </c>
      <c r="X1056">
        <v>6</v>
      </c>
      <c r="AA1056">
        <v>1174</v>
      </c>
      <c r="AB1056" t="s">
        <v>23</v>
      </c>
    </row>
    <row r="1057" spans="1:28" x14ac:dyDescent="0.25">
      <c r="A1057" s="18" t="s">
        <v>277</v>
      </c>
      <c r="B1057" s="14" t="s">
        <v>296</v>
      </c>
      <c r="C1057">
        <v>6.3</v>
      </c>
      <c r="D1057" s="33">
        <v>2</v>
      </c>
      <c r="E1057" s="26" t="str">
        <f>VLOOKUP(U1057, method!$A$1:$B$15, 2, 0)</f>
        <v>放頭</v>
      </c>
      <c r="F1057">
        <v>2</v>
      </c>
      <c r="G1057">
        <v>124</v>
      </c>
      <c r="H1057" s="44">
        <v>1650</v>
      </c>
      <c r="I1057" s="15" t="s">
        <v>391</v>
      </c>
      <c r="J1057">
        <v>1</v>
      </c>
      <c r="K1057">
        <v>39.67</v>
      </c>
      <c r="L1057">
        <v>4</v>
      </c>
      <c r="M1057">
        <v>6</v>
      </c>
      <c r="N1057">
        <v>25</v>
      </c>
      <c r="O1057" s="31" t="s">
        <v>439</v>
      </c>
      <c r="P1057" s="36" t="s">
        <v>440</v>
      </c>
      <c r="Q1057">
        <v>3</v>
      </c>
      <c r="R1057">
        <v>66</v>
      </c>
      <c r="S1057" s="20" t="s">
        <v>121</v>
      </c>
      <c r="T1057" s="10" t="s">
        <v>597</v>
      </c>
      <c r="U1057">
        <v>1</v>
      </c>
      <c r="V1057">
        <v>1</v>
      </c>
      <c r="W1057">
        <v>1</v>
      </c>
      <c r="X1057">
        <v>2</v>
      </c>
      <c r="AA1057">
        <v>1179</v>
      </c>
      <c r="AB1057" t="s">
        <v>30</v>
      </c>
    </row>
    <row r="1058" spans="1:28" x14ac:dyDescent="0.25">
      <c r="A1058" s="18" t="s">
        <v>277</v>
      </c>
      <c r="B1058" s="14" t="s">
        <v>296</v>
      </c>
      <c r="C1058">
        <v>4.0999999999999996</v>
      </c>
      <c r="D1058" s="33">
        <v>3</v>
      </c>
      <c r="E1058" s="26" t="str">
        <f>VLOOKUP(U1058, method!$A$1:$B$15, 2, 0)</f>
        <v>放頭</v>
      </c>
      <c r="F1058">
        <v>7</v>
      </c>
      <c r="G1058">
        <v>121</v>
      </c>
      <c r="H1058" s="44">
        <v>1650</v>
      </c>
      <c r="I1058" s="16" t="s">
        <v>71</v>
      </c>
      <c r="J1058">
        <v>1</v>
      </c>
      <c r="K1058">
        <v>39.24</v>
      </c>
      <c r="L1058">
        <v>7</v>
      </c>
      <c r="M1058">
        <v>5</v>
      </c>
      <c r="N1058">
        <v>25</v>
      </c>
      <c r="O1058" s="31" t="s">
        <v>439</v>
      </c>
      <c r="P1058" s="35" t="s">
        <v>455</v>
      </c>
      <c r="Q1058">
        <v>3</v>
      </c>
      <c r="R1058">
        <v>65</v>
      </c>
      <c r="S1058" s="20" t="s">
        <v>121</v>
      </c>
      <c r="T1058" s="10" t="s">
        <v>526</v>
      </c>
      <c r="U1058">
        <v>1</v>
      </c>
      <c r="V1058">
        <v>1</v>
      </c>
      <c r="W1058">
        <v>1</v>
      </c>
      <c r="X1058">
        <v>3</v>
      </c>
      <c r="AA1058">
        <v>1167</v>
      </c>
      <c r="AB1058" t="s">
        <v>30</v>
      </c>
    </row>
    <row r="1059" spans="1:28" x14ac:dyDescent="0.25">
      <c r="A1059" s="18" t="s">
        <v>277</v>
      </c>
      <c r="B1059" s="14" t="s">
        <v>296</v>
      </c>
      <c r="C1059">
        <v>4.7</v>
      </c>
      <c r="D1059" s="33">
        <v>2</v>
      </c>
      <c r="E1059" s="26" t="str">
        <f>VLOOKUP(U1059, method!$A$1:$B$15, 2, 0)</f>
        <v>放頭</v>
      </c>
      <c r="F1059">
        <v>7</v>
      </c>
      <c r="G1059">
        <v>118</v>
      </c>
      <c r="H1059" s="44">
        <v>1650</v>
      </c>
      <c r="I1059" s="15" t="s">
        <v>391</v>
      </c>
      <c r="J1059">
        <v>1</v>
      </c>
      <c r="K1059">
        <v>39.32</v>
      </c>
      <c r="L1059">
        <v>16</v>
      </c>
      <c r="M1059">
        <v>4</v>
      </c>
      <c r="N1059">
        <v>25</v>
      </c>
      <c r="O1059" s="30" t="s">
        <v>445</v>
      </c>
      <c r="P1059" s="35" t="s">
        <v>436</v>
      </c>
      <c r="Q1059">
        <v>3</v>
      </c>
      <c r="R1059">
        <v>63</v>
      </c>
      <c r="S1059" s="20" t="s">
        <v>121</v>
      </c>
      <c r="T1059" s="10" t="s">
        <v>488</v>
      </c>
      <c r="U1059">
        <v>2</v>
      </c>
      <c r="V1059">
        <v>2</v>
      </c>
      <c r="W1059">
        <v>1</v>
      </c>
      <c r="X1059">
        <v>2</v>
      </c>
      <c r="AA1059">
        <v>1165</v>
      </c>
      <c r="AB1059" t="s">
        <v>30</v>
      </c>
    </row>
    <row r="1060" spans="1:28" x14ac:dyDescent="0.25">
      <c r="A1060" s="18" t="s">
        <v>277</v>
      </c>
      <c r="B1060" s="14" t="s">
        <v>296</v>
      </c>
      <c r="C1060">
        <v>4.2</v>
      </c>
      <c r="D1060" s="33">
        <v>1</v>
      </c>
      <c r="E1060" s="26" t="str">
        <f>VLOOKUP(U1060, method!$A$1:$B$15, 2, 0)</f>
        <v>放頭</v>
      </c>
      <c r="F1060">
        <v>2</v>
      </c>
      <c r="G1060">
        <v>132</v>
      </c>
      <c r="H1060" s="44">
        <v>1650</v>
      </c>
      <c r="I1060" s="15" t="s">
        <v>391</v>
      </c>
      <c r="J1060">
        <v>1</v>
      </c>
      <c r="K1060">
        <v>38.42</v>
      </c>
      <c r="L1060">
        <v>2</v>
      </c>
      <c r="M1060">
        <v>4</v>
      </c>
      <c r="N1060">
        <v>25</v>
      </c>
      <c r="O1060" s="31" t="s">
        <v>451</v>
      </c>
      <c r="P1060" s="35" t="s">
        <v>436</v>
      </c>
      <c r="Q1060">
        <v>4</v>
      </c>
      <c r="R1060">
        <v>57</v>
      </c>
      <c r="S1060" s="20" t="s">
        <v>121</v>
      </c>
      <c r="T1060" s="10" t="s">
        <v>376</v>
      </c>
      <c r="U1060">
        <v>1</v>
      </c>
      <c r="V1060">
        <v>1</v>
      </c>
      <c r="W1060">
        <v>1</v>
      </c>
      <c r="X1060">
        <v>1</v>
      </c>
      <c r="AA1060">
        <v>1175</v>
      </c>
      <c r="AB1060" t="s">
        <v>30</v>
      </c>
    </row>
    <row r="1061" spans="1:28" x14ac:dyDescent="0.25">
      <c r="A1061" s="18" t="s">
        <v>277</v>
      </c>
      <c r="B1061" s="14" t="s">
        <v>296</v>
      </c>
      <c r="C1061">
        <v>6.1</v>
      </c>
      <c r="D1061" s="33">
        <v>1</v>
      </c>
      <c r="E1061" s="26" t="str">
        <f>VLOOKUP(U1061, method!$A$1:$B$15, 2, 0)</f>
        <v>放頭</v>
      </c>
      <c r="F1061">
        <v>7</v>
      </c>
      <c r="G1061">
        <v>126</v>
      </c>
      <c r="H1061" s="44">
        <v>1650</v>
      </c>
      <c r="I1061" s="15" t="s">
        <v>391</v>
      </c>
      <c r="J1061">
        <v>1</v>
      </c>
      <c r="K1061">
        <v>39.659999999999997</v>
      </c>
      <c r="L1061">
        <v>12</v>
      </c>
      <c r="M1061">
        <v>3</v>
      </c>
      <c r="N1061">
        <v>25</v>
      </c>
      <c r="O1061" s="31" t="s">
        <v>439</v>
      </c>
      <c r="P1061" s="35" t="s">
        <v>436</v>
      </c>
      <c r="Q1061">
        <v>4</v>
      </c>
      <c r="R1061">
        <v>51</v>
      </c>
      <c r="S1061" s="20" t="s">
        <v>121</v>
      </c>
      <c r="T1061" s="10" t="s">
        <v>597</v>
      </c>
      <c r="U1061">
        <v>1</v>
      </c>
      <c r="V1061">
        <v>1</v>
      </c>
      <c r="W1061">
        <v>1</v>
      </c>
      <c r="X1061">
        <v>1</v>
      </c>
      <c r="AA1061">
        <v>1170</v>
      </c>
      <c r="AB1061" t="s">
        <v>30</v>
      </c>
    </row>
    <row r="1062" spans="1:28" x14ac:dyDescent="0.25">
      <c r="A1062" s="18" t="s">
        <v>277</v>
      </c>
      <c r="B1062" s="14" t="s">
        <v>296</v>
      </c>
      <c r="C1062">
        <v>4.9000000000000004</v>
      </c>
      <c r="D1062">
        <v>10</v>
      </c>
      <c r="E1062" s="26" t="str">
        <f>VLOOKUP(U1062, method!$A$1:$B$15, 2, 0)</f>
        <v>放頭</v>
      </c>
      <c r="F1062">
        <v>4</v>
      </c>
      <c r="G1062">
        <v>128</v>
      </c>
      <c r="H1062" s="44">
        <v>1650</v>
      </c>
      <c r="I1062" s="15" t="s">
        <v>391</v>
      </c>
      <c r="J1062">
        <v>1</v>
      </c>
      <c r="K1062">
        <v>40.99</v>
      </c>
      <c r="L1062">
        <v>19</v>
      </c>
      <c r="M1062">
        <v>2</v>
      </c>
      <c r="N1062">
        <v>25</v>
      </c>
      <c r="O1062" s="30" t="s">
        <v>445</v>
      </c>
      <c r="P1062" s="35" t="s">
        <v>455</v>
      </c>
      <c r="Q1062">
        <v>4</v>
      </c>
      <c r="R1062">
        <v>53</v>
      </c>
      <c r="S1062" s="20" t="s">
        <v>121</v>
      </c>
      <c r="T1062" t="s">
        <v>533</v>
      </c>
      <c r="U1062">
        <v>3</v>
      </c>
      <c r="V1062">
        <v>4</v>
      </c>
      <c r="W1062">
        <v>5</v>
      </c>
      <c r="X1062">
        <v>10</v>
      </c>
      <c r="AA1062">
        <v>1177</v>
      </c>
      <c r="AB1062" t="s">
        <v>30</v>
      </c>
    </row>
    <row r="1063" spans="1:28" x14ac:dyDescent="0.25">
      <c r="A1063" s="18" t="s">
        <v>277</v>
      </c>
      <c r="B1063" s="14" t="s">
        <v>296</v>
      </c>
      <c r="C1063">
        <v>8</v>
      </c>
      <c r="D1063">
        <v>7</v>
      </c>
      <c r="E1063" s="26" t="str">
        <f>VLOOKUP(U1063, method!$A$1:$B$15, 2, 0)</f>
        <v>放頭</v>
      </c>
      <c r="F1063">
        <v>9</v>
      </c>
      <c r="G1063">
        <v>129</v>
      </c>
      <c r="H1063" s="46">
        <v>1800</v>
      </c>
      <c r="I1063" s="24" t="s">
        <v>146</v>
      </c>
      <c r="J1063">
        <v>1</v>
      </c>
      <c r="K1063">
        <v>50.18</v>
      </c>
      <c r="L1063">
        <v>15</v>
      </c>
      <c r="M1063">
        <v>1</v>
      </c>
      <c r="N1063">
        <v>25</v>
      </c>
      <c r="O1063" s="30" t="s">
        <v>445</v>
      </c>
      <c r="P1063" s="35" t="s">
        <v>455</v>
      </c>
      <c r="Q1063">
        <v>4</v>
      </c>
      <c r="R1063">
        <v>53</v>
      </c>
      <c r="S1063" s="20" t="s">
        <v>121</v>
      </c>
      <c r="T1063" t="s">
        <v>473</v>
      </c>
      <c r="U1063">
        <v>3</v>
      </c>
      <c r="V1063">
        <v>3</v>
      </c>
      <c r="W1063">
        <v>4</v>
      </c>
      <c r="X1063">
        <v>2</v>
      </c>
      <c r="Y1063">
        <v>7</v>
      </c>
      <c r="AA1063">
        <v>1186</v>
      </c>
      <c r="AB1063" t="s">
        <v>30</v>
      </c>
    </row>
    <row r="1064" spans="1:28" x14ac:dyDescent="0.25">
      <c r="A1064" s="18" t="s">
        <v>277</v>
      </c>
      <c r="B1064" s="14" t="s">
        <v>296</v>
      </c>
      <c r="C1064">
        <v>5.9</v>
      </c>
      <c r="D1064" s="33">
        <v>2</v>
      </c>
      <c r="E1064" s="26" t="str">
        <f>VLOOKUP(U1064, method!$A$1:$B$15, 2, 0)</f>
        <v>放頭</v>
      </c>
      <c r="F1064">
        <v>5</v>
      </c>
      <c r="G1064">
        <v>129</v>
      </c>
      <c r="H1064" s="44">
        <v>1650</v>
      </c>
      <c r="I1064" s="15" t="s">
        <v>391</v>
      </c>
      <c r="J1064">
        <v>1</v>
      </c>
      <c r="K1064">
        <v>39.75</v>
      </c>
      <c r="L1064">
        <v>26</v>
      </c>
      <c r="M1064">
        <v>12</v>
      </c>
      <c r="N1064">
        <v>24</v>
      </c>
      <c r="O1064" s="31" t="s">
        <v>451</v>
      </c>
      <c r="P1064" s="35" t="s">
        <v>455</v>
      </c>
      <c r="Q1064">
        <v>4</v>
      </c>
      <c r="R1064">
        <v>52</v>
      </c>
      <c r="S1064" s="20" t="s">
        <v>121</v>
      </c>
      <c r="T1064" s="10" t="s">
        <v>613</v>
      </c>
      <c r="U1064">
        <v>2</v>
      </c>
      <c r="V1064">
        <v>2</v>
      </c>
      <c r="W1064">
        <v>2</v>
      </c>
      <c r="X1064">
        <v>2</v>
      </c>
      <c r="AA1064">
        <v>1180</v>
      </c>
      <c r="AB1064" t="s">
        <v>92</v>
      </c>
    </row>
    <row r="1065" spans="1:28" x14ac:dyDescent="0.25">
      <c r="A1065" s="18" t="s">
        <v>277</v>
      </c>
      <c r="B1065" s="14" t="s">
        <v>296</v>
      </c>
      <c r="C1065">
        <v>9.5</v>
      </c>
      <c r="D1065">
        <v>12</v>
      </c>
      <c r="E1065" s="26" t="str">
        <f>VLOOKUP(U1065, method!$A$1:$B$15, 2, 0)</f>
        <v>放頭</v>
      </c>
      <c r="F1065">
        <v>9</v>
      </c>
      <c r="G1065">
        <v>130</v>
      </c>
      <c r="H1065" s="44">
        <v>1650</v>
      </c>
      <c r="I1065" s="15" t="s">
        <v>391</v>
      </c>
      <c r="J1065">
        <v>1</v>
      </c>
      <c r="K1065">
        <v>40.76</v>
      </c>
      <c r="L1065">
        <v>9</v>
      </c>
      <c r="M1065">
        <v>11</v>
      </c>
      <c r="N1065">
        <v>24</v>
      </c>
      <c r="O1065" t="s">
        <v>511</v>
      </c>
      <c r="P1065" s="35" t="s">
        <v>455</v>
      </c>
      <c r="Q1065">
        <v>4</v>
      </c>
      <c r="R1065">
        <v>53</v>
      </c>
      <c r="S1065" s="20" t="s">
        <v>121</v>
      </c>
      <c r="T1065">
        <v>15</v>
      </c>
      <c r="U1065">
        <v>3</v>
      </c>
      <c r="V1065">
        <v>1</v>
      </c>
      <c r="W1065">
        <v>3</v>
      </c>
      <c r="X1065">
        <v>12</v>
      </c>
      <c r="AA1065">
        <v>1182</v>
      </c>
      <c r="AB1065" t="s">
        <v>113</v>
      </c>
    </row>
    <row r="1066" spans="1:28" x14ac:dyDescent="0.25">
      <c r="A1066" s="18" t="s">
        <v>277</v>
      </c>
      <c r="B1066" s="14" t="s">
        <v>296</v>
      </c>
      <c r="C1066">
        <v>5</v>
      </c>
      <c r="D1066" s="33">
        <v>3</v>
      </c>
      <c r="E1066" s="26" t="str">
        <f>VLOOKUP(U1066, method!$A$1:$B$15, 2, 0)</f>
        <v>放頭</v>
      </c>
      <c r="F1066">
        <v>5</v>
      </c>
      <c r="G1066">
        <v>129</v>
      </c>
      <c r="H1066" s="44">
        <v>1650</v>
      </c>
      <c r="I1066" s="15" t="s">
        <v>391</v>
      </c>
      <c r="J1066">
        <v>1</v>
      </c>
      <c r="K1066">
        <v>40.729999999999997</v>
      </c>
      <c r="L1066">
        <v>30</v>
      </c>
      <c r="M1066">
        <v>10</v>
      </c>
      <c r="N1066">
        <v>24</v>
      </c>
      <c r="O1066" s="31" t="s">
        <v>451</v>
      </c>
      <c r="P1066" s="35" t="s">
        <v>455</v>
      </c>
      <c r="Q1066">
        <v>4</v>
      </c>
      <c r="R1066">
        <v>53</v>
      </c>
      <c r="S1066" s="20" t="s">
        <v>121</v>
      </c>
      <c r="T1066" s="10" t="s">
        <v>597</v>
      </c>
      <c r="U1066">
        <v>1</v>
      </c>
      <c r="V1066">
        <v>1</v>
      </c>
      <c r="W1066">
        <v>1</v>
      </c>
      <c r="X1066">
        <v>3</v>
      </c>
      <c r="AA1066">
        <v>1181</v>
      </c>
      <c r="AB1066" t="s">
        <v>113</v>
      </c>
    </row>
    <row r="1067" spans="1:28" x14ac:dyDescent="0.25">
      <c r="A1067" s="18" t="s">
        <v>277</v>
      </c>
      <c r="B1067" s="14" t="s">
        <v>296</v>
      </c>
      <c r="C1067">
        <v>9.1999999999999993</v>
      </c>
      <c r="D1067" s="34">
        <v>4</v>
      </c>
      <c r="E1067" s="26" t="str">
        <f>VLOOKUP(U1067, method!$A$1:$B$15, 2, 0)</f>
        <v>放頭</v>
      </c>
      <c r="F1067">
        <v>7</v>
      </c>
      <c r="G1067">
        <v>131</v>
      </c>
      <c r="H1067" s="44">
        <v>1650</v>
      </c>
      <c r="I1067" s="15" t="s">
        <v>391</v>
      </c>
      <c r="J1067">
        <v>1</v>
      </c>
      <c r="K1067">
        <v>39.950000000000003</v>
      </c>
      <c r="L1067">
        <v>16</v>
      </c>
      <c r="M1067">
        <v>10</v>
      </c>
      <c r="N1067">
        <v>24</v>
      </c>
      <c r="O1067" s="30" t="s">
        <v>445</v>
      </c>
      <c r="P1067" s="35" t="s">
        <v>455</v>
      </c>
      <c r="Q1067">
        <v>4</v>
      </c>
      <c r="R1067">
        <v>54</v>
      </c>
      <c r="S1067" s="20" t="s">
        <v>121</v>
      </c>
      <c r="T1067" s="10" t="s">
        <v>552</v>
      </c>
      <c r="U1067">
        <v>2</v>
      </c>
      <c r="V1067">
        <v>2</v>
      </c>
      <c r="W1067">
        <v>2</v>
      </c>
      <c r="X1067">
        <v>4</v>
      </c>
      <c r="AA1067">
        <v>1181</v>
      </c>
      <c r="AB1067" t="s">
        <v>113</v>
      </c>
    </row>
    <row r="1068" spans="1:28" x14ac:dyDescent="0.25">
      <c r="A1068" s="18" t="s">
        <v>277</v>
      </c>
      <c r="B1068" s="14" t="s">
        <v>296</v>
      </c>
      <c r="C1068">
        <v>14</v>
      </c>
      <c r="D1068">
        <v>6</v>
      </c>
      <c r="E1068" s="26" t="str">
        <f>VLOOKUP(U1068, method!$A$1:$B$15, 2, 0)</f>
        <v>放頭</v>
      </c>
      <c r="F1068">
        <v>11</v>
      </c>
      <c r="G1068">
        <v>131</v>
      </c>
      <c r="H1068" s="46">
        <v>1400</v>
      </c>
      <c r="I1068" s="15" t="s">
        <v>391</v>
      </c>
      <c r="J1068">
        <v>1</v>
      </c>
      <c r="K1068">
        <v>23.34</v>
      </c>
      <c r="L1068">
        <v>22</v>
      </c>
      <c r="M1068">
        <v>9</v>
      </c>
      <c r="N1068">
        <v>24</v>
      </c>
      <c r="O1068" t="s">
        <v>469</v>
      </c>
      <c r="P1068" s="36" t="s">
        <v>479</v>
      </c>
      <c r="Q1068">
        <v>4</v>
      </c>
      <c r="R1068">
        <v>56</v>
      </c>
      <c r="S1068" s="20" t="s">
        <v>121</v>
      </c>
      <c r="T1068" t="s">
        <v>536</v>
      </c>
      <c r="U1068">
        <v>3</v>
      </c>
      <c r="V1068">
        <v>3</v>
      </c>
      <c r="W1068">
        <v>3</v>
      </c>
      <c r="X1068">
        <v>6</v>
      </c>
      <c r="AA1068">
        <v>1175</v>
      </c>
      <c r="AB1068" t="s">
        <v>113</v>
      </c>
    </row>
    <row r="1069" spans="1:28" x14ac:dyDescent="0.25">
      <c r="A1069" s="18" t="s">
        <v>277</v>
      </c>
      <c r="B1069" s="14" t="s">
        <v>296</v>
      </c>
      <c r="C1069">
        <v>9.6999999999999993</v>
      </c>
      <c r="D1069" s="34">
        <v>5</v>
      </c>
      <c r="E1069" s="26" t="str">
        <f>VLOOKUP(U1069, method!$A$1:$B$15, 2, 0)</f>
        <v>放頭</v>
      </c>
      <c r="F1069">
        <v>1</v>
      </c>
      <c r="G1069">
        <v>132</v>
      </c>
      <c r="H1069" s="46">
        <v>1400</v>
      </c>
      <c r="I1069" s="24" t="s">
        <v>389</v>
      </c>
      <c r="J1069">
        <v>1</v>
      </c>
      <c r="K1069">
        <v>22.58</v>
      </c>
      <c r="L1069">
        <v>8</v>
      </c>
      <c r="M1069">
        <v>9</v>
      </c>
      <c r="N1069">
        <v>24</v>
      </c>
      <c r="O1069" t="s">
        <v>545</v>
      </c>
      <c r="P1069" s="36" t="s">
        <v>440</v>
      </c>
      <c r="Q1069">
        <v>4</v>
      </c>
      <c r="R1069">
        <v>57</v>
      </c>
      <c r="S1069" s="20" t="s">
        <v>121</v>
      </c>
      <c r="T1069" t="s">
        <v>529</v>
      </c>
      <c r="U1069">
        <v>3</v>
      </c>
      <c r="V1069">
        <v>2</v>
      </c>
      <c r="W1069">
        <v>2</v>
      </c>
      <c r="X1069">
        <v>5</v>
      </c>
      <c r="AA1069">
        <v>1177</v>
      </c>
      <c r="AB1069" t="s">
        <v>321</v>
      </c>
    </row>
    <row r="1070" spans="1:28" x14ac:dyDescent="0.25">
      <c r="A1070" s="18" t="s">
        <v>277</v>
      </c>
      <c r="B1070" s="14" t="s">
        <v>296</v>
      </c>
      <c r="C1070">
        <v>134</v>
      </c>
      <c r="D1070">
        <v>6</v>
      </c>
      <c r="E1070" s="26" t="str">
        <f>VLOOKUP(U1070, method!$A$1:$B$15, 2, 0)</f>
        <v>放頭</v>
      </c>
      <c r="F1070">
        <v>12</v>
      </c>
      <c r="G1070">
        <v>119</v>
      </c>
      <c r="H1070" s="46">
        <v>1400</v>
      </c>
      <c r="I1070" s="23" t="s">
        <v>394</v>
      </c>
      <c r="J1070">
        <v>1</v>
      </c>
      <c r="K1070">
        <v>21.63</v>
      </c>
      <c r="L1070">
        <v>6</v>
      </c>
      <c r="M1070">
        <v>7</v>
      </c>
      <c r="N1070">
        <v>24</v>
      </c>
      <c r="O1070" t="s">
        <v>532</v>
      </c>
      <c r="P1070" s="35" t="s">
        <v>436</v>
      </c>
      <c r="Q1070">
        <v>3</v>
      </c>
      <c r="R1070">
        <v>60</v>
      </c>
      <c r="S1070" s="20" t="s">
        <v>121</v>
      </c>
      <c r="T1070" t="s">
        <v>529</v>
      </c>
      <c r="U1070">
        <v>1</v>
      </c>
      <c r="V1070">
        <v>1</v>
      </c>
      <c r="W1070">
        <v>1</v>
      </c>
      <c r="X1070">
        <v>6</v>
      </c>
      <c r="AA1070">
        <v>1174</v>
      </c>
      <c r="AB1070" t="s">
        <v>16</v>
      </c>
    </row>
    <row r="1071" spans="1:28" x14ac:dyDescent="0.25">
      <c r="A1071" s="18" t="s">
        <v>277</v>
      </c>
      <c r="B1071" s="14" t="s">
        <v>296</v>
      </c>
      <c r="C1071">
        <v>49</v>
      </c>
      <c r="D1071">
        <v>9</v>
      </c>
      <c r="E1071" s="26" t="str">
        <f>VLOOKUP(U1071, method!$A$1:$B$15, 2, 0)</f>
        <v>放頭</v>
      </c>
      <c r="F1071">
        <v>9</v>
      </c>
      <c r="G1071">
        <v>117</v>
      </c>
      <c r="H1071" s="46">
        <v>1200</v>
      </c>
      <c r="I1071" s="15" t="s">
        <v>391</v>
      </c>
      <c r="J1071">
        <v>1</v>
      </c>
      <c r="K1071">
        <v>12.44</v>
      </c>
      <c r="L1071">
        <v>15</v>
      </c>
      <c r="M1071">
        <v>6</v>
      </c>
      <c r="N1071">
        <v>24</v>
      </c>
      <c r="O1071" t="s">
        <v>511</v>
      </c>
      <c r="P1071" s="36" t="s">
        <v>603</v>
      </c>
      <c r="Q1071">
        <v>3</v>
      </c>
      <c r="R1071">
        <v>62</v>
      </c>
      <c r="S1071" s="20" t="s">
        <v>121</v>
      </c>
      <c r="T1071" t="s">
        <v>1561</v>
      </c>
      <c r="U1071">
        <v>3</v>
      </c>
      <c r="V1071">
        <v>8</v>
      </c>
      <c r="W1071">
        <v>9</v>
      </c>
      <c r="AA1071">
        <v>1194</v>
      </c>
      <c r="AB1071" t="s">
        <v>16</v>
      </c>
    </row>
    <row r="1072" spans="1:28" x14ac:dyDescent="0.25">
      <c r="A1072" s="18" t="s">
        <v>277</v>
      </c>
      <c r="B1072" s="14" t="s">
        <v>296</v>
      </c>
      <c r="C1072">
        <v>57</v>
      </c>
      <c r="D1072">
        <v>11</v>
      </c>
      <c r="E1072" s="26" t="str">
        <f>VLOOKUP(U1072, method!$A$1:$B$15, 2, 0)</f>
        <v>放頭</v>
      </c>
      <c r="F1072">
        <v>13</v>
      </c>
      <c r="G1072">
        <v>119</v>
      </c>
      <c r="H1072" s="44">
        <v>1650</v>
      </c>
      <c r="I1072" s="24" t="s">
        <v>146</v>
      </c>
      <c r="J1072">
        <v>1</v>
      </c>
      <c r="K1072">
        <v>40.549999999999997</v>
      </c>
      <c r="L1072">
        <v>29</v>
      </c>
      <c r="M1072">
        <v>5</v>
      </c>
      <c r="N1072">
        <v>24</v>
      </c>
      <c r="O1072" t="s">
        <v>511</v>
      </c>
      <c r="P1072" s="35" t="s">
        <v>455</v>
      </c>
      <c r="Q1072">
        <v>3</v>
      </c>
      <c r="R1072">
        <v>64</v>
      </c>
      <c r="S1072" s="20" t="s">
        <v>121</v>
      </c>
      <c r="T1072">
        <v>9</v>
      </c>
      <c r="U1072">
        <v>2</v>
      </c>
      <c r="V1072">
        <v>2</v>
      </c>
      <c r="W1072">
        <v>3</v>
      </c>
      <c r="X1072">
        <v>11</v>
      </c>
      <c r="AA1072">
        <v>1196</v>
      </c>
      <c r="AB1072" t="s">
        <v>16</v>
      </c>
    </row>
    <row r="1073" spans="1:28" x14ac:dyDescent="0.25">
      <c r="A1073" s="18" t="s">
        <v>277</v>
      </c>
      <c r="B1073" s="14" t="s">
        <v>296</v>
      </c>
      <c r="C1073">
        <v>72</v>
      </c>
      <c r="D1073">
        <v>8</v>
      </c>
      <c r="E1073" s="28" t="str">
        <f>VLOOKUP(U1073, method!$A$1:$B$15, 2, 0)</f>
        <v>中前</v>
      </c>
      <c r="F1073">
        <v>2</v>
      </c>
      <c r="G1073">
        <v>121</v>
      </c>
      <c r="H1073" s="46">
        <v>1000</v>
      </c>
      <c r="I1073" s="24" t="s">
        <v>146</v>
      </c>
      <c r="J1073">
        <v>0</v>
      </c>
      <c r="K1073">
        <v>57.41</v>
      </c>
      <c r="L1073">
        <v>11</v>
      </c>
      <c r="M1073">
        <v>5</v>
      </c>
      <c r="N1073">
        <v>24</v>
      </c>
      <c r="O1073" t="s">
        <v>532</v>
      </c>
      <c r="P1073" s="35" t="s">
        <v>436</v>
      </c>
      <c r="Q1073">
        <v>3</v>
      </c>
      <c r="R1073">
        <v>64</v>
      </c>
      <c r="S1073" s="20" t="s">
        <v>121</v>
      </c>
      <c r="T1073" t="s">
        <v>872</v>
      </c>
      <c r="U1073">
        <v>7</v>
      </c>
      <c r="V1073">
        <v>9</v>
      </c>
      <c r="W1073">
        <v>8</v>
      </c>
      <c r="AA1073">
        <v>1185</v>
      </c>
      <c r="AB1073" t="s">
        <v>100</v>
      </c>
    </row>
    <row r="1074" spans="1:28" x14ac:dyDescent="0.25">
      <c r="A1074" s="18" t="s">
        <v>277</v>
      </c>
      <c r="B1074" s="15" t="s">
        <v>299</v>
      </c>
      <c r="C1074">
        <v>13</v>
      </c>
      <c r="D1074" s="33">
        <v>2</v>
      </c>
      <c r="E1074" s="26" t="str">
        <f>VLOOKUP(U1074, method!$A$1:$B$15, 2, 0)</f>
        <v>放頭</v>
      </c>
      <c r="F1074">
        <v>10</v>
      </c>
      <c r="G1074">
        <v>127</v>
      </c>
      <c r="H1074" s="44">
        <v>1650</v>
      </c>
      <c r="I1074" s="21" t="s">
        <v>61</v>
      </c>
      <c r="J1074">
        <v>1</v>
      </c>
      <c r="K1074">
        <v>40.020000000000003</v>
      </c>
      <c r="L1074">
        <v>11</v>
      </c>
      <c r="M1074">
        <v>6</v>
      </c>
      <c r="N1074">
        <v>25</v>
      </c>
      <c r="O1074" s="30" t="s">
        <v>445</v>
      </c>
      <c r="P1074" s="35" t="s">
        <v>436</v>
      </c>
      <c r="Q1074">
        <v>3</v>
      </c>
      <c r="R1074">
        <v>67</v>
      </c>
      <c r="S1074" s="17" t="s">
        <v>116</v>
      </c>
      <c r="T1074" s="10" t="s">
        <v>488</v>
      </c>
      <c r="U1074">
        <v>1</v>
      </c>
      <c r="V1074">
        <v>1</v>
      </c>
      <c r="W1074">
        <v>1</v>
      </c>
      <c r="X1074">
        <v>2</v>
      </c>
      <c r="AA1074">
        <v>1088</v>
      </c>
      <c r="AB1074" t="s">
        <v>30</v>
      </c>
    </row>
    <row r="1075" spans="1:28" x14ac:dyDescent="0.25">
      <c r="A1075" s="18" t="s">
        <v>277</v>
      </c>
      <c r="B1075" s="15" t="s">
        <v>299</v>
      </c>
      <c r="C1075">
        <v>27</v>
      </c>
      <c r="D1075" s="33">
        <v>3</v>
      </c>
      <c r="E1075" s="26" t="str">
        <f>VLOOKUP(U1075, method!$A$1:$B$15, 2, 0)</f>
        <v>放頭</v>
      </c>
      <c r="F1075">
        <v>7</v>
      </c>
      <c r="G1075">
        <v>126</v>
      </c>
      <c r="H1075" s="44">
        <v>1650</v>
      </c>
      <c r="I1075" s="21" t="s">
        <v>61</v>
      </c>
      <c r="J1075">
        <v>1</v>
      </c>
      <c r="K1075">
        <v>39.950000000000003</v>
      </c>
      <c r="L1075">
        <v>21</v>
      </c>
      <c r="M1075">
        <v>5</v>
      </c>
      <c r="N1075">
        <v>25</v>
      </c>
      <c r="O1075" s="31" t="s">
        <v>435</v>
      </c>
      <c r="P1075" s="35" t="s">
        <v>436</v>
      </c>
      <c r="Q1075">
        <v>3</v>
      </c>
      <c r="R1075">
        <v>67</v>
      </c>
      <c r="S1075" s="17" t="s">
        <v>116</v>
      </c>
      <c r="T1075" s="10" t="s">
        <v>452</v>
      </c>
      <c r="U1075">
        <v>3</v>
      </c>
      <c r="V1075">
        <v>3</v>
      </c>
      <c r="W1075">
        <v>2</v>
      </c>
      <c r="X1075">
        <v>3</v>
      </c>
      <c r="AA1075">
        <v>1098</v>
      </c>
      <c r="AB1075" t="s">
        <v>30</v>
      </c>
    </row>
    <row r="1076" spans="1:28" x14ac:dyDescent="0.25">
      <c r="A1076" s="18" t="s">
        <v>277</v>
      </c>
      <c r="B1076" s="15" t="s">
        <v>299</v>
      </c>
      <c r="C1076">
        <v>36</v>
      </c>
      <c r="D1076">
        <v>10</v>
      </c>
      <c r="E1076" s="27" t="str">
        <f>VLOOKUP(U1076, method!$A$1:$B$15, 2, 0)</f>
        <v>中後</v>
      </c>
      <c r="F1076">
        <v>10</v>
      </c>
      <c r="G1076">
        <v>125</v>
      </c>
      <c r="H1076" s="46">
        <v>1200</v>
      </c>
      <c r="I1076" s="23" t="s">
        <v>39</v>
      </c>
      <c r="J1076">
        <v>1</v>
      </c>
      <c r="K1076">
        <v>10.119999999999999</v>
      </c>
      <c r="L1076">
        <v>9</v>
      </c>
      <c r="M1076">
        <v>4</v>
      </c>
      <c r="N1076">
        <v>25</v>
      </c>
      <c r="O1076" s="31" t="s">
        <v>439</v>
      </c>
      <c r="P1076" s="35" t="s">
        <v>436</v>
      </c>
      <c r="Q1076">
        <v>3</v>
      </c>
      <c r="R1076">
        <v>69</v>
      </c>
      <c r="S1076" s="17" t="s">
        <v>116</v>
      </c>
      <c r="T1076" t="s">
        <v>519</v>
      </c>
      <c r="U1076">
        <v>10</v>
      </c>
      <c r="V1076">
        <v>10</v>
      </c>
      <c r="W1076">
        <v>10</v>
      </c>
      <c r="AA1076">
        <v>1094</v>
      </c>
      <c r="AB1076" t="s">
        <v>1531</v>
      </c>
    </row>
    <row r="1077" spans="1:28" x14ac:dyDescent="0.25">
      <c r="A1077" s="18" t="s">
        <v>277</v>
      </c>
      <c r="B1077" s="15" t="s">
        <v>299</v>
      </c>
      <c r="C1077">
        <v>11</v>
      </c>
      <c r="D1077">
        <v>14</v>
      </c>
      <c r="E1077" s="26" t="str">
        <f>VLOOKUP(U1077, method!$A$1:$B$15, 2, 0)</f>
        <v>放頭</v>
      </c>
      <c r="F1077">
        <v>4</v>
      </c>
      <c r="G1077">
        <v>128</v>
      </c>
      <c r="H1077" s="46">
        <v>1400</v>
      </c>
      <c r="I1077" s="16" t="s">
        <v>406</v>
      </c>
      <c r="J1077">
        <v>1</v>
      </c>
      <c r="K1077">
        <v>22.67</v>
      </c>
      <c r="L1077">
        <v>19</v>
      </c>
      <c r="M1077">
        <v>1</v>
      </c>
      <c r="N1077">
        <v>25</v>
      </c>
      <c r="O1077" t="s">
        <v>545</v>
      </c>
      <c r="P1077" s="35" t="s">
        <v>436</v>
      </c>
      <c r="Q1077">
        <v>3</v>
      </c>
      <c r="R1077">
        <v>71</v>
      </c>
      <c r="S1077" s="17" t="s">
        <v>116</v>
      </c>
      <c r="T1077" t="s">
        <v>461</v>
      </c>
      <c r="U1077">
        <v>3</v>
      </c>
      <c r="V1077">
        <v>4</v>
      </c>
      <c r="W1077">
        <v>4</v>
      </c>
      <c r="X1077">
        <v>14</v>
      </c>
      <c r="AA1077">
        <v>1098</v>
      </c>
      <c r="AB1077" t="s">
        <v>23</v>
      </c>
    </row>
    <row r="1078" spans="1:28" x14ac:dyDescent="0.25">
      <c r="A1078" s="18" t="s">
        <v>277</v>
      </c>
      <c r="B1078" s="15" t="s">
        <v>299</v>
      </c>
      <c r="C1078">
        <v>36</v>
      </c>
      <c r="D1078">
        <v>7</v>
      </c>
      <c r="E1078" s="28" t="str">
        <f>VLOOKUP(U1078, method!$A$1:$B$15, 2, 0)</f>
        <v>中前</v>
      </c>
      <c r="F1078">
        <v>10</v>
      </c>
      <c r="G1078">
        <v>123</v>
      </c>
      <c r="H1078" s="34">
        <v>1600</v>
      </c>
      <c r="I1078" s="24" t="s">
        <v>146</v>
      </c>
      <c r="J1078">
        <v>1</v>
      </c>
      <c r="K1078">
        <v>35.340000000000003</v>
      </c>
      <c r="L1078">
        <v>1</v>
      </c>
      <c r="M1078">
        <v>1</v>
      </c>
      <c r="N1078">
        <v>25</v>
      </c>
      <c r="O1078" t="s">
        <v>532</v>
      </c>
      <c r="P1078" s="35" t="s">
        <v>455</v>
      </c>
      <c r="Q1078">
        <v>3</v>
      </c>
      <c r="R1078">
        <v>73</v>
      </c>
      <c r="S1078" s="17" t="s">
        <v>116</v>
      </c>
      <c r="T1078" s="10" t="s">
        <v>498</v>
      </c>
      <c r="U1078">
        <v>6</v>
      </c>
      <c r="V1078">
        <v>3</v>
      </c>
      <c r="W1078">
        <v>3</v>
      </c>
      <c r="X1078">
        <v>7</v>
      </c>
      <c r="AA1078">
        <v>1091</v>
      </c>
      <c r="AB1078" t="s">
        <v>1567</v>
      </c>
    </row>
    <row r="1079" spans="1:28" x14ac:dyDescent="0.25">
      <c r="A1079" s="18" t="s">
        <v>277</v>
      </c>
      <c r="B1079" s="15" t="s">
        <v>299</v>
      </c>
      <c r="C1079">
        <v>6.5</v>
      </c>
      <c r="D1079">
        <v>6</v>
      </c>
      <c r="E1079" s="28" t="str">
        <f>VLOOKUP(U1079, method!$A$1:$B$15, 2, 0)</f>
        <v>中前</v>
      </c>
      <c r="F1079">
        <v>2</v>
      </c>
      <c r="G1079">
        <v>131</v>
      </c>
      <c r="H1079" s="34">
        <v>1600</v>
      </c>
      <c r="I1079" s="17" t="s">
        <v>399</v>
      </c>
      <c r="J1079">
        <v>1</v>
      </c>
      <c r="K1079">
        <v>34.869999999999997</v>
      </c>
      <c r="L1079">
        <v>24</v>
      </c>
      <c r="M1079">
        <v>11</v>
      </c>
      <c r="N1079">
        <v>24</v>
      </c>
      <c r="O1079" t="s">
        <v>532</v>
      </c>
      <c r="P1079" s="35" t="s">
        <v>436</v>
      </c>
      <c r="Q1079">
        <v>3</v>
      </c>
      <c r="R1079">
        <v>74</v>
      </c>
      <c r="S1079" s="17" t="s">
        <v>116</v>
      </c>
      <c r="T1079" t="s">
        <v>456</v>
      </c>
      <c r="U1079">
        <v>5</v>
      </c>
      <c r="V1079">
        <v>6</v>
      </c>
      <c r="W1079">
        <v>5</v>
      </c>
      <c r="X1079">
        <v>6</v>
      </c>
      <c r="AA1079">
        <v>1094</v>
      </c>
      <c r="AB1079" t="s">
        <v>158</v>
      </c>
    </row>
    <row r="1080" spans="1:28" x14ac:dyDescent="0.25">
      <c r="A1080" s="18" t="s">
        <v>277</v>
      </c>
      <c r="B1080" s="15" t="s">
        <v>299</v>
      </c>
      <c r="C1080">
        <v>3.6</v>
      </c>
      <c r="D1080" s="34">
        <v>4</v>
      </c>
      <c r="E1080" s="28" t="str">
        <f>VLOOKUP(U1080, method!$A$1:$B$15, 2, 0)</f>
        <v>中前</v>
      </c>
      <c r="F1080">
        <v>3</v>
      </c>
      <c r="G1080">
        <v>132</v>
      </c>
      <c r="H1080" s="46">
        <v>1400</v>
      </c>
      <c r="I1080" s="18" t="s">
        <v>12</v>
      </c>
      <c r="J1080">
        <v>1</v>
      </c>
      <c r="K1080">
        <v>21.83</v>
      </c>
      <c r="L1080">
        <v>3</v>
      </c>
      <c r="M1080">
        <v>11</v>
      </c>
      <c r="N1080">
        <v>24</v>
      </c>
      <c r="O1080" t="s">
        <v>631</v>
      </c>
      <c r="P1080" s="35" t="s">
        <v>436</v>
      </c>
      <c r="Q1080">
        <v>3</v>
      </c>
      <c r="R1080">
        <v>74</v>
      </c>
      <c r="S1080" s="17" t="s">
        <v>116</v>
      </c>
      <c r="T1080" t="s">
        <v>529</v>
      </c>
      <c r="U1080">
        <v>7</v>
      </c>
      <c r="V1080">
        <v>6</v>
      </c>
      <c r="W1080">
        <v>6</v>
      </c>
      <c r="X1080">
        <v>4</v>
      </c>
      <c r="AA1080">
        <v>1115</v>
      </c>
      <c r="AB1080" t="s">
        <v>158</v>
      </c>
    </row>
    <row r="1081" spans="1:28" x14ac:dyDescent="0.25">
      <c r="A1081" s="18" t="s">
        <v>277</v>
      </c>
      <c r="B1081" s="15" t="s">
        <v>299</v>
      </c>
      <c r="C1081">
        <v>6.2</v>
      </c>
      <c r="D1081" s="33">
        <v>3</v>
      </c>
      <c r="E1081" s="26" t="str">
        <f>VLOOKUP(U1081, method!$A$1:$B$15, 2, 0)</f>
        <v>放頭</v>
      </c>
      <c r="F1081">
        <v>12</v>
      </c>
      <c r="G1081">
        <v>132</v>
      </c>
      <c r="H1081" s="46">
        <v>1400</v>
      </c>
      <c r="I1081" s="18" t="s">
        <v>12</v>
      </c>
      <c r="J1081">
        <v>1</v>
      </c>
      <c r="K1081">
        <v>21.89</v>
      </c>
      <c r="L1081">
        <v>20</v>
      </c>
      <c r="M1081">
        <v>10</v>
      </c>
      <c r="N1081">
        <v>24</v>
      </c>
      <c r="O1081" t="s">
        <v>469</v>
      </c>
      <c r="P1081" s="35" t="s">
        <v>436</v>
      </c>
      <c r="Q1081">
        <v>3</v>
      </c>
      <c r="R1081">
        <v>74</v>
      </c>
      <c r="S1081" s="17" t="s">
        <v>116</v>
      </c>
      <c r="T1081" s="10" t="s">
        <v>498</v>
      </c>
      <c r="U1081">
        <v>3</v>
      </c>
      <c r="V1081">
        <v>2</v>
      </c>
      <c r="W1081">
        <v>2</v>
      </c>
      <c r="X1081">
        <v>3</v>
      </c>
      <c r="AA1081">
        <v>1111</v>
      </c>
      <c r="AB1081" t="s">
        <v>158</v>
      </c>
    </row>
    <row r="1082" spans="1:28" x14ac:dyDescent="0.25">
      <c r="A1082" s="18" t="s">
        <v>277</v>
      </c>
      <c r="B1082" s="15" t="s">
        <v>299</v>
      </c>
      <c r="C1082">
        <v>3.7</v>
      </c>
      <c r="D1082" s="33">
        <v>1</v>
      </c>
      <c r="E1082" s="26" t="str">
        <f>VLOOKUP(U1082, method!$A$1:$B$15, 2, 0)</f>
        <v>放頭</v>
      </c>
      <c r="F1082">
        <v>12</v>
      </c>
      <c r="G1082">
        <v>128</v>
      </c>
      <c r="H1082" s="46">
        <v>1400</v>
      </c>
      <c r="I1082" s="18" t="s">
        <v>12</v>
      </c>
      <c r="J1082">
        <v>1</v>
      </c>
      <c r="K1082">
        <v>22.03</v>
      </c>
      <c r="L1082">
        <v>28</v>
      </c>
      <c r="M1082">
        <v>9</v>
      </c>
      <c r="N1082">
        <v>24</v>
      </c>
      <c r="O1082" t="s">
        <v>532</v>
      </c>
      <c r="P1082" s="35" t="s">
        <v>455</v>
      </c>
      <c r="Q1082">
        <v>3</v>
      </c>
      <c r="R1082">
        <v>69</v>
      </c>
      <c r="S1082" s="17" t="s">
        <v>116</v>
      </c>
      <c r="T1082" s="10" t="s">
        <v>488</v>
      </c>
      <c r="U1082">
        <v>3</v>
      </c>
      <c r="V1082">
        <v>2</v>
      </c>
      <c r="W1082">
        <v>2</v>
      </c>
      <c r="X1082">
        <v>1</v>
      </c>
      <c r="AA1082">
        <v>1100</v>
      </c>
      <c r="AB1082" t="s">
        <v>158</v>
      </c>
    </row>
    <row r="1083" spans="1:28" x14ac:dyDescent="0.25">
      <c r="A1083" s="18" t="s">
        <v>277</v>
      </c>
      <c r="B1083" s="15" t="s">
        <v>299</v>
      </c>
      <c r="C1083">
        <v>24</v>
      </c>
      <c r="D1083" s="33">
        <v>3</v>
      </c>
      <c r="E1083" s="28" t="str">
        <f>VLOOKUP(U1083, method!$A$1:$B$15, 2, 0)</f>
        <v>中前</v>
      </c>
      <c r="F1083">
        <v>14</v>
      </c>
      <c r="G1083">
        <v>126</v>
      </c>
      <c r="H1083" s="46">
        <v>1400</v>
      </c>
      <c r="I1083" s="20" t="s">
        <v>56</v>
      </c>
      <c r="J1083">
        <v>1</v>
      </c>
      <c r="K1083">
        <v>21.83</v>
      </c>
      <c r="L1083">
        <v>14</v>
      </c>
      <c r="M1083">
        <v>7</v>
      </c>
      <c r="N1083">
        <v>24</v>
      </c>
      <c r="O1083" t="s">
        <v>545</v>
      </c>
      <c r="P1083" s="35" t="s">
        <v>455</v>
      </c>
      <c r="Q1083">
        <v>3</v>
      </c>
      <c r="R1083">
        <v>69</v>
      </c>
      <c r="S1083" s="17" t="s">
        <v>116</v>
      </c>
      <c r="T1083" s="10" t="s">
        <v>442</v>
      </c>
      <c r="U1083">
        <v>7</v>
      </c>
      <c r="V1083">
        <v>7</v>
      </c>
      <c r="W1083">
        <v>6</v>
      </c>
      <c r="X1083">
        <v>3</v>
      </c>
      <c r="AA1083">
        <v>1108</v>
      </c>
      <c r="AB1083" t="s">
        <v>158</v>
      </c>
    </row>
    <row r="1084" spans="1:28" x14ac:dyDescent="0.25">
      <c r="A1084" s="18" t="s">
        <v>277</v>
      </c>
      <c r="B1084" s="15" t="s">
        <v>299</v>
      </c>
      <c r="C1084">
        <v>10</v>
      </c>
      <c r="D1084">
        <v>7</v>
      </c>
      <c r="E1084" s="27" t="str">
        <f>VLOOKUP(U1084, method!$A$1:$B$15, 2, 0)</f>
        <v>中後</v>
      </c>
      <c r="F1084">
        <v>4</v>
      </c>
      <c r="G1084">
        <v>127</v>
      </c>
      <c r="H1084" s="46">
        <v>1200</v>
      </c>
      <c r="I1084" s="20" t="s">
        <v>56</v>
      </c>
      <c r="J1084">
        <v>1</v>
      </c>
      <c r="K1084">
        <v>12.41</v>
      </c>
      <c r="L1084">
        <v>15</v>
      </c>
      <c r="M1084">
        <v>6</v>
      </c>
      <c r="N1084">
        <v>24</v>
      </c>
      <c r="O1084" t="s">
        <v>631</v>
      </c>
      <c r="P1084" s="36" t="s">
        <v>698</v>
      </c>
      <c r="Q1084">
        <v>3</v>
      </c>
      <c r="R1084">
        <v>70</v>
      </c>
      <c r="S1084" s="17" t="s">
        <v>116</v>
      </c>
      <c r="T1084">
        <v>13</v>
      </c>
      <c r="U1084">
        <v>10</v>
      </c>
      <c r="V1084">
        <v>10</v>
      </c>
      <c r="W1084">
        <v>7</v>
      </c>
      <c r="AA1084">
        <v>1101</v>
      </c>
      <c r="AB1084" t="s">
        <v>158</v>
      </c>
    </row>
    <row r="1085" spans="1:28" x14ac:dyDescent="0.25">
      <c r="A1085" s="18" t="s">
        <v>277</v>
      </c>
      <c r="B1085" s="15" t="s">
        <v>299</v>
      </c>
      <c r="C1085">
        <v>17</v>
      </c>
      <c r="D1085" s="34">
        <v>5</v>
      </c>
      <c r="E1085" s="28" t="str">
        <f>VLOOKUP(U1085, method!$A$1:$B$15, 2, 0)</f>
        <v>中前</v>
      </c>
      <c r="F1085">
        <v>1</v>
      </c>
      <c r="G1085">
        <v>128</v>
      </c>
      <c r="H1085" s="46">
        <v>1200</v>
      </c>
      <c r="I1085" s="20" t="s">
        <v>56</v>
      </c>
      <c r="J1085">
        <v>1</v>
      </c>
      <c r="K1085">
        <v>9.19</v>
      </c>
      <c r="L1085">
        <v>26</v>
      </c>
      <c r="M1085">
        <v>5</v>
      </c>
      <c r="N1085">
        <v>24</v>
      </c>
      <c r="O1085" t="s">
        <v>545</v>
      </c>
      <c r="P1085" s="35" t="s">
        <v>455</v>
      </c>
      <c r="Q1085">
        <v>3</v>
      </c>
      <c r="R1085">
        <v>70</v>
      </c>
      <c r="S1085" s="17" t="s">
        <v>116</v>
      </c>
      <c r="T1085">
        <v>3</v>
      </c>
      <c r="U1085">
        <v>7</v>
      </c>
      <c r="V1085">
        <v>5</v>
      </c>
      <c r="W1085">
        <v>5</v>
      </c>
      <c r="AA1085">
        <v>1087</v>
      </c>
      <c r="AB1085" t="s">
        <v>635</v>
      </c>
    </row>
    <row r="1086" spans="1:28" x14ac:dyDescent="0.25">
      <c r="A1086" s="18" t="s">
        <v>277</v>
      </c>
      <c r="B1086" s="16" t="s">
        <v>302</v>
      </c>
      <c r="C1086">
        <v>3.7</v>
      </c>
      <c r="D1086">
        <v>8</v>
      </c>
      <c r="E1086" s="26" t="str">
        <f>VLOOKUP(U1086, method!$A$1:$B$15, 2, 0)</f>
        <v>放頭</v>
      </c>
      <c r="F1086">
        <v>8</v>
      </c>
      <c r="G1086">
        <v>126</v>
      </c>
      <c r="H1086" s="44">
        <v>1650</v>
      </c>
      <c r="I1086" s="21" t="s">
        <v>61</v>
      </c>
      <c r="J1086">
        <v>1</v>
      </c>
      <c r="K1086">
        <v>40.68</v>
      </c>
      <c r="L1086">
        <v>4</v>
      </c>
      <c r="M1086">
        <v>6</v>
      </c>
      <c r="N1086">
        <v>25</v>
      </c>
      <c r="O1086" s="31" t="s">
        <v>439</v>
      </c>
      <c r="P1086" s="36" t="s">
        <v>440</v>
      </c>
      <c r="Q1086">
        <v>3</v>
      </c>
      <c r="R1086">
        <v>68</v>
      </c>
      <c r="S1086" s="14" t="s">
        <v>131</v>
      </c>
      <c r="T1086" t="s">
        <v>508</v>
      </c>
      <c r="U1086">
        <v>3</v>
      </c>
      <c r="V1086">
        <v>4</v>
      </c>
      <c r="W1086">
        <v>4</v>
      </c>
      <c r="X1086">
        <v>8</v>
      </c>
      <c r="AA1086">
        <v>1107</v>
      </c>
      <c r="AB1086" t="s">
        <v>133</v>
      </c>
    </row>
    <row r="1087" spans="1:28" x14ac:dyDescent="0.25">
      <c r="A1087" s="18" t="s">
        <v>277</v>
      </c>
      <c r="B1087" s="16" t="s">
        <v>302</v>
      </c>
      <c r="C1087">
        <v>2.6</v>
      </c>
      <c r="D1087" s="33">
        <v>1</v>
      </c>
      <c r="E1087" s="26" t="str">
        <f>VLOOKUP(U1087, method!$A$1:$B$15, 2, 0)</f>
        <v>放頭</v>
      </c>
      <c r="F1087">
        <v>3</v>
      </c>
      <c r="G1087">
        <v>135</v>
      </c>
      <c r="H1087" s="44">
        <v>1650</v>
      </c>
      <c r="I1087" s="21" t="s">
        <v>61</v>
      </c>
      <c r="J1087">
        <v>1</v>
      </c>
      <c r="K1087">
        <v>39.47</v>
      </c>
      <c r="L1087">
        <v>28</v>
      </c>
      <c r="M1087">
        <v>5</v>
      </c>
      <c r="N1087">
        <v>25</v>
      </c>
      <c r="O1087" s="31" t="s">
        <v>451</v>
      </c>
      <c r="P1087" s="35" t="s">
        <v>436</v>
      </c>
      <c r="Q1087">
        <v>4</v>
      </c>
      <c r="R1087">
        <v>60</v>
      </c>
      <c r="S1087" s="14" t="s">
        <v>131</v>
      </c>
      <c r="T1087" s="10" t="s">
        <v>442</v>
      </c>
      <c r="U1087">
        <v>1</v>
      </c>
      <c r="V1087">
        <v>1</v>
      </c>
      <c r="W1087">
        <v>1</v>
      </c>
      <c r="X1087">
        <v>1</v>
      </c>
      <c r="AA1087">
        <v>1108</v>
      </c>
      <c r="AB1087" t="s">
        <v>133</v>
      </c>
    </row>
    <row r="1088" spans="1:28" x14ac:dyDescent="0.25">
      <c r="A1088" s="18" t="s">
        <v>277</v>
      </c>
      <c r="B1088" s="16" t="s">
        <v>302</v>
      </c>
      <c r="C1088">
        <v>4.5</v>
      </c>
      <c r="D1088" s="33">
        <v>3</v>
      </c>
      <c r="E1088" s="26" t="str">
        <f>VLOOKUP(U1088, method!$A$1:$B$15, 2, 0)</f>
        <v>放頭</v>
      </c>
      <c r="F1088">
        <v>6</v>
      </c>
      <c r="G1088">
        <v>135</v>
      </c>
      <c r="H1088" s="46">
        <v>1800</v>
      </c>
      <c r="I1088" s="14" t="s">
        <v>50</v>
      </c>
      <c r="J1088">
        <v>1</v>
      </c>
      <c r="K1088">
        <v>48.96</v>
      </c>
      <c r="L1088">
        <v>30</v>
      </c>
      <c r="M1088">
        <v>4</v>
      </c>
      <c r="N1088">
        <v>25</v>
      </c>
      <c r="O1088" s="31" t="s">
        <v>451</v>
      </c>
      <c r="P1088" s="35" t="s">
        <v>436</v>
      </c>
      <c r="Q1088">
        <v>4</v>
      </c>
      <c r="R1088">
        <v>60</v>
      </c>
      <c r="S1088" s="14" t="s">
        <v>131</v>
      </c>
      <c r="T1088" s="10" t="s">
        <v>452</v>
      </c>
      <c r="U1088">
        <v>2</v>
      </c>
      <c r="V1088">
        <v>3</v>
      </c>
      <c r="W1088">
        <v>4</v>
      </c>
      <c r="X1088">
        <v>3</v>
      </c>
      <c r="Y1088">
        <v>3</v>
      </c>
      <c r="AA1088">
        <v>1102</v>
      </c>
      <c r="AB1088" t="s">
        <v>1573</v>
      </c>
    </row>
    <row r="1089" spans="1:28" x14ac:dyDescent="0.25">
      <c r="A1089" s="18" t="s">
        <v>277</v>
      </c>
      <c r="B1089" s="16" t="s">
        <v>302</v>
      </c>
      <c r="C1089">
        <v>9.3000000000000007</v>
      </c>
      <c r="D1089" s="33">
        <v>3</v>
      </c>
      <c r="E1089" s="26" t="str">
        <f>VLOOKUP(U1089, method!$A$1:$B$15, 2, 0)</f>
        <v>放頭</v>
      </c>
      <c r="F1089">
        <v>10</v>
      </c>
      <c r="G1089">
        <v>135</v>
      </c>
      <c r="H1089" s="44">
        <v>1650</v>
      </c>
      <c r="I1089" s="18" t="s">
        <v>401</v>
      </c>
      <c r="J1089">
        <v>1</v>
      </c>
      <c r="K1089">
        <v>38.54</v>
      </c>
      <c r="L1089">
        <v>2</v>
      </c>
      <c r="M1089">
        <v>4</v>
      </c>
      <c r="N1089">
        <v>25</v>
      </c>
      <c r="O1089" s="31" t="s">
        <v>451</v>
      </c>
      <c r="P1089" s="35" t="s">
        <v>436</v>
      </c>
      <c r="Q1089">
        <v>4</v>
      </c>
      <c r="R1089">
        <v>60</v>
      </c>
      <c r="S1089" s="14" t="s">
        <v>131</v>
      </c>
      <c r="T1089" s="10" t="s">
        <v>597</v>
      </c>
      <c r="U1089">
        <v>2</v>
      </c>
      <c r="V1089">
        <v>2</v>
      </c>
      <c r="W1089">
        <v>2</v>
      </c>
      <c r="X1089">
        <v>3</v>
      </c>
      <c r="AA1089">
        <v>1109</v>
      </c>
      <c r="AB1089" t="s">
        <v>23</v>
      </c>
    </row>
    <row r="1090" spans="1:28" x14ac:dyDescent="0.25">
      <c r="A1090" s="18" t="s">
        <v>277</v>
      </c>
      <c r="B1090" s="16" t="s">
        <v>302</v>
      </c>
      <c r="C1090">
        <v>8.1</v>
      </c>
      <c r="D1090" s="33">
        <v>3</v>
      </c>
      <c r="E1090" s="28" t="str">
        <f>VLOOKUP(U1090, method!$A$1:$B$15, 2, 0)</f>
        <v>中前</v>
      </c>
      <c r="F1090">
        <v>6</v>
      </c>
      <c r="G1090">
        <v>135</v>
      </c>
      <c r="H1090" s="44">
        <v>1650</v>
      </c>
      <c r="I1090" s="18" t="s">
        <v>401</v>
      </c>
      <c r="J1090">
        <v>1</v>
      </c>
      <c r="K1090">
        <v>41.01</v>
      </c>
      <c r="L1090">
        <v>5</v>
      </c>
      <c r="M1090">
        <v>3</v>
      </c>
      <c r="N1090">
        <v>25</v>
      </c>
      <c r="O1090" s="31" t="s">
        <v>451</v>
      </c>
      <c r="P1090" s="35" t="s">
        <v>455</v>
      </c>
      <c r="Q1090">
        <v>4</v>
      </c>
      <c r="R1090">
        <v>60</v>
      </c>
      <c r="S1090" s="14" t="s">
        <v>131</v>
      </c>
      <c r="T1090" s="10" t="s">
        <v>526</v>
      </c>
      <c r="U1090">
        <v>5</v>
      </c>
      <c r="V1090">
        <v>5</v>
      </c>
      <c r="W1090">
        <v>7</v>
      </c>
      <c r="X1090">
        <v>3</v>
      </c>
      <c r="AA1090">
        <v>1105</v>
      </c>
      <c r="AB1090" t="s">
        <v>675</v>
      </c>
    </row>
    <row r="1091" spans="1:28" x14ac:dyDescent="0.25">
      <c r="A1091" s="18" t="s">
        <v>277</v>
      </c>
      <c r="B1091" s="16" t="s">
        <v>302</v>
      </c>
      <c r="C1091">
        <v>36</v>
      </c>
      <c r="D1091">
        <v>6</v>
      </c>
      <c r="E1091" s="28" t="str">
        <f>VLOOKUP(U1091, method!$A$1:$B$15, 2, 0)</f>
        <v>中前</v>
      </c>
      <c r="F1091">
        <v>5</v>
      </c>
      <c r="G1091">
        <v>117</v>
      </c>
      <c r="H1091" s="46">
        <v>1800</v>
      </c>
      <c r="I1091" s="14" t="s">
        <v>45</v>
      </c>
      <c r="J1091">
        <v>1</v>
      </c>
      <c r="K1091">
        <v>47.78</v>
      </c>
      <c r="L1091">
        <v>9</v>
      </c>
      <c r="M1091">
        <v>2</v>
      </c>
      <c r="N1091">
        <v>25</v>
      </c>
      <c r="O1091" t="s">
        <v>532</v>
      </c>
      <c r="P1091" s="35" t="s">
        <v>455</v>
      </c>
      <c r="Q1091">
        <v>3</v>
      </c>
      <c r="R1091">
        <v>62</v>
      </c>
      <c r="S1091" s="14" t="s">
        <v>131</v>
      </c>
      <c r="T1091">
        <v>6</v>
      </c>
      <c r="U1091">
        <v>4</v>
      </c>
      <c r="V1091">
        <v>3</v>
      </c>
      <c r="W1091">
        <v>3</v>
      </c>
      <c r="X1091">
        <v>3</v>
      </c>
      <c r="Y1091">
        <v>6</v>
      </c>
      <c r="AA1091">
        <v>1111</v>
      </c>
      <c r="AB1091" t="s">
        <v>30</v>
      </c>
    </row>
    <row r="1092" spans="1:28" x14ac:dyDescent="0.25">
      <c r="A1092" s="18" t="s">
        <v>277</v>
      </c>
      <c r="B1092" s="16" t="s">
        <v>302</v>
      </c>
      <c r="C1092">
        <v>22</v>
      </c>
      <c r="D1092">
        <v>12</v>
      </c>
      <c r="E1092" s="27" t="str">
        <f>VLOOKUP(U1092, method!$A$1:$B$15, 2, 0)</f>
        <v>中後</v>
      </c>
      <c r="F1092">
        <v>3</v>
      </c>
      <c r="G1092">
        <v>120</v>
      </c>
      <c r="H1092" s="34">
        <v>1600</v>
      </c>
      <c r="I1092" s="23" t="s">
        <v>39</v>
      </c>
      <c r="J1092">
        <v>1</v>
      </c>
      <c r="K1092">
        <v>36.1</v>
      </c>
      <c r="L1092">
        <v>31</v>
      </c>
      <c r="M1092">
        <v>1</v>
      </c>
      <c r="N1092">
        <v>25</v>
      </c>
      <c r="O1092" t="s">
        <v>469</v>
      </c>
      <c r="P1092" s="35" t="s">
        <v>455</v>
      </c>
      <c r="Q1092">
        <v>3</v>
      </c>
      <c r="R1092">
        <v>64</v>
      </c>
      <c r="S1092" s="14" t="s">
        <v>131</v>
      </c>
      <c r="T1092">
        <v>4</v>
      </c>
      <c r="U1092">
        <v>10</v>
      </c>
      <c r="V1092">
        <v>10</v>
      </c>
      <c r="W1092">
        <v>11</v>
      </c>
      <c r="X1092">
        <v>12</v>
      </c>
      <c r="AA1092">
        <v>1123</v>
      </c>
      <c r="AB1092" t="s">
        <v>1407</v>
      </c>
    </row>
    <row r="1093" spans="1:28" x14ac:dyDescent="0.25">
      <c r="A1093" s="18" t="s">
        <v>277</v>
      </c>
      <c r="B1093" s="16" t="s">
        <v>302</v>
      </c>
      <c r="C1093">
        <v>125</v>
      </c>
      <c r="D1093">
        <v>8</v>
      </c>
      <c r="E1093" s="27" t="str">
        <f>VLOOKUP(U1093, method!$A$1:$B$15, 2, 0)</f>
        <v>中後</v>
      </c>
      <c r="F1093">
        <v>9</v>
      </c>
      <c r="G1093">
        <v>115</v>
      </c>
      <c r="H1093" s="34">
        <v>1600</v>
      </c>
      <c r="I1093" s="23" t="s">
        <v>39</v>
      </c>
      <c r="J1093">
        <v>1</v>
      </c>
      <c r="K1093">
        <v>35.4</v>
      </c>
      <c r="L1093">
        <v>1</v>
      </c>
      <c r="M1093">
        <v>1</v>
      </c>
      <c r="N1093">
        <v>25</v>
      </c>
      <c r="O1093" t="s">
        <v>532</v>
      </c>
      <c r="P1093" s="35" t="s">
        <v>455</v>
      </c>
      <c r="Q1093">
        <v>3</v>
      </c>
      <c r="R1093">
        <v>64</v>
      </c>
      <c r="S1093" s="14" t="s">
        <v>131</v>
      </c>
      <c r="T1093" t="s">
        <v>456</v>
      </c>
      <c r="U1093">
        <v>9</v>
      </c>
      <c r="V1093">
        <v>6</v>
      </c>
      <c r="W1093">
        <v>6</v>
      </c>
      <c r="X1093">
        <v>8</v>
      </c>
      <c r="AA1093">
        <v>1130</v>
      </c>
      <c r="AB1093" t="s">
        <v>635</v>
      </c>
    </row>
    <row r="1094" spans="1:28" x14ac:dyDescent="0.25">
      <c r="A1094" s="18" t="s">
        <v>277</v>
      </c>
      <c r="B1094" s="17" t="s">
        <v>305</v>
      </c>
      <c r="C1094">
        <v>45</v>
      </c>
      <c r="D1094">
        <v>11</v>
      </c>
      <c r="E1094" s="27" t="str">
        <f>VLOOKUP(U1094, method!$A$1:$B$15, 2, 0)</f>
        <v>中後</v>
      </c>
      <c r="F1094">
        <v>12</v>
      </c>
      <c r="G1094">
        <v>123</v>
      </c>
      <c r="H1094" s="44">
        <v>1650</v>
      </c>
      <c r="I1094" s="20" t="s">
        <v>56</v>
      </c>
      <c r="J1094">
        <v>1</v>
      </c>
      <c r="K1094">
        <v>41.11</v>
      </c>
      <c r="L1094">
        <v>4</v>
      </c>
      <c r="M1094">
        <v>6</v>
      </c>
      <c r="N1094">
        <v>25</v>
      </c>
      <c r="O1094" s="31" t="s">
        <v>439</v>
      </c>
      <c r="P1094" s="36" t="s">
        <v>440</v>
      </c>
      <c r="Q1094">
        <v>3</v>
      </c>
      <c r="R1094">
        <v>65</v>
      </c>
      <c r="S1094" s="15" t="s">
        <v>34</v>
      </c>
      <c r="T1094">
        <v>10</v>
      </c>
      <c r="U1094">
        <v>10</v>
      </c>
      <c r="V1094">
        <v>9</v>
      </c>
      <c r="W1094">
        <v>8</v>
      </c>
      <c r="X1094">
        <v>11</v>
      </c>
      <c r="AA1094">
        <v>1230</v>
      </c>
      <c r="AB1094" t="s">
        <v>307</v>
      </c>
    </row>
    <row r="1095" spans="1:28" x14ac:dyDescent="0.25">
      <c r="A1095" s="18" t="s">
        <v>277</v>
      </c>
      <c r="B1095" s="17" t="s">
        <v>305</v>
      </c>
      <c r="C1095">
        <v>7</v>
      </c>
      <c r="D1095" s="33">
        <v>1</v>
      </c>
      <c r="E1095" s="28" t="str">
        <f>VLOOKUP(U1095, method!$A$1:$B$15, 2, 0)</f>
        <v>中前</v>
      </c>
      <c r="F1095">
        <v>6</v>
      </c>
      <c r="G1095">
        <v>135</v>
      </c>
      <c r="H1095" s="44">
        <v>1650</v>
      </c>
      <c r="I1095" s="22" t="s">
        <v>33</v>
      </c>
      <c r="J1095">
        <v>1</v>
      </c>
      <c r="K1095">
        <v>40.03</v>
      </c>
      <c r="L1095">
        <v>7</v>
      </c>
      <c r="M1095">
        <v>5</v>
      </c>
      <c r="N1095">
        <v>25</v>
      </c>
      <c r="O1095" s="31" t="s">
        <v>439</v>
      </c>
      <c r="P1095" s="35" t="s">
        <v>455</v>
      </c>
      <c r="Q1095">
        <v>4</v>
      </c>
      <c r="R1095">
        <v>60</v>
      </c>
      <c r="S1095" s="15" t="s">
        <v>34</v>
      </c>
      <c r="T1095" s="10" t="s">
        <v>613</v>
      </c>
      <c r="U1095">
        <v>4</v>
      </c>
      <c r="V1095">
        <v>4</v>
      </c>
      <c r="W1095">
        <v>3</v>
      </c>
      <c r="X1095">
        <v>1</v>
      </c>
      <c r="AA1095">
        <v>1229</v>
      </c>
      <c r="AB1095" t="s">
        <v>307</v>
      </c>
    </row>
    <row r="1096" spans="1:28" x14ac:dyDescent="0.25">
      <c r="A1096" s="18" t="s">
        <v>277</v>
      </c>
      <c r="B1096" s="17" t="s">
        <v>305</v>
      </c>
      <c r="C1096">
        <v>9.5</v>
      </c>
      <c r="D1096" s="34">
        <v>4</v>
      </c>
      <c r="E1096" s="26" t="str">
        <f>VLOOKUP(U1096, method!$A$1:$B$15, 2, 0)</f>
        <v>放頭</v>
      </c>
      <c r="F1096">
        <v>4</v>
      </c>
      <c r="G1096">
        <v>118</v>
      </c>
      <c r="H1096" s="44">
        <v>1650</v>
      </c>
      <c r="I1096" s="16" t="s">
        <v>140</v>
      </c>
      <c r="J1096">
        <v>1</v>
      </c>
      <c r="K1096">
        <v>39.68</v>
      </c>
      <c r="L1096">
        <v>9</v>
      </c>
      <c r="M1096">
        <v>4</v>
      </c>
      <c r="N1096">
        <v>25</v>
      </c>
      <c r="O1096" s="31" t="s">
        <v>439</v>
      </c>
      <c r="P1096" s="35" t="s">
        <v>436</v>
      </c>
      <c r="Q1096">
        <v>3</v>
      </c>
      <c r="R1096">
        <v>62</v>
      </c>
      <c r="S1096" s="15" t="s">
        <v>34</v>
      </c>
      <c r="T1096" s="10" t="s">
        <v>498</v>
      </c>
      <c r="U1096">
        <v>2</v>
      </c>
      <c r="V1096">
        <v>1</v>
      </c>
      <c r="W1096">
        <v>1</v>
      </c>
      <c r="X1096">
        <v>4</v>
      </c>
      <c r="AA1096">
        <v>1223</v>
      </c>
      <c r="AB1096" t="s">
        <v>307</v>
      </c>
    </row>
    <row r="1097" spans="1:28" x14ac:dyDescent="0.25">
      <c r="A1097" s="18" t="s">
        <v>277</v>
      </c>
      <c r="B1097" s="17" t="s">
        <v>305</v>
      </c>
      <c r="C1097">
        <v>10</v>
      </c>
      <c r="D1097">
        <v>9</v>
      </c>
      <c r="E1097" s="26" t="str">
        <f>VLOOKUP(U1097, method!$A$1:$B$15, 2, 0)</f>
        <v>放頭</v>
      </c>
      <c r="F1097">
        <v>3</v>
      </c>
      <c r="G1097">
        <v>119</v>
      </c>
      <c r="H1097" s="44">
        <v>1650</v>
      </c>
      <c r="I1097" s="18" t="s">
        <v>201</v>
      </c>
      <c r="J1097">
        <v>1</v>
      </c>
      <c r="K1097">
        <v>39.479999999999997</v>
      </c>
      <c r="L1097">
        <v>2</v>
      </c>
      <c r="M1097">
        <v>4</v>
      </c>
      <c r="N1097">
        <v>25</v>
      </c>
      <c r="O1097" s="31" t="s">
        <v>451</v>
      </c>
      <c r="P1097" s="35" t="s">
        <v>436</v>
      </c>
      <c r="Q1097">
        <v>3</v>
      </c>
      <c r="R1097">
        <v>64</v>
      </c>
      <c r="S1097" s="15" t="s">
        <v>34</v>
      </c>
      <c r="T1097" t="s">
        <v>664</v>
      </c>
      <c r="U1097">
        <v>3</v>
      </c>
      <c r="V1097">
        <v>3</v>
      </c>
      <c r="W1097">
        <v>4</v>
      </c>
      <c r="X1097">
        <v>9</v>
      </c>
      <c r="AA1097">
        <v>1241</v>
      </c>
      <c r="AB1097" t="s">
        <v>1580</v>
      </c>
    </row>
    <row r="1098" spans="1:28" x14ac:dyDescent="0.25">
      <c r="A1098" s="18" t="s">
        <v>277</v>
      </c>
      <c r="B1098" s="17" t="s">
        <v>305</v>
      </c>
      <c r="C1098">
        <v>7.3</v>
      </c>
      <c r="D1098" s="34">
        <v>5</v>
      </c>
      <c r="E1098" s="26" t="str">
        <f>VLOOKUP(U1098, method!$A$1:$B$15, 2, 0)</f>
        <v>放頭</v>
      </c>
      <c r="F1098">
        <v>2</v>
      </c>
      <c r="G1098">
        <v>125</v>
      </c>
      <c r="H1098" s="44">
        <v>1650</v>
      </c>
      <c r="I1098" s="18" t="s">
        <v>401</v>
      </c>
      <c r="J1098">
        <v>1</v>
      </c>
      <c r="K1098">
        <v>39.93</v>
      </c>
      <c r="L1098">
        <v>5</v>
      </c>
      <c r="M1098">
        <v>3</v>
      </c>
      <c r="N1098">
        <v>25</v>
      </c>
      <c r="O1098" s="31" t="s">
        <v>451</v>
      </c>
      <c r="P1098" s="35" t="s">
        <v>455</v>
      </c>
      <c r="Q1098">
        <v>3</v>
      </c>
      <c r="R1098">
        <v>65</v>
      </c>
      <c r="S1098" s="15" t="s">
        <v>34</v>
      </c>
      <c r="T1098" s="10" t="s">
        <v>552</v>
      </c>
      <c r="U1098">
        <v>1</v>
      </c>
      <c r="V1098">
        <v>1</v>
      </c>
      <c r="W1098">
        <v>1</v>
      </c>
      <c r="X1098">
        <v>5</v>
      </c>
      <c r="AA1098">
        <v>1209</v>
      </c>
      <c r="AB1098" t="s">
        <v>1582</v>
      </c>
    </row>
    <row r="1099" spans="1:28" x14ac:dyDescent="0.25">
      <c r="A1099" s="18" t="s">
        <v>277</v>
      </c>
      <c r="B1099" s="17" t="s">
        <v>305</v>
      </c>
      <c r="C1099">
        <v>18</v>
      </c>
      <c r="D1099" s="33">
        <v>3</v>
      </c>
      <c r="E1099" s="28" t="str">
        <f>VLOOKUP(U1099, method!$A$1:$B$15, 2, 0)</f>
        <v>中前</v>
      </c>
      <c r="F1099">
        <v>4</v>
      </c>
      <c r="G1099">
        <v>121</v>
      </c>
      <c r="H1099" s="44">
        <v>1650</v>
      </c>
      <c r="I1099" s="15" t="s">
        <v>391</v>
      </c>
      <c r="J1099">
        <v>1</v>
      </c>
      <c r="K1099">
        <v>40.26</v>
      </c>
      <c r="L1099">
        <v>5</v>
      </c>
      <c r="M1099">
        <v>2</v>
      </c>
      <c r="N1099">
        <v>25</v>
      </c>
      <c r="O1099" s="31" t="s">
        <v>439</v>
      </c>
      <c r="P1099" s="35" t="s">
        <v>455</v>
      </c>
      <c r="Q1099">
        <v>3</v>
      </c>
      <c r="R1099">
        <v>65</v>
      </c>
      <c r="S1099" s="15" t="s">
        <v>34</v>
      </c>
      <c r="T1099" s="10" t="s">
        <v>452</v>
      </c>
      <c r="U1099">
        <v>6</v>
      </c>
      <c r="V1099">
        <v>6</v>
      </c>
      <c r="W1099">
        <v>5</v>
      </c>
      <c r="X1099">
        <v>3</v>
      </c>
      <c r="AA1099">
        <v>1219</v>
      </c>
      <c r="AB1099" t="s">
        <v>1582</v>
      </c>
    </row>
    <row r="1100" spans="1:28" x14ac:dyDescent="0.25">
      <c r="A1100" s="18" t="s">
        <v>277</v>
      </c>
      <c r="B1100" s="17" t="s">
        <v>305</v>
      </c>
      <c r="C1100">
        <v>47</v>
      </c>
      <c r="D1100">
        <v>8</v>
      </c>
      <c r="E1100" s="26" t="str">
        <f>VLOOKUP(U1100, method!$A$1:$B$15, 2, 0)</f>
        <v>放頭</v>
      </c>
      <c r="F1100">
        <v>2</v>
      </c>
      <c r="G1100">
        <v>121</v>
      </c>
      <c r="H1100" s="34">
        <v>1600</v>
      </c>
      <c r="I1100" s="25" t="s">
        <v>120</v>
      </c>
      <c r="J1100">
        <v>1</v>
      </c>
      <c r="K1100">
        <v>34.96</v>
      </c>
      <c r="L1100">
        <v>12</v>
      </c>
      <c r="M1100">
        <v>1</v>
      </c>
      <c r="N1100">
        <v>25</v>
      </c>
      <c r="O1100" t="s">
        <v>631</v>
      </c>
      <c r="P1100" s="35" t="s">
        <v>455</v>
      </c>
      <c r="Q1100">
        <v>3</v>
      </c>
      <c r="R1100">
        <v>65</v>
      </c>
      <c r="S1100" s="15" t="s">
        <v>34</v>
      </c>
      <c r="T1100" t="s">
        <v>529</v>
      </c>
      <c r="U1100">
        <v>3</v>
      </c>
      <c r="V1100">
        <v>4</v>
      </c>
      <c r="W1100">
        <v>4</v>
      </c>
      <c r="X1100">
        <v>8</v>
      </c>
      <c r="AA1100">
        <v>1206</v>
      </c>
      <c r="AB1100" t="s">
        <v>1584</v>
      </c>
    </row>
    <row r="1101" spans="1:28" x14ac:dyDescent="0.25">
      <c r="A1101" s="18" t="s">
        <v>277</v>
      </c>
      <c r="B1101" s="17" t="s">
        <v>305</v>
      </c>
      <c r="C1101">
        <v>12</v>
      </c>
      <c r="D1101" s="33">
        <v>2</v>
      </c>
      <c r="E1101" s="26" t="str">
        <f>VLOOKUP(U1101, method!$A$1:$B$15, 2, 0)</f>
        <v>放頭</v>
      </c>
      <c r="F1101">
        <v>4</v>
      </c>
      <c r="G1101">
        <v>121</v>
      </c>
      <c r="H1101" s="44">
        <v>1650</v>
      </c>
      <c r="I1101" s="15" t="s">
        <v>391</v>
      </c>
      <c r="J1101">
        <v>1</v>
      </c>
      <c r="K1101">
        <v>40.51</v>
      </c>
      <c r="L1101">
        <v>11</v>
      </c>
      <c r="M1101">
        <v>12</v>
      </c>
      <c r="N1101">
        <v>24</v>
      </c>
      <c r="O1101" s="30" t="s">
        <v>445</v>
      </c>
      <c r="P1101" s="35" t="s">
        <v>455</v>
      </c>
      <c r="Q1101">
        <v>3</v>
      </c>
      <c r="R1101">
        <v>64</v>
      </c>
      <c r="S1101" s="15" t="s">
        <v>34</v>
      </c>
      <c r="T1101" s="10" t="s">
        <v>539</v>
      </c>
      <c r="U1101">
        <v>1</v>
      </c>
      <c r="V1101">
        <v>1</v>
      </c>
      <c r="W1101">
        <v>1</v>
      </c>
      <c r="X1101">
        <v>2</v>
      </c>
      <c r="AA1101">
        <v>1218</v>
      </c>
      <c r="AB1101" t="s">
        <v>736</v>
      </c>
    </row>
    <row r="1102" spans="1:28" x14ac:dyDescent="0.25">
      <c r="A1102" s="18" t="s">
        <v>277</v>
      </c>
      <c r="B1102" s="17" t="s">
        <v>305</v>
      </c>
      <c r="C1102">
        <v>26</v>
      </c>
      <c r="D1102">
        <v>7</v>
      </c>
      <c r="E1102" s="27" t="str">
        <f>VLOOKUP(U1102, method!$A$1:$B$15, 2, 0)</f>
        <v>中後</v>
      </c>
      <c r="F1102">
        <v>5</v>
      </c>
      <c r="G1102">
        <v>123</v>
      </c>
      <c r="H1102" s="44">
        <v>1650</v>
      </c>
      <c r="I1102" s="18" t="s">
        <v>201</v>
      </c>
      <c r="J1102">
        <v>1</v>
      </c>
      <c r="K1102">
        <v>40.159999999999997</v>
      </c>
      <c r="L1102">
        <v>30</v>
      </c>
      <c r="M1102">
        <v>10</v>
      </c>
      <c r="N1102">
        <v>24</v>
      </c>
      <c r="O1102" s="31" t="s">
        <v>451</v>
      </c>
      <c r="P1102" s="35" t="s">
        <v>455</v>
      </c>
      <c r="Q1102">
        <v>3</v>
      </c>
      <c r="R1102">
        <v>66</v>
      </c>
      <c r="S1102" s="15" t="s">
        <v>34</v>
      </c>
      <c r="T1102" t="s">
        <v>456</v>
      </c>
      <c r="U1102">
        <v>8</v>
      </c>
      <c r="V1102">
        <v>7</v>
      </c>
      <c r="W1102">
        <v>8</v>
      </c>
      <c r="X1102">
        <v>7</v>
      </c>
      <c r="AA1102">
        <v>1212</v>
      </c>
      <c r="AB1102" t="s">
        <v>736</v>
      </c>
    </row>
    <row r="1103" spans="1:28" x14ac:dyDescent="0.25">
      <c r="A1103" s="18" t="s">
        <v>277</v>
      </c>
      <c r="B1103" s="17" t="s">
        <v>305</v>
      </c>
      <c r="C1103">
        <v>32</v>
      </c>
      <c r="D1103">
        <v>9</v>
      </c>
      <c r="E1103" s="28" t="str">
        <f>VLOOKUP(U1103, method!$A$1:$B$15, 2, 0)</f>
        <v>中前</v>
      </c>
      <c r="F1103">
        <v>7</v>
      </c>
      <c r="G1103">
        <v>124</v>
      </c>
      <c r="H1103" s="44">
        <v>1650</v>
      </c>
      <c r="I1103" s="16" t="s">
        <v>140</v>
      </c>
      <c r="J1103">
        <v>1</v>
      </c>
      <c r="K1103">
        <v>39.299999999999997</v>
      </c>
      <c r="L1103">
        <v>16</v>
      </c>
      <c r="M1103">
        <v>10</v>
      </c>
      <c r="N1103">
        <v>24</v>
      </c>
      <c r="O1103" s="30" t="s">
        <v>445</v>
      </c>
      <c r="P1103" s="35" t="s">
        <v>436</v>
      </c>
      <c r="Q1103">
        <v>3</v>
      </c>
      <c r="R1103">
        <v>67</v>
      </c>
      <c r="S1103" s="15" t="s">
        <v>34</v>
      </c>
      <c r="T1103" t="s">
        <v>529</v>
      </c>
      <c r="U1103">
        <v>6</v>
      </c>
      <c r="V1103">
        <v>6</v>
      </c>
      <c r="W1103">
        <v>6</v>
      </c>
      <c r="X1103">
        <v>9</v>
      </c>
      <c r="AA1103">
        <v>1209</v>
      </c>
      <c r="AB1103" t="s">
        <v>736</v>
      </c>
    </row>
    <row r="1104" spans="1:28" x14ac:dyDescent="0.25">
      <c r="A1104" s="18" t="s">
        <v>277</v>
      </c>
      <c r="B1104" s="17" t="s">
        <v>305</v>
      </c>
      <c r="C1104">
        <v>12</v>
      </c>
      <c r="D1104">
        <v>10</v>
      </c>
      <c r="E1104" s="28" t="str">
        <f>VLOOKUP(U1104, method!$A$1:$B$15, 2, 0)</f>
        <v>中前</v>
      </c>
      <c r="F1104">
        <v>4</v>
      </c>
      <c r="G1104">
        <v>124</v>
      </c>
      <c r="H1104" s="44">
        <v>1650</v>
      </c>
      <c r="I1104" s="17" t="s">
        <v>448</v>
      </c>
      <c r="J1104">
        <v>1</v>
      </c>
      <c r="K1104">
        <v>40.549999999999997</v>
      </c>
      <c r="L1104">
        <v>25</v>
      </c>
      <c r="M1104">
        <v>9</v>
      </c>
      <c r="N1104">
        <v>24</v>
      </c>
      <c r="O1104" s="31" t="s">
        <v>435</v>
      </c>
      <c r="P1104" s="35" t="s">
        <v>455</v>
      </c>
      <c r="Q1104">
        <v>3</v>
      </c>
      <c r="R1104">
        <v>69</v>
      </c>
      <c r="S1104" s="15" t="s">
        <v>34</v>
      </c>
      <c r="T1104" t="s">
        <v>473</v>
      </c>
      <c r="U1104">
        <v>5</v>
      </c>
      <c r="V1104">
        <v>6</v>
      </c>
      <c r="W1104">
        <v>9</v>
      </c>
      <c r="X1104">
        <v>10</v>
      </c>
      <c r="AA1104">
        <v>1224</v>
      </c>
      <c r="AB1104" t="s">
        <v>736</v>
      </c>
    </row>
    <row r="1105" spans="1:29" x14ac:dyDescent="0.25">
      <c r="A1105" s="18" t="s">
        <v>277</v>
      </c>
      <c r="B1105" s="17" t="s">
        <v>305</v>
      </c>
      <c r="C1105">
        <v>43</v>
      </c>
      <c r="D1105" s="34">
        <v>5</v>
      </c>
      <c r="E1105" s="27" t="str">
        <f>VLOOKUP(U1105, method!$A$1:$B$15, 2, 0)</f>
        <v>中後</v>
      </c>
      <c r="F1105">
        <v>11</v>
      </c>
      <c r="G1105">
        <v>125</v>
      </c>
      <c r="H1105" s="44">
        <v>1650</v>
      </c>
      <c r="I1105" s="25" t="s">
        <v>26</v>
      </c>
      <c r="J1105">
        <v>1</v>
      </c>
      <c r="K1105">
        <v>41.42</v>
      </c>
      <c r="L1105">
        <v>11</v>
      </c>
      <c r="M1105">
        <v>9</v>
      </c>
      <c r="N1105">
        <v>24</v>
      </c>
      <c r="O1105" s="31" t="s">
        <v>439</v>
      </c>
      <c r="P1105" s="35" t="s">
        <v>455</v>
      </c>
      <c r="Q1105">
        <v>3</v>
      </c>
      <c r="R1105">
        <v>69</v>
      </c>
      <c r="S1105" s="15" t="s">
        <v>34</v>
      </c>
      <c r="T1105" s="10" t="s">
        <v>498</v>
      </c>
      <c r="U1105">
        <v>8</v>
      </c>
      <c r="V1105">
        <v>8</v>
      </c>
      <c r="W1105">
        <v>8</v>
      </c>
      <c r="X1105">
        <v>5</v>
      </c>
      <c r="AA1105">
        <v>1214</v>
      </c>
      <c r="AB1105" t="s">
        <v>736</v>
      </c>
    </row>
    <row r="1106" spans="1:29" x14ac:dyDescent="0.25">
      <c r="A1106" s="18" t="s">
        <v>277</v>
      </c>
      <c r="B1106" s="17" t="s">
        <v>305</v>
      </c>
      <c r="C1106">
        <v>23</v>
      </c>
      <c r="D1106">
        <v>11</v>
      </c>
      <c r="E1106" s="29" t="str">
        <f>VLOOKUP(U1106, method!$A$1:$B$15, 2, 0)</f>
        <v>留後</v>
      </c>
      <c r="F1106">
        <v>12</v>
      </c>
      <c r="G1106">
        <v>125</v>
      </c>
      <c r="H1106" s="46">
        <v>1800</v>
      </c>
      <c r="I1106" s="16" t="s">
        <v>140</v>
      </c>
      <c r="J1106">
        <v>1</v>
      </c>
      <c r="K1106">
        <v>50.02</v>
      </c>
      <c r="L1106">
        <v>10</v>
      </c>
      <c r="M1106">
        <v>7</v>
      </c>
      <c r="N1106">
        <v>24</v>
      </c>
      <c r="O1106" s="30" t="s">
        <v>445</v>
      </c>
      <c r="P1106" s="35" t="s">
        <v>436</v>
      </c>
      <c r="Q1106">
        <v>3</v>
      </c>
      <c r="R1106">
        <v>70</v>
      </c>
      <c r="S1106" s="15" t="s">
        <v>34</v>
      </c>
      <c r="T1106" t="s">
        <v>508</v>
      </c>
      <c r="U1106">
        <v>11</v>
      </c>
      <c r="V1106">
        <v>11</v>
      </c>
      <c r="W1106">
        <v>11</v>
      </c>
      <c r="X1106">
        <v>11</v>
      </c>
      <c r="Y1106">
        <v>11</v>
      </c>
      <c r="AA1106">
        <v>1242</v>
      </c>
      <c r="AB1106" t="s">
        <v>736</v>
      </c>
    </row>
    <row r="1107" spans="1:29" x14ac:dyDescent="0.25">
      <c r="A1107" s="18" t="s">
        <v>277</v>
      </c>
      <c r="B1107" s="17" t="s">
        <v>305</v>
      </c>
      <c r="C1107">
        <v>19</v>
      </c>
      <c r="D1107">
        <v>6</v>
      </c>
      <c r="E1107" s="29" t="str">
        <f>VLOOKUP(U1107, method!$A$1:$B$15, 2, 0)</f>
        <v>留後</v>
      </c>
      <c r="F1107">
        <v>8</v>
      </c>
      <c r="G1107">
        <v>130</v>
      </c>
      <c r="H1107" s="44">
        <v>1650</v>
      </c>
      <c r="I1107" s="16" t="s">
        <v>140</v>
      </c>
      <c r="J1107">
        <v>1</v>
      </c>
      <c r="K1107">
        <v>40.81</v>
      </c>
      <c r="L1107">
        <v>12</v>
      </c>
      <c r="M1107">
        <v>6</v>
      </c>
      <c r="N1107">
        <v>24</v>
      </c>
      <c r="O1107" s="30" t="s">
        <v>445</v>
      </c>
      <c r="P1107" s="35" t="s">
        <v>455</v>
      </c>
      <c r="Q1107">
        <v>3</v>
      </c>
      <c r="R1107">
        <v>70</v>
      </c>
      <c r="S1107" s="15" t="s">
        <v>34</v>
      </c>
      <c r="T1107" s="10" t="s">
        <v>442</v>
      </c>
      <c r="U1107">
        <v>11</v>
      </c>
      <c r="V1107">
        <v>11</v>
      </c>
      <c r="W1107">
        <v>11</v>
      </c>
      <c r="X1107">
        <v>6</v>
      </c>
      <c r="AA1107">
        <v>1228</v>
      </c>
      <c r="AB1107" t="s">
        <v>736</v>
      </c>
    </row>
    <row r="1108" spans="1:29" x14ac:dyDescent="0.25">
      <c r="A1108" s="18" t="s">
        <v>277</v>
      </c>
      <c r="B1108" s="17" t="s">
        <v>305</v>
      </c>
      <c r="C1108">
        <v>16</v>
      </c>
      <c r="D1108" s="33">
        <v>3</v>
      </c>
      <c r="E1108" s="27" t="str">
        <f>VLOOKUP(U1108, method!$A$1:$B$15, 2, 0)</f>
        <v>中後</v>
      </c>
      <c r="F1108">
        <v>8</v>
      </c>
      <c r="G1108">
        <v>124</v>
      </c>
      <c r="H1108" s="44">
        <v>1650</v>
      </c>
      <c r="I1108" s="16" t="s">
        <v>140</v>
      </c>
      <c r="J1108">
        <v>1</v>
      </c>
      <c r="K1108">
        <v>40.31</v>
      </c>
      <c r="L1108">
        <v>22</v>
      </c>
      <c r="M1108">
        <v>5</v>
      </c>
      <c r="N1108">
        <v>24</v>
      </c>
      <c r="O1108" s="31" t="s">
        <v>451</v>
      </c>
      <c r="P1108" s="35" t="s">
        <v>455</v>
      </c>
      <c r="Q1108">
        <v>3</v>
      </c>
      <c r="R1108">
        <v>68</v>
      </c>
      <c r="S1108" s="15" t="s">
        <v>34</v>
      </c>
      <c r="T1108" s="10" t="s">
        <v>488</v>
      </c>
      <c r="U1108">
        <v>10</v>
      </c>
      <c r="V1108">
        <v>9</v>
      </c>
      <c r="W1108">
        <v>10</v>
      </c>
      <c r="X1108">
        <v>3</v>
      </c>
      <c r="AA1108">
        <v>1227</v>
      </c>
      <c r="AB1108" t="s">
        <v>736</v>
      </c>
    </row>
    <row r="1109" spans="1:29" x14ac:dyDescent="0.25">
      <c r="A1109" s="18" t="s">
        <v>277</v>
      </c>
      <c r="B1109" s="17" t="s">
        <v>305</v>
      </c>
      <c r="C1109">
        <v>20</v>
      </c>
      <c r="D1109" s="34">
        <v>4</v>
      </c>
      <c r="E1109" s="27" t="str">
        <f>VLOOKUP(U1109, method!$A$1:$B$15, 2, 0)</f>
        <v>中後</v>
      </c>
      <c r="F1109">
        <v>10</v>
      </c>
      <c r="G1109">
        <v>123</v>
      </c>
      <c r="H1109" s="44">
        <v>1650</v>
      </c>
      <c r="I1109" s="16" t="s">
        <v>140</v>
      </c>
      <c r="J1109">
        <v>1</v>
      </c>
      <c r="K1109">
        <v>41.11</v>
      </c>
      <c r="L1109">
        <v>1</v>
      </c>
      <c r="M1109">
        <v>5</v>
      </c>
      <c r="N1109">
        <v>24</v>
      </c>
      <c r="O1109" s="31" t="s">
        <v>439</v>
      </c>
      <c r="P1109" s="36" t="s">
        <v>440</v>
      </c>
      <c r="Q1109">
        <v>3</v>
      </c>
      <c r="R1109">
        <v>68</v>
      </c>
      <c r="S1109" s="15" t="s">
        <v>34</v>
      </c>
      <c r="T1109" t="s">
        <v>637</v>
      </c>
      <c r="U1109">
        <v>10</v>
      </c>
      <c r="V1109">
        <v>11</v>
      </c>
      <c r="W1109">
        <v>9</v>
      </c>
      <c r="X1109">
        <v>4</v>
      </c>
      <c r="AA1109">
        <v>1235</v>
      </c>
      <c r="AB1109" t="s">
        <v>736</v>
      </c>
    </row>
    <row r="1110" spans="1:29" x14ac:dyDescent="0.25">
      <c r="A1110" s="18" t="s">
        <v>277</v>
      </c>
      <c r="B1110" s="17" t="s">
        <v>305</v>
      </c>
      <c r="C1110">
        <v>8.6999999999999993</v>
      </c>
      <c r="D1110" s="33">
        <v>1</v>
      </c>
      <c r="E1110" s="28" t="str">
        <f>VLOOKUP(U1110, method!$A$1:$B$15, 2, 0)</f>
        <v>中前</v>
      </c>
      <c r="F1110">
        <v>3</v>
      </c>
      <c r="G1110">
        <v>118</v>
      </c>
      <c r="H1110" s="44">
        <v>1650</v>
      </c>
      <c r="I1110" s="16" t="s">
        <v>140</v>
      </c>
      <c r="J1110">
        <v>1</v>
      </c>
      <c r="K1110">
        <v>41.05</v>
      </c>
      <c r="L1110">
        <v>10</v>
      </c>
      <c r="M1110">
        <v>4</v>
      </c>
      <c r="N1110">
        <v>24</v>
      </c>
      <c r="O1110" s="30" t="s">
        <v>445</v>
      </c>
      <c r="P1110" s="35" t="s">
        <v>455</v>
      </c>
      <c r="Q1110">
        <v>3</v>
      </c>
      <c r="R1110">
        <v>63</v>
      </c>
      <c r="S1110" s="15" t="s">
        <v>34</v>
      </c>
      <c r="T1110" s="10" t="s">
        <v>762</v>
      </c>
      <c r="U1110">
        <v>5</v>
      </c>
      <c r="V1110">
        <v>4</v>
      </c>
      <c r="W1110">
        <v>3</v>
      </c>
      <c r="X1110">
        <v>1</v>
      </c>
      <c r="AA1110">
        <v>1232</v>
      </c>
      <c r="AB1110" t="s">
        <v>736</v>
      </c>
    </row>
    <row r="1111" spans="1:29" x14ac:dyDescent="0.25">
      <c r="A1111" s="18" t="s">
        <v>277</v>
      </c>
      <c r="B1111" s="17" t="s">
        <v>305</v>
      </c>
      <c r="C1111">
        <v>10</v>
      </c>
      <c r="D1111" s="34">
        <v>5</v>
      </c>
      <c r="E1111" s="27" t="str">
        <f>VLOOKUP(U1111, method!$A$1:$B$15, 2, 0)</f>
        <v>中後</v>
      </c>
      <c r="F1111">
        <v>10</v>
      </c>
      <c r="G1111">
        <v>120</v>
      </c>
      <c r="H1111" s="44">
        <v>1650</v>
      </c>
      <c r="I1111" s="16" t="s">
        <v>140</v>
      </c>
      <c r="J1111">
        <v>1</v>
      </c>
      <c r="K1111">
        <v>41.53</v>
      </c>
      <c r="L1111">
        <v>20</v>
      </c>
      <c r="M1111">
        <v>3</v>
      </c>
      <c r="N1111">
        <v>24</v>
      </c>
      <c r="O1111" s="31" t="s">
        <v>451</v>
      </c>
      <c r="P1111" s="35" t="s">
        <v>455</v>
      </c>
      <c r="Q1111">
        <v>3</v>
      </c>
      <c r="R1111">
        <v>63</v>
      </c>
      <c r="S1111" s="15" t="s">
        <v>34</v>
      </c>
      <c r="T1111" s="10" t="s">
        <v>526</v>
      </c>
      <c r="U1111">
        <v>9</v>
      </c>
      <c r="V1111">
        <v>9</v>
      </c>
      <c r="W1111">
        <v>9</v>
      </c>
      <c r="X1111">
        <v>5</v>
      </c>
      <c r="AA1111">
        <v>1219</v>
      </c>
      <c r="AB1111" t="s">
        <v>736</v>
      </c>
    </row>
    <row r="1112" spans="1:29" x14ac:dyDescent="0.25">
      <c r="A1112" s="18" t="s">
        <v>277</v>
      </c>
      <c r="B1112" s="17" t="s">
        <v>305</v>
      </c>
      <c r="C1112">
        <v>13</v>
      </c>
      <c r="D1112">
        <v>6</v>
      </c>
      <c r="E1112" s="28" t="str">
        <f>VLOOKUP(U1112, method!$A$1:$B$15, 2, 0)</f>
        <v>中前</v>
      </c>
      <c r="F1112">
        <v>8</v>
      </c>
      <c r="G1112">
        <v>123</v>
      </c>
      <c r="H1112" s="44">
        <v>1650</v>
      </c>
      <c r="I1112" s="25" t="s">
        <v>26</v>
      </c>
      <c r="J1112">
        <v>1</v>
      </c>
      <c r="K1112">
        <v>41.87</v>
      </c>
      <c r="L1112">
        <v>28</v>
      </c>
      <c r="M1112">
        <v>2</v>
      </c>
      <c r="N1112">
        <v>24</v>
      </c>
      <c r="O1112" s="31" t="s">
        <v>439</v>
      </c>
      <c r="P1112" s="35" t="s">
        <v>455</v>
      </c>
      <c r="Q1112">
        <v>3</v>
      </c>
      <c r="R1112">
        <v>65</v>
      </c>
      <c r="S1112" s="15" t="s">
        <v>34</v>
      </c>
      <c r="T1112" t="s">
        <v>546</v>
      </c>
      <c r="U1112">
        <v>5</v>
      </c>
      <c r="V1112">
        <v>5</v>
      </c>
      <c r="W1112">
        <v>6</v>
      </c>
      <c r="X1112">
        <v>6</v>
      </c>
      <c r="AA1112">
        <v>1207</v>
      </c>
      <c r="AB1112" t="s">
        <v>736</v>
      </c>
    </row>
    <row r="1113" spans="1:29" x14ac:dyDescent="0.25">
      <c r="A1113" s="18" t="s">
        <v>277</v>
      </c>
      <c r="B1113" s="17" t="s">
        <v>305</v>
      </c>
      <c r="C1113">
        <v>20</v>
      </c>
      <c r="D1113" s="34">
        <v>4</v>
      </c>
      <c r="E1113" s="28" t="str">
        <f>VLOOKUP(U1113, method!$A$1:$B$15, 2, 0)</f>
        <v>中前</v>
      </c>
      <c r="F1113">
        <v>4</v>
      </c>
      <c r="G1113">
        <v>123</v>
      </c>
      <c r="H1113" s="44">
        <v>1650</v>
      </c>
      <c r="I1113" s="25" t="s">
        <v>26</v>
      </c>
      <c r="J1113">
        <v>1</v>
      </c>
      <c r="K1113">
        <v>40.4</v>
      </c>
      <c r="L1113">
        <v>31</v>
      </c>
      <c r="M1113">
        <v>1</v>
      </c>
      <c r="N1113">
        <v>24</v>
      </c>
      <c r="O1113" s="31" t="s">
        <v>439</v>
      </c>
      <c r="P1113" s="35" t="s">
        <v>455</v>
      </c>
      <c r="Q1113">
        <v>3</v>
      </c>
      <c r="R1113">
        <v>66</v>
      </c>
      <c r="S1113" s="15" t="s">
        <v>34</v>
      </c>
      <c r="T1113" s="10" t="s">
        <v>442</v>
      </c>
      <c r="U1113">
        <v>6</v>
      </c>
      <c r="V1113">
        <v>4</v>
      </c>
      <c r="W1113">
        <v>1</v>
      </c>
      <c r="X1113">
        <v>4</v>
      </c>
      <c r="AA1113">
        <v>1220</v>
      </c>
      <c r="AB1113" t="s">
        <v>1590</v>
      </c>
    </row>
    <row r="1114" spans="1:29" x14ac:dyDescent="0.25">
      <c r="A1114" s="18" t="s">
        <v>277</v>
      </c>
      <c r="B1114" s="17" t="s">
        <v>305</v>
      </c>
      <c r="C1114">
        <v>14</v>
      </c>
      <c r="D1114">
        <v>6</v>
      </c>
      <c r="E1114" s="28" t="str">
        <f>VLOOKUP(U1114, method!$A$1:$B$15, 2, 0)</f>
        <v>中前</v>
      </c>
      <c r="F1114">
        <v>2</v>
      </c>
      <c r="G1114">
        <v>127</v>
      </c>
      <c r="H1114" s="44">
        <v>1650</v>
      </c>
      <c r="I1114" s="16" t="s">
        <v>71</v>
      </c>
      <c r="J1114">
        <v>1</v>
      </c>
      <c r="K1114">
        <v>41.18</v>
      </c>
      <c r="L1114">
        <v>17</v>
      </c>
      <c r="M1114">
        <v>1</v>
      </c>
      <c r="N1114">
        <v>24</v>
      </c>
      <c r="O1114" s="31" t="s">
        <v>435</v>
      </c>
      <c r="P1114" s="35" t="s">
        <v>455</v>
      </c>
      <c r="Q1114">
        <v>3</v>
      </c>
      <c r="R1114">
        <v>68</v>
      </c>
      <c r="S1114" s="15" t="s">
        <v>34</v>
      </c>
      <c r="T1114" s="10" t="s">
        <v>498</v>
      </c>
      <c r="U1114">
        <v>6</v>
      </c>
      <c r="V1114">
        <v>6</v>
      </c>
      <c r="W1114">
        <v>6</v>
      </c>
      <c r="X1114">
        <v>6</v>
      </c>
      <c r="AA1114">
        <v>1213</v>
      </c>
      <c r="AB1114" t="s">
        <v>1592</v>
      </c>
    </row>
    <row r="1115" spans="1:29" x14ac:dyDescent="0.25">
      <c r="A1115" s="18" t="s">
        <v>277</v>
      </c>
      <c r="B1115" s="17" t="s">
        <v>305</v>
      </c>
      <c r="C1115">
        <v>17</v>
      </c>
      <c r="D1115" s="34">
        <v>5</v>
      </c>
      <c r="E1115" s="26" t="str">
        <f>VLOOKUP(U1115, method!$A$1:$B$15, 2, 0)</f>
        <v>放頭</v>
      </c>
      <c r="F1115">
        <v>7</v>
      </c>
      <c r="G1115">
        <v>124</v>
      </c>
      <c r="H1115" s="44">
        <v>1650</v>
      </c>
      <c r="I1115" s="16" t="s">
        <v>71</v>
      </c>
      <c r="J1115">
        <v>1</v>
      </c>
      <c r="K1115">
        <v>40.81</v>
      </c>
      <c r="L1115">
        <v>4</v>
      </c>
      <c r="M1115">
        <v>1</v>
      </c>
      <c r="N1115">
        <v>24</v>
      </c>
      <c r="O1115" s="31" t="s">
        <v>439</v>
      </c>
      <c r="P1115" s="35" t="s">
        <v>455</v>
      </c>
      <c r="Q1115">
        <v>3</v>
      </c>
      <c r="R1115">
        <v>69</v>
      </c>
      <c r="S1115" s="15" t="s">
        <v>34</v>
      </c>
      <c r="T1115" t="s">
        <v>456</v>
      </c>
      <c r="U1115">
        <v>3</v>
      </c>
      <c r="V1115">
        <v>4</v>
      </c>
      <c r="W1115">
        <v>4</v>
      </c>
      <c r="X1115">
        <v>5</v>
      </c>
      <c r="AA1115">
        <v>1206</v>
      </c>
      <c r="AB1115" t="s">
        <v>1592</v>
      </c>
    </row>
    <row r="1116" spans="1:29" x14ac:dyDescent="0.25">
      <c r="A1116" s="18" t="s">
        <v>277</v>
      </c>
      <c r="B1116" s="17" t="s">
        <v>305</v>
      </c>
      <c r="C1116">
        <v>15</v>
      </c>
      <c r="D1116">
        <v>9</v>
      </c>
      <c r="E1116" s="29" t="str">
        <f>VLOOKUP(U1116, method!$A$1:$B$15, 2, 0)</f>
        <v>留後</v>
      </c>
      <c r="F1116">
        <v>12</v>
      </c>
      <c r="G1116">
        <v>124</v>
      </c>
      <c r="H1116" s="44">
        <v>1650</v>
      </c>
      <c r="I1116" s="14" t="s">
        <v>400</v>
      </c>
      <c r="J1116">
        <v>1</v>
      </c>
      <c r="K1116">
        <v>41.65</v>
      </c>
      <c r="L1116">
        <v>6</v>
      </c>
      <c r="M1116">
        <v>12</v>
      </c>
      <c r="N1116">
        <v>23</v>
      </c>
      <c r="O1116" s="31" t="s">
        <v>439</v>
      </c>
      <c r="P1116" s="35" t="s">
        <v>455</v>
      </c>
      <c r="Q1116">
        <v>3</v>
      </c>
      <c r="R1116">
        <v>69</v>
      </c>
      <c r="S1116" s="15" t="s">
        <v>34</v>
      </c>
      <c r="T1116">
        <v>6</v>
      </c>
      <c r="U1116">
        <v>12</v>
      </c>
      <c r="V1116">
        <v>12</v>
      </c>
      <c r="W1116">
        <v>11</v>
      </c>
      <c r="X1116">
        <v>9</v>
      </c>
      <c r="AA1116">
        <v>1202</v>
      </c>
      <c r="AB1116" t="s">
        <v>1592</v>
      </c>
    </row>
    <row r="1117" spans="1:29" x14ac:dyDescent="0.25">
      <c r="A1117" s="18" t="s">
        <v>277</v>
      </c>
      <c r="B1117" s="17" t="s">
        <v>305</v>
      </c>
      <c r="C1117">
        <v>6</v>
      </c>
      <c r="D1117" s="34">
        <v>5</v>
      </c>
      <c r="E1117" s="28" t="str">
        <f>VLOOKUP(U1117, method!$A$1:$B$15, 2, 0)</f>
        <v>中前</v>
      </c>
      <c r="F1117">
        <v>1</v>
      </c>
      <c r="G1117">
        <v>126</v>
      </c>
      <c r="H1117" s="44">
        <v>1650</v>
      </c>
      <c r="I1117" s="16" t="s">
        <v>140</v>
      </c>
      <c r="J1117">
        <v>1</v>
      </c>
      <c r="K1117">
        <v>40.85</v>
      </c>
      <c r="L1117">
        <v>1</v>
      </c>
      <c r="M1117">
        <v>11</v>
      </c>
      <c r="N1117">
        <v>23</v>
      </c>
      <c r="O1117" s="31" t="s">
        <v>451</v>
      </c>
      <c r="P1117" s="35" t="s">
        <v>455</v>
      </c>
      <c r="Q1117">
        <v>3</v>
      </c>
      <c r="R1117">
        <v>69</v>
      </c>
      <c r="S1117" s="15" t="s">
        <v>34</v>
      </c>
      <c r="T1117" t="s">
        <v>536</v>
      </c>
      <c r="U1117">
        <v>6</v>
      </c>
      <c r="V1117">
        <v>5</v>
      </c>
      <c r="W1117">
        <v>3</v>
      </c>
      <c r="X1117">
        <v>5</v>
      </c>
      <c r="AA1117">
        <v>1215</v>
      </c>
      <c r="AB1117" t="s">
        <v>1592</v>
      </c>
    </row>
    <row r="1118" spans="1:29" x14ac:dyDescent="0.25">
      <c r="A1118" s="18" t="s">
        <v>277</v>
      </c>
      <c r="B1118" s="17" t="s">
        <v>305</v>
      </c>
      <c r="C1118">
        <v>9.8000000000000007</v>
      </c>
      <c r="D1118" s="33">
        <v>1</v>
      </c>
      <c r="E1118" s="28" t="str">
        <f>VLOOKUP(U1118, method!$A$1:$B$15, 2, 0)</f>
        <v>中前</v>
      </c>
      <c r="F1118">
        <v>5</v>
      </c>
      <c r="G1118">
        <v>119</v>
      </c>
      <c r="H1118" s="44">
        <v>1650</v>
      </c>
      <c r="I1118" s="16" t="s">
        <v>140</v>
      </c>
      <c r="J1118">
        <v>1</v>
      </c>
      <c r="K1118">
        <v>39.590000000000003</v>
      </c>
      <c r="L1118">
        <v>11</v>
      </c>
      <c r="M1118">
        <v>10</v>
      </c>
      <c r="N1118">
        <v>23</v>
      </c>
      <c r="O1118" s="31" t="s">
        <v>439</v>
      </c>
      <c r="P1118" s="35" t="s">
        <v>455</v>
      </c>
      <c r="Q1118">
        <v>3</v>
      </c>
      <c r="R1118">
        <v>64</v>
      </c>
      <c r="S1118" s="15" t="s">
        <v>34</v>
      </c>
      <c r="T1118" s="10" t="s">
        <v>488</v>
      </c>
      <c r="U1118">
        <v>7</v>
      </c>
      <c r="V1118">
        <v>7</v>
      </c>
      <c r="W1118">
        <v>2</v>
      </c>
      <c r="X1118">
        <v>1</v>
      </c>
      <c r="AA1118">
        <v>1210</v>
      </c>
      <c r="AB1118" t="s">
        <v>1592</v>
      </c>
    </row>
    <row r="1119" spans="1:29" x14ac:dyDescent="0.25">
      <c r="A1119" s="18" t="s">
        <v>277</v>
      </c>
      <c r="B1119" s="17" t="s">
        <v>305</v>
      </c>
      <c r="C1119">
        <v>11</v>
      </c>
      <c r="D1119">
        <v>6</v>
      </c>
      <c r="E1119" s="28" t="str">
        <f>VLOOKUP(U1119, method!$A$1:$B$15, 2, 0)</f>
        <v>中前</v>
      </c>
      <c r="F1119">
        <v>5</v>
      </c>
      <c r="G1119">
        <v>120</v>
      </c>
      <c r="H1119" s="44">
        <v>1650</v>
      </c>
      <c r="I1119" s="16" t="s">
        <v>140</v>
      </c>
      <c r="J1119">
        <v>1</v>
      </c>
      <c r="K1119">
        <v>40.67</v>
      </c>
      <c r="L1119">
        <v>20</v>
      </c>
      <c r="M1119">
        <v>9</v>
      </c>
      <c r="N1119">
        <v>23</v>
      </c>
      <c r="O1119" s="30" t="s">
        <v>445</v>
      </c>
      <c r="P1119" s="35" t="s">
        <v>455</v>
      </c>
      <c r="Q1119">
        <v>3</v>
      </c>
      <c r="R1119">
        <v>65</v>
      </c>
      <c r="S1119" s="15" t="s">
        <v>34</v>
      </c>
      <c r="T1119" t="s">
        <v>456</v>
      </c>
      <c r="U1119">
        <v>7</v>
      </c>
      <c r="V1119">
        <v>7</v>
      </c>
      <c r="W1119">
        <v>7</v>
      </c>
      <c r="X1119">
        <v>6</v>
      </c>
      <c r="AA1119">
        <v>1212</v>
      </c>
      <c r="AB1119" t="s">
        <v>1592</v>
      </c>
    </row>
    <row r="1120" spans="1:29" x14ac:dyDescent="0.25">
      <c r="A1120" s="18" t="s">
        <v>277</v>
      </c>
      <c r="B1120" s="17" t="s">
        <v>305</v>
      </c>
      <c r="C1120" t="s">
        <v>463</v>
      </c>
      <c r="D1120" t="s">
        <v>578</v>
      </c>
      <c r="F1120" t="s">
        <v>463</v>
      </c>
      <c r="G1120">
        <v>121</v>
      </c>
      <c r="H1120" s="34">
        <v>1600</v>
      </c>
      <c r="I1120" s="15" t="s">
        <v>390</v>
      </c>
      <c r="J1120" t="s">
        <v>463</v>
      </c>
      <c r="L1120">
        <v>16</v>
      </c>
      <c r="M1120">
        <v>7</v>
      </c>
      <c r="N1120">
        <v>23</v>
      </c>
      <c r="O1120" t="s">
        <v>545</v>
      </c>
      <c r="P1120" s="35" t="s">
        <v>455</v>
      </c>
      <c r="Q1120">
        <v>3</v>
      </c>
      <c r="R1120">
        <v>66</v>
      </c>
      <c r="S1120" s="15" t="s">
        <v>34</v>
      </c>
      <c r="T1120" t="s">
        <v>463</v>
      </c>
      <c r="U1120" t="s">
        <v>463</v>
      </c>
      <c r="AA1120" t="s">
        <v>463</v>
      </c>
      <c r="AB1120" t="s">
        <v>463</v>
      </c>
      <c r="AC1120" t="s">
        <v>463</v>
      </c>
    </row>
    <row r="1121" spans="1:28" x14ac:dyDescent="0.25">
      <c r="A1121" s="18" t="s">
        <v>277</v>
      </c>
      <c r="B1121" s="17" t="s">
        <v>305</v>
      </c>
      <c r="C1121">
        <v>7.9</v>
      </c>
      <c r="D1121" s="34">
        <v>4</v>
      </c>
      <c r="E1121" s="28" t="str">
        <f>VLOOKUP(U1121, method!$A$1:$B$15, 2, 0)</f>
        <v>中前</v>
      </c>
      <c r="F1121">
        <v>2</v>
      </c>
      <c r="G1121">
        <v>124</v>
      </c>
      <c r="H1121" s="44">
        <v>1650</v>
      </c>
      <c r="I1121" s="16" t="s">
        <v>71</v>
      </c>
      <c r="J1121">
        <v>1</v>
      </c>
      <c r="K1121">
        <v>40.68</v>
      </c>
      <c r="L1121">
        <v>28</v>
      </c>
      <c r="M1121">
        <v>6</v>
      </c>
      <c r="N1121">
        <v>23</v>
      </c>
      <c r="O1121" s="31" t="s">
        <v>435</v>
      </c>
      <c r="P1121" s="35" t="s">
        <v>455</v>
      </c>
      <c r="Q1121">
        <v>3</v>
      </c>
      <c r="R1121">
        <v>68</v>
      </c>
      <c r="S1121" s="15" t="s">
        <v>34</v>
      </c>
      <c r="T1121" t="s">
        <v>519</v>
      </c>
      <c r="U1121">
        <v>6</v>
      </c>
      <c r="V1121">
        <v>7</v>
      </c>
      <c r="W1121">
        <v>7</v>
      </c>
      <c r="X1121">
        <v>4</v>
      </c>
      <c r="AA1121">
        <v>1196</v>
      </c>
      <c r="AB1121" t="s">
        <v>1592</v>
      </c>
    </row>
    <row r="1122" spans="1:28" x14ac:dyDescent="0.25">
      <c r="A1122" s="18" t="s">
        <v>277</v>
      </c>
      <c r="B1122" s="17" t="s">
        <v>305</v>
      </c>
      <c r="C1122">
        <v>21</v>
      </c>
      <c r="D1122" s="34">
        <v>4</v>
      </c>
      <c r="E1122" s="28" t="str">
        <f>VLOOKUP(U1122, method!$A$1:$B$15, 2, 0)</f>
        <v>中前</v>
      </c>
      <c r="F1122">
        <v>4</v>
      </c>
      <c r="G1122">
        <v>125</v>
      </c>
      <c r="H1122" s="44">
        <v>1650</v>
      </c>
      <c r="I1122" s="15" t="s">
        <v>391</v>
      </c>
      <c r="J1122">
        <v>1</v>
      </c>
      <c r="K1122">
        <v>40.18</v>
      </c>
      <c r="L1122">
        <v>14</v>
      </c>
      <c r="M1122">
        <v>6</v>
      </c>
      <c r="N1122">
        <v>23</v>
      </c>
      <c r="O1122" s="30" t="s">
        <v>445</v>
      </c>
      <c r="P1122" s="35" t="s">
        <v>455</v>
      </c>
      <c r="Q1122">
        <v>3</v>
      </c>
      <c r="R1122">
        <v>68</v>
      </c>
      <c r="S1122" s="15" t="s">
        <v>34</v>
      </c>
      <c r="T1122" s="10" t="s">
        <v>526</v>
      </c>
      <c r="U1122">
        <v>7</v>
      </c>
      <c r="V1122">
        <v>7</v>
      </c>
      <c r="W1122">
        <v>7</v>
      </c>
      <c r="X1122">
        <v>4</v>
      </c>
      <c r="AA1122">
        <v>1202</v>
      </c>
      <c r="AB1122" t="s">
        <v>1597</v>
      </c>
    </row>
    <row r="1123" spans="1:28" x14ac:dyDescent="0.25">
      <c r="A1123" s="18" t="s">
        <v>277</v>
      </c>
      <c r="B1123" s="17" t="s">
        <v>305</v>
      </c>
      <c r="C1123">
        <v>39</v>
      </c>
      <c r="D1123">
        <v>10</v>
      </c>
      <c r="E1123" s="26" t="str">
        <f>VLOOKUP(U1123, method!$A$1:$B$15, 2, 0)</f>
        <v>放頭</v>
      </c>
      <c r="F1123">
        <v>1</v>
      </c>
      <c r="G1123">
        <v>127</v>
      </c>
      <c r="H1123" s="46">
        <v>1400</v>
      </c>
      <c r="I1123" s="25" t="s">
        <v>120</v>
      </c>
      <c r="J1123">
        <v>1</v>
      </c>
      <c r="K1123">
        <v>22.5</v>
      </c>
      <c r="L1123">
        <v>4</v>
      </c>
      <c r="M1123">
        <v>6</v>
      </c>
      <c r="N1123">
        <v>23</v>
      </c>
      <c r="O1123" t="s">
        <v>551</v>
      </c>
      <c r="P1123" s="35" t="s">
        <v>436</v>
      </c>
      <c r="Q1123">
        <v>3</v>
      </c>
      <c r="R1123">
        <v>70</v>
      </c>
      <c r="S1123" s="15" t="s">
        <v>34</v>
      </c>
      <c r="T1123" t="s">
        <v>558</v>
      </c>
      <c r="U1123">
        <v>3</v>
      </c>
      <c r="V1123">
        <v>3</v>
      </c>
      <c r="W1123">
        <v>4</v>
      </c>
      <c r="X1123">
        <v>10</v>
      </c>
      <c r="AA1123">
        <v>1206</v>
      </c>
      <c r="AB1123" t="s">
        <v>736</v>
      </c>
    </row>
    <row r="1124" spans="1:28" x14ac:dyDescent="0.25">
      <c r="A1124" s="18" t="s">
        <v>277</v>
      </c>
      <c r="B1124" s="17" t="s">
        <v>305</v>
      </c>
      <c r="C1124">
        <v>96</v>
      </c>
      <c r="D1124">
        <v>8</v>
      </c>
      <c r="E1124" s="29" t="str">
        <f>VLOOKUP(U1124, method!$A$1:$B$15, 2, 0)</f>
        <v>留後</v>
      </c>
      <c r="F1124">
        <v>11</v>
      </c>
      <c r="G1124">
        <v>125</v>
      </c>
      <c r="H1124" s="46">
        <v>1400</v>
      </c>
      <c r="I1124" s="16" t="s">
        <v>71</v>
      </c>
      <c r="J1124">
        <v>1</v>
      </c>
      <c r="K1124">
        <v>24.41</v>
      </c>
      <c r="L1124">
        <v>7</v>
      </c>
      <c r="M1124">
        <v>5</v>
      </c>
      <c r="N1124">
        <v>23</v>
      </c>
      <c r="O1124" t="s">
        <v>551</v>
      </c>
      <c r="P1124" s="36" t="s">
        <v>698</v>
      </c>
      <c r="Q1124">
        <v>3</v>
      </c>
      <c r="R1124">
        <v>72</v>
      </c>
      <c r="S1124" s="15" t="s">
        <v>34</v>
      </c>
      <c r="T1124" t="s">
        <v>473</v>
      </c>
      <c r="U1124">
        <v>11</v>
      </c>
      <c r="V1124">
        <v>12</v>
      </c>
      <c r="W1124">
        <v>9</v>
      </c>
      <c r="X1124">
        <v>8</v>
      </c>
      <c r="AA1124">
        <v>1204</v>
      </c>
      <c r="AB1124" t="s">
        <v>743</v>
      </c>
    </row>
    <row r="1125" spans="1:28" x14ac:dyDescent="0.25">
      <c r="A1125" s="18" t="s">
        <v>277</v>
      </c>
      <c r="B1125" s="17" t="s">
        <v>305</v>
      </c>
      <c r="C1125">
        <v>78</v>
      </c>
      <c r="D1125">
        <v>9</v>
      </c>
      <c r="E1125" s="26" t="str">
        <f>VLOOKUP(U1125, method!$A$1:$B$15, 2, 0)</f>
        <v>放頭</v>
      </c>
      <c r="F1125">
        <v>4</v>
      </c>
      <c r="G1125">
        <v>129</v>
      </c>
      <c r="H1125" s="46">
        <v>1200</v>
      </c>
      <c r="I1125" s="25" t="s">
        <v>120</v>
      </c>
      <c r="J1125">
        <v>1</v>
      </c>
      <c r="K1125">
        <v>11.92</v>
      </c>
      <c r="L1125">
        <v>6</v>
      </c>
      <c r="M1125">
        <v>4</v>
      </c>
      <c r="N1125">
        <v>23</v>
      </c>
      <c r="O1125" s="31" t="s">
        <v>439</v>
      </c>
      <c r="P1125" s="36" t="s">
        <v>440</v>
      </c>
      <c r="Q1125">
        <v>3</v>
      </c>
      <c r="R1125">
        <v>74</v>
      </c>
      <c r="S1125" s="15" t="s">
        <v>34</v>
      </c>
      <c r="T1125" t="s">
        <v>461</v>
      </c>
      <c r="U1125">
        <v>2</v>
      </c>
      <c r="V1125">
        <v>3</v>
      </c>
      <c r="W1125">
        <v>9</v>
      </c>
      <c r="AA1125">
        <v>1187</v>
      </c>
      <c r="AB1125" t="s">
        <v>1601</v>
      </c>
    </row>
    <row r="1126" spans="1:28" x14ac:dyDescent="0.25">
      <c r="A1126" s="18" t="s">
        <v>277</v>
      </c>
      <c r="B1126" s="17" t="s">
        <v>305</v>
      </c>
      <c r="C1126">
        <v>113</v>
      </c>
      <c r="D1126">
        <v>14</v>
      </c>
      <c r="E1126" s="26" t="str">
        <f>VLOOKUP(U1126, method!$A$1:$B$15, 2, 0)</f>
        <v>放頭</v>
      </c>
      <c r="F1126">
        <v>14</v>
      </c>
      <c r="G1126">
        <v>131</v>
      </c>
      <c r="H1126" s="34">
        <v>1600</v>
      </c>
      <c r="I1126" s="25" t="s">
        <v>120</v>
      </c>
      <c r="J1126">
        <v>1</v>
      </c>
      <c r="K1126">
        <v>37.119999999999997</v>
      </c>
      <c r="L1126">
        <v>5</v>
      </c>
      <c r="M1126">
        <v>2</v>
      </c>
      <c r="N1126">
        <v>23</v>
      </c>
      <c r="O1126" t="s">
        <v>469</v>
      </c>
      <c r="P1126" s="35" t="s">
        <v>455</v>
      </c>
      <c r="Q1126">
        <v>3</v>
      </c>
      <c r="R1126">
        <v>76</v>
      </c>
      <c r="S1126" s="15" t="s">
        <v>34</v>
      </c>
      <c r="T1126" t="s">
        <v>1235</v>
      </c>
      <c r="U1126">
        <v>2</v>
      </c>
      <c r="V1126">
        <v>2</v>
      </c>
      <c r="W1126">
        <v>4</v>
      </c>
      <c r="X1126">
        <v>14</v>
      </c>
      <c r="AA1126">
        <v>1206</v>
      </c>
      <c r="AB1126" t="s">
        <v>307</v>
      </c>
    </row>
    <row r="1127" spans="1:28" x14ac:dyDescent="0.25">
      <c r="A1127" s="18" t="s">
        <v>277</v>
      </c>
      <c r="B1127" s="17" t="s">
        <v>305</v>
      </c>
      <c r="C1127">
        <v>138</v>
      </c>
      <c r="D1127">
        <v>14</v>
      </c>
      <c r="E1127" s="29" t="str">
        <f>VLOOKUP(U1127, method!$A$1:$B$15, 2, 0)</f>
        <v>留後</v>
      </c>
      <c r="F1127">
        <v>12</v>
      </c>
      <c r="G1127">
        <v>126</v>
      </c>
      <c r="H1127" s="34">
        <v>1600</v>
      </c>
      <c r="I1127" s="21" t="s">
        <v>541</v>
      </c>
      <c r="J1127">
        <v>1</v>
      </c>
      <c r="K1127">
        <v>36.61</v>
      </c>
      <c r="L1127">
        <v>29</v>
      </c>
      <c r="M1127">
        <v>1</v>
      </c>
      <c r="N1127">
        <v>23</v>
      </c>
      <c r="O1127" t="s">
        <v>491</v>
      </c>
      <c r="P1127" s="35" t="s">
        <v>455</v>
      </c>
      <c r="Q1127" t="s">
        <v>1314</v>
      </c>
      <c r="R1127">
        <v>77</v>
      </c>
      <c r="S1127" s="15" t="s">
        <v>34</v>
      </c>
      <c r="T1127" t="s">
        <v>501</v>
      </c>
      <c r="U1127">
        <v>13</v>
      </c>
      <c r="V1127">
        <v>14</v>
      </c>
      <c r="W1127">
        <v>14</v>
      </c>
      <c r="X1127">
        <v>14</v>
      </c>
      <c r="AA1127">
        <v>1214</v>
      </c>
      <c r="AB1127" t="s">
        <v>307</v>
      </c>
    </row>
    <row r="1128" spans="1:28" x14ac:dyDescent="0.25">
      <c r="A1128" s="18" t="s">
        <v>277</v>
      </c>
      <c r="B1128" s="17" t="s">
        <v>305</v>
      </c>
      <c r="C1128">
        <v>240</v>
      </c>
      <c r="D1128">
        <v>7</v>
      </c>
      <c r="E1128" s="29" t="str">
        <f>VLOOKUP(U1128, method!$A$1:$B$15, 2, 0)</f>
        <v>留後</v>
      </c>
      <c r="F1128">
        <v>8</v>
      </c>
      <c r="G1128">
        <v>129</v>
      </c>
      <c r="H1128" s="34">
        <v>1600</v>
      </c>
      <c r="I1128" s="21" t="s">
        <v>541</v>
      </c>
      <c r="J1128">
        <v>1</v>
      </c>
      <c r="K1128">
        <v>34.76</v>
      </c>
      <c r="L1128">
        <v>8</v>
      </c>
      <c r="M1128">
        <v>1</v>
      </c>
      <c r="N1128">
        <v>23</v>
      </c>
      <c r="O1128" t="s">
        <v>631</v>
      </c>
      <c r="P1128" s="35" t="s">
        <v>455</v>
      </c>
      <c r="Q1128" t="s">
        <v>777</v>
      </c>
      <c r="R1128">
        <v>78</v>
      </c>
      <c r="S1128" s="15" t="s">
        <v>34</v>
      </c>
      <c r="T1128" s="10">
        <v>2</v>
      </c>
      <c r="U1128">
        <v>11</v>
      </c>
      <c r="V1128">
        <v>12</v>
      </c>
      <c r="W1128">
        <v>10</v>
      </c>
      <c r="X1128">
        <v>7</v>
      </c>
      <c r="AA1128">
        <v>1218</v>
      </c>
      <c r="AB1128" t="s">
        <v>1605</v>
      </c>
    </row>
    <row r="1129" spans="1:28" x14ac:dyDescent="0.25">
      <c r="A1129" s="18" t="s">
        <v>277</v>
      </c>
      <c r="B1129" s="17" t="s">
        <v>305</v>
      </c>
      <c r="C1129">
        <v>208</v>
      </c>
      <c r="D1129">
        <v>10</v>
      </c>
      <c r="E1129" s="28" t="str">
        <f>VLOOKUP(U1129, method!$A$1:$B$15, 2, 0)</f>
        <v>中前</v>
      </c>
      <c r="F1129">
        <v>1</v>
      </c>
      <c r="G1129">
        <v>135</v>
      </c>
      <c r="H1129" s="46">
        <v>1400</v>
      </c>
      <c r="I1129" s="18" t="s">
        <v>201</v>
      </c>
      <c r="J1129">
        <v>1</v>
      </c>
      <c r="K1129">
        <v>22.29</v>
      </c>
      <c r="L1129">
        <v>24</v>
      </c>
      <c r="M1129">
        <v>12</v>
      </c>
      <c r="N1129">
        <v>22</v>
      </c>
      <c r="O1129" t="s">
        <v>551</v>
      </c>
      <c r="P1129" s="35" t="s">
        <v>436</v>
      </c>
      <c r="Q1129">
        <v>3</v>
      </c>
      <c r="R1129">
        <v>80</v>
      </c>
      <c r="S1129" s="15" t="s">
        <v>34</v>
      </c>
      <c r="T1129" t="s">
        <v>546</v>
      </c>
      <c r="U1129">
        <v>6</v>
      </c>
      <c r="V1129">
        <v>7</v>
      </c>
      <c r="W1129">
        <v>8</v>
      </c>
      <c r="X1129">
        <v>10</v>
      </c>
      <c r="AA1129">
        <v>1221</v>
      </c>
      <c r="AB1129" t="s">
        <v>1606</v>
      </c>
    </row>
    <row r="1130" spans="1:28" x14ac:dyDescent="0.25">
      <c r="A1130" s="18" t="s">
        <v>277</v>
      </c>
      <c r="B1130" s="17" t="s">
        <v>305</v>
      </c>
      <c r="C1130">
        <v>157</v>
      </c>
      <c r="D1130">
        <v>13</v>
      </c>
      <c r="E1130" s="29" t="str">
        <f>VLOOKUP(U1130, method!$A$1:$B$15, 2, 0)</f>
        <v>留後</v>
      </c>
      <c r="F1130">
        <v>3</v>
      </c>
      <c r="G1130">
        <v>135</v>
      </c>
      <c r="H1130" s="46">
        <v>1400</v>
      </c>
      <c r="I1130" s="17" t="s">
        <v>1179</v>
      </c>
      <c r="J1130">
        <v>1</v>
      </c>
      <c r="K1130">
        <v>24.36</v>
      </c>
      <c r="L1130">
        <v>4</v>
      </c>
      <c r="M1130">
        <v>12</v>
      </c>
      <c r="N1130">
        <v>22</v>
      </c>
      <c r="O1130" t="s">
        <v>631</v>
      </c>
      <c r="P1130" s="35" t="s">
        <v>436</v>
      </c>
      <c r="Q1130">
        <v>3</v>
      </c>
      <c r="R1130">
        <v>80</v>
      </c>
      <c r="S1130" s="15" t="s">
        <v>34</v>
      </c>
      <c r="T1130" t="s">
        <v>1607</v>
      </c>
      <c r="U1130">
        <v>11</v>
      </c>
      <c r="V1130">
        <v>10</v>
      </c>
      <c r="W1130">
        <v>11</v>
      </c>
      <c r="X1130">
        <v>13</v>
      </c>
      <c r="AA1130">
        <v>1225</v>
      </c>
      <c r="AB1130" t="s">
        <v>1609</v>
      </c>
    </row>
    <row r="1131" spans="1:28" x14ac:dyDescent="0.25">
      <c r="A1131" s="18" t="s">
        <v>277</v>
      </c>
      <c r="B1131" s="18" t="s">
        <v>309</v>
      </c>
      <c r="C1131">
        <v>106</v>
      </c>
      <c r="D1131">
        <v>12</v>
      </c>
      <c r="E1131" s="29" t="str">
        <f>VLOOKUP(U1131, method!$A$1:$B$15, 2, 0)</f>
        <v>留後</v>
      </c>
      <c r="F1131">
        <v>11</v>
      </c>
      <c r="G1131">
        <v>124</v>
      </c>
      <c r="H1131" s="46">
        <v>1200</v>
      </c>
      <c r="I1131" s="23" t="s">
        <v>39</v>
      </c>
      <c r="J1131">
        <v>1</v>
      </c>
      <c r="K1131">
        <v>12.16</v>
      </c>
      <c r="L1131">
        <v>4</v>
      </c>
      <c r="M1131">
        <v>6</v>
      </c>
      <c r="N1131">
        <v>25</v>
      </c>
      <c r="O1131" s="31" t="s">
        <v>439</v>
      </c>
      <c r="P1131" s="36" t="s">
        <v>440</v>
      </c>
      <c r="Q1131">
        <v>3</v>
      </c>
      <c r="R1131">
        <v>65</v>
      </c>
      <c r="S1131" s="17" t="s">
        <v>68</v>
      </c>
      <c r="T1131" t="s">
        <v>567</v>
      </c>
      <c r="U1131">
        <v>12</v>
      </c>
      <c r="V1131">
        <v>12</v>
      </c>
      <c r="W1131">
        <v>12</v>
      </c>
      <c r="AA1131">
        <v>1139</v>
      </c>
      <c r="AB1131" t="s">
        <v>875</v>
      </c>
    </row>
    <row r="1132" spans="1:28" x14ac:dyDescent="0.25">
      <c r="A1132" s="18" t="s">
        <v>277</v>
      </c>
      <c r="B1132" s="19" t="s">
        <v>312</v>
      </c>
      <c r="C1132">
        <v>6.3</v>
      </c>
      <c r="D1132" s="33">
        <v>3</v>
      </c>
      <c r="E1132" s="26" t="str">
        <f>VLOOKUP(U1132, method!$A$1:$B$15, 2, 0)</f>
        <v>放頭</v>
      </c>
      <c r="F1132">
        <v>1</v>
      </c>
      <c r="G1132">
        <v>123</v>
      </c>
      <c r="H1132" s="44">
        <v>1650</v>
      </c>
      <c r="I1132" s="15" t="s">
        <v>391</v>
      </c>
      <c r="J1132">
        <v>1</v>
      </c>
      <c r="K1132">
        <v>40.03</v>
      </c>
      <c r="L1132">
        <v>11</v>
      </c>
      <c r="M1132">
        <v>6</v>
      </c>
      <c r="N1132">
        <v>25</v>
      </c>
      <c r="O1132" s="30" t="s">
        <v>445</v>
      </c>
      <c r="P1132" s="35" t="s">
        <v>436</v>
      </c>
      <c r="Q1132">
        <v>3</v>
      </c>
      <c r="R1132">
        <v>63</v>
      </c>
      <c r="S1132" s="25" t="s">
        <v>89</v>
      </c>
      <c r="T1132" s="10" t="s">
        <v>488</v>
      </c>
      <c r="U1132">
        <v>3</v>
      </c>
      <c r="V1132">
        <v>3</v>
      </c>
      <c r="W1132">
        <v>4</v>
      </c>
      <c r="X1132">
        <v>3</v>
      </c>
      <c r="AA1132">
        <v>1166</v>
      </c>
      <c r="AB1132" t="s">
        <v>113</v>
      </c>
    </row>
    <row r="1133" spans="1:28" x14ac:dyDescent="0.25">
      <c r="A1133" s="18" t="s">
        <v>277</v>
      </c>
      <c r="B1133" s="19" t="s">
        <v>312</v>
      </c>
      <c r="C1133">
        <v>6</v>
      </c>
      <c r="D1133" s="34">
        <v>4</v>
      </c>
      <c r="E1133" s="28" t="str">
        <f>VLOOKUP(U1133, method!$A$1:$B$15, 2, 0)</f>
        <v>中前</v>
      </c>
      <c r="F1133">
        <v>6</v>
      </c>
      <c r="G1133">
        <v>120</v>
      </c>
      <c r="H1133" s="44">
        <v>1650</v>
      </c>
      <c r="I1133" s="15" t="s">
        <v>391</v>
      </c>
      <c r="J1133">
        <v>1</v>
      </c>
      <c r="K1133">
        <v>39.090000000000003</v>
      </c>
      <c r="L1133">
        <v>28</v>
      </c>
      <c r="M1133">
        <v>5</v>
      </c>
      <c r="N1133">
        <v>25</v>
      </c>
      <c r="O1133" s="31" t="s">
        <v>451</v>
      </c>
      <c r="P1133" s="35" t="s">
        <v>436</v>
      </c>
      <c r="Q1133">
        <v>3</v>
      </c>
      <c r="R1133">
        <v>65</v>
      </c>
      <c r="S1133" s="25" t="s">
        <v>89</v>
      </c>
      <c r="T1133" s="10">
        <v>2</v>
      </c>
      <c r="U1133">
        <v>6</v>
      </c>
      <c r="V1133">
        <v>5</v>
      </c>
      <c r="W1133">
        <v>5</v>
      </c>
      <c r="X1133">
        <v>4</v>
      </c>
      <c r="AA1133">
        <v>1173</v>
      </c>
      <c r="AB1133" t="s">
        <v>113</v>
      </c>
    </row>
    <row r="1134" spans="1:28" x14ac:dyDescent="0.25">
      <c r="A1134" s="18" t="s">
        <v>277</v>
      </c>
      <c r="B1134" s="19" t="s">
        <v>312</v>
      </c>
      <c r="C1134">
        <v>16</v>
      </c>
      <c r="D1134" s="33">
        <v>3</v>
      </c>
      <c r="E1134" s="26" t="str">
        <f>VLOOKUP(U1134, method!$A$1:$B$15, 2, 0)</f>
        <v>放頭</v>
      </c>
      <c r="F1134">
        <v>10</v>
      </c>
      <c r="G1134">
        <v>122</v>
      </c>
      <c r="H1134" s="46">
        <v>1800</v>
      </c>
      <c r="I1134" s="15" t="s">
        <v>391</v>
      </c>
      <c r="J1134">
        <v>1</v>
      </c>
      <c r="K1134">
        <v>49.44</v>
      </c>
      <c r="L1134">
        <v>14</v>
      </c>
      <c r="M1134">
        <v>5</v>
      </c>
      <c r="N1134">
        <v>25</v>
      </c>
      <c r="O1134" s="30" t="s">
        <v>445</v>
      </c>
      <c r="P1134" s="35" t="s">
        <v>436</v>
      </c>
      <c r="Q1134">
        <v>3</v>
      </c>
      <c r="R1134">
        <v>65</v>
      </c>
      <c r="S1134" s="25" t="s">
        <v>89</v>
      </c>
      <c r="T1134" s="10" t="s">
        <v>526</v>
      </c>
      <c r="U1134">
        <v>1</v>
      </c>
      <c r="V1134">
        <v>2</v>
      </c>
      <c r="W1134">
        <v>2</v>
      </c>
      <c r="X1134">
        <v>1</v>
      </c>
      <c r="Y1134">
        <v>3</v>
      </c>
      <c r="AA1134">
        <v>1173</v>
      </c>
      <c r="AB1134" t="s">
        <v>113</v>
      </c>
    </row>
    <row r="1135" spans="1:28" x14ac:dyDescent="0.25">
      <c r="A1135" s="18" t="s">
        <v>277</v>
      </c>
      <c r="B1135" s="19" t="s">
        <v>312</v>
      </c>
      <c r="C1135">
        <v>10</v>
      </c>
      <c r="D1135">
        <v>6</v>
      </c>
      <c r="E1135" s="28" t="str">
        <f>VLOOKUP(U1135, method!$A$1:$B$15, 2, 0)</f>
        <v>中前</v>
      </c>
      <c r="F1135">
        <v>5</v>
      </c>
      <c r="G1135">
        <v>122</v>
      </c>
      <c r="H1135" s="44">
        <v>1650</v>
      </c>
      <c r="I1135" s="20" t="s">
        <v>56</v>
      </c>
      <c r="J1135">
        <v>1</v>
      </c>
      <c r="K1135">
        <v>39.67</v>
      </c>
      <c r="L1135">
        <v>7</v>
      </c>
      <c r="M1135">
        <v>5</v>
      </c>
      <c r="N1135">
        <v>25</v>
      </c>
      <c r="O1135" s="31" t="s">
        <v>439</v>
      </c>
      <c r="P1135" s="35" t="s">
        <v>455</v>
      </c>
      <c r="Q1135">
        <v>3</v>
      </c>
      <c r="R1135">
        <v>67</v>
      </c>
      <c r="S1135" s="25" t="s">
        <v>89</v>
      </c>
      <c r="T1135" t="s">
        <v>495</v>
      </c>
      <c r="U1135">
        <v>4</v>
      </c>
      <c r="V1135">
        <v>4</v>
      </c>
      <c r="W1135">
        <v>4</v>
      </c>
      <c r="X1135">
        <v>6</v>
      </c>
      <c r="AA1135">
        <v>1163</v>
      </c>
      <c r="AB1135" t="s">
        <v>113</v>
      </c>
    </row>
    <row r="1136" spans="1:28" x14ac:dyDescent="0.25">
      <c r="A1136" s="18" t="s">
        <v>277</v>
      </c>
      <c r="B1136" s="19" t="s">
        <v>312</v>
      </c>
      <c r="C1136">
        <v>10</v>
      </c>
      <c r="D1136">
        <v>9</v>
      </c>
      <c r="E1136" s="26" t="str">
        <f>VLOOKUP(U1136, method!$A$1:$B$15, 2, 0)</f>
        <v>放頭</v>
      </c>
      <c r="F1136">
        <v>7</v>
      </c>
      <c r="G1136">
        <v>119</v>
      </c>
      <c r="H1136" s="44">
        <v>1650</v>
      </c>
      <c r="I1136" s="15" t="s">
        <v>441</v>
      </c>
      <c r="J1136">
        <v>1</v>
      </c>
      <c r="K1136">
        <v>39.78</v>
      </c>
      <c r="L1136">
        <v>19</v>
      </c>
      <c r="M1136">
        <v>3</v>
      </c>
      <c r="N1136">
        <v>25</v>
      </c>
      <c r="O1136" s="30" t="s">
        <v>445</v>
      </c>
      <c r="P1136" s="35" t="s">
        <v>436</v>
      </c>
      <c r="Q1136">
        <v>3</v>
      </c>
      <c r="R1136">
        <v>69</v>
      </c>
      <c r="S1136" s="25" t="s">
        <v>89</v>
      </c>
      <c r="T1136" t="s">
        <v>465</v>
      </c>
      <c r="U1136">
        <v>3</v>
      </c>
      <c r="V1136">
        <v>4</v>
      </c>
      <c r="W1136">
        <v>5</v>
      </c>
      <c r="X1136">
        <v>9</v>
      </c>
      <c r="AA1136">
        <v>1182</v>
      </c>
      <c r="AB1136" t="s">
        <v>113</v>
      </c>
    </row>
    <row r="1137" spans="1:28" x14ac:dyDescent="0.25">
      <c r="A1137" s="18" t="s">
        <v>277</v>
      </c>
      <c r="B1137" s="19" t="s">
        <v>312</v>
      </c>
      <c r="C1137">
        <v>6.7</v>
      </c>
      <c r="D1137" s="34">
        <v>4</v>
      </c>
      <c r="E1137" s="28" t="str">
        <f>VLOOKUP(U1137, method!$A$1:$B$15, 2, 0)</f>
        <v>中前</v>
      </c>
      <c r="F1137">
        <v>4</v>
      </c>
      <c r="G1137">
        <v>129</v>
      </c>
      <c r="H1137" s="44">
        <v>1650</v>
      </c>
      <c r="I1137" s="15" t="s">
        <v>391</v>
      </c>
      <c r="J1137">
        <v>1</v>
      </c>
      <c r="K1137">
        <v>39.85</v>
      </c>
      <c r="L1137">
        <v>5</v>
      </c>
      <c r="M1137">
        <v>3</v>
      </c>
      <c r="N1137">
        <v>25</v>
      </c>
      <c r="O1137" s="31" t="s">
        <v>451</v>
      </c>
      <c r="P1137" s="35" t="s">
        <v>455</v>
      </c>
      <c r="Q1137">
        <v>3</v>
      </c>
      <c r="R1137">
        <v>69</v>
      </c>
      <c r="S1137" s="25" t="s">
        <v>89</v>
      </c>
      <c r="T1137" s="10" t="s">
        <v>526</v>
      </c>
      <c r="U1137">
        <v>5</v>
      </c>
      <c r="V1137">
        <v>5</v>
      </c>
      <c r="W1137">
        <v>5</v>
      </c>
      <c r="X1137">
        <v>4</v>
      </c>
      <c r="AA1137">
        <v>1177</v>
      </c>
      <c r="AB1137" t="s">
        <v>113</v>
      </c>
    </row>
    <row r="1138" spans="1:28" x14ac:dyDescent="0.25">
      <c r="A1138" s="18" t="s">
        <v>277</v>
      </c>
      <c r="B1138" s="19" t="s">
        <v>312</v>
      </c>
      <c r="C1138">
        <v>17</v>
      </c>
      <c r="D1138" s="34">
        <v>5</v>
      </c>
      <c r="E1138" s="26" t="str">
        <f>VLOOKUP(U1138, method!$A$1:$B$15, 2, 0)</f>
        <v>放頭</v>
      </c>
      <c r="F1138">
        <v>3</v>
      </c>
      <c r="G1138">
        <v>122</v>
      </c>
      <c r="H1138" s="46">
        <v>1800</v>
      </c>
      <c r="I1138" s="18" t="s">
        <v>407</v>
      </c>
      <c r="J1138">
        <v>1</v>
      </c>
      <c r="K1138">
        <v>48.59</v>
      </c>
      <c r="L1138">
        <v>19</v>
      </c>
      <c r="M1138">
        <v>2</v>
      </c>
      <c r="N1138">
        <v>25</v>
      </c>
      <c r="O1138" s="30" t="s">
        <v>445</v>
      </c>
      <c r="P1138" s="35" t="s">
        <v>455</v>
      </c>
      <c r="Q1138">
        <v>3</v>
      </c>
      <c r="R1138">
        <v>71</v>
      </c>
      <c r="S1138" s="25" t="s">
        <v>89</v>
      </c>
      <c r="T1138" s="10" t="s">
        <v>442</v>
      </c>
      <c r="U1138">
        <v>3</v>
      </c>
      <c r="V1138">
        <v>3</v>
      </c>
      <c r="W1138">
        <v>3</v>
      </c>
      <c r="X1138">
        <v>3</v>
      </c>
      <c r="Y1138">
        <v>5</v>
      </c>
      <c r="AA1138">
        <v>1188</v>
      </c>
      <c r="AB1138" t="s">
        <v>113</v>
      </c>
    </row>
    <row r="1139" spans="1:28" x14ac:dyDescent="0.25">
      <c r="A1139" s="18" t="s">
        <v>277</v>
      </c>
      <c r="B1139" s="19" t="s">
        <v>312</v>
      </c>
      <c r="C1139">
        <v>49</v>
      </c>
      <c r="D1139">
        <v>10</v>
      </c>
      <c r="E1139" s="26" t="str">
        <f>VLOOKUP(U1139, method!$A$1:$B$15, 2, 0)</f>
        <v>放頭</v>
      </c>
      <c r="F1139">
        <v>13</v>
      </c>
      <c r="G1139">
        <v>117</v>
      </c>
      <c r="H1139" s="46">
        <v>2000</v>
      </c>
      <c r="I1139" s="15" t="s">
        <v>391</v>
      </c>
      <c r="J1139">
        <v>2</v>
      </c>
      <c r="K1139">
        <v>1.96</v>
      </c>
      <c r="L1139">
        <v>19</v>
      </c>
      <c r="M1139">
        <v>1</v>
      </c>
      <c r="N1139">
        <v>25</v>
      </c>
      <c r="O1139" t="s">
        <v>545</v>
      </c>
      <c r="P1139" s="35" t="s">
        <v>436</v>
      </c>
      <c r="Q1139">
        <v>2</v>
      </c>
      <c r="R1139">
        <v>73</v>
      </c>
      <c r="S1139" s="25" t="s">
        <v>89</v>
      </c>
      <c r="T1139" t="s">
        <v>465</v>
      </c>
      <c r="U1139">
        <v>1</v>
      </c>
      <c r="V1139">
        <v>1</v>
      </c>
      <c r="W1139">
        <v>1</v>
      </c>
      <c r="X1139">
        <v>1</v>
      </c>
      <c r="Y1139">
        <v>10</v>
      </c>
      <c r="AA1139">
        <v>1180</v>
      </c>
      <c r="AB1139" t="s">
        <v>113</v>
      </c>
    </row>
    <row r="1140" spans="1:28" x14ac:dyDescent="0.25">
      <c r="A1140" s="18" t="s">
        <v>277</v>
      </c>
      <c r="B1140" s="19" t="s">
        <v>312</v>
      </c>
      <c r="C1140">
        <v>14</v>
      </c>
      <c r="D1140">
        <v>7</v>
      </c>
      <c r="E1140" s="26" t="str">
        <f>VLOOKUP(U1140, method!$A$1:$B$15, 2, 0)</f>
        <v>放頭</v>
      </c>
      <c r="F1140">
        <v>6</v>
      </c>
      <c r="G1140">
        <v>129</v>
      </c>
      <c r="H1140" s="46">
        <v>1800</v>
      </c>
      <c r="I1140" s="17" t="s">
        <v>448</v>
      </c>
      <c r="J1140">
        <v>1</v>
      </c>
      <c r="K1140">
        <v>50.04</v>
      </c>
      <c r="L1140">
        <v>8</v>
      </c>
      <c r="M1140">
        <v>1</v>
      </c>
      <c r="N1140">
        <v>25</v>
      </c>
      <c r="O1140" s="31" t="s">
        <v>439</v>
      </c>
      <c r="P1140" s="35" t="s">
        <v>455</v>
      </c>
      <c r="Q1140">
        <v>3</v>
      </c>
      <c r="R1140">
        <v>75</v>
      </c>
      <c r="S1140" s="25" t="s">
        <v>89</v>
      </c>
      <c r="T1140">
        <v>3</v>
      </c>
      <c r="U1140">
        <v>2</v>
      </c>
      <c r="V1140">
        <v>3</v>
      </c>
      <c r="W1140">
        <v>3</v>
      </c>
      <c r="X1140">
        <v>3</v>
      </c>
      <c r="Y1140">
        <v>7</v>
      </c>
      <c r="AA1140">
        <v>1179</v>
      </c>
      <c r="AB1140" t="s">
        <v>113</v>
      </c>
    </row>
    <row r="1141" spans="1:28" x14ac:dyDescent="0.25">
      <c r="A1141" s="18" t="s">
        <v>277</v>
      </c>
      <c r="B1141" s="19" t="s">
        <v>312</v>
      </c>
      <c r="C1141">
        <v>47</v>
      </c>
      <c r="D1141" s="34">
        <v>5</v>
      </c>
      <c r="E1141" s="26" t="str">
        <f>VLOOKUP(U1141, method!$A$1:$B$15, 2, 0)</f>
        <v>放頭</v>
      </c>
      <c r="F1141">
        <v>12</v>
      </c>
      <c r="G1141">
        <v>131</v>
      </c>
      <c r="H1141" s="44">
        <v>1650</v>
      </c>
      <c r="I1141" s="15" t="s">
        <v>417</v>
      </c>
      <c r="J1141">
        <v>1</v>
      </c>
      <c r="K1141">
        <v>40.71</v>
      </c>
      <c r="L1141">
        <v>4</v>
      </c>
      <c r="M1141">
        <v>12</v>
      </c>
      <c r="N1141">
        <v>24</v>
      </c>
      <c r="O1141" s="31" t="s">
        <v>439</v>
      </c>
      <c r="P1141" s="35" t="s">
        <v>455</v>
      </c>
      <c r="Q1141">
        <v>3</v>
      </c>
      <c r="R1141">
        <v>75</v>
      </c>
      <c r="S1141" s="25" t="s">
        <v>89</v>
      </c>
      <c r="T1141" s="10" t="s">
        <v>526</v>
      </c>
      <c r="U1141">
        <v>2</v>
      </c>
      <c r="V1141">
        <v>2</v>
      </c>
      <c r="W1141">
        <v>2</v>
      </c>
      <c r="X1141">
        <v>5</v>
      </c>
      <c r="AA1141">
        <v>1164</v>
      </c>
      <c r="AB1141" t="s">
        <v>113</v>
      </c>
    </row>
    <row r="1142" spans="1:28" x14ac:dyDescent="0.25">
      <c r="A1142" s="18" t="s">
        <v>277</v>
      </c>
      <c r="B1142" s="19" t="s">
        <v>312</v>
      </c>
      <c r="C1142">
        <v>8.6999999999999993</v>
      </c>
      <c r="D1142" s="33">
        <v>2</v>
      </c>
      <c r="E1142" s="26" t="str">
        <f>VLOOKUP(U1142, method!$A$1:$B$15, 2, 0)</f>
        <v>放頭</v>
      </c>
      <c r="F1142">
        <v>3</v>
      </c>
      <c r="G1142">
        <v>129</v>
      </c>
      <c r="H1142" s="46">
        <v>1800</v>
      </c>
      <c r="I1142" s="17" t="s">
        <v>448</v>
      </c>
      <c r="J1142">
        <v>1</v>
      </c>
      <c r="K1142">
        <v>49.38</v>
      </c>
      <c r="L1142">
        <v>27</v>
      </c>
      <c r="M1142">
        <v>11</v>
      </c>
      <c r="N1142">
        <v>24</v>
      </c>
      <c r="O1142" s="31" t="s">
        <v>451</v>
      </c>
      <c r="P1142" s="35" t="s">
        <v>455</v>
      </c>
      <c r="Q1142">
        <v>3</v>
      </c>
      <c r="R1142">
        <v>73</v>
      </c>
      <c r="S1142" s="25" t="s">
        <v>89</v>
      </c>
      <c r="T1142" s="10" t="s">
        <v>762</v>
      </c>
      <c r="U1142">
        <v>3</v>
      </c>
      <c r="V1142">
        <v>3</v>
      </c>
      <c r="W1142">
        <v>3</v>
      </c>
      <c r="X1142">
        <v>3</v>
      </c>
      <c r="Y1142">
        <v>2</v>
      </c>
      <c r="AA1142">
        <v>1171</v>
      </c>
      <c r="AB1142" t="s">
        <v>113</v>
      </c>
    </row>
    <row r="1143" spans="1:28" x14ac:dyDescent="0.25">
      <c r="A1143" s="18" t="s">
        <v>277</v>
      </c>
      <c r="B1143" s="19" t="s">
        <v>312</v>
      </c>
      <c r="C1143">
        <v>21</v>
      </c>
      <c r="D1143">
        <v>10</v>
      </c>
      <c r="E1143" s="26" t="str">
        <f>VLOOKUP(U1143, method!$A$1:$B$15, 2, 0)</f>
        <v>放頭</v>
      </c>
      <c r="F1143">
        <v>6</v>
      </c>
      <c r="G1143">
        <v>130</v>
      </c>
      <c r="H1143" s="44">
        <v>1650</v>
      </c>
      <c r="I1143" s="20" t="s">
        <v>56</v>
      </c>
      <c r="J1143">
        <v>1</v>
      </c>
      <c r="K1143">
        <v>44.43</v>
      </c>
      <c r="L1143">
        <v>30</v>
      </c>
      <c r="M1143">
        <v>10</v>
      </c>
      <c r="N1143">
        <v>24</v>
      </c>
      <c r="O1143" s="31" t="s">
        <v>451</v>
      </c>
      <c r="P1143" s="35" t="s">
        <v>455</v>
      </c>
      <c r="Q1143">
        <v>3</v>
      </c>
      <c r="R1143">
        <v>73</v>
      </c>
      <c r="S1143" s="25" t="s">
        <v>89</v>
      </c>
      <c r="T1143" t="s">
        <v>1615</v>
      </c>
      <c r="U1143">
        <v>3</v>
      </c>
      <c r="V1143">
        <v>4</v>
      </c>
      <c r="W1143">
        <v>4</v>
      </c>
      <c r="X1143">
        <v>10</v>
      </c>
      <c r="AA1143">
        <v>1160</v>
      </c>
      <c r="AB1143" t="s">
        <v>113</v>
      </c>
    </row>
    <row r="1144" spans="1:28" x14ac:dyDescent="0.25">
      <c r="A1144" s="18" t="s">
        <v>277</v>
      </c>
      <c r="B1144" s="19" t="s">
        <v>312</v>
      </c>
      <c r="C1144">
        <v>7.2</v>
      </c>
      <c r="D1144">
        <v>6</v>
      </c>
      <c r="E1144" s="26" t="str">
        <f>VLOOKUP(U1144, method!$A$1:$B$15, 2, 0)</f>
        <v>放頭</v>
      </c>
      <c r="F1144">
        <v>9</v>
      </c>
      <c r="G1144">
        <v>130</v>
      </c>
      <c r="H1144" s="44">
        <v>1650</v>
      </c>
      <c r="I1144" s="18" t="s">
        <v>12</v>
      </c>
      <c r="J1144">
        <v>1</v>
      </c>
      <c r="K1144">
        <v>40.020000000000003</v>
      </c>
      <c r="L1144">
        <v>25</v>
      </c>
      <c r="M1144">
        <v>9</v>
      </c>
      <c r="N1144">
        <v>24</v>
      </c>
      <c r="O1144" s="31" t="s">
        <v>435</v>
      </c>
      <c r="P1144" s="35" t="s">
        <v>455</v>
      </c>
      <c r="Q1144">
        <v>3</v>
      </c>
      <c r="R1144">
        <v>73</v>
      </c>
      <c r="S1144" s="25" t="s">
        <v>89</v>
      </c>
      <c r="T1144">
        <v>3</v>
      </c>
      <c r="U1144">
        <v>3</v>
      </c>
      <c r="V1144">
        <v>2</v>
      </c>
      <c r="W1144">
        <v>4</v>
      </c>
      <c r="X1144">
        <v>6</v>
      </c>
      <c r="AA1144">
        <v>1156</v>
      </c>
      <c r="AB1144" t="s">
        <v>113</v>
      </c>
    </row>
    <row r="1145" spans="1:28" x14ac:dyDescent="0.25">
      <c r="A1145" s="18" t="s">
        <v>277</v>
      </c>
      <c r="B1145" s="19" t="s">
        <v>312</v>
      </c>
      <c r="C1145">
        <v>16</v>
      </c>
      <c r="D1145" s="33">
        <v>2</v>
      </c>
      <c r="E1145" s="26" t="str">
        <f>VLOOKUP(U1145, method!$A$1:$B$15, 2, 0)</f>
        <v>放頭</v>
      </c>
      <c r="F1145">
        <v>4</v>
      </c>
      <c r="G1145">
        <v>128</v>
      </c>
      <c r="H1145" s="44">
        <v>1650</v>
      </c>
      <c r="I1145" s="20" t="s">
        <v>56</v>
      </c>
      <c r="J1145">
        <v>1</v>
      </c>
      <c r="K1145">
        <v>41.14</v>
      </c>
      <c r="L1145">
        <v>11</v>
      </c>
      <c r="M1145">
        <v>9</v>
      </c>
      <c r="N1145">
        <v>24</v>
      </c>
      <c r="O1145" s="31" t="s">
        <v>439</v>
      </c>
      <c r="P1145" s="35" t="s">
        <v>455</v>
      </c>
      <c r="Q1145">
        <v>3</v>
      </c>
      <c r="R1145">
        <v>72</v>
      </c>
      <c r="S1145" s="25" t="s">
        <v>89</v>
      </c>
      <c r="T1145" s="10" t="s">
        <v>376</v>
      </c>
      <c r="U1145">
        <v>3</v>
      </c>
      <c r="V1145">
        <v>3</v>
      </c>
      <c r="W1145">
        <v>3</v>
      </c>
      <c r="X1145">
        <v>2</v>
      </c>
      <c r="AA1145">
        <v>1141</v>
      </c>
      <c r="AB1145" t="s">
        <v>113</v>
      </c>
    </row>
    <row r="1146" spans="1:28" x14ac:dyDescent="0.25">
      <c r="A1146" s="18" t="s">
        <v>277</v>
      </c>
      <c r="B1146" s="19" t="s">
        <v>312</v>
      </c>
      <c r="C1146">
        <v>9</v>
      </c>
      <c r="D1146">
        <v>7</v>
      </c>
      <c r="E1146" s="29" t="str">
        <f>VLOOKUP(U1146, method!$A$1:$B$15, 2, 0)</f>
        <v>留後</v>
      </c>
      <c r="F1146">
        <v>6</v>
      </c>
      <c r="G1146">
        <v>125</v>
      </c>
      <c r="H1146" s="46">
        <v>1800</v>
      </c>
      <c r="I1146" s="17" t="s">
        <v>448</v>
      </c>
      <c r="J1146">
        <v>1</v>
      </c>
      <c r="K1146">
        <v>49.31</v>
      </c>
      <c r="L1146">
        <v>10</v>
      </c>
      <c r="M1146">
        <v>7</v>
      </c>
      <c r="N1146">
        <v>24</v>
      </c>
      <c r="O1146" s="30" t="s">
        <v>445</v>
      </c>
      <c r="P1146" s="35" t="s">
        <v>436</v>
      </c>
      <c r="Q1146">
        <v>3</v>
      </c>
      <c r="R1146">
        <v>72</v>
      </c>
      <c r="S1146" s="25" t="s">
        <v>89</v>
      </c>
      <c r="T1146" t="s">
        <v>456</v>
      </c>
      <c r="U1146">
        <v>12</v>
      </c>
      <c r="V1146">
        <v>12</v>
      </c>
      <c r="W1146">
        <v>12</v>
      </c>
      <c r="X1146">
        <v>9</v>
      </c>
      <c r="Y1146">
        <v>7</v>
      </c>
      <c r="AA1146">
        <v>1152</v>
      </c>
      <c r="AB1146" t="s">
        <v>113</v>
      </c>
    </row>
    <row r="1147" spans="1:28" x14ac:dyDescent="0.25">
      <c r="A1147" s="18" t="s">
        <v>277</v>
      </c>
      <c r="B1147" s="19" t="s">
        <v>312</v>
      </c>
      <c r="C1147">
        <v>10</v>
      </c>
      <c r="D1147" s="33">
        <v>3</v>
      </c>
      <c r="E1147" s="28" t="str">
        <f>VLOOKUP(U1147, method!$A$1:$B$15, 2, 0)</f>
        <v>中前</v>
      </c>
      <c r="F1147">
        <v>1</v>
      </c>
      <c r="G1147">
        <v>126</v>
      </c>
      <c r="H1147" s="46">
        <v>1800</v>
      </c>
      <c r="I1147" s="20" t="s">
        <v>56</v>
      </c>
      <c r="J1147">
        <v>1</v>
      </c>
      <c r="K1147">
        <v>47.5</v>
      </c>
      <c r="L1147">
        <v>8</v>
      </c>
      <c r="M1147">
        <v>6</v>
      </c>
      <c r="N1147">
        <v>24</v>
      </c>
      <c r="O1147" t="s">
        <v>532</v>
      </c>
      <c r="P1147" s="35" t="s">
        <v>455</v>
      </c>
      <c r="Q1147">
        <v>3</v>
      </c>
      <c r="R1147">
        <v>71</v>
      </c>
      <c r="S1147" s="25" t="s">
        <v>89</v>
      </c>
      <c r="T1147" s="10" t="s">
        <v>597</v>
      </c>
      <c r="U1147">
        <v>4</v>
      </c>
      <c r="V1147">
        <v>3</v>
      </c>
      <c r="W1147">
        <v>4</v>
      </c>
      <c r="X1147">
        <v>4</v>
      </c>
      <c r="Y1147">
        <v>3</v>
      </c>
      <c r="AA1147">
        <v>1141</v>
      </c>
      <c r="AB1147" t="s">
        <v>113</v>
      </c>
    </row>
    <row r="1148" spans="1:28" x14ac:dyDescent="0.25">
      <c r="A1148" s="18" t="s">
        <v>277</v>
      </c>
      <c r="B1148" s="19" t="s">
        <v>312</v>
      </c>
      <c r="C1148">
        <v>22</v>
      </c>
      <c r="D1148" s="34">
        <v>4</v>
      </c>
      <c r="E1148" s="28" t="str">
        <f>VLOOKUP(U1148, method!$A$1:$B$15, 2, 0)</f>
        <v>中前</v>
      </c>
      <c r="F1148">
        <v>7</v>
      </c>
      <c r="G1148">
        <v>121</v>
      </c>
      <c r="H1148" s="46">
        <v>2000</v>
      </c>
      <c r="I1148" s="17" t="s">
        <v>448</v>
      </c>
      <c r="J1148">
        <v>2</v>
      </c>
      <c r="K1148">
        <v>1.96</v>
      </c>
      <c r="L1148">
        <v>26</v>
      </c>
      <c r="M1148">
        <v>5</v>
      </c>
      <c r="N1148">
        <v>24</v>
      </c>
      <c r="O1148" t="s">
        <v>545</v>
      </c>
      <c r="P1148" s="35" t="s">
        <v>455</v>
      </c>
      <c r="Q1148">
        <v>3</v>
      </c>
      <c r="R1148">
        <v>71</v>
      </c>
      <c r="S1148" s="25" t="s">
        <v>89</v>
      </c>
      <c r="T1148" s="10">
        <v>2</v>
      </c>
      <c r="U1148">
        <v>6</v>
      </c>
      <c r="V1148">
        <v>2</v>
      </c>
      <c r="W1148">
        <v>2</v>
      </c>
      <c r="X1148">
        <v>2</v>
      </c>
      <c r="Y1148">
        <v>4</v>
      </c>
      <c r="AA1148">
        <v>1167</v>
      </c>
      <c r="AB1148" t="s">
        <v>113</v>
      </c>
    </row>
    <row r="1149" spans="1:28" x14ac:dyDescent="0.25">
      <c r="A1149" s="18" t="s">
        <v>277</v>
      </c>
      <c r="B1149" s="19" t="s">
        <v>312</v>
      </c>
      <c r="C1149">
        <v>24</v>
      </c>
      <c r="D1149">
        <v>8</v>
      </c>
      <c r="E1149" s="28" t="str">
        <f>VLOOKUP(U1149, method!$A$1:$B$15, 2, 0)</f>
        <v>中前</v>
      </c>
      <c r="F1149">
        <v>5</v>
      </c>
      <c r="G1149">
        <v>126</v>
      </c>
      <c r="H1149" s="44">
        <v>1650</v>
      </c>
      <c r="I1149" s="15" t="s">
        <v>391</v>
      </c>
      <c r="J1149">
        <v>1</v>
      </c>
      <c r="K1149">
        <v>39.659999999999997</v>
      </c>
      <c r="L1149">
        <v>11</v>
      </c>
      <c r="M1149">
        <v>5</v>
      </c>
      <c r="N1149">
        <v>24</v>
      </c>
      <c r="O1149" t="s">
        <v>511</v>
      </c>
      <c r="P1149" s="35" t="s">
        <v>455</v>
      </c>
      <c r="Q1149">
        <v>3</v>
      </c>
      <c r="R1149">
        <v>71</v>
      </c>
      <c r="S1149" s="25" t="s">
        <v>89</v>
      </c>
      <c r="T1149" t="s">
        <v>664</v>
      </c>
      <c r="U1149">
        <v>6</v>
      </c>
      <c r="V1149">
        <v>6</v>
      </c>
      <c r="W1149">
        <v>5</v>
      </c>
      <c r="X1149">
        <v>8</v>
      </c>
      <c r="AA1149">
        <v>1158</v>
      </c>
      <c r="AB1149" t="s">
        <v>113</v>
      </c>
    </row>
    <row r="1150" spans="1:28" x14ac:dyDescent="0.25">
      <c r="A1150" s="18" t="s">
        <v>277</v>
      </c>
      <c r="B1150" s="19" t="s">
        <v>312</v>
      </c>
      <c r="C1150">
        <v>19</v>
      </c>
      <c r="D1150">
        <v>6</v>
      </c>
      <c r="E1150" s="27" t="str">
        <f>VLOOKUP(U1150, method!$A$1:$B$15, 2, 0)</f>
        <v>中後</v>
      </c>
      <c r="F1150">
        <v>12</v>
      </c>
      <c r="G1150">
        <v>127</v>
      </c>
      <c r="H1150" s="44">
        <v>1650</v>
      </c>
      <c r="I1150" s="17" t="s">
        <v>448</v>
      </c>
      <c r="J1150">
        <v>1</v>
      </c>
      <c r="K1150">
        <v>41.35</v>
      </c>
      <c r="L1150">
        <v>17</v>
      </c>
      <c r="M1150">
        <v>4</v>
      </c>
      <c r="N1150">
        <v>24</v>
      </c>
      <c r="O1150" s="31" t="s">
        <v>435</v>
      </c>
      <c r="P1150" s="35" t="s">
        <v>455</v>
      </c>
      <c r="Q1150">
        <v>3</v>
      </c>
      <c r="R1150">
        <v>71</v>
      </c>
      <c r="S1150" s="25" t="s">
        <v>89</v>
      </c>
      <c r="T1150" t="s">
        <v>536</v>
      </c>
      <c r="U1150">
        <v>8</v>
      </c>
      <c r="V1150">
        <v>9</v>
      </c>
      <c r="W1150">
        <v>6</v>
      </c>
      <c r="X1150">
        <v>6</v>
      </c>
      <c r="AA1150">
        <v>1155</v>
      </c>
      <c r="AB1150" t="s">
        <v>113</v>
      </c>
    </row>
    <row r="1151" spans="1:28" x14ac:dyDescent="0.25">
      <c r="A1151" s="18" t="s">
        <v>277</v>
      </c>
      <c r="B1151" s="19" t="s">
        <v>312</v>
      </c>
      <c r="C1151">
        <v>8</v>
      </c>
      <c r="D1151" s="33">
        <v>1</v>
      </c>
      <c r="E1151" s="28" t="str">
        <f>VLOOKUP(U1151, method!$A$1:$B$15, 2, 0)</f>
        <v>中前</v>
      </c>
      <c r="F1151">
        <v>6</v>
      </c>
      <c r="G1151">
        <v>121</v>
      </c>
      <c r="H1151" s="44">
        <v>1650</v>
      </c>
      <c r="I1151" s="17" t="s">
        <v>448</v>
      </c>
      <c r="J1151">
        <v>1</v>
      </c>
      <c r="K1151">
        <v>41.31</v>
      </c>
      <c r="L1151">
        <v>20</v>
      </c>
      <c r="M1151">
        <v>3</v>
      </c>
      <c r="N1151">
        <v>24</v>
      </c>
      <c r="O1151" s="31" t="s">
        <v>451</v>
      </c>
      <c r="P1151" s="35" t="s">
        <v>455</v>
      </c>
      <c r="Q1151">
        <v>3</v>
      </c>
      <c r="R1151">
        <v>65</v>
      </c>
      <c r="S1151" s="25" t="s">
        <v>89</v>
      </c>
      <c r="T1151" s="10" t="s">
        <v>539</v>
      </c>
      <c r="U1151">
        <v>4</v>
      </c>
      <c r="V1151">
        <v>4</v>
      </c>
      <c r="W1151">
        <v>4</v>
      </c>
      <c r="X1151">
        <v>1</v>
      </c>
      <c r="AA1151">
        <v>1159</v>
      </c>
      <c r="AB1151" t="s">
        <v>113</v>
      </c>
    </row>
    <row r="1152" spans="1:28" x14ac:dyDescent="0.25">
      <c r="A1152" s="18" t="s">
        <v>277</v>
      </c>
      <c r="B1152" s="19" t="s">
        <v>312</v>
      </c>
      <c r="C1152">
        <v>11</v>
      </c>
      <c r="D1152" s="33">
        <v>1</v>
      </c>
      <c r="E1152" s="26" t="str">
        <f>VLOOKUP(U1152, method!$A$1:$B$15, 2, 0)</f>
        <v>放頭</v>
      </c>
      <c r="F1152">
        <v>2</v>
      </c>
      <c r="G1152">
        <v>132</v>
      </c>
      <c r="H1152" s="44">
        <v>1650</v>
      </c>
      <c r="I1152" s="17" t="s">
        <v>448</v>
      </c>
      <c r="J1152">
        <v>1</v>
      </c>
      <c r="K1152">
        <v>41.97</v>
      </c>
      <c r="L1152">
        <v>28</v>
      </c>
      <c r="M1152">
        <v>2</v>
      </c>
      <c r="N1152">
        <v>24</v>
      </c>
      <c r="O1152" s="31" t="s">
        <v>439</v>
      </c>
      <c r="P1152" s="35" t="s">
        <v>455</v>
      </c>
      <c r="Q1152">
        <v>4</v>
      </c>
      <c r="R1152">
        <v>59</v>
      </c>
      <c r="S1152" s="25" t="s">
        <v>89</v>
      </c>
      <c r="T1152" s="10" t="s">
        <v>488</v>
      </c>
      <c r="U1152">
        <v>3</v>
      </c>
      <c r="V1152">
        <v>3</v>
      </c>
      <c r="W1152">
        <v>4</v>
      </c>
      <c r="X1152">
        <v>1</v>
      </c>
      <c r="AA1152">
        <v>1158</v>
      </c>
      <c r="AB1152" t="s">
        <v>113</v>
      </c>
    </row>
    <row r="1153" spans="1:28" x14ac:dyDescent="0.25">
      <c r="A1153" s="18" t="s">
        <v>277</v>
      </c>
      <c r="B1153" s="19" t="s">
        <v>312</v>
      </c>
      <c r="C1153">
        <v>15</v>
      </c>
      <c r="D1153">
        <v>9</v>
      </c>
      <c r="E1153" s="26" t="str">
        <f>VLOOKUP(U1153, method!$A$1:$B$15, 2, 0)</f>
        <v>放頭</v>
      </c>
      <c r="F1153">
        <v>11</v>
      </c>
      <c r="G1153">
        <v>129</v>
      </c>
      <c r="H1153" s="46">
        <v>1800</v>
      </c>
      <c r="I1153" s="17" t="s">
        <v>512</v>
      </c>
      <c r="J1153">
        <v>1</v>
      </c>
      <c r="K1153">
        <v>50.74</v>
      </c>
      <c r="L1153">
        <v>24</v>
      </c>
      <c r="M1153">
        <v>1</v>
      </c>
      <c r="N1153">
        <v>24</v>
      </c>
      <c r="O1153" t="s">
        <v>511</v>
      </c>
      <c r="P1153" s="35" t="s">
        <v>455</v>
      </c>
      <c r="Q1153">
        <v>4</v>
      </c>
      <c r="R1153">
        <v>59</v>
      </c>
      <c r="S1153" s="25" t="s">
        <v>89</v>
      </c>
      <c r="T1153" t="s">
        <v>546</v>
      </c>
      <c r="U1153">
        <v>2</v>
      </c>
      <c r="V1153">
        <v>2</v>
      </c>
      <c r="W1153">
        <v>3</v>
      </c>
      <c r="X1153">
        <v>2</v>
      </c>
      <c r="Y1153">
        <v>9</v>
      </c>
      <c r="AA1153">
        <v>1173</v>
      </c>
      <c r="AB1153" t="s">
        <v>113</v>
      </c>
    </row>
    <row r="1154" spans="1:28" x14ac:dyDescent="0.25">
      <c r="A1154" s="18" t="s">
        <v>277</v>
      </c>
      <c r="B1154" s="19" t="s">
        <v>312</v>
      </c>
      <c r="C1154">
        <v>8.3000000000000007</v>
      </c>
      <c r="D1154" s="33">
        <v>3</v>
      </c>
      <c r="E1154" s="28" t="str">
        <f>VLOOKUP(U1154, method!$A$1:$B$15, 2, 0)</f>
        <v>中前</v>
      </c>
      <c r="F1154">
        <v>3</v>
      </c>
      <c r="G1154">
        <v>133</v>
      </c>
      <c r="H1154" s="44">
        <v>1650</v>
      </c>
      <c r="I1154" s="17" t="s">
        <v>448</v>
      </c>
      <c r="J1154">
        <v>1</v>
      </c>
      <c r="K1154">
        <v>40.94</v>
      </c>
      <c r="L1154">
        <v>10</v>
      </c>
      <c r="M1154">
        <v>1</v>
      </c>
      <c r="N1154">
        <v>24</v>
      </c>
      <c r="O1154" s="30" t="s">
        <v>445</v>
      </c>
      <c r="P1154" s="35" t="s">
        <v>455</v>
      </c>
      <c r="Q1154">
        <v>4</v>
      </c>
      <c r="R1154">
        <v>59</v>
      </c>
      <c r="S1154" s="25" t="s">
        <v>89</v>
      </c>
      <c r="T1154" s="10" t="s">
        <v>442</v>
      </c>
      <c r="U1154">
        <v>5</v>
      </c>
      <c r="V1154">
        <v>6</v>
      </c>
      <c r="W1154">
        <v>6</v>
      </c>
      <c r="X1154">
        <v>3</v>
      </c>
      <c r="AA1154">
        <v>1177</v>
      </c>
      <c r="AB1154" t="s">
        <v>113</v>
      </c>
    </row>
    <row r="1155" spans="1:28" x14ac:dyDescent="0.25">
      <c r="A1155" s="18" t="s">
        <v>277</v>
      </c>
      <c r="B1155" s="19" t="s">
        <v>312</v>
      </c>
      <c r="C1155">
        <v>13</v>
      </c>
      <c r="D1155" s="33">
        <v>1</v>
      </c>
      <c r="E1155" s="26" t="str">
        <f>VLOOKUP(U1155, method!$A$1:$B$15, 2, 0)</f>
        <v>放頭</v>
      </c>
      <c r="F1155">
        <v>10</v>
      </c>
      <c r="G1155">
        <v>127</v>
      </c>
      <c r="H1155" s="46">
        <v>1800</v>
      </c>
      <c r="I1155" s="17" t="s">
        <v>448</v>
      </c>
      <c r="J1155">
        <v>1</v>
      </c>
      <c r="K1155">
        <v>50.46</v>
      </c>
      <c r="L1155">
        <v>13</v>
      </c>
      <c r="M1155">
        <v>12</v>
      </c>
      <c r="N1155">
        <v>23</v>
      </c>
      <c r="O1155" s="30" t="s">
        <v>445</v>
      </c>
      <c r="P1155" s="35" t="s">
        <v>455</v>
      </c>
      <c r="Q1155">
        <v>4</v>
      </c>
      <c r="R1155">
        <v>54</v>
      </c>
      <c r="S1155" s="25" t="s">
        <v>89</v>
      </c>
      <c r="T1155" s="10" t="s">
        <v>613</v>
      </c>
      <c r="U1155">
        <v>2</v>
      </c>
      <c r="V1155">
        <v>3</v>
      </c>
      <c r="W1155">
        <v>4</v>
      </c>
      <c r="X1155">
        <v>3</v>
      </c>
      <c r="Y1155">
        <v>1</v>
      </c>
      <c r="AA1155">
        <v>1166</v>
      </c>
      <c r="AB1155" t="s">
        <v>113</v>
      </c>
    </row>
    <row r="1156" spans="1:28" x14ac:dyDescent="0.25">
      <c r="A1156" s="18" t="s">
        <v>277</v>
      </c>
      <c r="B1156" s="19" t="s">
        <v>312</v>
      </c>
      <c r="C1156">
        <v>14</v>
      </c>
      <c r="D1156" s="33">
        <v>1</v>
      </c>
      <c r="E1156" s="26" t="str">
        <f>VLOOKUP(U1156, method!$A$1:$B$15, 2, 0)</f>
        <v>放頭</v>
      </c>
      <c r="F1156">
        <v>2</v>
      </c>
      <c r="G1156">
        <v>121</v>
      </c>
      <c r="H1156" s="44">
        <v>1650</v>
      </c>
      <c r="I1156" s="14" t="s">
        <v>398</v>
      </c>
      <c r="J1156">
        <v>1</v>
      </c>
      <c r="K1156">
        <v>41.35</v>
      </c>
      <c r="L1156">
        <v>22</v>
      </c>
      <c r="M1156">
        <v>11</v>
      </c>
      <c r="N1156">
        <v>23</v>
      </c>
      <c r="O1156" s="31" t="s">
        <v>435</v>
      </c>
      <c r="P1156" s="35" t="s">
        <v>455</v>
      </c>
      <c r="Q1156">
        <v>4</v>
      </c>
      <c r="R1156">
        <v>49</v>
      </c>
      <c r="S1156" s="25" t="s">
        <v>89</v>
      </c>
      <c r="T1156" s="10" t="s">
        <v>376</v>
      </c>
      <c r="U1156">
        <v>1</v>
      </c>
      <c r="V1156">
        <v>3</v>
      </c>
      <c r="W1156">
        <v>3</v>
      </c>
      <c r="X1156">
        <v>1</v>
      </c>
      <c r="AA1156">
        <v>1161</v>
      </c>
      <c r="AB1156" t="s">
        <v>113</v>
      </c>
    </row>
    <row r="1157" spans="1:28" x14ac:dyDescent="0.25">
      <c r="A1157" s="18" t="s">
        <v>277</v>
      </c>
      <c r="B1157" s="19" t="s">
        <v>312</v>
      </c>
      <c r="C1157">
        <v>19</v>
      </c>
      <c r="D1157">
        <v>9</v>
      </c>
      <c r="E1157" s="27" t="str">
        <f>VLOOKUP(U1157, method!$A$1:$B$15, 2, 0)</f>
        <v>中後</v>
      </c>
      <c r="F1157">
        <v>12</v>
      </c>
      <c r="G1157">
        <v>124</v>
      </c>
      <c r="H1157" s="46">
        <v>1200</v>
      </c>
      <c r="I1157" s="17" t="s">
        <v>448</v>
      </c>
      <c r="J1157">
        <v>1</v>
      </c>
      <c r="K1157">
        <v>10.92</v>
      </c>
      <c r="L1157">
        <v>25</v>
      </c>
      <c r="M1157">
        <v>10</v>
      </c>
      <c r="N1157">
        <v>23</v>
      </c>
      <c r="O1157" t="s">
        <v>511</v>
      </c>
      <c r="P1157" s="35" t="s">
        <v>455</v>
      </c>
      <c r="Q1157">
        <v>4</v>
      </c>
      <c r="R1157">
        <v>51</v>
      </c>
      <c r="S1157" s="25" t="s">
        <v>89</v>
      </c>
      <c r="T1157" t="s">
        <v>573</v>
      </c>
      <c r="U1157">
        <v>10</v>
      </c>
      <c r="V1157">
        <v>12</v>
      </c>
      <c r="W1157">
        <v>9</v>
      </c>
      <c r="AA1157">
        <v>1154</v>
      </c>
      <c r="AB1157" t="s">
        <v>113</v>
      </c>
    </row>
    <row r="1158" spans="1:28" x14ac:dyDescent="0.25">
      <c r="A1158" s="18" t="s">
        <v>277</v>
      </c>
      <c r="B1158" s="19" t="s">
        <v>312</v>
      </c>
      <c r="C1158">
        <v>23</v>
      </c>
      <c r="D1158">
        <v>7</v>
      </c>
      <c r="E1158" s="26" t="str">
        <f>VLOOKUP(U1158, method!$A$1:$B$15, 2, 0)</f>
        <v>放頭</v>
      </c>
      <c r="F1158">
        <v>10</v>
      </c>
      <c r="G1158">
        <v>130</v>
      </c>
      <c r="H1158" s="46">
        <v>1400</v>
      </c>
      <c r="I1158" s="20" t="s">
        <v>56</v>
      </c>
      <c r="J1158">
        <v>1</v>
      </c>
      <c r="K1158">
        <v>23.84</v>
      </c>
      <c r="L1158">
        <v>3</v>
      </c>
      <c r="M1158">
        <v>7</v>
      </c>
      <c r="N1158">
        <v>23</v>
      </c>
      <c r="O1158" t="s">
        <v>532</v>
      </c>
      <c r="P1158" s="36" t="s">
        <v>440</v>
      </c>
      <c r="Q1158">
        <v>4</v>
      </c>
      <c r="R1158">
        <v>55</v>
      </c>
      <c r="S1158" s="17" t="s">
        <v>116</v>
      </c>
      <c r="T1158" t="s">
        <v>480</v>
      </c>
      <c r="U1158">
        <v>2</v>
      </c>
      <c r="V1158">
        <v>2</v>
      </c>
      <c r="W1158">
        <v>2</v>
      </c>
      <c r="X1158">
        <v>7</v>
      </c>
      <c r="AA1158">
        <v>1117</v>
      </c>
      <c r="AB1158" t="s">
        <v>113</v>
      </c>
    </row>
    <row r="1159" spans="1:28" x14ac:dyDescent="0.25">
      <c r="A1159" s="18" t="s">
        <v>277</v>
      </c>
      <c r="B1159" s="19" t="s">
        <v>312</v>
      </c>
      <c r="C1159">
        <v>5.4</v>
      </c>
      <c r="D1159">
        <v>13</v>
      </c>
      <c r="E1159" s="26" t="str">
        <f>VLOOKUP(U1159, method!$A$1:$B$15, 2, 0)</f>
        <v>放頭</v>
      </c>
      <c r="F1159">
        <v>1</v>
      </c>
      <c r="G1159">
        <v>125</v>
      </c>
      <c r="H1159" s="44">
        <v>1650</v>
      </c>
      <c r="I1159" s="17" t="s">
        <v>512</v>
      </c>
      <c r="J1159">
        <v>1</v>
      </c>
      <c r="K1159">
        <v>42.57</v>
      </c>
      <c r="L1159">
        <v>29</v>
      </c>
      <c r="M1159">
        <v>3</v>
      </c>
      <c r="N1159">
        <v>23</v>
      </c>
      <c r="O1159" t="s">
        <v>511</v>
      </c>
      <c r="P1159" s="36" t="s">
        <v>603</v>
      </c>
      <c r="Q1159">
        <v>4</v>
      </c>
      <c r="R1159">
        <v>57</v>
      </c>
      <c r="S1159" s="17" t="s">
        <v>116</v>
      </c>
      <c r="T1159" t="s">
        <v>1626</v>
      </c>
      <c r="U1159">
        <v>1</v>
      </c>
      <c r="V1159">
        <v>1</v>
      </c>
      <c r="W1159">
        <v>3</v>
      </c>
      <c r="X1159">
        <v>13</v>
      </c>
      <c r="AA1159">
        <v>1117</v>
      </c>
      <c r="AB1159" t="s">
        <v>1628</v>
      </c>
    </row>
    <row r="1160" spans="1:28" x14ac:dyDescent="0.25">
      <c r="A1160" s="18" t="s">
        <v>277</v>
      </c>
      <c r="B1160" s="19" t="s">
        <v>312</v>
      </c>
      <c r="C1160">
        <v>17</v>
      </c>
      <c r="D1160">
        <v>12</v>
      </c>
      <c r="E1160" s="28" t="str">
        <f>VLOOKUP(U1160, method!$A$1:$B$15, 2, 0)</f>
        <v>中前</v>
      </c>
      <c r="F1160">
        <v>8</v>
      </c>
      <c r="G1160">
        <v>135</v>
      </c>
      <c r="H1160" s="44">
        <v>1650</v>
      </c>
      <c r="I1160" s="15" t="s">
        <v>390</v>
      </c>
      <c r="J1160">
        <v>1</v>
      </c>
      <c r="K1160">
        <v>41.32</v>
      </c>
      <c r="L1160">
        <v>8</v>
      </c>
      <c r="M1160">
        <v>3</v>
      </c>
      <c r="N1160">
        <v>23</v>
      </c>
      <c r="O1160" s="30" t="s">
        <v>445</v>
      </c>
      <c r="P1160" s="35" t="s">
        <v>455</v>
      </c>
      <c r="Q1160">
        <v>4</v>
      </c>
      <c r="R1160">
        <v>59</v>
      </c>
      <c r="S1160" s="17" t="s">
        <v>116</v>
      </c>
      <c r="T1160">
        <v>8</v>
      </c>
      <c r="U1160">
        <v>6</v>
      </c>
      <c r="V1160">
        <v>3</v>
      </c>
      <c r="W1160">
        <v>4</v>
      </c>
      <c r="X1160">
        <v>12</v>
      </c>
      <c r="AA1160">
        <v>1123</v>
      </c>
      <c r="AB1160" t="s">
        <v>1629</v>
      </c>
    </row>
    <row r="1161" spans="1:28" x14ac:dyDescent="0.25">
      <c r="A1161" s="18" t="s">
        <v>277</v>
      </c>
      <c r="B1161" s="19" t="s">
        <v>312</v>
      </c>
      <c r="C1161">
        <v>19</v>
      </c>
      <c r="D1161" s="34">
        <v>5</v>
      </c>
      <c r="E1161" s="26" t="str">
        <f>VLOOKUP(U1161, method!$A$1:$B$15, 2, 0)</f>
        <v>放頭</v>
      </c>
      <c r="F1161">
        <v>11</v>
      </c>
      <c r="G1161">
        <v>125</v>
      </c>
      <c r="H1161" s="44">
        <v>1650</v>
      </c>
      <c r="I1161" s="17" t="s">
        <v>512</v>
      </c>
      <c r="J1161">
        <v>1</v>
      </c>
      <c r="K1161">
        <v>40.590000000000003</v>
      </c>
      <c r="L1161">
        <v>15</v>
      </c>
      <c r="M1161">
        <v>2</v>
      </c>
      <c r="N1161">
        <v>23</v>
      </c>
      <c r="O1161" s="31" t="s">
        <v>435</v>
      </c>
      <c r="P1161" s="35" t="s">
        <v>436</v>
      </c>
      <c r="Q1161">
        <v>4</v>
      </c>
      <c r="R1161">
        <v>60</v>
      </c>
      <c r="S1161" s="17" t="s">
        <v>116</v>
      </c>
      <c r="T1161" t="s">
        <v>495</v>
      </c>
      <c r="U1161">
        <v>3</v>
      </c>
      <c r="V1161">
        <v>3</v>
      </c>
      <c r="W1161">
        <v>3</v>
      </c>
      <c r="X1161">
        <v>5</v>
      </c>
      <c r="AA1161">
        <v>1126</v>
      </c>
      <c r="AB1161" t="s">
        <v>1629</v>
      </c>
    </row>
    <row r="1162" spans="1:28" x14ac:dyDescent="0.25">
      <c r="A1162" s="18" t="s">
        <v>277</v>
      </c>
      <c r="B1162" s="19" t="s">
        <v>312</v>
      </c>
      <c r="C1162">
        <v>68</v>
      </c>
      <c r="D1162">
        <v>9</v>
      </c>
      <c r="E1162" s="26" t="str">
        <f>VLOOKUP(U1162, method!$A$1:$B$15, 2, 0)</f>
        <v>放頭</v>
      </c>
      <c r="F1162">
        <v>10</v>
      </c>
      <c r="G1162">
        <v>115</v>
      </c>
      <c r="H1162" s="46">
        <v>1800</v>
      </c>
      <c r="I1162" s="23" t="s">
        <v>39</v>
      </c>
      <c r="J1162">
        <v>1</v>
      </c>
      <c r="K1162">
        <v>50.83</v>
      </c>
      <c r="L1162">
        <v>1</v>
      </c>
      <c r="M1162">
        <v>2</v>
      </c>
      <c r="N1162">
        <v>23</v>
      </c>
      <c r="O1162" s="31" t="s">
        <v>439</v>
      </c>
      <c r="P1162" s="35" t="s">
        <v>455</v>
      </c>
      <c r="Q1162">
        <v>3</v>
      </c>
      <c r="R1162">
        <v>61</v>
      </c>
      <c r="S1162" s="17" t="s">
        <v>116</v>
      </c>
      <c r="T1162" s="10" t="s">
        <v>498</v>
      </c>
      <c r="U1162">
        <v>1</v>
      </c>
      <c r="V1162">
        <v>1</v>
      </c>
      <c r="W1162">
        <v>1</v>
      </c>
      <c r="X1162">
        <v>1</v>
      </c>
      <c r="Y1162">
        <v>9</v>
      </c>
      <c r="AA1162">
        <v>1137</v>
      </c>
      <c r="AB1162" t="s">
        <v>1629</v>
      </c>
    </row>
    <row r="1163" spans="1:28" x14ac:dyDescent="0.25">
      <c r="A1163" s="18" t="s">
        <v>277</v>
      </c>
      <c r="B1163" s="19" t="s">
        <v>312</v>
      </c>
      <c r="C1163">
        <v>31</v>
      </c>
      <c r="D1163">
        <v>6</v>
      </c>
      <c r="E1163" s="28" t="str">
        <f>VLOOKUP(U1163, method!$A$1:$B$15, 2, 0)</f>
        <v>中前</v>
      </c>
      <c r="F1163">
        <v>3</v>
      </c>
      <c r="G1163">
        <v>110</v>
      </c>
      <c r="H1163" s="44">
        <v>1650</v>
      </c>
      <c r="I1163" s="17" t="s">
        <v>512</v>
      </c>
      <c r="J1163">
        <v>1</v>
      </c>
      <c r="K1163">
        <v>41.38</v>
      </c>
      <c r="L1163">
        <v>18</v>
      </c>
      <c r="M1163">
        <v>1</v>
      </c>
      <c r="N1163">
        <v>23</v>
      </c>
      <c r="O1163" s="31" t="s">
        <v>435</v>
      </c>
      <c r="P1163" s="35" t="s">
        <v>455</v>
      </c>
      <c r="Q1163">
        <v>3</v>
      </c>
      <c r="R1163">
        <v>63</v>
      </c>
      <c r="S1163" s="17" t="s">
        <v>116</v>
      </c>
      <c r="T1163" s="10" t="s">
        <v>498</v>
      </c>
      <c r="U1163">
        <v>4</v>
      </c>
      <c r="V1163">
        <v>5</v>
      </c>
      <c r="W1163">
        <v>5</v>
      </c>
      <c r="X1163">
        <v>6</v>
      </c>
      <c r="AA1163">
        <v>1132</v>
      </c>
      <c r="AB1163" t="s">
        <v>1632</v>
      </c>
    </row>
    <row r="1164" spans="1:28" x14ac:dyDescent="0.25">
      <c r="A1164" s="18" t="s">
        <v>277</v>
      </c>
      <c r="B1164" s="19" t="s">
        <v>312</v>
      </c>
      <c r="C1164">
        <v>52</v>
      </c>
      <c r="D1164">
        <v>14</v>
      </c>
      <c r="E1164" s="28" t="str">
        <f>VLOOKUP(U1164, method!$A$1:$B$15, 2, 0)</f>
        <v>中前</v>
      </c>
      <c r="F1164">
        <v>3</v>
      </c>
      <c r="G1164">
        <v>118</v>
      </c>
      <c r="H1164" s="46">
        <v>1800</v>
      </c>
      <c r="I1164" s="16" t="s">
        <v>1633</v>
      </c>
      <c r="J1164">
        <v>1</v>
      </c>
      <c r="K1164">
        <v>48.61</v>
      </c>
      <c r="L1164">
        <v>8</v>
      </c>
      <c r="M1164">
        <v>1</v>
      </c>
      <c r="N1164">
        <v>23</v>
      </c>
      <c r="O1164" t="s">
        <v>631</v>
      </c>
      <c r="P1164" s="35" t="s">
        <v>455</v>
      </c>
      <c r="Q1164">
        <v>3</v>
      </c>
      <c r="R1164">
        <v>65</v>
      </c>
      <c r="S1164" s="17" t="s">
        <v>116</v>
      </c>
      <c r="T1164" t="s">
        <v>485</v>
      </c>
      <c r="U1164">
        <v>6</v>
      </c>
      <c r="V1164">
        <v>8</v>
      </c>
      <c r="W1164">
        <v>8</v>
      </c>
      <c r="X1164">
        <v>12</v>
      </c>
      <c r="Y1164">
        <v>14</v>
      </c>
      <c r="AA1164">
        <v>1142</v>
      </c>
      <c r="AB1164" t="s">
        <v>1635</v>
      </c>
    </row>
    <row r="1165" spans="1:28" x14ac:dyDescent="0.25">
      <c r="A1165" s="18" t="s">
        <v>277</v>
      </c>
      <c r="B1165" s="19" t="s">
        <v>312</v>
      </c>
      <c r="C1165">
        <v>26</v>
      </c>
      <c r="D1165">
        <v>7</v>
      </c>
      <c r="E1165" s="26" t="str">
        <f>VLOOKUP(U1165, method!$A$1:$B$15, 2, 0)</f>
        <v>放頭</v>
      </c>
      <c r="F1165">
        <v>5</v>
      </c>
      <c r="G1165">
        <v>115</v>
      </c>
      <c r="H1165" s="44">
        <v>1650</v>
      </c>
      <c r="I1165" s="23" t="s">
        <v>39</v>
      </c>
      <c r="J1165">
        <v>1</v>
      </c>
      <c r="K1165">
        <v>38.770000000000003</v>
      </c>
      <c r="L1165">
        <v>24</v>
      </c>
      <c r="M1165">
        <v>12</v>
      </c>
      <c r="N1165">
        <v>22</v>
      </c>
      <c r="O1165" t="s">
        <v>511</v>
      </c>
      <c r="P1165" s="35" t="s">
        <v>455</v>
      </c>
      <c r="Q1165">
        <v>3</v>
      </c>
      <c r="R1165">
        <v>67</v>
      </c>
      <c r="S1165" s="17" t="s">
        <v>116</v>
      </c>
      <c r="T1165" t="s">
        <v>533</v>
      </c>
      <c r="U1165">
        <v>2</v>
      </c>
      <c r="V1165">
        <v>2</v>
      </c>
      <c r="W1165">
        <v>5</v>
      </c>
      <c r="X1165">
        <v>7</v>
      </c>
      <c r="AA1165">
        <v>1139</v>
      </c>
      <c r="AB1165" t="s">
        <v>143</v>
      </c>
    </row>
    <row r="1166" spans="1:28" x14ac:dyDescent="0.25">
      <c r="A1166" s="18" t="s">
        <v>277</v>
      </c>
      <c r="B1166" s="19" t="s">
        <v>312</v>
      </c>
      <c r="C1166">
        <v>101</v>
      </c>
      <c r="D1166">
        <v>9</v>
      </c>
      <c r="E1166" s="28" t="str">
        <f>VLOOKUP(U1166, method!$A$1:$B$15, 2, 0)</f>
        <v>中前</v>
      </c>
      <c r="F1166">
        <v>7</v>
      </c>
      <c r="G1166">
        <v>120</v>
      </c>
      <c r="H1166" s="46">
        <v>1400</v>
      </c>
      <c r="I1166" s="17" t="s">
        <v>448</v>
      </c>
      <c r="J1166">
        <v>1</v>
      </c>
      <c r="K1166">
        <v>22.75</v>
      </c>
      <c r="L1166">
        <v>4</v>
      </c>
      <c r="M1166">
        <v>12</v>
      </c>
      <c r="N1166">
        <v>22</v>
      </c>
      <c r="O1166" t="s">
        <v>631</v>
      </c>
      <c r="P1166" s="35" t="s">
        <v>436</v>
      </c>
      <c r="Q1166">
        <v>3</v>
      </c>
      <c r="R1166">
        <v>67</v>
      </c>
      <c r="S1166" s="17" t="s">
        <v>116</v>
      </c>
      <c r="T1166" t="s">
        <v>465</v>
      </c>
      <c r="U1166">
        <v>6</v>
      </c>
      <c r="V1166">
        <v>9</v>
      </c>
      <c r="W1166">
        <v>10</v>
      </c>
      <c r="X1166">
        <v>9</v>
      </c>
      <c r="AA1166">
        <v>1131</v>
      </c>
      <c r="AB1166" t="s">
        <v>557</v>
      </c>
    </row>
    <row r="1167" spans="1:28" x14ac:dyDescent="0.25">
      <c r="A1167" s="18" t="s">
        <v>277</v>
      </c>
      <c r="B1167" s="20" t="s">
        <v>315</v>
      </c>
      <c r="C1167">
        <v>14</v>
      </c>
      <c r="D1167" s="34">
        <v>4</v>
      </c>
      <c r="E1167" s="28" t="str">
        <f>VLOOKUP(U1167, method!$A$1:$B$15, 2, 0)</f>
        <v>中前</v>
      </c>
      <c r="F1167">
        <v>6</v>
      </c>
      <c r="G1167">
        <v>117</v>
      </c>
      <c r="H1167" s="34">
        <v>1600</v>
      </c>
      <c r="I1167" s="17" t="s">
        <v>512</v>
      </c>
      <c r="J1167">
        <v>1</v>
      </c>
      <c r="K1167">
        <v>34.9</v>
      </c>
      <c r="L1167">
        <v>1</v>
      </c>
      <c r="M1167">
        <v>7</v>
      </c>
      <c r="N1167">
        <v>25</v>
      </c>
      <c r="O1167" t="s">
        <v>532</v>
      </c>
      <c r="P1167" s="35" t="s">
        <v>455</v>
      </c>
      <c r="Q1167">
        <v>3</v>
      </c>
      <c r="R1167">
        <v>62</v>
      </c>
      <c r="S1167" s="20" t="s">
        <v>27</v>
      </c>
      <c r="T1167" t="s">
        <v>495</v>
      </c>
      <c r="U1167">
        <v>4</v>
      </c>
      <c r="V1167">
        <v>5</v>
      </c>
      <c r="W1167">
        <v>4</v>
      </c>
      <c r="X1167">
        <v>4</v>
      </c>
      <c r="AA1167">
        <v>1120</v>
      </c>
      <c r="AB1167" t="s">
        <v>1482</v>
      </c>
    </row>
    <row r="1168" spans="1:28" x14ac:dyDescent="0.25">
      <c r="A1168" s="18" t="s">
        <v>277</v>
      </c>
      <c r="B1168" s="20" t="s">
        <v>315</v>
      </c>
      <c r="C1168">
        <v>32</v>
      </c>
      <c r="D1168">
        <v>10</v>
      </c>
      <c r="E1168" s="26" t="str">
        <f>VLOOKUP(U1168, method!$A$1:$B$15, 2, 0)</f>
        <v>放頭</v>
      </c>
      <c r="F1168">
        <v>10</v>
      </c>
      <c r="G1168">
        <v>118</v>
      </c>
      <c r="H1168" s="44">
        <v>1650</v>
      </c>
      <c r="I1168" s="17" t="s">
        <v>512</v>
      </c>
      <c r="J1168">
        <v>1</v>
      </c>
      <c r="K1168">
        <v>40.51</v>
      </c>
      <c r="L1168">
        <v>21</v>
      </c>
      <c r="M1168">
        <v>5</v>
      </c>
      <c r="N1168">
        <v>25</v>
      </c>
      <c r="O1168" s="31" t="s">
        <v>435</v>
      </c>
      <c r="P1168" s="35" t="s">
        <v>436</v>
      </c>
      <c r="Q1168">
        <v>3</v>
      </c>
      <c r="R1168">
        <v>62</v>
      </c>
      <c r="S1168" s="23" t="s">
        <v>279</v>
      </c>
      <c r="T1168">
        <v>5</v>
      </c>
      <c r="U1168">
        <v>1</v>
      </c>
      <c r="V1168">
        <v>1</v>
      </c>
      <c r="W1168">
        <v>1</v>
      </c>
      <c r="X1168">
        <v>10</v>
      </c>
      <c r="AA1168">
        <v>1153</v>
      </c>
      <c r="AB1168" t="s">
        <v>287</v>
      </c>
    </row>
    <row r="1169" spans="1:29" x14ac:dyDescent="0.25">
      <c r="A1169" s="18" t="s">
        <v>277</v>
      </c>
      <c r="B1169" s="20" t="s">
        <v>315</v>
      </c>
      <c r="C1169">
        <v>12</v>
      </c>
      <c r="D1169">
        <v>12</v>
      </c>
      <c r="E1169" s="26" t="str">
        <f>VLOOKUP(U1169, method!$A$1:$B$15, 2, 0)</f>
        <v>放頭</v>
      </c>
      <c r="F1169">
        <v>4</v>
      </c>
      <c r="G1169">
        <v>118</v>
      </c>
      <c r="H1169" s="34">
        <v>1600</v>
      </c>
      <c r="I1169" s="20" t="s">
        <v>56</v>
      </c>
      <c r="J1169">
        <v>1</v>
      </c>
      <c r="K1169">
        <v>35.5</v>
      </c>
      <c r="L1169">
        <v>27</v>
      </c>
      <c r="M1169">
        <v>4</v>
      </c>
      <c r="N1169">
        <v>25</v>
      </c>
      <c r="O1169" t="s">
        <v>545</v>
      </c>
      <c r="P1169" s="35" t="s">
        <v>455</v>
      </c>
      <c r="Q1169">
        <v>3</v>
      </c>
      <c r="R1169">
        <v>62</v>
      </c>
      <c r="S1169" s="23" t="s">
        <v>279</v>
      </c>
      <c r="T1169" t="s">
        <v>562</v>
      </c>
      <c r="U1169">
        <v>1</v>
      </c>
      <c r="V1169">
        <v>1</v>
      </c>
      <c r="W1169">
        <v>1</v>
      </c>
      <c r="X1169">
        <v>12</v>
      </c>
      <c r="AA1169">
        <v>1142</v>
      </c>
      <c r="AB1169" t="s">
        <v>287</v>
      </c>
    </row>
    <row r="1170" spans="1:29" x14ac:dyDescent="0.25">
      <c r="A1170" s="18" t="s">
        <v>277</v>
      </c>
      <c r="B1170" s="20" t="s">
        <v>315</v>
      </c>
      <c r="C1170">
        <v>5.0999999999999996</v>
      </c>
      <c r="D1170" s="33">
        <v>1</v>
      </c>
      <c r="E1170" s="26" t="str">
        <f>VLOOKUP(U1170, method!$A$1:$B$15, 2, 0)</f>
        <v>放頭</v>
      </c>
      <c r="F1170">
        <v>1</v>
      </c>
      <c r="G1170">
        <v>132</v>
      </c>
      <c r="H1170" s="34">
        <v>1600</v>
      </c>
      <c r="I1170" s="20" t="s">
        <v>56</v>
      </c>
      <c r="J1170">
        <v>1</v>
      </c>
      <c r="K1170">
        <v>34.86</v>
      </c>
      <c r="L1170">
        <v>6</v>
      </c>
      <c r="M1170">
        <v>4</v>
      </c>
      <c r="N1170">
        <v>25</v>
      </c>
      <c r="O1170" t="s">
        <v>469</v>
      </c>
      <c r="P1170" s="35" t="s">
        <v>455</v>
      </c>
      <c r="Q1170">
        <v>4</v>
      </c>
      <c r="R1170">
        <v>57</v>
      </c>
      <c r="S1170" s="23" t="s">
        <v>279</v>
      </c>
      <c r="T1170" s="10" t="s">
        <v>613</v>
      </c>
      <c r="U1170">
        <v>1</v>
      </c>
      <c r="V1170">
        <v>1</v>
      </c>
      <c r="W1170">
        <v>1</v>
      </c>
      <c r="X1170">
        <v>1</v>
      </c>
      <c r="AA1170">
        <v>1139</v>
      </c>
      <c r="AB1170" t="s">
        <v>287</v>
      </c>
    </row>
    <row r="1171" spans="1:29" x14ac:dyDescent="0.25">
      <c r="A1171" s="18" t="s">
        <v>277</v>
      </c>
      <c r="B1171" s="20" t="s">
        <v>315</v>
      </c>
      <c r="C1171">
        <v>3.9</v>
      </c>
      <c r="D1171" s="33">
        <v>3</v>
      </c>
      <c r="E1171" s="26" t="str">
        <f>VLOOKUP(U1171, method!$A$1:$B$15, 2, 0)</f>
        <v>放頭</v>
      </c>
      <c r="F1171">
        <v>1</v>
      </c>
      <c r="G1171">
        <v>134</v>
      </c>
      <c r="H1171" s="46">
        <v>1400</v>
      </c>
      <c r="I1171" s="24" t="s">
        <v>146</v>
      </c>
      <c r="J1171">
        <v>1</v>
      </c>
      <c r="K1171">
        <v>24.55</v>
      </c>
      <c r="L1171">
        <v>15</v>
      </c>
      <c r="M1171">
        <v>3</v>
      </c>
      <c r="N1171">
        <v>25</v>
      </c>
      <c r="O1171" t="s">
        <v>631</v>
      </c>
      <c r="P1171" s="36" t="s">
        <v>440</v>
      </c>
      <c r="Q1171">
        <v>4</v>
      </c>
      <c r="R1171">
        <v>57</v>
      </c>
      <c r="S1171" s="23" t="s">
        <v>279</v>
      </c>
      <c r="T1171" s="10" t="s">
        <v>526</v>
      </c>
      <c r="U1171">
        <v>3</v>
      </c>
      <c r="V1171">
        <v>3</v>
      </c>
      <c r="W1171">
        <v>5</v>
      </c>
      <c r="X1171">
        <v>3</v>
      </c>
      <c r="AA1171">
        <v>1146</v>
      </c>
      <c r="AB1171" t="s">
        <v>287</v>
      </c>
    </row>
    <row r="1172" spans="1:29" x14ac:dyDescent="0.25">
      <c r="A1172" s="18" t="s">
        <v>277</v>
      </c>
      <c r="B1172" s="20" t="s">
        <v>315</v>
      </c>
      <c r="C1172">
        <v>26</v>
      </c>
      <c r="D1172" s="33">
        <v>2</v>
      </c>
      <c r="E1172" s="26" t="str">
        <f>VLOOKUP(U1172, method!$A$1:$B$15, 2, 0)</f>
        <v>放頭</v>
      </c>
      <c r="F1172">
        <v>1</v>
      </c>
      <c r="G1172">
        <v>131</v>
      </c>
      <c r="H1172" s="46">
        <v>1400</v>
      </c>
      <c r="I1172" s="20" t="s">
        <v>56</v>
      </c>
      <c r="J1172">
        <v>1</v>
      </c>
      <c r="K1172">
        <v>21.86</v>
      </c>
      <c r="L1172">
        <v>2</v>
      </c>
      <c r="M1172">
        <v>3</v>
      </c>
      <c r="N1172">
        <v>25</v>
      </c>
      <c r="O1172" t="s">
        <v>551</v>
      </c>
      <c r="P1172" s="35" t="s">
        <v>455</v>
      </c>
      <c r="Q1172">
        <v>4</v>
      </c>
      <c r="R1172">
        <v>55</v>
      </c>
      <c r="S1172" s="23" t="s">
        <v>279</v>
      </c>
      <c r="T1172" s="10" t="s">
        <v>488</v>
      </c>
      <c r="U1172">
        <v>2</v>
      </c>
      <c r="V1172">
        <v>3</v>
      </c>
      <c r="W1172">
        <v>3</v>
      </c>
      <c r="X1172">
        <v>2</v>
      </c>
      <c r="AA1172">
        <v>1140</v>
      </c>
      <c r="AB1172" t="s">
        <v>1642</v>
      </c>
    </row>
    <row r="1173" spans="1:29" x14ac:dyDescent="0.25">
      <c r="A1173" s="18" t="s">
        <v>277</v>
      </c>
      <c r="B1173" s="20" t="s">
        <v>315</v>
      </c>
      <c r="C1173">
        <v>14</v>
      </c>
      <c r="D1173" s="34">
        <v>4</v>
      </c>
      <c r="E1173" s="26" t="str">
        <f>VLOOKUP(U1173, method!$A$1:$B$15, 2, 0)</f>
        <v>放頭</v>
      </c>
      <c r="F1173">
        <v>7</v>
      </c>
      <c r="G1173">
        <v>131</v>
      </c>
      <c r="H1173" s="46">
        <v>1400</v>
      </c>
      <c r="I1173" s="20" t="s">
        <v>56</v>
      </c>
      <c r="J1173">
        <v>1</v>
      </c>
      <c r="K1173">
        <v>22.36</v>
      </c>
      <c r="L1173">
        <v>9</v>
      </c>
      <c r="M1173">
        <v>2</v>
      </c>
      <c r="N1173">
        <v>25</v>
      </c>
      <c r="O1173" t="s">
        <v>532</v>
      </c>
      <c r="P1173" s="35" t="s">
        <v>455</v>
      </c>
      <c r="Q1173">
        <v>4</v>
      </c>
      <c r="R1173">
        <v>56</v>
      </c>
      <c r="S1173" s="23" t="s">
        <v>279</v>
      </c>
      <c r="T1173" s="10" t="s">
        <v>442</v>
      </c>
      <c r="U1173">
        <v>1</v>
      </c>
      <c r="V1173">
        <v>1</v>
      </c>
      <c r="W1173">
        <v>1</v>
      </c>
      <c r="X1173">
        <v>4</v>
      </c>
      <c r="AA1173">
        <v>1139</v>
      </c>
      <c r="AB1173" t="s">
        <v>1644</v>
      </c>
    </row>
    <row r="1174" spans="1:29" x14ac:dyDescent="0.25">
      <c r="A1174" s="18" t="s">
        <v>277</v>
      </c>
      <c r="B1174" s="20" t="s">
        <v>315</v>
      </c>
      <c r="C1174">
        <v>27</v>
      </c>
      <c r="D1174" s="34">
        <v>5</v>
      </c>
      <c r="E1174" s="26" t="str">
        <f>VLOOKUP(U1174, method!$A$1:$B$15, 2, 0)</f>
        <v>放頭</v>
      </c>
      <c r="F1174">
        <v>6</v>
      </c>
      <c r="G1174">
        <v>135</v>
      </c>
      <c r="H1174" s="44">
        <v>1650</v>
      </c>
      <c r="I1174" s="15" t="s">
        <v>391</v>
      </c>
      <c r="J1174">
        <v>1</v>
      </c>
      <c r="K1174">
        <v>40.520000000000003</v>
      </c>
      <c r="L1174">
        <v>22</v>
      </c>
      <c r="M1174">
        <v>1</v>
      </c>
      <c r="N1174">
        <v>25</v>
      </c>
      <c r="O1174" s="31" t="s">
        <v>435</v>
      </c>
      <c r="P1174" s="35" t="s">
        <v>455</v>
      </c>
      <c r="Q1174">
        <v>4</v>
      </c>
      <c r="R1174">
        <v>58</v>
      </c>
      <c r="S1174" s="23" t="s">
        <v>279</v>
      </c>
      <c r="T1174" t="s">
        <v>536</v>
      </c>
      <c r="U1174">
        <v>1</v>
      </c>
      <c r="V1174">
        <v>1</v>
      </c>
      <c r="W1174">
        <v>1</v>
      </c>
      <c r="X1174">
        <v>5</v>
      </c>
      <c r="AA1174">
        <v>1133</v>
      </c>
      <c r="AB1174" t="s">
        <v>287</v>
      </c>
    </row>
    <row r="1175" spans="1:29" x14ac:dyDescent="0.25">
      <c r="A1175" s="18" t="s">
        <v>277</v>
      </c>
      <c r="B1175" s="20" t="s">
        <v>315</v>
      </c>
      <c r="C1175">
        <v>84</v>
      </c>
      <c r="D1175">
        <v>10</v>
      </c>
      <c r="E1175" s="28" t="str">
        <f>VLOOKUP(U1175, method!$A$1:$B$15, 2, 0)</f>
        <v>中前</v>
      </c>
      <c r="F1175">
        <v>7</v>
      </c>
      <c r="G1175">
        <v>135</v>
      </c>
      <c r="H1175" s="46">
        <v>1400</v>
      </c>
      <c r="I1175" s="15" t="s">
        <v>391</v>
      </c>
      <c r="J1175">
        <v>1</v>
      </c>
      <c r="K1175">
        <v>23.18</v>
      </c>
      <c r="L1175">
        <v>1</v>
      </c>
      <c r="M1175">
        <v>1</v>
      </c>
      <c r="N1175">
        <v>25</v>
      </c>
      <c r="O1175" t="s">
        <v>532</v>
      </c>
      <c r="P1175" s="35" t="s">
        <v>455</v>
      </c>
      <c r="Q1175">
        <v>4</v>
      </c>
      <c r="R1175">
        <v>60</v>
      </c>
      <c r="S1175" s="23" t="s">
        <v>279</v>
      </c>
      <c r="T1175" t="s">
        <v>473</v>
      </c>
      <c r="U1175">
        <v>4</v>
      </c>
      <c r="V1175">
        <v>5</v>
      </c>
      <c r="W1175">
        <v>5</v>
      </c>
      <c r="X1175">
        <v>10</v>
      </c>
      <c r="AA1175">
        <v>1117</v>
      </c>
      <c r="AB1175" t="s">
        <v>287</v>
      </c>
    </row>
    <row r="1176" spans="1:29" x14ac:dyDescent="0.25">
      <c r="A1176" s="18" t="s">
        <v>277</v>
      </c>
      <c r="B1176" s="20" t="s">
        <v>315</v>
      </c>
      <c r="C1176">
        <v>142</v>
      </c>
      <c r="D1176">
        <v>11</v>
      </c>
      <c r="E1176" s="26" t="str">
        <f>VLOOKUP(U1176, method!$A$1:$B$15, 2, 0)</f>
        <v>放頭</v>
      </c>
      <c r="F1176">
        <v>9</v>
      </c>
      <c r="G1176">
        <v>121</v>
      </c>
      <c r="H1176" s="46">
        <v>1800</v>
      </c>
      <c r="I1176" s="15" t="s">
        <v>391</v>
      </c>
      <c r="J1176">
        <v>1</v>
      </c>
      <c r="K1176">
        <v>48.51</v>
      </c>
      <c r="L1176">
        <v>8</v>
      </c>
      <c r="M1176">
        <v>12</v>
      </c>
      <c r="N1176">
        <v>24</v>
      </c>
      <c r="O1176" t="s">
        <v>545</v>
      </c>
      <c r="P1176" s="35" t="s">
        <v>455</v>
      </c>
      <c r="Q1176">
        <v>3</v>
      </c>
      <c r="R1176">
        <v>62</v>
      </c>
      <c r="S1176" s="23" t="s">
        <v>279</v>
      </c>
      <c r="T1176" t="s">
        <v>533</v>
      </c>
      <c r="U1176">
        <v>1</v>
      </c>
      <c r="V1176">
        <v>3</v>
      </c>
      <c r="W1176">
        <v>3</v>
      </c>
      <c r="X1176">
        <v>3</v>
      </c>
      <c r="Y1176">
        <v>11</v>
      </c>
      <c r="AA1176">
        <v>1132</v>
      </c>
      <c r="AB1176" t="s">
        <v>287</v>
      </c>
    </row>
    <row r="1177" spans="1:29" x14ac:dyDescent="0.25">
      <c r="A1177" s="18" t="s">
        <v>277</v>
      </c>
      <c r="B1177" s="20" t="s">
        <v>315</v>
      </c>
      <c r="C1177" t="s">
        <v>463</v>
      </c>
      <c r="D1177" t="s">
        <v>724</v>
      </c>
      <c r="F1177" t="s">
        <v>463</v>
      </c>
      <c r="G1177">
        <v>119</v>
      </c>
      <c r="H1177" s="34">
        <v>1600</v>
      </c>
      <c r="I1177" s="14" t="s">
        <v>45</v>
      </c>
      <c r="J1177" t="s">
        <v>463</v>
      </c>
      <c r="L1177">
        <v>24</v>
      </c>
      <c r="M1177">
        <v>11</v>
      </c>
      <c r="N1177">
        <v>24</v>
      </c>
      <c r="O1177" t="s">
        <v>532</v>
      </c>
      <c r="P1177" s="35" t="s">
        <v>436</v>
      </c>
      <c r="Q1177">
        <v>3</v>
      </c>
      <c r="R1177">
        <v>62</v>
      </c>
      <c r="S1177" s="23" t="s">
        <v>279</v>
      </c>
      <c r="T1177" t="s">
        <v>463</v>
      </c>
      <c r="U1177" t="s">
        <v>463</v>
      </c>
      <c r="AA1177" t="s">
        <v>463</v>
      </c>
      <c r="AB1177" t="s">
        <v>463</v>
      </c>
      <c r="AC1177" t="s">
        <v>463</v>
      </c>
    </row>
    <row r="1178" spans="1:29" x14ac:dyDescent="0.25">
      <c r="A1178" s="18" t="s">
        <v>277</v>
      </c>
      <c r="B1178" s="20" t="s">
        <v>315</v>
      </c>
      <c r="C1178">
        <v>67</v>
      </c>
      <c r="D1178">
        <v>10</v>
      </c>
      <c r="E1178" s="28" t="str">
        <f>VLOOKUP(U1178, method!$A$1:$B$15, 2, 0)</f>
        <v>中前</v>
      </c>
      <c r="F1178">
        <v>4</v>
      </c>
      <c r="G1178">
        <v>120</v>
      </c>
      <c r="H1178" s="46">
        <v>1800</v>
      </c>
      <c r="I1178" s="24" t="s">
        <v>146</v>
      </c>
      <c r="J1178">
        <v>1</v>
      </c>
      <c r="K1178">
        <v>50.51</v>
      </c>
      <c r="L1178">
        <v>6</v>
      </c>
      <c r="M1178">
        <v>11</v>
      </c>
      <c r="N1178">
        <v>24</v>
      </c>
      <c r="O1178" s="31" t="s">
        <v>439</v>
      </c>
      <c r="P1178" s="35" t="s">
        <v>455</v>
      </c>
      <c r="Q1178">
        <v>3</v>
      </c>
      <c r="R1178">
        <v>64</v>
      </c>
      <c r="S1178" s="23" t="s">
        <v>279</v>
      </c>
      <c r="T1178" t="s">
        <v>872</v>
      </c>
      <c r="U1178">
        <v>4</v>
      </c>
      <c r="V1178">
        <v>4</v>
      </c>
      <c r="W1178">
        <v>5</v>
      </c>
      <c r="X1178">
        <v>6</v>
      </c>
      <c r="Y1178">
        <v>10</v>
      </c>
      <c r="AA1178">
        <v>1130</v>
      </c>
      <c r="AB1178" t="s">
        <v>287</v>
      </c>
    </row>
    <row r="1179" spans="1:29" x14ac:dyDescent="0.25">
      <c r="A1179" s="18" t="s">
        <v>277</v>
      </c>
      <c r="B1179" s="20" t="s">
        <v>315</v>
      </c>
      <c r="C1179">
        <v>92</v>
      </c>
      <c r="D1179">
        <v>11</v>
      </c>
      <c r="E1179" s="29" t="str">
        <f>VLOOKUP(U1179, method!$A$1:$B$15, 2, 0)</f>
        <v>留後</v>
      </c>
      <c r="F1179">
        <v>10</v>
      </c>
      <c r="G1179">
        <v>123</v>
      </c>
      <c r="H1179" s="44">
        <v>1650</v>
      </c>
      <c r="I1179" s="25" t="s">
        <v>26</v>
      </c>
      <c r="J1179">
        <v>1</v>
      </c>
      <c r="K1179">
        <v>41.79</v>
      </c>
      <c r="L1179">
        <v>23</v>
      </c>
      <c r="M1179">
        <v>10</v>
      </c>
      <c r="N1179">
        <v>24</v>
      </c>
      <c r="O1179" t="s">
        <v>511</v>
      </c>
      <c r="P1179" s="35" t="s">
        <v>455</v>
      </c>
      <c r="Q1179">
        <v>3</v>
      </c>
      <c r="R1179">
        <v>64</v>
      </c>
      <c r="S1179" s="23" t="s">
        <v>279</v>
      </c>
      <c r="T1179" t="s">
        <v>1648</v>
      </c>
      <c r="U1179">
        <v>11</v>
      </c>
      <c r="V1179">
        <v>11</v>
      </c>
      <c r="W1179">
        <v>12</v>
      </c>
      <c r="X1179">
        <v>11</v>
      </c>
      <c r="AA1179">
        <v>1129</v>
      </c>
      <c r="AB1179" t="s">
        <v>1650</v>
      </c>
    </row>
    <row r="1180" spans="1:29" x14ac:dyDescent="0.25">
      <c r="A1180" s="18" t="s">
        <v>277</v>
      </c>
      <c r="B1180" s="21" t="s">
        <v>2596</v>
      </c>
      <c r="C1180">
        <v>20</v>
      </c>
      <c r="D1180" s="33">
        <v>3</v>
      </c>
      <c r="E1180" s="29" t="str">
        <f>VLOOKUP(U1180, method!$A$1:$B$15, 2, 0)</f>
        <v>留後</v>
      </c>
      <c r="F1180">
        <v>5</v>
      </c>
      <c r="G1180">
        <v>119</v>
      </c>
      <c r="H1180" s="46">
        <v>1400</v>
      </c>
      <c r="I1180" s="20" t="s">
        <v>56</v>
      </c>
      <c r="J1180">
        <v>1</v>
      </c>
      <c r="K1180">
        <v>21.38</v>
      </c>
      <c r="L1180">
        <v>5</v>
      </c>
      <c r="M1180">
        <v>7</v>
      </c>
      <c r="N1180">
        <v>25</v>
      </c>
      <c r="O1180" t="s">
        <v>631</v>
      </c>
      <c r="P1180" s="35" t="s">
        <v>436</v>
      </c>
      <c r="Q1180">
        <v>3</v>
      </c>
      <c r="R1180">
        <v>61</v>
      </c>
      <c r="S1180" s="14" t="s">
        <v>181</v>
      </c>
      <c r="T1180" s="10" t="s">
        <v>552</v>
      </c>
      <c r="U1180">
        <v>12</v>
      </c>
      <c r="V1180">
        <v>12</v>
      </c>
      <c r="W1180">
        <v>10</v>
      </c>
      <c r="X1180">
        <v>3</v>
      </c>
      <c r="AA1180">
        <v>1132</v>
      </c>
      <c r="AB1180" t="s">
        <v>175</v>
      </c>
    </row>
    <row r="1181" spans="1:29" x14ac:dyDescent="0.25">
      <c r="A1181" s="18" t="s">
        <v>277</v>
      </c>
      <c r="B1181" s="21" t="s">
        <v>2596</v>
      </c>
      <c r="C1181">
        <v>12</v>
      </c>
      <c r="D1181" s="34">
        <v>4</v>
      </c>
      <c r="E1181" s="27" t="str">
        <f>VLOOKUP(U1181, method!$A$1:$B$15, 2, 0)</f>
        <v>中後</v>
      </c>
      <c r="F1181">
        <v>4</v>
      </c>
      <c r="G1181">
        <v>117</v>
      </c>
      <c r="H1181" s="46">
        <v>1400</v>
      </c>
      <c r="I1181" s="15" t="s">
        <v>391</v>
      </c>
      <c r="J1181">
        <v>1</v>
      </c>
      <c r="K1181">
        <v>22.21</v>
      </c>
      <c r="L1181">
        <v>8</v>
      </c>
      <c r="M1181">
        <v>6</v>
      </c>
      <c r="N1181">
        <v>25</v>
      </c>
      <c r="O1181" t="s">
        <v>532</v>
      </c>
      <c r="P1181" s="35" t="s">
        <v>436</v>
      </c>
      <c r="Q1181">
        <v>3</v>
      </c>
      <c r="R1181">
        <v>61</v>
      </c>
      <c r="S1181" s="14" t="s">
        <v>181</v>
      </c>
      <c r="T1181" s="10" t="s">
        <v>552</v>
      </c>
      <c r="U1181">
        <v>10</v>
      </c>
      <c r="V1181">
        <v>10</v>
      </c>
      <c r="W1181">
        <v>10</v>
      </c>
      <c r="X1181">
        <v>4</v>
      </c>
      <c r="AA1181">
        <v>1145</v>
      </c>
      <c r="AB1181" t="s">
        <v>175</v>
      </c>
    </row>
    <row r="1182" spans="1:29" x14ac:dyDescent="0.25">
      <c r="A1182" s="18" t="s">
        <v>277</v>
      </c>
      <c r="B1182" s="21" t="s">
        <v>2596</v>
      </c>
      <c r="C1182">
        <v>39</v>
      </c>
      <c r="D1182" s="33">
        <v>3</v>
      </c>
      <c r="E1182" s="27" t="str">
        <f>VLOOKUP(U1182, method!$A$1:$B$15, 2, 0)</f>
        <v>中後</v>
      </c>
      <c r="F1182">
        <v>3</v>
      </c>
      <c r="G1182">
        <v>117</v>
      </c>
      <c r="H1182" s="46">
        <v>1400</v>
      </c>
      <c r="I1182" s="15" t="s">
        <v>391</v>
      </c>
      <c r="J1182">
        <v>1</v>
      </c>
      <c r="K1182">
        <v>21.53</v>
      </c>
      <c r="L1182">
        <v>4</v>
      </c>
      <c r="M1182">
        <v>5</v>
      </c>
      <c r="N1182">
        <v>25</v>
      </c>
      <c r="O1182" t="s">
        <v>551</v>
      </c>
      <c r="P1182" s="35" t="s">
        <v>436</v>
      </c>
      <c r="Q1182">
        <v>3</v>
      </c>
      <c r="R1182">
        <v>61</v>
      </c>
      <c r="S1182" s="14" t="s">
        <v>181</v>
      </c>
      <c r="T1182" s="10" t="s">
        <v>552</v>
      </c>
      <c r="U1182">
        <v>10</v>
      </c>
      <c r="V1182">
        <v>10</v>
      </c>
      <c r="W1182">
        <v>11</v>
      </c>
      <c r="X1182">
        <v>3</v>
      </c>
      <c r="AA1182">
        <v>1133</v>
      </c>
      <c r="AB1182" t="s">
        <v>1654</v>
      </c>
    </row>
    <row r="1183" spans="1:29" x14ac:dyDescent="0.25">
      <c r="A1183" s="18" t="s">
        <v>277</v>
      </c>
      <c r="B1183" s="21" t="s">
        <v>2596</v>
      </c>
      <c r="C1183">
        <v>31</v>
      </c>
      <c r="D1183">
        <v>13</v>
      </c>
      <c r="E1183" s="28" t="str">
        <f>VLOOKUP(U1183, method!$A$1:$B$15, 2, 0)</f>
        <v>中前</v>
      </c>
      <c r="F1183">
        <v>3</v>
      </c>
      <c r="G1183">
        <v>114</v>
      </c>
      <c r="H1183" s="34">
        <v>1600</v>
      </c>
      <c r="I1183" s="17" t="s">
        <v>512</v>
      </c>
      <c r="J1183">
        <v>1</v>
      </c>
      <c r="K1183">
        <v>36.01</v>
      </c>
      <c r="L1183">
        <v>6</v>
      </c>
      <c r="M1183">
        <v>4</v>
      </c>
      <c r="N1183">
        <v>25</v>
      </c>
      <c r="O1183" t="s">
        <v>469</v>
      </c>
      <c r="P1183" s="35" t="s">
        <v>455</v>
      </c>
      <c r="Q1183">
        <v>3</v>
      </c>
      <c r="R1183">
        <v>62</v>
      </c>
      <c r="S1183" s="14" t="s">
        <v>181</v>
      </c>
      <c r="T1183">
        <v>12</v>
      </c>
      <c r="U1183">
        <v>6</v>
      </c>
      <c r="V1183">
        <v>8</v>
      </c>
      <c r="W1183">
        <v>8</v>
      </c>
      <c r="X1183">
        <v>13</v>
      </c>
      <c r="AA1183">
        <v>1142</v>
      </c>
      <c r="AB1183" t="s">
        <v>1289</v>
      </c>
    </row>
    <row r="1184" spans="1:29" x14ac:dyDescent="0.25">
      <c r="A1184" s="18" t="s">
        <v>277</v>
      </c>
      <c r="B1184" s="21" t="s">
        <v>2596</v>
      </c>
      <c r="C1184">
        <v>22</v>
      </c>
      <c r="D1184">
        <v>10</v>
      </c>
      <c r="E1184" s="29" t="str">
        <f>VLOOKUP(U1184, method!$A$1:$B$15, 2, 0)</f>
        <v>留後</v>
      </c>
      <c r="F1184">
        <v>13</v>
      </c>
      <c r="G1184">
        <v>118</v>
      </c>
      <c r="H1184" s="46">
        <v>1400</v>
      </c>
      <c r="I1184" s="18" t="s">
        <v>201</v>
      </c>
      <c r="J1184">
        <v>1</v>
      </c>
      <c r="K1184">
        <v>21.99</v>
      </c>
      <c r="L1184">
        <v>23</v>
      </c>
      <c r="M1184">
        <v>2</v>
      </c>
      <c r="N1184">
        <v>25</v>
      </c>
      <c r="O1184" t="s">
        <v>545</v>
      </c>
      <c r="P1184" s="35" t="s">
        <v>455</v>
      </c>
      <c r="Q1184">
        <v>3</v>
      </c>
      <c r="R1184">
        <v>62</v>
      </c>
      <c r="S1184" s="14" t="s">
        <v>181</v>
      </c>
      <c r="T1184" t="s">
        <v>533</v>
      </c>
      <c r="U1184">
        <v>13</v>
      </c>
      <c r="V1184">
        <v>13</v>
      </c>
      <c r="W1184">
        <v>13</v>
      </c>
      <c r="X1184">
        <v>10</v>
      </c>
      <c r="AA1184">
        <v>1158</v>
      </c>
      <c r="AB1184" t="s">
        <v>1289</v>
      </c>
    </row>
    <row r="1185" spans="1:28" x14ac:dyDescent="0.25">
      <c r="A1185" s="18" t="s">
        <v>277</v>
      </c>
      <c r="B1185" s="21" t="s">
        <v>2596</v>
      </c>
      <c r="C1185">
        <v>15</v>
      </c>
      <c r="D1185">
        <v>11</v>
      </c>
      <c r="E1185" s="29" t="str">
        <f>VLOOKUP(U1185, method!$A$1:$B$15, 2, 0)</f>
        <v>留後</v>
      </c>
      <c r="F1185">
        <v>8</v>
      </c>
      <c r="G1185">
        <v>121</v>
      </c>
      <c r="H1185" s="46">
        <v>1400</v>
      </c>
      <c r="I1185" s="18" t="s">
        <v>201</v>
      </c>
      <c r="J1185">
        <v>1</v>
      </c>
      <c r="K1185">
        <v>22.4</v>
      </c>
      <c r="L1185">
        <v>31</v>
      </c>
      <c r="M1185">
        <v>1</v>
      </c>
      <c r="N1185">
        <v>25</v>
      </c>
      <c r="O1185" t="s">
        <v>469</v>
      </c>
      <c r="P1185" s="35" t="s">
        <v>455</v>
      </c>
      <c r="Q1185">
        <v>3</v>
      </c>
      <c r="R1185">
        <v>62</v>
      </c>
      <c r="S1185" s="14" t="s">
        <v>181</v>
      </c>
      <c r="T1185" t="s">
        <v>465</v>
      </c>
      <c r="U1185">
        <v>12</v>
      </c>
      <c r="V1185">
        <v>12</v>
      </c>
      <c r="W1185">
        <v>14</v>
      </c>
      <c r="X1185">
        <v>11</v>
      </c>
      <c r="AA1185">
        <v>1141</v>
      </c>
      <c r="AB1185" t="s">
        <v>1289</v>
      </c>
    </row>
    <row r="1186" spans="1:28" x14ac:dyDescent="0.25">
      <c r="A1186" s="18" t="s">
        <v>277</v>
      </c>
      <c r="B1186" s="21" t="s">
        <v>2596</v>
      </c>
      <c r="C1186">
        <v>18</v>
      </c>
      <c r="D1186" s="33">
        <v>1</v>
      </c>
      <c r="E1186" s="29" t="str">
        <f>VLOOKUP(U1186, method!$A$1:$B$15, 2, 0)</f>
        <v>留後</v>
      </c>
      <c r="F1186">
        <v>9</v>
      </c>
      <c r="G1186">
        <v>130</v>
      </c>
      <c r="H1186" s="46">
        <v>1400</v>
      </c>
      <c r="I1186" s="16" t="s">
        <v>71</v>
      </c>
      <c r="J1186">
        <v>1</v>
      </c>
      <c r="K1186">
        <v>21.81</v>
      </c>
      <c r="L1186">
        <v>29</v>
      </c>
      <c r="M1186">
        <v>12</v>
      </c>
      <c r="N1186">
        <v>24</v>
      </c>
      <c r="O1186" t="s">
        <v>469</v>
      </c>
      <c r="P1186" s="35" t="s">
        <v>455</v>
      </c>
      <c r="Q1186">
        <v>4</v>
      </c>
      <c r="R1186">
        <v>55</v>
      </c>
      <c r="S1186" s="14" t="s">
        <v>181</v>
      </c>
      <c r="T1186" s="10" t="s">
        <v>552</v>
      </c>
      <c r="U1186">
        <v>13</v>
      </c>
      <c r="V1186">
        <v>13</v>
      </c>
      <c r="W1186">
        <v>12</v>
      </c>
      <c r="X1186">
        <v>1</v>
      </c>
      <c r="AA1186">
        <v>1140</v>
      </c>
      <c r="AB1186" t="s">
        <v>1289</v>
      </c>
    </row>
    <row r="1187" spans="1:28" x14ac:dyDescent="0.25">
      <c r="A1187" s="18" t="s">
        <v>277</v>
      </c>
      <c r="B1187" s="21" t="s">
        <v>2596</v>
      </c>
      <c r="C1187">
        <v>13</v>
      </c>
      <c r="D1187">
        <v>11</v>
      </c>
      <c r="E1187" s="27" t="str">
        <f>VLOOKUP(U1187, method!$A$1:$B$15, 2, 0)</f>
        <v>中後</v>
      </c>
      <c r="F1187">
        <v>8</v>
      </c>
      <c r="G1187">
        <v>135</v>
      </c>
      <c r="H1187" s="46">
        <v>1400</v>
      </c>
      <c r="I1187" s="18" t="s">
        <v>201</v>
      </c>
      <c r="J1187">
        <v>1</v>
      </c>
      <c r="K1187">
        <v>23.13</v>
      </c>
      <c r="L1187">
        <v>14</v>
      </c>
      <c r="M1187">
        <v>7</v>
      </c>
      <c r="N1187">
        <v>24</v>
      </c>
      <c r="O1187" t="s">
        <v>545</v>
      </c>
      <c r="P1187" s="35" t="s">
        <v>455</v>
      </c>
      <c r="Q1187">
        <v>4</v>
      </c>
      <c r="R1187">
        <v>58</v>
      </c>
      <c r="S1187" s="14" t="s">
        <v>181</v>
      </c>
      <c r="T1187">
        <v>6</v>
      </c>
      <c r="U1187">
        <v>8</v>
      </c>
      <c r="V1187">
        <v>9</v>
      </c>
      <c r="W1187">
        <v>12</v>
      </c>
      <c r="X1187">
        <v>11</v>
      </c>
      <c r="AA1187">
        <v>1129</v>
      </c>
      <c r="AB1187" t="s">
        <v>1659</v>
      </c>
    </row>
    <row r="1188" spans="1:28" x14ac:dyDescent="0.25">
      <c r="A1188" s="18" t="s">
        <v>277</v>
      </c>
      <c r="B1188" s="21" t="s">
        <v>2596</v>
      </c>
      <c r="C1188">
        <v>12</v>
      </c>
      <c r="D1188">
        <v>12</v>
      </c>
      <c r="E1188" s="28" t="str">
        <f>VLOOKUP(U1188, method!$A$1:$B$15, 2, 0)</f>
        <v>中前</v>
      </c>
      <c r="F1188">
        <v>14</v>
      </c>
      <c r="G1188">
        <v>135</v>
      </c>
      <c r="H1188" s="34">
        <v>1600</v>
      </c>
      <c r="I1188" s="18" t="s">
        <v>201</v>
      </c>
      <c r="J1188">
        <v>1</v>
      </c>
      <c r="K1188">
        <v>37.19</v>
      </c>
      <c r="L1188">
        <v>8</v>
      </c>
      <c r="M1188">
        <v>6</v>
      </c>
      <c r="N1188">
        <v>24</v>
      </c>
      <c r="O1188" t="s">
        <v>532</v>
      </c>
      <c r="P1188" s="35" t="s">
        <v>455</v>
      </c>
      <c r="Q1188">
        <v>4</v>
      </c>
      <c r="R1188">
        <v>59</v>
      </c>
      <c r="S1188" s="14" t="s">
        <v>181</v>
      </c>
      <c r="T1188" t="s">
        <v>1142</v>
      </c>
      <c r="U1188">
        <v>4</v>
      </c>
      <c r="V1188">
        <v>4</v>
      </c>
      <c r="W1188">
        <v>10</v>
      </c>
      <c r="X1188">
        <v>12</v>
      </c>
      <c r="AA1188">
        <v>1129</v>
      </c>
      <c r="AB1188" t="s">
        <v>16</v>
      </c>
    </row>
    <row r="1189" spans="1:28" x14ac:dyDescent="0.25">
      <c r="A1189" s="18" t="s">
        <v>277</v>
      </c>
      <c r="B1189" s="21" t="s">
        <v>2596</v>
      </c>
      <c r="C1189">
        <v>9.6</v>
      </c>
      <c r="D1189" s="34">
        <v>5</v>
      </c>
      <c r="E1189" s="27" t="str">
        <f>VLOOKUP(U1189, method!$A$1:$B$15, 2, 0)</f>
        <v>中後</v>
      </c>
      <c r="F1189">
        <v>8</v>
      </c>
      <c r="G1189">
        <v>134</v>
      </c>
      <c r="H1189" s="46">
        <v>1400</v>
      </c>
      <c r="I1189" s="16" t="s">
        <v>71</v>
      </c>
      <c r="J1189">
        <v>1</v>
      </c>
      <c r="K1189">
        <v>23.47</v>
      </c>
      <c r="L1189">
        <v>19</v>
      </c>
      <c r="M1189">
        <v>5</v>
      </c>
      <c r="N1189">
        <v>24</v>
      </c>
      <c r="O1189" t="s">
        <v>631</v>
      </c>
      <c r="P1189" s="35" t="s">
        <v>455</v>
      </c>
      <c r="Q1189">
        <v>4</v>
      </c>
      <c r="R1189">
        <v>59</v>
      </c>
      <c r="S1189" s="14" t="s">
        <v>181</v>
      </c>
      <c r="T1189" t="s">
        <v>558</v>
      </c>
      <c r="U1189">
        <v>8</v>
      </c>
      <c r="V1189">
        <v>9</v>
      </c>
      <c r="W1189">
        <v>10</v>
      </c>
      <c r="X1189">
        <v>5</v>
      </c>
      <c r="AA1189">
        <v>1134</v>
      </c>
      <c r="AB1189" t="s">
        <v>16</v>
      </c>
    </row>
    <row r="1190" spans="1:28" x14ac:dyDescent="0.25">
      <c r="A1190" s="18" t="s">
        <v>277</v>
      </c>
      <c r="B1190" s="21" t="s">
        <v>2596</v>
      </c>
      <c r="C1190">
        <v>3.6</v>
      </c>
      <c r="D1190">
        <v>12</v>
      </c>
      <c r="E1190" s="29" t="str">
        <f>VLOOKUP(U1190, method!$A$1:$B$15, 2, 0)</f>
        <v>留後</v>
      </c>
      <c r="F1190">
        <v>12</v>
      </c>
      <c r="G1190">
        <v>135</v>
      </c>
      <c r="H1190" s="46">
        <v>1400</v>
      </c>
      <c r="I1190" s="16" t="s">
        <v>71</v>
      </c>
      <c r="J1190">
        <v>1</v>
      </c>
      <c r="K1190">
        <v>22.9</v>
      </c>
      <c r="L1190">
        <v>14</v>
      </c>
      <c r="M1190">
        <v>4</v>
      </c>
      <c r="N1190">
        <v>24</v>
      </c>
      <c r="O1190" t="s">
        <v>532</v>
      </c>
      <c r="P1190" s="35" t="s">
        <v>436</v>
      </c>
      <c r="Q1190">
        <v>4</v>
      </c>
      <c r="R1190">
        <v>59</v>
      </c>
      <c r="S1190" s="14" t="s">
        <v>181</v>
      </c>
      <c r="T1190" t="s">
        <v>562</v>
      </c>
      <c r="U1190">
        <v>12</v>
      </c>
      <c r="V1190">
        <v>11</v>
      </c>
      <c r="W1190">
        <v>11</v>
      </c>
      <c r="X1190">
        <v>12</v>
      </c>
      <c r="AA1190">
        <v>1135</v>
      </c>
      <c r="AB1190" t="s">
        <v>16</v>
      </c>
    </row>
    <row r="1191" spans="1:28" x14ac:dyDescent="0.25">
      <c r="A1191" s="18" t="s">
        <v>277</v>
      </c>
      <c r="B1191" s="21" t="s">
        <v>2596</v>
      </c>
      <c r="C1191">
        <v>6.2</v>
      </c>
      <c r="D1191" s="33">
        <v>2</v>
      </c>
      <c r="E1191" s="28" t="str">
        <f>VLOOKUP(U1191, method!$A$1:$B$15, 2, 0)</f>
        <v>中前</v>
      </c>
      <c r="F1191">
        <v>14</v>
      </c>
      <c r="G1191">
        <v>133</v>
      </c>
      <c r="H1191" s="46">
        <v>1400</v>
      </c>
      <c r="I1191" s="24" t="s">
        <v>146</v>
      </c>
      <c r="J1191">
        <v>1</v>
      </c>
      <c r="K1191">
        <v>22.53</v>
      </c>
      <c r="L1191">
        <v>16</v>
      </c>
      <c r="M1191">
        <v>3</v>
      </c>
      <c r="N1191">
        <v>24</v>
      </c>
      <c r="O1191" t="s">
        <v>631</v>
      </c>
      <c r="P1191" s="35" t="s">
        <v>455</v>
      </c>
      <c r="Q1191">
        <v>4</v>
      </c>
      <c r="R1191">
        <v>58</v>
      </c>
      <c r="S1191" s="14" t="s">
        <v>181</v>
      </c>
      <c r="T1191" s="10" t="s">
        <v>597</v>
      </c>
      <c r="U1191">
        <v>5</v>
      </c>
      <c r="V1191">
        <v>2</v>
      </c>
      <c r="W1191">
        <v>2</v>
      </c>
      <c r="X1191">
        <v>2</v>
      </c>
      <c r="AA1191">
        <v>1141</v>
      </c>
      <c r="AB1191" t="s">
        <v>16</v>
      </c>
    </row>
    <row r="1192" spans="1:28" x14ac:dyDescent="0.25">
      <c r="A1192" s="18" t="s">
        <v>277</v>
      </c>
      <c r="B1192" s="21" t="s">
        <v>2596</v>
      </c>
      <c r="C1192">
        <v>6.5</v>
      </c>
      <c r="D1192" s="33">
        <v>1</v>
      </c>
      <c r="E1192" s="26" t="str">
        <f>VLOOKUP(U1192, method!$A$1:$B$15, 2, 0)</f>
        <v>放頭</v>
      </c>
      <c r="F1192">
        <v>4</v>
      </c>
      <c r="G1192">
        <v>129</v>
      </c>
      <c r="H1192" s="46">
        <v>1400</v>
      </c>
      <c r="I1192" s="16" t="s">
        <v>71</v>
      </c>
      <c r="J1192">
        <v>1</v>
      </c>
      <c r="K1192">
        <v>23.2</v>
      </c>
      <c r="L1192">
        <v>23</v>
      </c>
      <c r="M1192">
        <v>12</v>
      </c>
      <c r="N1192">
        <v>23</v>
      </c>
      <c r="O1192" t="s">
        <v>532</v>
      </c>
      <c r="P1192" s="35" t="s">
        <v>455</v>
      </c>
      <c r="Q1192" t="s">
        <v>826</v>
      </c>
      <c r="R1192">
        <v>52</v>
      </c>
      <c r="S1192" s="14" t="s">
        <v>181</v>
      </c>
      <c r="T1192" s="10" t="s">
        <v>597</v>
      </c>
      <c r="U1192">
        <v>2</v>
      </c>
      <c r="V1192">
        <v>3</v>
      </c>
      <c r="W1192">
        <v>2</v>
      </c>
      <c r="X1192">
        <v>1</v>
      </c>
      <c r="AA1192">
        <v>1163</v>
      </c>
      <c r="AB1192" t="s">
        <v>16</v>
      </c>
    </row>
    <row r="1193" spans="1:28" x14ac:dyDescent="0.25">
      <c r="A1193" s="18" t="s">
        <v>277</v>
      </c>
      <c r="B1193" s="21" t="s">
        <v>2596</v>
      </c>
      <c r="C1193">
        <v>10</v>
      </c>
      <c r="D1193">
        <v>6</v>
      </c>
      <c r="E1193" s="29" t="str">
        <f>VLOOKUP(U1193, method!$A$1:$B$15, 2, 0)</f>
        <v>留後</v>
      </c>
      <c r="F1193">
        <v>13</v>
      </c>
      <c r="G1193">
        <v>129</v>
      </c>
      <c r="H1193" s="46">
        <v>1200</v>
      </c>
      <c r="I1193" s="16" t="s">
        <v>71</v>
      </c>
      <c r="J1193">
        <v>1</v>
      </c>
      <c r="K1193">
        <v>10.34</v>
      </c>
      <c r="L1193">
        <v>11</v>
      </c>
      <c r="M1193">
        <v>11</v>
      </c>
      <c r="N1193">
        <v>23</v>
      </c>
      <c r="O1193" t="s">
        <v>491</v>
      </c>
      <c r="P1193" s="35" t="s">
        <v>455</v>
      </c>
      <c r="Q1193" t="s">
        <v>826</v>
      </c>
      <c r="R1193">
        <v>52</v>
      </c>
      <c r="S1193" s="14" t="s">
        <v>181</v>
      </c>
      <c r="T1193" t="s">
        <v>473</v>
      </c>
      <c r="U1193">
        <v>13</v>
      </c>
      <c r="V1193">
        <v>11</v>
      </c>
      <c r="W1193">
        <v>6</v>
      </c>
      <c r="AA1193">
        <v>1171</v>
      </c>
      <c r="AB1193" t="s">
        <v>100</v>
      </c>
    </row>
    <row r="1194" spans="1:28" x14ac:dyDescent="0.25">
      <c r="A1194" s="18" t="s">
        <v>277</v>
      </c>
      <c r="B1194" s="22" t="s">
        <v>2598</v>
      </c>
      <c r="C1194">
        <v>11</v>
      </c>
      <c r="D1194" s="33">
        <v>3</v>
      </c>
      <c r="E1194" s="28" t="str">
        <f>VLOOKUP(U1194, method!$A$1:$B$15, 2, 0)</f>
        <v>中前</v>
      </c>
      <c r="F1194">
        <v>3</v>
      </c>
      <c r="G1194">
        <v>126</v>
      </c>
      <c r="H1194" s="44">
        <v>1650</v>
      </c>
      <c r="I1194" s="19" t="s">
        <v>388</v>
      </c>
      <c r="J1194">
        <v>1</v>
      </c>
      <c r="K1194">
        <v>39.229999999999997</v>
      </c>
      <c r="L1194">
        <v>25</v>
      </c>
      <c r="M1194">
        <v>6</v>
      </c>
      <c r="N1194">
        <v>25</v>
      </c>
      <c r="O1194" s="31" t="s">
        <v>435</v>
      </c>
      <c r="P1194" s="35" t="s">
        <v>436</v>
      </c>
      <c r="Q1194">
        <v>3</v>
      </c>
      <c r="R1194">
        <v>67</v>
      </c>
      <c r="S1194" s="19" t="s">
        <v>13</v>
      </c>
      <c r="T1194" s="10" t="s">
        <v>597</v>
      </c>
      <c r="U1194">
        <v>6</v>
      </c>
      <c r="V1194">
        <v>6</v>
      </c>
      <c r="W1194">
        <v>5</v>
      </c>
      <c r="X1194">
        <v>3</v>
      </c>
      <c r="AA1194">
        <v>1013</v>
      </c>
      <c r="AB1194" t="s">
        <v>16</v>
      </c>
    </row>
    <row r="1195" spans="1:28" x14ac:dyDescent="0.25">
      <c r="A1195" s="18" t="s">
        <v>277</v>
      </c>
      <c r="B1195" s="22" t="s">
        <v>2598</v>
      </c>
      <c r="C1195">
        <v>17</v>
      </c>
      <c r="D1195">
        <v>9</v>
      </c>
      <c r="E1195" s="27" t="str">
        <f>VLOOKUP(U1195, method!$A$1:$B$15, 2, 0)</f>
        <v>中後</v>
      </c>
      <c r="F1195">
        <v>3</v>
      </c>
      <c r="G1195">
        <v>125</v>
      </c>
      <c r="H1195" s="44">
        <v>1650</v>
      </c>
      <c r="I1195" s="19" t="s">
        <v>388</v>
      </c>
      <c r="J1195">
        <v>1</v>
      </c>
      <c r="K1195">
        <v>40.729999999999997</v>
      </c>
      <c r="L1195">
        <v>4</v>
      </c>
      <c r="M1195">
        <v>6</v>
      </c>
      <c r="N1195">
        <v>25</v>
      </c>
      <c r="O1195" s="31" t="s">
        <v>439</v>
      </c>
      <c r="P1195" s="36" t="s">
        <v>440</v>
      </c>
      <c r="Q1195">
        <v>3</v>
      </c>
      <c r="R1195">
        <v>67</v>
      </c>
      <c r="S1195" s="19" t="s">
        <v>13</v>
      </c>
      <c r="T1195" t="s">
        <v>461</v>
      </c>
      <c r="U1195">
        <v>8</v>
      </c>
      <c r="V1195">
        <v>6</v>
      </c>
      <c r="W1195">
        <v>5</v>
      </c>
      <c r="X1195">
        <v>9</v>
      </c>
      <c r="AA1195">
        <v>1008</v>
      </c>
      <c r="AB1195" t="s">
        <v>16</v>
      </c>
    </row>
    <row r="1196" spans="1:28" x14ac:dyDescent="0.25">
      <c r="A1196" s="18" t="s">
        <v>277</v>
      </c>
      <c r="B1196" s="22" t="s">
        <v>2598</v>
      </c>
      <c r="C1196">
        <v>20</v>
      </c>
      <c r="D1196" s="33">
        <v>1</v>
      </c>
      <c r="E1196" s="29" t="str">
        <f>VLOOKUP(U1196, method!$A$1:$B$15, 2, 0)</f>
        <v>留後</v>
      </c>
      <c r="F1196">
        <v>11</v>
      </c>
      <c r="G1196">
        <v>135</v>
      </c>
      <c r="H1196" s="46">
        <v>1800</v>
      </c>
      <c r="I1196" s="19" t="s">
        <v>388</v>
      </c>
      <c r="J1196">
        <v>1</v>
      </c>
      <c r="K1196">
        <v>48.72</v>
      </c>
      <c r="L1196">
        <v>30</v>
      </c>
      <c r="M1196">
        <v>4</v>
      </c>
      <c r="N1196">
        <v>25</v>
      </c>
      <c r="O1196" s="31" t="s">
        <v>451</v>
      </c>
      <c r="P1196" s="35" t="s">
        <v>436</v>
      </c>
      <c r="Q1196">
        <v>4</v>
      </c>
      <c r="R1196">
        <v>60</v>
      </c>
      <c r="S1196" s="19" t="s">
        <v>13</v>
      </c>
      <c r="T1196" s="10" t="s">
        <v>597</v>
      </c>
      <c r="U1196">
        <v>12</v>
      </c>
      <c r="V1196">
        <v>12</v>
      </c>
      <c r="W1196">
        <v>12</v>
      </c>
      <c r="X1196">
        <v>12</v>
      </c>
      <c r="Y1196">
        <v>1</v>
      </c>
      <c r="AA1196">
        <v>1027</v>
      </c>
      <c r="AB1196" t="s">
        <v>16</v>
      </c>
    </row>
    <row r="1197" spans="1:28" x14ac:dyDescent="0.25">
      <c r="A1197" s="18" t="s">
        <v>277</v>
      </c>
      <c r="B1197" s="22" t="s">
        <v>2598</v>
      </c>
      <c r="C1197">
        <v>3.6</v>
      </c>
      <c r="D1197" s="33">
        <v>1</v>
      </c>
      <c r="E1197" s="29" t="str">
        <f>VLOOKUP(U1197, method!$A$1:$B$15, 2, 0)</f>
        <v>留後</v>
      </c>
      <c r="F1197">
        <v>10</v>
      </c>
      <c r="G1197">
        <v>133</v>
      </c>
      <c r="H1197" s="46">
        <v>1800</v>
      </c>
      <c r="I1197" s="22" t="s">
        <v>33</v>
      </c>
      <c r="J1197">
        <v>1</v>
      </c>
      <c r="K1197">
        <v>49.36</v>
      </c>
      <c r="L1197">
        <v>9</v>
      </c>
      <c r="M1197">
        <v>4</v>
      </c>
      <c r="N1197">
        <v>25</v>
      </c>
      <c r="O1197" s="31" t="s">
        <v>439</v>
      </c>
      <c r="P1197" s="35" t="s">
        <v>436</v>
      </c>
      <c r="Q1197">
        <v>4</v>
      </c>
      <c r="R1197">
        <v>55</v>
      </c>
      <c r="S1197" s="19" t="s">
        <v>13</v>
      </c>
      <c r="T1197" s="10" t="s">
        <v>613</v>
      </c>
      <c r="U1197">
        <v>11</v>
      </c>
      <c r="V1197">
        <v>11</v>
      </c>
      <c r="W1197">
        <v>11</v>
      </c>
      <c r="X1197">
        <v>8</v>
      </c>
      <c r="Y1197">
        <v>1</v>
      </c>
      <c r="AA1197">
        <v>1034</v>
      </c>
      <c r="AB1197" t="s">
        <v>16</v>
      </c>
    </row>
    <row r="1198" spans="1:28" x14ac:dyDescent="0.25">
      <c r="A1198" s="18" t="s">
        <v>277</v>
      </c>
      <c r="B1198" s="22" t="s">
        <v>2598</v>
      </c>
      <c r="C1198">
        <v>4.5</v>
      </c>
      <c r="D1198" s="33">
        <v>2</v>
      </c>
      <c r="E1198" s="27" t="str">
        <f>VLOOKUP(U1198, method!$A$1:$B$15, 2, 0)</f>
        <v>中後</v>
      </c>
      <c r="F1198">
        <v>5</v>
      </c>
      <c r="G1198">
        <v>129</v>
      </c>
      <c r="H1198" s="44">
        <v>1650</v>
      </c>
      <c r="I1198" s="19" t="s">
        <v>388</v>
      </c>
      <c r="J1198">
        <v>1</v>
      </c>
      <c r="K1198">
        <v>38.5</v>
      </c>
      <c r="L1198">
        <v>2</v>
      </c>
      <c r="M1198">
        <v>4</v>
      </c>
      <c r="N1198">
        <v>25</v>
      </c>
      <c r="O1198" s="31" t="s">
        <v>451</v>
      </c>
      <c r="P1198" s="35" t="s">
        <v>436</v>
      </c>
      <c r="Q1198">
        <v>4</v>
      </c>
      <c r="R1198">
        <v>54</v>
      </c>
      <c r="S1198" s="19" t="s">
        <v>13</v>
      </c>
      <c r="T1198" s="10" t="s">
        <v>376</v>
      </c>
      <c r="U1198">
        <v>8</v>
      </c>
      <c r="V1198">
        <v>8</v>
      </c>
      <c r="W1198">
        <v>6</v>
      </c>
      <c r="X1198">
        <v>2</v>
      </c>
      <c r="AA1198">
        <v>1041</v>
      </c>
      <c r="AB1198" t="s">
        <v>16</v>
      </c>
    </row>
    <row r="1199" spans="1:28" x14ac:dyDescent="0.25">
      <c r="A1199" s="18" t="s">
        <v>277</v>
      </c>
      <c r="B1199" s="22" t="s">
        <v>2598</v>
      </c>
      <c r="C1199">
        <v>20</v>
      </c>
      <c r="D1199" s="34">
        <v>5</v>
      </c>
      <c r="E1199" s="29" t="str">
        <f>VLOOKUP(U1199, method!$A$1:$B$15, 2, 0)</f>
        <v>留後</v>
      </c>
      <c r="F1199">
        <v>12</v>
      </c>
      <c r="G1199">
        <v>131</v>
      </c>
      <c r="H1199" s="44">
        <v>1650</v>
      </c>
      <c r="I1199" s="23" t="s">
        <v>39</v>
      </c>
      <c r="J1199">
        <v>1</v>
      </c>
      <c r="K1199">
        <v>39.79</v>
      </c>
      <c r="L1199">
        <v>19</v>
      </c>
      <c r="M1199">
        <v>3</v>
      </c>
      <c r="N1199">
        <v>25</v>
      </c>
      <c r="O1199" s="30" t="s">
        <v>445</v>
      </c>
      <c r="P1199" s="35" t="s">
        <v>436</v>
      </c>
      <c r="Q1199">
        <v>4</v>
      </c>
      <c r="R1199">
        <v>56</v>
      </c>
      <c r="S1199" s="19" t="s">
        <v>13</v>
      </c>
      <c r="T1199" s="10" t="s">
        <v>498</v>
      </c>
      <c r="U1199">
        <v>12</v>
      </c>
      <c r="V1199">
        <v>12</v>
      </c>
      <c r="W1199">
        <v>12</v>
      </c>
      <c r="X1199">
        <v>5</v>
      </c>
      <c r="AA1199">
        <v>1039</v>
      </c>
      <c r="AB1199" t="s">
        <v>16</v>
      </c>
    </row>
    <row r="1200" spans="1:28" x14ac:dyDescent="0.25">
      <c r="A1200" s="18" t="s">
        <v>277</v>
      </c>
      <c r="B1200" s="22" t="s">
        <v>2598</v>
      </c>
      <c r="C1200">
        <v>12</v>
      </c>
      <c r="D1200">
        <v>7</v>
      </c>
      <c r="E1200" s="27" t="str">
        <f>VLOOKUP(U1200, method!$A$1:$B$15, 2, 0)</f>
        <v>中後</v>
      </c>
      <c r="F1200">
        <v>6</v>
      </c>
      <c r="G1200">
        <v>133</v>
      </c>
      <c r="H1200" s="44">
        <v>1650</v>
      </c>
      <c r="I1200" s="25" t="s">
        <v>409</v>
      </c>
      <c r="J1200">
        <v>1</v>
      </c>
      <c r="K1200">
        <v>40.76</v>
      </c>
      <c r="L1200">
        <v>26</v>
      </c>
      <c r="M1200">
        <v>2</v>
      </c>
      <c r="N1200">
        <v>25</v>
      </c>
      <c r="O1200" s="31" t="s">
        <v>435</v>
      </c>
      <c r="P1200" s="35" t="s">
        <v>455</v>
      </c>
      <c r="Q1200">
        <v>4</v>
      </c>
      <c r="R1200">
        <v>58</v>
      </c>
      <c r="S1200" s="19" t="s">
        <v>13</v>
      </c>
      <c r="T1200" t="s">
        <v>536</v>
      </c>
      <c r="U1200">
        <v>8</v>
      </c>
      <c r="V1200">
        <v>8</v>
      </c>
      <c r="W1200">
        <v>8</v>
      </c>
      <c r="X1200">
        <v>7</v>
      </c>
      <c r="AA1200">
        <v>1043</v>
      </c>
      <c r="AB1200" t="s">
        <v>16</v>
      </c>
    </row>
    <row r="1201" spans="1:28" x14ac:dyDescent="0.25">
      <c r="A1201" s="18" t="s">
        <v>277</v>
      </c>
      <c r="B1201" s="22" t="s">
        <v>2598</v>
      </c>
      <c r="C1201">
        <v>4</v>
      </c>
      <c r="D1201">
        <v>6</v>
      </c>
      <c r="E1201" s="26" t="str">
        <f>VLOOKUP(U1201, method!$A$1:$B$15, 2, 0)</f>
        <v>放頭</v>
      </c>
      <c r="F1201">
        <v>7</v>
      </c>
      <c r="G1201">
        <v>135</v>
      </c>
      <c r="H1201" s="44">
        <v>1650</v>
      </c>
      <c r="I1201" s="22" t="s">
        <v>33</v>
      </c>
      <c r="J1201">
        <v>1</v>
      </c>
      <c r="K1201">
        <v>41.43</v>
      </c>
      <c r="L1201">
        <v>8</v>
      </c>
      <c r="M1201">
        <v>1</v>
      </c>
      <c r="N1201">
        <v>25</v>
      </c>
      <c r="O1201" s="31" t="s">
        <v>439</v>
      </c>
      <c r="P1201" s="35" t="s">
        <v>455</v>
      </c>
      <c r="Q1201">
        <v>4</v>
      </c>
      <c r="R1201">
        <v>59</v>
      </c>
      <c r="S1201" s="19" t="s">
        <v>13</v>
      </c>
      <c r="T1201" s="10" t="s">
        <v>498</v>
      </c>
      <c r="U1201">
        <v>3</v>
      </c>
      <c r="V1201">
        <v>4</v>
      </c>
      <c r="W1201">
        <v>4</v>
      </c>
      <c r="X1201">
        <v>6</v>
      </c>
      <c r="AA1201">
        <v>1033</v>
      </c>
      <c r="AB1201" t="s">
        <v>16</v>
      </c>
    </row>
    <row r="1202" spans="1:28" x14ac:dyDescent="0.25">
      <c r="A1202" s="18" t="s">
        <v>277</v>
      </c>
      <c r="B1202" s="22" t="s">
        <v>2598</v>
      </c>
      <c r="C1202">
        <v>48</v>
      </c>
      <c r="D1202" s="33">
        <v>3</v>
      </c>
      <c r="E1202" s="29" t="str">
        <f>VLOOKUP(U1202, method!$A$1:$B$15, 2, 0)</f>
        <v>留後</v>
      </c>
      <c r="F1202">
        <v>12</v>
      </c>
      <c r="G1202">
        <v>135</v>
      </c>
      <c r="H1202" s="44">
        <v>1650</v>
      </c>
      <c r="I1202" s="23" t="s">
        <v>39</v>
      </c>
      <c r="J1202">
        <v>1</v>
      </c>
      <c r="K1202">
        <v>39.75</v>
      </c>
      <c r="L1202">
        <v>26</v>
      </c>
      <c r="M1202">
        <v>12</v>
      </c>
      <c r="N1202">
        <v>24</v>
      </c>
      <c r="O1202" s="31" t="s">
        <v>451</v>
      </c>
      <c r="P1202" s="35" t="s">
        <v>455</v>
      </c>
      <c r="Q1202">
        <v>4</v>
      </c>
      <c r="R1202">
        <v>58</v>
      </c>
      <c r="S1202" s="19" t="s">
        <v>13</v>
      </c>
      <c r="T1202" s="10" t="s">
        <v>613</v>
      </c>
      <c r="U1202">
        <v>12</v>
      </c>
      <c r="V1202">
        <v>12</v>
      </c>
      <c r="W1202">
        <v>12</v>
      </c>
      <c r="X1202">
        <v>3</v>
      </c>
      <c r="AA1202">
        <v>1023</v>
      </c>
      <c r="AB1202" t="s">
        <v>16</v>
      </c>
    </row>
    <row r="1203" spans="1:28" x14ac:dyDescent="0.25">
      <c r="A1203" s="18" t="s">
        <v>277</v>
      </c>
      <c r="B1203" s="22" t="s">
        <v>2598</v>
      </c>
      <c r="C1203">
        <v>10</v>
      </c>
      <c r="D1203">
        <v>11</v>
      </c>
      <c r="E1203" s="26" t="str">
        <f>VLOOKUP(U1203, method!$A$1:$B$15, 2, 0)</f>
        <v>放頭</v>
      </c>
      <c r="F1203">
        <v>7</v>
      </c>
      <c r="G1203">
        <v>135</v>
      </c>
      <c r="H1203" s="44">
        <v>1650</v>
      </c>
      <c r="I1203" s="17" t="s">
        <v>399</v>
      </c>
      <c r="J1203">
        <v>1</v>
      </c>
      <c r="K1203">
        <v>41.84</v>
      </c>
      <c r="L1203">
        <v>20</v>
      </c>
      <c r="M1203">
        <v>11</v>
      </c>
      <c r="N1203">
        <v>24</v>
      </c>
      <c r="O1203" s="31" t="s">
        <v>435</v>
      </c>
      <c r="P1203" s="36" t="s">
        <v>440</v>
      </c>
      <c r="Q1203">
        <v>4</v>
      </c>
      <c r="R1203">
        <v>58</v>
      </c>
      <c r="S1203" s="19" t="s">
        <v>13</v>
      </c>
      <c r="T1203" t="s">
        <v>567</v>
      </c>
      <c r="U1203">
        <v>1</v>
      </c>
      <c r="V1203">
        <v>2</v>
      </c>
      <c r="W1203">
        <v>1</v>
      </c>
      <c r="X1203">
        <v>11</v>
      </c>
      <c r="AA1203">
        <v>1024</v>
      </c>
      <c r="AB1203" t="s">
        <v>16</v>
      </c>
    </row>
    <row r="1204" spans="1:28" x14ac:dyDescent="0.25">
      <c r="A1204" s="18" t="s">
        <v>277</v>
      </c>
      <c r="B1204" s="22" t="s">
        <v>2598</v>
      </c>
      <c r="C1204">
        <v>35</v>
      </c>
      <c r="D1204" s="33">
        <v>2</v>
      </c>
      <c r="E1204" s="26" t="str">
        <f>VLOOKUP(U1204, method!$A$1:$B$15, 2, 0)</f>
        <v>放頭</v>
      </c>
      <c r="F1204">
        <v>3</v>
      </c>
      <c r="G1204">
        <v>131</v>
      </c>
      <c r="H1204" s="44">
        <v>1650</v>
      </c>
      <c r="I1204" s="23" t="s">
        <v>39</v>
      </c>
      <c r="J1204">
        <v>1</v>
      </c>
      <c r="K1204">
        <v>40.659999999999997</v>
      </c>
      <c r="L1204">
        <v>30</v>
      </c>
      <c r="M1204">
        <v>10</v>
      </c>
      <c r="N1204">
        <v>24</v>
      </c>
      <c r="O1204" s="31" t="s">
        <v>451</v>
      </c>
      <c r="P1204" s="35" t="s">
        <v>455</v>
      </c>
      <c r="Q1204">
        <v>4</v>
      </c>
      <c r="R1204">
        <v>57</v>
      </c>
      <c r="S1204" s="19" t="s">
        <v>13</v>
      </c>
      <c r="T1204" s="10" t="s">
        <v>488</v>
      </c>
      <c r="U1204">
        <v>3</v>
      </c>
      <c r="V1204">
        <v>4</v>
      </c>
      <c r="W1204">
        <v>3</v>
      </c>
      <c r="X1204">
        <v>2</v>
      </c>
      <c r="AA1204">
        <v>1020</v>
      </c>
      <c r="AB1204" t="s">
        <v>16</v>
      </c>
    </row>
    <row r="1205" spans="1:28" x14ac:dyDescent="0.25">
      <c r="A1205" s="18" t="s">
        <v>277</v>
      </c>
      <c r="B1205" s="22" t="s">
        <v>2598</v>
      </c>
      <c r="C1205">
        <v>60</v>
      </c>
      <c r="D1205">
        <v>12</v>
      </c>
      <c r="E1205" s="27" t="str">
        <f>VLOOKUP(U1205, method!$A$1:$B$15, 2, 0)</f>
        <v>中後</v>
      </c>
      <c r="F1205">
        <v>12</v>
      </c>
      <c r="G1205">
        <v>133</v>
      </c>
      <c r="H1205" s="46">
        <v>1400</v>
      </c>
      <c r="I1205" s="17" t="s">
        <v>448</v>
      </c>
      <c r="J1205">
        <v>1</v>
      </c>
      <c r="K1205">
        <v>23.23</v>
      </c>
      <c r="L1205">
        <v>6</v>
      </c>
      <c r="M1205">
        <v>10</v>
      </c>
      <c r="N1205">
        <v>24</v>
      </c>
      <c r="O1205" t="s">
        <v>545</v>
      </c>
      <c r="P1205" s="35" t="s">
        <v>436</v>
      </c>
      <c r="Q1205">
        <v>4</v>
      </c>
      <c r="R1205">
        <v>59</v>
      </c>
      <c r="S1205" s="19" t="s">
        <v>13</v>
      </c>
      <c r="T1205" t="s">
        <v>573</v>
      </c>
      <c r="U1205">
        <v>9</v>
      </c>
      <c r="V1205">
        <v>9</v>
      </c>
      <c r="W1205">
        <v>8</v>
      </c>
      <c r="X1205">
        <v>12</v>
      </c>
      <c r="AA1205">
        <v>1012</v>
      </c>
      <c r="AB1205" t="s">
        <v>16</v>
      </c>
    </row>
    <row r="1206" spans="1:28" x14ac:dyDescent="0.25">
      <c r="A1206" s="18" t="s">
        <v>277</v>
      </c>
      <c r="B1206" s="22" t="s">
        <v>2598</v>
      </c>
      <c r="C1206">
        <v>51</v>
      </c>
      <c r="D1206">
        <v>6</v>
      </c>
      <c r="E1206" s="28" t="str">
        <f>VLOOKUP(U1206, method!$A$1:$B$15, 2, 0)</f>
        <v>中前</v>
      </c>
      <c r="F1206">
        <v>3</v>
      </c>
      <c r="G1206">
        <v>125</v>
      </c>
      <c r="H1206" s="46">
        <v>1400</v>
      </c>
      <c r="I1206" s="22" t="s">
        <v>833</v>
      </c>
      <c r="J1206">
        <v>1</v>
      </c>
      <c r="K1206">
        <v>22.74</v>
      </c>
      <c r="L1206">
        <v>15</v>
      </c>
      <c r="M1206">
        <v>9</v>
      </c>
      <c r="N1206">
        <v>24</v>
      </c>
      <c r="O1206" t="s">
        <v>491</v>
      </c>
      <c r="P1206" s="35" t="s">
        <v>436</v>
      </c>
      <c r="Q1206">
        <v>4</v>
      </c>
      <c r="R1206">
        <v>60</v>
      </c>
      <c r="S1206" s="19" t="s">
        <v>13</v>
      </c>
      <c r="T1206" t="s">
        <v>519</v>
      </c>
      <c r="U1206">
        <v>4</v>
      </c>
      <c r="V1206">
        <v>5</v>
      </c>
      <c r="W1206">
        <v>3</v>
      </c>
      <c r="X1206">
        <v>6</v>
      </c>
      <c r="AA1206">
        <v>1029</v>
      </c>
      <c r="AB1206" t="s">
        <v>16</v>
      </c>
    </row>
    <row r="1207" spans="1:28" x14ac:dyDescent="0.25">
      <c r="A1207" s="18" t="s">
        <v>277</v>
      </c>
      <c r="B1207" s="22" t="s">
        <v>2598</v>
      </c>
      <c r="C1207">
        <v>124</v>
      </c>
      <c r="D1207">
        <v>9</v>
      </c>
      <c r="E1207" s="29" t="str">
        <f>VLOOKUP(U1207, method!$A$1:$B$15, 2, 0)</f>
        <v>留後</v>
      </c>
      <c r="F1207">
        <v>8</v>
      </c>
      <c r="G1207">
        <v>121</v>
      </c>
      <c r="H1207" s="46">
        <v>1400</v>
      </c>
      <c r="I1207" s="23" t="s">
        <v>39</v>
      </c>
      <c r="J1207">
        <v>1</v>
      </c>
      <c r="K1207">
        <v>22.18</v>
      </c>
      <c r="L1207">
        <v>6</v>
      </c>
      <c r="M1207">
        <v>7</v>
      </c>
      <c r="N1207">
        <v>24</v>
      </c>
      <c r="O1207" t="s">
        <v>532</v>
      </c>
      <c r="P1207" s="35" t="s">
        <v>436</v>
      </c>
      <c r="Q1207">
        <v>3</v>
      </c>
      <c r="R1207">
        <v>64</v>
      </c>
      <c r="S1207" s="19" t="s">
        <v>13</v>
      </c>
      <c r="T1207" t="s">
        <v>465</v>
      </c>
      <c r="U1207">
        <v>11</v>
      </c>
      <c r="V1207">
        <v>13</v>
      </c>
      <c r="W1207">
        <v>13</v>
      </c>
      <c r="X1207">
        <v>9</v>
      </c>
      <c r="AA1207">
        <v>1055</v>
      </c>
      <c r="AB1207" t="s">
        <v>16</v>
      </c>
    </row>
    <row r="1208" spans="1:28" x14ac:dyDescent="0.25">
      <c r="A1208" s="18" t="s">
        <v>277</v>
      </c>
      <c r="B1208" s="22" t="s">
        <v>2598</v>
      </c>
      <c r="C1208">
        <v>57</v>
      </c>
      <c r="D1208">
        <v>11</v>
      </c>
      <c r="E1208" s="27" t="str">
        <f>VLOOKUP(U1208, method!$A$1:$B$15, 2, 0)</f>
        <v>中後</v>
      </c>
      <c r="F1208">
        <v>13</v>
      </c>
      <c r="G1208">
        <v>121</v>
      </c>
      <c r="H1208" s="46">
        <v>1400</v>
      </c>
      <c r="I1208" s="17" t="s">
        <v>448</v>
      </c>
      <c r="J1208">
        <v>1</v>
      </c>
      <c r="K1208">
        <v>23.47</v>
      </c>
      <c r="L1208">
        <v>23</v>
      </c>
      <c r="M1208">
        <v>6</v>
      </c>
      <c r="N1208">
        <v>24</v>
      </c>
      <c r="O1208" t="s">
        <v>545</v>
      </c>
      <c r="P1208" s="35" t="s">
        <v>455</v>
      </c>
      <c r="Q1208">
        <v>3</v>
      </c>
      <c r="R1208">
        <v>66</v>
      </c>
      <c r="S1208" s="19" t="s">
        <v>13</v>
      </c>
      <c r="T1208">
        <v>10</v>
      </c>
      <c r="U1208">
        <v>10</v>
      </c>
      <c r="V1208">
        <v>12</v>
      </c>
      <c r="W1208">
        <v>14</v>
      </c>
      <c r="X1208">
        <v>11</v>
      </c>
      <c r="AA1208">
        <v>1059</v>
      </c>
      <c r="AB1208" t="s">
        <v>16</v>
      </c>
    </row>
    <row r="1209" spans="1:28" x14ac:dyDescent="0.25">
      <c r="A1209" s="18" t="s">
        <v>277</v>
      </c>
      <c r="B1209" s="22" t="s">
        <v>2598</v>
      </c>
      <c r="C1209">
        <v>118</v>
      </c>
      <c r="D1209">
        <v>8</v>
      </c>
      <c r="E1209" s="27" t="str">
        <f>VLOOKUP(U1209, method!$A$1:$B$15, 2, 0)</f>
        <v>中後</v>
      </c>
      <c r="F1209">
        <v>3</v>
      </c>
      <c r="G1209">
        <v>126</v>
      </c>
      <c r="H1209" s="46">
        <v>1400</v>
      </c>
      <c r="I1209" s="23" t="s">
        <v>39</v>
      </c>
      <c r="J1209">
        <v>1</v>
      </c>
      <c r="K1209">
        <v>22.56</v>
      </c>
      <c r="L1209">
        <v>2</v>
      </c>
      <c r="M1209">
        <v>6</v>
      </c>
      <c r="N1209">
        <v>24</v>
      </c>
      <c r="O1209" t="s">
        <v>551</v>
      </c>
      <c r="P1209" s="35" t="s">
        <v>436</v>
      </c>
      <c r="Q1209">
        <v>3</v>
      </c>
      <c r="R1209">
        <v>68</v>
      </c>
      <c r="S1209" s="19" t="s">
        <v>13</v>
      </c>
      <c r="T1209" t="s">
        <v>637</v>
      </c>
      <c r="U1209">
        <v>9</v>
      </c>
      <c r="V1209">
        <v>8</v>
      </c>
      <c r="W1209">
        <v>11</v>
      </c>
      <c r="X1209">
        <v>8</v>
      </c>
      <c r="AA1209">
        <v>1063</v>
      </c>
      <c r="AB1209" t="s">
        <v>16</v>
      </c>
    </row>
    <row r="1210" spans="1:28" x14ac:dyDescent="0.25">
      <c r="A1210" s="18" t="s">
        <v>277</v>
      </c>
      <c r="B1210" s="22" t="s">
        <v>2598</v>
      </c>
      <c r="C1210">
        <v>40</v>
      </c>
      <c r="D1210">
        <v>13</v>
      </c>
      <c r="E1210" s="27" t="str">
        <f>VLOOKUP(U1210, method!$A$1:$B$15, 2, 0)</f>
        <v>中後</v>
      </c>
      <c r="F1210">
        <v>7</v>
      </c>
      <c r="G1210">
        <v>124</v>
      </c>
      <c r="H1210" s="46">
        <v>1400</v>
      </c>
      <c r="I1210" s="17" t="s">
        <v>399</v>
      </c>
      <c r="J1210">
        <v>1</v>
      </c>
      <c r="K1210">
        <v>24.44</v>
      </c>
      <c r="L1210">
        <v>28</v>
      </c>
      <c r="M1210">
        <v>4</v>
      </c>
      <c r="N1210">
        <v>24</v>
      </c>
      <c r="O1210" t="s">
        <v>545</v>
      </c>
      <c r="P1210" s="36" t="s">
        <v>479</v>
      </c>
      <c r="Q1210">
        <v>3</v>
      </c>
      <c r="R1210">
        <v>68</v>
      </c>
      <c r="S1210" s="19" t="s">
        <v>13</v>
      </c>
      <c r="T1210" t="s">
        <v>508</v>
      </c>
      <c r="U1210">
        <v>10</v>
      </c>
      <c r="V1210">
        <v>9</v>
      </c>
      <c r="W1210">
        <v>10</v>
      </c>
      <c r="X1210">
        <v>13</v>
      </c>
      <c r="AA1210">
        <v>1049</v>
      </c>
      <c r="AB1210" t="s">
        <v>100</v>
      </c>
    </row>
    <row r="1211" spans="1:28" x14ac:dyDescent="0.25">
      <c r="A1211" s="19" t="s">
        <v>318</v>
      </c>
      <c r="B1211" s="23" t="s">
        <v>319</v>
      </c>
      <c r="C1211">
        <v>7.1</v>
      </c>
      <c r="D1211" s="33">
        <v>3</v>
      </c>
      <c r="E1211" s="26" t="str">
        <f>VLOOKUP(U1211, method!$A$1:$B$15, 2, 0)</f>
        <v>放頭</v>
      </c>
      <c r="F1211">
        <v>5</v>
      </c>
      <c r="G1211">
        <v>130</v>
      </c>
      <c r="H1211" s="46">
        <v>1000</v>
      </c>
      <c r="I1211" s="15" t="s">
        <v>441</v>
      </c>
      <c r="J1211">
        <v>0</v>
      </c>
      <c r="K1211">
        <v>55.88</v>
      </c>
      <c r="L1211">
        <v>28</v>
      </c>
      <c r="M1211">
        <v>6</v>
      </c>
      <c r="N1211">
        <v>25</v>
      </c>
      <c r="O1211" t="s">
        <v>551</v>
      </c>
      <c r="P1211" s="35" t="s">
        <v>455</v>
      </c>
      <c r="Q1211">
        <v>1</v>
      </c>
      <c r="R1211">
        <v>105</v>
      </c>
      <c r="S1211" s="19" t="s">
        <v>57</v>
      </c>
      <c r="T1211" s="10" t="s">
        <v>526</v>
      </c>
      <c r="U1211">
        <v>2</v>
      </c>
      <c r="V1211">
        <v>3</v>
      </c>
      <c r="W1211">
        <v>3</v>
      </c>
      <c r="AA1211">
        <v>1054</v>
      </c>
      <c r="AB1211" t="s">
        <v>16</v>
      </c>
    </row>
    <row r="1212" spans="1:28" x14ac:dyDescent="0.25">
      <c r="A1212" s="19" t="s">
        <v>318</v>
      </c>
      <c r="B1212" s="23" t="s">
        <v>319</v>
      </c>
      <c r="C1212">
        <v>38</v>
      </c>
      <c r="D1212">
        <v>11</v>
      </c>
      <c r="E1212" s="26" t="str">
        <f>VLOOKUP(U1212, method!$A$1:$B$15, 2, 0)</f>
        <v>放頭</v>
      </c>
      <c r="F1212">
        <v>8</v>
      </c>
      <c r="G1212">
        <v>115</v>
      </c>
      <c r="H1212" s="44">
        <v>1200</v>
      </c>
      <c r="I1212" s="23" t="s">
        <v>39</v>
      </c>
      <c r="J1212">
        <v>1</v>
      </c>
      <c r="K1212">
        <v>9.0299999999999994</v>
      </c>
      <c r="L1212">
        <v>31</v>
      </c>
      <c r="M1212">
        <v>5</v>
      </c>
      <c r="N1212">
        <v>25</v>
      </c>
      <c r="O1212" t="s">
        <v>551</v>
      </c>
      <c r="P1212" s="35" t="s">
        <v>455</v>
      </c>
      <c r="Q1212" t="s">
        <v>1503</v>
      </c>
      <c r="R1212">
        <v>107</v>
      </c>
      <c r="S1212" s="19" t="s">
        <v>57</v>
      </c>
      <c r="T1212" t="s">
        <v>664</v>
      </c>
      <c r="U1212">
        <v>1</v>
      </c>
      <c r="V1212">
        <v>1</v>
      </c>
      <c r="W1212">
        <v>11</v>
      </c>
      <c r="AA1212">
        <v>1059</v>
      </c>
      <c r="AB1212" t="s">
        <v>16</v>
      </c>
    </row>
    <row r="1213" spans="1:28" x14ac:dyDescent="0.25">
      <c r="A1213" s="19" t="s">
        <v>318</v>
      </c>
      <c r="B1213" s="23" t="s">
        <v>319</v>
      </c>
      <c r="C1213">
        <v>197</v>
      </c>
      <c r="D1213">
        <v>7</v>
      </c>
      <c r="E1213" s="26" t="str">
        <f>VLOOKUP(U1213, method!$A$1:$B$15, 2, 0)</f>
        <v>放頭</v>
      </c>
      <c r="F1213">
        <v>11</v>
      </c>
      <c r="G1213">
        <v>126</v>
      </c>
      <c r="H1213" s="44">
        <v>1200</v>
      </c>
      <c r="I1213" s="25" t="s">
        <v>414</v>
      </c>
      <c r="J1213">
        <v>1</v>
      </c>
      <c r="K1213">
        <v>8.9499999999999993</v>
      </c>
      <c r="L1213">
        <v>27</v>
      </c>
      <c r="M1213">
        <v>4</v>
      </c>
      <c r="N1213">
        <v>25</v>
      </c>
      <c r="O1213" t="s">
        <v>545</v>
      </c>
      <c r="P1213" s="35" t="s">
        <v>455</v>
      </c>
      <c r="Q1213" t="s">
        <v>1527</v>
      </c>
      <c r="R1213">
        <v>108</v>
      </c>
      <c r="S1213" s="19" t="s">
        <v>57</v>
      </c>
      <c r="T1213" t="s">
        <v>465</v>
      </c>
      <c r="U1213">
        <v>1</v>
      </c>
      <c r="V1213">
        <v>1</v>
      </c>
      <c r="W1213">
        <v>7</v>
      </c>
      <c r="AA1213">
        <v>1059</v>
      </c>
      <c r="AB1213" t="s">
        <v>1447</v>
      </c>
    </row>
    <row r="1214" spans="1:28" x14ac:dyDescent="0.25">
      <c r="A1214" s="19" t="s">
        <v>318</v>
      </c>
      <c r="B1214" s="23" t="s">
        <v>319</v>
      </c>
      <c r="C1214">
        <v>62</v>
      </c>
      <c r="D1214">
        <v>7</v>
      </c>
      <c r="E1214" s="28" t="str">
        <f>VLOOKUP(U1214, method!$A$1:$B$15, 2, 0)</f>
        <v>中前</v>
      </c>
      <c r="F1214">
        <v>2</v>
      </c>
      <c r="G1214">
        <v>123</v>
      </c>
      <c r="H1214" s="44">
        <v>1200</v>
      </c>
      <c r="I1214" s="18" t="s">
        <v>201</v>
      </c>
      <c r="J1214">
        <v>1</v>
      </c>
      <c r="K1214">
        <v>9.8800000000000008</v>
      </c>
      <c r="L1214">
        <v>30</v>
      </c>
      <c r="M1214">
        <v>3</v>
      </c>
      <c r="N1214">
        <v>25</v>
      </c>
      <c r="O1214" t="s">
        <v>491</v>
      </c>
      <c r="P1214" s="35" t="s">
        <v>455</v>
      </c>
      <c r="Q1214" t="s">
        <v>1534</v>
      </c>
      <c r="R1214">
        <v>108</v>
      </c>
      <c r="S1214" s="19" t="s">
        <v>57</v>
      </c>
      <c r="T1214" t="s">
        <v>872</v>
      </c>
      <c r="U1214">
        <v>5</v>
      </c>
      <c r="V1214">
        <v>6</v>
      </c>
      <c r="W1214">
        <v>7</v>
      </c>
      <c r="AA1214">
        <v>1060</v>
      </c>
      <c r="AB1214" t="s">
        <v>1672</v>
      </c>
    </row>
    <row r="1215" spans="1:28" x14ac:dyDescent="0.25">
      <c r="A1215" s="19" t="s">
        <v>318</v>
      </c>
      <c r="B1215" s="23" t="s">
        <v>319</v>
      </c>
      <c r="C1215">
        <v>4.7</v>
      </c>
      <c r="D1215">
        <v>6</v>
      </c>
      <c r="E1215" s="28" t="str">
        <f>VLOOKUP(U1215, method!$A$1:$B$15, 2, 0)</f>
        <v>中前</v>
      </c>
      <c r="F1215">
        <v>8</v>
      </c>
      <c r="G1215">
        <v>133</v>
      </c>
      <c r="H1215" s="44">
        <v>1200</v>
      </c>
      <c r="I1215" s="25" t="s">
        <v>26</v>
      </c>
      <c r="J1215">
        <v>1</v>
      </c>
      <c r="K1215">
        <v>9.25</v>
      </c>
      <c r="L1215">
        <v>9</v>
      </c>
      <c r="M1215">
        <v>3</v>
      </c>
      <c r="N1215">
        <v>25</v>
      </c>
      <c r="O1215" t="s">
        <v>532</v>
      </c>
      <c r="P1215" s="35" t="s">
        <v>436</v>
      </c>
      <c r="Q1215">
        <v>1</v>
      </c>
      <c r="R1215">
        <v>108</v>
      </c>
      <c r="S1215" s="19" t="s">
        <v>57</v>
      </c>
      <c r="T1215" t="s">
        <v>495</v>
      </c>
      <c r="U1215">
        <v>7</v>
      </c>
      <c r="V1215">
        <v>7</v>
      </c>
      <c r="W1215">
        <v>6</v>
      </c>
      <c r="AA1215">
        <v>1081</v>
      </c>
      <c r="AB1215" t="s">
        <v>1672</v>
      </c>
    </row>
    <row r="1216" spans="1:28" x14ac:dyDescent="0.25">
      <c r="A1216" s="19" t="s">
        <v>318</v>
      </c>
      <c r="B1216" s="23" t="s">
        <v>319</v>
      </c>
      <c r="C1216">
        <v>3.9</v>
      </c>
      <c r="D1216" s="33">
        <v>1</v>
      </c>
      <c r="E1216" s="28" t="str">
        <f>VLOOKUP(U1216, method!$A$1:$B$15, 2, 0)</f>
        <v>中前</v>
      </c>
      <c r="F1216">
        <v>2</v>
      </c>
      <c r="G1216">
        <v>135</v>
      </c>
      <c r="H1216" s="46">
        <v>1000</v>
      </c>
      <c r="I1216" s="16" t="s">
        <v>406</v>
      </c>
      <c r="J1216">
        <v>0</v>
      </c>
      <c r="K1216">
        <v>56.4</v>
      </c>
      <c r="L1216">
        <v>23</v>
      </c>
      <c r="M1216">
        <v>2</v>
      </c>
      <c r="N1216">
        <v>25</v>
      </c>
      <c r="O1216" t="s">
        <v>545</v>
      </c>
      <c r="P1216" s="35" t="s">
        <v>455</v>
      </c>
      <c r="Q1216">
        <v>2</v>
      </c>
      <c r="R1216">
        <v>100</v>
      </c>
      <c r="S1216" s="19" t="s">
        <v>57</v>
      </c>
      <c r="T1216" s="10" t="s">
        <v>452</v>
      </c>
      <c r="U1216">
        <v>7</v>
      </c>
      <c r="V1216">
        <v>7</v>
      </c>
      <c r="W1216">
        <v>1</v>
      </c>
      <c r="AA1216">
        <v>1093</v>
      </c>
      <c r="AB1216" t="s">
        <v>1672</v>
      </c>
    </row>
    <row r="1217" spans="1:29" x14ac:dyDescent="0.25">
      <c r="A1217" s="19" t="s">
        <v>318</v>
      </c>
      <c r="B1217" s="23" t="s">
        <v>319</v>
      </c>
      <c r="C1217">
        <v>6.2</v>
      </c>
      <c r="D1217" s="33">
        <v>3</v>
      </c>
      <c r="E1217" s="26" t="str">
        <f>VLOOKUP(U1217, method!$A$1:$B$15, 2, 0)</f>
        <v>放頭</v>
      </c>
      <c r="F1217">
        <v>5</v>
      </c>
      <c r="G1217">
        <v>127</v>
      </c>
      <c r="H1217" s="44">
        <v>1200</v>
      </c>
      <c r="I1217" s="25" t="s">
        <v>26</v>
      </c>
      <c r="J1217">
        <v>1</v>
      </c>
      <c r="K1217">
        <v>8.76</v>
      </c>
      <c r="L1217">
        <v>9</v>
      </c>
      <c r="M1217">
        <v>2</v>
      </c>
      <c r="N1217">
        <v>25</v>
      </c>
      <c r="O1217" t="s">
        <v>532</v>
      </c>
      <c r="P1217" s="35" t="s">
        <v>455</v>
      </c>
      <c r="Q1217">
        <v>1</v>
      </c>
      <c r="R1217">
        <v>100</v>
      </c>
      <c r="S1217" s="19" t="s">
        <v>57</v>
      </c>
      <c r="T1217" s="10" t="s">
        <v>552</v>
      </c>
      <c r="U1217">
        <v>2</v>
      </c>
      <c r="V1217">
        <v>2</v>
      </c>
      <c r="W1217">
        <v>3</v>
      </c>
      <c r="AA1217">
        <v>1082</v>
      </c>
      <c r="AB1217" t="s">
        <v>1449</v>
      </c>
    </row>
    <row r="1218" spans="1:29" x14ac:dyDescent="0.25">
      <c r="A1218" s="19" t="s">
        <v>318</v>
      </c>
      <c r="B1218" s="23" t="s">
        <v>319</v>
      </c>
      <c r="C1218">
        <v>15</v>
      </c>
      <c r="D1218">
        <v>6</v>
      </c>
      <c r="E1218" s="26" t="str">
        <f>VLOOKUP(U1218, method!$A$1:$B$15, 2, 0)</f>
        <v>放頭</v>
      </c>
      <c r="F1218">
        <v>4</v>
      </c>
      <c r="G1218">
        <v>126</v>
      </c>
      <c r="H1218" s="44">
        <v>1200</v>
      </c>
      <c r="I1218" s="19" t="s">
        <v>404</v>
      </c>
      <c r="J1218">
        <v>1</v>
      </c>
      <c r="K1218">
        <v>8.39</v>
      </c>
      <c r="L1218">
        <v>19</v>
      </c>
      <c r="M1218">
        <v>1</v>
      </c>
      <c r="N1218">
        <v>25</v>
      </c>
      <c r="O1218" t="s">
        <v>545</v>
      </c>
      <c r="P1218" s="35" t="s">
        <v>455</v>
      </c>
      <c r="Q1218" t="s">
        <v>1527</v>
      </c>
      <c r="R1218">
        <v>100</v>
      </c>
      <c r="S1218" s="19" t="s">
        <v>57</v>
      </c>
      <c r="T1218" t="s">
        <v>461</v>
      </c>
      <c r="U1218">
        <v>2</v>
      </c>
      <c r="V1218">
        <v>2</v>
      </c>
      <c r="W1218">
        <v>6</v>
      </c>
      <c r="AA1218">
        <v>1084</v>
      </c>
      <c r="AB1218" t="s">
        <v>16</v>
      </c>
    </row>
    <row r="1219" spans="1:29" x14ac:dyDescent="0.25">
      <c r="A1219" s="19" t="s">
        <v>318</v>
      </c>
      <c r="B1219" s="23" t="s">
        <v>319</v>
      </c>
      <c r="C1219">
        <v>1.6</v>
      </c>
      <c r="D1219" s="33">
        <v>2</v>
      </c>
      <c r="E1219" s="26" t="str">
        <f>VLOOKUP(U1219, method!$A$1:$B$15, 2, 0)</f>
        <v>放頭</v>
      </c>
      <c r="F1219">
        <v>5</v>
      </c>
      <c r="G1219">
        <v>125</v>
      </c>
      <c r="H1219" s="46">
        <v>1000</v>
      </c>
      <c r="I1219" s="25" t="s">
        <v>26</v>
      </c>
      <c r="J1219">
        <v>0</v>
      </c>
      <c r="K1219">
        <v>56.17</v>
      </c>
      <c r="L1219">
        <v>1</v>
      </c>
      <c r="M1219">
        <v>1</v>
      </c>
      <c r="N1219">
        <v>25</v>
      </c>
      <c r="O1219" t="s">
        <v>532</v>
      </c>
      <c r="P1219" s="35" t="s">
        <v>455</v>
      </c>
      <c r="Q1219" t="s">
        <v>1503</v>
      </c>
      <c r="R1219">
        <v>97</v>
      </c>
      <c r="S1219" s="19" t="s">
        <v>57</v>
      </c>
      <c r="T1219" s="10" t="s">
        <v>613</v>
      </c>
      <c r="U1219">
        <v>2</v>
      </c>
      <c r="V1219">
        <v>2</v>
      </c>
      <c r="W1219">
        <v>2</v>
      </c>
      <c r="AA1219">
        <v>1093</v>
      </c>
      <c r="AB1219" t="s">
        <v>16</v>
      </c>
    </row>
    <row r="1220" spans="1:29" x14ac:dyDescent="0.25">
      <c r="A1220" s="19" t="s">
        <v>318</v>
      </c>
      <c r="B1220" s="23" t="s">
        <v>319</v>
      </c>
      <c r="C1220">
        <v>4</v>
      </c>
      <c r="D1220" s="33">
        <v>1</v>
      </c>
      <c r="E1220" s="26" t="str">
        <f>VLOOKUP(U1220, method!$A$1:$B$15, 2, 0)</f>
        <v>放頭</v>
      </c>
      <c r="F1220">
        <v>5</v>
      </c>
      <c r="G1220">
        <v>127</v>
      </c>
      <c r="H1220" s="46">
        <v>1000</v>
      </c>
      <c r="I1220" s="25" t="s">
        <v>26</v>
      </c>
      <c r="J1220">
        <v>0</v>
      </c>
      <c r="K1220">
        <v>56.36</v>
      </c>
      <c r="L1220">
        <v>9</v>
      </c>
      <c r="M1220">
        <v>11</v>
      </c>
      <c r="N1220">
        <v>24</v>
      </c>
      <c r="O1220" t="s">
        <v>491</v>
      </c>
      <c r="P1220" s="35" t="s">
        <v>455</v>
      </c>
      <c r="Q1220">
        <v>2</v>
      </c>
      <c r="R1220">
        <v>90</v>
      </c>
      <c r="S1220" s="19" t="s">
        <v>57</v>
      </c>
      <c r="T1220" s="10" t="s">
        <v>613</v>
      </c>
      <c r="U1220">
        <v>3</v>
      </c>
      <c r="V1220">
        <v>1</v>
      </c>
      <c r="W1220">
        <v>1</v>
      </c>
      <c r="AA1220">
        <v>1083</v>
      </c>
      <c r="AB1220" t="s">
        <v>16</v>
      </c>
    </row>
    <row r="1221" spans="1:29" x14ac:dyDescent="0.25">
      <c r="A1221" s="19" t="s">
        <v>318</v>
      </c>
      <c r="B1221" s="23" t="s">
        <v>319</v>
      </c>
      <c r="C1221">
        <v>3.9</v>
      </c>
      <c r="D1221" s="33">
        <v>2</v>
      </c>
      <c r="E1221" s="26" t="str">
        <f>VLOOKUP(U1221, method!$A$1:$B$15, 2, 0)</f>
        <v>放頭</v>
      </c>
      <c r="F1221">
        <v>6</v>
      </c>
      <c r="G1221">
        <v>115</v>
      </c>
      <c r="H1221" s="46">
        <v>1000</v>
      </c>
      <c r="I1221" s="25" t="s">
        <v>26</v>
      </c>
      <c r="J1221">
        <v>0</v>
      </c>
      <c r="K1221">
        <v>55.83</v>
      </c>
      <c r="L1221">
        <v>1</v>
      </c>
      <c r="M1221">
        <v>10</v>
      </c>
      <c r="N1221">
        <v>24</v>
      </c>
      <c r="O1221" t="s">
        <v>631</v>
      </c>
      <c r="P1221" s="35" t="s">
        <v>436</v>
      </c>
      <c r="Q1221" t="s">
        <v>1503</v>
      </c>
      <c r="R1221">
        <v>85</v>
      </c>
      <c r="S1221" s="19" t="s">
        <v>57</v>
      </c>
      <c r="T1221" s="10" t="s">
        <v>376</v>
      </c>
      <c r="U1221">
        <v>2</v>
      </c>
      <c r="V1221">
        <v>1</v>
      </c>
      <c r="W1221">
        <v>2</v>
      </c>
      <c r="AA1221">
        <v>1057</v>
      </c>
      <c r="AB1221" t="s">
        <v>16</v>
      </c>
    </row>
    <row r="1222" spans="1:29" x14ac:dyDescent="0.25">
      <c r="A1222" s="19" t="s">
        <v>318</v>
      </c>
      <c r="B1222" s="23" t="s">
        <v>319</v>
      </c>
      <c r="C1222">
        <v>5.9</v>
      </c>
      <c r="D1222" s="33">
        <v>1</v>
      </c>
      <c r="E1222" s="26" t="str">
        <f>VLOOKUP(U1222, method!$A$1:$B$15, 2, 0)</f>
        <v>放頭</v>
      </c>
      <c r="F1222">
        <v>10</v>
      </c>
      <c r="G1222">
        <v>132</v>
      </c>
      <c r="H1222" s="46">
        <v>1000</v>
      </c>
      <c r="I1222" s="25" t="s">
        <v>26</v>
      </c>
      <c r="J1222">
        <v>0</v>
      </c>
      <c r="K1222">
        <v>55.74</v>
      </c>
      <c r="L1222">
        <v>15</v>
      </c>
      <c r="M1222">
        <v>9</v>
      </c>
      <c r="N1222">
        <v>24</v>
      </c>
      <c r="O1222" t="s">
        <v>491</v>
      </c>
      <c r="P1222" s="35" t="s">
        <v>436</v>
      </c>
      <c r="Q1222">
        <v>3</v>
      </c>
      <c r="R1222">
        <v>77</v>
      </c>
      <c r="S1222" s="19" t="s">
        <v>57</v>
      </c>
      <c r="T1222" s="10">
        <v>1</v>
      </c>
      <c r="U1222">
        <v>2</v>
      </c>
      <c r="V1222">
        <v>1</v>
      </c>
      <c r="W1222">
        <v>1</v>
      </c>
      <c r="AA1222">
        <v>1070</v>
      </c>
      <c r="AB1222" t="s">
        <v>16</v>
      </c>
    </row>
    <row r="1223" spans="1:29" x14ac:dyDescent="0.25">
      <c r="A1223" s="19" t="s">
        <v>318</v>
      </c>
      <c r="B1223" s="23" t="s">
        <v>319</v>
      </c>
      <c r="C1223">
        <v>5.4</v>
      </c>
      <c r="D1223">
        <v>7</v>
      </c>
      <c r="E1223" s="28" t="str">
        <f>VLOOKUP(U1223, method!$A$1:$B$15, 2, 0)</f>
        <v>中前</v>
      </c>
      <c r="F1223">
        <v>4</v>
      </c>
      <c r="G1223">
        <v>133</v>
      </c>
      <c r="H1223" s="46">
        <v>1000</v>
      </c>
      <c r="I1223" s="22" t="s">
        <v>33</v>
      </c>
      <c r="J1223">
        <v>0</v>
      </c>
      <c r="K1223">
        <v>57.71</v>
      </c>
      <c r="L1223">
        <v>12</v>
      </c>
      <c r="M1223">
        <v>6</v>
      </c>
      <c r="N1223">
        <v>24</v>
      </c>
      <c r="O1223" s="30" t="s">
        <v>445</v>
      </c>
      <c r="P1223" s="35" t="s">
        <v>455</v>
      </c>
      <c r="Q1223">
        <v>3</v>
      </c>
      <c r="R1223">
        <v>77</v>
      </c>
      <c r="S1223" s="18" t="s">
        <v>188</v>
      </c>
      <c r="T1223" t="s">
        <v>546</v>
      </c>
      <c r="U1223">
        <v>7</v>
      </c>
      <c r="V1223">
        <v>8</v>
      </c>
      <c r="W1223">
        <v>7</v>
      </c>
      <c r="AA1223">
        <v>1053</v>
      </c>
      <c r="AB1223" t="s">
        <v>100</v>
      </c>
    </row>
    <row r="1224" spans="1:29" x14ac:dyDescent="0.25">
      <c r="A1224" s="19" t="s">
        <v>318</v>
      </c>
      <c r="B1224" s="24" t="s">
        <v>323</v>
      </c>
      <c r="C1224">
        <v>7.5</v>
      </c>
      <c r="D1224" s="33">
        <v>2</v>
      </c>
      <c r="E1224" s="28" t="str">
        <f>VLOOKUP(U1224, method!$A$1:$B$15, 2, 0)</f>
        <v>中前</v>
      </c>
      <c r="F1224">
        <v>2</v>
      </c>
      <c r="G1224">
        <v>135</v>
      </c>
      <c r="H1224" s="44">
        <v>1200</v>
      </c>
      <c r="I1224" s="19" t="s">
        <v>388</v>
      </c>
      <c r="J1224">
        <v>1</v>
      </c>
      <c r="K1224">
        <v>8.24</v>
      </c>
      <c r="L1224">
        <v>14</v>
      </c>
      <c r="M1224">
        <v>6</v>
      </c>
      <c r="N1224">
        <v>25</v>
      </c>
      <c r="O1224" t="s">
        <v>631</v>
      </c>
      <c r="P1224" s="35" t="s">
        <v>455</v>
      </c>
      <c r="Q1224">
        <v>2</v>
      </c>
      <c r="R1224">
        <v>104</v>
      </c>
      <c r="S1224" s="15" t="s">
        <v>103</v>
      </c>
      <c r="T1224" s="10" t="s">
        <v>597</v>
      </c>
      <c r="U1224">
        <v>7</v>
      </c>
      <c r="V1224">
        <v>6</v>
      </c>
      <c r="W1224">
        <v>2</v>
      </c>
      <c r="AA1224">
        <v>1106</v>
      </c>
      <c r="AB1224" t="s">
        <v>325</v>
      </c>
    </row>
    <row r="1225" spans="1:29" x14ac:dyDescent="0.25">
      <c r="A1225" s="19" t="s">
        <v>318</v>
      </c>
      <c r="B1225" s="24" t="s">
        <v>323</v>
      </c>
      <c r="C1225">
        <v>2.7</v>
      </c>
      <c r="D1225" s="34">
        <v>4</v>
      </c>
      <c r="E1225" s="28" t="str">
        <f>VLOOKUP(U1225, method!$A$1:$B$15, 2, 0)</f>
        <v>中前</v>
      </c>
      <c r="F1225">
        <v>2</v>
      </c>
      <c r="G1225">
        <v>132</v>
      </c>
      <c r="H1225" s="44">
        <v>1200</v>
      </c>
      <c r="I1225" s="22" t="s">
        <v>33</v>
      </c>
      <c r="J1225">
        <v>1</v>
      </c>
      <c r="K1225">
        <v>9.25</v>
      </c>
      <c r="L1225">
        <v>26</v>
      </c>
      <c r="M1225">
        <v>2</v>
      </c>
      <c r="N1225">
        <v>25</v>
      </c>
      <c r="O1225" s="31" t="s">
        <v>435</v>
      </c>
      <c r="P1225" s="35" t="s">
        <v>455</v>
      </c>
      <c r="Q1225">
        <v>1</v>
      </c>
      <c r="R1225">
        <v>104</v>
      </c>
      <c r="S1225" s="15" t="s">
        <v>103</v>
      </c>
      <c r="T1225" s="10">
        <v>2</v>
      </c>
      <c r="U1225">
        <v>5</v>
      </c>
      <c r="V1225">
        <v>5</v>
      </c>
      <c r="W1225">
        <v>4</v>
      </c>
      <c r="AA1225">
        <v>1106</v>
      </c>
      <c r="AB1225" t="s">
        <v>325</v>
      </c>
    </row>
    <row r="1226" spans="1:29" x14ac:dyDescent="0.25">
      <c r="A1226" s="19" t="s">
        <v>318</v>
      </c>
      <c r="B1226" s="24" t="s">
        <v>323</v>
      </c>
      <c r="C1226">
        <v>2.1</v>
      </c>
      <c r="D1226">
        <v>6</v>
      </c>
      <c r="E1226" s="27" t="str">
        <f>VLOOKUP(U1226, method!$A$1:$B$15, 2, 0)</f>
        <v>中後</v>
      </c>
      <c r="F1226">
        <v>6</v>
      </c>
      <c r="G1226">
        <v>131</v>
      </c>
      <c r="H1226" s="44">
        <v>1200</v>
      </c>
      <c r="I1226" s="22" t="s">
        <v>33</v>
      </c>
      <c r="J1226">
        <v>1</v>
      </c>
      <c r="K1226">
        <v>8.99</v>
      </c>
      <c r="L1226">
        <v>9</v>
      </c>
      <c r="M1226">
        <v>2</v>
      </c>
      <c r="N1226">
        <v>25</v>
      </c>
      <c r="O1226" t="s">
        <v>532</v>
      </c>
      <c r="P1226" s="35" t="s">
        <v>455</v>
      </c>
      <c r="Q1226">
        <v>1</v>
      </c>
      <c r="R1226">
        <v>104</v>
      </c>
      <c r="S1226" s="15" t="s">
        <v>103</v>
      </c>
      <c r="T1226" t="s">
        <v>529</v>
      </c>
      <c r="U1226">
        <v>8</v>
      </c>
      <c r="V1226">
        <v>6</v>
      </c>
      <c r="W1226">
        <v>6</v>
      </c>
      <c r="AA1226">
        <v>1115</v>
      </c>
      <c r="AB1226" t="s">
        <v>325</v>
      </c>
    </row>
    <row r="1227" spans="1:29" x14ac:dyDescent="0.25">
      <c r="A1227" s="19" t="s">
        <v>318</v>
      </c>
      <c r="B1227" s="24" t="s">
        <v>323</v>
      </c>
      <c r="C1227">
        <v>6</v>
      </c>
      <c r="D1227" s="33">
        <v>1</v>
      </c>
      <c r="E1227" s="27" t="str">
        <f>VLOOKUP(U1227, method!$A$1:$B$15, 2, 0)</f>
        <v>中後</v>
      </c>
      <c r="F1227">
        <v>5</v>
      </c>
      <c r="G1227">
        <v>131</v>
      </c>
      <c r="H1227" s="44">
        <v>1200</v>
      </c>
      <c r="I1227" s="22" t="s">
        <v>33</v>
      </c>
      <c r="J1227">
        <v>1</v>
      </c>
      <c r="K1227">
        <v>8.32</v>
      </c>
      <c r="L1227">
        <v>5</v>
      </c>
      <c r="M1227">
        <v>1</v>
      </c>
      <c r="N1227">
        <v>25</v>
      </c>
      <c r="O1227" t="s">
        <v>631</v>
      </c>
      <c r="P1227" s="35" t="s">
        <v>455</v>
      </c>
      <c r="Q1227">
        <v>2</v>
      </c>
      <c r="R1227">
        <v>98</v>
      </c>
      <c r="S1227" s="15" t="s">
        <v>103</v>
      </c>
      <c r="T1227" s="10" t="s">
        <v>488</v>
      </c>
      <c r="U1227">
        <v>9</v>
      </c>
      <c r="V1227">
        <v>6</v>
      </c>
      <c r="W1227">
        <v>1</v>
      </c>
      <c r="AA1227">
        <v>1104</v>
      </c>
      <c r="AB1227" t="s">
        <v>325</v>
      </c>
    </row>
    <row r="1228" spans="1:29" x14ac:dyDescent="0.25">
      <c r="A1228" s="19" t="s">
        <v>318</v>
      </c>
      <c r="B1228" s="24" t="s">
        <v>323</v>
      </c>
      <c r="C1228">
        <v>13</v>
      </c>
      <c r="D1228" s="33">
        <v>1</v>
      </c>
      <c r="E1228" s="27" t="str">
        <f>VLOOKUP(U1228, method!$A$1:$B$15, 2, 0)</f>
        <v>中後</v>
      </c>
      <c r="F1228">
        <v>5</v>
      </c>
      <c r="G1228">
        <v>125</v>
      </c>
      <c r="H1228" s="44">
        <v>1200</v>
      </c>
      <c r="I1228" s="25" t="s">
        <v>120</v>
      </c>
      <c r="J1228">
        <v>1</v>
      </c>
      <c r="K1228">
        <v>8.61</v>
      </c>
      <c r="L1228">
        <v>22</v>
      </c>
      <c r="M1228">
        <v>12</v>
      </c>
      <c r="N1228">
        <v>24</v>
      </c>
      <c r="O1228" t="s">
        <v>491</v>
      </c>
      <c r="P1228" s="35" t="s">
        <v>455</v>
      </c>
      <c r="Q1228">
        <v>2</v>
      </c>
      <c r="R1228">
        <v>88</v>
      </c>
      <c r="S1228" s="15" t="s">
        <v>103</v>
      </c>
      <c r="T1228" s="10" t="s">
        <v>442</v>
      </c>
      <c r="U1228">
        <v>9</v>
      </c>
      <c r="V1228">
        <v>8</v>
      </c>
      <c r="W1228">
        <v>1</v>
      </c>
      <c r="AA1228">
        <v>1105</v>
      </c>
      <c r="AB1228" t="s">
        <v>325</v>
      </c>
    </row>
    <row r="1229" spans="1:29" x14ac:dyDescent="0.25">
      <c r="A1229" s="19" t="s">
        <v>318</v>
      </c>
      <c r="B1229" s="24" t="s">
        <v>323</v>
      </c>
      <c r="C1229">
        <v>5.5</v>
      </c>
      <c r="D1229">
        <v>8</v>
      </c>
      <c r="E1229" s="28" t="str">
        <f>VLOOKUP(U1229, method!$A$1:$B$15, 2, 0)</f>
        <v>中前</v>
      </c>
      <c r="F1229">
        <v>9</v>
      </c>
      <c r="G1229">
        <v>123</v>
      </c>
      <c r="H1229" s="44">
        <v>1200</v>
      </c>
      <c r="I1229" s="17" t="s">
        <v>399</v>
      </c>
      <c r="J1229">
        <v>1</v>
      </c>
      <c r="K1229">
        <v>9.09</v>
      </c>
      <c r="L1229">
        <v>1</v>
      </c>
      <c r="M1229">
        <v>12</v>
      </c>
      <c r="N1229">
        <v>24</v>
      </c>
      <c r="O1229" t="s">
        <v>511</v>
      </c>
      <c r="P1229" s="35" t="s">
        <v>455</v>
      </c>
      <c r="Q1229">
        <v>2</v>
      </c>
      <c r="R1229">
        <v>88</v>
      </c>
      <c r="S1229" s="15" t="s">
        <v>103</v>
      </c>
      <c r="T1229" t="s">
        <v>558</v>
      </c>
      <c r="U1229">
        <v>7</v>
      </c>
      <c r="V1229">
        <v>6</v>
      </c>
      <c r="W1229">
        <v>8</v>
      </c>
      <c r="AA1229">
        <v>1099</v>
      </c>
      <c r="AB1229" t="s">
        <v>325</v>
      </c>
    </row>
    <row r="1230" spans="1:29" x14ac:dyDescent="0.25">
      <c r="A1230" s="19" t="s">
        <v>318</v>
      </c>
      <c r="B1230" s="24" t="s">
        <v>323</v>
      </c>
      <c r="C1230">
        <v>2.2000000000000002</v>
      </c>
      <c r="D1230" s="33">
        <v>3</v>
      </c>
      <c r="E1230" s="29" t="str">
        <f>VLOOKUP(U1230, method!$A$1:$B$15, 2, 0)</f>
        <v>留後</v>
      </c>
      <c r="F1230">
        <v>4</v>
      </c>
      <c r="G1230">
        <v>124</v>
      </c>
      <c r="H1230" s="44">
        <v>1200</v>
      </c>
      <c r="I1230" s="18" t="s">
        <v>12</v>
      </c>
      <c r="J1230">
        <v>1</v>
      </c>
      <c r="K1230">
        <v>9.64</v>
      </c>
      <c r="L1230">
        <v>20</v>
      </c>
      <c r="M1230">
        <v>11</v>
      </c>
      <c r="N1230">
        <v>24</v>
      </c>
      <c r="O1230" s="31" t="s">
        <v>435</v>
      </c>
      <c r="P1230" s="36" t="s">
        <v>440</v>
      </c>
      <c r="Q1230">
        <v>2</v>
      </c>
      <c r="R1230">
        <v>88</v>
      </c>
      <c r="S1230" s="15" t="s">
        <v>103</v>
      </c>
      <c r="T1230" s="10" t="s">
        <v>526</v>
      </c>
      <c r="U1230">
        <v>11</v>
      </c>
      <c r="V1230">
        <v>10</v>
      </c>
      <c r="W1230">
        <v>3</v>
      </c>
      <c r="AA1230">
        <v>1091</v>
      </c>
      <c r="AB1230" t="s">
        <v>325</v>
      </c>
    </row>
    <row r="1231" spans="1:29" x14ac:dyDescent="0.25">
      <c r="A1231" s="19" t="s">
        <v>318</v>
      </c>
      <c r="B1231" s="24" t="s">
        <v>323</v>
      </c>
      <c r="C1231">
        <v>5.9</v>
      </c>
      <c r="D1231" s="33">
        <v>3</v>
      </c>
      <c r="E1231" s="27" t="str">
        <f>VLOOKUP(U1231, method!$A$1:$B$15, 2, 0)</f>
        <v>中後</v>
      </c>
      <c r="F1231">
        <v>10</v>
      </c>
      <c r="G1231">
        <v>125</v>
      </c>
      <c r="H1231" s="44">
        <v>1200</v>
      </c>
      <c r="I1231" s="19" t="s">
        <v>388</v>
      </c>
      <c r="J1231">
        <v>1</v>
      </c>
      <c r="K1231">
        <v>9.4</v>
      </c>
      <c r="L1231">
        <v>27</v>
      </c>
      <c r="M1231">
        <v>10</v>
      </c>
      <c r="N1231">
        <v>24</v>
      </c>
      <c r="O1231" s="31" t="s">
        <v>435</v>
      </c>
      <c r="P1231" s="35" t="s">
        <v>455</v>
      </c>
      <c r="Q1231">
        <v>2</v>
      </c>
      <c r="R1231">
        <v>87</v>
      </c>
      <c r="S1231" s="15" t="s">
        <v>103</v>
      </c>
      <c r="T1231" s="10" t="s">
        <v>376</v>
      </c>
      <c r="U1231">
        <v>9</v>
      </c>
      <c r="V1231">
        <v>6</v>
      </c>
      <c r="W1231">
        <v>3</v>
      </c>
      <c r="AA1231">
        <v>1099</v>
      </c>
      <c r="AB1231" t="s">
        <v>325</v>
      </c>
    </row>
    <row r="1232" spans="1:29" x14ac:dyDescent="0.25">
      <c r="A1232" s="19" t="s">
        <v>318</v>
      </c>
      <c r="B1232" s="24" t="s">
        <v>323</v>
      </c>
      <c r="C1232" t="s">
        <v>463</v>
      </c>
      <c r="D1232" t="s">
        <v>724</v>
      </c>
      <c r="F1232" t="s">
        <v>463</v>
      </c>
      <c r="G1232">
        <v>124</v>
      </c>
      <c r="H1232" s="44">
        <v>1200</v>
      </c>
      <c r="I1232" s="18" t="s">
        <v>12</v>
      </c>
      <c r="J1232" t="s">
        <v>463</v>
      </c>
      <c r="L1232">
        <v>14</v>
      </c>
      <c r="M1232">
        <v>4</v>
      </c>
      <c r="N1232">
        <v>24</v>
      </c>
      <c r="O1232" t="s">
        <v>532</v>
      </c>
      <c r="P1232" s="35" t="s">
        <v>436</v>
      </c>
      <c r="Q1232">
        <v>2</v>
      </c>
      <c r="R1232">
        <v>87</v>
      </c>
      <c r="S1232" s="15" t="s">
        <v>103</v>
      </c>
      <c r="T1232" t="s">
        <v>463</v>
      </c>
      <c r="U1232" t="s">
        <v>463</v>
      </c>
      <c r="AA1232" t="s">
        <v>463</v>
      </c>
      <c r="AB1232" t="s">
        <v>463</v>
      </c>
      <c r="AC1232" t="s">
        <v>463</v>
      </c>
    </row>
    <row r="1233" spans="1:28" x14ac:dyDescent="0.25">
      <c r="A1233" s="19" t="s">
        <v>318</v>
      </c>
      <c r="B1233" s="24" t="s">
        <v>323</v>
      </c>
      <c r="C1233">
        <v>1.7</v>
      </c>
      <c r="D1233" s="33">
        <v>1</v>
      </c>
      <c r="E1233" s="28" t="str">
        <f>VLOOKUP(U1233, method!$A$1:$B$15, 2, 0)</f>
        <v>中前</v>
      </c>
      <c r="F1233">
        <v>3</v>
      </c>
      <c r="G1233">
        <v>135</v>
      </c>
      <c r="H1233" s="44">
        <v>1200</v>
      </c>
      <c r="I1233" s="18" t="s">
        <v>12</v>
      </c>
      <c r="J1233">
        <v>1</v>
      </c>
      <c r="K1233">
        <v>9.8000000000000007</v>
      </c>
      <c r="L1233">
        <v>13</v>
      </c>
      <c r="M1233">
        <v>3</v>
      </c>
      <c r="N1233">
        <v>24</v>
      </c>
      <c r="O1233" s="31" t="s">
        <v>435</v>
      </c>
      <c r="P1233" s="35" t="s">
        <v>455</v>
      </c>
      <c r="Q1233">
        <v>3</v>
      </c>
      <c r="R1233">
        <v>79</v>
      </c>
      <c r="S1233" s="15" t="s">
        <v>103</v>
      </c>
      <c r="T1233" s="10" t="s">
        <v>452</v>
      </c>
      <c r="U1233">
        <v>4</v>
      </c>
      <c r="V1233">
        <v>4</v>
      </c>
      <c r="W1233">
        <v>1</v>
      </c>
      <c r="AA1233">
        <v>1102</v>
      </c>
      <c r="AB1233" t="s">
        <v>325</v>
      </c>
    </row>
    <row r="1234" spans="1:28" x14ac:dyDescent="0.25">
      <c r="A1234" s="19" t="s">
        <v>318</v>
      </c>
      <c r="B1234" s="24" t="s">
        <v>323</v>
      </c>
      <c r="C1234">
        <v>1.7</v>
      </c>
      <c r="D1234" s="33">
        <v>1</v>
      </c>
      <c r="E1234" s="28" t="str">
        <f>VLOOKUP(U1234, method!$A$1:$B$15, 2, 0)</f>
        <v>中前</v>
      </c>
      <c r="F1234">
        <v>3</v>
      </c>
      <c r="G1234">
        <v>126</v>
      </c>
      <c r="H1234" s="44">
        <v>1200</v>
      </c>
      <c r="I1234" s="18" t="s">
        <v>12</v>
      </c>
      <c r="J1234">
        <v>1</v>
      </c>
      <c r="K1234">
        <v>10.36</v>
      </c>
      <c r="L1234">
        <v>28</v>
      </c>
      <c r="M1234">
        <v>2</v>
      </c>
      <c r="N1234">
        <v>24</v>
      </c>
      <c r="O1234" s="31" t="s">
        <v>439</v>
      </c>
      <c r="P1234" s="35" t="s">
        <v>455</v>
      </c>
      <c r="Q1234">
        <v>3</v>
      </c>
      <c r="R1234">
        <v>69</v>
      </c>
      <c r="S1234" s="15" t="s">
        <v>103</v>
      </c>
      <c r="T1234" s="10" t="s">
        <v>498</v>
      </c>
      <c r="U1234">
        <v>4</v>
      </c>
      <c r="V1234">
        <v>3</v>
      </c>
      <c r="W1234">
        <v>1</v>
      </c>
      <c r="AA1234">
        <v>1094</v>
      </c>
      <c r="AB1234" t="s">
        <v>1686</v>
      </c>
    </row>
    <row r="1235" spans="1:28" x14ac:dyDescent="0.25">
      <c r="A1235" s="19" t="s">
        <v>318</v>
      </c>
      <c r="B1235" s="24" t="s">
        <v>323</v>
      </c>
      <c r="C1235">
        <v>2.1</v>
      </c>
      <c r="D1235" s="34">
        <v>4</v>
      </c>
      <c r="E1235" s="26" t="str">
        <f>VLOOKUP(U1235, method!$A$1:$B$15, 2, 0)</f>
        <v>放頭</v>
      </c>
      <c r="F1235">
        <v>12</v>
      </c>
      <c r="G1235">
        <v>126</v>
      </c>
      <c r="H1235" s="44">
        <v>1200</v>
      </c>
      <c r="I1235" s="18" t="s">
        <v>12</v>
      </c>
      <c r="J1235">
        <v>1</v>
      </c>
      <c r="K1235">
        <v>10.68</v>
      </c>
      <c r="L1235">
        <v>7</v>
      </c>
      <c r="M1235">
        <v>2</v>
      </c>
      <c r="N1235">
        <v>24</v>
      </c>
      <c r="O1235" s="30" t="s">
        <v>445</v>
      </c>
      <c r="P1235" s="35" t="s">
        <v>455</v>
      </c>
      <c r="Q1235">
        <v>3</v>
      </c>
      <c r="R1235">
        <v>69</v>
      </c>
      <c r="S1235" s="15" t="s">
        <v>103</v>
      </c>
      <c r="T1235" s="10" t="s">
        <v>498</v>
      </c>
      <c r="U1235">
        <v>2</v>
      </c>
      <c r="V1235">
        <v>2</v>
      </c>
      <c r="W1235">
        <v>4</v>
      </c>
      <c r="AA1235">
        <v>1089</v>
      </c>
      <c r="AB1235" t="s">
        <v>463</v>
      </c>
    </row>
    <row r="1236" spans="1:28" x14ac:dyDescent="0.25">
      <c r="A1236" s="19" t="s">
        <v>318</v>
      </c>
      <c r="B1236" s="24" t="s">
        <v>323</v>
      </c>
      <c r="C1236">
        <v>1.7</v>
      </c>
      <c r="D1236" s="33">
        <v>2</v>
      </c>
      <c r="E1236" s="26" t="str">
        <f>VLOOKUP(U1236, method!$A$1:$B$15, 2, 0)</f>
        <v>放頭</v>
      </c>
      <c r="F1236">
        <v>3</v>
      </c>
      <c r="G1236">
        <v>124</v>
      </c>
      <c r="H1236" s="44">
        <v>1200</v>
      </c>
      <c r="I1236" s="20" t="s">
        <v>56</v>
      </c>
      <c r="J1236">
        <v>1</v>
      </c>
      <c r="K1236">
        <v>10.24</v>
      </c>
      <c r="L1236">
        <v>17</v>
      </c>
      <c r="M1236">
        <v>1</v>
      </c>
      <c r="N1236">
        <v>24</v>
      </c>
      <c r="O1236" s="31" t="s">
        <v>435</v>
      </c>
      <c r="P1236" s="35" t="s">
        <v>455</v>
      </c>
      <c r="Q1236">
        <v>3</v>
      </c>
      <c r="R1236">
        <v>67</v>
      </c>
      <c r="S1236" s="15" t="s">
        <v>103</v>
      </c>
      <c r="T1236" s="10" t="s">
        <v>539</v>
      </c>
      <c r="U1236">
        <v>3</v>
      </c>
      <c r="V1236">
        <v>2</v>
      </c>
      <c r="W1236">
        <v>2</v>
      </c>
      <c r="AA1236">
        <v>1090</v>
      </c>
      <c r="AB1236" t="s">
        <v>463</v>
      </c>
    </row>
    <row r="1237" spans="1:28" x14ac:dyDescent="0.25">
      <c r="A1237" s="19" t="s">
        <v>318</v>
      </c>
      <c r="B1237" s="24" t="s">
        <v>323</v>
      </c>
      <c r="C1237">
        <v>2.6</v>
      </c>
      <c r="D1237" s="33">
        <v>1</v>
      </c>
      <c r="E1237" s="26" t="str">
        <f>VLOOKUP(U1237, method!$A$1:$B$15, 2, 0)</f>
        <v>放頭</v>
      </c>
      <c r="F1237">
        <v>1</v>
      </c>
      <c r="G1237">
        <v>119</v>
      </c>
      <c r="H1237" s="44">
        <v>1200</v>
      </c>
      <c r="I1237" s="20" t="s">
        <v>56</v>
      </c>
      <c r="J1237">
        <v>1</v>
      </c>
      <c r="K1237">
        <v>8.83</v>
      </c>
      <c r="L1237">
        <v>26</v>
      </c>
      <c r="M1237">
        <v>12</v>
      </c>
      <c r="N1237">
        <v>23</v>
      </c>
      <c r="O1237" t="s">
        <v>631</v>
      </c>
      <c r="P1237" s="35" t="s">
        <v>455</v>
      </c>
      <c r="Q1237">
        <v>3</v>
      </c>
      <c r="R1237">
        <v>61</v>
      </c>
      <c r="S1237" s="15" t="s">
        <v>103</v>
      </c>
      <c r="T1237" s="10" t="s">
        <v>613</v>
      </c>
      <c r="U1237">
        <v>3</v>
      </c>
      <c r="V1237">
        <v>3</v>
      </c>
      <c r="W1237">
        <v>1</v>
      </c>
      <c r="AA1237">
        <v>1103</v>
      </c>
      <c r="AB1237" t="s">
        <v>463</v>
      </c>
    </row>
    <row r="1238" spans="1:28" x14ac:dyDescent="0.25">
      <c r="A1238" s="19" t="s">
        <v>318</v>
      </c>
      <c r="B1238" s="24" t="s">
        <v>323</v>
      </c>
      <c r="C1238">
        <v>2.9</v>
      </c>
      <c r="D1238" s="34">
        <v>4</v>
      </c>
      <c r="E1238" s="27" t="str">
        <f>VLOOKUP(U1238, method!$A$1:$B$15, 2, 0)</f>
        <v>中後</v>
      </c>
      <c r="F1238">
        <v>8</v>
      </c>
      <c r="G1238">
        <v>120</v>
      </c>
      <c r="H1238" s="44">
        <v>1200</v>
      </c>
      <c r="I1238" s="24" t="s">
        <v>146</v>
      </c>
      <c r="J1238">
        <v>1</v>
      </c>
      <c r="K1238">
        <v>9.59</v>
      </c>
      <c r="L1238">
        <v>10</v>
      </c>
      <c r="M1238">
        <v>12</v>
      </c>
      <c r="N1238">
        <v>23</v>
      </c>
      <c r="O1238" t="s">
        <v>545</v>
      </c>
      <c r="P1238" s="35" t="s">
        <v>455</v>
      </c>
      <c r="Q1238">
        <v>3</v>
      </c>
      <c r="R1238">
        <v>61</v>
      </c>
      <c r="S1238" s="15" t="s">
        <v>103</v>
      </c>
      <c r="T1238" t="s">
        <v>529</v>
      </c>
      <c r="U1238">
        <v>8</v>
      </c>
      <c r="V1238">
        <v>9</v>
      </c>
      <c r="W1238">
        <v>4</v>
      </c>
      <c r="AA1238">
        <v>1078</v>
      </c>
      <c r="AB1238" t="s">
        <v>463</v>
      </c>
    </row>
    <row r="1239" spans="1:28" x14ac:dyDescent="0.25">
      <c r="A1239" s="19" t="s">
        <v>318</v>
      </c>
      <c r="B1239" s="24" t="s">
        <v>323</v>
      </c>
      <c r="C1239">
        <v>2.4</v>
      </c>
      <c r="D1239" s="33">
        <v>1</v>
      </c>
      <c r="E1239" s="28" t="str">
        <f>VLOOKUP(U1239, method!$A$1:$B$15, 2, 0)</f>
        <v>中前</v>
      </c>
      <c r="F1239">
        <v>11</v>
      </c>
      <c r="G1239">
        <v>130</v>
      </c>
      <c r="H1239" s="44">
        <v>1200</v>
      </c>
      <c r="I1239" s="18" t="s">
        <v>12</v>
      </c>
      <c r="J1239">
        <v>1</v>
      </c>
      <c r="K1239">
        <v>8.91</v>
      </c>
      <c r="L1239">
        <v>19</v>
      </c>
      <c r="M1239">
        <v>11</v>
      </c>
      <c r="N1239">
        <v>23</v>
      </c>
      <c r="O1239" t="s">
        <v>469</v>
      </c>
      <c r="P1239" s="35" t="s">
        <v>455</v>
      </c>
      <c r="Q1239">
        <v>4</v>
      </c>
      <c r="R1239">
        <v>55</v>
      </c>
      <c r="S1239" s="15" t="s">
        <v>103</v>
      </c>
      <c r="T1239" s="10" t="s">
        <v>376</v>
      </c>
      <c r="U1239">
        <v>5</v>
      </c>
      <c r="V1239">
        <v>4</v>
      </c>
      <c r="W1239">
        <v>1</v>
      </c>
      <c r="AA1239">
        <v>1083</v>
      </c>
      <c r="AB1239" t="s">
        <v>463</v>
      </c>
    </row>
    <row r="1240" spans="1:28" x14ac:dyDescent="0.25">
      <c r="A1240" s="19" t="s">
        <v>318</v>
      </c>
      <c r="B1240" s="24" t="s">
        <v>323</v>
      </c>
      <c r="C1240">
        <v>6.3</v>
      </c>
      <c r="D1240" s="33">
        <v>2</v>
      </c>
      <c r="E1240" s="28" t="str">
        <f>VLOOKUP(U1240, method!$A$1:$B$15, 2, 0)</f>
        <v>中前</v>
      </c>
      <c r="F1240">
        <v>5</v>
      </c>
      <c r="G1240">
        <v>127</v>
      </c>
      <c r="H1240" s="44">
        <v>1200</v>
      </c>
      <c r="I1240" s="18" t="s">
        <v>12</v>
      </c>
      <c r="J1240">
        <v>1</v>
      </c>
      <c r="K1240">
        <v>9.4700000000000006</v>
      </c>
      <c r="L1240">
        <v>9</v>
      </c>
      <c r="M1240">
        <v>7</v>
      </c>
      <c r="N1240">
        <v>23</v>
      </c>
      <c r="O1240" t="s">
        <v>631</v>
      </c>
      <c r="P1240" s="35" t="s">
        <v>436</v>
      </c>
      <c r="Q1240">
        <v>4</v>
      </c>
      <c r="R1240">
        <v>52</v>
      </c>
      <c r="S1240" s="15" t="s">
        <v>103</v>
      </c>
      <c r="T1240" s="10" t="s">
        <v>539</v>
      </c>
      <c r="U1240">
        <v>6</v>
      </c>
      <c r="V1240">
        <v>7</v>
      </c>
      <c r="W1240">
        <v>2</v>
      </c>
      <c r="AA1240">
        <v>1061</v>
      </c>
      <c r="AB1240" t="s">
        <v>463</v>
      </c>
    </row>
    <row r="1241" spans="1:28" x14ac:dyDescent="0.25">
      <c r="A1241" s="19" t="s">
        <v>318</v>
      </c>
      <c r="B1241" s="25" t="s">
        <v>327</v>
      </c>
      <c r="C1241">
        <v>3.7</v>
      </c>
      <c r="D1241" s="33">
        <v>1</v>
      </c>
      <c r="E1241" s="26" t="str">
        <f>VLOOKUP(U1241, method!$A$1:$B$15, 2, 0)</f>
        <v>放頭</v>
      </c>
      <c r="F1241">
        <v>8</v>
      </c>
      <c r="G1241">
        <v>128</v>
      </c>
      <c r="H1241" s="46">
        <v>1000</v>
      </c>
      <c r="I1241" s="15" t="s">
        <v>390</v>
      </c>
      <c r="J1241">
        <v>0</v>
      </c>
      <c r="K1241">
        <v>55.67</v>
      </c>
      <c r="L1241">
        <v>28</v>
      </c>
      <c r="M1241">
        <v>6</v>
      </c>
      <c r="N1241">
        <v>25</v>
      </c>
      <c r="O1241" t="s">
        <v>551</v>
      </c>
      <c r="P1241" s="35" t="s">
        <v>455</v>
      </c>
      <c r="Q1241">
        <v>1</v>
      </c>
      <c r="R1241">
        <v>98</v>
      </c>
      <c r="S1241" s="20" t="s">
        <v>27</v>
      </c>
      <c r="T1241" s="10" t="s">
        <v>376</v>
      </c>
      <c r="U1241">
        <v>3</v>
      </c>
      <c r="V1241">
        <v>2</v>
      </c>
      <c r="W1241">
        <v>1</v>
      </c>
      <c r="AA1241">
        <v>1166</v>
      </c>
      <c r="AB1241" t="s">
        <v>16</v>
      </c>
    </row>
    <row r="1242" spans="1:28" x14ac:dyDescent="0.25">
      <c r="A1242" s="19" t="s">
        <v>318</v>
      </c>
      <c r="B1242" s="25" t="s">
        <v>327</v>
      </c>
      <c r="C1242">
        <v>20</v>
      </c>
      <c r="D1242">
        <v>10</v>
      </c>
      <c r="E1242" s="26" t="str">
        <f>VLOOKUP(U1242, method!$A$1:$B$15, 2, 0)</f>
        <v>放頭</v>
      </c>
      <c r="F1242">
        <v>2</v>
      </c>
      <c r="G1242">
        <v>115</v>
      </c>
      <c r="H1242" s="44">
        <v>1200</v>
      </c>
      <c r="I1242" s="17" t="s">
        <v>512</v>
      </c>
      <c r="J1242">
        <v>1</v>
      </c>
      <c r="K1242">
        <v>8.9</v>
      </c>
      <c r="L1242">
        <v>31</v>
      </c>
      <c r="M1242">
        <v>5</v>
      </c>
      <c r="N1242">
        <v>25</v>
      </c>
      <c r="O1242" t="s">
        <v>551</v>
      </c>
      <c r="P1242" s="35" t="s">
        <v>455</v>
      </c>
      <c r="Q1242" t="s">
        <v>1503</v>
      </c>
      <c r="R1242">
        <v>100</v>
      </c>
      <c r="S1242" s="17" t="s">
        <v>116</v>
      </c>
      <c r="T1242" t="s">
        <v>637</v>
      </c>
      <c r="U1242">
        <v>2</v>
      </c>
      <c r="V1242">
        <v>4</v>
      </c>
      <c r="W1242">
        <v>10</v>
      </c>
      <c r="AA1242">
        <v>1180</v>
      </c>
      <c r="AB1242" t="s">
        <v>1689</v>
      </c>
    </row>
    <row r="1243" spans="1:28" x14ac:dyDescent="0.25">
      <c r="A1243" s="19" t="s">
        <v>318</v>
      </c>
      <c r="B1243" s="25" t="s">
        <v>327</v>
      </c>
      <c r="C1243">
        <v>117</v>
      </c>
      <c r="D1243">
        <v>10</v>
      </c>
      <c r="E1243" s="28" t="str">
        <f>VLOOKUP(U1243, method!$A$1:$B$15, 2, 0)</f>
        <v>中前</v>
      </c>
      <c r="F1243">
        <v>3</v>
      </c>
      <c r="G1243">
        <v>126</v>
      </c>
      <c r="H1243" s="44">
        <v>1200</v>
      </c>
      <c r="I1243" s="24" t="s">
        <v>146</v>
      </c>
      <c r="J1243">
        <v>1</v>
      </c>
      <c r="K1243">
        <v>9.3800000000000008</v>
      </c>
      <c r="L1243">
        <v>27</v>
      </c>
      <c r="M1243">
        <v>4</v>
      </c>
      <c r="N1243">
        <v>25</v>
      </c>
      <c r="O1243" t="s">
        <v>545</v>
      </c>
      <c r="P1243" s="35" t="s">
        <v>455</v>
      </c>
      <c r="Q1243" t="s">
        <v>1527</v>
      </c>
      <c r="R1243">
        <v>101</v>
      </c>
      <c r="S1243" s="17" t="s">
        <v>116</v>
      </c>
      <c r="T1243" t="s">
        <v>485</v>
      </c>
      <c r="U1243">
        <v>7</v>
      </c>
      <c r="V1243">
        <v>10</v>
      </c>
      <c r="W1243">
        <v>10</v>
      </c>
      <c r="AA1243">
        <v>1181</v>
      </c>
      <c r="AB1243" t="s">
        <v>1690</v>
      </c>
    </row>
    <row r="1244" spans="1:28" x14ac:dyDescent="0.25">
      <c r="A1244" s="19" t="s">
        <v>318</v>
      </c>
      <c r="B1244" s="25" t="s">
        <v>327</v>
      </c>
      <c r="C1244">
        <v>8</v>
      </c>
      <c r="D1244" s="33">
        <v>3</v>
      </c>
      <c r="E1244" s="28" t="str">
        <f>VLOOKUP(U1244, method!$A$1:$B$15, 2, 0)</f>
        <v>中前</v>
      </c>
      <c r="F1244">
        <v>7</v>
      </c>
      <c r="G1244">
        <v>133</v>
      </c>
      <c r="H1244" s="44">
        <v>1200</v>
      </c>
      <c r="I1244" s="15" t="s">
        <v>390</v>
      </c>
      <c r="J1244">
        <v>1</v>
      </c>
      <c r="K1244">
        <v>8.7200000000000006</v>
      </c>
      <c r="L1244">
        <v>20</v>
      </c>
      <c r="M1244">
        <v>4</v>
      </c>
      <c r="N1244">
        <v>25</v>
      </c>
      <c r="O1244" t="s">
        <v>511</v>
      </c>
      <c r="P1244" s="35" t="s">
        <v>455</v>
      </c>
      <c r="Q1244">
        <v>2</v>
      </c>
      <c r="R1244">
        <v>102</v>
      </c>
      <c r="S1244" s="17" t="s">
        <v>116</v>
      </c>
      <c r="T1244" t="s">
        <v>495</v>
      </c>
      <c r="U1244">
        <v>5</v>
      </c>
      <c r="V1244">
        <v>5</v>
      </c>
      <c r="W1244">
        <v>3</v>
      </c>
      <c r="AA1244">
        <v>1189</v>
      </c>
      <c r="AB1244" t="s">
        <v>1692</v>
      </c>
    </row>
    <row r="1245" spans="1:28" x14ac:dyDescent="0.25">
      <c r="A1245" s="19" t="s">
        <v>318</v>
      </c>
      <c r="B1245" s="25" t="s">
        <v>327</v>
      </c>
      <c r="C1245">
        <v>35</v>
      </c>
      <c r="D1245">
        <v>7</v>
      </c>
      <c r="E1245" s="28" t="str">
        <f>VLOOKUP(U1245, method!$A$1:$B$15, 2, 0)</f>
        <v>中前</v>
      </c>
      <c r="F1245">
        <v>2</v>
      </c>
      <c r="G1245">
        <v>126</v>
      </c>
      <c r="H1245" s="44">
        <v>1200</v>
      </c>
      <c r="I1245" s="16" t="s">
        <v>406</v>
      </c>
      <c r="J1245">
        <v>1</v>
      </c>
      <c r="K1245">
        <v>8.49</v>
      </c>
      <c r="L1245">
        <v>19</v>
      </c>
      <c r="M1245">
        <v>1</v>
      </c>
      <c r="N1245">
        <v>25</v>
      </c>
      <c r="O1245" t="s">
        <v>545</v>
      </c>
      <c r="P1245" s="35" t="s">
        <v>455</v>
      </c>
      <c r="Q1245" t="s">
        <v>1527</v>
      </c>
      <c r="R1245">
        <v>103</v>
      </c>
      <c r="S1245" s="17" t="s">
        <v>116</v>
      </c>
      <c r="T1245">
        <v>8</v>
      </c>
      <c r="U1245">
        <v>4</v>
      </c>
      <c r="V1245">
        <v>4</v>
      </c>
      <c r="W1245">
        <v>7</v>
      </c>
      <c r="AA1245">
        <v>1189</v>
      </c>
      <c r="AB1245" t="s">
        <v>86</v>
      </c>
    </row>
    <row r="1246" spans="1:28" x14ac:dyDescent="0.25">
      <c r="A1246" s="19" t="s">
        <v>318</v>
      </c>
      <c r="B1246" s="25" t="s">
        <v>327</v>
      </c>
      <c r="C1246">
        <v>3.5</v>
      </c>
      <c r="D1246" s="33">
        <v>3</v>
      </c>
      <c r="E1246" s="28" t="str">
        <f>VLOOKUP(U1246, method!$A$1:$B$15, 2, 0)</f>
        <v>中前</v>
      </c>
      <c r="F1246">
        <v>4</v>
      </c>
      <c r="G1246">
        <v>131</v>
      </c>
      <c r="H1246" s="46">
        <v>1000</v>
      </c>
      <c r="I1246" s="22" t="s">
        <v>33</v>
      </c>
      <c r="J1246">
        <v>0</v>
      </c>
      <c r="K1246">
        <v>56.43</v>
      </c>
      <c r="L1246">
        <v>1</v>
      </c>
      <c r="M1246">
        <v>1</v>
      </c>
      <c r="N1246">
        <v>25</v>
      </c>
      <c r="O1246" t="s">
        <v>532</v>
      </c>
      <c r="P1246" s="35" t="s">
        <v>455</v>
      </c>
      <c r="Q1246" t="s">
        <v>1503</v>
      </c>
      <c r="R1246">
        <v>103</v>
      </c>
      <c r="S1246" s="17" t="s">
        <v>116</v>
      </c>
      <c r="T1246" s="10" t="s">
        <v>552</v>
      </c>
      <c r="U1246">
        <v>5</v>
      </c>
      <c r="V1246">
        <v>4</v>
      </c>
      <c r="W1246">
        <v>3</v>
      </c>
      <c r="AA1246">
        <v>1197</v>
      </c>
      <c r="AB1246" t="s">
        <v>86</v>
      </c>
    </row>
    <row r="1247" spans="1:28" x14ac:dyDescent="0.25">
      <c r="A1247" s="19" t="s">
        <v>318</v>
      </c>
      <c r="B1247" s="25" t="s">
        <v>327</v>
      </c>
      <c r="C1247">
        <v>89</v>
      </c>
      <c r="D1247">
        <v>6</v>
      </c>
      <c r="E1247" s="29" t="str">
        <f>VLOOKUP(U1247, method!$A$1:$B$15, 2, 0)</f>
        <v>留後</v>
      </c>
      <c r="F1247">
        <v>14</v>
      </c>
      <c r="G1247">
        <v>126</v>
      </c>
      <c r="H1247" s="44">
        <v>1200</v>
      </c>
      <c r="I1247" s="15" t="s">
        <v>390</v>
      </c>
      <c r="J1247">
        <v>1</v>
      </c>
      <c r="K1247">
        <v>8.76</v>
      </c>
      <c r="L1247">
        <v>8</v>
      </c>
      <c r="M1247">
        <v>12</v>
      </c>
      <c r="N1247">
        <v>24</v>
      </c>
      <c r="O1247" t="s">
        <v>545</v>
      </c>
      <c r="P1247" s="35" t="s">
        <v>455</v>
      </c>
      <c r="Q1247" t="s">
        <v>1527</v>
      </c>
      <c r="R1247">
        <v>103</v>
      </c>
      <c r="S1247" s="17" t="s">
        <v>116</v>
      </c>
      <c r="T1247" t="s">
        <v>495</v>
      </c>
      <c r="U1247">
        <v>14</v>
      </c>
      <c r="V1247">
        <v>14</v>
      </c>
      <c r="W1247">
        <v>6</v>
      </c>
      <c r="AA1247">
        <v>1182</v>
      </c>
      <c r="AB1247" t="s">
        <v>86</v>
      </c>
    </row>
    <row r="1248" spans="1:28" x14ac:dyDescent="0.25">
      <c r="A1248" s="19" t="s">
        <v>318</v>
      </c>
      <c r="B1248" s="25" t="s">
        <v>327</v>
      </c>
      <c r="C1248">
        <v>16</v>
      </c>
      <c r="D1248" s="34">
        <v>4</v>
      </c>
      <c r="E1248" s="28" t="str">
        <f>VLOOKUP(U1248, method!$A$1:$B$15, 2, 0)</f>
        <v>中前</v>
      </c>
      <c r="F1248">
        <v>3</v>
      </c>
      <c r="G1248">
        <v>123</v>
      </c>
      <c r="H1248" s="44">
        <v>1200</v>
      </c>
      <c r="I1248" s="15" t="s">
        <v>390</v>
      </c>
      <c r="J1248">
        <v>1</v>
      </c>
      <c r="K1248">
        <v>8.23</v>
      </c>
      <c r="L1248">
        <v>17</v>
      </c>
      <c r="M1248">
        <v>11</v>
      </c>
      <c r="N1248">
        <v>24</v>
      </c>
      <c r="O1248" t="s">
        <v>469</v>
      </c>
      <c r="P1248" s="35" t="s">
        <v>455</v>
      </c>
      <c r="Q1248" t="s">
        <v>1534</v>
      </c>
      <c r="R1248">
        <v>103</v>
      </c>
      <c r="S1248" s="17" t="s">
        <v>116</v>
      </c>
      <c r="T1248">
        <v>5</v>
      </c>
      <c r="U1248">
        <v>7</v>
      </c>
      <c r="V1248">
        <v>7</v>
      </c>
      <c r="W1248">
        <v>4</v>
      </c>
      <c r="AA1248">
        <v>1183</v>
      </c>
      <c r="AB1248" t="s">
        <v>86</v>
      </c>
    </row>
    <row r="1249" spans="1:28" x14ac:dyDescent="0.25">
      <c r="A1249" s="19" t="s">
        <v>318</v>
      </c>
      <c r="B1249" s="25" t="s">
        <v>327</v>
      </c>
      <c r="C1249">
        <v>7.8</v>
      </c>
      <c r="D1249" s="34">
        <v>4</v>
      </c>
      <c r="E1249" s="28" t="str">
        <f>VLOOKUP(U1249, method!$A$1:$B$15, 2, 0)</f>
        <v>中前</v>
      </c>
      <c r="F1249">
        <v>10</v>
      </c>
      <c r="G1249">
        <v>115</v>
      </c>
      <c r="H1249" s="44">
        <v>1200</v>
      </c>
      <c r="I1249" s="25" t="s">
        <v>26</v>
      </c>
      <c r="J1249">
        <v>1</v>
      </c>
      <c r="K1249">
        <v>8.0399999999999991</v>
      </c>
      <c r="L1249">
        <v>20</v>
      </c>
      <c r="M1249">
        <v>10</v>
      </c>
      <c r="N1249">
        <v>24</v>
      </c>
      <c r="O1249" t="s">
        <v>469</v>
      </c>
      <c r="P1249" s="35" t="s">
        <v>436</v>
      </c>
      <c r="Q1249" t="s">
        <v>1534</v>
      </c>
      <c r="R1249">
        <v>103</v>
      </c>
      <c r="S1249" s="17" t="s">
        <v>116</v>
      </c>
      <c r="T1249">
        <v>3</v>
      </c>
      <c r="U1249">
        <v>5</v>
      </c>
      <c r="V1249">
        <v>5</v>
      </c>
      <c r="W1249">
        <v>4</v>
      </c>
      <c r="AA1249">
        <v>1165</v>
      </c>
      <c r="AB1249" t="s">
        <v>86</v>
      </c>
    </row>
    <row r="1250" spans="1:28" x14ac:dyDescent="0.25">
      <c r="A1250" s="19" t="s">
        <v>318</v>
      </c>
      <c r="B1250" s="25" t="s">
        <v>327</v>
      </c>
      <c r="C1250">
        <v>2.2000000000000002</v>
      </c>
      <c r="D1250" s="33">
        <v>1</v>
      </c>
      <c r="E1250" s="28" t="str">
        <f>VLOOKUP(U1250, method!$A$1:$B$15, 2, 0)</f>
        <v>中前</v>
      </c>
      <c r="F1250">
        <v>4</v>
      </c>
      <c r="G1250">
        <v>115</v>
      </c>
      <c r="H1250" s="46">
        <v>1000</v>
      </c>
      <c r="I1250" s="15" t="s">
        <v>390</v>
      </c>
      <c r="J1250">
        <v>0</v>
      </c>
      <c r="K1250">
        <v>55.72</v>
      </c>
      <c r="L1250">
        <v>1</v>
      </c>
      <c r="M1250">
        <v>10</v>
      </c>
      <c r="N1250">
        <v>24</v>
      </c>
      <c r="O1250" t="s">
        <v>631</v>
      </c>
      <c r="P1250" s="35" t="s">
        <v>436</v>
      </c>
      <c r="Q1250" t="s">
        <v>1503</v>
      </c>
      <c r="R1250">
        <v>93</v>
      </c>
      <c r="S1250" s="17" t="s">
        <v>116</v>
      </c>
      <c r="T1250" s="10" t="s">
        <v>376</v>
      </c>
      <c r="U1250">
        <v>5</v>
      </c>
      <c r="V1250">
        <v>4</v>
      </c>
      <c r="W1250">
        <v>1</v>
      </c>
      <c r="AA1250">
        <v>1169</v>
      </c>
      <c r="AB1250" t="s">
        <v>86</v>
      </c>
    </row>
    <row r="1251" spans="1:28" x14ac:dyDescent="0.25">
      <c r="A1251" s="19" t="s">
        <v>318</v>
      </c>
      <c r="B1251" s="25" t="s">
        <v>327</v>
      </c>
      <c r="C1251">
        <v>2.4</v>
      </c>
      <c r="D1251" s="33">
        <v>2</v>
      </c>
      <c r="E1251" s="26" t="str">
        <f>VLOOKUP(U1251, method!$A$1:$B$15, 2, 0)</f>
        <v>放頭</v>
      </c>
      <c r="F1251">
        <v>2</v>
      </c>
      <c r="G1251">
        <v>115</v>
      </c>
      <c r="H1251" s="44">
        <v>1200</v>
      </c>
      <c r="I1251" s="15" t="s">
        <v>390</v>
      </c>
      <c r="J1251">
        <v>1</v>
      </c>
      <c r="K1251">
        <v>8.24</v>
      </c>
      <c r="L1251">
        <v>8</v>
      </c>
      <c r="M1251">
        <v>9</v>
      </c>
      <c r="N1251">
        <v>24</v>
      </c>
      <c r="O1251" t="s">
        <v>545</v>
      </c>
      <c r="P1251" s="36" t="s">
        <v>440</v>
      </c>
      <c r="Q1251">
        <v>1</v>
      </c>
      <c r="R1251">
        <v>91</v>
      </c>
      <c r="S1251" s="17" t="s">
        <v>116</v>
      </c>
      <c r="T1251" s="10" t="s">
        <v>526</v>
      </c>
      <c r="U1251">
        <v>3</v>
      </c>
      <c r="V1251">
        <v>3</v>
      </c>
      <c r="W1251">
        <v>2</v>
      </c>
      <c r="AA1251">
        <v>1168</v>
      </c>
      <c r="AB1251" t="s">
        <v>86</v>
      </c>
    </row>
    <row r="1252" spans="1:28" x14ac:dyDescent="0.25">
      <c r="A1252" s="19" t="s">
        <v>318</v>
      </c>
      <c r="B1252" s="25" t="s">
        <v>327</v>
      </c>
      <c r="C1252">
        <v>8.1999999999999993</v>
      </c>
      <c r="D1252" s="33">
        <v>1</v>
      </c>
      <c r="E1252" s="28" t="str">
        <f>VLOOKUP(U1252, method!$A$1:$B$15, 2, 0)</f>
        <v>中前</v>
      </c>
      <c r="F1252">
        <v>2</v>
      </c>
      <c r="G1252">
        <v>118</v>
      </c>
      <c r="H1252" s="44">
        <v>1200</v>
      </c>
      <c r="I1252" s="15" t="s">
        <v>390</v>
      </c>
      <c r="J1252">
        <v>1</v>
      </c>
      <c r="K1252">
        <v>8.01</v>
      </c>
      <c r="L1252">
        <v>14</v>
      </c>
      <c r="M1252">
        <v>7</v>
      </c>
      <c r="N1252">
        <v>24</v>
      </c>
      <c r="O1252" t="s">
        <v>545</v>
      </c>
      <c r="P1252" s="35" t="s">
        <v>436</v>
      </c>
      <c r="Q1252">
        <v>2</v>
      </c>
      <c r="R1252">
        <v>83</v>
      </c>
      <c r="S1252" s="17" t="s">
        <v>116</v>
      </c>
      <c r="T1252" s="10" t="s">
        <v>526</v>
      </c>
      <c r="U1252">
        <v>6</v>
      </c>
      <c r="V1252">
        <v>6</v>
      </c>
      <c r="W1252">
        <v>1</v>
      </c>
      <c r="AA1252">
        <v>1143</v>
      </c>
      <c r="AB1252" t="s">
        <v>1699</v>
      </c>
    </row>
    <row r="1253" spans="1:28" x14ac:dyDescent="0.25">
      <c r="A1253" s="19" t="s">
        <v>318</v>
      </c>
      <c r="B1253" s="25" t="s">
        <v>327</v>
      </c>
      <c r="C1253">
        <v>1.5</v>
      </c>
      <c r="D1253" s="33">
        <v>3</v>
      </c>
      <c r="E1253" s="26" t="str">
        <f>VLOOKUP(U1253, method!$A$1:$B$15, 2, 0)</f>
        <v>放頭</v>
      </c>
      <c r="F1253">
        <v>2</v>
      </c>
      <c r="G1253">
        <v>118</v>
      </c>
      <c r="H1253" s="46">
        <v>1000</v>
      </c>
      <c r="I1253" s="20" t="s">
        <v>56</v>
      </c>
      <c r="J1253">
        <v>0</v>
      </c>
      <c r="K1253">
        <v>56.61</v>
      </c>
      <c r="L1253">
        <v>4</v>
      </c>
      <c r="M1253">
        <v>7</v>
      </c>
      <c r="N1253">
        <v>24</v>
      </c>
      <c r="O1253" s="31" t="s">
        <v>439</v>
      </c>
      <c r="P1253" s="35" t="s">
        <v>455</v>
      </c>
      <c r="Q1253">
        <v>2</v>
      </c>
      <c r="R1253">
        <v>81</v>
      </c>
      <c r="S1253" s="17" t="s">
        <v>116</v>
      </c>
      <c r="T1253" s="10" t="s">
        <v>488</v>
      </c>
      <c r="U1253">
        <v>3</v>
      </c>
      <c r="V1253">
        <v>3</v>
      </c>
      <c r="W1253">
        <v>3</v>
      </c>
      <c r="AA1253">
        <v>1175</v>
      </c>
      <c r="AB1253" t="s">
        <v>16</v>
      </c>
    </row>
    <row r="1254" spans="1:28" x14ac:dyDescent="0.25">
      <c r="A1254" s="19" t="s">
        <v>318</v>
      </c>
      <c r="B1254" s="25" t="s">
        <v>327</v>
      </c>
      <c r="C1254">
        <v>2.2000000000000002</v>
      </c>
      <c r="D1254" s="33">
        <v>2</v>
      </c>
      <c r="E1254" s="26" t="str">
        <f>VLOOKUP(U1254, method!$A$1:$B$15, 2, 0)</f>
        <v>放頭</v>
      </c>
      <c r="F1254">
        <v>5</v>
      </c>
      <c r="G1254">
        <v>135</v>
      </c>
      <c r="H1254" s="46">
        <v>1000</v>
      </c>
      <c r="I1254" s="18" t="s">
        <v>12</v>
      </c>
      <c r="J1254">
        <v>0</v>
      </c>
      <c r="K1254">
        <v>57.03</v>
      </c>
      <c r="L1254">
        <v>22</v>
      </c>
      <c r="M1254">
        <v>5</v>
      </c>
      <c r="N1254">
        <v>24</v>
      </c>
      <c r="O1254" s="31" t="s">
        <v>451</v>
      </c>
      <c r="P1254" s="35" t="s">
        <v>455</v>
      </c>
      <c r="Q1254">
        <v>3</v>
      </c>
      <c r="R1254">
        <v>79</v>
      </c>
      <c r="S1254" s="17" t="s">
        <v>116</v>
      </c>
      <c r="T1254" s="10" t="s">
        <v>539</v>
      </c>
      <c r="U1254">
        <v>2</v>
      </c>
      <c r="V1254">
        <v>2</v>
      </c>
      <c r="W1254">
        <v>2</v>
      </c>
      <c r="AA1254">
        <v>1158</v>
      </c>
      <c r="AB1254" t="s">
        <v>16</v>
      </c>
    </row>
    <row r="1255" spans="1:28" x14ac:dyDescent="0.25">
      <c r="A1255" s="19" t="s">
        <v>318</v>
      </c>
      <c r="B1255" s="25" t="s">
        <v>327</v>
      </c>
      <c r="C1255">
        <v>2</v>
      </c>
      <c r="D1255" s="33">
        <v>1</v>
      </c>
      <c r="E1255" s="26" t="str">
        <f>VLOOKUP(U1255, method!$A$1:$B$15, 2, 0)</f>
        <v>放頭</v>
      </c>
      <c r="F1255">
        <v>7</v>
      </c>
      <c r="G1255">
        <v>130</v>
      </c>
      <c r="H1255" s="46">
        <v>1000</v>
      </c>
      <c r="I1255" s="18" t="s">
        <v>12</v>
      </c>
      <c r="J1255">
        <v>0</v>
      </c>
      <c r="K1255">
        <v>56.62</v>
      </c>
      <c r="L1255">
        <v>24</v>
      </c>
      <c r="M1255">
        <v>4</v>
      </c>
      <c r="N1255">
        <v>24</v>
      </c>
      <c r="O1255" s="31" t="s">
        <v>451</v>
      </c>
      <c r="P1255" s="35" t="s">
        <v>455</v>
      </c>
      <c r="Q1255">
        <v>3</v>
      </c>
      <c r="R1255">
        <v>73</v>
      </c>
      <c r="S1255" s="17" t="s">
        <v>116</v>
      </c>
      <c r="T1255" s="10" t="s">
        <v>539</v>
      </c>
      <c r="U1255">
        <v>3</v>
      </c>
      <c r="V1255">
        <v>3</v>
      </c>
      <c r="W1255">
        <v>1</v>
      </c>
      <c r="AA1255">
        <v>1163</v>
      </c>
      <c r="AB1255" t="s">
        <v>16</v>
      </c>
    </row>
    <row r="1256" spans="1:28" x14ac:dyDescent="0.25">
      <c r="A1256" s="19" t="s">
        <v>318</v>
      </c>
      <c r="B1256" s="25" t="s">
        <v>327</v>
      </c>
      <c r="C1256">
        <v>1.6</v>
      </c>
      <c r="D1256" s="33">
        <v>1</v>
      </c>
      <c r="E1256" s="28" t="str">
        <f>VLOOKUP(U1256, method!$A$1:$B$15, 2, 0)</f>
        <v>中前</v>
      </c>
      <c r="F1256">
        <v>5</v>
      </c>
      <c r="G1256">
        <v>125</v>
      </c>
      <c r="H1256" s="46">
        <v>1000</v>
      </c>
      <c r="I1256" s="18" t="s">
        <v>12</v>
      </c>
      <c r="J1256">
        <v>0</v>
      </c>
      <c r="K1256">
        <v>56.88</v>
      </c>
      <c r="L1256">
        <v>27</v>
      </c>
      <c r="M1256">
        <v>3</v>
      </c>
      <c r="N1256">
        <v>24</v>
      </c>
      <c r="O1256" s="31" t="s">
        <v>439</v>
      </c>
      <c r="P1256" s="35" t="s">
        <v>455</v>
      </c>
      <c r="Q1256">
        <v>3</v>
      </c>
      <c r="R1256">
        <v>67</v>
      </c>
      <c r="S1256" s="17" t="s">
        <v>116</v>
      </c>
      <c r="T1256" s="10" t="s">
        <v>376</v>
      </c>
      <c r="U1256">
        <v>4</v>
      </c>
      <c r="V1256">
        <v>3</v>
      </c>
      <c r="W1256">
        <v>1</v>
      </c>
      <c r="AA1256">
        <v>1164</v>
      </c>
      <c r="AB1256" t="s">
        <v>1704</v>
      </c>
    </row>
    <row r="1257" spans="1:28" x14ac:dyDescent="0.25">
      <c r="A1257" s="19" t="s">
        <v>318</v>
      </c>
      <c r="B1257" s="25" t="s">
        <v>327</v>
      </c>
      <c r="C1257">
        <v>1.8</v>
      </c>
      <c r="D1257" s="33">
        <v>2</v>
      </c>
      <c r="E1257" s="26" t="str">
        <f>VLOOKUP(U1257, method!$A$1:$B$15, 2, 0)</f>
        <v>放頭</v>
      </c>
      <c r="F1257">
        <v>3</v>
      </c>
      <c r="G1257">
        <v>124</v>
      </c>
      <c r="H1257" s="44">
        <v>1200</v>
      </c>
      <c r="I1257" s="18" t="s">
        <v>12</v>
      </c>
      <c r="J1257">
        <v>1</v>
      </c>
      <c r="K1257">
        <v>9.98</v>
      </c>
      <c r="L1257">
        <v>31</v>
      </c>
      <c r="M1257">
        <v>1</v>
      </c>
      <c r="N1257">
        <v>24</v>
      </c>
      <c r="O1257" s="31" t="s">
        <v>439</v>
      </c>
      <c r="P1257" s="35" t="s">
        <v>455</v>
      </c>
      <c r="Q1257">
        <v>3</v>
      </c>
      <c r="R1257">
        <v>67</v>
      </c>
      <c r="S1257" s="15" t="s">
        <v>34</v>
      </c>
      <c r="T1257" s="10" t="s">
        <v>452</v>
      </c>
      <c r="U1257">
        <v>1</v>
      </c>
      <c r="V1257">
        <v>1</v>
      </c>
      <c r="W1257">
        <v>2</v>
      </c>
      <c r="AA1257">
        <v>1185</v>
      </c>
      <c r="AB1257" t="s">
        <v>1061</v>
      </c>
    </row>
    <row r="1258" spans="1:28" x14ac:dyDescent="0.25">
      <c r="A1258" s="19" t="s">
        <v>318</v>
      </c>
      <c r="B1258" s="25" t="s">
        <v>327</v>
      </c>
      <c r="C1258">
        <v>2.1</v>
      </c>
      <c r="D1258" s="33">
        <v>2</v>
      </c>
      <c r="E1258" s="26" t="str">
        <f>VLOOKUP(U1258, method!$A$1:$B$15, 2, 0)</f>
        <v>放頭</v>
      </c>
      <c r="F1258">
        <v>1</v>
      </c>
      <c r="G1258">
        <v>123</v>
      </c>
      <c r="H1258" s="44">
        <v>1200</v>
      </c>
      <c r="I1258" s="20" t="s">
        <v>56</v>
      </c>
      <c r="J1258">
        <v>1</v>
      </c>
      <c r="K1258">
        <v>9.8699999999999992</v>
      </c>
      <c r="L1258">
        <v>4</v>
      </c>
      <c r="M1258">
        <v>1</v>
      </c>
      <c r="N1258">
        <v>24</v>
      </c>
      <c r="O1258" s="31" t="s">
        <v>439</v>
      </c>
      <c r="P1258" s="35" t="s">
        <v>455</v>
      </c>
      <c r="Q1258">
        <v>3</v>
      </c>
      <c r="R1258">
        <v>66</v>
      </c>
      <c r="S1258" s="15" t="s">
        <v>34</v>
      </c>
      <c r="T1258" s="10" t="s">
        <v>488</v>
      </c>
      <c r="U1258">
        <v>2</v>
      </c>
      <c r="V1258">
        <v>2</v>
      </c>
      <c r="W1258">
        <v>2</v>
      </c>
      <c r="AA1258">
        <v>1190</v>
      </c>
      <c r="AB1258" t="s">
        <v>1431</v>
      </c>
    </row>
    <row r="1259" spans="1:28" x14ac:dyDescent="0.25">
      <c r="A1259" s="19" t="s">
        <v>318</v>
      </c>
      <c r="B1259" s="25" t="s">
        <v>327</v>
      </c>
      <c r="C1259">
        <v>4.2</v>
      </c>
      <c r="D1259" s="33">
        <v>3</v>
      </c>
      <c r="E1259" s="26" t="str">
        <f>VLOOKUP(U1259, method!$A$1:$B$15, 2, 0)</f>
        <v>放頭</v>
      </c>
      <c r="F1259">
        <v>9</v>
      </c>
      <c r="G1259">
        <v>125</v>
      </c>
      <c r="H1259" s="44">
        <v>1200</v>
      </c>
      <c r="I1259" s="18" t="s">
        <v>12</v>
      </c>
      <c r="J1259">
        <v>1</v>
      </c>
      <c r="K1259">
        <v>9.58</v>
      </c>
      <c r="L1259">
        <v>10</v>
      </c>
      <c r="M1259">
        <v>12</v>
      </c>
      <c r="N1259">
        <v>23</v>
      </c>
      <c r="O1259" t="s">
        <v>545</v>
      </c>
      <c r="P1259" s="35" t="s">
        <v>455</v>
      </c>
      <c r="Q1259">
        <v>3</v>
      </c>
      <c r="R1259">
        <v>66</v>
      </c>
      <c r="S1259" s="15" t="s">
        <v>34</v>
      </c>
      <c r="T1259">
        <v>3</v>
      </c>
      <c r="U1259">
        <v>2</v>
      </c>
      <c r="V1259">
        <v>3</v>
      </c>
      <c r="W1259">
        <v>3</v>
      </c>
      <c r="AA1259">
        <v>1180</v>
      </c>
      <c r="AB1259" t="s">
        <v>346</v>
      </c>
    </row>
    <row r="1260" spans="1:28" x14ac:dyDescent="0.25">
      <c r="A1260" s="19" t="s">
        <v>318</v>
      </c>
      <c r="B1260" s="25" t="s">
        <v>327</v>
      </c>
      <c r="C1260">
        <v>10</v>
      </c>
      <c r="D1260" s="33">
        <v>2</v>
      </c>
      <c r="E1260" s="26" t="str">
        <f>VLOOKUP(U1260, method!$A$1:$B$15, 2, 0)</f>
        <v>放頭</v>
      </c>
      <c r="F1260">
        <v>13</v>
      </c>
      <c r="G1260">
        <v>121</v>
      </c>
      <c r="H1260" s="44">
        <v>1200</v>
      </c>
      <c r="I1260" s="18" t="s">
        <v>12</v>
      </c>
      <c r="J1260">
        <v>1</v>
      </c>
      <c r="K1260">
        <v>9.06</v>
      </c>
      <c r="L1260">
        <v>11</v>
      </c>
      <c r="M1260">
        <v>11</v>
      </c>
      <c r="N1260">
        <v>23</v>
      </c>
      <c r="O1260" t="s">
        <v>491</v>
      </c>
      <c r="P1260" s="35" t="s">
        <v>455</v>
      </c>
      <c r="Q1260">
        <v>3</v>
      </c>
      <c r="R1260">
        <v>64</v>
      </c>
      <c r="S1260" s="15" t="s">
        <v>34</v>
      </c>
      <c r="T1260" s="10" t="s">
        <v>376</v>
      </c>
      <c r="U1260">
        <v>1</v>
      </c>
      <c r="V1260">
        <v>1</v>
      </c>
      <c r="W1260">
        <v>2</v>
      </c>
      <c r="AA1260">
        <v>1194</v>
      </c>
      <c r="AB1260" t="s">
        <v>346</v>
      </c>
    </row>
    <row r="1261" spans="1:28" x14ac:dyDescent="0.25">
      <c r="A1261" s="19" t="s">
        <v>318</v>
      </c>
      <c r="B1261" s="25" t="s">
        <v>327</v>
      </c>
      <c r="C1261">
        <v>2.5</v>
      </c>
      <c r="D1261" s="34">
        <v>5</v>
      </c>
      <c r="E1261" s="28" t="str">
        <f>VLOOKUP(U1261, method!$A$1:$B$15, 2, 0)</f>
        <v>中前</v>
      </c>
      <c r="F1261">
        <v>5</v>
      </c>
      <c r="G1261">
        <v>121</v>
      </c>
      <c r="H1261" s="46">
        <v>1000</v>
      </c>
      <c r="I1261" s="18" t="s">
        <v>12</v>
      </c>
      <c r="J1261">
        <v>0</v>
      </c>
      <c r="K1261">
        <v>57.47</v>
      </c>
      <c r="L1261">
        <v>22</v>
      </c>
      <c r="M1261">
        <v>10</v>
      </c>
      <c r="N1261">
        <v>23</v>
      </c>
      <c r="O1261" t="s">
        <v>469</v>
      </c>
      <c r="P1261" s="35" t="s">
        <v>455</v>
      </c>
      <c r="Q1261">
        <v>3</v>
      </c>
      <c r="R1261">
        <v>64</v>
      </c>
      <c r="S1261" s="15" t="s">
        <v>34</v>
      </c>
      <c r="T1261" t="s">
        <v>536</v>
      </c>
      <c r="U1261">
        <v>4</v>
      </c>
      <c r="V1261">
        <v>4</v>
      </c>
      <c r="W1261">
        <v>5</v>
      </c>
      <c r="AA1261">
        <v>1193</v>
      </c>
      <c r="AB1261" t="s">
        <v>596</v>
      </c>
    </row>
    <row r="1262" spans="1:28" x14ac:dyDescent="0.25">
      <c r="A1262" s="19" t="s">
        <v>318</v>
      </c>
      <c r="B1262" s="14" t="s">
        <v>330</v>
      </c>
      <c r="C1262">
        <v>28</v>
      </c>
      <c r="D1262">
        <v>6</v>
      </c>
      <c r="E1262" s="28" t="str">
        <f>VLOOKUP(U1262, method!$A$1:$B$15, 2, 0)</f>
        <v>中前</v>
      </c>
      <c r="F1262">
        <v>5</v>
      </c>
      <c r="G1262">
        <v>131</v>
      </c>
      <c r="H1262" s="44">
        <v>1200</v>
      </c>
      <c r="I1262" s="22" t="s">
        <v>33</v>
      </c>
      <c r="J1262">
        <v>1</v>
      </c>
      <c r="K1262">
        <v>11.61</v>
      </c>
      <c r="L1262">
        <v>12</v>
      </c>
      <c r="M1262">
        <v>2</v>
      </c>
      <c r="N1262">
        <v>25</v>
      </c>
      <c r="O1262" t="s">
        <v>511</v>
      </c>
      <c r="P1262" s="36" t="s">
        <v>603</v>
      </c>
      <c r="Q1262">
        <v>2</v>
      </c>
      <c r="R1262">
        <v>96</v>
      </c>
      <c r="S1262" s="15" t="s">
        <v>34</v>
      </c>
      <c r="T1262" t="s">
        <v>624</v>
      </c>
      <c r="U1262">
        <v>7</v>
      </c>
      <c r="V1262">
        <v>7</v>
      </c>
      <c r="W1262">
        <v>6</v>
      </c>
      <c r="AA1262">
        <v>1224</v>
      </c>
      <c r="AB1262" t="s">
        <v>158</v>
      </c>
    </row>
    <row r="1263" spans="1:28" x14ac:dyDescent="0.25">
      <c r="A1263" s="19" t="s">
        <v>318</v>
      </c>
      <c r="B1263" s="14" t="s">
        <v>330</v>
      </c>
      <c r="C1263">
        <v>13</v>
      </c>
      <c r="D1263" s="34">
        <v>4</v>
      </c>
      <c r="E1263" s="28" t="str">
        <f>VLOOKUP(U1263, method!$A$1:$B$15, 2, 0)</f>
        <v>中前</v>
      </c>
      <c r="F1263">
        <v>4</v>
      </c>
      <c r="G1263">
        <v>135</v>
      </c>
      <c r="H1263" s="46">
        <v>1000</v>
      </c>
      <c r="I1263" s="22" t="s">
        <v>33</v>
      </c>
      <c r="J1263">
        <v>0</v>
      </c>
      <c r="K1263">
        <v>56.58</v>
      </c>
      <c r="L1263">
        <v>15</v>
      </c>
      <c r="M1263">
        <v>1</v>
      </c>
      <c r="N1263">
        <v>25</v>
      </c>
      <c r="O1263" s="30" t="s">
        <v>445</v>
      </c>
      <c r="P1263" s="35" t="s">
        <v>455</v>
      </c>
      <c r="Q1263">
        <v>2</v>
      </c>
      <c r="R1263">
        <v>96</v>
      </c>
      <c r="S1263" s="15" t="s">
        <v>34</v>
      </c>
      <c r="T1263" s="10" t="s">
        <v>597</v>
      </c>
      <c r="U1263">
        <v>6</v>
      </c>
      <c r="V1263">
        <v>6</v>
      </c>
      <c r="W1263">
        <v>4</v>
      </c>
      <c r="AA1263">
        <v>1222</v>
      </c>
      <c r="AB1263" t="s">
        <v>158</v>
      </c>
    </row>
    <row r="1264" spans="1:28" x14ac:dyDescent="0.25">
      <c r="A1264" s="19" t="s">
        <v>318</v>
      </c>
      <c r="B1264" s="14" t="s">
        <v>330</v>
      </c>
      <c r="C1264">
        <v>109</v>
      </c>
      <c r="D1264">
        <v>12</v>
      </c>
      <c r="E1264" s="28" t="str">
        <f>VLOOKUP(U1264, method!$A$1:$B$15, 2, 0)</f>
        <v>中前</v>
      </c>
      <c r="F1264">
        <v>2</v>
      </c>
      <c r="G1264">
        <v>125</v>
      </c>
      <c r="H1264" s="44">
        <v>1200</v>
      </c>
      <c r="I1264" s="22" t="s">
        <v>833</v>
      </c>
      <c r="J1264">
        <v>1</v>
      </c>
      <c r="K1264">
        <v>10.66</v>
      </c>
      <c r="L1264">
        <v>22</v>
      </c>
      <c r="M1264">
        <v>12</v>
      </c>
      <c r="N1264">
        <v>24</v>
      </c>
      <c r="O1264" t="s">
        <v>491</v>
      </c>
      <c r="P1264" s="35" t="s">
        <v>455</v>
      </c>
      <c r="Q1264">
        <v>2</v>
      </c>
      <c r="R1264">
        <v>98</v>
      </c>
      <c r="S1264" s="15" t="s">
        <v>34</v>
      </c>
      <c r="T1264" t="s">
        <v>501</v>
      </c>
      <c r="U1264">
        <v>6</v>
      </c>
      <c r="V1264">
        <v>6</v>
      </c>
      <c r="W1264">
        <v>12</v>
      </c>
      <c r="AA1264">
        <v>1207</v>
      </c>
      <c r="AB1264" t="s">
        <v>158</v>
      </c>
    </row>
    <row r="1265" spans="1:28" x14ac:dyDescent="0.25">
      <c r="A1265" s="19" t="s">
        <v>318</v>
      </c>
      <c r="B1265" s="14" t="s">
        <v>330</v>
      </c>
      <c r="C1265">
        <v>45</v>
      </c>
      <c r="D1265">
        <v>6</v>
      </c>
      <c r="E1265" s="26" t="str">
        <f>VLOOKUP(U1265, method!$A$1:$B$15, 2, 0)</f>
        <v>放頭</v>
      </c>
      <c r="F1265">
        <v>1</v>
      </c>
      <c r="G1265">
        <v>125</v>
      </c>
      <c r="H1265" s="44">
        <v>1200</v>
      </c>
      <c r="I1265" s="22" t="s">
        <v>833</v>
      </c>
      <c r="J1265">
        <v>1</v>
      </c>
      <c r="K1265">
        <v>8.92</v>
      </c>
      <c r="L1265">
        <v>1</v>
      </c>
      <c r="M1265">
        <v>12</v>
      </c>
      <c r="N1265">
        <v>24</v>
      </c>
      <c r="O1265" t="s">
        <v>511</v>
      </c>
      <c r="P1265" s="35" t="s">
        <v>455</v>
      </c>
      <c r="Q1265">
        <v>2</v>
      </c>
      <c r="R1265">
        <v>100</v>
      </c>
      <c r="S1265" s="15" t="s">
        <v>34</v>
      </c>
      <c r="T1265" t="s">
        <v>536</v>
      </c>
      <c r="U1265">
        <v>2</v>
      </c>
      <c r="V1265">
        <v>1</v>
      </c>
      <c r="W1265">
        <v>6</v>
      </c>
      <c r="AA1265">
        <v>1210</v>
      </c>
      <c r="AB1265" t="s">
        <v>158</v>
      </c>
    </row>
    <row r="1266" spans="1:28" x14ac:dyDescent="0.25">
      <c r="A1266" s="19" t="s">
        <v>318</v>
      </c>
      <c r="B1266" s="14" t="s">
        <v>330</v>
      </c>
      <c r="C1266">
        <v>256</v>
      </c>
      <c r="D1266">
        <v>10</v>
      </c>
      <c r="E1266" s="28" t="str">
        <f>VLOOKUP(U1266, method!$A$1:$B$15, 2, 0)</f>
        <v>中前</v>
      </c>
      <c r="F1266">
        <v>7</v>
      </c>
      <c r="G1266">
        <v>123</v>
      </c>
      <c r="H1266" s="44">
        <v>1200</v>
      </c>
      <c r="I1266" s="23" t="s">
        <v>394</v>
      </c>
      <c r="J1266">
        <v>1</v>
      </c>
      <c r="K1266">
        <v>8.8800000000000008</v>
      </c>
      <c r="L1266">
        <v>17</v>
      </c>
      <c r="M1266">
        <v>11</v>
      </c>
      <c r="N1266">
        <v>24</v>
      </c>
      <c r="O1266" t="s">
        <v>469</v>
      </c>
      <c r="P1266" s="35" t="s">
        <v>455</v>
      </c>
      <c r="Q1266" t="s">
        <v>1534</v>
      </c>
      <c r="R1266">
        <v>102</v>
      </c>
      <c r="S1266" s="15" t="s">
        <v>34</v>
      </c>
      <c r="T1266">
        <v>9</v>
      </c>
      <c r="U1266">
        <v>5</v>
      </c>
      <c r="V1266">
        <v>5</v>
      </c>
      <c r="W1266">
        <v>10</v>
      </c>
      <c r="AA1266">
        <v>1200</v>
      </c>
      <c r="AB1266" t="s">
        <v>158</v>
      </c>
    </row>
    <row r="1267" spans="1:28" x14ac:dyDescent="0.25">
      <c r="A1267" s="19" t="s">
        <v>318</v>
      </c>
      <c r="B1267" s="14" t="s">
        <v>330</v>
      </c>
      <c r="C1267">
        <v>227</v>
      </c>
      <c r="D1267">
        <v>13</v>
      </c>
      <c r="E1267" s="28" t="str">
        <f>VLOOKUP(U1267, method!$A$1:$B$15, 2, 0)</f>
        <v>中前</v>
      </c>
      <c r="F1267">
        <v>11</v>
      </c>
      <c r="G1267">
        <v>115</v>
      </c>
      <c r="H1267" s="44">
        <v>1200</v>
      </c>
      <c r="I1267" s="23" t="s">
        <v>394</v>
      </c>
      <c r="J1267">
        <v>1</v>
      </c>
      <c r="K1267">
        <v>8.9499999999999993</v>
      </c>
      <c r="L1267">
        <v>20</v>
      </c>
      <c r="M1267">
        <v>10</v>
      </c>
      <c r="N1267">
        <v>24</v>
      </c>
      <c r="O1267" t="s">
        <v>469</v>
      </c>
      <c r="P1267" s="35" t="s">
        <v>436</v>
      </c>
      <c r="Q1267" t="s">
        <v>1534</v>
      </c>
      <c r="R1267">
        <v>103</v>
      </c>
      <c r="S1267" s="15" t="s">
        <v>34</v>
      </c>
      <c r="T1267" t="s">
        <v>679</v>
      </c>
      <c r="U1267">
        <v>7</v>
      </c>
      <c r="V1267">
        <v>7</v>
      </c>
      <c r="W1267">
        <v>13</v>
      </c>
      <c r="AA1267">
        <v>1202</v>
      </c>
      <c r="AB1267" t="s">
        <v>158</v>
      </c>
    </row>
    <row r="1268" spans="1:28" x14ac:dyDescent="0.25">
      <c r="A1268" s="19" t="s">
        <v>318</v>
      </c>
      <c r="B1268" s="14" t="s">
        <v>330</v>
      </c>
      <c r="C1268">
        <v>34</v>
      </c>
      <c r="D1268" s="34">
        <v>5</v>
      </c>
      <c r="E1268" s="27" t="str">
        <f>VLOOKUP(U1268, method!$A$1:$B$15, 2, 0)</f>
        <v>中後</v>
      </c>
      <c r="F1268">
        <v>1</v>
      </c>
      <c r="G1268">
        <v>120</v>
      </c>
      <c r="H1268" s="46">
        <v>1000</v>
      </c>
      <c r="I1268" s="20" t="s">
        <v>56</v>
      </c>
      <c r="J1268">
        <v>0</v>
      </c>
      <c r="K1268">
        <v>56.18</v>
      </c>
      <c r="L1268">
        <v>1</v>
      </c>
      <c r="M1268">
        <v>10</v>
      </c>
      <c r="N1268">
        <v>24</v>
      </c>
      <c r="O1268" t="s">
        <v>631</v>
      </c>
      <c r="P1268" s="35" t="s">
        <v>436</v>
      </c>
      <c r="Q1268" t="s">
        <v>1503</v>
      </c>
      <c r="R1268">
        <v>103</v>
      </c>
      <c r="S1268" s="15" t="s">
        <v>34</v>
      </c>
      <c r="T1268" t="s">
        <v>456</v>
      </c>
      <c r="U1268">
        <v>8</v>
      </c>
      <c r="V1268">
        <v>6</v>
      </c>
      <c r="W1268">
        <v>5</v>
      </c>
      <c r="AA1268">
        <v>1192</v>
      </c>
      <c r="AB1268" t="s">
        <v>158</v>
      </c>
    </row>
    <row r="1269" spans="1:28" x14ac:dyDescent="0.25">
      <c r="A1269" s="19" t="s">
        <v>318</v>
      </c>
      <c r="B1269" s="14" t="s">
        <v>330</v>
      </c>
      <c r="C1269">
        <v>47</v>
      </c>
      <c r="D1269">
        <v>9</v>
      </c>
      <c r="E1269" s="27" t="str">
        <f>VLOOKUP(U1269, method!$A$1:$B$15, 2, 0)</f>
        <v>中後</v>
      </c>
      <c r="F1269">
        <v>5</v>
      </c>
      <c r="G1269">
        <v>127</v>
      </c>
      <c r="H1269" s="44">
        <v>1200</v>
      </c>
      <c r="I1269" s="20" t="s">
        <v>56</v>
      </c>
      <c r="J1269">
        <v>1</v>
      </c>
      <c r="K1269">
        <v>9.7899999999999991</v>
      </c>
      <c r="L1269">
        <v>8</v>
      </c>
      <c r="M1269">
        <v>9</v>
      </c>
      <c r="N1269">
        <v>24</v>
      </c>
      <c r="O1269" t="s">
        <v>545</v>
      </c>
      <c r="P1269" s="36" t="s">
        <v>440</v>
      </c>
      <c r="Q1269">
        <v>1</v>
      </c>
      <c r="R1269">
        <v>103</v>
      </c>
      <c r="S1269" s="15" t="s">
        <v>34</v>
      </c>
      <c r="T1269">
        <v>11</v>
      </c>
      <c r="U1269">
        <v>8</v>
      </c>
      <c r="V1269">
        <v>9</v>
      </c>
      <c r="W1269">
        <v>9</v>
      </c>
      <c r="AA1269">
        <v>1188</v>
      </c>
      <c r="AB1269" t="s">
        <v>158</v>
      </c>
    </row>
    <row r="1270" spans="1:28" x14ac:dyDescent="0.25">
      <c r="A1270" s="19" t="s">
        <v>318</v>
      </c>
      <c r="B1270" s="14" t="s">
        <v>330</v>
      </c>
      <c r="C1270">
        <v>7.1</v>
      </c>
      <c r="D1270" s="33">
        <v>1</v>
      </c>
      <c r="E1270" s="28" t="str">
        <f>VLOOKUP(U1270, method!$A$1:$B$15, 2, 0)</f>
        <v>中前</v>
      </c>
      <c r="F1270">
        <v>6</v>
      </c>
      <c r="G1270">
        <v>135</v>
      </c>
      <c r="H1270" s="46">
        <v>1000</v>
      </c>
      <c r="I1270" s="22" t="s">
        <v>33</v>
      </c>
      <c r="J1270">
        <v>0</v>
      </c>
      <c r="K1270">
        <v>56.56</v>
      </c>
      <c r="L1270">
        <v>4</v>
      </c>
      <c r="M1270">
        <v>7</v>
      </c>
      <c r="N1270">
        <v>24</v>
      </c>
      <c r="O1270" s="31" t="s">
        <v>439</v>
      </c>
      <c r="P1270" s="35" t="s">
        <v>455</v>
      </c>
      <c r="Q1270">
        <v>2</v>
      </c>
      <c r="R1270">
        <v>98</v>
      </c>
      <c r="S1270" s="15" t="s">
        <v>34</v>
      </c>
      <c r="T1270" s="10" t="s">
        <v>488</v>
      </c>
      <c r="U1270">
        <v>6</v>
      </c>
      <c r="V1270">
        <v>5</v>
      </c>
      <c r="W1270">
        <v>1</v>
      </c>
      <c r="AA1270">
        <v>1203</v>
      </c>
      <c r="AB1270" t="s">
        <v>158</v>
      </c>
    </row>
    <row r="1271" spans="1:28" x14ac:dyDescent="0.25">
      <c r="A1271" s="19" t="s">
        <v>318</v>
      </c>
      <c r="B1271" s="14" t="s">
        <v>330</v>
      </c>
      <c r="C1271">
        <v>9.9</v>
      </c>
      <c r="D1271">
        <v>11</v>
      </c>
      <c r="E1271" s="26" t="str">
        <f>VLOOKUP(U1271, method!$A$1:$B$15, 2, 0)</f>
        <v>放頭</v>
      </c>
      <c r="F1271">
        <v>9</v>
      </c>
      <c r="G1271">
        <v>135</v>
      </c>
      <c r="H1271" s="44">
        <v>1200</v>
      </c>
      <c r="I1271" s="22" t="s">
        <v>33</v>
      </c>
      <c r="J1271">
        <v>1</v>
      </c>
      <c r="K1271">
        <v>11.23</v>
      </c>
      <c r="L1271">
        <v>22</v>
      </c>
      <c r="M1271">
        <v>5</v>
      </c>
      <c r="N1271">
        <v>24</v>
      </c>
      <c r="O1271" s="31" t="s">
        <v>451</v>
      </c>
      <c r="P1271" s="35" t="s">
        <v>455</v>
      </c>
      <c r="Q1271">
        <v>2</v>
      </c>
      <c r="R1271">
        <v>98</v>
      </c>
      <c r="S1271" s="15" t="s">
        <v>34</v>
      </c>
      <c r="T1271">
        <v>9</v>
      </c>
      <c r="U1271">
        <v>3</v>
      </c>
      <c r="V1271">
        <v>4</v>
      </c>
      <c r="W1271">
        <v>11</v>
      </c>
      <c r="AA1271">
        <v>1204</v>
      </c>
      <c r="AB1271" t="s">
        <v>158</v>
      </c>
    </row>
    <row r="1272" spans="1:28" x14ac:dyDescent="0.25">
      <c r="A1272" s="19" t="s">
        <v>318</v>
      </c>
      <c r="B1272" s="14" t="s">
        <v>330</v>
      </c>
      <c r="C1272">
        <v>3.9</v>
      </c>
      <c r="D1272" s="33">
        <v>1</v>
      </c>
      <c r="E1272" s="28" t="str">
        <f>VLOOKUP(U1272, method!$A$1:$B$15, 2, 0)</f>
        <v>中前</v>
      </c>
      <c r="F1272">
        <v>7</v>
      </c>
      <c r="G1272">
        <v>126</v>
      </c>
      <c r="H1272" s="46">
        <v>1000</v>
      </c>
      <c r="I1272" s="22" t="s">
        <v>33</v>
      </c>
      <c r="J1272">
        <v>0</v>
      </c>
      <c r="K1272">
        <v>56.81</v>
      </c>
      <c r="L1272">
        <v>24</v>
      </c>
      <c r="M1272">
        <v>4</v>
      </c>
      <c r="N1272">
        <v>24</v>
      </c>
      <c r="O1272" s="31" t="s">
        <v>451</v>
      </c>
      <c r="P1272" s="35" t="s">
        <v>455</v>
      </c>
      <c r="Q1272">
        <v>2</v>
      </c>
      <c r="R1272">
        <v>91</v>
      </c>
      <c r="S1272" s="15" t="s">
        <v>34</v>
      </c>
      <c r="T1272" s="10" t="s">
        <v>526</v>
      </c>
      <c r="U1272">
        <v>4</v>
      </c>
      <c r="V1272">
        <v>4</v>
      </c>
      <c r="W1272">
        <v>1</v>
      </c>
      <c r="AA1272">
        <v>1195</v>
      </c>
      <c r="AB1272" t="s">
        <v>158</v>
      </c>
    </row>
    <row r="1273" spans="1:28" x14ac:dyDescent="0.25">
      <c r="A1273" s="19" t="s">
        <v>318</v>
      </c>
      <c r="B1273" s="14" t="s">
        <v>330</v>
      </c>
      <c r="C1273">
        <v>10</v>
      </c>
      <c r="D1273" s="34">
        <v>5</v>
      </c>
      <c r="E1273" s="26" t="str">
        <f>VLOOKUP(U1273, method!$A$1:$B$15, 2, 0)</f>
        <v>放頭</v>
      </c>
      <c r="F1273">
        <v>7</v>
      </c>
      <c r="G1273">
        <v>118</v>
      </c>
      <c r="H1273" s="44">
        <v>1200</v>
      </c>
      <c r="I1273" s="15" t="s">
        <v>441</v>
      </c>
      <c r="J1273">
        <v>1</v>
      </c>
      <c r="K1273">
        <v>10.3</v>
      </c>
      <c r="L1273">
        <v>13</v>
      </c>
      <c r="M1273">
        <v>3</v>
      </c>
      <c r="N1273">
        <v>24</v>
      </c>
      <c r="O1273" s="31" t="s">
        <v>435</v>
      </c>
      <c r="P1273" s="35" t="s">
        <v>455</v>
      </c>
      <c r="Q1273">
        <v>2</v>
      </c>
      <c r="R1273">
        <v>91</v>
      </c>
      <c r="S1273" s="15" t="s">
        <v>34</v>
      </c>
      <c r="T1273" s="10" t="s">
        <v>526</v>
      </c>
      <c r="U1273">
        <v>1</v>
      </c>
      <c r="V1273">
        <v>1</v>
      </c>
      <c r="W1273">
        <v>5</v>
      </c>
      <c r="AA1273">
        <v>1195</v>
      </c>
      <c r="AB1273" t="s">
        <v>158</v>
      </c>
    </row>
    <row r="1274" spans="1:28" x14ac:dyDescent="0.25">
      <c r="A1274" s="19" t="s">
        <v>318</v>
      </c>
      <c r="B1274" s="14" t="s">
        <v>330</v>
      </c>
      <c r="C1274">
        <v>11</v>
      </c>
      <c r="D1274">
        <v>6</v>
      </c>
      <c r="E1274" s="26" t="str">
        <f>VLOOKUP(U1274, method!$A$1:$B$15, 2, 0)</f>
        <v>放頭</v>
      </c>
      <c r="F1274">
        <v>8</v>
      </c>
      <c r="G1274">
        <v>120</v>
      </c>
      <c r="H1274" s="44">
        <v>1200</v>
      </c>
      <c r="I1274" s="14" t="s">
        <v>45</v>
      </c>
      <c r="J1274">
        <v>1</v>
      </c>
      <c r="K1274">
        <v>9.66</v>
      </c>
      <c r="L1274">
        <v>21</v>
      </c>
      <c r="M1274">
        <v>2</v>
      </c>
      <c r="N1274">
        <v>24</v>
      </c>
      <c r="O1274" s="31" t="s">
        <v>451</v>
      </c>
      <c r="P1274" s="35" t="s">
        <v>455</v>
      </c>
      <c r="Q1274">
        <v>1</v>
      </c>
      <c r="R1274">
        <v>91</v>
      </c>
      <c r="S1274" s="15" t="s">
        <v>34</v>
      </c>
      <c r="T1274" s="10" t="s">
        <v>452</v>
      </c>
      <c r="U1274">
        <v>2</v>
      </c>
      <c r="V1274">
        <v>2</v>
      </c>
      <c r="W1274">
        <v>6</v>
      </c>
      <c r="AA1274">
        <v>1193</v>
      </c>
      <c r="AB1274" t="s">
        <v>158</v>
      </c>
    </row>
    <row r="1275" spans="1:28" x14ac:dyDescent="0.25">
      <c r="A1275" s="19" t="s">
        <v>318</v>
      </c>
      <c r="B1275" s="14" t="s">
        <v>330</v>
      </c>
      <c r="C1275">
        <v>8.6999999999999993</v>
      </c>
      <c r="D1275">
        <v>8</v>
      </c>
      <c r="E1275" s="28" t="str">
        <f>VLOOKUP(U1275, method!$A$1:$B$15, 2, 0)</f>
        <v>中前</v>
      </c>
      <c r="F1275">
        <v>5</v>
      </c>
      <c r="G1275">
        <v>126</v>
      </c>
      <c r="H1275" s="44">
        <v>1200</v>
      </c>
      <c r="I1275" s="18" t="s">
        <v>201</v>
      </c>
      <c r="J1275">
        <v>1</v>
      </c>
      <c r="K1275">
        <v>9.5</v>
      </c>
      <c r="L1275">
        <v>12</v>
      </c>
      <c r="M1275">
        <v>2</v>
      </c>
      <c r="N1275">
        <v>24</v>
      </c>
      <c r="O1275" t="s">
        <v>545</v>
      </c>
      <c r="P1275" s="35" t="s">
        <v>455</v>
      </c>
      <c r="Q1275">
        <v>2</v>
      </c>
      <c r="R1275">
        <v>91</v>
      </c>
      <c r="S1275" s="15" t="s">
        <v>34</v>
      </c>
      <c r="T1275" t="s">
        <v>529</v>
      </c>
      <c r="U1275">
        <v>7</v>
      </c>
      <c r="V1275">
        <v>9</v>
      </c>
      <c r="W1275">
        <v>8</v>
      </c>
      <c r="AA1275">
        <v>1205</v>
      </c>
      <c r="AB1275" t="s">
        <v>158</v>
      </c>
    </row>
    <row r="1276" spans="1:28" x14ac:dyDescent="0.25">
      <c r="A1276" s="19" t="s">
        <v>318</v>
      </c>
      <c r="B1276" s="14" t="s">
        <v>330</v>
      </c>
      <c r="C1276">
        <v>4.3</v>
      </c>
      <c r="D1276" s="33">
        <v>1</v>
      </c>
      <c r="E1276" s="26" t="str">
        <f>VLOOKUP(U1276, method!$A$1:$B$15, 2, 0)</f>
        <v>放頭</v>
      </c>
      <c r="F1276">
        <v>3</v>
      </c>
      <c r="G1276">
        <v>122</v>
      </c>
      <c r="H1276" s="44">
        <v>1200</v>
      </c>
      <c r="I1276" s="20" t="s">
        <v>56</v>
      </c>
      <c r="J1276">
        <v>1</v>
      </c>
      <c r="K1276">
        <v>9.83</v>
      </c>
      <c r="L1276">
        <v>4</v>
      </c>
      <c r="M1276">
        <v>1</v>
      </c>
      <c r="N1276">
        <v>24</v>
      </c>
      <c r="O1276" s="31" t="s">
        <v>439</v>
      </c>
      <c r="P1276" s="35" t="s">
        <v>455</v>
      </c>
      <c r="Q1276">
        <v>2</v>
      </c>
      <c r="R1276">
        <v>86</v>
      </c>
      <c r="S1276" s="15" t="s">
        <v>34</v>
      </c>
      <c r="T1276" s="10" t="s">
        <v>539</v>
      </c>
      <c r="U1276">
        <v>2</v>
      </c>
      <c r="V1276">
        <v>2</v>
      </c>
      <c r="W1276">
        <v>1</v>
      </c>
      <c r="AA1276">
        <v>1216</v>
      </c>
      <c r="AB1276" t="s">
        <v>158</v>
      </c>
    </row>
    <row r="1277" spans="1:28" x14ac:dyDescent="0.25">
      <c r="A1277" s="19" t="s">
        <v>318</v>
      </c>
      <c r="B1277" s="14" t="s">
        <v>330</v>
      </c>
      <c r="C1277">
        <v>3.3</v>
      </c>
      <c r="D1277" s="33">
        <v>2</v>
      </c>
      <c r="E1277" s="26" t="str">
        <f>VLOOKUP(U1277, method!$A$1:$B$15, 2, 0)</f>
        <v>放頭</v>
      </c>
      <c r="F1277">
        <v>2</v>
      </c>
      <c r="G1277">
        <v>118</v>
      </c>
      <c r="H1277" s="44">
        <v>1200</v>
      </c>
      <c r="I1277" s="17" t="s">
        <v>512</v>
      </c>
      <c r="J1277">
        <v>1</v>
      </c>
      <c r="K1277">
        <v>9.43</v>
      </c>
      <c r="L1277">
        <v>29</v>
      </c>
      <c r="M1277">
        <v>11</v>
      </c>
      <c r="N1277">
        <v>23</v>
      </c>
      <c r="O1277" s="31" t="s">
        <v>451</v>
      </c>
      <c r="P1277" s="35" t="s">
        <v>455</v>
      </c>
      <c r="Q1277">
        <v>2</v>
      </c>
      <c r="R1277">
        <v>85</v>
      </c>
      <c r="S1277" s="15" t="s">
        <v>34</v>
      </c>
      <c r="T1277" s="10" t="s">
        <v>526</v>
      </c>
      <c r="U1277">
        <v>1</v>
      </c>
      <c r="V1277">
        <v>1</v>
      </c>
      <c r="W1277">
        <v>2</v>
      </c>
      <c r="AA1277">
        <v>1217</v>
      </c>
      <c r="AB1277" t="s">
        <v>158</v>
      </c>
    </row>
    <row r="1278" spans="1:28" x14ac:dyDescent="0.25">
      <c r="A1278" s="19" t="s">
        <v>318</v>
      </c>
      <c r="B1278" s="14" t="s">
        <v>330</v>
      </c>
      <c r="C1278">
        <v>2.6</v>
      </c>
      <c r="D1278" s="33">
        <v>1</v>
      </c>
      <c r="E1278" s="26" t="str">
        <f>VLOOKUP(U1278, method!$A$1:$B$15, 2, 0)</f>
        <v>放頭</v>
      </c>
      <c r="F1278">
        <v>4</v>
      </c>
      <c r="G1278">
        <v>127</v>
      </c>
      <c r="H1278" s="46">
        <v>1000</v>
      </c>
      <c r="I1278" s="17" t="s">
        <v>512</v>
      </c>
      <c r="J1278">
        <v>0</v>
      </c>
      <c r="K1278">
        <v>56.75</v>
      </c>
      <c r="L1278">
        <v>1</v>
      </c>
      <c r="M1278">
        <v>11</v>
      </c>
      <c r="N1278">
        <v>23</v>
      </c>
      <c r="O1278" s="31" t="s">
        <v>451</v>
      </c>
      <c r="P1278" s="35" t="s">
        <v>455</v>
      </c>
      <c r="Q1278">
        <v>3</v>
      </c>
      <c r="R1278">
        <v>75</v>
      </c>
      <c r="S1278" s="15" t="s">
        <v>34</v>
      </c>
      <c r="T1278" t="s">
        <v>536</v>
      </c>
      <c r="U1278">
        <v>2</v>
      </c>
      <c r="V1278">
        <v>2</v>
      </c>
      <c r="W1278">
        <v>1</v>
      </c>
      <c r="AA1278">
        <v>1232</v>
      </c>
      <c r="AB1278" t="s">
        <v>158</v>
      </c>
    </row>
    <row r="1279" spans="1:28" x14ac:dyDescent="0.25">
      <c r="A1279" s="19" t="s">
        <v>318</v>
      </c>
      <c r="B1279" s="14" t="s">
        <v>330</v>
      </c>
      <c r="C1279">
        <v>5.4</v>
      </c>
      <c r="D1279" s="33">
        <v>2</v>
      </c>
      <c r="E1279" s="26" t="str">
        <f>VLOOKUP(U1279, method!$A$1:$B$15, 2, 0)</f>
        <v>放頭</v>
      </c>
      <c r="F1279">
        <v>9</v>
      </c>
      <c r="G1279">
        <v>130</v>
      </c>
      <c r="H1279" s="46">
        <v>1000</v>
      </c>
      <c r="I1279" s="15" t="s">
        <v>391</v>
      </c>
      <c r="J1279">
        <v>0</v>
      </c>
      <c r="K1279">
        <v>56.49</v>
      </c>
      <c r="L1279">
        <v>4</v>
      </c>
      <c r="M1279">
        <v>10</v>
      </c>
      <c r="N1279">
        <v>23</v>
      </c>
      <c r="O1279" s="31" t="s">
        <v>451</v>
      </c>
      <c r="P1279" s="35" t="s">
        <v>436</v>
      </c>
      <c r="Q1279">
        <v>3</v>
      </c>
      <c r="R1279">
        <v>75</v>
      </c>
      <c r="S1279" s="15" t="s">
        <v>34</v>
      </c>
      <c r="T1279" s="10" t="s">
        <v>597</v>
      </c>
      <c r="U1279">
        <v>2</v>
      </c>
      <c r="V1279">
        <v>2</v>
      </c>
      <c r="W1279">
        <v>2</v>
      </c>
      <c r="AA1279">
        <v>1224</v>
      </c>
      <c r="AB1279" t="s">
        <v>158</v>
      </c>
    </row>
    <row r="1280" spans="1:28" x14ac:dyDescent="0.25">
      <c r="A1280" s="19" t="s">
        <v>318</v>
      </c>
      <c r="B1280" s="14" t="s">
        <v>330</v>
      </c>
      <c r="C1280">
        <v>6.8</v>
      </c>
      <c r="D1280" s="34">
        <v>5</v>
      </c>
      <c r="E1280" s="26" t="str">
        <f>VLOOKUP(U1280, method!$A$1:$B$15, 2, 0)</f>
        <v>放頭</v>
      </c>
      <c r="F1280">
        <v>7</v>
      </c>
      <c r="G1280">
        <v>131</v>
      </c>
      <c r="H1280" s="44">
        <v>1200</v>
      </c>
      <c r="I1280" s="15" t="s">
        <v>391</v>
      </c>
      <c r="J1280">
        <v>1</v>
      </c>
      <c r="K1280">
        <v>9.7799999999999994</v>
      </c>
      <c r="L1280">
        <v>20</v>
      </c>
      <c r="M1280">
        <v>9</v>
      </c>
      <c r="N1280">
        <v>23</v>
      </c>
      <c r="O1280" s="30" t="s">
        <v>445</v>
      </c>
      <c r="P1280" s="35" t="s">
        <v>455</v>
      </c>
      <c r="Q1280">
        <v>3</v>
      </c>
      <c r="R1280">
        <v>75</v>
      </c>
      <c r="S1280" s="15" t="s">
        <v>34</v>
      </c>
      <c r="T1280" s="10" t="s">
        <v>552</v>
      </c>
      <c r="U1280">
        <v>2</v>
      </c>
      <c r="V1280">
        <v>2</v>
      </c>
      <c r="W1280">
        <v>5</v>
      </c>
      <c r="AA1280">
        <v>1237</v>
      </c>
      <c r="AB1280" t="s">
        <v>158</v>
      </c>
    </row>
    <row r="1281" spans="1:28" x14ac:dyDescent="0.25">
      <c r="A1281" s="19" t="s">
        <v>318</v>
      </c>
      <c r="B1281" s="14" t="s">
        <v>330</v>
      </c>
      <c r="C1281">
        <v>5.6</v>
      </c>
      <c r="D1281" s="33">
        <v>3</v>
      </c>
      <c r="E1281" s="26" t="str">
        <f>VLOOKUP(U1281, method!$A$1:$B$15, 2, 0)</f>
        <v>放頭</v>
      </c>
      <c r="F1281">
        <v>3</v>
      </c>
      <c r="G1281">
        <v>135</v>
      </c>
      <c r="H1281" s="44">
        <v>1200</v>
      </c>
      <c r="I1281" s="15" t="s">
        <v>391</v>
      </c>
      <c r="J1281">
        <v>1</v>
      </c>
      <c r="K1281">
        <v>9.9499999999999993</v>
      </c>
      <c r="L1281">
        <v>6</v>
      </c>
      <c r="M1281">
        <v>7</v>
      </c>
      <c r="N1281">
        <v>23</v>
      </c>
      <c r="O1281" s="31" t="s">
        <v>439</v>
      </c>
      <c r="P1281" s="35" t="s">
        <v>455</v>
      </c>
      <c r="Q1281">
        <v>3</v>
      </c>
      <c r="R1281">
        <v>76</v>
      </c>
      <c r="S1281" s="15" t="s">
        <v>34</v>
      </c>
      <c r="T1281" s="10" t="s">
        <v>442</v>
      </c>
      <c r="U1281">
        <v>1</v>
      </c>
      <c r="V1281">
        <v>1</v>
      </c>
      <c r="W1281">
        <v>3</v>
      </c>
      <c r="AA1281">
        <v>1211</v>
      </c>
      <c r="AB1281" t="s">
        <v>158</v>
      </c>
    </row>
    <row r="1282" spans="1:28" x14ac:dyDescent="0.25">
      <c r="A1282" s="19" t="s">
        <v>318</v>
      </c>
      <c r="B1282" s="14" t="s">
        <v>330</v>
      </c>
      <c r="C1282">
        <v>4.3</v>
      </c>
      <c r="D1282" s="33">
        <v>2</v>
      </c>
      <c r="E1282" s="26" t="str">
        <f>VLOOKUP(U1282, method!$A$1:$B$15, 2, 0)</f>
        <v>放頭</v>
      </c>
      <c r="F1282">
        <v>11</v>
      </c>
      <c r="G1282">
        <v>131</v>
      </c>
      <c r="H1282" s="44">
        <v>1200</v>
      </c>
      <c r="I1282" s="18" t="s">
        <v>12</v>
      </c>
      <c r="J1282">
        <v>1</v>
      </c>
      <c r="K1282">
        <v>9.18</v>
      </c>
      <c r="L1282">
        <v>22</v>
      </c>
      <c r="M1282">
        <v>3</v>
      </c>
      <c r="N1282">
        <v>23</v>
      </c>
      <c r="O1282" s="31" t="s">
        <v>451</v>
      </c>
      <c r="P1282" s="35" t="s">
        <v>455</v>
      </c>
      <c r="Q1282">
        <v>3</v>
      </c>
      <c r="R1282">
        <v>75</v>
      </c>
      <c r="S1282" s="15" t="s">
        <v>34</v>
      </c>
      <c r="T1282" s="10" t="s">
        <v>376</v>
      </c>
      <c r="U1282">
        <v>1</v>
      </c>
      <c r="V1282">
        <v>1</v>
      </c>
      <c r="W1282">
        <v>2</v>
      </c>
      <c r="AA1282">
        <v>1190</v>
      </c>
      <c r="AB1282" t="s">
        <v>158</v>
      </c>
    </row>
    <row r="1283" spans="1:28" x14ac:dyDescent="0.25">
      <c r="A1283" s="19" t="s">
        <v>318</v>
      </c>
      <c r="B1283" s="14" t="s">
        <v>330</v>
      </c>
      <c r="C1283">
        <v>8.6999999999999993</v>
      </c>
      <c r="D1283" s="33">
        <v>2</v>
      </c>
      <c r="E1283" s="26" t="str">
        <f>VLOOKUP(U1283, method!$A$1:$B$15, 2, 0)</f>
        <v>放頭</v>
      </c>
      <c r="F1283">
        <v>9</v>
      </c>
      <c r="G1283">
        <v>133</v>
      </c>
      <c r="H1283" s="44">
        <v>1200</v>
      </c>
      <c r="I1283" s="24" t="s">
        <v>1027</v>
      </c>
      <c r="J1283">
        <v>1</v>
      </c>
      <c r="K1283">
        <v>9.65</v>
      </c>
      <c r="L1283">
        <v>1</v>
      </c>
      <c r="M1283">
        <v>3</v>
      </c>
      <c r="N1283">
        <v>23</v>
      </c>
      <c r="O1283" s="31" t="s">
        <v>439</v>
      </c>
      <c r="P1283" s="35" t="s">
        <v>455</v>
      </c>
      <c r="Q1283">
        <v>3</v>
      </c>
      <c r="R1283">
        <v>75</v>
      </c>
      <c r="S1283" s="15" t="s">
        <v>34</v>
      </c>
      <c r="T1283" s="10">
        <v>2</v>
      </c>
      <c r="U1283">
        <v>1</v>
      </c>
      <c r="V1283">
        <v>1</v>
      </c>
      <c r="W1283">
        <v>2</v>
      </c>
      <c r="AA1283">
        <v>1196</v>
      </c>
      <c r="AB1283" t="s">
        <v>158</v>
      </c>
    </row>
    <row r="1284" spans="1:28" x14ac:dyDescent="0.25">
      <c r="A1284" s="19" t="s">
        <v>318</v>
      </c>
      <c r="B1284" s="14" t="s">
        <v>330</v>
      </c>
      <c r="C1284">
        <v>6.6</v>
      </c>
      <c r="D1284" s="33">
        <v>2</v>
      </c>
      <c r="E1284" s="26" t="str">
        <f>VLOOKUP(U1284, method!$A$1:$B$15, 2, 0)</f>
        <v>放頭</v>
      </c>
      <c r="F1284">
        <v>3</v>
      </c>
      <c r="G1284">
        <v>129</v>
      </c>
      <c r="H1284" s="44">
        <v>1200</v>
      </c>
      <c r="I1284" s="18" t="s">
        <v>201</v>
      </c>
      <c r="J1284">
        <v>1</v>
      </c>
      <c r="K1284">
        <v>9.23</v>
      </c>
      <c r="L1284">
        <v>1</v>
      </c>
      <c r="M1284">
        <v>2</v>
      </c>
      <c r="N1284">
        <v>23</v>
      </c>
      <c r="O1284" s="31" t="s">
        <v>439</v>
      </c>
      <c r="P1284" s="35" t="s">
        <v>455</v>
      </c>
      <c r="Q1284">
        <v>3</v>
      </c>
      <c r="R1284">
        <v>73</v>
      </c>
      <c r="S1284" s="15" t="s">
        <v>34</v>
      </c>
      <c r="T1284" s="10" t="s">
        <v>488</v>
      </c>
      <c r="U1284">
        <v>2</v>
      </c>
      <c r="V1284">
        <v>2</v>
      </c>
      <c r="W1284">
        <v>2</v>
      </c>
      <c r="AA1284">
        <v>1203</v>
      </c>
      <c r="AB1284" t="s">
        <v>158</v>
      </c>
    </row>
    <row r="1285" spans="1:28" x14ac:dyDescent="0.25">
      <c r="A1285" s="19" t="s">
        <v>318</v>
      </c>
      <c r="B1285" s="14" t="s">
        <v>330</v>
      </c>
      <c r="C1285">
        <v>10</v>
      </c>
      <c r="D1285" s="34">
        <v>4</v>
      </c>
      <c r="E1285" s="26" t="str">
        <f>VLOOKUP(U1285, method!$A$1:$B$15, 2, 0)</f>
        <v>放頭</v>
      </c>
      <c r="F1285">
        <v>7</v>
      </c>
      <c r="G1285">
        <v>131</v>
      </c>
      <c r="H1285" s="44">
        <v>1200</v>
      </c>
      <c r="I1285" s="18" t="s">
        <v>201</v>
      </c>
      <c r="J1285">
        <v>1</v>
      </c>
      <c r="K1285">
        <v>9.8800000000000008</v>
      </c>
      <c r="L1285">
        <v>15</v>
      </c>
      <c r="M1285">
        <v>1</v>
      </c>
      <c r="N1285">
        <v>23</v>
      </c>
      <c r="O1285" t="s">
        <v>545</v>
      </c>
      <c r="P1285" s="35" t="s">
        <v>455</v>
      </c>
      <c r="Q1285">
        <v>3</v>
      </c>
      <c r="R1285">
        <v>72</v>
      </c>
      <c r="S1285" s="15" t="s">
        <v>34</v>
      </c>
      <c r="T1285" s="10" t="s">
        <v>376</v>
      </c>
      <c r="U1285">
        <v>1</v>
      </c>
      <c r="V1285">
        <v>1</v>
      </c>
      <c r="W1285">
        <v>4</v>
      </c>
      <c r="AA1285">
        <v>1203</v>
      </c>
      <c r="AB1285" t="s">
        <v>158</v>
      </c>
    </row>
    <row r="1286" spans="1:28" x14ac:dyDescent="0.25">
      <c r="A1286" s="19" t="s">
        <v>318</v>
      </c>
      <c r="B1286" s="14" t="s">
        <v>330</v>
      </c>
      <c r="C1286">
        <v>9.6</v>
      </c>
      <c r="D1286" s="33">
        <v>3</v>
      </c>
      <c r="E1286" s="26" t="str">
        <f>VLOOKUP(U1286, method!$A$1:$B$15, 2, 0)</f>
        <v>放頭</v>
      </c>
      <c r="F1286">
        <v>9</v>
      </c>
      <c r="G1286">
        <v>128</v>
      </c>
      <c r="H1286" s="44">
        <v>1200</v>
      </c>
      <c r="I1286" s="18" t="s">
        <v>201</v>
      </c>
      <c r="J1286">
        <v>1</v>
      </c>
      <c r="K1286">
        <v>9.1999999999999993</v>
      </c>
      <c r="L1286">
        <v>24</v>
      </c>
      <c r="M1286">
        <v>12</v>
      </c>
      <c r="N1286">
        <v>22</v>
      </c>
      <c r="O1286" t="s">
        <v>551</v>
      </c>
      <c r="P1286" s="35" t="s">
        <v>436</v>
      </c>
      <c r="Q1286">
        <v>3</v>
      </c>
      <c r="R1286">
        <v>72</v>
      </c>
      <c r="S1286" s="15" t="s">
        <v>34</v>
      </c>
      <c r="T1286" s="10" t="s">
        <v>452</v>
      </c>
      <c r="U1286">
        <v>1</v>
      </c>
      <c r="V1286">
        <v>1</v>
      </c>
      <c r="W1286">
        <v>3</v>
      </c>
      <c r="AA1286">
        <v>1216</v>
      </c>
      <c r="AB1286" t="s">
        <v>158</v>
      </c>
    </row>
    <row r="1287" spans="1:28" x14ac:dyDescent="0.25">
      <c r="A1287" s="19" t="s">
        <v>318</v>
      </c>
      <c r="B1287" s="14" t="s">
        <v>330</v>
      </c>
      <c r="C1287">
        <v>32</v>
      </c>
      <c r="D1287" s="33">
        <v>2</v>
      </c>
      <c r="E1287" s="28" t="str">
        <f>VLOOKUP(U1287, method!$A$1:$B$15, 2, 0)</f>
        <v>中前</v>
      </c>
      <c r="F1287">
        <v>5</v>
      </c>
      <c r="G1287">
        <v>126</v>
      </c>
      <c r="H1287" s="46">
        <v>1000</v>
      </c>
      <c r="I1287" s="15" t="s">
        <v>391</v>
      </c>
      <c r="J1287">
        <v>0</v>
      </c>
      <c r="K1287">
        <v>56.97</v>
      </c>
      <c r="L1287">
        <v>4</v>
      </c>
      <c r="M1287">
        <v>12</v>
      </c>
      <c r="N1287">
        <v>22</v>
      </c>
      <c r="O1287" t="s">
        <v>631</v>
      </c>
      <c r="P1287" s="35" t="s">
        <v>436</v>
      </c>
      <c r="Q1287">
        <v>3</v>
      </c>
      <c r="R1287">
        <v>70</v>
      </c>
      <c r="S1287" s="15" t="s">
        <v>34</v>
      </c>
      <c r="T1287" s="10" t="s">
        <v>488</v>
      </c>
      <c r="U1287">
        <v>5</v>
      </c>
      <c r="V1287">
        <v>3</v>
      </c>
      <c r="W1287">
        <v>2</v>
      </c>
      <c r="AA1287">
        <v>1213</v>
      </c>
      <c r="AB1287" t="s">
        <v>158</v>
      </c>
    </row>
    <row r="1288" spans="1:28" x14ac:dyDescent="0.25">
      <c r="A1288" s="19" t="s">
        <v>318</v>
      </c>
      <c r="B1288" s="15" t="s">
        <v>333</v>
      </c>
      <c r="C1288">
        <v>8.1999999999999993</v>
      </c>
      <c r="D1288" s="33">
        <v>1</v>
      </c>
      <c r="E1288" s="28" t="str">
        <f>VLOOKUP(U1288, method!$A$1:$B$15, 2, 0)</f>
        <v>中前</v>
      </c>
      <c r="F1288">
        <v>3</v>
      </c>
      <c r="G1288">
        <v>117</v>
      </c>
      <c r="H1288" s="44">
        <v>1200</v>
      </c>
      <c r="I1288" s="15" t="s">
        <v>441</v>
      </c>
      <c r="J1288">
        <v>1</v>
      </c>
      <c r="K1288">
        <v>9.66</v>
      </c>
      <c r="L1288">
        <v>4</v>
      </c>
      <c r="M1288">
        <v>6</v>
      </c>
      <c r="N1288">
        <v>25</v>
      </c>
      <c r="O1288" s="31" t="s">
        <v>439</v>
      </c>
      <c r="P1288" s="36" t="s">
        <v>440</v>
      </c>
      <c r="Q1288">
        <v>2</v>
      </c>
      <c r="R1288">
        <v>85</v>
      </c>
      <c r="S1288" s="18" t="s">
        <v>95</v>
      </c>
      <c r="T1288" s="10" t="s">
        <v>376</v>
      </c>
      <c r="U1288">
        <v>6</v>
      </c>
      <c r="V1288">
        <v>5</v>
      </c>
      <c r="W1288">
        <v>1</v>
      </c>
      <c r="AA1288">
        <v>1154</v>
      </c>
      <c r="AB1288" t="s">
        <v>16</v>
      </c>
    </row>
    <row r="1289" spans="1:28" x14ac:dyDescent="0.25">
      <c r="A1289" s="19" t="s">
        <v>318</v>
      </c>
      <c r="B1289" s="15" t="s">
        <v>333</v>
      </c>
      <c r="C1289">
        <v>4.7</v>
      </c>
      <c r="D1289" s="33">
        <v>1</v>
      </c>
      <c r="E1289" s="28" t="str">
        <f>VLOOKUP(U1289, method!$A$1:$B$15, 2, 0)</f>
        <v>中前</v>
      </c>
      <c r="F1289">
        <v>4</v>
      </c>
      <c r="G1289">
        <v>128</v>
      </c>
      <c r="H1289" s="44">
        <v>1200</v>
      </c>
      <c r="I1289" s="15" t="s">
        <v>441</v>
      </c>
      <c r="J1289">
        <v>1</v>
      </c>
      <c r="K1289">
        <v>9.4499999999999993</v>
      </c>
      <c r="L1289">
        <v>30</v>
      </c>
      <c r="M1289">
        <v>4</v>
      </c>
      <c r="N1289">
        <v>25</v>
      </c>
      <c r="O1289" s="31" t="s">
        <v>451</v>
      </c>
      <c r="P1289" s="35" t="s">
        <v>436</v>
      </c>
      <c r="Q1289">
        <v>3</v>
      </c>
      <c r="R1289">
        <v>79</v>
      </c>
      <c r="S1289" s="18" t="s">
        <v>95</v>
      </c>
      <c r="T1289" s="10" t="s">
        <v>539</v>
      </c>
      <c r="U1289">
        <v>6</v>
      </c>
      <c r="V1289">
        <v>5</v>
      </c>
      <c r="W1289">
        <v>1</v>
      </c>
      <c r="AA1289">
        <v>1143</v>
      </c>
      <c r="AB1289" t="s">
        <v>16</v>
      </c>
    </row>
    <row r="1290" spans="1:28" x14ac:dyDescent="0.25">
      <c r="A1290" s="19" t="s">
        <v>318</v>
      </c>
      <c r="B1290" s="15" t="s">
        <v>333</v>
      </c>
      <c r="C1290">
        <v>8.5</v>
      </c>
      <c r="D1290" s="34">
        <v>5</v>
      </c>
      <c r="E1290" s="28" t="str">
        <f>VLOOKUP(U1290, method!$A$1:$B$15, 2, 0)</f>
        <v>中前</v>
      </c>
      <c r="F1290">
        <v>4</v>
      </c>
      <c r="G1290">
        <v>117</v>
      </c>
      <c r="H1290" s="44">
        <v>1200</v>
      </c>
      <c r="I1290" s="15" t="s">
        <v>390</v>
      </c>
      <c r="J1290">
        <v>1</v>
      </c>
      <c r="K1290">
        <v>8.75</v>
      </c>
      <c r="L1290">
        <v>13</v>
      </c>
      <c r="M1290">
        <v>4</v>
      </c>
      <c r="N1290">
        <v>25</v>
      </c>
      <c r="O1290" t="s">
        <v>532</v>
      </c>
      <c r="P1290" s="35" t="s">
        <v>455</v>
      </c>
      <c r="Q1290">
        <v>2</v>
      </c>
      <c r="R1290">
        <v>79</v>
      </c>
      <c r="S1290" s="18" t="s">
        <v>95</v>
      </c>
      <c r="T1290" s="10" t="s">
        <v>442</v>
      </c>
      <c r="U1290">
        <v>7</v>
      </c>
      <c r="V1290">
        <v>6</v>
      </c>
      <c r="W1290">
        <v>5</v>
      </c>
      <c r="AA1290">
        <v>1142</v>
      </c>
      <c r="AB1290" t="s">
        <v>16</v>
      </c>
    </row>
    <row r="1291" spans="1:28" x14ac:dyDescent="0.25">
      <c r="A1291" s="19" t="s">
        <v>318</v>
      </c>
      <c r="B1291" s="15" t="s">
        <v>333</v>
      </c>
      <c r="C1291">
        <v>7.2</v>
      </c>
      <c r="D1291" s="33">
        <v>1</v>
      </c>
      <c r="E1291" s="28" t="str">
        <f>VLOOKUP(U1291, method!$A$1:$B$15, 2, 0)</f>
        <v>中前</v>
      </c>
      <c r="F1291">
        <v>4</v>
      </c>
      <c r="G1291">
        <v>133</v>
      </c>
      <c r="H1291" s="44">
        <v>1200</v>
      </c>
      <c r="I1291" s="24" t="s">
        <v>146</v>
      </c>
      <c r="J1291">
        <v>1</v>
      </c>
      <c r="K1291">
        <v>9.31</v>
      </c>
      <c r="L1291">
        <v>2</v>
      </c>
      <c r="M1291">
        <v>4</v>
      </c>
      <c r="N1291">
        <v>25</v>
      </c>
      <c r="O1291" s="31" t="s">
        <v>451</v>
      </c>
      <c r="P1291" s="35" t="s">
        <v>436</v>
      </c>
      <c r="Q1291">
        <v>3</v>
      </c>
      <c r="R1291">
        <v>73</v>
      </c>
      <c r="S1291" s="18" t="s">
        <v>95</v>
      </c>
      <c r="T1291" s="10" t="s">
        <v>539</v>
      </c>
      <c r="U1291">
        <v>5</v>
      </c>
      <c r="V1291">
        <v>6</v>
      </c>
      <c r="W1291">
        <v>1</v>
      </c>
      <c r="AA1291">
        <v>1145</v>
      </c>
      <c r="AB1291" t="s">
        <v>16</v>
      </c>
    </row>
    <row r="1292" spans="1:28" x14ac:dyDescent="0.25">
      <c r="A1292" s="19" t="s">
        <v>318</v>
      </c>
      <c r="B1292" s="15" t="s">
        <v>333</v>
      </c>
      <c r="C1292">
        <v>6.5</v>
      </c>
      <c r="D1292" s="34">
        <v>5</v>
      </c>
      <c r="E1292" s="28" t="str">
        <f>VLOOKUP(U1292, method!$A$1:$B$15, 2, 0)</f>
        <v>中前</v>
      </c>
      <c r="F1292">
        <v>3</v>
      </c>
      <c r="G1292">
        <v>133</v>
      </c>
      <c r="H1292" s="46">
        <v>1400</v>
      </c>
      <c r="I1292" s="16" t="s">
        <v>71</v>
      </c>
      <c r="J1292">
        <v>1</v>
      </c>
      <c r="K1292">
        <v>22.71</v>
      </c>
      <c r="L1292">
        <v>15</v>
      </c>
      <c r="M1292">
        <v>3</v>
      </c>
      <c r="N1292">
        <v>25</v>
      </c>
      <c r="O1292" t="s">
        <v>631</v>
      </c>
      <c r="P1292" s="36" t="s">
        <v>440</v>
      </c>
      <c r="Q1292">
        <v>3</v>
      </c>
      <c r="R1292">
        <v>75</v>
      </c>
      <c r="S1292" s="18" t="s">
        <v>95</v>
      </c>
      <c r="T1292" s="10">
        <v>2</v>
      </c>
      <c r="U1292">
        <v>7</v>
      </c>
      <c r="V1292">
        <v>7</v>
      </c>
      <c r="W1292">
        <v>5</v>
      </c>
      <c r="X1292">
        <v>5</v>
      </c>
      <c r="AA1292">
        <v>1128</v>
      </c>
      <c r="AB1292" t="s">
        <v>16</v>
      </c>
    </row>
    <row r="1293" spans="1:28" x14ac:dyDescent="0.25">
      <c r="A1293" s="19" t="s">
        <v>318</v>
      </c>
      <c r="B1293" s="15" t="s">
        <v>333</v>
      </c>
      <c r="C1293">
        <v>25</v>
      </c>
      <c r="D1293">
        <v>13</v>
      </c>
      <c r="E1293" s="27" t="str">
        <f>VLOOKUP(U1293, method!$A$1:$B$15, 2, 0)</f>
        <v>中後</v>
      </c>
      <c r="F1293">
        <v>13</v>
      </c>
      <c r="G1293">
        <v>127</v>
      </c>
      <c r="H1293" s="46">
        <v>1400</v>
      </c>
      <c r="I1293" s="15" t="s">
        <v>441</v>
      </c>
      <c r="J1293">
        <v>1</v>
      </c>
      <c r="K1293">
        <v>23.05</v>
      </c>
      <c r="L1293">
        <v>31</v>
      </c>
      <c r="M1293">
        <v>1</v>
      </c>
      <c r="N1293">
        <v>25</v>
      </c>
      <c r="O1293" t="s">
        <v>469</v>
      </c>
      <c r="P1293" s="35" t="s">
        <v>455</v>
      </c>
      <c r="Q1293">
        <v>3</v>
      </c>
      <c r="R1293">
        <v>75</v>
      </c>
      <c r="S1293" s="18" t="s">
        <v>95</v>
      </c>
      <c r="T1293" t="s">
        <v>1028</v>
      </c>
      <c r="U1293">
        <v>9</v>
      </c>
      <c r="V1293">
        <v>3</v>
      </c>
      <c r="W1293">
        <v>3</v>
      </c>
      <c r="X1293">
        <v>13</v>
      </c>
      <c r="AA1293">
        <v>1138</v>
      </c>
      <c r="AB1293" t="s">
        <v>16</v>
      </c>
    </row>
    <row r="1294" spans="1:28" x14ac:dyDescent="0.25">
      <c r="A1294" s="19" t="s">
        <v>318</v>
      </c>
      <c r="B1294" s="15" t="s">
        <v>333</v>
      </c>
      <c r="C1294">
        <v>7.8</v>
      </c>
      <c r="D1294" s="33">
        <v>2</v>
      </c>
      <c r="E1294" s="27" t="str">
        <f>VLOOKUP(U1294, method!$A$1:$B$15, 2, 0)</f>
        <v>中後</v>
      </c>
      <c r="F1294">
        <v>7</v>
      </c>
      <c r="G1294">
        <v>129</v>
      </c>
      <c r="H1294" s="46">
        <v>1400</v>
      </c>
      <c r="I1294" s="24" t="s">
        <v>389</v>
      </c>
      <c r="J1294">
        <v>1</v>
      </c>
      <c r="K1294">
        <v>22.49</v>
      </c>
      <c r="L1294">
        <v>5</v>
      </c>
      <c r="M1294">
        <v>1</v>
      </c>
      <c r="N1294">
        <v>25</v>
      </c>
      <c r="O1294" t="s">
        <v>631</v>
      </c>
      <c r="P1294" s="35" t="s">
        <v>455</v>
      </c>
      <c r="Q1294">
        <v>3</v>
      </c>
      <c r="R1294">
        <v>74</v>
      </c>
      <c r="S1294" s="18" t="s">
        <v>95</v>
      </c>
      <c r="T1294" s="10" t="s">
        <v>597</v>
      </c>
      <c r="U1294">
        <v>8</v>
      </c>
      <c r="V1294">
        <v>8</v>
      </c>
      <c r="W1294">
        <v>7</v>
      </c>
      <c r="X1294">
        <v>2</v>
      </c>
      <c r="AA1294">
        <v>1134</v>
      </c>
      <c r="AB1294" t="s">
        <v>16</v>
      </c>
    </row>
    <row r="1295" spans="1:28" x14ac:dyDescent="0.25">
      <c r="A1295" s="19" t="s">
        <v>318</v>
      </c>
      <c r="B1295" s="15" t="s">
        <v>333</v>
      </c>
      <c r="C1295">
        <v>18</v>
      </c>
      <c r="D1295" s="33">
        <v>2</v>
      </c>
      <c r="E1295" s="29" t="str">
        <f>VLOOKUP(U1295, method!$A$1:$B$15, 2, 0)</f>
        <v>留後</v>
      </c>
      <c r="F1295">
        <v>11</v>
      </c>
      <c r="G1295">
        <v>128</v>
      </c>
      <c r="H1295" s="46">
        <v>1400</v>
      </c>
      <c r="I1295" s="24" t="s">
        <v>389</v>
      </c>
      <c r="J1295">
        <v>1</v>
      </c>
      <c r="K1295">
        <v>21.64</v>
      </c>
      <c r="L1295">
        <v>15</v>
      </c>
      <c r="M1295">
        <v>12</v>
      </c>
      <c r="N1295">
        <v>24</v>
      </c>
      <c r="O1295" t="s">
        <v>631</v>
      </c>
      <c r="P1295" s="35" t="s">
        <v>455</v>
      </c>
      <c r="Q1295">
        <v>3</v>
      </c>
      <c r="R1295">
        <v>73</v>
      </c>
      <c r="S1295" s="18" t="s">
        <v>95</v>
      </c>
      <c r="T1295" s="10" t="s">
        <v>526</v>
      </c>
      <c r="U1295">
        <v>13</v>
      </c>
      <c r="V1295">
        <v>13</v>
      </c>
      <c r="W1295">
        <v>11</v>
      </c>
      <c r="X1295">
        <v>2</v>
      </c>
      <c r="AA1295">
        <v>1134</v>
      </c>
      <c r="AB1295" t="s">
        <v>16</v>
      </c>
    </row>
    <row r="1296" spans="1:28" x14ac:dyDescent="0.25">
      <c r="A1296" s="19" t="s">
        <v>318</v>
      </c>
      <c r="B1296" s="15" t="s">
        <v>333</v>
      </c>
      <c r="C1296">
        <v>23</v>
      </c>
      <c r="D1296" s="34">
        <v>5</v>
      </c>
      <c r="E1296" s="27" t="str">
        <f>VLOOKUP(U1296, method!$A$1:$B$15, 2, 0)</f>
        <v>中後</v>
      </c>
      <c r="F1296">
        <v>5</v>
      </c>
      <c r="G1296">
        <v>125</v>
      </c>
      <c r="H1296" s="44">
        <v>1200</v>
      </c>
      <c r="I1296" s="15" t="s">
        <v>441</v>
      </c>
      <c r="J1296">
        <v>1</v>
      </c>
      <c r="K1296">
        <v>10.199999999999999</v>
      </c>
      <c r="L1296">
        <v>1</v>
      </c>
      <c r="M1296">
        <v>10</v>
      </c>
      <c r="N1296">
        <v>24</v>
      </c>
      <c r="O1296" t="s">
        <v>631</v>
      </c>
      <c r="P1296" s="35" t="s">
        <v>436</v>
      </c>
      <c r="Q1296">
        <v>3</v>
      </c>
      <c r="R1296">
        <v>75</v>
      </c>
      <c r="S1296" s="18" t="s">
        <v>95</v>
      </c>
      <c r="T1296" t="s">
        <v>637</v>
      </c>
      <c r="U1296">
        <v>9</v>
      </c>
      <c r="V1296">
        <v>9</v>
      </c>
      <c r="W1296">
        <v>5</v>
      </c>
      <c r="AA1296">
        <v>1121</v>
      </c>
      <c r="AB1296" t="s">
        <v>16</v>
      </c>
    </row>
    <row r="1297" spans="1:29" x14ac:dyDescent="0.25">
      <c r="A1297" s="19" t="s">
        <v>318</v>
      </c>
      <c r="B1297" s="15" t="s">
        <v>333</v>
      </c>
      <c r="C1297">
        <v>2.9</v>
      </c>
      <c r="D1297" s="34">
        <v>5</v>
      </c>
      <c r="E1297" s="27" t="str">
        <f>VLOOKUP(U1297, method!$A$1:$B$15, 2, 0)</f>
        <v>中後</v>
      </c>
      <c r="F1297">
        <v>4</v>
      </c>
      <c r="G1297">
        <v>135</v>
      </c>
      <c r="H1297" s="44">
        <v>1200</v>
      </c>
      <c r="I1297" s="22" t="s">
        <v>33</v>
      </c>
      <c r="J1297">
        <v>1</v>
      </c>
      <c r="K1297">
        <v>10.27</v>
      </c>
      <c r="L1297">
        <v>18</v>
      </c>
      <c r="M1297">
        <v>9</v>
      </c>
      <c r="N1297">
        <v>24</v>
      </c>
      <c r="O1297" s="30" t="s">
        <v>445</v>
      </c>
      <c r="P1297" s="35" t="s">
        <v>455</v>
      </c>
      <c r="Q1297">
        <v>3</v>
      </c>
      <c r="R1297">
        <v>76</v>
      </c>
      <c r="S1297" s="18" t="s">
        <v>95</v>
      </c>
      <c r="T1297" s="10" t="s">
        <v>442</v>
      </c>
      <c r="U1297">
        <v>8</v>
      </c>
      <c r="V1297">
        <v>7</v>
      </c>
      <c r="W1297">
        <v>5</v>
      </c>
      <c r="AA1297">
        <v>1118</v>
      </c>
      <c r="AB1297" t="s">
        <v>16</v>
      </c>
    </row>
    <row r="1298" spans="1:29" x14ac:dyDescent="0.25">
      <c r="A1298" s="19" t="s">
        <v>318</v>
      </c>
      <c r="B1298" s="15" t="s">
        <v>333</v>
      </c>
      <c r="C1298">
        <v>11</v>
      </c>
      <c r="D1298">
        <v>14</v>
      </c>
      <c r="E1298" s="29" t="str">
        <f>VLOOKUP(U1298, method!$A$1:$B$15, 2, 0)</f>
        <v>留後</v>
      </c>
      <c r="F1298">
        <v>6</v>
      </c>
      <c r="G1298">
        <v>124</v>
      </c>
      <c r="H1298" s="44">
        <v>1200</v>
      </c>
      <c r="I1298" s="15" t="s">
        <v>441</v>
      </c>
      <c r="J1298">
        <v>1</v>
      </c>
      <c r="K1298">
        <v>9.59</v>
      </c>
      <c r="L1298">
        <v>8</v>
      </c>
      <c r="M1298">
        <v>9</v>
      </c>
      <c r="N1298">
        <v>24</v>
      </c>
      <c r="O1298" t="s">
        <v>545</v>
      </c>
      <c r="P1298" s="35" t="s">
        <v>455</v>
      </c>
      <c r="Q1298">
        <v>3</v>
      </c>
      <c r="R1298">
        <v>76</v>
      </c>
      <c r="S1298" s="18" t="s">
        <v>95</v>
      </c>
      <c r="T1298" t="s">
        <v>637</v>
      </c>
      <c r="U1298">
        <v>13</v>
      </c>
      <c r="V1298">
        <v>10</v>
      </c>
      <c r="W1298">
        <v>14</v>
      </c>
      <c r="AA1298">
        <v>1116</v>
      </c>
      <c r="AB1298" t="s">
        <v>16</v>
      </c>
    </row>
    <row r="1299" spans="1:29" x14ac:dyDescent="0.25">
      <c r="A1299" s="19" t="s">
        <v>318</v>
      </c>
      <c r="B1299" s="15" t="s">
        <v>333</v>
      </c>
      <c r="C1299">
        <v>3</v>
      </c>
      <c r="D1299" s="34">
        <v>4</v>
      </c>
      <c r="E1299" s="26" t="str">
        <f>VLOOKUP(U1299, method!$A$1:$B$15, 2, 0)</f>
        <v>放頭</v>
      </c>
      <c r="F1299">
        <v>3</v>
      </c>
      <c r="G1299">
        <v>135</v>
      </c>
      <c r="H1299" s="44">
        <v>1200</v>
      </c>
      <c r="I1299" s="22" t="s">
        <v>33</v>
      </c>
      <c r="J1299">
        <v>1</v>
      </c>
      <c r="K1299">
        <v>10</v>
      </c>
      <c r="L1299">
        <v>26</v>
      </c>
      <c r="M1299">
        <v>6</v>
      </c>
      <c r="N1299">
        <v>24</v>
      </c>
      <c r="O1299" s="31" t="s">
        <v>435</v>
      </c>
      <c r="P1299" s="35" t="s">
        <v>455</v>
      </c>
      <c r="Q1299">
        <v>3</v>
      </c>
      <c r="R1299">
        <v>76</v>
      </c>
      <c r="S1299" s="18" t="s">
        <v>95</v>
      </c>
      <c r="T1299" t="s">
        <v>529</v>
      </c>
      <c r="U1299">
        <v>3</v>
      </c>
      <c r="V1299">
        <v>3</v>
      </c>
      <c r="W1299">
        <v>4</v>
      </c>
      <c r="AA1299">
        <v>1124</v>
      </c>
      <c r="AB1299" t="s">
        <v>16</v>
      </c>
    </row>
    <row r="1300" spans="1:29" x14ac:dyDescent="0.25">
      <c r="A1300" s="19" t="s">
        <v>318</v>
      </c>
      <c r="B1300" s="15" t="s">
        <v>333</v>
      </c>
      <c r="C1300">
        <v>5.5</v>
      </c>
      <c r="D1300" s="33">
        <v>3</v>
      </c>
      <c r="E1300" s="29" t="str">
        <f>VLOOKUP(U1300, method!$A$1:$B$15, 2, 0)</f>
        <v>留後</v>
      </c>
      <c r="F1300">
        <v>12</v>
      </c>
      <c r="G1300">
        <v>133</v>
      </c>
      <c r="H1300" s="44">
        <v>1200</v>
      </c>
      <c r="I1300" s="22" t="s">
        <v>33</v>
      </c>
      <c r="J1300">
        <v>1</v>
      </c>
      <c r="K1300">
        <v>10.64</v>
      </c>
      <c r="L1300">
        <v>5</v>
      </c>
      <c r="M1300">
        <v>6</v>
      </c>
      <c r="N1300">
        <v>24</v>
      </c>
      <c r="O1300" s="31" t="s">
        <v>439</v>
      </c>
      <c r="P1300" s="36" t="s">
        <v>440</v>
      </c>
      <c r="Q1300">
        <v>3</v>
      </c>
      <c r="R1300">
        <v>75</v>
      </c>
      <c r="S1300" s="18" t="s">
        <v>95</v>
      </c>
      <c r="T1300" s="10" t="s">
        <v>597</v>
      </c>
      <c r="U1300">
        <v>11</v>
      </c>
      <c r="V1300">
        <v>12</v>
      </c>
      <c r="W1300">
        <v>3</v>
      </c>
      <c r="AA1300">
        <v>1130</v>
      </c>
      <c r="AB1300" t="s">
        <v>16</v>
      </c>
    </row>
    <row r="1301" spans="1:29" x14ac:dyDescent="0.25">
      <c r="A1301" s="19" t="s">
        <v>318</v>
      </c>
      <c r="B1301" s="15" t="s">
        <v>333</v>
      </c>
      <c r="C1301">
        <v>4.5999999999999996</v>
      </c>
      <c r="D1301" s="34">
        <v>4</v>
      </c>
      <c r="E1301" s="29" t="str">
        <f>VLOOKUP(U1301, method!$A$1:$B$15, 2, 0)</f>
        <v>留後</v>
      </c>
      <c r="F1301">
        <v>11</v>
      </c>
      <c r="G1301">
        <v>120</v>
      </c>
      <c r="H1301" s="44">
        <v>1200</v>
      </c>
      <c r="I1301" s="15" t="s">
        <v>441</v>
      </c>
      <c r="J1301">
        <v>1</v>
      </c>
      <c r="K1301">
        <v>10.59</v>
      </c>
      <c r="L1301">
        <v>1</v>
      </c>
      <c r="M1301">
        <v>5</v>
      </c>
      <c r="N1301">
        <v>24</v>
      </c>
      <c r="O1301" s="31" t="s">
        <v>439</v>
      </c>
      <c r="P1301" s="36" t="s">
        <v>440</v>
      </c>
      <c r="Q1301">
        <v>3</v>
      </c>
      <c r="R1301">
        <v>75</v>
      </c>
      <c r="S1301" s="18" t="s">
        <v>95</v>
      </c>
      <c r="T1301" t="s">
        <v>519</v>
      </c>
      <c r="U1301">
        <v>11</v>
      </c>
      <c r="V1301">
        <v>11</v>
      </c>
      <c r="W1301">
        <v>4</v>
      </c>
      <c r="AA1301">
        <v>1119</v>
      </c>
      <c r="AB1301" t="s">
        <v>16</v>
      </c>
    </row>
    <row r="1302" spans="1:29" x14ac:dyDescent="0.25">
      <c r="A1302" s="19" t="s">
        <v>318</v>
      </c>
      <c r="B1302" s="15" t="s">
        <v>333</v>
      </c>
      <c r="C1302">
        <v>4.8</v>
      </c>
      <c r="D1302" s="33">
        <v>1</v>
      </c>
      <c r="E1302" s="27" t="str">
        <f>VLOOKUP(U1302, method!$A$1:$B$15, 2, 0)</f>
        <v>中後</v>
      </c>
      <c r="F1302">
        <v>8</v>
      </c>
      <c r="G1302">
        <v>114</v>
      </c>
      <c r="H1302" s="44">
        <v>1200</v>
      </c>
      <c r="I1302" s="15" t="s">
        <v>441</v>
      </c>
      <c r="J1302">
        <v>1</v>
      </c>
      <c r="K1302">
        <v>10.18</v>
      </c>
      <c r="L1302">
        <v>17</v>
      </c>
      <c r="M1302">
        <v>4</v>
      </c>
      <c r="N1302">
        <v>24</v>
      </c>
      <c r="O1302" s="31" t="s">
        <v>435</v>
      </c>
      <c r="P1302" s="35" t="s">
        <v>455</v>
      </c>
      <c r="Q1302">
        <v>3</v>
      </c>
      <c r="R1302">
        <v>68</v>
      </c>
      <c r="S1302" s="18" t="s">
        <v>95</v>
      </c>
      <c r="T1302" s="10" t="s">
        <v>552</v>
      </c>
      <c r="U1302">
        <v>8</v>
      </c>
      <c r="V1302">
        <v>8</v>
      </c>
      <c r="W1302">
        <v>1</v>
      </c>
      <c r="AA1302">
        <v>1111</v>
      </c>
      <c r="AB1302" t="s">
        <v>16</v>
      </c>
    </row>
    <row r="1303" spans="1:29" x14ac:dyDescent="0.25">
      <c r="A1303" s="19" t="s">
        <v>318</v>
      </c>
      <c r="B1303" s="15" t="s">
        <v>333</v>
      </c>
      <c r="C1303">
        <v>8.9</v>
      </c>
      <c r="D1303" s="33">
        <v>3</v>
      </c>
      <c r="E1303" s="28" t="str">
        <f>VLOOKUP(U1303, method!$A$1:$B$15, 2, 0)</f>
        <v>中前</v>
      </c>
      <c r="F1303">
        <v>5</v>
      </c>
      <c r="G1303">
        <v>113</v>
      </c>
      <c r="H1303" s="44">
        <v>1200</v>
      </c>
      <c r="I1303" s="15" t="s">
        <v>441</v>
      </c>
      <c r="J1303">
        <v>1</v>
      </c>
      <c r="K1303">
        <v>9.7200000000000006</v>
      </c>
      <c r="L1303">
        <v>31</v>
      </c>
      <c r="M1303">
        <v>3</v>
      </c>
      <c r="N1303">
        <v>24</v>
      </c>
      <c r="O1303" t="s">
        <v>491</v>
      </c>
      <c r="P1303" s="35" t="s">
        <v>455</v>
      </c>
      <c r="Q1303">
        <v>3</v>
      </c>
      <c r="R1303">
        <v>68</v>
      </c>
      <c r="S1303" s="18" t="s">
        <v>95</v>
      </c>
      <c r="T1303">
        <v>3</v>
      </c>
      <c r="U1303">
        <v>5</v>
      </c>
      <c r="V1303">
        <v>4</v>
      </c>
      <c r="W1303">
        <v>3</v>
      </c>
      <c r="AA1303">
        <v>1128</v>
      </c>
      <c r="AB1303" t="s">
        <v>16</v>
      </c>
    </row>
    <row r="1304" spans="1:29" x14ac:dyDescent="0.25">
      <c r="A1304" s="19" t="s">
        <v>318</v>
      </c>
      <c r="B1304" s="15" t="s">
        <v>333</v>
      </c>
      <c r="C1304">
        <v>2.7</v>
      </c>
      <c r="D1304" s="33">
        <v>2</v>
      </c>
      <c r="E1304" s="26" t="str">
        <f>VLOOKUP(U1304, method!$A$1:$B$15, 2, 0)</f>
        <v>放頭</v>
      </c>
      <c r="F1304">
        <v>1</v>
      </c>
      <c r="G1304">
        <v>116</v>
      </c>
      <c r="H1304" s="44">
        <v>1200</v>
      </c>
      <c r="I1304" s="15" t="s">
        <v>441</v>
      </c>
      <c r="J1304">
        <v>1</v>
      </c>
      <c r="K1304">
        <v>10.09</v>
      </c>
      <c r="L1304">
        <v>6</v>
      </c>
      <c r="M1304">
        <v>3</v>
      </c>
      <c r="N1304">
        <v>24</v>
      </c>
      <c r="O1304" s="30" t="s">
        <v>445</v>
      </c>
      <c r="P1304" s="35" t="s">
        <v>455</v>
      </c>
      <c r="Q1304">
        <v>3</v>
      </c>
      <c r="R1304">
        <v>67</v>
      </c>
      <c r="S1304" s="18" t="s">
        <v>95</v>
      </c>
      <c r="T1304" s="10" t="s">
        <v>526</v>
      </c>
      <c r="U1304">
        <v>2</v>
      </c>
      <c r="V1304">
        <v>1</v>
      </c>
      <c r="W1304">
        <v>2</v>
      </c>
      <c r="AA1304">
        <v>1132</v>
      </c>
      <c r="AB1304" t="s">
        <v>16</v>
      </c>
    </row>
    <row r="1305" spans="1:29" x14ac:dyDescent="0.25">
      <c r="A1305" s="19" t="s">
        <v>318</v>
      </c>
      <c r="B1305" s="15" t="s">
        <v>333</v>
      </c>
      <c r="C1305" t="s">
        <v>463</v>
      </c>
      <c r="D1305" t="s">
        <v>724</v>
      </c>
      <c r="F1305" t="s">
        <v>463</v>
      </c>
      <c r="G1305">
        <v>126</v>
      </c>
      <c r="H1305" s="44">
        <v>1200</v>
      </c>
      <c r="I1305" s="24" t="s">
        <v>389</v>
      </c>
      <c r="J1305" t="s">
        <v>463</v>
      </c>
      <c r="L1305">
        <v>13</v>
      </c>
      <c r="M1305">
        <v>1</v>
      </c>
      <c r="N1305">
        <v>24</v>
      </c>
      <c r="O1305" t="s">
        <v>631</v>
      </c>
      <c r="P1305" s="35" t="s">
        <v>455</v>
      </c>
      <c r="Q1305">
        <v>3</v>
      </c>
      <c r="R1305">
        <v>67</v>
      </c>
      <c r="S1305" s="18" t="s">
        <v>95</v>
      </c>
      <c r="T1305" t="s">
        <v>463</v>
      </c>
      <c r="U1305" t="s">
        <v>463</v>
      </c>
      <c r="AA1305" t="s">
        <v>463</v>
      </c>
      <c r="AB1305" t="s">
        <v>463</v>
      </c>
      <c r="AC1305" t="s">
        <v>463</v>
      </c>
    </row>
    <row r="1306" spans="1:29" x14ac:dyDescent="0.25">
      <c r="A1306" s="19" t="s">
        <v>318</v>
      </c>
      <c r="B1306" s="15" t="s">
        <v>333</v>
      </c>
      <c r="C1306">
        <v>7.9</v>
      </c>
      <c r="D1306">
        <v>6</v>
      </c>
      <c r="E1306" s="28" t="str">
        <f>VLOOKUP(U1306, method!$A$1:$B$15, 2, 0)</f>
        <v>中前</v>
      </c>
      <c r="F1306">
        <v>14</v>
      </c>
      <c r="G1306">
        <v>124</v>
      </c>
      <c r="H1306" s="46">
        <v>1400</v>
      </c>
      <c r="I1306" s="24" t="s">
        <v>389</v>
      </c>
      <c r="J1306">
        <v>1</v>
      </c>
      <c r="K1306">
        <v>23.14</v>
      </c>
      <c r="L1306">
        <v>1</v>
      </c>
      <c r="M1306">
        <v>1</v>
      </c>
      <c r="N1306">
        <v>24</v>
      </c>
      <c r="O1306" t="s">
        <v>545</v>
      </c>
      <c r="P1306" s="35" t="s">
        <v>455</v>
      </c>
      <c r="Q1306">
        <v>3</v>
      </c>
      <c r="R1306">
        <v>67</v>
      </c>
      <c r="S1306" s="18" t="s">
        <v>95</v>
      </c>
      <c r="T1306" t="s">
        <v>495</v>
      </c>
      <c r="U1306">
        <v>6</v>
      </c>
      <c r="V1306">
        <v>7</v>
      </c>
      <c r="W1306">
        <v>5</v>
      </c>
      <c r="X1306">
        <v>6</v>
      </c>
      <c r="AA1306">
        <v>1108</v>
      </c>
      <c r="AB1306" t="s">
        <v>16</v>
      </c>
    </row>
    <row r="1307" spans="1:29" x14ac:dyDescent="0.25">
      <c r="A1307" s="19" t="s">
        <v>318</v>
      </c>
      <c r="B1307" s="15" t="s">
        <v>333</v>
      </c>
      <c r="C1307">
        <v>4.5</v>
      </c>
      <c r="D1307" s="33">
        <v>2</v>
      </c>
      <c r="E1307" s="28" t="str">
        <f>VLOOKUP(U1307, method!$A$1:$B$15, 2, 0)</f>
        <v>中前</v>
      </c>
      <c r="F1307">
        <v>2</v>
      </c>
      <c r="G1307">
        <v>124</v>
      </c>
      <c r="H1307" s="44">
        <v>1200</v>
      </c>
      <c r="I1307" s="18" t="s">
        <v>12</v>
      </c>
      <c r="J1307">
        <v>1</v>
      </c>
      <c r="K1307">
        <v>10.3</v>
      </c>
      <c r="L1307">
        <v>6</v>
      </c>
      <c r="M1307">
        <v>12</v>
      </c>
      <c r="N1307">
        <v>23</v>
      </c>
      <c r="O1307" s="31" t="s">
        <v>439</v>
      </c>
      <c r="P1307" s="35" t="s">
        <v>455</v>
      </c>
      <c r="Q1307">
        <v>3</v>
      </c>
      <c r="R1307">
        <v>65</v>
      </c>
      <c r="S1307" s="18" t="s">
        <v>95</v>
      </c>
      <c r="T1307" s="10" t="s">
        <v>376</v>
      </c>
      <c r="U1307">
        <v>4</v>
      </c>
      <c r="V1307">
        <v>4</v>
      </c>
      <c r="W1307">
        <v>2</v>
      </c>
      <c r="AA1307">
        <v>1103</v>
      </c>
      <c r="AB1307" t="s">
        <v>16</v>
      </c>
    </row>
    <row r="1308" spans="1:29" x14ac:dyDescent="0.25">
      <c r="A1308" s="19" t="s">
        <v>318</v>
      </c>
      <c r="B1308" s="15" t="s">
        <v>333</v>
      </c>
      <c r="C1308">
        <v>3.3</v>
      </c>
      <c r="D1308" s="33">
        <v>1</v>
      </c>
      <c r="E1308" s="28" t="str">
        <f>VLOOKUP(U1308, method!$A$1:$B$15, 2, 0)</f>
        <v>中前</v>
      </c>
      <c r="F1308">
        <v>3</v>
      </c>
      <c r="G1308">
        <v>125</v>
      </c>
      <c r="H1308" s="44">
        <v>1200</v>
      </c>
      <c r="I1308" s="15" t="s">
        <v>441</v>
      </c>
      <c r="J1308">
        <v>1</v>
      </c>
      <c r="K1308">
        <v>9.36</v>
      </c>
      <c r="L1308">
        <v>11</v>
      </c>
      <c r="M1308">
        <v>11</v>
      </c>
      <c r="N1308">
        <v>23</v>
      </c>
      <c r="O1308" t="s">
        <v>491</v>
      </c>
      <c r="P1308" s="35" t="s">
        <v>455</v>
      </c>
      <c r="Q1308" t="s">
        <v>826</v>
      </c>
      <c r="R1308">
        <v>58</v>
      </c>
      <c r="S1308" s="18" t="s">
        <v>95</v>
      </c>
      <c r="T1308" s="10" t="s">
        <v>442</v>
      </c>
      <c r="U1308">
        <v>4</v>
      </c>
      <c r="V1308">
        <v>3</v>
      </c>
      <c r="W1308">
        <v>1</v>
      </c>
      <c r="AA1308">
        <v>1116</v>
      </c>
      <c r="AB1308" t="s">
        <v>16</v>
      </c>
    </row>
    <row r="1309" spans="1:29" x14ac:dyDescent="0.25">
      <c r="A1309" s="19" t="s">
        <v>318</v>
      </c>
      <c r="B1309" s="15" t="s">
        <v>333</v>
      </c>
      <c r="C1309">
        <v>8.4</v>
      </c>
      <c r="D1309" s="33">
        <v>3</v>
      </c>
      <c r="E1309" s="28" t="str">
        <f>VLOOKUP(U1309, method!$A$1:$B$15, 2, 0)</f>
        <v>中前</v>
      </c>
      <c r="F1309">
        <v>4</v>
      </c>
      <c r="G1309">
        <v>134</v>
      </c>
      <c r="H1309" s="44">
        <v>1200</v>
      </c>
      <c r="I1309" s="22" t="s">
        <v>33</v>
      </c>
      <c r="J1309">
        <v>1</v>
      </c>
      <c r="K1309">
        <v>9.36</v>
      </c>
      <c r="L1309">
        <v>15</v>
      </c>
      <c r="M1309">
        <v>10</v>
      </c>
      <c r="N1309">
        <v>23</v>
      </c>
      <c r="O1309" t="s">
        <v>491</v>
      </c>
      <c r="P1309" s="35" t="s">
        <v>455</v>
      </c>
      <c r="Q1309">
        <v>4</v>
      </c>
      <c r="R1309">
        <v>58</v>
      </c>
      <c r="S1309" s="18" t="s">
        <v>95</v>
      </c>
      <c r="T1309" s="10" t="s">
        <v>526</v>
      </c>
      <c r="U1309">
        <v>7</v>
      </c>
      <c r="V1309">
        <v>5</v>
      </c>
      <c r="W1309">
        <v>3</v>
      </c>
      <c r="AA1309">
        <v>1121</v>
      </c>
      <c r="AB1309" t="s">
        <v>16</v>
      </c>
    </row>
    <row r="1310" spans="1:29" x14ac:dyDescent="0.25">
      <c r="A1310" s="19" t="s">
        <v>318</v>
      </c>
      <c r="B1310" s="15" t="s">
        <v>333</v>
      </c>
      <c r="C1310">
        <v>5.7</v>
      </c>
      <c r="D1310" s="33">
        <v>2</v>
      </c>
      <c r="E1310" s="28" t="str">
        <f>VLOOKUP(U1310, method!$A$1:$B$15, 2, 0)</f>
        <v>中前</v>
      </c>
      <c r="F1310">
        <v>2</v>
      </c>
      <c r="G1310">
        <v>119</v>
      </c>
      <c r="H1310" s="44">
        <v>1200</v>
      </c>
      <c r="I1310" s="15" t="s">
        <v>441</v>
      </c>
      <c r="J1310">
        <v>1</v>
      </c>
      <c r="K1310">
        <v>9.86</v>
      </c>
      <c r="L1310">
        <v>24</v>
      </c>
      <c r="M1310">
        <v>9</v>
      </c>
      <c r="N1310">
        <v>23</v>
      </c>
      <c r="O1310" t="s">
        <v>532</v>
      </c>
      <c r="P1310" s="35" t="s">
        <v>455</v>
      </c>
      <c r="Q1310" t="s">
        <v>826</v>
      </c>
      <c r="R1310">
        <v>57</v>
      </c>
      <c r="S1310" s="18" t="s">
        <v>95</v>
      </c>
      <c r="T1310" s="10" t="s">
        <v>488</v>
      </c>
      <c r="U1310">
        <v>4</v>
      </c>
      <c r="V1310">
        <v>3</v>
      </c>
      <c r="W1310">
        <v>2</v>
      </c>
      <c r="AA1310">
        <v>1120</v>
      </c>
      <c r="AB1310" t="s">
        <v>1721</v>
      </c>
    </row>
    <row r="1311" spans="1:29" x14ac:dyDescent="0.25">
      <c r="A1311" s="19" t="s">
        <v>318</v>
      </c>
      <c r="B1311" s="15" t="s">
        <v>333</v>
      </c>
      <c r="C1311">
        <v>5.4</v>
      </c>
      <c r="D1311">
        <v>6</v>
      </c>
      <c r="E1311" s="28" t="str">
        <f>VLOOKUP(U1311, method!$A$1:$B$15, 2, 0)</f>
        <v>中前</v>
      </c>
      <c r="F1311">
        <v>10</v>
      </c>
      <c r="G1311">
        <v>133</v>
      </c>
      <c r="H1311" s="46">
        <v>1000</v>
      </c>
      <c r="I1311" s="24" t="s">
        <v>389</v>
      </c>
      <c r="J1311">
        <v>0</v>
      </c>
      <c r="K1311">
        <v>57.48</v>
      </c>
      <c r="L1311">
        <v>18</v>
      </c>
      <c r="M1311">
        <v>6</v>
      </c>
      <c r="N1311">
        <v>23</v>
      </c>
      <c r="O1311" t="s">
        <v>631</v>
      </c>
      <c r="P1311" s="36" t="s">
        <v>440</v>
      </c>
      <c r="Q1311" t="s">
        <v>657</v>
      </c>
      <c r="R1311" t="s">
        <v>463</v>
      </c>
      <c r="S1311" s="18" t="s">
        <v>95</v>
      </c>
      <c r="T1311" t="s">
        <v>476</v>
      </c>
      <c r="U1311">
        <v>4</v>
      </c>
      <c r="V1311">
        <v>3</v>
      </c>
      <c r="W1311">
        <v>6</v>
      </c>
      <c r="AA1311">
        <v>1121</v>
      </c>
      <c r="AB1311" t="s">
        <v>1723</v>
      </c>
    </row>
    <row r="1312" spans="1:29" x14ac:dyDescent="0.25">
      <c r="A1312" s="19" t="s">
        <v>318</v>
      </c>
      <c r="B1312" s="15" t="s">
        <v>333</v>
      </c>
      <c r="C1312">
        <v>4.2</v>
      </c>
      <c r="D1312">
        <v>6</v>
      </c>
      <c r="E1312" s="26" t="str">
        <f>VLOOKUP(U1312, method!$A$1:$B$15, 2, 0)</f>
        <v>放頭</v>
      </c>
      <c r="F1312">
        <v>3</v>
      </c>
      <c r="G1312">
        <v>133</v>
      </c>
      <c r="H1312" s="44">
        <v>1200</v>
      </c>
      <c r="I1312" s="24" t="s">
        <v>389</v>
      </c>
      <c r="J1312">
        <v>1</v>
      </c>
      <c r="K1312">
        <v>11.17</v>
      </c>
      <c r="L1312">
        <v>28</v>
      </c>
      <c r="M1312">
        <v>5</v>
      </c>
      <c r="N1312">
        <v>23</v>
      </c>
      <c r="O1312" t="s">
        <v>545</v>
      </c>
      <c r="P1312" s="35" t="s">
        <v>455</v>
      </c>
      <c r="Q1312" t="s">
        <v>657</v>
      </c>
      <c r="R1312" t="s">
        <v>463</v>
      </c>
      <c r="S1312" s="18" t="s">
        <v>95</v>
      </c>
      <c r="T1312" t="s">
        <v>456</v>
      </c>
      <c r="U1312">
        <v>3</v>
      </c>
      <c r="V1312">
        <v>3</v>
      </c>
      <c r="W1312">
        <v>6</v>
      </c>
      <c r="AA1312">
        <v>1121</v>
      </c>
      <c r="AB1312" t="s">
        <v>16</v>
      </c>
    </row>
    <row r="1313" spans="1:28" x14ac:dyDescent="0.25">
      <c r="A1313" s="19" t="s">
        <v>318</v>
      </c>
      <c r="B1313" s="15" t="s">
        <v>333</v>
      </c>
      <c r="C1313">
        <v>1.6</v>
      </c>
      <c r="D1313" s="34">
        <v>4</v>
      </c>
      <c r="E1313" s="26" t="str">
        <f>VLOOKUP(U1313, method!$A$1:$B$15, 2, 0)</f>
        <v>放頭</v>
      </c>
      <c r="F1313">
        <v>3</v>
      </c>
      <c r="G1313">
        <v>123</v>
      </c>
      <c r="H1313" s="46">
        <v>1000</v>
      </c>
      <c r="I1313" s="15" t="s">
        <v>441</v>
      </c>
      <c r="J1313">
        <v>0</v>
      </c>
      <c r="K1313">
        <v>57.57</v>
      </c>
      <c r="L1313">
        <v>7</v>
      </c>
      <c r="M1313">
        <v>5</v>
      </c>
      <c r="N1313">
        <v>23</v>
      </c>
      <c r="O1313" t="s">
        <v>551</v>
      </c>
      <c r="P1313" s="35" t="s">
        <v>455</v>
      </c>
      <c r="Q1313" t="s">
        <v>657</v>
      </c>
      <c r="R1313" t="s">
        <v>463</v>
      </c>
      <c r="S1313" s="18" t="s">
        <v>95</v>
      </c>
      <c r="T1313">
        <v>4</v>
      </c>
      <c r="U1313">
        <v>1</v>
      </c>
      <c r="V1313">
        <v>1</v>
      </c>
      <c r="W1313">
        <v>4</v>
      </c>
      <c r="AA1313">
        <v>1123</v>
      </c>
      <c r="AB1313" t="s">
        <v>16</v>
      </c>
    </row>
    <row r="1314" spans="1:28" x14ac:dyDescent="0.25">
      <c r="A1314" s="19" t="s">
        <v>318</v>
      </c>
      <c r="B1314" s="15" t="s">
        <v>333</v>
      </c>
      <c r="C1314">
        <v>2.5</v>
      </c>
      <c r="D1314" s="33">
        <v>1</v>
      </c>
      <c r="E1314" s="26" t="str">
        <f>VLOOKUP(U1314, method!$A$1:$B$15, 2, 0)</f>
        <v>放頭</v>
      </c>
      <c r="F1314">
        <v>6</v>
      </c>
      <c r="G1314">
        <v>126</v>
      </c>
      <c r="H1314" s="46">
        <v>1000</v>
      </c>
      <c r="I1314" s="24" t="s">
        <v>389</v>
      </c>
      <c r="J1314">
        <v>0</v>
      </c>
      <c r="K1314">
        <v>58.16</v>
      </c>
      <c r="L1314">
        <v>9</v>
      </c>
      <c r="M1314">
        <v>4</v>
      </c>
      <c r="N1314">
        <v>23</v>
      </c>
      <c r="O1314" t="s">
        <v>469</v>
      </c>
      <c r="P1314" s="35" t="s">
        <v>455</v>
      </c>
      <c r="Q1314" t="s">
        <v>657</v>
      </c>
      <c r="R1314" t="s">
        <v>463</v>
      </c>
      <c r="S1314" s="18" t="s">
        <v>95</v>
      </c>
      <c r="T1314" s="10" t="s">
        <v>452</v>
      </c>
      <c r="U1314">
        <v>3</v>
      </c>
      <c r="V1314">
        <v>2</v>
      </c>
      <c r="W1314">
        <v>1</v>
      </c>
      <c r="AA1314">
        <v>1109</v>
      </c>
      <c r="AB1314" t="s">
        <v>100</v>
      </c>
    </row>
    <row r="1315" spans="1:28" x14ac:dyDescent="0.25">
      <c r="A1315" s="19" t="s">
        <v>318</v>
      </c>
      <c r="B1315" s="16" t="s">
        <v>336</v>
      </c>
      <c r="C1315">
        <v>11</v>
      </c>
      <c r="D1315">
        <v>6</v>
      </c>
      <c r="E1315" s="28" t="str">
        <f>VLOOKUP(U1315, method!$A$1:$B$15, 2, 0)</f>
        <v>中前</v>
      </c>
      <c r="F1315">
        <v>7</v>
      </c>
      <c r="G1315">
        <v>120</v>
      </c>
      <c r="H1315" s="46">
        <v>1000</v>
      </c>
      <c r="I1315" s="23" t="s">
        <v>39</v>
      </c>
      <c r="J1315">
        <v>0</v>
      </c>
      <c r="K1315">
        <v>56.56</v>
      </c>
      <c r="L1315">
        <v>28</v>
      </c>
      <c r="M1315">
        <v>6</v>
      </c>
      <c r="N1315">
        <v>25</v>
      </c>
      <c r="O1315" t="s">
        <v>551</v>
      </c>
      <c r="P1315" s="35" t="s">
        <v>455</v>
      </c>
      <c r="Q1315">
        <v>1</v>
      </c>
      <c r="R1315">
        <v>90</v>
      </c>
      <c r="S1315" s="17" t="s">
        <v>116</v>
      </c>
      <c r="T1315" t="s">
        <v>664</v>
      </c>
      <c r="U1315">
        <v>5</v>
      </c>
      <c r="V1315">
        <v>6</v>
      </c>
      <c r="W1315">
        <v>6</v>
      </c>
      <c r="AA1315">
        <v>1163</v>
      </c>
      <c r="AB1315" t="s">
        <v>113</v>
      </c>
    </row>
    <row r="1316" spans="1:28" x14ac:dyDescent="0.25">
      <c r="A1316" s="19" t="s">
        <v>318</v>
      </c>
      <c r="B1316" s="16" t="s">
        <v>336</v>
      </c>
      <c r="C1316">
        <v>7.9</v>
      </c>
      <c r="D1316">
        <v>6</v>
      </c>
      <c r="E1316" s="28" t="str">
        <f>VLOOKUP(U1316, method!$A$1:$B$15, 2, 0)</f>
        <v>中前</v>
      </c>
      <c r="F1316">
        <v>1</v>
      </c>
      <c r="G1316">
        <v>129</v>
      </c>
      <c r="H1316" s="44">
        <v>1200</v>
      </c>
      <c r="I1316" s="23" t="s">
        <v>39</v>
      </c>
      <c r="J1316">
        <v>1</v>
      </c>
      <c r="K1316">
        <v>10.07</v>
      </c>
      <c r="L1316">
        <v>4</v>
      </c>
      <c r="M1316">
        <v>6</v>
      </c>
      <c r="N1316">
        <v>25</v>
      </c>
      <c r="O1316" s="31" t="s">
        <v>439</v>
      </c>
      <c r="P1316" s="36" t="s">
        <v>440</v>
      </c>
      <c r="Q1316">
        <v>2</v>
      </c>
      <c r="R1316">
        <v>90</v>
      </c>
      <c r="S1316" s="17" t="s">
        <v>116</v>
      </c>
      <c r="T1316" s="10" t="s">
        <v>498</v>
      </c>
      <c r="U1316">
        <v>4</v>
      </c>
      <c r="V1316">
        <v>4</v>
      </c>
      <c r="W1316">
        <v>6</v>
      </c>
      <c r="AA1316">
        <v>1157</v>
      </c>
      <c r="AB1316" t="s">
        <v>113</v>
      </c>
    </row>
    <row r="1317" spans="1:28" x14ac:dyDescent="0.25">
      <c r="A1317" s="19" t="s">
        <v>318</v>
      </c>
      <c r="B1317" s="16" t="s">
        <v>336</v>
      </c>
      <c r="C1317">
        <v>6.3</v>
      </c>
      <c r="D1317" s="34">
        <v>4</v>
      </c>
      <c r="E1317" s="28" t="str">
        <f>VLOOKUP(U1317, method!$A$1:$B$15, 2, 0)</f>
        <v>中前</v>
      </c>
      <c r="F1317">
        <v>6</v>
      </c>
      <c r="G1317">
        <v>128</v>
      </c>
      <c r="H1317" s="46">
        <v>1000</v>
      </c>
      <c r="I1317" s="18" t="s">
        <v>12</v>
      </c>
      <c r="J1317">
        <v>0</v>
      </c>
      <c r="K1317">
        <v>56.56</v>
      </c>
      <c r="L1317">
        <v>30</v>
      </c>
      <c r="M1317">
        <v>4</v>
      </c>
      <c r="N1317">
        <v>25</v>
      </c>
      <c r="O1317" s="31" t="s">
        <v>451</v>
      </c>
      <c r="P1317" s="35" t="s">
        <v>436</v>
      </c>
      <c r="Q1317">
        <v>2</v>
      </c>
      <c r="R1317">
        <v>90</v>
      </c>
      <c r="S1317" s="17" t="s">
        <v>116</v>
      </c>
      <c r="T1317">
        <v>3</v>
      </c>
      <c r="U1317">
        <v>6</v>
      </c>
      <c r="V1317">
        <v>5</v>
      </c>
      <c r="W1317">
        <v>4</v>
      </c>
      <c r="AA1317">
        <v>1167</v>
      </c>
      <c r="AB1317" t="s">
        <v>113</v>
      </c>
    </row>
    <row r="1318" spans="1:28" x14ac:dyDescent="0.25">
      <c r="A1318" s="19" t="s">
        <v>318</v>
      </c>
      <c r="B1318" s="16" t="s">
        <v>336</v>
      </c>
      <c r="C1318">
        <v>3</v>
      </c>
      <c r="D1318" s="33">
        <v>2</v>
      </c>
      <c r="E1318" s="28" t="str">
        <f>VLOOKUP(U1318, method!$A$1:$B$15, 2, 0)</f>
        <v>中前</v>
      </c>
      <c r="F1318">
        <v>1</v>
      </c>
      <c r="G1318">
        <v>128</v>
      </c>
      <c r="H1318" s="44">
        <v>1200</v>
      </c>
      <c r="I1318" s="14" t="s">
        <v>50</v>
      </c>
      <c r="J1318">
        <v>1</v>
      </c>
      <c r="K1318">
        <v>9.02</v>
      </c>
      <c r="L1318">
        <v>19</v>
      </c>
      <c r="M1318">
        <v>3</v>
      </c>
      <c r="N1318">
        <v>25</v>
      </c>
      <c r="O1318" s="30" t="s">
        <v>445</v>
      </c>
      <c r="P1318" s="35" t="s">
        <v>436</v>
      </c>
      <c r="Q1318">
        <v>2</v>
      </c>
      <c r="R1318">
        <v>89</v>
      </c>
      <c r="S1318" s="17" t="s">
        <v>116</v>
      </c>
      <c r="T1318" s="10" t="s">
        <v>526</v>
      </c>
      <c r="U1318">
        <v>7</v>
      </c>
      <c r="V1318">
        <v>6</v>
      </c>
      <c r="W1318">
        <v>2</v>
      </c>
      <c r="AA1318">
        <v>1173</v>
      </c>
      <c r="AB1318" t="s">
        <v>113</v>
      </c>
    </row>
    <row r="1319" spans="1:28" x14ac:dyDescent="0.25">
      <c r="A1319" s="19" t="s">
        <v>318</v>
      </c>
      <c r="B1319" s="16" t="s">
        <v>336</v>
      </c>
      <c r="C1319">
        <v>3.9</v>
      </c>
      <c r="D1319" s="33">
        <v>1</v>
      </c>
      <c r="E1319" s="26" t="str">
        <f>VLOOKUP(U1319, method!$A$1:$B$15, 2, 0)</f>
        <v>放頭</v>
      </c>
      <c r="F1319">
        <v>5</v>
      </c>
      <c r="G1319">
        <v>134</v>
      </c>
      <c r="H1319" s="44">
        <v>1200</v>
      </c>
      <c r="I1319" s="24" t="s">
        <v>146</v>
      </c>
      <c r="J1319">
        <v>1</v>
      </c>
      <c r="K1319">
        <v>9.26</v>
      </c>
      <c r="L1319">
        <v>26</v>
      </c>
      <c r="M1319">
        <v>2</v>
      </c>
      <c r="N1319">
        <v>25</v>
      </c>
      <c r="O1319" s="31" t="s">
        <v>435</v>
      </c>
      <c r="P1319" s="35" t="s">
        <v>455</v>
      </c>
      <c r="Q1319">
        <v>3</v>
      </c>
      <c r="R1319">
        <v>82</v>
      </c>
      <c r="S1319" s="17" t="s">
        <v>116</v>
      </c>
      <c r="T1319" s="10" t="s">
        <v>526</v>
      </c>
      <c r="U1319">
        <v>2</v>
      </c>
      <c r="V1319">
        <v>2</v>
      </c>
      <c r="W1319">
        <v>1</v>
      </c>
      <c r="AA1319">
        <v>1152</v>
      </c>
      <c r="AB1319" t="s">
        <v>113</v>
      </c>
    </row>
    <row r="1320" spans="1:28" x14ac:dyDescent="0.25">
      <c r="A1320" s="19" t="s">
        <v>318</v>
      </c>
      <c r="B1320" s="16" t="s">
        <v>336</v>
      </c>
      <c r="C1320">
        <v>11</v>
      </c>
      <c r="D1320">
        <v>9</v>
      </c>
      <c r="E1320" s="26" t="str">
        <f>VLOOKUP(U1320, method!$A$1:$B$15, 2, 0)</f>
        <v>放頭</v>
      </c>
      <c r="F1320">
        <v>8</v>
      </c>
      <c r="G1320">
        <v>116</v>
      </c>
      <c r="H1320" s="46">
        <v>1400</v>
      </c>
      <c r="I1320" s="22" t="s">
        <v>415</v>
      </c>
      <c r="J1320">
        <v>1</v>
      </c>
      <c r="K1320">
        <v>21.67</v>
      </c>
      <c r="L1320">
        <v>31</v>
      </c>
      <c r="M1320">
        <v>1</v>
      </c>
      <c r="N1320">
        <v>25</v>
      </c>
      <c r="O1320" t="s">
        <v>469</v>
      </c>
      <c r="P1320" s="35" t="s">
        <v>455</v>
      </c>
      <c r="Q1320">
        <v>2</v>
      </c>
      <c r="R1320">
        <v>82</v>
      </c>
      <c r="S1320" s="17" t="s">
        <v>116</v>
      </c>
      <c r="T1320" s="10" t="s">
        <v>498</v>
      </c>
      <c r="U1320">
        <v>1</v>
      </c>
      <c r="V1320">
        <v>2</v>
      </c>
      <c r="W1320">
        <v>2</v>
      </c>
      <c r="X1320">
        <v>9</v>
      </c>
      <c r="AA1320">
        <v>1175</v>
      </c>
      <c r="AB1320" t="s">
        <v>113</v>
      </c>
    </row>
    <row r="1321" spans="1:28" x14ac:dyDescent="0.25">
      <c r="A1321" s="19" t="s">
        <v>318</v>
      </c>
      <c r="B1321" s="16" t="s">
        <v>336</v>
      </c>
      <c r="C1321">
        <v>3.4</v>
      </c>
      <c r="D1321" s="33">
        <v>2</v>
      </c>
      <c r="E1321" s="26" t="str">
        <f>VLOOKUP(U1321, method!$A$1:$B$15, 2, 0)</f>
        <v>放頭</v>
      </c>
      <c r="F1321">
        <v>7</v>
      </c>
      <c r="G1321">
        <v>135</v>
      </c>
      <c r="H1321" s="44">
        <v>1200</v>
      </c>
      <c r="I1321" s="18" t="s">
        <v>12</v>
      </c>
      <c r="J1321">
        <v>1</v>
      </c>
      <c r="K1321">
        <v>10.25</v>
      </c>
      <c r="L1321">
        <v>15</v>
      </c>
      <c r="M1321">
        <v>1</v>
      </c>
      <c r="N1321">
        <v>25</v>
      </c>
      <c r="O1321" s="30" t="s">
        <v>445</v>
      </c>
      <c r="P1321" s="35" t="s">
        <v>455</v>
      </c>
      <c r="Q1321">
        <v>3</v>
      </c>
      <c r="R1321">
        <v>80</v>
      </c>
      <c r="S1321" s="17" t="s">
        <v>116</v>
      </c>
      <c r="T1321" s="10" t="s">
        <v>613</v>
      </c>
      <c r="U1321">
        <v>1</v>
      </c>
      <c r="V1321">
        <v>1</v>
      </c>
      <c r="W1321">
        <v>2</v>
      </c>
      <c r="AA1321">
        <v>1178</v>
      </c>
      <c r="AB1321" t="s">
        <v>113</v>
      </c>
    </row>
    <row r="1322" spans="1:28" x14ac:dyDescent="0.25">
      <c r="A1322" s="19" t="s">
        <v>318</v>
      </c>
      <c r="B1322" s="16" t="s">
        <v>336</v>
      </c>
      <c r="C1322">
        <v>3</v>
      </c>
      <c r="D1322" s="33">
        <v>1</v>
      </c>
      <c r="E1322" s="26" t="str">
        <f>VLOOKUP(U1322, method!$A$1:$B$15, 2, 0)</f>
        <v>放頭</v>
      </c>
      <c r="F1322">
        <v>9</v>
      </c>
      <c r="G1322">
        <v>130</v>
      </c>
      <c r="H1322" s="44">
        <v>1200</v>
      </c>
      <c r="I1322" s="18" t="s">
        <v>12</v>
      </c>
      <c r="J1322">
        <v>1</v>
      </c>
      <c r="K1322">
        <v>9.15</v>
      </c>
      <c r="L1322">
        <v>26</v>
      </c>
      <c r="M1322">
        <v>12</v>
      </c>
      <c r="N1322">
        <v>24</v>
      </c>
      <c r="O1322" s="31" t="s">
        <v>451</v>
      </c>
      <c r="P1322" s="35" t="s">
        <v>455</v>
      </c>
      <c r="Q1322">
        <v>3</v>
      </c>
      <c r="R1322">
        <v>73</v>
      </c>
      <c r="S1322" s="17" t="s">
        <v>116</v>
      </c>
      <c r="T1322" s="10" t="s">
        <v>613</v>
      </c>
      <c r="U1322">
        <v>2</v>
      </c>
      <c r="V1322">
        <v>2</v>
      </c>
      <c r="W1322">
        <v>1</v>
      </c>
      <c r="AA1322">
        <v>1171</v>
      </c>
      <c r="AB1322" t="s">
        <v>113</v>
      </c>
    </row>
    <row r="1323" spans="1:28" x14ac:dyDescent="0.25">
      <c r="A1323" s="19" t="s">
        <v>318</v>
      </c>
      <c r="B1323" s="16" t="s">
        <v>336</v>
      </c>
      <c r="C1323">
        <v>6.8</v>
      </c>
      <c r="D1323" s="33">
        <v>1</v>
      </c>
      <c r="E1323" s="28" t="str">
        <f>VLOOKUP(U1323, method!$A$1:$B$15, 2, 0)</f>
        <v>中前</v>
      </c>
      <c r="F1323">
        <v>12</v>
      </c>
      <c r="G1323">
        <v>121</v>
      </c>
      <c r="H1323" s="44">
        <v>1200</v>
      </c>
      <c r="I1323" s="23" t="s">
        <v>403</v>
      </c>
      <c r="J1323">
        <v>1</v>
      </c>
      <c r="K1323">
        <v>9.5</v>
      </c>
      <c r="L1323">
        <v>4</v>
      </c>
      <c r="M1323">
        <v>12</v>
      </c>
      <c r="N1323">
        <v>24</v>
      </c>
      <c r="O1323" s="31" t="s">
        <v>439</v>
      </c>
      <c r="P1323" s="35" t="s">
        <v>455</v>
      </c>
      <c r="Q1323">
        <v>3</v>
      </c>
      <c r="R1323">
        <v>64</v>
      </c>
      <c r="S1323" s="17" t="s">
        <v>116</v>
      </c>
      <c r="T1323" s="10" t="s">
        <v>552</v>
      </c>
      <c r="U1323">
        <v>4</v>
      </c>
      <c r="V1323">
        <v>3</v>
      </c>
      <c r="W1323">
        <v>1</v>
      </c>
      <c r="AA1323">
        <v>1176</v>
      </c>
      <c r="AB1323" t="s">
        <v>113</v>
      </c>
    </row>
    <row r="1324" spans="1:28" x14ac:dyDescent="0.25">
      <c r="A1324" s="19" t="s">
        <v>318</v>
      </c>
      <c r="B1324" s="16" t="s">
        <v>336</v>
      </c>
      <c r="C1324">
        <v>16</v>
      </c>
      <c r="D1324" s="34">
        <v>4</v>
      </c>
      <c r="E1324" s="26" t="str">
        <f>VLOOKUP(U1324, method!$A$1:$B$15, 2, 0)</f>
        <v>放頭</v>
      </c>
      <c r="F1324">
        <v>9</v>
      </c>
      <c r="G1324">
        <v>117</v>
      </c>
      <c r="H1324" s="44">
        <v>1200</v>
      </c>
      <c r="I1324" s="23" t="s">
        <v>39</v>
      </c>
      <c r="J1324">
        <v>1</v>
      </c>
      <c r="K1324">
        <v>8.9499999999999993</v>
      </c>
      <c r="L1324">
        <v>24</v>
      </c>
      <c r="M1324">
        <v>11</v>
      </c>
      <c r="N1324">
        <v>24</v>
      </c>
      <c r="O1324" t="s">
        <v>532</v>
      </c>
      <c r="P1324" s="35" t="s">
        <v>436</v>
      </c>
      <c r="Q1324">
        <v>3</v>
      </c>
      <c r="R1324">
        <v>64</v>
      </c>
      <c r="S1324" s="17" t="s">
        <v>116</v>
      </c>
      <c r="T1324">
        <v>3</v>
      </c>
      <c r="U1324">
        <v>2</v>
      </c>
      <c r="V1324">
        <v>2</v>
      </c>
      <c r="W1324">
        <v>4</v>
      </c>
      <c r="AA1324">
        <v>1162</v>
      </c>
      <c r="AB1324" t="s">
        <v>113</v>
      </c>
    </row>
    <row r="1325" spans="1:28" x14ac:dyDescent="0.25">
      <c r="A1325" s="19" t="s">
        <v>318</v>
      </c>
      <c r="B1325" s="16" t="s">
        <v>336</v>
      </c>
      <c r="C1325">
        <v>2.5</v>
      </c>
      <c r="D1325" s="34">
        <v>5</v>
      </c>
      <c r="E1325" s="28" t="str">
        <f>VLOOKUP(U1325, method!$A$1:$B$15, 2, 0)</f>
        <v>中前</v>
      </c>
      <c r="F1325">
        <v>8</v>
      </c>
      <c r="G1325">
        <v>120</v>
      </c>
      <c r="H1325" s="44">
        <v>1200</v>
      </c>
      <c r="I1325" s="18" t="s">
        <v>12</v>
      </c>
      <c r="J1325">
        <v>1</v>
      </c>
      <c r="K1325">
        <v>9.6999999999999993</v>
      </c>
      <c r="L1325">
        <v>6</v>
      </c>
      <c r="M1325">
        <v>11</v>
      </c>
      <c r="N1325">
        <v>24</v>
      </c>
      <c r="O1325" s="31" t="s">
        <v>439</v>
      </c>
      <c r="P1325" s="35" t="s">
        <v>455</v>
      </c>
      <c r="Q1325">
        <v>3</v>
      </c>
      <c r="R1325">
        <v>64</v>
      </c>
      <c r="S1325" s="17" t="s">
        <v>116</v>
      </c>
      <c r="T1325" s="10" t="s">
        <v>526</v>
      </c>
      <c r="U1325">
        <v>5</v>
      </c>
      <c r="V1325">
        <v>5</v>
      </c>
      <c r="W1325">
        <v>5</v>
      </c>
      <c r="AA1325">
        <v>1170</v>
      </c>
      <c r="AB1325" t="s">
        <v>113</v>
      </c>
    </row>
    <row r="1326" spans="1:28" x14ac:dyDescent="0.25">
      <c r="A1326" s="19" t="s">
        <v>318</v>
      </c>
      <c r="B1326" s="16" t="s">
        <v>336</v>
      </c>
      <c r="C1326">
        <v>2.2999999999999998</v>
      </c>
      <c r="D1326" s="33">
        <v>1</v>
      </c>
      <c r="E1326" s="26" t="str">
        <f>VLOOKUP(U1326, method!$A$1:$B$15, 2, 0)</f>
        <v>放頭</v>
      </c>
      <c r="F1326">
        <v>8</v>
      </c>
      <c r="G1326">
        <v>128</v>
      </c>
      <c r="H1326" s="44">
        <v>1200</v>
      </c>
      <c r="I1326" s="18" t="s">
        <v>12</v>
      </c>
      <c r="J1326">
        <v>1</v>
      </c>
      <c r="K1326">
        <v>10</v>
      </c>
      <c r="L1326">
        <v>9</v>
      </c>
      <c r="M1326">
        <v>10</v>
      </c>
      <c r="N1326">
        <v>24</v>
      </c>
      <c r="O1326" s="31" t="s">
        <v>439</v>
      </c>
      <c r="P1326" s="35" t="s">
        <v>455</v>
      </c>
      <c r="Q1326">
        <v>4</v>
      </c>
      <c r="R1326">
        <v>53</v>
      </c>
      <c r="S1326" s="17" t="s">
        <v>116</v>
      </c>
      <c r="T1326" t="s">
        <v>519</v>
      </c>
      <c r="U1326">
        <v>2</v>
      </c>
      <c r="V1326">
        <v>2</v>
      </c>
      <c r="W1326">
        <v>1</v>
      </c>
      <c r="AA1326">
        <v>1168</v>
      </c>
      <c r="AB1326" t="s">
        <v>113</v>
      </c>
    </row>
    <row r="1327" spans="1:28" x14ac:dyDescent="0.25">
      <c r="A1327" s="19" t="s">
        <v>318</v>
      </c>
      <c r="B1327" s="16" t="s">
        <v>336</v>
      </c>
      <c r="C1327">
        <v>4.2</v>
      </c>
      <c r="D1327" s="34">
        <v>4</v>
      </c>
      <c r="E1327" s="26" t="str">
        <f>VLOOKUP(U1327, method!$A$1:$B$15, 2, 0)</f>
        <v>放頭</v>
      </c>
      <c r="F1327">
        <v>10</v>
      </c>
      <c r="G1327">
        <v>128</v>
      </c>
      <c r="H1327" s="44">
        <v>1200</v>
      </c>
      <c r="I1327" s="18" t="s">
        <v>12</v>
      </c>
      <c r="J1327">
        <v>1</v>
      </c>
      <c r="K1327">
        <v>10.1</v>
      </c>
      <c r="L1327">
        <v>25</v>
      </c>
      <c r="M1327">
        <v>9</v>
      </c>
      <c r="N1327">
        <v>24</v>
      </c>
      <c r="O1327" s="31" t="s">
        <v>435</v>
      </c>
      <c r="P1327" s="35" t="s">
        <v>455</v>
      </c>
      <c r="Q1327">
        <v>4</v>
      </c>
      <c r="R1327">
        <v>53</v>
      </c>
      <c r="S1327" s="17" t="s">
        <v>116</v>
      </c>
      <c r="T1327" s="10">
        <v>1</v>
      </c>
      <c r="U1327">
        <v>1</v>
      </c>
      <c r="V1327">
        <v>1</v>
      </c>
      <c r="W1327">
        <v>4</v>
      </c>
      <c r="AA1327">
        <v>1171</v>
      </c>
      <c r="AB1327" t="s">
        <v>113</v>
      </c>
    </row>
    <row r="1328" spans="1:28" x14ac:dyDescent="0.25">
      <c r="A1328" s="19" t="s">
        <v>318</v>
      </c>
      <c r="B1328" s="16" t="s">
        <v>336</v>
      </c>
      <c r="C1328">
        <v>4.9000000000000004</v>
      </c>
      <c r="D1328" s="33">
        <v>3</v>
      </c>
      <c r="E1328" s="26" t="str">
        <f>VLOOKUP(U1328, method!$A$1:$B$15, 2, 0)</f>
        <v>放頭</v>
      </c>
      <c r="F1328">
        <v>4</v>
      </c>
      <c r="G1328">
        <v>128</v>
      </c>
      <c r="H1328" s="44">
        <v>1200</v>
      </c>
      <c r="I1328" s="24" t="s">
        <v>389</v>
      </c>
      <c r="J1328">
        <v>1</v>
      </c>
      <c r="K1328">
        <v>10.95</v>
      </c>
      <c r="L1328">
        <v>11</v>
      </c>
      <c r="M1328">
        <v>9</v>
      </c>
      <c r="N1328">
        <v>24</v>
      </c>
      <c r="O1328" s="31" t="s">
        <v>439</v>
      </c>
      <c r="P1328" s="35" t="s">
        <v>455</v>
      </c>
      <c r="Q1328">
        <v>4</v>
      </c>
      <c r="R1328">
        <v>53</v>
      </c>
      <c r="S1328" s="17" t="s">
        <v>116</v>
      </c>
      <c r="T1328" t="s">
        <v>536</v>
      </c>
      <c r="U1328">
        <v>3</v>
      </c>
      <c r="V1328">
        <v>4</v>
      </c>
      <c r="W1328">
        <v>3</v>
      </c>
      <c r="AA1328">
        <v>1166</v>
      </c>
      <c r="AB1328" t="s">
        <v>819</v>
      </c>
    </row>
    <row r="1329" spans="1:28" x14ac:dyDescent="0.25">
      <c r="A1329" s="19" t="s">
        <v>318</v>
      </c>
      <c r="B1329" s="16" t="s">
        <v>336</v>
      </c>
      <c r="C1329">
        <v>6.4</v>
      </c>
      <c r="D1329" s="33">
        <v>3</v>
      </c>
      <c r="E1329" s="28" t="str">
        <f>VLOOKUP(U1329, method!$A$1:$B$15, 2, 0)</f>
        <v>中前</v>
      </c>
      <c r="F1329">
        <v>10</v>
      </c>
      <c r="G1329">
        <v>130</v>
      </c>
      <c r="H1329" s="44">
        <v>1200</v>
      </c>
      <c r="I1329" s="20" t="s">
        <v>56</v>
      </c>
      <c r="J1329">
        <v>1</v>
      </c>
      <c r="K1329">
        <v>10.06</v>
      </c>
      <c r="L1329">
        <v>4</v>
      </c>
      <c r="M1329">
        <v>7</v>
      </c>
      <c r="N1329">
        <v>24</v>
      </c>
      <c r="O1329" s="31" t="s">
        <v>439</v>
      </c>
      <c r="P1329" s="35" t="s">
        <v>455</v>
      </c>
      <c r="Q1329">
        <v>4</v>
      </c>
      <c r="R1329">
        <v>53</v>
      </c>
      <c r="S1329" s="17" t="s">
        <v>116</v>
      </c>
      <c r="T1329" s="10" t="s">
        <v>452</v>
      </c>
      <c r="U1329">
        <v>4</v>
      </c>
      <c r="V1329">
        <v>4</v>
      </c>
      <c r="W1329">
        <v>3</v>
      </c>
      <c r="AA1329">
        <v>1180</v>
      </c>
      <c r="AB1329" t="s">
        <v>227</v>
      </c>
    </row>
    <row r="1330" spans="1:28" x14ac:dyDescent="0.25">
      <c r="A1330" s="19" t="s">
        <v>318</v>
      </c>
      <c r="B1330" s="16" t="s">
        <v>336</v>
      </c>
      <c r="C1330">
        <v>5.2</v>
      </c>
      <c r="D1330">
        <v>7</v>
      </c>
      <c r="E1330" s="27" t="str">
        <f>VLOOKUP(U1330, method!$A$1:$B$15, 2, 0)</f>
        <v>中後</v>
      </c>
      <c r="F1330">
        <v>1</v>
      </c>
      <c r="G1330">
        <v>128</v>
      </c>
      <c r="H1330" s="46">
        <v>1000</v>
      </c>
      <c r="I1330" s="19" t="s">
        <v>388</v>
      </c>
      <c r="J1330">
        <v>0</v>
      </c>
      <c r="K1330">
        <v>57.4</v>
      </c>
      <c r="L1330">
        <v>8</v>
      </c>
      <c r="M1330">
        <v>6</v>
      </c>
      <c r="N1330">
        <v>24</v>
      </c>
      <c r="O1330" t="s">
        <v>532</v>
      </c>
      <c r="P1330" s="35" t="s">
        <v>455</v>
      </c>
      <c r="Q1330">
        <v>4</v>
      </c>
      <c r="R1330">
        <v>53</v>
      </c>
      <c r="S1330" s="17" t="s">
        <v>116</v>
      </c>
      <c r="T1330" t="s">
        <v>637</v>
      </c>
      <c r="U1330">
        <v>8</v>
      </c>
      <c r="V1330">
        <v>5</v>
      </c>
      <c r="W1330">
        <v>7</v>
      </c>
      <c r="AA1330">
        <v>1179</v>
      </c>
      <c r="AB1330" t="s">
        <v>463</v>
      </c>
    </row>
    <row r="1331" spans="1:28" x14ac:dyDescent="0.25">
      <c r="A1331" s="19" t="s">
        <v>318</v>
      </c>
      <c r="B1331" s="16" t="s">
        <v>336</v>
      </c>
      <c r="C1331">
        <v>18</v>
      </c>
      <c r="D1331" s="33">
        <v>2</v>
      </c>
      <c r="E1331" s="28" t="str">
        <f>VLOOKUP(U1331, method!$A$1:$B$15, 2, 0)</f>
        <v>中前</v>
      </c>
      <c r="F1331">
        <v>5</v>
      </c>
      <c r="G1331">
        <v>127</v>
      </c>
      <c r="H1331" s="46">
        <v>1000</v>
      </c>
      <c r="I1331" s="19" t="s">
        <v>388</v>
      </c>
      <c r="J1331">
        <v>0</v>
      </c>
      <c r="K1331">
        <v>56.31</v>
      </c>
      <c r="L1331">
        <v>26</v>
      </c>
      <c r="M1331">
        <v>5</v>
      </c>
      <c r="N1331">
        <v>24</v>
      </c>
      <c r="O1331" t="s">
        <v>545</v>
      </c>
      <c r="P1331" s="35" t="s">
        <v>455</v>
      </c>
      <c r="Q1331">
        <v>4</v>
      </c>
      <c r="R1331">
        <v>52</v>
      </c>
      <c r="S1331" s="17" t="s">
        <v>116</v>
      </c>
      <c r="T1331" s="10" t="s">
        <v>526</v>
      </c>
      <c r="U1331">
        <v>6</v>
      </c>
      <c r="V1331">
        <v>5</v>
      </c>
      <c r="W1331">
        <v>2</v>
      </c>
      <c r="AA1331">
        <v>1166</v>
      </c>
      <c r="AB1331" t="s">
        <v>463</v>
      </c>
    </row>
    <row r="1332" spans="1:28" x14ac:dyDescent="0.25">
      <c r="A1332" s="19" t="s">
        <v>318</v>
      </c>
      <c r="B1332" s="17" t="s">
        <v>339</v>
      </c>
      <c r="C1332">
        <v>10</v>
      </c>
      <c r="D1332">
        <v>7</v>
      </c>
      <c r="E1332" s="28" t="str">
        <f>VLOOKUP(U1332, method!$A$1:$B$15, 2, 0)</f>
        <v>中前</v>
      </c>
      <c r="F1332">
        <v>4</v>
      </c>
      <c r="G1332">
        <v>120</v>
      </c>
      <c r="H1332" s="46">
        <v>1000</v>
      </c>
      <c r="I1332" s="25" t="s">
        <v>26</v>
      </c>
      <c r="J1332">
        <v>0</v>
      </c>
      <c r="K1332">
        <v>57.01</v>
      </c>
      <c r="L1332">
        <v>28</v>
      </c>
      <c r="M1332">
        <v>6</v>
      </c>
      <c r="N1332">
        <v>25</v>
      </c>
      <c r="O1332" t="s">
        <v>551</v>
      </c>
      <c r="P1332" s="35" t="s">
        <v>455</v>
      </c>
      <c r="Q1332">
        <v>1</v>
      </c>
      <c r="R1332">
        <v>90</v>
      </c>
      <c r="S1332" s="21" t="s">
        <v>126</v>
      </c>
      <c r="T1332" t="s">
        <v>562</v>
      </c>
      <c r="U1332">
        <v>7</v>
      </c>
      <c r="V1332">
        <v>8</v>
      </c>
      <c r="W1332">
        <v>7</v>
      </c>
      <c r="AA1332">
        <v>1174</v>
      </c>
      <c r="AB1332" t="s">
        <v>100</v>
      </c>
    </row>
    <row r="1333" spans="1:28" x14ac:dyDescent="0.25">
      <c r="A1333" s="19" t="s">
        <v>318</v>
      </c>
      <c r="B1333" s="17" t="s">
        <v>339</v>
      </c>
      <c r="C1333">
        <v>10</v>
      </c>
      <c r="D1333">
        <v>11</v>
      </c>
      <c r="E1333" s="27" t="str">
        <f>VLOOKUP(U1333, method!$A$1:$B$15, 2, 0)</f>
        <v>中後</v>
      </c>
      <c r="F1333">
        <v>7</v>
      </c>
      <c r="G1333">
        <v>130</v>
      </c>
      <c r="H1333" s="44">
        <v>1200</v>
      </c>
      <c r="I1333" s="15" t="s">
        <v>391</v>
      </c>
      <c r="J1333">
        <v>1</v>
      </c>
      <c r="K1333">
        <v>9.85</v>
      </c>
      <c r="L1333">
        <v>19</v>
      </c>
      <c r="M1333">
        <v>3</v>
      </c>
      <c r="N1333">
        <v>25</v>
      </c>
      <c r="O1333" s="30" t="s">
        <v>445</v>
      </c>
      <c r="P1333" s="35" t="s">
        <v>436</v>
      </c>
      <c r="Q1333">
        <v>2</v>
      </c>
      <c r="R1333">
        <v>91</v>
      </c>
      <c r="S1333" s="21" t="s">
        <v>126</v>
      </c>
      <c r="T1333" t="s">
        <v>473</v>
      </c>
      <c r="U1333">
        <v>9</v>
      </c>
      <c r="V1333">
        <v>8</v>
      </c>
      <c r="W1333">
        <v>11</v>
      </c>
      <c r="AA1333">
        <v>1219</v>
      </c>
      <c r="AB1333" t="s">
        <v>463</v>
      </c>
    </row>
    <row r="1334" spans="1:28" x14ac:dyDescent="0.25">
      <c r="A1334" s="19" t="s">
        <v>318</v>
      </c>
      <c r="B1334" s="17" t="s">
        <v>339</v>
      </c>
      <c r="C1334">
        <v>4.5999999999999996</v>
      </c>
      <c r="D1334" s="33">
        <v>3</v>
      </c>
      <c r="E1334" s="28" t="str">
        <f>VLOOKUP(U1334, method!$A$1:$B$15, 2, 0)</f>
        <v>中前</v>
      </c>
      <c r="F1334">
        <v>8</v>
      </c>
      <c r="G1334">
        <v>126</v>
      </c>
      <c r="H1334" s="46">
        <v>1000</v>
      </c>
      <c r="I1334" s="15" t="s">
        <v>391</v>
      </c>
      <c r="J1334">
        <v>0</v>
      </c>
      <c r="K1334">
        <v>56.64</v>
      </c>
      <c r="L1334">
        <v>23</v>
      </c>
      <c r="M1334">
        <v>2</v>
      </c>
      <c r="N1334">
        <v>25</v>
      </c>
      <c r="O1334" t="s">
        <v>545</v>
      </c>
      <c r="P1334" s="35" t="s">
        <v>455</v>
      </c>
      <c r="Q1334">
        <v>2</v>
      </c>
      <c r="R1334">
        <v>91</v>
      </c>
      <c r="S1334" s="21" t="s">
        <v>126</v>
      </c>
      <c r="T1334" s="10" t="s">
        <v>452</v>
      </c>
      <c r="U1334">
        <v>6</v>
      </c>
      <c r="V1334">
        <v>6</v>
      </c>
      <c r="W1334">
        <v>3</v>
      </c>
      <c r="AA1334">
        <v>1221</v>
      </c>
      <c r="AB1334" t="s">
        <v>463</v>
      </c>
    </row>
    <row r="1335" spans="1:28" x14ac:dyDescent="0.25">
      <c r="A1335" s="19" t="s">
        <v>318</v>
      </c>
      <c r="B1335" s="17" t="s">
        <v>339</v>
      </c>
      <c r="C1335">
        <v>3.3</v>
      </c>
      <c r="D1335" s="33">
        <v>2</v>
      </c>
      <c r="E1335" s="26" t="str">
        <f>VLOOKUP(U1335, method!$A$1:$B$15, 2, 0)</f>
        <v>放頭</v>
      </c>
      <c r="F1335">
        <v>3</v>
      </c>
      <c r="G1335">
        <v>124</v>
      </c>
      <c r="H1335" s="44">
        <v>1200</v>
      </c>
      <c r="I1335" s="16" t="s">
        <v>71</v>
      </c>
      <c r="J1335">
        <v>1</v>
      </c>
      <c r="K1335">
        <v>9.99</v>
      </c>
      <c r="L1335">
        <v>12</v>
      </c>
      <c r="M1335">
        <v>2</v>
      </c>
      <c r="N1335">
        <v>25</v>
      </c>
      <c r="O1335" t="s">
        <v>511</v>
      </c>
      <c r="P1335" s="36" t="s">
        <v>603</v>
      </c>
      <c r="Q1335">
        <v>2</v>
      </c>
      <c r="R1335">
        <v>89</v>
      </c>
      <c r="S1335" s="21" t="s">
        <v>126</v>
      </c>
      <c r="T1335" s="10" t="s">
        <v>613</v>
      </c>
      <c r="U1335">
        <v>3</v>
      </c>
      <c r="V1335">
        <v>1</v>
      </c>
      <c r="W1335">
        <v>2</v>
      </c>
      <c r="AA1335">
        <v>1223</v>
      </c>
      <c r="AB1335" t="s">
        <v>463</v>
      </c>
    </row>
    <row r="1336" spans="1:28" x14ac:dyDescent="0.25">
      <c r="A1336" s="19" t="s">
        <v>318</v>
      </c>
      <c r="B1336" s="17" t="s">
        <v>339</v>
      </c>
      <c r="C1336">
        <v>6.1</v>
      </c>
      <c r="D1336" s="33">
        <v>3</v>
      </c>
      <c r="E1336" s="28" t="str">
        <f>VLOOKUP(U1336, method!$A$1:$B$15, 2, 0)</f>
        <v>中前</v>
      </c>
      <c r="F1336">
        <v>5</v>
      </c>
      <c r="G1336">
        <v>127</v>
      </c>
      <c r="H1336" s="44">
        <v>1200</v>
      </c>
      <c r="I1336" s="15" t="s">
        <v>391</v>
      </c>
      <c r="J1336">
        <v>1</v>
      </c>
      <c r="K1336">
        <v>9.42</v>
      </c>
      <c r="L1336">
        <v>26</v>
      </c>
      <c r="M1336">
        <v>1</v>
      </c>
      <c r="N1336">
        <v>25</v>
      </c>
      <c r="O1336" t="s">
        <v>491</v>
      </c>
      <c r="P1336" s="35" t="s">
        <v>455</v>
      </c>
      <c r="Q1336">
        <v>2</v>
      </c>
      <c r="R1336">
        <v>88</v>
      </c>
      <c r="S1336" s="21" t="s">
        <v>126</v>
      </c>
      <c r="T1336" s="10" t="s">
        <v>376</v>
      </c>
      <c r="U1336">
        <v>4</v>
      </c>
      <c r="V1336">
        <v>3</v>
      </c>
      <c r="W1336">
        <v>3</v>
      </c>
      <c r="AA1336">
        <v>1220</v>
      </c>
      <c r="AB1336" t="s">
        <v>463</v>
      </c>
    </row>
    <row r="1337" spans="1:28" x14ac:dyDescent="0.25">
      <c r="A1337" s="19" t="s">
        <v>318</v>
      </c>
      <c r="B1337" s="17" t="s">
        <v>339</v>
      </c>
      <c r="C1337">
        <v>13</v>
      </c>
      <c r="D1337">
        <v>6</v>
      </c>
      <c r="E1337" s="26" t="str">
        <f>VLOOKUP(U1337, method!$A$1:$B$15, 2, 0)</f>
        <v>放頭</v>
      </c>
      <c r="F1337">
        <v>9</v>
      </c>
      <c r="G1337">
        <v>121</v>
      </c>
      <c r="H1337" s="44">
        <v>1200</v>
      </c>
      <c r="I1337" s="15" t="s">
        <v>391</v>
      </c>
      <c r="J1337">
        <v>1</v>
      </c>
      <c r="K1337">
        <v>8.83</v>
      </c>
      <c r="L1337">
        <v>5</v>
      </c>
      <c r="M1337">
        <v>1</v>
      </c>
      <c r="N1337">
        <v>25</v>
      </c>
      <c r="O1337" t="s">
        <v>631</v>
      </c>
      <c r="P1337" s="35" t="s">
        <v>455</v>
      </c>
      <c r="Q1337">
        <v>2</v>
      </c>
      <c r="R1337">
        <v>88</v>
      </c>
      <c r="S1337" s="21" t="s">
        <v>126</v>
      </c>
      <c r="T1337" t="s">
        <v>529</v>
      </c>
      <c r="U1337">
        <v>1</v>
      </c>
      <c r="V1337">
        <v>1</v>
      </c>
      <c r="W1337">
        <v>6</v>
      </c>
      <c r="AA1337">
        <v>1215</v>
      </c>
      <c r="AB1337" t="s">
        <v>463</v>
      </c>
    </row>
    <row r="1338" spans="1:28" x14ac:dyDescent="0.25">
      <c r="A1338" s="19" t="s">
        <v>318</v>
      </c>
      <c r="B1338" s="17" t="s">
        <v>339</v>
      </c>
      <c r="C1338">
        <v>2.8</v>
      </c>
      <c r="D1338" s="33">
        <v>1</v>
      </c>
      <c r="E1338" s="26" t="str">
        <f>VLOOKUP(U1338, method!$A$1:$B$15, 2, 0)</f>
        <v>放頭</v>
      </c>
      <c r="F1338">
        <v>2</v>
      </c>
      <c r="G1338">
        <v>133</v>
      </c>
      <c r="H1338" s="44">
        <v>1200</v>
      </c>
      <c r="I1338" s="15" t="s">
        <v>391</v>
      </c>
      <c r="J1338">
        <v>1</v>
      </c>
      <c r="K1338">
        <v>8.4</v>
      </c>
      <c r="L1338">
        <v>29</v>
      </c>
      <c r="M1338">
        <v>12</v>
      </c>
      <c r="N1338">
        <v>24</v>
      </c>
      <c r="O1338" t="s">
        <v>511</v>
      </c>
      <c r="P1338" s="35" t="s">
        <v>455</v>
      </c>
      <c r="Q1338">
        <v>3</v>
      </c>
      <c r="R1338">
        <v>82</v>
      </c>
      <c r="S1338" s="21" t="s">
        <v>126</v>
      </c>
      <c r="T1338" s="10" t="s">
        <v>539</v>
      </c>
      <c r="U1338">
        <v>3</v>
      </c>
      <c r="V1338">
        <v>2</v>
      </c>
      <c r="W1338">
        <v>1</v>
      </c>
      <c r="AA1338">
        <v>1222</v>
      </c>
      <c r="AB1338" t="s">
        <v>463</v>
      </c>
    </row>
    <row r="1339" spans="1:28" x14ac:dyDescent="0.25">
      <c r="A1339" s="19" t="s">
        <v>318</v>
      </c>
      <c r="B1339" s="17" t="s">
        <v>339</v>
      </c>
      <c r="C1339">
        <v>4.8</v>
      </c>
      <c r="D1339" s="33">
        <v>2</v>
      </c>
      <c r="E1339" s="28" t="str">
        <f>VLOOKUP(U1339, method!$A$1:$B$15, 2, 0)</f>
        <v>中前</v>
      </c>
      <c r="F1339">
        <v>5</v>
      </c>
      <c r="G1339">
        <v>114</v>
      </c>
      <c r="H1339" s="44">
        <v>1200</v>
      </c>
      <c r="I1339" s="23" t="s">
        <v>39</v>
      </c>
      <c r="J1339">
        <v>1</v>
      </c>
      <c r="K1339">
        <v>8.43</v>
      </c>
      <c r="L1339">
        <v>1</v>
      </c>
      <c r="M1339">
        <v>12</v>
      </c>
      <c r="N1339">
        <v>24</v>
      </c>
      <c r="O1339" t="s">
        <v>511</v>
      </c>
      <c r="P1339" s="35" t="s">
        <v>455</v>
      </c>
      <c r="Q1339">
        <v>2</v>
      </c>
      <c r="R1339">
        <v>80</v>
      </c>
      <c r="S1339" s="21" t="s">
        <v>126</v>
      </c>
      <c r="T1339" s="10" t="s">
        <v>488</v>
      </c>
      <c r="U1339">
        <v>6</v>
      </c>
      <c r="V1339">
        <v>4</v>
      </c>
      <c r="W1339">
        <v>2</v>
      </c>
      <c r="AA1339">
        <v>1212</v>
      </c>
      <c r="AB1339" t="s">
        <v>463</v>
      </c>
    </row>
    <row r="1340" spans="1:28" x14ac:dyDescent="0.25">
      <c r="A1340" s="19" t="s">
        <v>318</v>
      </c>
      <c r="B1340" s="17" t="s">
        <v>339</v>
      </c>
      <c r="C1340">
        <v>6.1</v>
      </c>
      <c r="D1340" s="33">
        <v>3</v>
      </c>
      <c r="E1340" s="26" t="str">
        <f>VLOOKUP(U1340, method!$A$1:$B$15, 2, 0)</f>
        <v>放頭</v>
      </c>
      <c r="F1340">
        <v>1</v>
      </c>
      <c r="G1340">
        <v>135</v>
      </c>
      <c r="H1340" s="44">
        <v>1200</v>
      </c>
      <c r="I1340" s="15" t="s">
        <v>391</v>
      </c>
      <c r="J1340">
        <v>1</v>
      </c>
      <c r="K1340">
        <v>8.94</v>
      </c>
      <c r="L1340">
        <v>24</v>
      </c>
      <c r="M1340">
        <v>11</v>
      </c>
      <c r="N1340">
        <v>24</v>
      </c>
      <c r="O1340" t="s">
        <v>532</v>
      </c>
      <c r="P1340" s="35" t="s">
        <v>436</v>
      </c>
      <c r="Q1340">
        <v>3</v>
      </c>
      <c r="R1340">
        <v>80</v>
      </c>
      <c r="S1340" s="21" t="s">
        <v>126</v>
      </c>
      <c r="T1340">
        <v>3</v>
      </c>
      <c r="U1340">
        <v>1</v>
      </c>
      <c r="V1340">
        <v>1</v>
      </c>
      <c r="W1340">
        <v>3</v>
      </c>
      <c r="AA1340">
        <v>1214</v>
      </c>
      <c r="AB1340" t="s">
        <v>463</v>
      </c>
    </row>
    <row r="1341" spans="1:28" x14ac:dyDescent="0.25">
      <c r="A1341" s="19" t="s">
        <v>318</v>
      </c>
      <c r="B1341" s="17" t="s">
        <v>339</v>
      </c>
      <c r="C1341">
        <v>7.6</v>
      </c>
      <c r="D1341" s="33">
        <v>3</v>
      </c>
      <c r="E1341" s="26" t="str">
        <f>VLOOKUP(U1341, method!$A$1:$B$15, 2, 0)</f>
        <v>放頭</v>
      </c>
      <c r="F1341">
        <v>1</v>
      </c>
      <c r="G1341">
        <v>135</v>
      </c>
      <c r="H1341" s="44">
        <v>1200</v>
      </c>
      <c r="I1341" s="15" t="s">
        <v>391</v>
      </c>
      <c r="J1341">
        <v>1</v>
      </c>
      <c r="K1341">
        <v>9.6199999999999992</v>
      </c>
      <c r="L1341">
        <v>6</v>
      </c>
      <c r="M1341">
        <v>11</v>
      </c>
      <c r="N1341">
        <v>24</v>
      </c>
      <c r="O1341" s="31" t="s">
        <v>439</v>
      </c>
      <c r="P1341" s="35" t="s">
        <v>455</v>
      </c>
      <c r="Q1341">
        <v>3</v>
      </c>
      <c r="R1341">
        <v>80</v>
      </c>
      <c r="S1341" s="21" t="s">
        <v>126</v>
      </c>
      <c r="T1341" s="10" t="s">
        <v>597</v>
      </c>
      <c r="U1341">
        <v>1</v>
      </c>
      <c r="V1341">
        <v>1</v>
      </c>
      <c r="W1341">
        <v>3</v>
      </c>
      <c r="AA1341">
        <v>1211</v>
      </c>
      <c r="AB1341" t="s">
        <v>463</v>
      </c>
    </row>
    <row r="1342" spans="1:28" x14ac:dyDescent="0.25">
      <c r="A1342" s="19" t="s">
        <v>318</v>
      </c>
      <c r="B1342" s="17" t="s">
        <v>339</v>
      </c>
      <c r="C1342">
        <v>3</v>
      </c>
      <c r="D1342">
        <v>10</v>
      </c>
      <c r="E1342" s="28" t="str">
        <f>VLOOKUP(U1342, method!$A$1:$B$15, 2, 0)</f>
        <v>中前</v>
      </c>
      <c r="F1342">
        <v>8</v>
      </c>
      <c r="G1342">
        <v>116</v>
      </c>
      <c r="H1342" s="44">
        <v>1200</v>
      </c>
      <c r="I1342" s="15" t="s">
        <v>391</v>
      </c>
      <c r="J1342">
        <v>1</v>
      </c>
      <c r="K1342">
        <v>10.3</v>
      </c>
      <c r="L1342">
        <v>22</v>
      </c>
      <c r="M1342">
        <v>9</v>
      </c>
      <c r="N1342">
        <v>24</v>
      </c>
      <c r="O1342" t="s">
        <v>469</v>
      </c>
      <c r="P1342" s="36" t="s">
        <v>479</v>
      </c>
      <c r="Q1342">
        <v>2</v>
      </c>
      <c r="R1342">
        <v>80</v>
      </c>
      <c r="S1342" s="21" t="s">
        <v>126</v>
      </c>
      <c r="T1342">
        <v>6</v>
      </c>
      <c r="U1342">
        <v>4</v>
      </c>
      <c r="V1342">
        <v>4</v>
      </c>
      <c r="W1342">
        <v>10</v>
      </c>
      <c r="AA1342">
        <v>1175</v>
      </c>
      <c r="AB1342" t="s">
        <v>463</v>
      </c>
    </row>
    <row r="1343" spans="1:28" x14ac:dyDescent="0.25">
      <c r="A1343" s="19" t="s">
        <v>318</v>
      </c>
      <c r="B1343" s="17" t="s">
        <v>339</v>
      </c>
      <c r="C1343">
        <v>3.6</v>
      </c>
      <c r="D1343" s="33">
        <v>1</v>
      </c>
      <c r="E1343" s="26" t="str">
        <f>VLOOKUP(U1343, method!$A$1:$B$15, 2, 0)</f>
        <v>放頭</v>
      </c>
      <c r="F1343">
        <v>3</v>
      </c>
      <c r="G1343">
        <v>129</v>
      </c>
      <c r="H1343" s="44">
        <v>1200</v>
      </c>
      <c r="I1343" s="15" t="s">
        <v>391</v>
      </c>
      <c r="J1343">
        <v>1</v>
      </c>
      <c r="K1343">
        <v>8.61</v>
      </c>
      <c r="L1343">
        <v>6</v>
      </c>
      <c r="M1343">
        <v>7</v>
      </c>
      <c r="N1343">
        <v>24</v>
      </c>
      <c r="O1343" t="s">
        <v>532</v>
      </c>
      <c r="P1343" s="35" t="s">
        <v>436</v>
      </c>
      <c r="Q1343">
        <v>3</v>
      </c>
      <c r="R1343">
        <v>72</v>
      </c>
      <c r="S1343" s="21" t="s">
        <v>126</v>
      </c>
      <c r="T1343" s="10" t="s">
        <v>376</v>
      </c>
      <c r="U1343">
        <v>1</v>
      </c>
      <c r="V1343">
        <v>1</v>
      </c>
      <c r="W1343">
        <v>1</v>
      </c>
      <c r="AA1343">
        <v>1191</v>
      </c>
      <c r="AB1343" t="s">
        <v>463</v>
      </c>
    </row>
    <row r="1344" spans="1:28" x14ac:dyDescent="0.25">
      <c r="A1344" s="19" t="s">
        <v>318</v>
      </c>
      <c r="B1344" s="17" t="s">
        <v>339</v>
      </c>
      <c r="C1344">
        <v>2.6</v>
      </c>
      <c r="D1344" s="33">
        <v>1</v>
      </c>
      <c r="E1344" s="26" t="str">
        <f>VLOOKUP(U1344, method!$A$1:$B$15, 2, 0)</f>
        <v>放頭</v>
      </c>
      <c r="F1344">
        <v>5</v>
      </c>
      <c r="G1344">
        <v>123</v>
      </c>
      <c r="H1344" s="44">
        <v>1200</v>
      </c>
      <c r="I1344" s="15" t="s">
        <v>391</v>
      </c>
      <c r="J1344">
        <v>1</v>
      </c>
      <c r="K1344">
        <v>9.7100000000000009</v>
      </c>
      <c r="L1344">
        <v>19</v>
      </c>
      <c r="M1344">
        <v>5</v>
      </c>
      <c r="N1344">
        <v>24</v>
      </c>
      <c r="O1344" t="s">
        <v>631</v>
      </c>
      <c r="P1344" s="35" t="s">
        <v>455</v>
      </c>
      <c r="Q1344">
        <v>3</v>
      </c>
      <c r="R1344">
        <v>66</v>
      </c>
      <c r="S1344" s="21" t="s">
        <v>126</v>
      </c>
      <c r="T1344" s="10" t="s">
        <v>376</v>
      </c>
      <c r="U1344">
        <v>1</v>
      </c>
      <c r="V1344">
        <v>1</v>
      </c>
      <c r="W1344">
        <v>1</v>
      </c>
      <c r="AA1344">
        <v>1184</v>
      </c>
      <c r="AB1344" t="s">
        <v>463</v>
      </c>
    </row>
    <row r="1345" spans="1:28" x14ac:dyDescent="0.25">
      <c r="A1345" s="19" t="s">
        <v>318</v>
      </c>
      <c r="B1345" s="17" t="s">
        <v>339</v>
      </c>
      <c r="C1345">
        <v>3.8</v>
      </c>
      <c r="D1345" s="33">
        <v>3</v>
      </c>
      <c r="E1345" s="26" t="str">
        <f>VLOOKUP(U1345, method!$A$1:$B$15, 2, 0)</f>
        <v>放頭</v>
      </c>
      <c r="F1345">
        <v>7</v>
      </c>
      <c r="G1345">
        <v>124</v>
      </c>
      <c r="H1345" s="44">
        <v>1200</v>
      </c>
      <c r="I1345" s="15" t="s">
        <v>391</v>
      </c>
      <c r="J1345">
        <v>1</v>
      </c>
      <c r="K1345">
        <v>10.24</v>
      </c>
      <c r="L1345">
        <v>28</v>
      </c>
      <c r="M1345">
        <v>4</v>
      </c>
      <c r="N1345">
        <v>24</v>
      </c>
      <c r="O1345" t="s">
        <v>545</v>
      </c>
      <c r="P1345" s="36" t="s">
        <v>479</v>
      </c>
      <c r="Q1345">
        <v>3</v>
      </c>
      <c r="R1345">
        <v>65</v>
      </c>
      <c r="S1345" s="21" t="s">
        <v>126</v>
      </c>
      <c r="T1345" s="10">
        <v>1</v>
      </c>
      <c r="U1345">
        <v>2</v>
      </c>
      <c r="V1345">
        <v>1</v>
      </c>
      <c r="W1345">
        <v>3</v>
      </c>
      <c r="AA1345">
        <v>1189</v>
      </c>
      <c r="AB1345" t="s">
        <v>463</v>
      </c>
    </row>
    <row r="1346" spans="1:28" x14ac:dyDescent="0.25">
      <c r="A1346" s="19" t="s">
        <v>318</v>
      </c>
      <c r="B1346" s="17" t="s">
        <v>339</v>
      </c>
      <c r="C1346">
        <v>2.6</v>
      </c>
      <c r="D1346" s="33">
        <v>1</v>
      </c>
      <c r="E1346" s="26" t="str">
        <f>VLOOKUP(U1346, method!$A$1:$B$15, 2, 0)</f>
        <v>放頭</v>
      </c>
      <c r="F1346">
        <v>1</v>
      </c>
      <c r="G1346">
        <v>124</v>
      </c>
      <c r="H1346" s="44">
        <v>1200</v>
      </c>
      <c r="I1346" s="15" t="s">
        <v>391</v>
      </c>
      <c r="J1346">
        <v>1</v>
      </c>
      <c r="K1346">
        <v>9.42</v>
      </c>
      <c r="L1346">
        <v>7</v>
      </c>
      <c r="M1346">
        <v>4</v>
      </c>
      <c r="N1346">
        <v>24</v>
      </c>
      <c r="O1346" t="s">
        <v>469</v>
      </c>
      <c r="P1346" s="35" t="s">
        <v>455</v>
      </c>
      <c r="Q1346">
        <v>4</v>
      </c>
      <c r="R1346">
        <v>53</v>
      </c>
      <c r="S1346" s="21" t="s">
        <v>126</v>
      </c>
      <c r="T1346" t="s">
        <v>546</v>
      </c>
      <c r="U1346">
        <v>1</v>
      </c>
      <c r="V1346">
        <v>1</v>
      </c>
      <c r="W1346">
        <v>1</v>
      </c>
      <c r="AA1346">
        <v>1179</v>
      </c>
      <c r="AB1346" t="s">
        <v>463</v>
      </c>
    </row>
    <row r="1347" spans="1:28" x14ac:dyDescent="0.25">
      <c r="A1347" s="19" t="s">
        <v>318</v>
      </c>
      <c r="B1347" s="17" t="s">
        <v>339</v>
      </c>
      <c r="C1347">
        <v>12</v>
      </c>
      <c r="D1347" s="33">
        <v>2</v>
      </c>
      <c r="E1347" s="26" t="str">
        <f>VLOOKUP(U1347, method!$A$1:$B$15, 2, 0)</f>
        <v>放頭</v>
      </c>
      <c r="F1347">
        <v>9</v>
      </c>
      <c r="G1347">
        <v>127</v>
      </c>
      <c r="H1347" s="44">
        <v>1200</v>
      </c>
      <c r="I1347" s="15" t="s">
        <v>391</v>
      </c>
      <c r="J1347">
        <v>1</v>
      </c>
      <c r="K1347">
        <v>9.2200000000000006</v>
      </c>
      <c r="L1347">
        <v>24</v>
      </c>
      <c r="M1347">
        <v>3</v>
      </c>
      <c r="N1347">
        <v>24</v>
      </c>
      <c r="O1347" t="s">
        <v>545</v>
      </c>
      <c r="P1347" s="35" t="s">
        <v>455</v>
      </c>
      <c r="Q1347">
        <v>4</v>
      </c>
      <c r="R1347">
        <v>52</v>
      </c>
      <c r="S1347" s="21" t="s">
        <v>126</v>
      </c>
      <c r="T1347" s="10" t="s">
        <v>526</v>
      </c>
      <c r="U1347">
        <v>1</v>
      </c>
      <c r="V1347">
        <v>1</v>
      </c>
      <c r="W1347">
        <v>2</v>
      </c>
      <c r="AA1347">
        <v>1182</v>
      </c>
      <c r="AB1347" t="s">
        <v>463</v>
      </c>
    </row>
    <row r="1348" spans="1:28" x14ac:dyDescent="0.25">
      <c r="A1348" s="19" t="s">
        <v>318</v>
      </c>
      <c r="B1348" s="17" t="s">
        <v>339</v>
      </c>
      <c r="C1348">
        <v>16</v>
      </c>
      <c r="D1348">
        <v>6</v>
      </c>
      <c r="E1348" s="28" t="str">
        <f>VLOOKUP(U1348, method!$A$1:$B$15, 2, 0)</f>
        <v>中前</v>
      </c>
      <c r="F1348">
        <v>12</v>
      </c>
      <c r="G1348">
        <v>127</v>
      </c>
      <c r="H1348" s="44">
        <v>1200</v>
      </c>
      <c r="I1348" s="14" t="s">
        <v>45</v>
      </c>
      <c r="J1348">
        <v>1</v>
      </c>
      <c r="K1348">
        <v>10.58</v>
      </c>
      <c r="L1348">
        <v>3</v>
      </c>
      <c r="M1348">
        <v>3</v>
      </c>
      <c r="N1348">
        <v>24</v>
      </c>
      <c r="O1348" t="s">
        <v>469</v>
      </c>
      <c r="P1348" s="35" t="s">
        <v>455</v>
      </c>
      <c r="Q1348">
        <v>4</v>
      </c>
      <c r="R1348">
        <v>52</v>
      </c>
      <c r="S1348" s="21" t="s">
        <v>126</v>
      </c>
      <c r="T1348" s="10" t="s">
        <v>498</v>
      </c>
      <c r="U1348">
        <v>4</v>
      </c>
      <c r="V1348">
        <v>3</v>
      </c>
      <c r="W1348">
        <v>6</v>
      </c>
      <c r="AA1348">
        <v>1174</v>
      </c>
      <c r="AB1348" t="s">
        <v>463</v>
      </c>
    </row>
    <row r="1349" spans="1:28" x14ac:dyDescent="0.25">
      <c r="A1349" s="19" t="s">
        <v>318</v>
      </c>
      <c r="B1349" s="18" t="s">
        <v>341</v>
      </c>
      <c r="C1349">
        <v>7.2</v>
      </c>
      <c r="D1349">
        <v>6</v>
      </c>
      <c r="E1349" s="28" t="str">
        <f>VLOOKUP(U1349, method!$A$1:$B$15, 2, 0)</f>
        <v>中前</v>
      </c>
      <c r="F1349">
        <v>6</v>
      </c>
      <c r="G1349">
        <v>127</v>
      </c>
      <c r="H1349" s="44">
        <v>1200</v>
      </c>
      <c r="I1349" s="16" t="s">
        <v>71</v>
      </c>
      <c r="J1349">
        <v>1</v>
      </c>
      <c r="K1349">
        <v>8.7899999999999991</v>
      </c>
      <c r="L1349">
        <v>5</v>
      </c>
      <c r="M1349">
        <v>7</v>
      </c>
      <c r="N1349">
        <v>25</v>
      </c>
      <c r="O1349" t="s">
        <v>631</v>
      </c>
      <c r="P1349" s="35" t="s">
        <v>436</v>
      </c>
      <c r="Q1349">
        <v>2</v>
      </c>
      <c r="R1349">
        <v>88</v>
      </c>
      <c r="S1349" s="25" t="s">
        <v>89</v>
      </c>
      <c r="T1349" s="10">
        <v>2</v>
      </c>
      <c r="U1349">
        <v>4</v>
      </c>
      <c r="V1349">
        <v>4</v>
      </c>
      <c r="W1349">
        <v>6</v>
      </c>
      <c r="AA1349">
        <v>1189</v>
      </c>
      <c r="AB1349" t="s">
        <v>16</v>
      </c>
    </row>
    <row r="1350" spans="1:28" x14ac:dyDescent="0.25">
      <c r="A1350" s="19" t="s">
        <v>318</v>
      </c>
      <c r="B1350" s="18" t="s">
        <v>341</v>
      </c>
      <c r="C1350">
        <v>5.5</v>
      </c>
      <c r="D1350" s="34">
        <v>5</v>
      </c>
      <c r="E1350" s="28" t="str">
        <f>VLOOKUP(U1350, method!$A$1:$B$15, 2, 0)</f>
        <v>中前</v>
      </c>
      <c r="F1350">
        <v>6</v>
      </c>
      <c r="G1350">
        <v>121</v>
      </c>
      <c r="H1350" s="44">
        <v>1200</v>
      </c>
      <c r="I1350" s="16" t="s">
        <v>71</v>
      </c>
      <c r="J1350">
        <v>1</v>
      </c>
      <c r="K1350">
        <v>8.41</v>
      </c>
      <c r="L1350">
        <v>14</v>
      </c>
      <c r="M1350">
        <v>6</v>
      </c>
      <c r="N1350">
        <v>25</v>
      </c>
      <c r="O1350" t="s">
        <v>631</v>
      </c>
      <c r="P1350" s="35" t="s">
        <v>455</v>
      </c>
      <c r="Q1350">
        <v>2</v>
      </c>
      <c r="R1350">
        <v>90</v>
      </c>
      <c r="S1350" s="25" t="s">
        <v>89</v>
      </c>
      <c r="T1350" s="10" t="s">
        <v>552</v>
      </c>
      <c r="U1350">
        <v>6</v>
      </c>
      <c r="V1350">
        <v>4</v>
      </c>
      <c r="W1350">
        <v>5</v>
      </c>
      <c r="AA1350">
        <v>1177</v>
      </c>
      <c r="AB1350" t="s">
        <v>16</v>
      </c>
    </row>
    <row r="1351" spans="1:28" x14ac:dyDescent="0.25">
      <c r="A1351" s="19" t="s">
        <v>318</v>
      </c>
      <c r="B1351" s="18" t="s">
        <v>341</v>
      </c>
      <c r="C1351">
        <v>16</v>
      </c>
      <c r="D1351" s="33">
        <v>3</v>
      </c>
      <c r="E1351" s="26" t="str">
        <f>VLOOKUP(U1351, method!$A$1:$B$15, 2, 0)</f>
        <v>放頭</v>
      </c>
      <c r="F1351">
        <v>10</v>
      </c>
      <c r="G1351">
        <v>129</v>
      </c>
      <c r="H1351" s="44">
        <v>1200</v>
      </c>
      <c r="I1351" s="16" t="s">
        <v>71</v>
      </c>
      <c r="J1351">
        <v>1</v>
      </c>
      <c r="K1351">
        <v>9.8000000000000007</v>
      </c>
      <c r="L1351">
        <v>4</v>
      </c>
      <c r="M1351">
        <v>6</v>
      </c>
      <c r="N1351">
        <v>25</v>
      </c>
      <c r="O1351" s="31" t="s">
        <v>439</v>
      </c>
      <c r="P1351" s="36" t="s">
        <v>440</v>
      </c>
      <c r="Q1351">
        <v>2</v>
      </c>
      <c r="R1351">
        <v>90</v>
      </c>
      <c r="S1351" s="25" t="s">
        <v>89</v>
      </c>
      <c r="T1351" s="10" t="s">
        <v>597</v>
      </c>
      <c r="U1351">
        <v>3</v>
      </c>
      <c r="V1351">
        <v>3</v>
      </c>
      <c r="W1351">
        <v>3</v>
      </c>
      <c r="AA1351">
        <v>1179</v>
      </c>
      <c r="AB1351" t="s">
        <v>16</v>
      </c>
    </row>
    <row r="1352" spans="1:28" x14ac:dyDescent="0.25">
      <c r="A1352" s="19" t="s">
        <v>318</v>
      </c>
      <c r="B1352" s="18" t="s">
        <v>341</v>
      </c>
      <c r="C1352">
        <v>112</v>
      </c>
      <c r="D1352" s="33">
        <v>3</v>
      </c>
      <c r="E1352" s="28" t="str">
        <f>VLOOKUP(U1352, method!$A$1:$B$15, 2, 0)</f>
        <v>中前</v>
      </c>
      <c r="F1352">
        <v>9</v>
      </c>
      <c r="G1352">
        <v>122</v>
      </c>
      <c r="H1352" s="44">
        <v>1200</v>
      </c>
      <c r="I1352" s="16" t="s">
        <v>71</v>
      </c>
      <c r="J1352">
        <v>1</v>
      </c>
      <c r="K1352">
        <v>8.61</v>
      </c>
      <c r="L1352">
        <v>10</v>
      </c>
      <c r="M1352">
        <v>5</v>
      </c>
      <c r="N1352">
        <v>25</v>
      </c>
      <c r="O1352" t="s">
        <v>532</v>
      </c>
      <c r="P1352" s="35" t="s">
        <v>455</v>
      </c>
      <c r="Q1352">
        <v>2</v>
      </c>
      <c r="R1352">
        <v>88</v>
      </c>
      <c r="S1352" s="25" t="s">
        <v>89</v>
      </c>
      <c r="T1352" s="10">
        <v>1</v>
      </c>
      <c r="U1352">
        <v>6</v>
      </c>
      <c r="V1352">
        <v>5</v>
      </c>
      <c r="W1352">
        <v>3</v>
      </c>
      <c r="AA1352">
        <v>1189</v>
      </c>
      <c r="AB1352" t="s">
        <v>915</v>
      </c>
    </row>
    <row r="1353" spans="1:28" x14ac:dyDescent="0.25">
      <c r="A1353" s="19" t="s">
        <v>318</v>
      </c>
      <c r="B1353" s="18" t="s">
        <v>341</v>
      </c>
      <c r="C1353">
        <v>11</v>
      </c>
      <c r="D1353">
        <v>9</v>
      </c>
      <c r="E1353" s="26" t="str">
        <f>VLOOKUP(U1353, method!$A$1:$B$15, 2, 0)</f>
        <v>放頭</v>
      </c>
      <c r="F1353">
        <v>2</v>
      </c>
      <c r="G1353">
        <v>123</v>
      </c>
      <c r="H1353" s="44">
        <v>1200</v>
      </c>
      <c r="I1353" s="20" t="s">
        <v>56</v>
      </c>
      <c r="J1353">
        <v>1</v>
      </c>
      <c r="K1353">
        <v>13.63</v>
      </c>
      <c r="L1353">
        <v>12</v>
      </c>
      <c r="M1353">
        <v>2</v>
      </c>
      <c r="N1353">
        <v>25</v>
      </c>
      <c r="O1353" t="s">
        <v>511</v>
      </c>
      <c r="P1353" s="36" t="s">
        <v>603</v>
      </c>
      <c r="Q1353">
        <v>2</v>
      </c>
      <c r="R1353">
        <v>88</v>
      </c>
      <c r="S1353" s="25" t="s">
        <v>89</v>
      </c>
      <c r="T1353" t="s">
        <v>1150</v>
      </c>
      <c r="U1353">
        <v>2</v>
      </c>
      <c r="V1353">
        <v>6</v>
      </c>
      <c r="W1353">
        <v>9</v>
      </c>
      <c r="AA1353">
        <v>1209</v>
      </c>
      <c r="AB1353" t="s">
        <v>113</v>
      </c>
    </row>
    <row r="1354" spans="1:28" x14ac:dyDescent="0.25">
      <c r="A1354" s="19" t="s">
        <v>318</v>
      </c>
      <c r="B1354" s="18" t="s">
        <v>341</v>
      </c>
      <c r="C1354">
        <v>21</v>
      </c>
      <c r="D1354" s="34">
        <v>5</v>
      </c>
      <c r="E1354" s="27" t="str">
        <f>VLOOKUP(U1354, method!$A$1:$B$15, 2, 0)</f>
        <v>中後</v>
      </c>
      <c r="F1354">
        <v>5</v>
      </c>
      <c r="G1354">
        <v>128</v>
      </c>
      <c r="H1354" s="46">
        <v>1000</v>
      </c>
      <c r="I1354" s="16" t="s">
        <v>71</v>
      </c>
      <c r="J1354">
        <v>0</v>
      </c>
      <c r="K1354">
        <v>56.73</v>
      </c>
      <c r="L1354">
        <v>15</v>
      </c>
      <c r="M1354">
        <v>1</v>
      </c>
      <c r="N1354">
        <v>25</v>
      </c>
      <c r="O1354" s="30" t="s">
        <v>445</v>
      </c>
      <c r="P1354" s="35" t="s">
        <v>455</v>
      </c>
      <c r="Q1354">
        <v>2</v>
      </c>
      <c r="R1354">
        <v>89</v>
      </c>
      <c r="S1354" s="25" t="s">
        <v>89</v>
      </c>
      <c r="T1354" s="10" t="s">
        <v>552</v>
      </c>
      <c r="U1354">
        <v>8</v>
      </c>
      <c r="V1354">
        <v>9</v>
      </c>
      <c r="W1354">
        <v>5</v>
      </c>
      <c r="AA1354">
        <v>1229</v>
      </c>
      <c r="AB1354" t="s">
        <v>961</v>
      </c>
    </row>
    <row r="1355" spans="1:28" x14ac:dyDescent="0.25">
      <c r="A1355" s="19" t="s">
        <v>318</v>
      </c>
      <c r="B1355" s="18" t="s">
        <v>341</v>
      </c>
      <c r="C1355">
        <v>42</v>
      </c>
      <c r="D1355">
        <v>8</v>
      </c>
      <c r="E1355" s="26" t="str">
        <f>VLOOKUP(U1355, method!$A$1:$B$15, 2, 0)</f>
        <v>放頭</v>
      </c>
      <c r="F1355">
        <v>10</v>
      </c>
      <c r="G1355">
        <v>116</v>
      </c>
      <c r="H1355" s="46">
        <v>1400</v>
      </c>
      <c r="I1355" s="15" t="s">
        <v>391</v>
      </c>
      <c r="J1355">
        <v>1</v>
      </c>
      <c r="K1355">
        <v>21.84</v>
      </c>
      <c r="L1355">
        <v>1</v>
      </c>
      <c r="M1355">
        <v>1</v>
      </c>
      <c r="N1355">
        <v>25</v>
      </c>
      <c r="O1355" t="s">
        <v>532</v>
      </c>
      <c r="P1355" s="35" t="s">
        <v>455</v>
      </c>
      <c r="Q1355" t="s">
        <v>1503</v>
      </c>
      <c r="R1355">
        <v>90</v>
      </c>
      <c r="S1355" s="25" t="s">
        <v>89</v>
      </c>
      <c r="T1355" t="s">
        <v>480</v>
      </c>
      <c r="U1355">
        <v>3</v>
      </c>
      <c r="V1355">
        <v>3</v>
      </c>
      <c r="W1355">
        <v>2</v>
      </c>
      <c r="X1355">
        <v>8</v>
      </c>
      <c r="AA1355">
        <v>1218</v>
      </c>
      <c r="AB1355" t="s">
        <v>16</v>
      </c>
    </row>
    <row r="1356" spans="1:28" x14ac:dyDescent="0.25">
      <c r="A1356" s="19" t="s">
        <v>318</v>
      </c>
      <c r="B1356" s="18" t="s">
        <v>341</v>
      </c>
      <c r="C1356">
        <v>16</v>
      </c>
      <c r="D1356" s="34">
        <v>4</v>
      </c>
      <c r="E1356" s="28" t="str">
        <f>VLOOKUP(U1356, method!$A$1:$B$15, 2, 0)</f>
        <v>中前</v>
      </c>
      <c r="F1356">
        <v>7</v>
      </c>
      <c r="G1356">
        <v>127</v>
      </c>
      <c r="H1356" s="44">
        <v>1200</v>
      </c>
      <c r="I1356" s="18" t="s">
        <v>12</v>
      </c>
      <c r="J1356">
        <v>1</v>
      </c>
      <c r="K1356">
        <v>8.82</v>
      </c>
      <c r="L1356">
        <v>1</v>
      </c>
      <c r="M1356">
        <v>12</v>
      </c>
      <c r="N1356">
        <v>24</v>
      </c>
      <c r="O1356" t="s">
        <v>511</v>
      </c>
      <c r="P1356" s="35" t="s">
        <v>455</v>
      </c>
      <c r="Q1356">
        <v>2</v>
      </c>
      <c r="R1356">
        <v>92</v>
      </c>
      <c r="S1356" s="25" t="s">
        <v>89</v>
      </c>
      <c r="T1356" t="s">
        <v>456</v>
      </c>
      <c r="U1356">
        <v>4</v>
      </c>
      <c r="V1356">
        <v>7</v>
      </c>
      <c r="W1356">
        <v>4</v>
      </c>
      <c r="AA1356">
        <v>1223</v>
      </c>
      <c r="AB1356" t="s">
        <v>16</v>
      </c>
    </row>
    <row r="1357" spans="1:28" x14ac:dyDescent="0.25">
      <c r="A1357" s="19" t="s">
        <v>318</v>
      </c>
      <c r="B1357" s="18" t="s">
        <v>341</v>
      </c>
      <c r="C1357">
        <v>13</v>
      </c>
      <c r="D1357">
        <v>7</v>
      </c>
      <c r="E1357" s="28" t="str">
        <f>VLOOKUP(U1357, method!$A$1:$B$15, 2, 0)</f>
        <v>中前</v>
      </c>
      <c r="F1357">
        <v>6</v>
      </c>
      <c r="G1357">
        <v>131</v>
      </c>
      <c r="H1357" s="46">
        <v>1000</v>
      </c>
      <c r="I1357" s="20" t="s">
        <v>56</v>
      </c>
      <c r="J1357">
        <v>0</v>
      </c>
      <c r="K1357">
        <v>57.21</v>
      </c>
      <c r="L1357">
        <v>9</v>
      </c>
      <c r="M1357">
        <v>11</v>
      </c>
      <c r="N1357">
        <v>24</v>
      </c>
      <c r="O1357" t="s">
        <v>491</v>
      </c>
      <c r="P1357" s="35" t="s">
        <v>455</v>
      </c>
      <c r="Q1357">
        <v>2</v>
      </c>
      <c r="R1357">
        <v>94</v>
      </c>
      <c r="S1357" s="25" t="s">
        <v>89</v>
      </c>
      <c r="T1357" t="s">
        <v>546</v>
      </c>
      <c r="U1357">
        <v>6</v>
      </c>
      <c r="V1357">
        <v>6</v>
      </c>
      <c r="W1357">
        <v>7</v>
      </c>
      <c r="AA1357">
        <v>1220</v>
      </c>
      <c r="AB1357" t="s">
        <v>16</v>
      </c>
    </row>
    <row r="1358" spans="1:28" x14ac:dyDescent="0.25">
      <c r="A1358" s="19" t="s">
        <v>318</v>
      </c>
      <c r="B1358" s="18" t="s">
        <v>341</v>
      </c>
      <c r="C1358">
        <v>27</v>
      </c>
      <c r="D1358" s="34">
        <v>4</v>
      </c>
      <c r="E1358" s="28" t="str">
        <f>VLOOKUP(U1358, method!$A$1:$B$15, 2, 0)</f>
        <v>中前</v>
      </c>
      <c r="F1358">
        <v>12</v>
      </c>
      <c r="G1358">
        <v>132</v>
      </c>
      <c r="H1358" s="44">
        <v>1200</v>
      </c>
      <c r="I1358" s="20" t="s">
        <v>56</v>
      </c>
      <c r="J1358">
        <v>1</v>
      </c>
      <c r="K1358">
        <v>9.4499999999999993</v>
      </c>
      <c r="L1358">
        <v>27</v>
      </c>
      <c r="M1358">
        <v>10</v>
      </c>
      <c r="N1358">
        <v>24</v>
      </c>
      <c r="O1358" s="31" t="s">
        <v>435</v>
      </c>
      <c r="P1358" s="35" t="s">
        <v>455</v>
      </c>
      <c r="Q1358">
        <v>2</v>
      </c>
      <c r="R1358">
        <v>94</v>
      </c>
      <c r="S1358" s="25" t="s">
        <v>89</v>
      </c>
      <c r="T1358" s="10" t="s">
        <v>597</v>
      </c>
      <c r="U1358">
        <v>4</v>
      </c>
      <c r="V1358">
        <v>3</v>
      </c>
      <c r="W1358">
        <v>4</v>
      </c>
      <c r="AA1358">
        <v>1202</v>
      </c>
      <c r="AB1358" t="s">
        <v>16</v>
      </c>
    </row>
    <row r="1359" spans="1:28" x14ac:dyDescent="0.25">
      <c r="A1359" s="19" t="s">
        <v>318</v>
      </c>
      <c r="B1359" s="18" t="s">
        <v>341</v>
      </c>
      <c r="C1359">
        <v>7</v>
      </c>
      <c r="D1359">
        <v>10</v>
      </c>
      <c r="E1359" s="26" t="str">
        <f>VLOOKUP(U1359, method!$A$1:$B$15, 2, 0)</f>
        <v>放頭</v>
      </c>
      <c r="F1359">
        <v>4</v>
      </c>
      <c r="G1359">
        <v>134</v>
      </c>
      <c r="H1359" s="46">
        <v>1650</v>
      </c>
      <c r="I1359" s="18" t="s">
        <v>12</v>
      </c>
      <c r="J1359">
        <v>1</v>
      </c>
      <c r="K1359">
        <v>39.36</v>
      </c>
      <c r="L1359">
        <v>10</v>
      </c>
      <c r="M1359">
        <v>7</v>
      </c>
      <c r="N1359">
        <v>24</v>
      </c>
      <c r="O1359" s="30" t="s">
        <v>445</v>
      </c>
      <c r="P1359" s="35" t="s">
        <v>436</v>
      </c>
      <c r="Q1359">
        <v>2</v>
      </c>
      <c r="R1359">
        <v>94</v>
      </c>
      <c r="S1359" s="25" t="s">
        <v>89</v>
      </c>
      <c r="T1359">
        <v>9</v>
      </c>
      <c r="U1359">
        <v>1</v>
      </c>
      <c r="V1359">
        <v>1</v>
      </c>
      <c r="W1359">
        <v>2</v>
      </c>
      <c r="X1359">
        <v>10</v>
      </c>
      <c r="AA1359">
        <v>1172</v>
      </c>
      <c r="AB1359" t="s">
        <v>16</v>
      </c>
    </row>
    <row r="1360" spans="1:28" x14ac:dyDescent="0.25">
      <c r="A1360" s="19" t="s">
        <v>318</v>
      </c>
      <c r="B1360" s="18" t="s">
        <v>341</v>
      </c>
      <c r="C1360">
        <v>68</v>
      </c>
      <c r="D1360" s="33">
        <v>2</v>
      </c>
      <c r="E1360" s="26" t="str">
        <f>VLOOKUP(U1360, method!$A$1:$B$15, 2, 0)</f>
        <v>放頭</v>
      </c>
      <c r="F1360">
        <v>6</v>
      </c>
      <c r="G1360">
        <v>129</v>
      </c>
      <c r="H1360" s="46">
        <v>1400</v>
      </c>
      <c r="I1360" s="24" t="s">
        <v>146</v>
      </c>
      <c r="J1360">
        <v>1</v>
      </c>
      <c r="K1360">
        <v>20.72</v>
      </c>
      <c r="L1360">
        <v>1</v>
      </c>
      <c r="M1360">
        <v>7</v>
      </c>
      <c r="N1360">
        <v>24</v>
      </c>
      <c r="O1360" t="s">
        <v>551</v>
      </c>
      <c r="P1360" s="35" t="s">
        <v>455</v>
      </c>
      <c r="Q1360">
        <v>2</v>
      </c>
      <c r="R1360">
        <v>91</v>
      </c>
      <c r="S1360" s="25" t="s">
        <v>89</v>
      </c>
      <c r="T1360" s="10" t="s">
        <v>613</v>
      </c>
      <c r="U1360">
        <v>1</v>
      </c>
      <c r="V1360">
        <v>1</v>
      </c>
      <c r="W1360">
        <v>1</v>
      </c>
      <c r="X1360">
        <v>2</v>
      </c>
      <c r="AA1360">
        <v>1170</v>
      </c>
      <c r="AB1360" t="s">
        <v>16</v>
      </c>
    </row>
    <row r="1361" spans="1:28" x14ac:dyDescent="0.25">
      <c r="A1361" s="19" t="s">
        <v>318</v>
      </c>
      <c r="B1361" s="18" t="s">
        <v>341</v>
      </c>
      <c r="C1361">
        <v>42</v>
      </c>
      <c r="D1361">
        <v>7</v>
      </c>
      <c r="E1361" s="28" t="str">
        <f>VLOOKUP(U1361, method!$A$1:$B$15, 2, 0)</f>
        <v>中前</v>
      </c>
      <c r="F1361">
        <v>7</v>
      </c>
      <c r="G1361">
        <v>129</v>
      </c>
      <c r="H1361" s="44">
        <v>1200</v>
      </c>
      <c r="I1361" s="24" t="s">
        <v>146</v>
      </c>
      <c r="J1361">
        <v>1</v>
      </c>
      <c r="K1361">
        <v>9.1300000000000008</v>
      </c>
      <c r="L1361">
        <v>8</v>
      </c>
      <c r="M1361">
        <v>6</v>
      </c>
      <c r="N1361">
        <v>24</v>
      </c>
      <c r="O1361" t="s">
        <v>532</v>
      </c>
      <c r="P1361" s="35" t="s">
        <v>455</v>
      </c>
      <c r="Q1361">
        <v>2</v>
      </c>
      <c r="R1361">
        <v>92</v>
      </c>
      <c r="S1361" s="25" t="s">
        <v>89</v>
      </c>
      <c r="T1361" t="s">
        <v>546</v>
      </c>
      <c r="U1361">
        <v>7</v>
      </c>
      <c r="V1361">
        <v>6</v>
      </c>
      <c r="W1361">
        <v>7</v>
      </c>
      <c r="AA1361">
        <v>1174</v>
      </c>
      <c r="AB1361" t="s">
        <v>16</v>
      </c>
    </row>
    <row r="1362" spans="1:28" x14ac:dyDescent="0.25">
      <c r="A1362" s="19" t="s">
        <v>318</v>
      </c>
      <c r="B1362" s="18" t="s">
        <v>341</v>
      </c>
      <c r="C1362">
        <v>5.0999999999999996</v>
      </c>
      <c r="D1362" s="34">
        <v>5</v>
      </c>
      <c r="E1362" s="28" t="str">
        <f>VLOOKUP(U1362, method!$A$1:$B$15, 2, 0)</f>
        <v>中前</v>
      </c>
      <c r="F1362">
        <v>2</v>
      </c>
      <c r="G1362">
        <v>129</v>
      </c>
      <c r="H1362" s="44">
        <v>1200</v>
      </c>
      <c r="I1362" s="20" t="s">
        <v>56</v>
      </c>
      <c r="J1362">
        <v>1</v>
      </c>
      <c r="K1362">
        <v>10.24</v>
      </c>
      <c r="L1362">
        <v>22</v>
      </c>
      <c r="M1362">
        <v>5</v>
      </c>
      <c r="N1362">
        <v>24</v>
      </c>
      <c r="O1362" s="31" t="s">
        <v>451</v>
      </c>
      <c r="P1362" s="35" t="s">
        <v>455</v>
      </c>
      <c r="Q1362">
        <v>2</v>
      </c>
      <c r="R1362">
        <v>92</v>
      </c>
      <c r="S1362" s="25" t="s">
        <v>89</v>
      </c>
      <c r="T1362" t="s">
        <v>456</v>
      </c>
      <c r="U1362">
        <v>4</v>
      </c>
      <c r="V1362">
        <v>3</v>
      </c>
      <c r="W1362">
        <v>5</v>
      </c>
      <c r="AA1362">
        <v>1151</v>
      </c>
      <c r="AB1362" t="s">
        <v>16</v>
      </c>
    </row>
    <row r="1363" spans="1:28" x14ac:dyDescent="0.25">
      <c r="A1363" s="19" t="s">
        <v>318</v>
      </c>
      <c r="B1363" s="18" t="s">
        <v>341</v>
      </c>
      <c r="C1363">
        <v>17</v>
      </c>
      <c r="D1363">
        <v>10</v>
      </c>
      <c r="E1363" s="28" t="str">
        <f>VLOOKUP(U1363, method!$A$1:$B$15, 2, 0)</f>
        <v>中前</v>
      </c>
      <c r="F1363">
        <v>1</v>
      </c>
      <c r="G1363">
        <v>123</v>
      </c>
      <c r="H1363" s="44">
        <v>1200</v>
      </c>
      <c r="I1363" s="20" t="s">
        <v>56</v>
      </c>
      <c r="J1363">
        <v>1</v>
      </c>
      <c r="K1363">
        <v>10.25</v>
      </c>
      <c r="L1363">
        <v>7</v>
      </c>
      <c r="M1363">
        <v>4</v>
      </c>
      <c r="N1363">
        <v>24</v>
      </c>
      <c r="O1363" t="s">
        <v>469</v>
      </c>
      <c r="P1363" s="35" t="s">
        <v>455</v>
      </c>
      <c r="Q1363" t="s">
        <v>1534</v>
      </c>
      <c r="R1363">
        <v>92</v>
      </c>
      <c r="S1363" s="25" t="s">
        <v>89</v>
      </c>
      <c r="T1363" t="s">
        <v>465</v>
      </c>
      <c r="U1363">
        <v>5</v>
      </c>
      <c r="V1363">
        <v>6</v>
      </c>
      <c r="W1363">
        <v>10</v>
      </c>
      <c r="AA1363">
        <v>1183</v>
      </c>
      <c r="AB1363" t="s">
        <v>16</v>
      </c>
    </row>
    <row r="1364" spans="1:28" x14ac:dyDescent="0.25">
      <c r="A1364" s="19" t="s">
        <v>318</v>
      </c>
      <c r="B1364" s="18" t="s">
        <v>341</v>
      </c>
      <c r="C1364">
        <v>8.8000000000000007</v>
      </c>
      <c r="D1364" s="33">
        <v>2</v>
      </c>
      <c r="E1364" s="26" t="str">
        <f>VLOOKUP(U1364, method!$A$1:$B$15, 2, 0)</f>
        <v>放頭</v>
      </c>
      <c r="F1364">
        <v>5</v>
      </c>
      <c r="G1364">
        <v>128</v>
      </c>
      <c r="H1364" s="44">
        <v>1200</v>
      </c>
      <c r="I1364" s="20" t="s">
        <v>56</v>
      </c>
      <c r="J1364">
        <v>1</v>
      </c>
      <c r="K1364">
        <v>10.199999999999999</v>
      </c>
      <c r="L1364">
        <v>13</v>
      </c>
      <c r="M1364">
        <v>3</v>
      </c>
      <c r="N1364">
        <v>24</v>
      </c>
      <c r="O1364" s="31" t="s">
        <v>435</v>
      </c>
      <c r="P1364" s="35" t="s">
        <v>455</v>
      </c>
      <c r="Q1364">
        <v>2</v>
      </c>
      <c r="R1364">
        <v>91</v>
      </c>
      <c r="S1364" s="25" t="s">
        <v>89</v>
      </c>
      <c r="T1364" s="10" t="s">
        <v>376</v>
      </c>
      <c r="U1364">
        <v>3</v>
      </c>
      <c r="V1364">
        <v>4</v>
      </c>
      <c r="W1364">
        <v>2</v>
      </c>
      <c r="AA1364">
        <v>1187</v>
      </c>
      <c r="AB1364" t="s">
        <v>16</v>
      </c>
    </row>
    <row r="1365" spans="1:28" x14ac:dyDescent="0.25">
      <c r="A1365" s="19" t="s">
        <v>318</v>
      </c>
      <c r="B1365" s="18" t="s">
        <v>341</v>
      </c>
      <c r="C1365">
        <v>4</v>
      </c>
      <c r="D1365" s="33">
        <v>1</v>
      </c>
      <c r="E1365" s="26" t="str">
        <f>VLOOKUP(U1365, method!$A$1:$B$15, 2, 0)</f>
        <v>放頭</v>
      </c>
      <c r="F1365">
        <v>7</v>
      </c>
      <c r="G1365">
        <v>115</v>
      </c>
      <c r="H1365" s="44">
        <v>1200</v>
      </c>
      <c r="I1365" s="20" t="s">
        <v>56</v>
      </c>
      <c r="J1365">
        <v>1</v>
      </c>
      <c r="K1365">
        <v>9.44</v>
      </c>
      <c r="L1365">
        <v>21</v>
      </c>
      <c r="M1365">
        <v>2</v>
      </c>
      <c r="N1365">
        <v>24</v>
      </c>
      <c r="O1365" s="31" t="s">
        <v>451</v>
      </c>
      <c r="P1365" s="35" t="s">
        <v>455</v>
      </c>
      <c r="Q1365">
        <v>1</v>
      </c>
      <c r="R1365">
        <v>85</v>
      </c>
      <c r="S1365" s="25" t="s">
        <v>89</v>
      </c>
      <c r="T1365" s="10" t="s">
        <v>762</v>
      </c>
      <c r="U1365">
        <v>3</v>
      </c>
      <c r="V1365">
        <v>4</v>
      </c>
      <c r="W1365">
        <v>1</v>
      </c>
      <c r="AA1365">
        <v>1171</v>
      </c>
      <c r="AB1365" t="s">
        <v>16</v>
      </c>
    </row>
    <row r="1366" spans="1:28" x14ac:dyDescent="0.25">
      <c r="A1366" s="19" t="s">
        <v>318</v>
      </c>
      <c r="B1366" s="18" t="s">
        <v>341</v>
      </c>
      <c r="C1366">
        <v>11</v>
      </c>
      <c r="D1366" s="33">
        <v>1</v>
      </c>
      <c r="E1366" s="28" t="str">
        <f>VLOOKUP(U1366, method!$A$1:$B$15, 2, 0)</f>
        <v>中前</v>
      </c>
      <c r="F1366">
        <v>12</v>
      </c>
      <c r="G1366">
        <v>135</v>
      </c>
      <c r="H1366" s="44">
        <v>1200</v>
      </c>
      <c r="I1366" s="20" t="s">
        <v>56</v>
      </c>
      <c r="J1366">
        <v>1</v>
      </c>
      <c r="K1366">
        <v>9.7200000000000006</v>
      </c>
      <c r="L1366">
        <v>31</v>
      </c>
      <c r="M1366">
        <v>1</v>
      </c>
      <c r="N1366">
        <v>24</v>
      </c>
      <c r="O1366" s="31" t="s">
        <v>439</v>
      </c>
      <c r="P1366" s="35" t="s">
        <v>455</v>
      </c>
      <c r="Q1366">
        <v>3</v>
      </c>
      <c r="R1366">
        <v>78</v>
      </c>
      <c r="S1366" s="25" t="s">
        <v>89</v>
      </c>
      <c r="T1366" s="10" t="s">
        <v>452</v>
      </c>
      <c r="U1366">
        <v>4</v>
      </c>
      <c r="V1366">
        <v>4</v>
      </c>
      <c r="W1366">
        <v>1</v>
      </c>
      <c r="AA1366">
        <v>1186</v>
      </c>
      <c r="AB1366" t="s">
        <v>16</v>
      </c>
    </row>
    <row r="1367" spans="1:28" x14ac:dyDescent="0.25">
      <c r="A1367" s="19" t="s">
        <v>318</v>
      </c>
      <c r="B1367" s="18" t="s">
        <v>341</v>
      </c>
      <c r="C1367">
        <v>8</v>
      </c>
      <c r="D1367" s="34">
        <v>5</v>
      </c>
      <c r="E1367" s="26" t="str">
        <f>VLOOKUP(U1367, method!$A$1:$B$15, 2, 0)</f>
        <v>放頭</v>
      </c>
      <c r="F1367">
        <v>8</v>
      </c>
      <c r="G1367">
        <v>135</v>
      </c>
      <c r="H1367" s="44">
        <v>1200</v>
      </c>
      <c r="I1367" s="24" t="s">
        <v>389</v>
      </c>
      <c r="J1367">
        <v>1</v>
      </c>
      <c r="K1367">
        <v>10.19</v>
      </c>
      <c r="L1367">
        <v>4</v>
      </c>
      <c r="M1367">
        <v>1</v>
      </c>
      <c r="N1367">
        <v>24</v>
      </c>
      <c r="O1367" s="31" t="s">
        <v>439</v>
      </c>
      <c r="P1367" s="35" t="s">
        <v>455</v>
      </c>
      <c r="Q1367">
        <v>3</v>
      </c>
      <c r="R1367">
        <v>78</v>
      </c>
      <c r="S1367" s="25" t="s">
        <v>89</v>
      </c>
      <c r="T1367" s="10" t="s">
        <v>498</v>
      </c>
      <c r="U1367">
        <v>3</v>
      </c>
      <c r="V1367">
        <v>3</v>
      </c>
      <c r="W1367">
        <v>5</v>
      </c>
      <c r="AA1367">
        <v>1187</v>
      </c>
      <c r="AB1367" t="s">
        <v>1746</v>
      </c>
    </row>
    <row r="1368" spans="1:28" x14ac:dyDescent="0.25">
      <c r="A1368" s="19" t="s">
        <v>318</v>
      </c>
      <c r="B1368" s="18" t="s">
        <v>341</v>
      </c>
      <c r="C1368">
        <v>8.1</v>
      </c>
      <c r="D1368" s="34">
        <v>5</v>
      </c>
      <c r="E1368" s="27" t="str">
        <f>VLOOKUP(U1368, method!$A$1:$B$15, 2, 0)</f>
        <v>中後</v>
      </c>
      <c r="F1368">
        <v>11</v>
      </c>
      <c r="G1368">
        <v>135</v>
      </c>
      <c r="H1368" s="44">
        <v>1200</v>
      </c>
      <c r="I1368" s="24" t="s">
        <v>389</v>
      </c>
      <c r="J1368">
        <v>1</v>
      </c>
      <c r="K1368">
        <v>10.3</v>
      </c>
      <c r="L1368">
        <v>20</v>
      </c>
      <c r="M1368">
        <v>12</v>
      </c>
      <c r="N1368">
        <v>23</v>
      </c>
      <c r="O1368" s="31" t="s">
        <v>435</v>
      </c>
      <c r="P1368" s="35" t="s">
        <v>455</v>
      </c>
      <c r="Q1368">
        <v>3</v>
      </c>
      <c r="R1368">
        <v>78</v>
      </c>
      <c r="S1368" s="25" t="s">
        <v>89</v>
      </c>
      <c r="T1368">
        <v>3</v>
      </c>
      <c r="U1368">
        <v>9</v>
      </c>
      <c r="V1368">
        <v>10</v>
      </c>
      <c r="W1368">
        <v>5</v>
      </c>
      <c r="AA1368">
        <v>1191</v>
      </c>
      <c r="AB1368" t="s">
        <v>152</v>
      </c>
    </row>
    <row r="1369" spans="1:28" x14ac:dyDescent="0.25">
      <c r="A1369" s="19" t="s">
        <v>318</v>
      </c>
      <c r="B1369" s="18" t="s">
        <v>341</v>
      </c>
      <c r="C1369">
        <v>7.2</v>
      </c>
      <c r="D1369" s="33">
        <v>1</v>
      </c>
      <c r="E1369" s="26" t="str">
        <f>VLOOKUP(U1369, method!$A$1:$B$15, 2, 0)</f>
        <v>放頭</v>
      </c>
      <c r="F1369">
        <v>8</v>
      </c>
      <c r="G1369">
        <v>131</v>
      </c>
      <c r="H1369" s="44">
        <v>1200</v>
      </c>
      <c r="I1369" s="24" t="s">
        <v>389</v>
      </c>
      <c r="J1369">
        <v>1</v>
      </c>
      <c r="K1369">
        <v>10.19</v>
      </c>
      <c r="L1369">
        <v>6</v>
      </c>
      <c r="M1369">
        <v>12</v>
      </c>
      <c r="N1369">
        <v>23</v>
      </c>
      <c r="O1369" s="31" t="s">
        <v>439</v>
      </c>
      <c r="P1369" s="35" t="s">
        <v>455</v>
      </c>
      <c r="Q1369">
        <v>3</v>
      </c>
      <c r="R1369">
        <v>72</v>
      </c>
      <c r="S1369" s="25" t="s">
        <v>89</v>
      </c>
      <c r="T1369" s="10" t="s">
        <v>376</v>
      </c>
      <c r="U1369">
        <v>1</v>
      </c>
      <c r="V1369">
        <v>1</v>
      </c>
      <c r="W1369">
        <v>1</v>
      </c>
      <c r="AA1369">
        <v>1186</v>
      </c>
      <c r="AB1369" t="s">
        <v>152</v>
      </c>
    </row>
    <row r="1370" spans="1:28" x14ac:dyDescent="0.25">
      <c r="A1370" s="19" t="s">
        <v>318</v>
      </c>
      <c r="B1370" s="18" t="s">
        <v>341</v>
      </c>
      <c r="C1370">
        <v>3.2</v>
      </c>
      <c r="D1370" s="33">
        <v>2</v>
      </c>
      <c r="E1370" s="26" t="str">
        <f>VLOOKUP(U1370, method!$A$1:$B$15, 2, 0)</f>
        <v>放頭</v>
      </c>
      <c r="F1370">
        <v>1</v>
      </c>
      <c r="G1370">
        <v>129</v>
      </c>
      <c r="H1370" s="44">
        <v>1200</v>
      </c>
      <c r="I1370" s="18" t="s">
        <v>12</v>
      </c>
      <c r="J1370">
        <v>1</v>
      </c>
      <c r="K1370">
        <v>9.77</v>
      </c>
      <c r="L1370">
        <v>15</v>
      </c>
      <c r="M1370">
        <v>11</v>
      </c>
      <c r="N1370">
        <v>23</v>
      </c>
      <c r="O1370" s="30" t="s">
        <v>445</v>
      </c>
      <c r="P1370" s="35" t="s">
        <v>455</v>
      </c>
      <c r="Q1370">
        <v>3</v>
      </c>
      <c r="R1370">
        <v>70</v>
      </c>
      <c r="S1370" s="25" t="s">
        <v>89</v>
      </c>
      <c r="T1370" s="10" t="s">
        <v>488</v>
      </c>
      <c r="U1370">
        <v>1</v>
      </c>
      <c r="V1370">
        <v>1</v>
      </c>
      <c r="W1370">
        <v>2</v>
      </c>
      <c r="AA1370">
        <v>1170</v>
      </c>
      <c r="AB1370" t="s">
        <v>152</v>
      </c>
    </row>
    <row r="1371" spans="1:28" x14ac:dyDescent="0.25">
      <c r="A1371" s="19" t="s">
        <v>318</v>
      </c>
      <c r="B1371" s="18" t="s">
        <v>341</v>
      </c>
      <c r="C1371">
        <v>2.5</v>
      </c>
      <c r="D1371" s="33">
        <v>1</v>
      </c>
      <c r="E1371" s="26" t="str">
        <f>VLOOKUP(U1371, method!$A$1:$B$15, 2, 0)</f>
        <v>放頭</v>
      </c>
      <c r="F1371">
        <v>1</v>
      </c>
      <c r="G1371">
        <v>135</v>
      </c>
      <c r="H1371" s="44">
        <v>1200</v>
      </c>
      <c r="I1371" s="18" t="s">
        <v>12</v>
      </c>
      <c r="J1371">
        <v>1</v>
      </c>
      <c r="K1371">
        <v>9.7200000000000006</v>
      </c>
      <c r="L1371">
        <v>29</v>
      </c>
      <c r="M1371">
        <v>10</v>
      </c>
      <c r="N1371">
        <v>23</v>
      </c>
      <c r="O1371" s="31" t="s">
        <v>435</v>
      </c>
      <c r="P1371" s="35" t="s">
        <v>455</v>
      </c>
      <c r="Q1371">
        <v>4</v>
      </c>
      <c r="R1371">
        <v>60</v>
      </c>
      <c r="S1371" s="25" t="s">
        <v>89</v>
      </c>
      <c r="T1371" t="s">
        <v>495</v>
      </c>
      <c r="U1371">
        <v>1</v>
      </c>
      <c r="V1371">
        <v>1</v>
      </c>
      <c r="W1371">
        <v>1</v>
      </c>
      <c r="AA1371">
        <v>1155</v>
      </c>
      <c r="AB1371" t="s">
        <v>152</v>
      </c>
    </row>
    <row r="1372" spans="1:28" x14ac:dyDescent="0.25">
      <c r="A1372" s="19" t="s">
        <v>318</v>
      </c>
      <c r="B1372" s="18" t="s">
        <v>341</v>
      </c>
      <c r="C1372">
        <v>7.3</v>
      </c>
      <c r="D1372" s="34">
        <v>5</v>
      </c>
      <c r="E1372" s="26" t="str">
        <f>VLOOKUP(U1372, method!$A$1:$B$15, 2, 0)</f>
        <v>放頭</v>
      </c>
      <c r="F1372">
        <v>1</v>
      </c>
      <c r="G1372">
        <v>119</v>
      </c>
      <c r="H1372" s="44">
        <v>1200</v>
      </c>
      <c r="I1372" s="21" t="s">
        <v>61</v>
      </c>
      <c r="J1372">
        <v>1</v>
      </c>
      <c r="K1372">
        <v>9.25</v>
      </c>
      <c r="L1372">
        <v>4</v>
      </c>
      <c r="M1372">
        <v>10</v>
      </c>
      <c r="N1372">
        <v>23</v>
      </c>
      <c r="O1372" s="31" t="s">
        <v>451</v>
      </c>
      <c r="P1372" s="35" t="s">
        <v>436</v>
      </c>
      <c r="Q1372">
        <v>3</v>
      </c>
      <c r="R1372">
        <v>60</v>
      </c>
      <c r="S1372" s="25" t="s">
        <v>89</v>
      </c>
      <c r="T1372" s="10" t="s">
        <v>452</v>
      </c>
      <c r="U1372">
        <v>3</v>
      </c>
      <c r="V1372">
        <v>3</v>
      </c>
      <c r="W1372">
        <v>5</v>
      </c>
      <c r="AA1372">
        <v>1152</v>
      </c>
      <c r="AB1372" t="s">
        <v>1747</v>
      </c>
    </row>
    <row r="1373" spans="1:28" x14ac:dyDescent="0.25">
      <c r="A1373" s="19" t="s">
        <v>318</v>
      </c>
      <c r="B1373" s="18" t="s">
        <v>341</v>
      </c>
      <c r="C1373">
        <v>6.1</v>
      </c>
      <c r="D1373">
        <v>6</v>
      </c>
      <c r="E1373" s="26" t="str">
        <f>VLOOKUP(U1373, method!$A$1:$B$15, 2, 0)</f>
        <v>放頭</v>
      </c>
      <c r="F1373">
        <v>2</v>
      </c>
      <c r="G1373">
        <v>116</v>
      </c>
      <c r="H1373" s="44">
        <v>1200</v>
      </c>
      <c r="I1373" s="20" t="s">
        <v>56</v>
      </c>
      <c r="J1373">
        <v>1</v>
      </c>
      <c r="K1373">
        <v>9.64</v>
      </c>
      <c r="L1373">
        <v>27</v>
      </c>
      <c r="M1373">
        <v>9</v>
      </c>
      <c r="N1373">
        <v>23</v>
      </c>
      <c r="O1373" s="31" t="s">
        <v>435</v>
      </c>
      <c r="P1373" s="35" t="s">
        <v>436</v>
      </c>
      <c r="Q1373">
        <v>3</v>
      </c>
      <c r="R1373">
        <v>61</v>
      </c>
      <c r="S1373" s="25" t="s">
        <v>89</v>
      </c>
      <c r="T1373" t="s">
        <v>529</v>
      </c>
      <c r="U1373">
        <v>2</v>
      </c>
      <c r="V1373">
        <v>2</v>
      </c>
      <c r="W1373">
        <v>6</v>
      </c>
      <c r="AA1373">
        <v>1164</v>
      </c>
      <c r="AB1373" t="s">
        <v>1746</v>
      </c>
    </row>
    <row r="1374" spans="1:28" x14ac:dyDescent="0.25">
      <c r="A1374" s="19" t="s">
        <v>318</v>
      </c>
      <c r="B1374" s="18" t="s">
        <v>341</v>
      </c>
      <c r="C1374">
        <v>7.8</v>
      </c>
      <c r="D1374" s="34">
        <v>4</v>
      </c>
      <c r="E1374" s="26" t="str">
        <f>VLOOKUP(U1374, method!$A$1:$B$15, 2, 0)</f>
        <v>放頭</v>
      </c>
      <c r="F1374">
        <v>7</v>
      </c>
      <c r="G1374">
        <v>119</v>
      </c>
      <c r="H1374" s="44">
        <v>1200</v>
      </c>
      <c r="I1374" s="20" t="s">
        <v>56</v>
      </c>
      <c r="J1374">
        <v>1</v>
      </c>
      <c r="K1374">
        <v>9.25</v>
      </c>
      <c r="L1374">
        <v>9</v>
      </c>
      <c r="M1374">
        <v>7</v>
      </c>
      <c r="N1374">
        <v>23</v>
      </c>
      <c r="O1374" t="s">
        <v>631</v>
      </c>
      <c r="P1374" s="35" t="s">
        <v>436</v>
      </c>
      <c r="Q1374">
        <v>3</v>
      </c>
      <c r="R1374">
        <v>61</v>
      </c>
      <c r="S1374" s="25" t="s">
        <v>89</v>
      </c>
      <c r="T1374">
        <v>3</v>
      </c>
      <c r="U1374">
        <v>1</v>
      </c>
      <c r="V1374">
        <v>1</v>
      </c>
      <c r="W1374">
        <v>4</v>
      </c>
      <c r="AA1374">
        <v>1190</v>
      </c>
      <c r="AB1374" t="s">
        <v>152</v>
      </c>
    </row>
    <row r="1375" spans="1:28" x14ac:dyDescent="0.25">
      <c r="A1375" s="19" t="s">
        <v>318</v>
      </c>
      <c r="B1375" s="18" t="s">
        <v>341</v>
      </c>
      <c r="C1375">
        <v>54</v>
      </c>
      <c r="D1375" s="33">
        <v>2</v>
      </c>
      <c r="E1375" s="26" t="str">
        <f>VLOOKUP(U1375, method!$A$1:$B$15, 2, 0)</f>
        <v>放頭</v>
      </c>
      <c r="F1375">
        <v>2</v>
      </c>
      <c r="G1375">
        <v>119</v>
      </c>
      <c r="H1375" s="44">
        <v>1200</v>
      </c>
      <c r="I1375" s="17" t="s">
        <v>1748</v>
      </c>
      <c r="J1375">
        <v>1</v>
      </c>
      <c r="K1375">
        <v>9.14</v>
      </c>
      <c r="L1375">
        <v>25</v>
      </c>
      <c r="M1375">
        <v>6</v>
      </c>
      <c r="N1375">
        <v>23</v>
      </c>
      <c r="O1375" t="s">
        <v>545</v>
      </c>
      <c r="P1375" s="35" t="s">
        <v>455</v>
      </c>
      <c r="Q1375">
        <v>3</v>
      </c>
      <c r="R1375">
        <v>61</v>
      </c>
      <c r="S1375" s="25" t="s">
        <v>89</v>
      </c>
      <c r="T1375">
        <v>3</v>
      </c>
      <c r="U1375">
        <v>3</v>
      </c>
      <c r="V1375">
        <v>3</v>
      </c>
      <c r="W1375">
        <v>2</v>
      </c>
      <c r="AA1375">
        <v>1181</v>
      </c>
      <c r="AB1375" t="s">
        <v>1749</v>
      </c>
    </row>
    <row r="1376" spans="1:28" x14ac:dyDescent="0.25">
      <c r="A1376" s="19" t="s">
        <v>318</v>
      </c>
      <c r="B1376" s="18" t="s">
        <v>341</v>
      </c>
      <c r="C1376">
        <v>23</v>
      </c>
      <c r="D1376">
        <v>11</v>
      </c>
      <c r="E1376" s="26" t="str">
        <f>VLOOKUP(U1376, method!$A$1:$B$15, 2, 0)</f>
        <v>放頭</v>
      </c>
      <c r="F1376">
        <v>8</v>
      </c>
      <c r="G1376">
        <v>120</v>
      </c>
      <c r="H1376" s="44">
        <v>1200</v>
      </c>
      <c r="I1376" s="20" t="s">
        <v>817</v>
      </c>
      <c r="J1376">
        <v>1</v>
      </c>
      <c r="K1376">
        <v>11.61</v>
      </c>
      <c r="L1376">
        <v>7</v>
      </c>
      <c r="M1376">
        <v>6</v>
      </c>
      <c r="N1376">
        <v>23</v>
      </c>
      <c r="O1376" s="31" t="s">
        <v>439</v>
      </c>
      <c r="P1376" s="35" t="s">
        <v>455</v>
      </c>
      <c r="Q1376">
        <v>3</v>
      </c>
      <c r="R1376">
        <v>63</v>
      </c>
      <c r="S1376" s="25" t="s">
        <v>89</v>
      </c>
      <c r="T1376" t="s">
        <v>648</v>
      </c>
      <c r="U1376">
        <v>2</v>
      </c>
      <c r="V1376">
        <v>2</v>
      </c>
      <c r="W1376">
        <v>11</v>
      </c>
      <c r="AA1376">
        <v>1173</v>
      </c>
      <c r="AB1376" t="s">
        <v>113</v>
      </c>
    </row>
    <row r="1377" spans="1:28" x14ac:dyDescent="0.25">
      <c r="A1377" s="19" t="s">
        <v>318</v>
      </c>
      <c r="B1377" s="18" t="s">
        <v>341</v>
      </c>
      <c r="C1377">
        <v>7.3</v>
      </c>
      <c r="D1377">
        <v>7</v>
      </c>
      <c r="E1377" s="28" t="str">
        <f>VLOOKUP(U1377, method!$A$1:$B$15, 2, 0)</f>
        <v>中前</v>
      </c>
      <c r="F1377">
        <v>4</v>
      </c>
      <c r="G1377">
        <v>119</v>
      </c>
      <c r="H1377" s="46">
        <v>1000</v>
      </c>
      <c r="I1377" s="15" t="s">
        <v>391</v>
      </c>
      <c r="J1377">
        <v>0</v>
      </c>
      <c r="K1377">
        <v>55.83</v>
      </c>
      <c r="L1377">
        <v>21</v>
      </c>
      <c r="M1377">
        <v>5</v>
      </c>
      <c r="N1377">
        <v>23</v>
      </c>
      <c r="O1377" t="s">
        <v>631</v>
      </c>
      <c r="P1377" s="35" t="s">
        <v>455</v>
      </c>
      <c r="Q1377">
        <v>3</v>
      </c>
      <c r="R1377">
        <v>64</v>
      </c>
      <c r="S1377" s="25" t="s">
        <v>89</v>
      </c>
      <c r="T1377" s="10">
        <v>2</v>
      </c>
      <c r="U1377">
        <v>4</v>
      </c>
      <c r="V1377">
        <v>2</v>
      </c>
      <c r="W1377">
        <v>7</v>
      </c>
      <c r="AA1377">
        <v>1189</v>
      </c>
      <c r="AB1377" t="s">
        <v>113</v>
      </c>
    </row>
    <row r="1378" spans="1:28" x14ac:dyDescent="0.25">
      <c r="A1378" s="19" t="s">
        <v>318</v>
      </c>
      <c r="B1378" s="18" t="s">
        <v>341</v>
      </c>
      <c r="C1378">
        <v>16</v>
      </c>
      <c r="D1378">
        <v>9</v>
      </c>
      <c r="E1378" s="26" t="str">
        <f>VLOOKUP(U1378, method!$A$1:$B$15, 2, 0)</f>
        <v>放頭</v>
      </c>
      <c r="F1378">
        <v>2</v>
      </c>
      <c r="G1378">
        <v>119</v>
      </c>
      <c r="H1378" s="46">
        <v>1000</v>
      </c>
      <c r="I1378" s="15" t="s">
        <v>391</v>
      </c>
      <c r="J1378">
        <v>0</v>
      </c>
      <c r="K1378">
        <v>58.11</v>
      </c>
      <c r="L1378">
        <v>7</v>
      </c>
      <c r="M1378">
        <v>5</v>
      </c>
      <c r="N1378">
        <v>23</v>
      </c>
      <c r="O1378" t="s">
        <v>551</v>
      </c>
      <c r="P1378" s="36" t="s">
        <v>698</v>
      </c>
      <c r="Q1378">
        <v>3</v>
      </c>
      <c r="R1378">
        <v>64</v>
      </c>
      <c r="S1378" s="25" t="s">
        <v>89</v>
      </c>
      <c r="T1378" t="s">
        <v>533</v>
      </c>
      <c r="U1378">
        <v>3</v>
      </c>
      <c r="V1378">
        <v>5</v>
      </c>
      <c r="W1378">
        <v>9</v>
      </c>
      <c r="AA1378">
        <v>1201</v>
      </c>
      <c r="AB1378" t="s">
        <v>1463</v>
      </c>
    </row>
    <row r="1379" spans="1:28" x14ac:dyDescent="0.25">
      <c r="A1379" s="19" t="s">
        <v>318</v>
      </c>
      <c r="B1379" s="19" t="s">
        <v>344</v>
      </c>
      <c r="C1379">
        <v>68</v>
      </c>
      <c r="D1379" s="34">
        <v>5</v>
      </c>
      <c r="E1379" s="27" t="str">
        <f>VLOOKUP(U1379, method!$A$1:$B$15, 2, 0)</f>
        <v>中後</v>
      </c>
      <c r="F1379">
        <v>8</v>
      </c>
      <c r="G1379">
        <v>123</v>
      </c>
      <c r="H1379" s="44">
        <v>1200</v>
      </c>
      <c r="I1379" s="16" t="s">
        <v>140</v>
      </c>
      <c r="J1379">
        <v>1</v>
      </c>
      <c r="K1379">
        <v>9.9700000000000006</v>
      </c>
      <c r="L1379">
        <v>4</v>
      </c>
      <c r="M1379">
        <v>6</v>
      </c>
      <c r="N1379">
        <v>25</v>
      </c>
      <c r="O1379" s="31" t="s">
        <v>439</v>
      </c>
      <c r="P1379" s="36" t="s">
        <v>440</v>
      </c>
      <c r="Q1379">
        <v>2</v>
      </c>
      <c r="R1379">
        <v>84</v>
      </c>
      <c r="S1379" s="20" t="s">
        <v>121</v>
      </c>
      <c r="T1379" s="10">
        <v>2</v>
      </c>
      <c r="U1379">
        <v>10</v>
      </c>
      <c r="V1379">
        <v>10</v>
      </c>
      <c r="W1379">
        <v>5</v>
      </c>
      <c r="AA1379">
        <v>1098</v>
      </c>
      <c r="AB1379" t="s">
        <v>346</v>
      </c>
    </row>
    <row r="1380" spans="1:28" x14ac:dyDescent="0.25">
      <c r="A1380" s="19" t="s">
        <v>318</v>
      </c>
      <c r="B1380" s="19" t="s">
        <v>344</v>
      </c>
      <c r="C1380">
        <v>51</v>
      </c>
      <c r="D1380" s="34">
        <v>5</v>
      </c>
      <c r="E1380" s="28" t="str">
        <f>VLOOKUP(U1380, method!$A$1:$B$15, 2, 0)</f>
        <v>中前</v>
      </c>
      <c r="F1380">
        <v>2</v>
      </c>
      <c r="G1380">
        <v>124</v>
      </c>
      <c r="H1380" s="46">
        <v>1000</v>
      </c>
      <c r="I1380" s="25" t="s">
        <v>120</v>
      </c>
      <c r="J1380">
        <v>0</v>
      </c>
      <c r="K1380">
        <v>56.57</v>
      </c>
      <c r="L1380">
        <v>30</v>
      </c>
      <c r="M1380">
        <v>4</v>
      </c>
      <c r="N1380">
        <v>25</v>
      </c>
      <c r="O1380" s="31" t="s">
        <v>451</v>
      </c>
      <c r="P1380" s="35" t="s">
        <v>436</v>
      </c>
      <c r="Q1380">
        <v>2</v>
      </c>
      <c r="R1380">
        <v>86</v>
      </c>
      <c r="S1380" s="20" t="s">
        <v>121</v>
      </c>
      <c r="T1380">
        <v>3</v>
      </c>
      <c r="U1380">
        <v>4</v>
      </c>
      <c r="V1380">
        <v>4</v>
      </c>
      <c r="W1380">
        <v>5</v>
      </c>
      <c r="AA1380">
        <v>1098</v>
      </c>
      <c r="AB1380" t="s">
        <v>346</v>
      </c>
    </row>
    <row r="1381" spans="1:28" x14ac:dyDescent="0.25">
      <c r="A1381" s="19" t="s">
        <v>318</v>
      </c>
      <c r="B1381" s="19" t="s">
        <v>344</v>
      </c>
      <c r="C1381">
        <v>105</v>
      </c>
      <c r="D1381">
        <v>7</v>
      </c>
      <c r="E1381" s="28" t="str">
        <f>VLOOKUP(U1381, method!$A$1:$B$15, 2, 0)</f>
        <v>中前</v>
      </c>
      <c r="F1381">
        <v>7</v>
      </c>
      <c r="G1381">
        <v>125</v>
      </c>
      <c r="H1381" s="44">
        <v>1200</v>
      </c>
      <c r="I1381" s="15" t="s">
        <v>391</v>
      </c>
      <c r="J1381">
        <v>1</v>
      </c>
      <c r="K1381">
        <v>8.98</v>
      </c>
      <c r="L1381">
        <v>13</v>
      </c>
      <c r="M1381">
        <v>4</v>
      </c>
      <c r="N1381">
        <v>25</v>
      </c>
      <c r="O1381" t="s">
        <v>532</v>
      </c>
      <c r="P1381" s="35" t="s">
        <v>455</v>
      </c>
      <c r="Q1381">
        <v>2</v>
      </c>
      <c r="R1381">
        <v>87</v>
      </c>
      <c r="S1381" s="20" t="s">
        <v>121</v>
      </c>
      <c r="T1381" t="s">
        <v>495</v>
      </c>
      <c r="U1381">
        <v>6</v>
      </c>
      <c r="V1381">
        <v>7</v>
      </c>
      <c r="W1381">
        <v>7</v>
      </c>
      <c r="AA1381">
        <v>1088</v>
      </c>
      <c r="AB1381" t="s">
        <v>346</v>
      </c>
    </row>
    <row r="1382" spans="1:28" x14ac:dyDescent="0.25">
      <c r="A1382" s="19" t="s">
        <v>318</v>
      </c>
      <c r="B1382" s="19" t="s">
        <v>344</v>
      </c>
      <c r="C1382">
        <v>34</v>
      </c>
      <c r="D1382">
        <v>12</v>
      </c>
      <c r="E1382" s="26" t="str">
        <f>VLOOKUP(U1382, method!$A$1:$B$15, 2, 0)</f>
        <v>放頭</v>
      </c>
      <c r="F1382">
        <v>9</v>
      </c>
      <c r="G1382">
        <v>126</v>
      </c>
      <c r="H1382" s="44">
        <v>1200</v>
      </c>
      <c r="I1382" s="15" t="s">
        <v>390</v>
      </c>
      <c r="J1382">
        <v>1</v>
      </c>
      <c r="K1382">
        <v>9.89</v>
      </c>
      <c r="L1382">
        <v>19</v>
      </c>
      <c r="M1382">
        <v>3</v>
      </c>
      <c r="N1382">
        <v>25</v>
      </c>
      <c r="O1382" s="30" t="s">
        <v>445</v>
      </c>
      <c r="P1382" s="35" t="s">
        <v>436</v>
      </c>
      <c r="Q1382">
        <v>2</v>
      </c>
      <c r="R1382">
        <v>87</v>
      </c>
      <c r="S1382" s="20" t="s">
        <v>121</v>
      </c>
      <c r="T1382" t="s">
        <v>533</v>
      </c>
      <c r="U1382">
        <v>3</v>
      </c>
      <c r="V1382">
        <v>4</v>
      </c>
      <c r="W1382">
        <v>12</v>
      </c>
      <c r="AA1382">
        <v>1111</v>
      </c>
      <c r="AB1382" t="s">
        <v>346</v>
      </c>
    </row>
    <row r="1383" spans="1:28" x14ac:dyDescent="0.25">
      <c r="A1383" s="19" t="s">
        <v>318</v>
      </c>
      <c r="B1383" s="19" t="s">
        <v>344</v>
      </c>
      <c r="C1383">
        <v>7.7</v>
      </c>
      <c r="D1383" s="33">
        <v>3</v>
      </c>
      <c r="E1383" s="26" t="str">
        <f>VLOOKUP(U1383, method!$A$1:$B$15, 2, 0)</f>
        <v>放頭</v>
      </c>
      <c r="F1383">
        <v>1</v>
      </c>
      <c r="G1383">
        <v>116</v>
      </c>
      <c r="H1383" s="44">
        <v>1200</v>
      </c>
      <c r="I1383" s="24" t="s">
        <v>146</v>
      </c>
      <c r="J1383">
        <v>1</v>
      </c>
      <c r="K1383">
        <v>9.08</v>
      </c>
      <c r="L1383">
        <v>26</v>
      </c>
      <c r="M1383">
        <v>2</v>
      </c>
      <c r="N1383">
        <v>25</v>
      </c>
      <c r="O1383" s="31" t="s">
        <v>435</v>
      </c>
      <c r="P1383" s="35" t="s">
        <v>455</v>
      </c>
      <c r="Q1383">
        <v>1</v>
      </c>
      <c r="R1383">
        <v>86</v>
      </c>
      <c r="S1383" s="20" t="s">
        <v>121</v>
      </c>
      <c r="T1383" s="10" t="s">
        <v>597</v>
      </c>
      <c r="U1383">
        <v>3</v>
      </c>
      <c r="V1383">
        <v>2</v>
      </c>
      <c r="W1383">
        <v>3</v>
      </c>
      <c r="AA1383">
        <v>1104</v>
      </c>
      <c r="AB1383" t="s">
        <v>346</v>
      </c>
    </row>
    <row r="1384" spans="1:28" x14ac:dyDescent="0.25">
      <c r="A1384" s="19" t="s">
        <v>318</v>
      </c>
      <c r="B1384" s="19" t="s">
        <v>344</v>
      </c>
      <c r="C1384">
        <v>13</v>
      </c>
      <c r="D1384">
        <v>9</v>
      </c>
      <c r="E1384" s="27" t="str">
        <f>VLOOKUP(U1384, method!$A$1:$B$15, 2, 0)</f>
        <v>中後</v>
      </c>
      <c r="F1384">
        <v>7</v>
      </c>
      <c r="G1384">
        <v>125</v>
      </c>
      <c r="H1384" s="46">
        <v>1000</v>
      </c>
      <c r="I1384" s="21" t="s">
        <v>61</v>
      </c>
      <c r="J1384">
        <v>0</v>
      </c>
      <c r="K1384">
        <v>57.61</v>
      </c>
      <c r="L1384">
        <v>15</v>
      </c>
      <c r="M1384">
        <v>1</v>
      </c>
      <c r="N1384">
        <v>25</v>
      </c>
      <c r="O1384" s="30" t="s">
        <v>445</v>
      </c>
      <c r="P1384" s="35" t="s">
        <v>455</v>
      </c>
      <c r="Q1384">
        <v>2</v>
      </c>
      <c r="R1384">
        <v>86</v>
      </c>
      <c r="S1384" s="20" t="s">
        <v>121</v>
      </c>
      <c r="T1384" t="s">
        <v>508</v>
      </c>
      <c r="U1384">
        <v>9</v>
      </c>
      <c r="V1384">
        <v>8</v>
      </c>
      <c r="W1384">
        <v>9</v>
      </c>
      <c r="AA1384">
        <v>1097</v>
      </c>
      <c r="AB1384" t="s">
        <v>346</v>
      </c>
    </row>
    <row r="1385" spans="1:28" x14ac:dyDescent="0.25">
      <c r="A1385" s="19" t="s">
        <v>318</v>
      </c>
      <c r="B1385" s="19" t="s">
        <v>344</v>
      </c>
      <c r="C1385">
        <v>8.1</v>
      </c>
      <c r="D1385" s="33">
        <v>1</v>
      </c>
      <c r="E1385" s="28" t="str">
        <f>VLOOKUP(U1385, method!$A$1:$B$15, 2, 0)</f>
        <v>中前</v>
      </c>
      <c r="F1385">
        <v>6</v>
      </c>
      <c r="G1385">
        <v>134</v>
      </c>
      <c r="H1385" s="44">
        <v>1200</v>
      </c>
      <c r="I1385" s="24" t="s">
        <v>389</v>
      </c>
      <c r="J1385">
        <v>1</v>
      </c>
      <c r="K1385">
        <v>9.51</v>
      </c>
      <c r="L1385">
        <v>6</v>
      </c>
      <c r="M1385">
        <v>11</v>
      </c>
      <c r="N1385">
        <v>24</v>
      </c>
      <c r="O1385" s="31" t="s">
        <v>439</v>
      </c>
      <c r="P1385" s="35" t="s">
        <v>455</v>
      </c>
      <c r="Q1385">
        <v>3</v>
      </c>
      <c r="R1385">
        <v>79</v>
      </c>
      <c r="S1385" s="20" t="s">
        <v>121</v>
      </c>
      <c r="T1385" s="10" t="s">
        <v>488</v>
      </c>
      <c r="U1385">
        <v>4</v>
      </c>
      <c r="V1385">
        <v>3</v>
      </c>
      <c r="W1385">
        <v>1</v>
      </c>
      <c r="AA1385">
        <v>1108</v>
      </c>
      <c r="AB1385" t="s">
        <v>346</v>
      </c>
    </row>
    <row r="1386" spans="1:28" x14ac:dyDescent="0.25">
      <c r="A1386" s="19" t="s">
        <v>318</v>
      </c>
      <c r="B1386" s="19" t="s">
        <v>344</v>
      </c>
      <c r="C1386">
        <v>12</v>
      </c>
      <c r="D1386" s="33">
        <v>1</v>
      </c>
      <c r="E1386" s="28" t="str">
        <f>VLOOKUP(U1386, method!$A$1:$B$15, 2, 0)</f>
        <v>中前</v>
      </c>
      <c r="F1386">
        <v>11</v>
      </c>
      <c r="G1386">
        <v>131</v>
      </c>
      <c r="H1386" s="44">
        <v>1200</v>
      </c>
      <c r="I1386" s="24" t="s">
        <v>389</v>
      </c>
      <c r="J1386">
        <v>1</v>
      </c>
      <c r="K1386">
        <v>9.43</v>
      </c>
      <c r="L1386">
        <v>16</v>
      </c>
      <c r="M1386">
        <v>10</v>
      </c>
      <c r="N1386">
        <v>24</v>
      </c>
      <c r="O1386" s="30" t="s">
        <v>445</v>
      </c>
      <c r="P1386" s="35" t="s">
        <v>436</v>
      </c>
      <c r="Q1386">
        <v>3</v>
      </c>
      <c r="R1386">
        <v>71</v>
      </c>
      <c r="S1386" s="20" t="s">
        <v>121</v>
      </c>
      <c r="T1386" s="10" t="s">
        <v>452</v>
      </c>
      <c r="U1386">
        <v>5</v>
      </c>
      <c r="V1386">
        <v>3</v>
      </c>
      <c r="W1386">
        <v>1</v>
      </c>
      <c r="AA1386">
        <v>1104</v>
      </c>
      <c r="AB1386" t="s">
        <v>346</v>
      </c>
    </row>
    <row r="1387" spans="1:28" x14ac:dyDescent="0.25">
      <c r="A1387" s="19" t="s">
        <v>318</v>
      </c>
      <c r="B1387" s="19" t="s">
        <v>344</v>
      </c>
      <c r="C1387">
        <v>5.6</v>
      </c>
      <c r="D1387" s="33">
        <v>1</v>
      </c>
      <c r="E1387" s="26" t="str">
        <f>VLOOKUP(U1387, method!$A$1:$B$15, 2, 0)</f>
        <v>放頭</v>
      </c>
      <c r="F1387">
        <v>6</v>
      </c>
      <c r="G1387">
        <v>124</v>
      </c>
      <c r="H1387" s="44">
        <v>1200</v>
      </c>
      <c r="I1387" s="24" t="s">
        <v>389</v>
      </c>
      <c r="J1387">
        <v>1</v>
      </c>
      <c r="K1387">
        <v>9.91</v>
      </c>
      <c r="L1387">
        <v>18</v>
      </c>
      <c r="M1387">
        <v>9</v>
      </c>
      <c r="N1387">
        <v>24</v>
      </c>
      <c r="O1387" s="30" t="s">
        <v>445</v>
      </c>
      <c r="P1387" s="35" t="s">
        <v>455</v>
      </c>
      <c r="Q1387">
        <v>3</v>
      </c>
      <c r="R1387">
        <v>65</v>
      </c>
      <c r="S1387" s="20" t="s">
        <v>121</v>
      </c>
      <c r="T1387" s="10" t="s">
        <v>597</v>
      </c>
      <c r="U1387">
        <v>3</v>
      </c>
      <c r="V1387">
        <v>4</v>
      </c>
      <c r="W1387">
        <v>1</v>
      </c>
      <c r="AA1387">
        <v>1105</v>
      </c>
      <c r="AB1387" t="s">
        <v>346</v>
      </c>
    </row>
    <row r="1388" spans="1:28" x14ac:dyDescent="0.25">
      <c r="A1388" s="19" t="s">
        <v>318</v>
      </c>
      <c r="B1388" s="19" t="s">
        <v>344</v>
      </c>
      <c r="C1388">
        <v>39</v>
      </c>
      <c r="D1388">
        <v>9</v>
      </c>
      <c r="E1388" s="27" t="str">
        <f>VLOOKUP(U1388, method!$A$1:$B$15, 2, 0)</f>
        <v>中後</v>
      </c>
      <c r="F1388">
        <v>2</v>
      </c>
      <c r="G1388">
        <v>125</v>
      </c>
      <c r="H1388" s="46">
        <v>1000</v>
      </c>
      <c r="I1388" s="24" t="s">
        <v>146</v>
      </c>
      <c r="J1388">
        <v>0</v>
      </c>
      <c r="K1388">
        <v>56.9</v>
      </c>
      <c r="L1388">
        <v>1</v>
      </c>
      <c r="M1388">
        <v>7</v>
      </c>
      <c r="N1388">
        <v>24</v>
      </c>
      <c r="O1388" t="s">
        <v>551</v>
      </c>
      <c r="P1388" s="35" t="s">
        <v>455</v>
      </c>
      <c r="Q1388">
        <v>3</v>
      </c>
      <c r="R1388">
        <v>69</v>
      </c>
      <c r="S1388" s="20" t="s">
        <v>121</v>
      </c>
      <c r="T1388" t="s">
        <v>664</v>
      </c>
      <c r="U1388">
        <v>9</v>
      </c>
      <c r="V1388">
        <v>9</v>
      </c>
      <c r="W1388">
        <v>9</v>
      </c>
      <c r="AA1388">
        <v>1080</v>
      </c>
      <c r="AB1388" t="s">
        <v>346</v>
      </c>
    </row>
    <row r="1389" spans="1:28" x14ac:dyDescent="0.25">
      <c r="A1389" s="19" t="s">
        <v>318</v>
      </c>
      <c r="B1389" s="19" t="s">
        <v>344</v>
      </c>
      <c r="C1389">
        <v>47</v>
      </c>
      <c r="D1389" s="34">
        <v>5</v>
      </c>
      <c r="E1389" s="28" t="str">
        <f>VLOOKUP(U1389, method!$A$1:$B$15, 2, 0)</f>
        <v>中前</v>
      </c>
      <c r="F1389">
        <v>3</v>
      </c>
      <c r="G1389">
        <v>125</v>
      </c>
      <c r="H1389" s="46">
        <v>1000</v>
      </c>
      <c r="I1389" s="24" t="s">
        <v>146</v>
      </c>
      <c r="J1389">
        <v>0</v>
      </c>
      <c r="K1389">
        <v>56.91</v>
      </c>
      <c r="L1389">
        <v>8</v>
      </c>
      <c r="M1389">
        <v>6</v>
      </c>
      <c r="N1389">
        <v>24</v>
      </c>
      <c r="O1389" t="s">
        <v>532</v>
      </c>
      <c r="P1389" s="35" t="s">
        <v>455</v>
      </c>
      <c r="Q1389">
        <v>3</v>
      </c>
      <c r="R1389">
        <v>70</v>
      </c>
      <c r="S1389" s="20" t="s">
        <v>121</v>
      </c>
      <c r="T1389" s="10" t="s">
        <v>452</v>
      </c>
      <c r="U1389">
        <v>6</v>
      </c>
      <c r="V1389">
        <v>4</v>
      </c>
      <c r="W1389">
        <v>5</v>
      </c>
      <c r="AA1389">
        <v>1093</v>
      </c>
      <c r="AB1389" t="s">
        <v>346</v>
      </c>
    </row>
    <row r="1390" spans="1:28" x14ac:dyDescent="0.25">
      <c r="A1390" s="19" t="s">
        <v>318</v>
      </c>
      <c r="B1390" s="19" t="s">
        <v>344</v>
      </c>
      <c r="C1390">
        <v>14</v>
      </c>
      <c r="D1390">
        <v>11</v>
      </c>
      <c r="E1390" s="29" t="str">
        <f>VLOOKUP(U1390, method!$A$1:$B$15, 2, 0)</f>
        <v>留後</v>
      </c>
      <c r="F1390">
        <v>7</v>
      </c>
      <c r="G1390">
        <v>128</v>
      </c>
      <c r="H1390" s="46">
        <v>1000</v>
      </c>
      <c r="I1390" s="24" t="s">
        <v>389</v>
      </c>
      <c r="J1390">
        <v>0</v>
      </c>
      <c r="K1390">
        <v>57.94</v>
      </c>
      <c r="L1390">
        <v>22</v>
      </c>
      <c r="M1390">
        <v>5</v>
      </c>
      <c r="N1390">
        <v>24</v>
      </c>
      <c r="O1390" s="31" t="s">
        <v>451</v>
      </c>
      <c r="P1390" s="35" t="s">
        <v>455</v>
      </c>
      <c r="Q1390">
        <v>3</v>
      </c>
      <c r="R1390">
        <v>72</v>
      </c>
      <c r="S1390" s="20" t="s">
        <v>121</v>
      </c>
      <c r="T1390">
        <v>6</v>
      </c>
      <c r="U1390">
        <v>11</v>
      </c>
      <c r="V1390">
        <v>12</v>
      </c>
      <c r="W1390">
        <v>11</v>
      </c>
      <c r="AA1390">
        <v>1089</v>
      </c>
      <c r="AB1390" t="s">
        <v>346</v>
      </c>
    </row>
    <row r="1391" spans="1:28" x14ac:dyDescent="0.25">
      <c r="A1391" s="19" t="s">
        <v>318</v>
      </c>
      <c r="B1391" s="19" t="s">
        <v>344</v>
      </c>
      <c r="C1391">
        <v>5.2</v>
      </c>
      <c r="D1391" s="34">
        <v>4</v>
      </c>
      <c r="E1391" s="26" t="str">
        <f>VLOOKUP(U1391, method!$A$1:$B$15, 2, 0)</f>
        <v>放頭</v>
      </c>
      <c r="F1391">
        <v>3</v>
      </c>
      <c r="G1391">
        <v>134</v>
      </c>
      <c r="H1391" s="44">
        <v>1200</v>
      </c>
      <c r="I1391" s="15" t="s">
        <v>391</v>
      </c>
      <c r="J1391">
        <v>1</v>
      </c>
      <c r="K1391">
        <v>10.78</v>
      </c>
      <c r="L1391">
        <v>17</v>
      </c>
      <c r="M1391">
        <v>4</v>
      </c>
      <c r="N1391">
        <v>24</v>
      </c>
      <c r="O1391" s="31" t="s">
        <v>435</v>
      </c>
      <c r="P1391" s="35" t="s">
        <v>455</v>
      </c>
      <c r="Q1391">
        <v>3</v>
      </c>
      <c r="R1391">
        <v>74</v>
      </c>
      <c r="S1391" s="20" t="s">
        <v>121</v>
      </c>
      <c r="T1391">
        <v>6</v>
      </c>
      <c r="U1391">
        <v>3</v>
      </c>
      <c r="V1391">
        <v>3</v>
      </c>
      <c r="W1391">
        <v>4</v>
      </c>
      <c r="AA1391">
        <v>1077</v>
      </c>
      <c r="AB1391" t="s">
        <v>346</v>
      </c>
    </row>
    <row r="1392" spans="1:28" x14ac:dyDescent="0.25">
      <c r="A1392" s="19" t="s">
        <v>318</v>
      </c>
      <c r="B1392" s="19" t="s">
        <v>344</v>
      </c>
      <c r="C1392">
        <v>7.1</v>
      </c>
      <c r="D1392">
        <v>8</v>
      </c>
      <c r="E1392" s="26" t="str">
        <f>VLOOKUP(U1392, method!$A$1:$B$15, 2, 0)</f>
        <v>放頭</v>
      </c>
      <c r="F1392">
        <v>5</v>
      </c>
      <c r="G1392">
        <v>132</v>
      </c>
      <c r="H1392" s="44">
        <v>1200</v>
      </c>
      <c r="I1392" s="15" t="s">
        <v>391</v>
      </c>
      <c r="J1392">
        <v>1</v>
      </c>
      <c r="K1392">
        <v>10.49</v>
      </c>
      <c r="L1392">
        <v>31</v>
      </c>
      <c r="M1392">
        <v>1</v>
      </c>
      <c r="N1392">
        <v>24</v>
      </c>
      <c r="O1392" s="31" t="s">
        <v>439</v>
      </c>
      <c r="P1392" s="35" t="s">
        <v>455</v>
      </c>
      <c r="Q1392">
        <v>3</v>
      </c>
      <c r="R1392">
        <v>75</v>
      </c>
      <c r="S1392" s="20" t="s">
        <v>121</v>
      </c>
      <c r="T1392" t="s">
        <v>637</v>
      </c>
      <c r="U1392">
        <v>3</v>
      </c>
      <c r="V1392">
        <v>3</v>
      </c>
      <c r="W1392">
        <v>8</v>
      </c>
      <c r="AA1392">
        <v>1103</v>
      </c>
      <c r="AB1392" t="s">
        <v>346</v>
      </c>
    </row>
    <row r="1393" spans="1:28" x14ac:dyDescent="0.25">
      <c r="A1393" s="19" t="s">
        <v>318</v>
      </c>
      <c r="B1393" s="19" t="s">
        <v>344</v>
      </c>
      <c r="C1393">
        <v>4.5</v>
      </c>
      <c r="D1393" s="34">
        <v>5</v>
      </c>
      <c r="E1393" s="26" t="str">
        <f>VLOOKUP(U1393, method!$A$1:$B$15, 2, 0)</f>
        <v>放頭</v>
      </c>
      <c r="F1393">
        <v>8</v>
      </c>
      <c r="G1393">
        <v>133</v>
      </c>
      <c r="H1393" s="44">
        <v>1200</v>
      </c>
      <c r="I1393" s="24" t="s">
        <v>389</v>
      </c>
      <c r="J1393">
        <v>1</v>
      </c>
      <c r="K1393">
        <v>10.39</v>
      </c>
      <c r="L1393">
        <v>10</v>
      </c>
      <c r="M1393">
        <v>1</v>
      </c>
      <c r="N1393">
        <v>24</v>
      </c>
      <c r="O1393" s="30" t="s">
        <v>445</v>
      </c>
      <c r="P1393" s="35" t="s">
        <v>455</v>
      </c>
      <c r="Q1393">
        <v>3</v>
      </c>
      <c r="R1393">
        <v>75</v>
      </c>
      <c r="S1393" s="20" t="s">
        <v>121</v>
      </c>
      <c r="T1393" t="s">
        <v>529</v>
      </c>
      <c r="U1393">
        <v>2</v>
      </c>
      <c r="V1393">
        <v>2</v>
      </c>
      <c r="W1393">
        <v>5</v>
      </c>
      <c r="AA1393">
        <v>1098</v>
      </c>
      <c r="AB1393" t="s">
        <v>346</v>
      </c>
    </row>
    <row r="1394" spans="1:28" x14ac:dyDescent="0.25">
      <c r="A1394" s="19" t="s">
        <v>318</v>
      </c>
      <c r="B1394" s="19" t="s">
        <v>344</v>
      </c>
      <c r="C1394">
        <v>11</v>
      </c>
      <c r="D1394" s="33">
        <v>2</v>
      </c>
      <c r="E1394" s="28" t="str">
        <f>VLOOKUP(U1394, method!$A$1:$B$15, 2, 0)</f>
        <v>中前</v>
      </c>
      <c r="F1394">
        <v>10</v>
      </c>
      <c r="G1394">
        <v>131</v>
      </c>
      <c r="H1394" s="44">
        <v>1200</v>
      </c>
      <c r="I1394" s="15" t="s">
        <v>391</v>
      </c>
      <c r="J1394">
        <v>1</v>
      </c>
      <c r="K1394">
        <v>10</v>
      </c>
      <c r="L1394">
        <v>13</v>
      </c>
      <c r="M1394">
        <v>12</v>
      </c>
      <c r="N1394">
        <v>23</v>
      </c>
      <c r="O1394" s="30" t="s">
        <v>445</v>
      </c>
      <c r="P1394" s="35" t="s">
        <v>455</v>
      </c>
      <c r="Q1394">
        <v>3</v>
      </c>
      <c r="R1394">
        <v>74</v>
      </c>
      <c r="S1394" s="20" t="s">
        <v>121</v>
      </c>
      <c r="T1394" s="10" t="s">
        <v>539</v>
      </c>
      <c r="U1394">
        <v>4</v>
      </c>
      <c r="V1394">
        <v>4</v>
      </c>
      <c r="W1394">
        <v>2</v>
      </c>
      <c r="AA1394">
        <v>1107</v>
      </c>
      <c r="AB1394" t="s">
        <v>346</v>
      </c>
    </row>
    <row r="1395" spans="1:28" x14ac:dyDescent="0.25">
      <c r="A1395" s="19" t="s">
        <v>318</v>
      </c>
      <c r="B1395" s="19" t="s">
        <v>344</v>
      </c>
      <c r="C1395">
        <v>18</v>
      </c>
      <c r="D1395" s="33">
        <v>3</v>
      </c>
      <c r="E1395" s="26" t="str">
        <f>VLOOKUP(U1395, method!$A$1:$B$15, 2, 0)</f>
        <v>放頭</v>
      </c>
      <c r="F1395">
        <v>10</v>
      </c>
      <c r="G1395">
        <v>129</v>
      </c>
      <c r="H1395" s="44">
        <v>1200</v>
      </c>
      <c r="I1395" s="15" t="s">
        <v>391</v>
      </c>
      <c r="J1395">
        <v>1</v>
      </c>
      <c r="K1395">
        <v>10.18</v>
      </c>
      <c r="L1395">
        <v>22</v>
      </c>
      <c r="M1395">
        <v>11</v>
      </c>
      <c r="N1395">
        <v>23</v>
      </c>
      <c r="O1395" s="31" t="s">
        <v>435</v>
      </c>
      <c r="P1395" s="35" t="s">
        <v>455</v>
      </c>
      <c r="Q1395">
        <v>3</v>
      </c>
      <c r="R1395">
        <v>73</v>
      </c>
      <c r="S1395" s="20" t="s">
        <v>121</v>
      </c>
      <c r="T1395" s="10" t="s">
        <v>376</v>
      </c>
      <c r="U1395">
        <v>3</v>
      </c>
      <c r="V1395">
        <v>3</v>
      </c>
      <c r="W1395">
        <v>3</v>
      </c>
      <c r="AA1395">
        <v>1113</v>
      </c>
      <c r="AB1395" t="s">
        <v>346</v>
      </c>
    </row>
    <row r="1396" spans="1:28" x14ac:dyDescent="0.25">
      <c r="A1396" s="19" t="s">
        <v>318</v>
      </c>
      <c r="B1396" s="19" t="s">
        <v>344</v>
      </c>
      <c r="C1396">
        <v>5.8</v>
      </c>
      <c r="D1396" s="33">
        <v>2</v>
      </c>
      <c r="E1396" s="28" t="str">
        <f>VLOOKUP(U1396, method!$A$1:$B$15, 2, 0)</f>
        <v>中前</v>
      </c>
      <c r="F1396">
        <v>4</v>
      </c>
      <c r="G1396">
        <v>126</v>
      </c>
      <c r="H1396" s="44">
        <v>1200</v>
      </c>
      <c r="I1396" s="15" t="s">
        <v>391</v>
      </c>
      <c r="J1396">
        <v>1</v>
      </c>
      <c r="K1396">
        <v>10.58</v>
      </c>
      <c r="L1396">
        <v>29</v>
      </c>
      <c r="M1396">
        <v>10</v>
      </c>
      <c r="N1396">
        <v>23</v>
      </c>
      <c r="O1396" s="31" t="s">
        <v>435</v>
      </c>
      <c r="P1396" s="35" t="s">
        <v>455</v>
      </c>
      <c r="Q1396">
        <v>3</v>
      </c>
      <c r="R1396">
        <v>71</v>
      </c>
      <c r="S1396" s="20" t="s">
        <v>121</v>
      </c>
      <c r="T1396" s="10" t="s">
        <v>613</v>
      </c>
      <c r="U1396">
        <v>5</v>
      </c>
      <c r="V1396">
        <v>4</v>
      </c>
      <c r="W1396">
        <v>2</v>
      </c>
      <c r="AA1396">
        <v>1100</v>
      </c>
      <c r="AB1396" t="s">
        <v>346</v>
      </c>
    </row>
    <row r="1397" spans="1:28" x14ac:dyDescent="0.25">
      <c r="A1397" s="19" t="s">
        <v>318</v>
      </c>
      <c r="B1397" s="19" t="s">
        <v>344</v>
      </c>
      <c r="C1397">
        <v>12</v>
      </c>
      <c r="D1397">
        <v>9</v>
      </c>
      <c r="E1397" s="28" t="str">
        <f>VLOOKUP(U1397, method!$A$1:$B$15, 2, 0)</f>
        <v>中前</v>
      </c>
      <c r="F1397">
        <v>7</v>
      </c>
      <c r="G1397">
        <v>130</v>
      </c>
      <c r="H1397" s="44">
        <v>1200</v>
      </c>
      <c r="I1397" s="24" t="s">
        <v>389</v>
      </c>
      <c r="J1397">
        <v>1</v>
      </c>
      <c r="K1397">
        <v>10.69</v>
      </c>
      <c r="L1397">
        <v>6</v>
      </c>
      <c r="M1397">
        <v>7</v>
      </c>
      <c r="N1397">
        <v>23</v>
      </c>
      <c r="O1397" s="31" t="s">
        <v>439</v>
      </c>
      <c r="P1397" s="35" t="s">
        <v>455</v>
      </c>
      <c r="Q1397">
        <v>3</v>
      </c>
      <c r="R1397">
        <v>71</v>
      </c>
      <c r="S1397" s="20" t="s">
        <v>121</v>
      </c>
      <c r="T1397" t="s">
        <v>465</v>
      </c>
      <c r="U1397">
        <v>5</v>
      </c>
      <c r="V1397">
        <v>6</v>
      </c>
      <c r="W1397">
        <v>9</v>
      </c>
      <c r="AA1397">
        <v>1087</v>
      </c>
      <c r="AB1397" t="s">
        <v>346</v>
      </c>
    </row>
    <row r="1398" spans="1:28" x14ac:dyDescent="0.25">
      <c r="A1398" s="19" t="s">
        <v>318</v>
      </c>
      <c r="B1398" s="19" t="s">
        <v>344</v>
      </c>
      <c r="C1398">
        <v>3</v>
      </c>
      <c r="D1398">
        <v>12</v>
      </c>
      <c r="E1398" s="26" t="str">
        <f>VLOOKUP(U1398, method!$A$1:$B$15, 2, 0)</f>
        <v>放頭</v>
      </c>
      <c r="F1398">
        <v>3</v>
      </c>
      <c r="G1398">
        <v>127</v>
      </c>
      <c r="H1398" s="44">
        <v>1200</v>
      </c>
      <c r="I1398" s="24" t="s">
        <v>389</v>
      </c>
      <c r="J1398">
        <v>1</v>
      </c>
      <c r="K1398">
        <v>10.74</v>
      </c>
      <c r="L1398">
        <v>17</v>
      </c>
      <c r="M1398">
        <v>5</v>
      </c>
      <c r="N1398">
        <v>23</v>
      </c>
      <c r="O1398" s="30" t="s">
        <v>445</v>
      </c>
      <c r="P1398" s="35" t="s">
        <v>455</v>
      </c>
      <c r="Q1398">
        <v>3</v>
      </c>
      <c r="R1398">
        <v>71</v>
      </c>
      <c r="S1398" s="20" t="s">
        <v>121</v>
      </c>
      <c r="T1398" t="s">
        <v>679</v>
      </c>
      <c r="U1398">
        <v>3</v>
      </c>
      <c r="V1398">
        <v>3</v>
      </c>
      <c r="W1398">
        <v>12</v>
      </c>
      <c r="AA1398">
        <v>1099</v>
      </c>
      <c r="AB1398" t="s">
        <v>346</v>
      </c>
    </row>
    <row r="1399" spans="1:28" x14ac:dyDescent="0.25">
      <c r="A1399" s="19" t="s">
        <v>318</v>
      </c>
      <c r="B1399" s="19" t="s">
        <v>344</v>
      </c>
      <c r="C1399">
        <v>4.5</v>
      </c>
      <c r="D1399" s="33">
        <v>2</v>
      </c>
      <c r="E1399" s="26" t="str">
        <f>VLOOKUP(U1399, method!$A$1:$B$15, 2, 0)</f>
        <v>放頭</v>
      </c>
      <c r="F1399">
        <v>4</v>
      </c>
      <c r="G1399">
        <v>124</v>
      </c>
      <c r="H1399" s="44">
        <v>1200</v>
      </c>
      <c r="I1399" s="24" t="s">
        <v>389</v>
      </c>
      <c r="J1399">
        <v>1</v>
      </c>
      <c r="K1399">
        <v>9.92</v>
      </c>
      <c r="L1399">
        <v>19</v>
      </c>
      <c r="M1399">
        <v>4</v>
      </c>
      <c r="N1399">
        <v>23</v>
      </c>
      <c r="O1399" s="31" t="s">
        <v>435</v>
      </c>
      <c r="P1399" s="35" t="s">
        <v>455</v>
      </c>
      <c r="Q1399">
        <v>3</v>
      </c>
      <c r="R1399">
        <v>68</v>
      </c>
      <c r="S1399" s="20" t="s">
        <v>121</v>
      </c>
      <c r="T1399" s="10" t="s">
        <v>488</v>
      </c>
      <c r="U1399">
        <v>3</v>
      </c>
      <c r="V1399">
        <v>3</v>
      </c>
      <c r="W1399">
        <v>2</v>
      </c>
      <c r="AA1399">
        <v>1098</v>
      </c>
      <c r="AB1399" t="s">
        <v>346</v>
      </c>
    </row>
    <row r="1400" spans="1:28" x14ac:dyDescent="0.25">
      <c r="A1400" s="19" t="s">
        <v>318</v>
      </c>
      <c r="B1400" s="19" t="s">
        <v>344</v>
      </c>
      <c r="C1400">
        <v>3.1</v>
      </c>
      <c r="D1400" s="33">
        <v>1</v>
      </c>
      <c r="E1400" s="26" t="str">
        <f>VLOOKUP(U1400, method!$A$1:$B$15, 2, 0)</f>
        <v>放頭</v>
      </c>
      <c r="F1400">
        <v>2</v>
      </c>
      <c r="G1400">
        <v>117</v>
      </c>
      <c r="H1400" s="44">
        <v>1200</v>
      </c>
      <c r="I1400" s="24" t="s">
        <v>389</v>
      </c>
      <c r="J1400">
        <v>1</v>
      </c>
      <c r="K1400">
        <v>8.98</v>
      </c>
      <c r="L1400">
        <v>8</v>
      </c>
      <c r="M1400">
        <v>3</v>
      </c>
      <c r="N1400">
        <v>23</v>
      </c>
      <c r="O1400" s="30" t="s">
        <v>445</v>
      </c>
      <c r="P1400" s="35" t="s">
        <v>455</v>
      </c>
      <c r="Q1400">
        <v>3</v>
      </c>
      <c r="R1400">
        <v>61</v>
      </c>
      <c r="S1400" s="20" t="s">
        <v>121</v>
      </c>
      <c r="T1400" s="10" t="s">
        <v>597</v>
      </c>
      <c r="U1400">
        <v>3</v>
      </c>
      <c r="V1400">
        <v>3</v>
      </c>
      <c r="W1400">
        <v>1</v>
      </c>
      <c r="AA1400">
        <v>1073</v>
      </c>
      <c r="AB1400" t="s">
        <v>346</v>
      </c>
    </row>
    <row r="1401" spans="1:28" x14ac:dyDescent="0.25">
      <c r="A1401" s="19" t="s">
        <v>318</v>
      </c>
      <c r="B1401" s="19" t="s">
        <v>344</v>
      </c>
      <c r="C1401">
        <v>10</v>
      </c>
      <c r="D1401">
        <v>7</v>
      </c>
      <c r="E1401" s="29" t="str">
        <f>VLOOKUP(U1401, method!$A$1:$B$15, 2, 0)</f>
        <v>留後</v>
      </c>
      <c r="F1401">
        <v>9</v>
      </c>
      <c r="G1401">
        <v>118</v>
      </c>
      <c r="H1401" s="44">
        <v>1200</v>
      </c>
      <c r="I1401" s="24" t="s">
        <v>389</v>
      </c>
      <c r="J1401">
        <v>1</v>
      </c>
      <c r="K1401">
        <v>9.48</v>
      </c>
      <c r="L1401">
        <v>1</v>
      </c>
      <c r="M1401">
        <v>2</v>
      </c>
      <c r="N1401">
        <v>23</v>
      </c>
      <c r="O1401" s="31" t="s">
        <v>439</v>
      </c>
      <c r="P1401" s="35" t="s">
        <v>455</v>
      </c>
      <c r="Q1401">
        <v>3</v>
      </c>
      <c r="R1401">
        <v>61</v>
      </c>
      <c r="S1401" s="20" t="s">
        <v>121</v>
      </c>
      <c r="T1401" s="10" t="s">
        <v>552</v>
      </c>
      <c r="U1401">
        <v>11</v>
      </c>
      <c r="V1401">
        <v>11</v>
      </c>
      <c r="W1401">
        <v>7</v>
      </c>
      <c r="AA1401">
        <v>1107</v>
      </c>
      <c r="AB1401" t="s">
        <v>346</v>
      </c>
    </row>
    <row r="1402" spans="1:28" x14ac:dyDescent="0.25">
      <c r="A1402" s="19" t="s">
        <v>318</v>
      </c>
      <c r="B1402" s="19" t="s">
        <v>344</v>
      </c>
      <c r="C1402">
        <v>8.6</v>
      </c>
      <c r="D1402">
        <v>8</v>
      </c>
      <c r="E1402" s="28" t="str">
        <f>VLOOKUP(U1402, method!$A$1:$B$15, 2, 0)</f>
        <v>中前</v>
      </c>
      <c r="F1402">
        <v>6</v>
      </c>
      <c r="G1402">
        <v>120</v>
      </c>
      <c r="H1402" s="44">
        <v>1200</v>
      </c>
      <c r="I1402" s="24" t="s">
        <v>389</v>
      </c>
      <c r="J1402">
        <v>1</v>
      </c>
      <c r="K1402">
        <v>10.17</v>
      </c>
      <c r="L1402">
        <v>15</v>
      </c>
      <c r="M1402">
        <v>1</v>
      </c>
      <c r="N1402">
        <v>23</v>
      </c>
      <c r="O1402" t="s">
        <v>545</v>
      </c>
      <c r="P1402" s="35" t="s">
        <v>455</v>
      </c>
      <c r="Q1402">
        <v>3</v>
      </c>
      <c r="R1402">
        <v>61</v>
      </c>
      <c r="S1402" s="20" t="s">
        <v>121</v>
      </c>
      <c r="T1402" s="10" t="s">
        <v>442</v>
      </c>
      <c r="U1402">
        <v>6</v>
      </c>
      <c r="V1402">
        <v>6</v>
      </c>
      <c r="W1402">
        <v>8</v>
      </c>
      <c r="AA1402">
        <v>1113</v>
      </c>
      <c r="AB1402" t="s">
        <v>346</v>
      </c>
    </row>
    <row r="1403" spans="1:28" x14ac:dyDescent="0.25">
      <c r="A1403" s="19" t="s">
        <v>318</v>
      </c>
      <c r="B1403" s="19" t="s">
        <v>344</v>
      </c>
      <c r="C1403">
        <v>13</v>
      </c>
      <c r="D1403" s="33">
        <v>1</v>
      </c>
      <c r="E1403" s="26" t="str">
        <f>VLOOKUP(U1403, method!$A$1:$B$15, 2, 0)</f>
        <v>放頭</v>
      </c>
      <c r="F1403">
        <v>11</v>
      </c>
      <c r="G1403">
        <v>128</v>
      </c>
      <c r="H1403" s="44">
        <v>1200</v>
      </c>
      <c r="I1403" s="24" t="s">
        <v>389</v>
      </c>
      <c r="J1403">
        <v>1</v>
      </c>
      <c r="K1403">
        <v>9.64</v>
      </c>
      <c r="L1403">
        <v>21</v>
      </c>
      <c r="M1403">
        <v>12</v>
      </c>
      <c r="N1403">
        <v>22</v>
      </c>
      <c r="O1403" s="31" t="s">
        <v>435</v>
      </c>
      <c r="P1403" s="35" t="s">
        <v>436</v>
      </c>
      <c r="Q1403">
        <v>4</v>
      </c>
      <c r="R1403">
        <v>53</v>
      </c>
      <c r="S1403" s="20" t="s">
        <v>121</v>
      </c>
      <c r="T1403" t="s">
        <v>456</v>
      </c>
      <c r="U1403">
        <v>2</v>
      </c>
      <c r="V1403">
        <v>2</v>
      </c>
      <c r="W1403">
        <v>1</v>
      </c>
      <c r="AA1403">
        <v>1112</v>
      </c>
      <c r="AB1403" t="s">
        <v>596</v>
      </c>
    </row>
    <row r="1404" spans="1:28" x14ac:dyDescent="0.25">
      <c r="A1404" s="19" t="s">
        <v>318</v>
      </c>
      <c r="B1404" s="19" t="s">
        <v>344</v>
      </c>
      <c r="C1404">
        <v>19</v>
      </c>
      <c r="D1404">
        <v>7</v>
      </c>
      <c r="E1404" s="28" t="str">
        <f>VLOOKUP(U1404, method!$A$1:$B$15, 2, 0)</f>
        <v>中前</v>
      </c>
      <c r="F1404">
        <v>10</v>
      </c>
      <c r="G1404">
        <v>129</v>
      </c>
      <c r="H1404" s="44">
        <v>1200</v>
      </c>
      <c r="I1404" s="24" t="s">
        <v>1027</v>
      </c>
      <c r="J1404">
        <v>1</v>
      </c>
      <c r="K1404">
        <v>10.49</v>
      </c>
      <c r="L1404">
        <v>23</v>
      </c>
      <c r="M1404">
        <v>11</v>
      </c>
      <c r="N1404">
        <v>22</v>
      </c>
      <c r="O1404" s="31" t="s">
        <v>435</v>
      </c>
      <c r="P1404" s="35" t="s">
        <v>455</v>
      </c>
      <c r="Q1404">
        <v>4</v>
      </c>
      <c r="R1404">
        <v>53</v>
      </c>
      <c r="S1404" s="20" t="s">
        <v>121</v>
      </c>
      <c r="T1404" t="s">
        <v>519</v>
      </c>
      <c r="U1404">
        <v>4</v>
      </c>
      <c r="V1404">
        <v>2</v>
      </c>
      <c r="W1404">
        <v>7</v>
      </c>
      <c r="AA1404">
        <v>1094</v>
      </c>
      <c r="AB1404" t="s">
        <v>463</v>
      </c>
    </row>
    <row r="1405" spans="1:28" x14ac:dyDescent="0.25">
      <c r="A1405" s="19" t="s">
        <v>318</v>
      </c>
      <c r="B1405" s="19" t="s">
        <v>344</v>
      </c>
      <c r="C1405">
        <v>87</v>
      </c>
      <c r="D1405" s="33">
        <v>2</v>
      </c>
      <c r="E1405" s="28" t="str">
        <f>VLOOKUP(U1405, method!$A$1:$B$15, 2, 0)</f>
        <v>中前</v>
      </c>
      <c r="F1405">
        <v>6</v>
      </c>
      <c r="G1405">
        <v>126</v>
      </c>
      <c r="H1405" s="44">
        <v>1200</v>
      </c>
      <c r="I1405" s="17" t="s">
        <v>448</v>
      </c>
      <c r="J1405">
        <v>1</v>
      </c>
      <c r="K1405">
        <v>10.01</v>
      </c>
      <c r="L1405">
        <v>5</v>
      </c>
      <c r="M1405">
        <v>10</v>
      </c>
      <c r="N1405">
        <v>22</v>
      </c>
      <c r="O1405" s="31" t="s">
        <v>451</v>
      </c>
      <c r="P1405" s="35" t="s">
        <v>436</v>
      </c>
      <c r="Q1405">
        <v>4</v>
      </c>
      <c r="R1405">
        <v>51</v>
      </c>
      <c r="S1405" s="20" t="s">
        <v>121</v>
      </c>
      <c r="T1405" s="10" t="s">
        <v>488</v>
      </c>
      <c r="U1405">
        <v>6</v>
      </c>
      <c r="V1405">
        <v>5</v>
      </c>
      <c r="W1405">
        <v>2</v>
      </c>
      <c r="AA1405">
        <v>1117</v>
      </c>
      <c r="AB1405" t="s">
        <v>1761</v>
      </c>
    </row>
    <row r="1406" spans="1:28" x14ac:dyDescent="0.25">
      <c r="A1406" s="19" t="s">
        <v>318</v>
      </c>
      <c r="B1406" s="20" t="s">
        <v>348</v>
      </c>
      <c r="C1406">
        <v>96</v>
      </c>
      <c r="D1406" s="34">
        <v>4</v>
      </c>
      <c r="E1406" s="28" t="str">
        <f>VLOOKUP(U1406, method!$A$1:$B$15, 2, 0)</f>
        <v>中前</v>
      </c>
      <c r="F1406">
        <v>5</v>
      </c>
      <c r="G1406">
        <v>120</v>
      </c>
      <c r="H1406" s="44">
        <v>1200</v>
      </c>
      <c r="I1406" s="17" t="s">
        <v>512</v>
      </c>
      <c r="J1406">
        <v>1</v>
      </c>
      <c r="K1406">
        <v>8.7100000000000009</v>
      </c>
      <c r="L1406">
        <v>5</v>
      </c>
      <c r="M1406">
        <v>7</v>
      </c>
      <c r="N1406">
        <v>25</v>
      </c>
      <c r="O1406" t="s">
        <v>631</v>
      </c>
      <c r="P1406" s="35" t="s">
        <v>436</v>
      </c>
      <c r="Q1406">
        <v>2</v>
      </c>
      <c r="R1406">
        <v>83</v>
      </c>
      <c r="S1406" s="21" t="s">
        <v>46</v>
      </c>
      <c r="T1406" s="10" t="s">
        <v>452</v>
      </c>
      <c r="U1406">
        <v>6</v>
      </c>
      <c r="V1406">
        <v>6</v>
      </c>
      <c r="W1406">
        <v>4</v>
      </c>
      <c r="AA1406">
        <v>1096</v>
      </c>
      <c r="AB1406" t="s">
        <v>16</v>
      </c>
    </row>
    <row r="1407" spans="1:28" x14ac:dyDescent="0.25">
      <c r="A1407" s="19" t="s">
        <v>318</v>
      </c>
      <c r="B1407" s="20" t="s">
        <v>348</v>
      </c>
      <c r="C1407">
        <v>25</v>
      </c>
      <c r="D1407">
        <v>7</v>
      </c>
      <c r="E1407" s="26" t="str">
        <f>VLOOKUP(U1407, method!$A$1:$B$15, 2, 0)</f>
        <v>放頭</v>
      </c>
      <c r="F1407">
        <v>3</v>
      </c>
      <c r="G1407">
        <v>120</v>
      </c>
      <c r="H1407" s="46">
        <v>1650</v>
      </c>
      <c r="I1407" s="23" t="s">
        <v>39</v>
      </c>
      <c r="J1407">
        <v>1</v>
      </c>
      <c r="K1407">
        <v>39.5</v>
      </c>
      <c r="L1407">
        <v>31</v>
      </c>
      <c r="M1407">
        <v>5</v>
      </c>
      <c r="N1407">
        <v>25</v>
      </c>
      <c r="O1407" t="s">
        <v>511</v>
      </c>
      <c r="P1407" s="35" t="s">
        <v>455</v>
      </c>
      <c r="Q1407">
        <v>2</v>
      </c>
      <c r="R1407">
        <v>84</v>
      </c>
      <c r="S1407" s="21" t="s">
        <v>46</v>
      </c>
      <c r="T1407" s="10" t="s">
        <v>442</v>
      </c>
      <c r="U1407">
        <v>3</v>
      </c>
      <c r="V1407">
        <v>5</v>
      </c>
      <c r="W1407">
        <v>4</v>
      </c>
      <c r="X1407">
        <v>7</v>
      </c>
      <c r="AA1407">
        <v>1111</v>
      </c>
      <c r="AB1407" t="s">
        <v>867</v>
      </c>
    </row>
    <row r="1408" spans="1:28" x14ac:dyDescent="0.25">
      <c r="A1408" s="19" t="s">
        <v>318</v>
      </c>
      <c r="B1408" s="20" t="s">
        <v>348</v>
      </c>
      <c r="C1408">
        <v>8.5</v>
      </c>
      <c r="D1408" s="34">
        <v>4</v>
      </c>
      <c r="E1408" s="26" t="str">
        <f>VLOOKUP(U1408, method!$A$1:$B$15, 2, 0)</f>
        <v>放頭</v>
      </c>
      <c r="F1408">
        <v>1</v>
      </c>
      <c r="G1408">
        <v>105</v>
      </c>
      <c r="H1408" s="44">
        <v>1200</v>
      </c>
      <c r="I1408" s="22" t="s">
        <v>833</v>
      </c>
      <c r="J1408">
        <v>1</v>
      </c>
      <c r="K1408">
        <v>8.7799999999999994</v>
      </c>
      <c r="L1408">
        <v>20</v>
      </c>
      <c r="M1408">
        <v>4</v>
      </c>
      <c r="N1408">
        <v>25</v>
      </c>
      <c r="O1408" t="s">
        <v>511</v>
      </c>
      <c r="P1408" s="35" t="s">
        <v>455</v>
      </c>
      <c r="Q1408">
        <v>2</v>
      </c>
      <c r="R1408">
        <v>84</v>
      </c>
      <c r="S1408" s="21" t="s">
        <v>46</v>
      </c>
      <c r="T1408">
        <v>4</v>
      </c>
      <c r="U1408">
        <v>3</v>
      </c>
      <c r="V1408">
        <v>4</v>
      </c>
      <c r="W1408">
        <v>4</v>
      </c>
      <c r="AA1408">
        <v>1118</v>
      </c>
      <c r="AB1408" t="s">
        <v>30</v>
      </c>
    </row>
    <row r="1409" spans="1:28" x14ac:dyDescent="0.25">
      <c r="A1409" s="19" t="s">
        <v>318</v>
      </c>
      <c r="B1409" s="20" t="s">
        <v>348</v>
      </c>
      <c r="C1409">
        <v>29</v>
      </c>
      <c r="D1409">
        <v>11</v>
      </c>
      <c r="E1409" s="27" t="str">
        <f>VLOOKUP(U1409, method!$A$1:$B$15, 2, 0)</f>
        <v>中後</v>
      </c>
      <c r="F1409">
        <v>5</v>
      </c>
      <c r="G1409">
        <v>134</v>
      </c>
      <c r="H1409" s="44">
        <v>1200</v>
      </c>
      <c r="I1409" s="23" t="s">
        <v>39</v>
      </c>
      <c r="J1409">
        <v>1</v>
      </c>
      <c r="K1409">
        <v>9.67</v>
      </c>
      <c r="L1409">
        <v>26</v>
      </c>
      <c r="M1409">
        <v>3</v>
      </c>
      <c r="N1409">
        <v>25</v>
      </c>
      <c r="O1409" t="s">
        <v>511</v>
      </c>
      <c r="P1409" s="35" t="s">
        <v>455</v>
      </c>
      <c r="Q1409">
        <v>3</v>
      </c>
      <c r="R1409">
        <v>84</v>
      </c>
      <c r="S1409" s="21" t="s">
        <v>46</v>
      </c>
      <c r="T1409" t="s">
        <v>648</v>
      </c>
      <c r="U1409">
        <v>9</v>
      </c>
      <c r="V1409">
        <v>10</v>
      </c>
      <c r="W1409">
        <v>11</v>
      </c>
      <c r="AA1409">
        <v>1108</v>
      </c>
      <c r="AB1409" t="s">
        <v>30</v>
      </c>
    </row>
    <row r="1410" spans="1:28" x14ac:dyDescent="0.25">
      <c r="A1410" s="19" t="s">
        <v>318</v>
      </c>
      <c r="B1410" s="20" t="s">
        <v>348</v>
      </c>
      <c r="C1410">
        <v>6.6</v>
      </c>
      <c r="D1410" s="33">
        <v>1</v>
      </c>
      <c r="E1410" s="26" t="str">
        <f>VLOOKUP(U1410, method!$A$1:$B$15, 2, 0)</f>
        <v>放頭</v>
      </c>
      <c r="F1410">
        <v>4</v>
      </c>
      <c r="G1410">
        <v>125</v>
      </c>
      <c r="H1410" s="44">
        <v>1200</v>
      </c>
      <c r="I1410" s="22" t="s">
        <v>833</v>
      </c>
      <c r="J1410">
        <v>1</v>
      </c>
      <c r="K1410">
        <v>8.6999999999999993</v>
      </c>
      <c r="L1410">
        <v>9</v>
      </c>
      <c r="M1410">
        <v>3</v>
      </c>
      <c r="N1410">
        <v>25</v>
      </c>
      <c r="O1410" t="s">
        <v>511</v>
      </c>
      <c r="P1410" s="35" t="s">
        <v>455</v>
      </c>
      <c r="Q1410">
        <v>3</v>
      </c>
      <c r="R1410">
        <v>79</v>
      </c>
      <c r="S1410" s="21" t="s">
        <v>46</v>
      </c>
      <c r="T1410" s="10" t="s">
        <v>613</v>
      </c>
      <c r="U1410">
        <v>2</v>
      </c>
      <c r="V1410">
        <v>1</v>
      </c>
      <c r="W1410">
        <v>1</v>
      </c>
      <c r="AA1410">
        <v>1125</v>
      </c>
      <c r="AB1410" t="s">
        <v>30</v>
      </c>
    </row>
    <row r="1411" spans="1:28" x14ac:dyDescent="0.25">
      <c r="A1411" s="19" t="s">
        <v>318</v>
      </c>
      <c r="B1411" s="20" t="s">
        <v>348</v>
      </c>
      <c r="C1411">
        <v>24</v>
      </c>
      <c r="D1411" s="33">
        <v>3</v>
      </c>
      <c r="E1411" s="26" t="str">
        <f>VLOOKUP(U1411, method!$A$1:$B$15, 2, 0)</f>
        <v>放頭</v>
      </c>
      <c r="F1411">
        <v>9</v>
      </c>
      <c r="G1411">
        <v>135</v>
      </c>
      <c r="H1411" s="44">
        <v>1200</v>
      </c>
      <c r="I1411" s="23" t="s">
        <v>39</v>
      </c>
      <c r="J1411">
        <v>1</v>
      </c>
      <c r="K1411">
        <v>10.43</v>
      </c>
      <c r="L1411">
        <v>12</v>
      </c>
      <c r="M1411">
        <v>2</v>
      </c>
      <c r="N1411">
        <v>25</v>
      </c>
      <c r="O1411" t="s">
        <v>511</v>
      </c>
      <c r="P1411" s="36" t="s">
        <v>603</v>
      </c>
      <c r="Q1411">
        <v>3</v>
      </c>
      <c r="R1411">
        <v>79</v>
      </c>
      <c r="S1411" s="21" t="s">
        <v>46</v>
      </c>
      <c r="T1411" s="10" t="s">
        <v>552</v>
      </c>
      <c r="U1411">
        <v>2</v>
      </c>
      <c r="V1411">
        <v>2</v>
      </c>
      <c r="W1411">
        <v>4</v>
      </c>
      <c r="AA1411">
        <v>1111</v>
      </c>
      <c r="AB1411" t="s">
        <v>30</v>
      </c>
    </row>
    <row r="1412" spans="1:28" x14ac:dyDescent="0.25">
      <c r="A1412" s="19" t="s">
        <v>318</v>
      </c>
      <c r="B1412" s="20" t="s">
        <v>348</v>
      </c>
      <c r="C1412">
        <v>7.3</v>
      </c>
      <c r="D1412">
        <v>8</v>
      </c>
      <c r="E1412" s="27" t="str">
        <f>VLOOKUP(U1412, method!$A$1:$B$15, 2, 0)</f>
        <v>中後</v>
      </c>
      <c r="F1412">
        <v>5</v>
      </c>
      <c r="G1412">
        <v>130</v>
      </c>
      <c r="H1412" s="44">
        <v>1200</v>
      </c>
      <c r="I1412" s="20" t="s">
        <v>56</v>
      </c>
      <c r="J1412">
        <v>1</v>
      </c>
      <c r="K1412">
        <v>9.9700000000000006</v>
      </c>
      <c r="L1412">
        <v>29</v>
      </c>
      <c r="M1412">
        <v>12</v>
      </c>
      <c r="N1412">
        <v>24</v>
      </c>
      <c r="O1412" t="s">
        <v>511</v>
      </c>
      <c r="P1412" s="35" t="s">
        <v>455</v>
      </c>
      <c r="Q1412">
        <v>3</v>
      </c>
      <c r="R1412">
        <v>79</v>
      </c>
      <c r="S1412" s="21" t="s">
        <v>46</v>
      </c>
      <c r="T1412" t="s">
        <v>476</v>
      </c>
      <c r="U1412">
        <v>8</v>
      </c>
      <c r="V1412">
        <v>7</v>
      </c>
      <c r="W1412">
        <v>8</v>
      </c>
      <c r="AA1412">
        <v>1097</v>
      </c>
      <c r="AB1412" t="s">
        <v>30</v>
      </c>
    </row>
    <row r="1413" spans="1:28" x14ac:dyDescent="0.25">
      <c r="A1413" s="19" t="s">
        <v>318</v>
      </c>
      <c r="B1413" s="20" t="s">
        <v>348</v>
      </c>
      <c r="C1413">
        <v>6.8</v>
      </c>
      <c r="D1413" s="33">
        <v>2</v>
      </c>
      <c r="E1413" s="28" t="str">
        <f>VLOOKUP(U1413, method!$A$1:$B$15, 2, 0)</f>
        <v>中前</v>
      </c>
      <c r="F1413">
        <v>7</v>
      </c>
      <c r="G1413">
        <v>132</v>
      </c>
      <c r="H1413" s="44">
        <v>1200</v>
      </c>
      <c r="I1413" s="17" t="s">
        <v>399</v>
      </c>
      <c r="J1413">
        <v>1</v>
      </c>
      <c r="K1413">
        <v>8.34</v>
      </c>
      <c r="L1413">
        <v>18</v>
      </c>
      <c r="M1413">
        <v>12</v>
      </c>
      <c r="N1413">
        <v>24</v>
      </c>
      <c r="O1413" t="s">
        <v>511</v>
      </c>
      <c r="P1413" s="35" t="s">
        <v>455</v>
      </c>
      <c r="Q1413">
        <v>3</v>
      </c>
      <c r="R1413">
        <v>77</v>
      </c>
      <c r="S1413" s="21" t="s">
        <v>46</v>
      </c>
      <c r="T1413" s="10" t="s">
        <v>376</v>
      </c>
      <c r="U1413">
        <v>5</v>
      </c>
      <c r="V1413">
        <v>5</v>
      </c>
      <c r="W1413">
        <v>2</v>
      </c>
      <c r="AA1413">
        <v>1103</v>
      </c>
      <c r="AB1413" t="s">
        <v>30</v>
      </c>
    </row>
    <row r="1414" spans="1:28" x14ac:dyDescent="0.25">
      <c r="A1414" s="19" t="s">
        <v>318</v>
      </c>
      <c r="B1414" s="20" t="s">
        <v>348</v>
      </c>
      <c r="C1414">
        <v>4.2</v>
      </c>
      <c r="D1414" s="33">
        <v>1</v>
      </c>
      <c r="E1414" s="28" t="str">
        <f>VLOOKUP(U1414, method!$A$1:$B$15, 2, 0)</f>
        <v>中前</v>
      </c>
      <c r="F1414">
        <v>4</v>
      </c>
      <c r="G1414">
        <v>124</v>
      </c>
      <c r="H1414" s="44">
        <v>1200</v>
      </c>
      <c r="I1414" s="17" t="s">
        <v>399</v>
      </c>
      <c r="J1414">
        <v>1</v>
      </c>
      <c r="K1414">
        <v>8.1199999999999992</v>
      </c>
      <c r="L1414">
        <v>24</v>
      </c>
      <c r="M1414">
        <v>11</v>
      </c>
      <c r="N1414">
        <v>24</v>
      </c>
      <c r="O1414" t="s">
        <v>511</v>
      </c>
      <c r="P1414" s="35" t="s">
        <v>455</v>
      </c>
      <c r="Q1414">
        <v>3</v>
      </c>
      <c r="R1414">
        <v>69</v>
      </c>
      <c r="S1414" s="21" t="s">
        <v>46</v>
      </c>
      <c r="T1414" s="10" t="s">
        <v>552</v>
      </c>
      <c r="U1414">
        <v>5</v>
      </c>
      <c r="V1414">
        <v>4</v>
      </c>
      <c r="W1414">
        <v>1</v>
      </c>
      <c r="AA1414">
        <v>1105</v>
      </c>
      <c r="AB1414" t="s">
        <v>30</v>
      </c>
    </row>
    <row r="1415" spans="1:28" x14ac:dyDescent="0.25">
      <c r="A1415" s="19" t="s">
        <v>318</v>
      </c>
      <c r="B1415" s="20" t="s">
        <v>348</v>
      </c>
      <c r="C1415">
        <v>11</v>
      </c>
      <c r="D1415">
        <v>7</v>
      </c>
      <c r="E1415" s="27" t="str">
        <f>VLOOKUP(U1415, method!$A$1:$B$15, 2, 0)</f>
        <v>中後</v>
      </c>
      <c r="F1415">
        <v>7</v>
      </c>
      <c r="G1415">
        <v>125</v>
      </c>
      <c r="H1415" s="44">
        <v>1200</v>
      </c>
      <c r="I1415" s="19" t="s">
        <v>388</v>
      </c>
      <c r="J1415">
        <v>1</v>
      </c>
      <c r="K1415">
        <v>9.75</v>
      </c>
      <c r="L1415">
        <v>23</v>
      </c>
      <c r="M1415">
        <v>10</v>
      </c>
      <c r="N1415">
        <v>24</v>
      </c>
      <c r="O1415" t="s">
        <v>511</v>
      </c>
      <c r="P1415" s="35" t="s">
        <v>455</v>
      </c>
      <c r="Q1415">
        <v>3</v>
      </c>
      <c r="R1415">
        <v>70</v>
      </c>
      <c r="S1415" s="21" t="s">
        <v>46</v>
      </c>
      <c r="T1415" t="s">
        <v>480</v>
      </c>
      <c r="U1415">
        <v>9</v>
      </c>
      <c r="V1415">
        <v>9</v>
      </c>
      <c r="W1415">
        <v>7</v>
      </c>
      <c r="AA1415">
        <v>1098</v>
      </c>
      <c r="AB1415" t="s">
        <v>30</v>
      </c>
    </row>
    <row r="1416" spans="1:28" x14ac:dyDescent="0.25">
      <c r="A1416" s="19" t="s">
        <v>318</v>
      </c>
      <c r="B1416" s="20" t="s">
        <v>348</v>
      </c>
      <c r="C1416">
        <v>4.8</v>
      </c>
      <c r="D1416" s="34">
        <v>4</v>
      </c>
      <c r="E1416" s="26" t="str">
        <f>VLOOKUP(U1416, method!$A$1:$B$15, 2, 0)</f>
        <v>放頭</v>
      </c>
      <c r="F1416">
        <v>11</v>
      </c>
      <c r="G1416">
        <v>126</v>
      </c>
      <c r="H1416" s="44">
        <v>1200</v>
      </c>
      <c r="I1416" s="20" t="s">
        <v>56</v>
      </c>
      <c r="J1416">
        <v>1</v>
      </c>
      <c r="K1416">
        <v>9.25</v>
      </c>
      <c r="L1416">
        <v>15</v>
      </c>
      <c r="M1416">
        <v>9</v>
      </c>
      <c r="N1416">
        <v>24</v>
      </c>
      <c r="O1416" t="s">
        <v>511</v>
      </c>
      <c r="P1416" s="35" t="s">
        <v>455</v>
      </c>
      <c r="Q1416">
        <v>3</v>
      </c>
      <c r="R1416">
        <v>70</v>
      </c>
      <c r="S1416" s="21" t="s">
        <v>46</v>
      </c>
      <c r="T1416" t="s">
        <v>529</v>
      </c>
      <c r="U1416">
        <v>1</v>
      </c>
      <c r="V1416">
        <v>2</v>
      </c>
      <c r="W1416">
        <v>4</v>
      </c>
      <c r="AA1416">
        <v>1111</v>
      </c>
      <c r="AB1416" t="s">
        <v>30</v>
      </c>
    </row>
    <row r="1417" spans="1:28" x14ac:dyDescent="0.25">
      <c r="A1417" s="19" t="s">
        <v>318</v>
      </c>
      <c r="B1417" s="20" t="s">
        <v>348</v>
      </c>
      <c r="C1417">
        <v>27</v>
      </c>
      <c r="D1417">
        <v>9</v>
      </c>
      <c r="E1417" s="28" t="str">
        <f>VLOOKUP(U1417, method!$A$1:$B$15, 2, 0)</f>
        <v>中前</v>
      </c>
      <c r="F1417">
        <v>14</v>
      </c>
      <c r="G1417">
        <v>130</v>
      </c>
      <c r="H1417" s="44">
        <v>1200</v>
      </c>
      <c r="I1417" s="20" t="s">
        <v>56</v>
      </c>
      <c r="J1417">
        <v>1</v>
      </c>
      <c r="K1417">
        <v>9.66</v>
      </c>
      <c r="L1417">
        <v>1</v>
      </c>
      <c r="M1417">
        <v>7</v>
      </c>
      <c r="N1417">
        <v>24</v>
      </c>
      <c r="O1417" t="s">
        <v>551</v>
      </c>
      <c r="P1417" s="35" t="s">
        <v>455</v>
      </c>
      <c r="Q1417">
        <v>3</v>
      </c>
      <c r="R1417">
        <v>70</v>
      </c>
      <c r="S1417" s="21" t="s">
        <v>46</v>
      </c>
      <c r="T1417" t="s">
        <v>573</v>
      </c>
      <c r="U1417">
        <v>4</v>
      </c>
      <c r="V1417">
        <v>4</v>
      </c>
      <c r="W1417">
        <v>9</v>
      </c>
      <c r="AA1417">
        <v>1119</v>
      </c>
      <c r="AB1417" t="s">
        <v>30</v>
      </c>
    </row>
    <row r="1418" spans="1:28" x14ac:dyDescent="0.25">
      <c r="A1418" s="19" t="s">
        <v>318</v>
      </c>
      <c r="B1418" s="20" t="s">
        <v>348</v>
      </c>
      <c r="C1418">
        <v>7.2</v>
      </c>
      <c r="D1418" s="33">
        <v>2</v>
      </c>
      <c r="E1418" s="26" t="str">
        <f>VLOOKUP(U1418, method!$A$1:$B$15, 2, 0)</f>
        <v>放頭</v>
      </c>
      <c r="F1418">
        <v>6</v>
      </c>
      <c r="G1418">
        <v>122</v>
      </c>
      <c r="H1418" s="44">
        <v>1200</v>
      </c>
      <c r="I1418" s="20" t="s">
        <v>56</v>
      </c>
      <c r="J1418">
        <v>1</v>
      </c>
      <c r="K1418">
        <v>8.51</v>
      </c>
      <c r="L1418">
        <v>15</v>
      </c>
      <c r="M1418">
        <v>6</v>
      </c>
      <c r="N1418">
        <v>24</v>
      </c>
      <c r="O1418" t="s">
        <v>511</v>
      </c>
      <c r="P1418" s="36" t="s">
        <v>603</v>
      </c>
      <c r="Q1418">
        <v>3</v>
      </c>
      <c r="R1418">
        <v>68</v>
      </c>
      <c r="S1418" s="21" t="s">
        <v>46</v>
      </c>
      <c r="T1418" s="10" t="s">
        <v>597</v>
      </c>
      <c r="U1418">
        <v>2</v>
      </c>
      <c r="V1418">
        <v>2</v>
      </c>
      <c r="W1418">
        <v>2</v>
      </c>
      <c r="AA1418">
        <v>1101</v>
      </c>
      <c r="AB1418" t="s">
        <v>30</v>
      </c>
    </row>
    <row r="1419" spans="1:28" x14ac:dyDescent="0.25">
      <c r="A1419" s="19" t="s">
        <v>318</v>
      </c>
      <c r="B1419" s="20" t="s">
        <v>348</v>
      </c>
      <c r="C1419">
        <v>3.7</v>
      </c>
      <c r="D1419" s="33">
        <v>1</v>
      </c>
      <c r="E1419" s="26" t="str">
        <f>VLOOKUP(U1419, method!$A$1:$B$15, 2, 0)</f>
        <v>放頭</v>
      </c>
      <c r="F1419">
        <v>7</v>
      </c>
      <c r="G1419">
        <v>134</v>
      </c>
      <c r="H1419" s="44">
        <v>1200</v>
      </c>
      <c r="I1419" s="18" t="s">
        <v>12</v>
      </c>
      <c r="J1419">
        <v>1</v>
      </c>
      <c r="K1419">
        <v>8.9600000000000009</v>
      </c>
      <c r="L1419">
        <v>29</v>
      </c>
      <c r="M1419">
        <v>5</v>
      </c>
      <c r="N1419">
        <v>24</v>
      </c>
      <c r="O1419" t="s">
        <v>511</v>
      </c>
      <c r="P1419" s="35" t="s">
        <v>455</v>
      </c>
      <c r="Q1419">
        <v>4</v>
      </c>
      <c r="R1419">
        <v>59</v>
      </c>
      <c r="S1419" s="21" t="s">
        <v>46</v>
      </c>
      <c r="T1419" t="s">
        <v>536</v>
      </c>
      <c r="U1419">
        <v>2</v>
      </c>
      <c r="V1419">
        <v>2</v>
      </c>
      <c r="W1419">
        <v>1</v>
      </c>
      <c r="AA1419">
        <v>1095</v>
      </c>
      <c r="AB1419" t="s">
        <v>30</v>
      </c>
    </row>
    <row r="1420" spans="1:28" x14ac:dyDescent="0.25">
      <c r="A1420" s="19" t="s">
        <v>318</v>
      </c>
      <c r="B1420" s="20" t="s">
        <v>348</v>
      </c>
      <c r="C1420">
        <v>8.6999999999999993</v>
      </c>
      <c r="D1420">
        <v>8</v>
      </c>
      <c r="E1420" s="28" t="str">
        <f>VLOOKUP(U1420, method!$A$1:$B$15, 2, 0)</f>
        <v>中前</v>
      </c>
      <c r="F1420">
        <v>8</v>
      </c>
      <c r="G1420">
        <v>118</v>
      </c>
      <c r="H1420" s="44">
        <v>1200</v>
      </c>
      <c r="I1420" s="18" t="s">
        <v>201</v>
      </c>
      <c r="J1420">
        <v>1</v>
      </c>
      <c r="K1420">
        <v>10.43</v>
      </c>
      <c r="L1420">
        <v>5</v>
      </c>
      <c r="M1420">
        <v>5</v>
      </c>
      <c r="N1420">
        <v>24</v>
      </c>
      <c r="O1420" t="s">
        <v>511</v>
      </c>
      <c r="P1420" s="35" t="s">
        <v>455</v>
      </c>
      <c r="Q1420">
        <v>3</v>
      </c>
      <c r="R1420">
        <v>61</v>
      </c>
      <c r="S1420" s="21" t="s">
        <v>46</v>
      </c>
      <c r="T1420" t="s">
        <v>562</v>
      </c>
      <c r="U1420">
        <v>7</v>
      </c>
      <c r="V1420">
        <v>8</v>
      </c>
      <c r="W1420">
        <v>8</v>
      </c>
      <c r="AA1420">
        <v>1109</v>
      </c>
      <c r="AB1420" t="s">
        <v>30</v>
      </c>
    </row>
    <row r="1421" spans="1:28" x14ac:dyDescent="0.25">
      <c r="A1421" s="19" t="s">
        <v>318</v>
      </c>
      <c r="B1421" s="20" t="s">
        <v>348</v>
      </c>
      <c r="C1421">
        <v>9.1999999999999993</v>
      </c>
      <c r="D1421">
        <v>7</v>
      </c>
      <c r="E1421" s="28" t="str">
        <f>VLOOKUP(U1421, method!$A$1:$B$15, 2, 0)</f>
        <v>中前</v>
      </c>
      <c r="F1421">
        <v>3</v>
      </c>
      <c r="G1421">
        <v>119</v>
      </c>
      <c r="H1421" s="44">
        <v>1200</v>
      </c>
      <c r="I1421" s="15" t="s">
        <v>391</v>
      </c>
      <c r="J1421">
        <v>1</v>
      </c>
      <c r="K1421">
        <v>8.7799999999999994</v>
      </c>
      <c r="L1421">
        <v>3</v>
      </c>
      <c r="M1421">
        <v>4</v>
      </c>
      <c r="N1421">
        <v>24</v>
      </c>
      <c r="O1421" t="s">
        <v>511</v>
      </c>
      <c r="P1421" s="35" t="s">
        <v>455</v>
      </c>
      <c r="Q1421">
        <v>3</v>
      </c>
      <c r="R1421">
        <v>63</v>
      </c>
      <c r="S1421" s="21" t="s">
        <v>46</v>
      </c>
      <c r="T1421" t="s">
        <v>546</v>
      </c>
      <c r="U1421">
        <v>4</v>
      </c>
      <c r="V1421">
        <v>5</v>
      </c>
      <c r="W1421">
        <v>7</v>
      </c>
      <c r="AA1421">
        <v>1100</v>
      </c>
      <c r="AB1421" t="s">
        <v>30</v>
      </c>
    </row>
    <row r="1422" spans="1:28" x14ac:dyDescent="0.25">
      <c r="A1422" s="19" t="s">
        <v>318</v>
      </c>
      <c r="B1422" s="20" t="s">
        <v>348</v>
      </c>
      <c r="C1422">
        <v>7.9</v>
      </c>
      <c r="D1422">
        <v>6</v>
      </c>
      <c r="E1422" s="28" t="str">
        <f>VLOOKUP(U1422, method!$A$1:$B$15, 2, 0)</f>
        <v>中前</v>
      </c>
      <c r="F1422">
        <v>3</v>
      </c>
      <c r="G1422">
        <v>121</v>
      </c>
      <c r="H1422" s="44">
        <v>1200</v>
      </c>
      <c r="I1422" s="21" t="s">
        <v>61</v>
      </c>
      <c r="J1422">
        <v>1</v>
      </c>
      <c r="K1422">
        <v>8.57</v>
      </c>
      <c r="L1422">
        <v>16</v>
      </c>
      <c r="M1422">
        <v>3</v>
      </c>
      <c r="N1422">
        <v>24</v>
      </c>
      <c r="O1422" t="s">
        <v>511</v>
      </c>
      <c r="P1422" s="35" t="s">
        <v>455</v>
      </c>
      <c r="Q1422">
        <v>3</v>
      </c>
      <c r="R1422">
        <v>65</v>
      </c>
      <c r="S1422" s="21" t="s">
        <v>46</v>
      </c>
      <c r="T1422" t="s">
        <v>519</v>
      </c>
      <c r="U1422">
        <v>7</v>
      </c>
      <c r="V1422">
        <v>7</v>
      </c>
      <c r="W1422">
        <v>6</v>
      </c>
      <c r="AA1422">
        <v>1103</v>
      </c>
      <c r="AB1422" t="s">
        <v>863</v>
      </c>
    </row>
    <row r="1423" spans="1:28" x14ac:dyDescent="0.25">
      <c r="A1423" s="19" t="s">
        <v>318</v>
      </c>
      <c r="B1423" s="20" t="s">
        <v>348</v>
      </c>
      <c r="C1423">
        <v>6</v>
      </c>
      <c r="D1423">
        <v>8</v>
      </c>
      <c r="E1423" s="26" t="str">
        <f>VLOOKUP(U1423, method!$A$1:$B$15, 2, 0)</f>
        <v>放頭</v>
      </c>
      <c r="F1423">
        <v>1</v>
      </c>
      <c r="G1423">
        <v>123</v>
      </c>
      <c r="H1423" s="46">
        <v>1650</v>
      </c>
      <c r="I1423" s="19" t="s">
        <v>388</v>
      </c>
      <c r="J1423">
        <v>1</v>
      </c>
      <c r="K1423">
        <v>39.36</v>
      </c>
      <c r="L1423">
        <v>18</v>
      </c>
      <c r="M1423">
        <v>2</v>
      </c>
      <c r="N1423">
        <v>24</v>
      </c>
      <c r="O1423" t="s">
        <v>511</v>
      </c>
      <c r="P1423" s="35" t="s">
        <v>455</v>
      </c>
      <c r="Q1423">
        <v>3</v>
      </c>
      <c r="R1423">
        <v>67</v>
      </c>
      <c r="S1423" s="21" t="s">
        <v>46</v>
      </c>
      <c r="T1423" t="s">
        <v>519</v>
      </c>
      <c r="U1423">
        <v>3</v>
      </c>
      <c r="V1423">
        <v>4</v>
      </c>
      <c r="W1423">
        <v>4</v>
      </c>
      <c r="X1423">
        <v>8</v>
      </c>
      <c r="AA1423">
        <v>1120</v>
      </c>
      <c r="AB1423" t="s">
        <v>867</v>
      </c>
    </row>
    <row r="1424" spans="1:28" x14ac:dyDescent="0.25">
      <c r="A1424" s="19" t="s">
        <v>318</v>
      </c>
      <c r="B1424" s="20" t="s">
        <v>348</v>
      </c>
      <c r="C1424">
        <v>19</v>
      </c>
      <c r="D1424">
        <v>7</v>
      </c>
      <c r="E1424" s="28" t="str">
        <f>VLOOKUP(U1424, method!$A$1:$B$15, 2, 0)</f>
        <v>中前</v>
      </c>
      <c r="F1424">
        <v>10</v>
      </c>
      <c r="G1424">
        <v>124</v>
      </c>
      <c r="H1424" s="46">
        <v>1650</v>
      </c>
      <c r="I1424" s="21" t="s">
        <v>61</v>
      </c>
      <c r="J1424">
        <v>1</v>
      </c>
      <c r="K1424">
        <v>38.74</v>
      </c>
      <c r="L1424">
        <v>24</v>
      </c>
      <c r="M1424">
        <v>1</v>
      </c>
      <c r="N1424">
        <v>24</v>
      </c>
      <c r="O1424" t="s">
        <v>511</v>
      </c>
      <c r="P1424" s="35" t="s">
        <v>455</v>
      </c>
      <c r="Q1424">
        <v>3</v>
      </c>
      <c r="R1424">
        <v>69</v>
      </c>
      <c r="S1424" s="21" t="s">
        <v>46</v>
      </c>
      <c r="T1424">
        <v>4</v>
      </c>
      <c r="U1424">
        <v>6</v>
      </c>
      <c r="V1424">
        <v>6</v>
      </c>
      <c r="W1424">
        <v>4</v>
      </c>
      <c r="X1424">
        <v>7</v>
      </c>
      <c r="AA1424">
        <v>1116</v>
      </c>
      <c r="AB1424" t="s">
        <v>30</v>
      </c>
    </row>
    <row r="1425" spans="1:28" x14ac:dyDescent="0.25">
      <c r="A1425" s="19" t="s">
        <v>318</v>
      </c>
      <c r="B1425" s="20" t="s">
        <v>348</v>
      </c>
      <c r="C1425">
        <v>4.5</v>
      </c>
      <c r="D1425">
        <v>7</v>
      </c>
      <c r="E1425" s="28" t="str">
        <f>VLOOKUP(U1425, method!$A$1:$B$15, 2, 0)</f>
        <v>中前</v>
      </c>
      <c r="F1425">
        <v>5</v>
      </c>
      <c r="G1425">
        <v>125</v>
      </c>
      <c r="H1425" s="44">
        <v>1200</v>
      </c>
      <c r="I1425" s="17" t="s">
        <v>448</v>
      </c>
      <c r="J1425">
        <v>1</v>
      </c>
      <c r="K1425">
        <v>8.81</v>
      </c>
      <c r="L1425">
        <v>7</v>
      </c>
      <c r="M1425">
        <v>1</v>
      </c>
      <c r="N1425">
        <v>24</v>
      </c>
      <c r="O1425" t="s">
        <v>511</v>
      </c>
      <c r="P1425" s="35" t="s">
        <v>455</v>
      </c>
      <c r="Q1425">
        <v>3</v>
      </c>
      <c r="R1425">
        <v>70</v>
      </c>
      <c r="S1425" s="21" t="s">
        <v>46</v>
      </c>
      <c r="T1425" s="10" t="s">
        <v>452</v>
      </c>
      <c r="U1425">
        <v>4</v>
      </c>
      <c r="V1425">
        <v>3</v>
      </c>
      <c r="W1425">
        <v>7</v>
      </c>
      <c r="AA1425">
        <v>1115</v>
      </c>
      <c r="AB1425" t="s">
        <v>30</v>
      </c>
    </row>
    <row r="1426" spans="1:28" x14ac:dyDescent="0.25">
      <c r="A1426" s="19" t="s">
        <v>318</v>
      </c>
      <c r="B1426" s="20" t="s">
        <v>348</v>
      </c>
      <c r="C1426">
        <v>21</v>
      </c>
      <c r="D1426">
        <v>9</v>
      </c>
      <c r="E1426" s="27" t="str">
        <f>VLOOKUP(U1426, method!$A$1:$B$15, 2, 0)</f>
        <v>中後</v>
      </c>
      <c r="F1426">
        <v>10</v>
      </c>
      <c r="G1426">
        <v>127</v>
      </c>
      <c r="H1426" s="44">
        <v>1200</v>
      </c>
      <c r="I1426" s="17" t="s">
        <v>448</v>
      </c>
      <c r="J1426">
        <v>1</v>
      </c>
      <c r="K1426">
        <v>10.130000000000001</v>
      </c>
      <c r="L1426">
        <v>17</v>
      </c>
      <c r="M1426">
        <v>12</v>
      </c>
      <c r="N1426">
        <v>23</v>
      </c>
      <c r="O1426" t="s">
        <v>551</v>
      </c>
      <c r="P1426" s="35" t="s">
        <v>455</v>
      </c>
      <c r="Q1426">
        <v>3</v>
      </c>
      <c r="R1426">
        <v>71</v>
      </c>
      <c r="S1426" s="21" t="s">
        <v>46</v>
      </c>
      <c r="T1426" t="s">
        <v>664</v>
      </c>
      <c r="U1426">
        <v>9</v>
      </c>
      <c r="V1426">
        <v>11</v>
      </c>
      <c r="W1426">
        <v>9</v>
      </c>
      <c r="AA1426">
        <v>1109</v>
      </c>
      <c r="AB1426" t="s">
        <v>30</v>
      </c>
    </row>
    <row r="1427" spans="1:28" x14ac:dyDescent="0.25">
      <c r="A1427" s="19" t="s">
        <v>318</v>
      </c>
      <c r="B1427" s="20" t="s">
        <v>348</v>
      </c>
      <c r="C1427">
        <v>4.3</v>
      </c>
      <c r="D1427" s="33">
        <v>3</v>
      </c>
      <c r="E1427" s="28" t="str">
        <f>VLOOKUP(U1427, method!$A$1:$B$15, 2, 0)</f>
        <v>中前</v>
      </c>
      <c r="F1427">
        <v>8</v>
      </c>
      <c r="G1427">
        <v>128</v>
      </c>
      <c r="H1427" s="44">
        <v>1200</v>
      </c>
      <c r="I1427" s="18" t="s">
        <v>12</v>
      </c>
      <c r="J1427">
        <v>1</v>
      </c>
      <c r="K1427">
        <v>9.14</v>
      </c>
      <c r="L1427">
        <v>26</v>
      </c>
      <c r="M1427">
        <v>11</v>
      </c>
      <c r="N1427">
        <v>23</v>
      </c>
      <c r="O1427" t="s">
        <v>511</v>
      </c>
      <c r="P1427" s="35" t="s">
        <v>455</v>
      </c>
      <c r="Q1427">
        <v>3</v>
      </c>
      <c r="R1427">
        <v>71</v>
      </c>
      <c r="S1427" s="21" t="s">
        <v>46</v>
      </c>
      <c r="T1427" s="10">
        <v>2</v>
      </c>
      <c r="U1427">
        <v>5</v>
      </c>
      <c r="V1427">
        <v>5</v>
      </c>
      <c r="W1427">
        <v>3</v>
      </c>
      <c r="AA1427">
        <v>1111</v>
      </c>
      <c r="AB1427" t="s">
        <v>30</v>
      </c>
    </row>
    <row r="1428" spans="1:28" x14ac:dyDescent="0.25">
      <c r="A1428" s="19" t="s">
        <v>318</v>
      </c>
      <c r="B1428" s="20" t="s">
        <v>348</v>
      </c>
      <c r="C1428">
        <v>3.9</v>
      </c>
      <c r="D1428" s="33">
        <v>3</v>
      </c>
      <c r="E1428" s="26" t="str">
        <f>VLOOKUP(U1428, method!$A$1:$B$15, 2, 0)</f>
        <v>放頭</v>
      </c>
      <c r="F1428">
        <v>12</v>
      </c>
      <c r="G1428">
        <v>126</v>
      </c>
      <c r="H1428" s="44">
        <v>1200</v>
      </c>
      <c r="I1428" s="18" t="s">
        <v>12</v>
      </c>
      <c r="J1428">
        <v>1</v>
      </c>
      <c r="K1428">
        <v>8.8800000000000008</v>
      </c>
      <c r="L1428">
        <v>25</v>
      </c>
      <c r="M1428">
        <v>10</v>
      </c>
      <c r="N1428">
        <v>23</v>
      </c>
      <c r="O1428" t="s">
        <v>511</v>
      </c>
      <c r="P1428" s="35" t="s">
        <v>455</v>
      </c>
      <c r="Q1428">
        <v>3</v>
      </c>
      <c r="R1428">
        <v>71</v>
      </c>
      <c r="S1428" s="21" t="s">
        <v>46</v>
      </c>
      <c r="T1428" t="s">
        <v>519</v>
      </c>
      <c r="U1428">
        <v>3</v>
      </c>
      <c r="V1428">
        <v>3</v>
      </c>
      <c r="W1428">
        <v>3</v>
      </c>
      <c r="AA1428">
        <v>1095</v>
      </c>
      <c r="AB1428" t="s">
        <v>30</v>
      </c>
    </row>
    <row r="1429" spans="1:28" x14ac:dyDescent="0.25">
      <c r="A1429" s="19" t="s">
        <v>318</v>
      </c>
      <c r="B1429" s="20" t="s">
        <v>348</v>
      </c>
      <c r="C1429">
        <v>1.3</v>
      </c>
      <c r="D1429" s="33">
        <v>1</v>
      </c>
      <c r="E1429" s="26" t="str">
        <f>VLOOKUP(U1429, method!$A$1:$B$15, 2, 0)</f>
        <v>放頭</v>
      </c>
      <c r="F1429">
        <v>3</v>
      </c>
      <c r="G1429">
        <v>125</v>
      </c>
      <c r="H1429" s="44">
        <v>1200</v>
      </c>
      <c r="I1429" s="18" t="s">
        <v>12</v>
      </c>
      <c r="J1429">
        <v>1</v>
      </c>
      <c r="K1429">
        <v>8.93</v>
      </c>
      <c r="L1429">
        <v>17</v>
      </c>
      <c r="M1429">
        <v>9</v>
      </c>
      <c r="N1429">
        <v>23</v>
      </c>
      <c r="O1429" t="s">
        <v>511</v>
      </c>
      <c r="P1429" s="35" t="s">
        <v>455</v>
      </c>
      <c r="Q1429">
        <v>3</v>
      </c>
      <c r="R1429">
        <v>65</v>
      </c>
      <c r="S1429" s="21" t="s">
        <v>46</v>
      </c>
      <c r="T1429" s="10" t="s">
        <v>376</v>
      </c>
      <c r="U1429">
        <v>2</v>
      </c>
      <c r="V1429">
        <v>2</v>
      </c>
      <c r="W1429">
        <v>1</v>
      </c>
      <c r="AA1429">
        <v>1087</v>
      </c>
      <c r="AB1429" t="s">
        <v>237</v>
      </c>
    </row>
    <row r="1430" spans="1:28" x14ac:dyDescent="0.25">
      <c r="A1430" s="19" t="s">
        <v>318</v>
      </c>
      <c r="B1430" s="20" t="s">
        <v>348</v>
      </c>
      <c r="C1430">
        <v>9.1</v>
      </c>
      <c r="D1430">
        <v>6</v>
      </c>
      <c r="E1430" s="28" t="str">
        <f>VLOOKUP(U1430, method!$A$1:$B$15, 2, 0)</f>
        <v>中前</v>
      </c>
      <c r="F1430">
        <v>13</v>
      </c>
      <c r="G1430">
        <v>123</v>
      </c>
      <c r="H1430" s="44">
        <v>1200</v>
      </c>
      <c r="I1430" s="19" t="s">
        <v>388</v>
      </c>
      <c r="J1430">
        <v>1</v>
      </c>
      <c r="K1430">
        <v>10.33</v>
      </c>
      <c r="L1430">
        <v>16</v>
      </c>
      <c r="M1430">
        <v>7</v>
      </c>
      <c r="N1430">
        <v>23</v>
      </c>
      <c r="O1430" t="s">
        <v>545</v>
      </c>
      <c r="P1430" s="35" t="s">
        <v>455</v>
      </c>
      <c r="Q1430">
        <v>3</v>
      </c>
      <c r="R1430">
        <v>65</v>
      </c>
      <c r="S1430" s="21" t="s">
        <v>46</v>
      </c>
      <c r="T1430" t="s">
        <v>637</v>
      </c>
      <c r="U1430">
        <v>7</v>
      </c>
      <c r="V1430">
        <v>7</v>
      </c>
      <c r="W1430">
        <v>6</v>
      </c>
      <c r="AA1430">
        <v>1076</v>
      </c>
      <c r="AB1430" t="s">
        <v>16</v>
      </c>
    </row>
    <row r="1431" spans="1:28" x14ac:dyDescent="0.25">
      <c r="A1431" s="19" t="s">
        <v>318</v>
      </c>
      <c r="B1431" s="20" t="s">
        <v>348</v>
      </c>
      <c r="C1431">
        <v>5.6</v>
      </c>
      <c r="D1431" s="33">
        <v>2</v>
      </c>
      <c r="E1431" s="27" t="str">
        <f>VLOOKUP(U1431, method!$A$1:$B$15, 2, 0)</f>
        <v>中後</v>
      </c>
      <c r="F1431">
        <v>11</v>
      </c>
      <c r="G1431">
        <v>123</v>
      </c>
      <c r="H1431" s="44">
        <v>1200</v>
      </c>
      <c r="I1431" s="19" t="s">
        <v>388</v>
      </c>
      <c r="J1431">
        <v>1</v>
      </c>
      <c r="K1431">
        <v>9.69</v>
      </c>
      <c r="L1431">
        <v>9</v>
      </c>
      <c r="M1431">
        <v>7</v>
      </c>
      <c r="N1431">
        <v>23</v>
      </c>
      <c r="O1431" t="s">
        <v>631</v>
      </c>
      <c r="P1431" s="35" t="s">
        <v>436</v>
      </c>
      <c r="Q1431">
        <v>3</v>
      </c>
      <c r="R1431">
        <v>65</v>
      </c>
      <c r="S1431" s="21" t="s">
        <v>46</v>
      </c>
      <c r="T1431" s="10" t="s">
        <v>552</v>
      </c>
      <c r="U1431">
        <v>8</v>
      </c>
      <c r="V1431">
        <v>5</v>
      </c>
      <c r="W1431">
        <v>2</v>
      </c>
      <c r="AA1431">
        <v>1097</v>
      </c>
      <c r="AB1431" t="s">
        <v>16</v>
      </c>
    </row>
    <row r="1432" spans="1:28" x14ac:dyDescent="0.25">
      <c r="A1432" s="19" t="s">
        <v>318</v>
      </c>
      <c r="B1432" s="20" t="s">
        <v>348</v>
      </c>
      <c r="C1432">
        <v>12</v>
      </c>
      <c r="D1432" s="33">
        <v>2</v>
      </c>
      <c r="E1432" s="26" t="str">
        <f>VLOOKUP(U1432, method!$A$1:$B$15, 2, 0)</f>
        <v>放頭</v>
      </c>
      <c r="F1432">
        <v>8</v>
      </c>
      <c r="G1432">
        <v>120</v>
      </c>
      <c r="H1432" s="44">
        <v>1200</v>
      </c>
      <c r="I1432" s="19" t="s">
        <v>388</v>
      </c>
      <c r="J1432">
        <v>1</v>
      </c>
      <c r="K1432">
        <v>9.1199999999999992</v>
      </c>
      <c r="L1432">
        <v>18</v>
      </c>
      <c r="M1432">
        <v>6</v>
      </c>
      <c r="N1432">
        <v>23</v>
      </c>
      <c r="O1432" t="s">
        <v>511</v>
      </c>
      <c r="P1432" s="36" t="s">
        <v>603</v>
      </c>
      <c r="Q1432">
        <v>3</v>
      </c>
      <c r="R1432">
        <v>63</v>
      </c>
      <c r="S1432" s="21" t="s">
        <v>46</v>
      </c>
      <c r="T1432" s="10">
        <v>1</v>
      </c>
      <c r="U1432">
        <v>3</v>
      </c>
      <c r="V1432">
        <v>2</v>
      </c>
      <c r="W1432">
        <v>2</v>
      </c>
      <c r="AA1432">
        <v>1101</v>
      </c>
      <c r="AB1432" t="s">
        <v>16</v>
      </c>
    </row>
    <row r="1433" spans="1:28" x14ac:dyDescent="0.25">
      <c r="A1433" s="19" t="s">
        <v>318</v>
      </c>
      <c r="B1433" s="20" t="s">
        <v>348</v>
      </c>
      <c r="C1433">
        <v>10</v>
      </c>
      <c r="D1433" s="34">
        <v>5</v>
      </c>
      <c r="E1433" s="28" t="str">
        <f>VLOOKUP(U1433, method!$A$1:$B$15, 2, 0)</f>
        <v>中前</v>
      </c>
      <c r="F1433">
        <v>8</v>
      </c>
      <c r="G1433">
        <v>118</v>
      </c>
      <c r="H1433" s="44">
        <v>1200</v>
      </c>
      <c r="I1433" s="19" t="s">
        <v>388</v>
      </c>
      <c r="J1433">
        <v>1</v>
      </c>
      <c r="K1433">
        <v>9.33</v>
      </c>
      <c r="L1433">
        <v>4</v>
      </c>
      <c r="M1433">
        <v>6</v>
      </c>
      <c r="N1433">
        <v>23</v>
      </c>
      <c r="O1433" t="s">
        <v>551</v>
      </c>
      <c r="P1433" s="35" t="s">
        <v>436</v>
      </c>
      <c r="Q1433">
        <v>3</v>
      </c>
      <c r="R1433">
        <v>63</v>
      </c>
      <c r="S1433" s="21" t="s">
        <v>46</v>
      </c>
      <c r="T1433" s="10" t="s">
        <v>498</v>
      </c>
      <c r="U1433">
        <v>4</v>
      </c>
      <c r="V1433">
        <v>4</v>
      </c>
      <c r="W1433">
        <v>5</v>
      </c>
      <c r="AA1433">
        <v>1110</v>
      </c>
      <c r="AB1433" t="s">
        <v>100</v>
      </c>
    </row>
    <row r="1434" spans="1:28" x14ac:dyDescent="0.25">
      <c r="A1434" s="19" t="s">
        <v>318</v>
      </c>
      <c r="B1434" s="21" t="s">
        <v>350</v>
      </c>
      <c r="C1434">
        <v>10</v>
      </c>
      <c r="D1434" s="34">
        <v>5</v>
      </c>
      <c r="E1434" s="28" t="str">
        <f>VLOOKUP(U1434, method!$A$1:$B$15, 2, 0)</f>
        <v>中前</v>
      </c>
      <c r="F1434">
        <v>8</v>
      </c>
      <c r="G1434">
        <v>120</v>
      </c>
      <c r="H1434" s="44">
        <v>1200</v>
      </c>
      <c r="I1434" s="21" t="s">
        <v>61</v>
      </c>
      <c r="J1434">
        <v>1</v>
      </c>
      <c r="K1434">
        <v>8.7100000000000009</v>
      </c>
      <c r="L1434">
        <v>5</v>
      </c>
      <c r="M1434">
        <v>7</v>
      </c>
      <c r="N1434">
        <v>25</v>
      </c>
      <c r="O1434" t="s">
        <v>631</v>
      </c>
      <c r="P1434" s="35" t="s">
        <v>436</v>
      </c>
      <c r="Q1434">
        <v>2</v>
      </c>
      <c r="R1434">
        <v>81</v>
      </c>
      <c r="S1434" s="23" t="s">
        <v>72</v>
      </c>
      <c r="T1434" s="10" t="s">
        <v>452</v>
      </c>
      <c r="U1434">
        <v>7</v>
      </c>
      <c r="V1434">
        <v>7</v>
      </c>
      <c r="W1434">
        <v>5</v>
      </c>
      <c r="AA1434">
        <v>1268</v>
      </c>
      <c r="AB1434" t="s">
        <v>175</v>
      </c>
    </row>
    <row r="1435" spans="1:28" x14ac:dyDescent="0.25">
      <c r="A1435" s="19" t="s">
        <v>318</v>
      </c>
      <c r="B1435" s="21" t="s">
        <v>350</v>
      </c>
      <c r="C1435">
        <v>18</v>
      </c>
      <c r="D1435" s="33">
        <v>1</v>
      </c>
      <c r="E1435" s="28" t="str">
        <f>VLOOKUP(U1435, method!$A$1:$B$15, 2, 0)</f>
        <v>中前</v>
      </c>
      <c r="F1435">
        <v>8</v>
      </c>
      <c r="G1435">
        <v>130</v>
      </c>
      <c r="H1435" s="44">
        <v>1200</v>
      </c>
      <c r="I1435" s="21" t="s">
        <v>61</v>
      </c>
      <c r="J1435">
        <v>1</v>
      </c>
      <c r="K1435">
        <v>8.98</v>
      </c>
      <c r="L1435">
        <v>8</v>
      </c>
      <c r="M1435">
        <v>6</v>
      </c>
      <c r="N1435">
        <v>25</v>
      </c>
      <c r="O1435" t="s">
        <v>532</v>
      </c>
      <c r="P1435" s="35" t="s">
        <v>436</v>
      </c>
      <c r="Q1435">
        <v>3</v>
      </c>
      <c r="R1435">
        <v>73</v>
      </c>
      <c r="S1435" s="23" t="s">
        <v>72</v>
      </c>
      <c r="T1435" s="10" t="s">
        <v>552</v>
      </c>
      <c r="U1435">
        <v>6</v>
      </c>
      <c r="V1435">
        <v>3</v>
      </c>
      <c r="W1435">
        <v>1</v>
      </c>
      <c r="AA1435">
        <v>1258</v>
      </c>
      <c r="AB1435" t="s">
        <v>1776</v>
      </c>
    </row>
    <row r="1436" spans="1:28" x14ac:dyDescent="0.25">
      <c r="A1436" s="19" t="s">
        <v>318</v>
      </c>
      <c r="B1436" s="21" t="s">
        <v>350</v>
      </c>
      <c r="C1436">
        <v>23</v>
      </c>
      <c r="D1436">
        <v>7</v>
      </c>
      <c r="E1436" s="28" t="str">
        <f>VLOOKUP(U1436, method!$A$1:$B$15, 2, 0)</f>
        <v>中前</v>
      </c>
      <c r="F1436">
        <v>9</v>
      </c>
      <c r="G1436">
        <v>131</v>
      </c>
      <c r="H1436" s="46">
        <v>1400</v>
      </c>
      <c r="I1436" s="21" t="s">
        <v>61</v>
      </c>
      <c r="J1436">
        <v>1</v>
      </c>
      <c r="K1436">
        <v>22.2</v>
      </c>
      <c r="L1436">
        <v>31</v>
      </c>
      <c r="M1436">
        <v>5</v>
      </c>
      <c r="N1436">
        <v>25</v>
      </c>
      <c r="O1436" t="s">
        <v>551</v>
      </c>
      <c r="P1436" s="35" t="s">
        <v>455</v>
      </c>
      <c r="Q1436">
        <v>3</v>
      </c>
      <c r="R1436">
        <v>73</v>
      </c>
      <c r="S1436" s="23" t="s">
        <v>72</v>
      </c>
      <c r="T1436">
        <v>7</v>
      </c>
      <c r="U1436">
        <v>4</v>
      </c>
      <c r="V1436">
        <v>5</v>
      </c>
      <c r="W1436">
        <v>5</v>
      </c>
      <c r="X1436">
        <v>7</v>
      </c>
      <c r="AA1436">
        <v>1270</v>
      </c>
      <c r="AB1436" t="s">
        <v>1778</v>
      </c>
    </row>
    <row r="1437" spans="1:28" x14ac:dyDescent="0.25">
      <c r="A1437" s="19" t="s">
        <v>318</v>
      </c>
      <c r="B1437" s="21" t="s">
        <v>350</v>
      </c>
      <c r="C1437">
        <v>7.2</v>
      </c>
      <c r="D1437" s="34">
        <v>4</v>
      </c>
      <c r="E1437" s="28" t="str">
        <f>VLOOKUP(U1437, method!$A$1:$B$15, 2, 0)</f>
        <v>中前</v>
      </c>
      <c r="F1437">
        <v>4</v>
      </c>
      <c r="G1437">
        <v>129</v>
      </c>
      <c r="H1437" s="44">
        <v>1200</v>
      </c>
      <c r="I1437" s="21" t="s">
        <v>61</v>
      </c>
      <c r="J1437">
        <v>1</v>
      </c>
      <c r="K1437">
        <v>9.4700000000000006</v>
      </c>
      <c r="L1437">
        <v>10</v>
      </c>
      <c r="M1437">
        <v>5</v>
      </c>
      <c r="N1437">
        <v>25</v>
      </c>
      <c r="O1437" t="s">
        <v>532</v>
      </c>
      <c r="P1437" s="35" t="s">
        <v>455</v>
      </c>
      <c r="Q1437">
        <v>3</v>
      </c>
      <c r="R1437">
        <v>73</v>
      </c>
      <c r="S1437" s="23" t="s">
        <v>72</v>
      </c>
      <c r="T1437" s="10">
        <v>1</v>
      </c>
      <c r="U1437">
        <v>5</v>
      </c>
      <c r="V1437">
        <v>7</v>
      </c>
      <c r="W1437">
        <v>4</v>
      </c>
      <c r="AA1437">
        <v>1269</v>
      </c>
      <c r="AB1437" t="s">
        <v>1778</v>
      </c>
    </row>
    <row r="1438" spans="1:28" x14ac:dyDescent="0.25">
      <c r="A1438" s="19" t="s">
        <v>318</v>
      </c>
      <c r="B1438" s="21" t="s">
        <v>350</v>
      </c>
      <c r="C1438">
        <v>10</v>
      </c>
      <c r="D1438" s="33">
        <v>3</v>
      </c>
      <c r="E1438" s="27" t="str">
        <f>VLOOKUP(U1438, method!$A$1:$B$15, 2, 0)</f>
        <v>中後</v>
      </c>
      <c r="F1438">
        <v>6</v>
      </c>
      <c r="G1438">
        <v>130</v>
      </c>
      <c r="H1438" s="44">
        <v>1200</v>
      </c>
      <c r="I1438" s="21" t="s">
        <v>61</v>
      </c>
      <c r="J1438">
        <v>1</v>
      </c>
      <c r="K1438">
        <v>8.58</v>
      </c>
      <c r="L1438">
        <v>20</v>
      </c>
      <c r="M1438">
        <v>4</v>
      </c>
      <c r="N1438">
        <v>25</v>
      </c>
      <c r="O1438" t="s">
        <v>631</v>
      </c>
      <c r="P1438" s="35" t="s">
        <v>436</v>
      </c>
      <c r="Q1438">
        <v>3</v>
      </c>
      <c r="R1438">
        <v>72</v>
      </c>
      <c r="S1438" s="23" t="s">
        <v>72</v>
      </c>
      <c r="T1438" s="10" t="s">
        <v>597</v>
      </c>
      <c r="U1438">
        <v>10</v>
      </c>
      <c r="V1438">
        <v>10</v>
      </c>
      <c r="W1438">
        <v>3</v>
      </c>
      <c r="AA1438">
        <v>1265</v>
      </c>
      <c r="AB1438" t="s">
        <v>1778</v>
      </c>
    </row>
    <row r="1439" spans="1:28" x14ac:dyDescent="0.25">
      <c r="A1439" s="19" t="s">
        <v>318</v>
      </c>
      <c r="B1439" s="21" t="s">
        <v>350</v>
      </c>
      <c r="C1439">
        <v>18</v>
      </c>
      <c r="D1439" s="33">
        <v>1</v>
      </c>
      <c r="E1439" s="28" t="str">
        <f>VLOOKUP(U1439, method!$A$1:$B$15, 2, 0)</f>
        <v>中前</v>
      </c>
      <c r="F1439">
        <v>3</v>
      </c>
      <c r="G1439">
        <v>122</v>
      </c>
      <c r="H1439" s="44">
        <v>1200</v>
      </c>
      <c r="I1439" s="21" t="s">
        <v>61</v>
      </c>
      <c r="J1439">
        <v>1</v>
      </c>
      <c r="K1439">
        <v>9.35</v>
      </c>
      <c r="L1439">
        <v>30</v>
      </c>
      <c r="M1439">
        <v>3</v>
      </c>
      <c r="N1439">
        <v>25</v>
      </c>
      <c r="O1439" t="s">
        <v>491</v>
      </c>
      <c r="P1439" s="35" t="s">
        <v>455</v>
      </c>
      <c r="Q1439">
        <v>3</v>
      </c>
      <c r="R1439">
        <v>66</v>
      </c>
      <c r="S1439" s="23" t="s">
        <v>72</v>
      </c>
      <c r="T1439" s="10" t="s">
        <v>613</v>
      </c>
      <c r="U1439">
        <v>6</v>
      </c>
      <c r="V1439">
        <v>6</v>
      </c>
      <c r="W1439">
        <v>1</v>
      </c>
      <c r="AA1439">
        <v>1266</v>
      </c>
      <c r="AB1439" t="s">
        <v>1778</v>
      </c>
    </row>
    <row r="1440" spans="1:28" x14ac:dyDescent="0.25">
      <c r="A1440" s="19" t="s">
        <v>318</v>
      </c>
      <c r="B1440" s="21" t="s">
        <v>350</v>
      </c>
      <c r="C1440">
        <v>28</v>
      </c>
      <c r="D1440">
        <v>7</v>
      </c>
      <c r="E1440" s="26" t="str">
        <f>VLOOKUP(U1440, method!$A$1:$B$15, 2, 0)</f>
        <v>放頭</v>
      </c>
      <c r="F1440">
        <v>5</v>
      </c>
      <c r="G1440">
        <v>118</v>
      </c>
      <c r="H1440" s="46">
        <v>1650</v>
      </c>
      <c r="I1440" s="18" t="s">
        <v>201</v>
      </c>
      <c r="J1440">
        <v>1</v>
      </c>
      <c r="K1440">
        <v>39.75</v>
      </c>
      <c r="L1440">
        <v>26</v>
      </c>
      <c r="M1440">
        <v>2</v>
      </c>
      <c r="N1440">
        <v>25</v>
      </c>
      <c r="O1440" s="31" t="s">
        <v>435</v>
      </c>
      <c r="P1440" s="35" t="s">
        <v>455</v>
      </c>
      <c r="Q1440">
        <v>3</v>
      </c>
      <c r="R1440">
        <v>68</v>
      </c>
      <c r="S1440" s="23" t="s">
        <v>72</v>
      </c>
      <c r="T1440" t="s">
        <v>519</v>
      </c>
      <c r="U1440">
        <v>3</v>
      </c>
      <c r="V1440">
        <v>2</v>
      </c>
      <c r="W1440">
        <v>2</v>
      </c>
      <c r="X1440">
        <v>7</v>
      </c>
      <c r="AA1440">
        <v>1280</v>
      </c>
      <c r="AB1440" t="s">
        <v>1778</v>
      </c>
    </row>
    <row r="1441" spans="1:28" x14ac:dyDescent="0.25">
      <c r="A1441" s="19" t="s">
        <v>318</v>
      </c>
      <c r="B1441" s="21" t="s">
        <v>350</v>
      </c>
      <c r="C1441">
        <v>28</v>
      </c>
      <c r="D1441" s="34">
        <v>4</v>
      </c>
      <c r="E1441" s="26" t="str">
        <f>VLOOKUP(U1441, method!$A$1:$B$15, 2, 0)</f>
        <v>放頭</v>
      </c>
      <c r="F1441">
        <v>6</v>
      </c>
      <c r="G1441">
        <v>129</v>
      </c>
      <c r="H1441" s="46">
        <v>1400</v>
      </c>
      <c r="I1441" s="16" t="s">
        <v>71</v>
      </c>
      <c r="J1441">
        <v>1</v>
      </c>
      <c r="K1441">
        <v>21.97</v>
      </c>
      <c r="L1441">
        <v>9</v>
      </c>
      <c r="M1441">
        <v>2</v>
      </c>
      <c r="N1441">
        <v>25</v>
      </c>
      <c r="O1441" t="s">
        <v>532</v>
      </c>
      <c r="P1441" s="35" t="s">
        <v>455</v>
      </c>
      <c r="Q1441">
        <v>3</v>
      </c>
      <c r="R1441">
        <v>70</v>
      </c>
      <c r="S1441" s="23" t="s">
        <v>72</v>
      </c>
      <c r="T1441" t="s">
        <v>519</v>
      </c>
      <c r="U1441">
        <v>3</v>
      </c>
      <c r="V1441">
        <v>3</v>
      </c>
      <c r="W1441">
        <v>4</v>
      </c>
      <c r="X1441">
        <v>4</v>
      </c>
      <c r="AA1441">
        <v>1275</v>
      </c>
      <c r="AB1441" t="s">
        <v>1778</v>
      </c>
    </row>
    <row r="1442" spans="1:28" x14ac:dyDescent="0.25">
      <c r="A1442" s="19" t="s">
        <v>318</v>
      </c>
      <c r="B1442" s="21" t="s">
        <v>350</v>
      </c>
      <c r="C1442">
        <v>22</v>
      </c>
      <c r="D1442">
        <v>6</v>
      </c>
      <c r="E1442" s="27" t="str">
        <f>VLOOKUP(U1442, method!$A$1:$B$15, 2, 0)</f>
        <v>中後</v>
      </c>
      <c r="F1442">
        <v>6</v>
      </c>
      <c r="G1442">
        <v>130</v>
      </c>
      <c r="H1442" s="44">
        <v>1200</v>
      </c>
      <c r="I1442" s="22" t="s">
        <v>33</v>
      </c>
      <c r="J1442">
        <v>1</v>
      </c>
      <c r="K1442">
        <v>10.02</v>
      </c>
      <c r="L1442">
        <v>26</v>
      </c>
      <c r="M1442">
        <v>1</v>
      </c>
      <c r="N1442">
        <v>25</v>
      </c>
      <c r="O1442" t="s">
        <v>491</v>
      </c>
      <c r="P1442" s="35" t="s">
        <v>455</v>
      </c>
      <c r="Q1442">
        <v>3</v>
      </c>
      <c r="R1442">
        <v>70</v>
      </c>
      <c r="S1442" s="23" t="s">
        <v>72</v>
      </c>
      <c r="T1442" s="10" t="s">
        <v>442</v>
      </c>
      <c r="U1442">
        <v>8</v>
      </c>
      <c r="V1442">
        <v>8</v>
      </c>
      <c r="W1442">
        <v>6</v>
      </c>
      <c r="AA1442">
        <v>1260</v>
      </c>
      <c r="AB1442" t="s">
        <v>1782</v>
      </c>
    </row>
    <row r="1443" spans="1:28" x14ac:dyDescent="0.25">
      <c r="A1443" s="19" t="s">
        <v>318</v>
      </c>
      <c r="B1443" s="21" t="s">
        <v>350</v>
      </c>
      <c r="C1443">
        <v>20</v>
      </c>
      <c r="D1443" s="33">
        <v>3</v>
      </c>
      <c r="E1443" s="28" t="str">
        <f>VLOOKUP(U1443, method!$A$1:$B$15, 2, 0)</f>
        <v>中前</v>
      </c>
      <c r="F1443">
        <v>6</v>
      </c>
      <c r="G1443">
        <v>129</v>
      </c>
      <c r="H1443" s="44">
        <v>1200</v>
      </c>
      <c r="I1443" s="22" t="s">
        <v>33</v>
      </c>
      <c r="J1443">
        <v>1</v>
      </c>
      <c r="K1443">
        <v>9.7100000000000009</v>
      </c>
      <c r="L1443">
        <v>5</v>
      </c>
      <c r="M1443">
        <v>1</v>
      </c>
      <c r="N1443">
        <v>25</v>
      </c>
      <c r="O1443" t="s">
        <v>631</v>
      </c>
      <c r="P1443" s="35" t="s">
        <v>455</v>
      </c>
      <c r="Q1443">
        <v>3</v>
      </c>
      <c r="R1443">
        <v>70</v>
      </c>
      <c r="S1443" s="23" t="s">
        <v>72</v>
      </c>
      <c r="T1443" s="10">
        <v>2</v>
      </c>
      <c r="U1443">
        <v>6</v>
      </c>
      <c r="V1443">
        <v>5</v>
      </c>
      <c r="W1443">
        <v>3</v>
      </c>
      <c r="AA1443">
        <v>1258</v>
      </c>
      <c r="AB1443" t="s">
        <v>175</v>
      </c>
    </row>
    <row r="1444" spans="1:28" x14ac:dyDescent="0.25">
      <c r="A1444" s="19" t="s">
        <v>318</v>
      </c>
      <c r="B1444" s="21" t="s">
        <v>350</v>
      </c>
      <c r="C1444">
        <v>52</v>
      </c>
      <c r="D1444">
        <v>9</v>
      </c>
      <c r="E1444" s="27" t="str">
        <f>VLOOKUP(U1444, method!$A$1:$B$15, 2, 0)</f>
        <v>中後</v>
      </c>
      <c r="F1444">
        <v>7</v>
      </c>
      <c r="G1444">
        <v>128</v>
      </c>
      <c r="H1444" s="44">
        <v>1200</v>
      </c>
      <c r="I1444" s="22" t="s">
        <v>33</v>
      </c>
      <c r="J1444">
        <v>1</v>
      </c>
      <c r="K1444">
        <v>11.63</v>
      </c>
      <c r="L1444">
        <v>15</v>
      </c>
      <c r="M1444">
        <v>12</v>
      </c>
      <c r="N1444">
        <v>24</v>
      </c>
      <c r="O1444" t="s">
        <v>631</v>
      </c>
      <c r="P1444" s="35" t="s">
        <v>455</v>
      </c>
      <c r="Q1444">
        <v>3</v>
      </c>
      <c r="R1444">
        <v>70</v>
      </c>
      <c r="S1444" s="23" t="s">
        <v>72</v>
      </c>
      <c r="T1444" t="s">
        <v>501</v>
      </c>
      <c r="U1444">
        <v>9</v>
      </c>
      <c r="V1444">
        <v>9</v>
      </c>
      <c r="W1444">
        <v>9</v>
      </c>
      <c r="AA1444">
        <v>1263</v>
      </c>
      <c r="AB1444" t="s">
        <v>803</v>
      </c>
    </row>
    <row r="1445" spans="1:28" x14ac:dyDescent="0.25">
      <c r="A1445" s="19" t="s">
        <v>318</v>
      </c>
      <c r="B1445" s="21" t="s">
        <v>350</v>
      </c>
      <c r="C1445">
        <v>25</v>
      </c>
      <c r="D1445">
        <v>13</v>
      </c>
      <c r="E1445" s="28" t="str">
        <f>VLOOKUP(U1445, method!$A$1:$B$15, 2, 0)</f>
        <v>中前</v>
      </c>
      <c r="F1445">
        <v>5</v>
      </c>
      <c r="G1445">
        <v>128</v>
      </c>
      <c r="H1445" s="46">
        <v>1400</v>
      </c>
      <c r="I1445" s="21" t="s">
        <v>61</v>
      </c>
      <c r="J1445">
        <v>1</v>
      </c>
      <c r="K1445">
        <v>22.67</v>
      </c>
      <c r="L1445">
        <v>24</v>
      </c>
      <c r="M1445">
        <v>11</v>
      </c>
      <c r="N1445">
        <v>24</v>
      </c>
      <c r="O1445" t="s">
        <v>532</v>
      </c>
      <c r="P1445" s="35" t="s">
        <v>436</v>
      </c>
      <c r="Q1445">
        <v>3</v>
      </c>
      <c r="R1445">
        <v>72</v>
      </c>
      <c r="S1445" s="23" t="s">
        <v>72</v>
      </c>
      <c r="T1445">
        <v>8</v>
      </c>
      <c r="U1445">
        <v>5</v>
      </c>
      <c r="V1445">
        <v>6</v>
      </c>
      <c r="W1445">
        <v>8</v>
      </c>
      <c r="X1445">
        <v>13</v>
      </c>
      <c r="AA1445">
        <v>1231</v>
      </c>
      <c r="AB1445" t="s">
        <v>30</v>
      </c>
    </row>
    <row r="1446" spans="1:28" x14ac:dyDescent="0.25">
      <c r="A1446" s="19" t="s">
        <v>318</v>
      </c>
      <c r="B1446" s="21" t="s">
        <v>350</v>
      </c>
      <c r="C1446">
        <v>85</v>
      </c>
      <c r="D1446">
        <v>6</v>
      </c>
      <c r="E1446" s="28" t="str">
        <f>VLOOKUP(U1446, method!$A$1:$B$15, 2, 0)</f>
        <v>中前</v>
      </c>
      <c r="F1446">
        <v>5</v>
      </c>
      <c r="G1446">
        <v>127</v>
      </c>
      <c r="H1446" s="44">
        <v>1200</v>
      </c>
      <c r="I1446" s="21" t="s">
        <v>61</v>
      </c>
      <c r="J1446">
        <v>1</v>
      </c>
      <c r="K1446">
        <v>9.02</v>
      </c>
      <c r="L1446">
        <v>9</v>
      </c>
      <c r="M1446">
        <v>11</v>
      </c>
      <c r="N1446">
        <v>24</v>
      </c>
      <c r="O1446" t="s">
        <v>491</v>
      </c>
      <c r="P1446" s="35" t="s">
        <v>436</v>
      </c>
      <c r="Q1446">
        <v>3</v>
      </c>
      <c r="R1446">
        <v>72</v>
      </c>
      <c r="S1446" s="23" t="s">
        <v>72</v>
      </c>
      <c r="T1446">
        <v>3</v>
      </c>
      <c r="U1446">
        <v>6</v>
      </c>
      <c r="V1446">
        <v>7</v>
      </c>
      <c r="W1446">
        <v>6</v>
      </c>
      <c r="AA1446">
        <v>1268</v>
      </c>
      <c r="AB1446" t="s">
        <v>875</v>
      </c>
    </row>
    <row r="1447" spans="1:28" x14ac:dyDescent="0.25">
      <c r="A1447" s="19" t="s">
        <v>318</v>
      </c>
      <c r="B1447" s="22" t="s">
        <v>352</v>
      </c>
      <c r="C1447">
        <v>3.5</v>
      </c>
      <c r="D1447" s="34">
        <v>5</v>
      </c>
      <c r="E1447" s="28" t="str">
        <f>VLOOKUP(U1447, method!$A$1:$B$15, 2, 0)</f>
        <v>中前</v>
      </c>
      <c r="F1447">
        <v>1</v>
      </c>
      <c r="G1447">
        <v>135</v>
      </c>
      <c r="H1447" s="44">
        <v>1200</v>
      </c>
      <c r="I1447" s="22" t="s">
        <v>33</v>
      </c>
      <c r="J1447">
        <v>1</v>
      </c>
      <c r="K1447">
        <v>9.86</v>
      </c>
      <c r="L1447">
        <v>25</v>
      </c>
      <c r="M1447">
        <v>6</v>
      </c>
      <c r="N1447">
        <v>25</v>
      </c>
      <c r="O1447" s="31" t="s">
        <v>435</v>
      </c>
      <c r="P1447" s="35" t="s">
        <v>436</v>
      </c>
      <c r="Q1447">
        <v>3</v>
      </c>
      <c r="R1447">
        <v>80</v>
      </c>
      <c r="S1447" s="25" t="s">
        <v>89</v>
      </c>
      <c r="T1447" s="10" t="s">
        <v>498</v>
      </c>
      <c r="U1447">
        <v>4</v>
      </c>
      <c r="V1447">
        <v>4</v>
      </c>
      <c r="W1447">
        <v>5</v>
      </c>
      <c r="AA1447">
        <v>1107</v>
      </c>
      <c r="AB1447" t="s">
        <v>158</v>
      </c>
    </row>
    <row r="1448" spans="1:28" x14ac:dyDescent="0.25">
      <c r="A1448" s="19" t="s">
        <v>318</v>
      </c>
      <c r="B1448" s="22" t="s">
        <v>352</v>
      </c>
      <c r="C1448">
        <v>2</v>
      </c>
      <c r="D1448" s="33">
        <v>1</v>
      </c>
      <c r="E1448" s="28" t="str">
        <f>VLOOKUP(U1448, method!$A$1:$B$15, 2, 0)</f>
        <v>中前</v>
      </c>
      <c r="F1448">
        <v>2</v>
      </c>
      <c r="G1448">
        <v>129</v>
      </c>
      <c r="H1448" s="44">
        <v>1200</v>
      </c>
      <c r="I1448" s="18" t="s">
        <v>12</v>
      </c>
      <c r="J1448">
        <v>1</v>
      </c>
      <c r="K1448">
        <v>10</v>
      </c>
      <c r="L1448">
        <v>4</v>
      </c>
      <c r="M1448">
        <v>6</v>
      </c>
      <c r="N1448">
        <v>25</v>
      </c>
      <c r="O1448" s="31" t="s">
        <v>439</v>
      </c>
      <c r="P1448" s="36" t="s">
        <v>440</v>
      </c>
      <c r="Q1448">
        <v>3</v>
      </c>
      <c r="R1448">
        <v>70</v>
      </c>
      <c r="S1448" s="25" t="s">
        <v>89</v>
      </c>
      <c r="T1448" t="s">
        <v>536</v>
      </c>
      <c r="U1448">
        <v>5</v>
      </c>
      <c r="V1448">
        <v>5</v>
      </c>
      <c r="W1448">
        <v>1</v>
      </c>
      <c r="AA1448">
        <v>1122</v>
      </c>
      <c r="AB1448" t="s">
        <v>1117</v>
      </c>
    </row>
    <row r="1449" spans="1:28" x14ac:dyDescent="0.25">
      <c r="A1449" s="19" t="s">
        <v>318</v>
      </c>
      <c r="B1449" s="22" t="s">
        <v>352</v>
      </c>
      <c r="C1449">
        <v>3.6</v>
      </c>
      <c r="D1449" s="33">
        <v>2</v>
      </c>
      <c r="E1449" s="28" t="str">
        <f>VLOOKUP(U1449, method!$A$1:$B$15, 2, 0)</f>
        <v>中前</v>
      </c>
      <c r="F1449">
        <v>5</v>
      </c>
      <c r="G1449">
        <v>129</v>
      </c>
      <c r="H1449" s="44">
        <v>1200</v>
      </c>
      <c r="I1449" s="18" t="s">
        <v>12</v>
      </c>
      <c r="J1449">
        <v>1</v>
      </c>
      <c r="K1449">
        <v>9.43</v>
      </c>
      <c r="L1449">
        <v>14</v>
      </c>
      <c r="M1449">
        <v>5</v>
      </c>
      <c r="N1449">
        <v>25</v>
      </c>
      <c r="O1449" s="30" t="s">
        <v>445</v>
      </c>
      <c r="P1449" s="35" t="s">
        <v>436</v>
      </c>
      <c r="Q1449">
        <v>3</v>
      </c>
      <c r="R1449">
        <v>69</v>
      </c>
      <c r="S1449" s="25" t="s">
        <v>89</v>
      </c>
      <c r="T1449" s="10" t="s">
        <v>597</v>
      </c>
      <c r="U1449">
        <v>5</v>
      </c>
      <c r="V1449">
        <v>5</v>
      </c>
      <c r="W1449">
        <v>2</v>
      </c>
      <c r="AA1449">
        <v>1109</v>
      </c>
      <c r="AB1449" t="s">
        <v>64</v>
      </c>
    </row>
    <row r="1450" spans="1:28" x14ac:dyDescent="0.25">
      <c r="A1450" s="19" t="s">
        <v>318</v>
      </c>
      <c r="B1450" s="22" t="s">
        <v>352</v>
      </c>
      <c r="C1450">
        <v>6.5</v>
      </c>
      <c r="D1450" s="33">
        <v>2</v>
      </c>
      <c r="E1450" s="28" t="str">
        <f>VLOOKUP(U1450, method!$A$1:$B$15, 2, 0)</f>
        <v>中前</v>
      </c>
      <c r="F1450">
        <v>6</v>
      </c>
      <c r="G1450">
        <v>125</v>
      </c>
      <c r="H1450" s="44">
        <v>1200</v>
      </c>
      <c r="I1450" s="19" t="s">
        <v>388</v>
      </c>
      <c r="J1450">
        <v>1</v>
      </c>
      <c r="K1450">
        <v>9.24</v>
      </c>
      <c r="L1450">
        <v>30</v>
      </c>
      <c r="M1450">
        <v>4</v>
      </c>
      <c r="N1450">
        <v>25</v>
      </c>
      <c r="O1450" s="31" t="s">
        <v>451</v>
      </c>
      <c r="P1450" s="35" t="s">
        <v>436</v>
      </c>
      <c r="Q1450">
        <v>3</v>
      </c>
      <c r="R1450">
        <v>68</v>
      </c>
      <c r="S1450" s="25" t="s">
        <v>89</v>
      </c>
      <c r="T1450" s="10" t="s">
        <v>376</v>
      </c>
      <c r="U1450">
        <v>4</v>
      </c>
      <c r="V1450">
        <v>3</v>
      </c>
      <c r="W1450">
        <v>2</v>
      </c>
      <c r="AA1450">
        <v>1098</v>
      </c>
      <c r="AB1450" t="s">
        <v>64</v>
      </c>
    </row>
    <row r="1451" spans="1:28" x14ac:dyDescent="0.25">
      <c r="A1451" s="19" t="s">
        <v>318</v>
      </c>
      <c r="B1451" s="22" t="s">
        <v>352</v>
      </c>
      <c r="C1451">
        <v>2.5</v>
      </c>
      <c r="D1451" s="33">
        <v>2</v>
      </c>
      <c r="E1451" s="28" t="str">
        <f>VLOOKUP(U1451, method!$A$1:$B$15, 2, 0)</f>
        <v>中前</v>
      </c>
      <c r="F1451">
        <v>5</v>
      </c>
      <c r="G1451">
        <v>122</v>
      </c>
      <c r="H1451" s="44">
        <v>1200</v>
      </c>
      <c r="I1451" s="19" t="s">
        <v>388</v>
      </c>
      <c r="J1451">
        <v>1</v>
      </c>
      <c r="K1451">
        <v>9.48</v>
      </c>
      <c r="L1451">
        <v>9</v>
      </c>
      <c r="M1451">
        <v>4</v>
      </c>
      <c r="N1451">
        <v>25</v>
      </c>
      <c r="O1451" s="31" t="s">
        <v>439</v>
      </c>
      <c r="P1451" s="35" t="s">
        <v>436</v>
      </c>
      <c r="Q1451">
        <v>3</v>
      </c>
      <c r="R1451">
        <v>66</v>
      </c>
      <c r="S1451" s="25" t="s">
        <v>89</v>
      </c>
      <c r="T1451" s="10" t="s">
        <v>539</v>
      </c>
      <c r="U1451">
        <v>4</v>
      </c>
      <c r="V1451">
        <v>3</v>
      </c>
      <c r="W1451">
        <v>2</v>
      </c>
      <c r="AA1451">
        <v>1107</v>
      </c>
      <c r="AB1451" t="s">
        <v>64</v>
      </c>
    </row>
    <row r="1452" spans="1:28" x14ac:dyDescent="0.25">
      <c r="A1452" s="19" t="s">
        <v>318</v>
      </c>
      <c r="B1452" s="22" t="s">
        <v>352</v>
      </c>
      <c r="C1452">
        <v>19</v>
      </c>
      <c r="D1452" s="34">
        <v>5</v>
      </c>
      <c r="E1452" s="29" t="str">
        <f>VLOOKUP(U1452, method!$A$1:$B$15, 2, 0)</f>
        <v>留後</v>
      </c>
      <c r="F1452">
        <v>10</v>
      </c>
      <c r="G1452">
        <v>122</v>
      </c>
      <c r="H1452" s="44">
        <v>1200</v>
      </c>
      <c r="I1452" s="14" t="s">
        <v>45</v>
      </c>
      <c r="J1452">
        <v>1</v>
      </c>
      <c r="K1452">
        <v>9.94</v>
      </c>
      <c r="L1452">
        <v>19</v>
      </c>
      <c r="M1452">
        <v>3</v>
      </c>
      <c r="N1452">
        <v>25</v>
      </c>
      <c r="O1452" s="30" t="s">
        <v>445</v>
      </c>
      <c r="P1452" s="35" t="s">
        <v>436</v>
      </c>
      <c r="Q1452">
        <v>3</v>
      </c>
      <c r="R1452">
        <v>67</v>
      </c>
      <c r="S1452" s="25" t="s">
        <v>89</v>
      </c>
      <c r="T1452" s="10" t="s">
        <v>552</v>
      </c>
      <c r="U1452">
        <v>12</v>
      </c>
      <c r="V1452">
        <v>11</v>
      </c>
      <c r="W1452">
        <v>5</v>
      </c>
      <c r="AA1452">
        <v>1101</v>
      </c>
      <c r="AB1452" t="s">
        <v>823</v>
      </c>
    </row>
    <row r="1453" spans="1:28" x14ac:dyDescent="0.25">
      <c r="A1453" s="19" t="s">
        <v>318</v>
      </c>
      <c r="B1453" s="22" t="s">
        <v>352</v>
      </c>
      <c r="C1453">
        <v>28</v>
      </c>
      <c r="D1453" s="34">
        <v>4</v>
      </c>
      <c r="E1453" s="29" t="str">
        <f>VLOOKUP(U1453, method!$A$1:$B$15, 2, 0)</f>
        <v>留後</v>
      </c>
      <c r="F1453">
        <v>11</v>
      </c>
      <c r="G1453">
        <v>124</v>
      </c>
      <c r="H1453" s="46">
        <v>1400</v>
      </c>
      <c r="I1453" s="14" t="s">
        <v>45</v>
      </c>
      <c r="J1453">
        <v>1</v>
      </c>
      <c r="K1453">
        <v>21.16</v>
      </c>
      <c r="L1453">
        <v>23</v>
      </c>
      <c r="M1453">
        <v>2</v>
      </c>
      <c r="N1453">
        <v>25</v>
      </c>
      <c r="O1453" t="s">
        <v>545</v>
      </c>
      <c r="P1453" s="35" t="s">
        <v>455</v>
      </c>
      <c r="Q1453">
        <v>3</v>
      </c>
      <c r="R1453">
        <v>68</v>
      </c>
      <c r="S1453" s="25" t="s">
        <v>89</v>
      </c>
      <c r="T1453" s="10" t="s">
        <v>452</v>
      </c>
      <c r="U1453">
        <v>12</v>
      </c>
      <c r="V1453">
        <v>12</v>
      </c>
      <c r="W1453">
        <v>10</v>
      </c>
      <c r="X1453">
        <v>4</v>
      </c>
      <c r="AA1453">
        <v>1106</v>
      </c>
      <c r="AB1453" t="s">
        <v>463</v>
      </c>
    </row>
    <row r="1454" spans="1:28" x14ac:dyDescent="0.25">
      <c r="A1454" s="19" t="s">
        <v>318</v>
      </c>
      <c r="B1454" s="22" t="s">
        <v>352</v>
      </c>
      <c r="C1454">
        <v>20</v>
      </c>
      <c r="D1454">
        <v>9</v>
      </c>
      <c r="E1454" s="29" t="str">
        <f>VLOOKUP(U1454, method!$A$1:$B$15, 2, 0)</f>
        <v>留後</v>
      </c>
      <c r="F1454">
        <v>12</v>
      </c>
      <c r="G1454">
        <v>129</v>
      </c>
      <c r="H1454" s="46">
        <v>1400</v>
      </c>
      <c r="I1454" s="15" t="s">
        <v>391</v>
      </c>
      <c r="J1454">
        <v>1</v>
      </c>
      <c r="K1454">
        <v>22.21</v>
      </c>
      <c r="L1454">
        <v>9</v>
      </c>
      <c r="M1454">
        <v>2</v>
      </c>
      <c r="N1454">
        <v>25</v>
      </c>
      <c r="O1454" t="s">
        <v>532</v>
      </c>
      <c r="P1454" s="35" t="s">
        <v>455</v>
      </c>
      <c r="Q1454">
        <v>3</v>
      </c>
      <c r="R1454">
        <v>70</v>
      </c>
      <c r="S1454" s="25" t="s">
        <v>89</v>
      </c>
      <c r="T1454" t="s">
        <v>480</v>
      </c>
      <c r="U1454">
        <v>11</v>
      </c>
      <c r="V1454">
        <v>12</v>
      </c>
      <c r="W1454">
        <v>13</v>
      </c>
      <c r="X1454">
        <v>9</v>
      </c>
      <c r="AA1454">
        <v>1091</v>
      </c>
      <c r="AB1454" t="s">
        <v>463</v>
      </c>
    </row>
    <row r="1455" spans="1:28" x14ac:dyDescent="0.25">
      <c r="A1455" s="19" t="s">
        <v>318</v>
      </c>
      <c r="B1455" s="22" t="s">
        <v>352</v>
      </c>
      <c r="C1455">
        <v>27</v>
      </c>
      <c r="D1455">
        <v>8</v>
      </c>
      <c r="E1455" s="26" t="str">
        <f>VLOOKUP(U1455, method!$A$1:$B$15, 2, 0)</f>
        <v>放頭</v>
      </c>
      <c r="F1455">
        <v>2</v>
      </c>
      <c r="G1455">
        <v>122</v>
      </c>
      <c r="H1455" s="46">
        <v>1600</v>
      </c>
      <c r="I1455" s="14" t="s">
        <v>45</v>
      </c>
      <c r="J1455">
        <v>1</v>
      </c>
      <c r="K1455">
        <v>34.630000000000003</v>
      </c>
      <c r="L1455">
        <v>12</v>
      </c>
      <c r="M1455">
        <v>1</v>
      </c>
      <c r="N1455">
        <v>25</v>
      </c>
      <c r="O1455" t="s">
        <v>631</v>
      </c>
      <c r="P1455" s="35" t="s">
        <v>455</v>
      </c>
      <c r="Q1455" t="s">
        <v>777</v>
      </c>
      <c r="R1455">
        <v>70</v>
      </c>
      <c r="S1455" s="25" t="s">
        <v>89</v>
      </c>
      <c r="T1455" t="s">
        <v>456</v>
      </c>
      <c r="U1455">
        <v>3</v>
      </c>
      <c r="V1455">
        <v>6</v>
      </c>
      <c r="W1455">
        <v>4</v>
      </c>
      <c r="X1455">
        <v>8</v>
      </c>
      <c r="AA1455">
        <v>1102</v>
      </c>
      <c r="AB1455" t="s">
        <v>463</v>
      </c>
    </row>
    <row r="1456" spans="1:28" x14ac:dyDescent="0.25">
      <c r="A1456" s="19" t="s">
        <v>318</v>
      </c>
      <c r="B1456" s="22" t="s">
        <v>352</v>
      </c>
      <c r="C1456">
        <v>17</v>
      </c>
      <c r="D1456" s="33">
        <v>2</v>
      </c>
      <c r="E1456" s="26" t="str">
        <f>VLOOKUP(U1456, method!$A$1:$B$15, 2, 0)</f>
        <v>放頭</v>
      </c>
      <c r="F1456">
        <v>3</v>
      </c>
      <c r="G1456">
        <v>124</v>
      </c>
      <c r="H1456" s="46">
        <v>1400</v>
      </c>
      <c r="I1456" s="14" t="s">
        <v>45</v>
      </c>
      <c r="J1456">
        <v>1</v>
      </c>
      <c r="K1456">
        <v>22.23</v>
      </c>
      <c r="L1456">
        <v>29</v>
      </c>
      <c r="M1456">
        <v>12</v>
      </c>
      <c r="N1456">
        <v>24</v>
      </c>
      <c r="O1456" t="s">
        <v>469</v>
      </c>
      <c r="P1456" s="35" t="s">
        <v>455</v>
      </c>
      <c r="Q1456">
        <v>3</v>
      </c>
      <c r="R1456">
        <v>68</v>
      </c>
      <c r="S1456" s="25" t="s">
        <v>89</v>
      </c>
      <c r="T1456" s="10" t="s">
        <v>539</v>
      </c>
      <c r="U1456">
        <v>2</v>
      </c>
      <c r="V1456">
        <v>4</v>
      </c>
      <c r="W1456">
        <v>3</v>
      </c>
      <c r="X1456">
        <v>2</v>
      </c>
      <c r="AA1456">
        <v>1099</v>
      </c>
      <c r="AB1456" t="s">
        <v>463</v>
      </c>
    </row>
    <row r="1457" spans="1:28" x14ac:dyDescent="0.25">
      <c r="A1457" s="19" t="s">
        <v>318</v>
      </c>
      <c r="B1457" s="22" t="s">
        <v>352</v>
      </c>
      <c r="C1457">
        <v>16</v>
      </c>
      <c r="D1457">
        <v>11</v>
      </c>
      <c r="E1457" s="27" t="str">
        <f>VLOOKUP(U1457, method!$A$1:$B$15, 2, 0)</f>
        <v>中後</v>
      </c>
      <c r="F1457">
        <v>10</v>
      </c>
      <c r="G1457">
        <v>129</v>
      </c>
      <c r="H1457" s="46">
        <v>1400</v>
      </c>
      <c r="I1457" s="17" t="s">
        <v>399</v>
      </c>
      <c r="J1457">
        <v>1</v>
      </c>
      <c r="K1457">
        <v>22.5</v>
      </c>
      <c r="L1457">
        <v>1</v>
      </c>
      <c r="M1457">
        <v>12</v>
      </c>
      <c r="N1457">
        <v>24</v>
      </c>
      <c r="O1457" t="s">
        <v>631</v>
      </c>
      <c r="P1457" s="35" t="s">
        <v>455</v>
      </c>
      <c r="Q1457">
        <v>3</v>
      </c>
      <c r="R1457">
        <v>69</v>
      </c>
      <c r="S1457" s="25" t="s">
        <v>89</v>
      </c>
      <c r="T1457">
        <v>8</v>
      </c>
      <c r="U1457">
        <v>10</v>
      </c>
      <c r="V1457">
        <v>8</v>
      </c>
      <c r="W1457">
        <v>7</v>
      </c>
      <c r="X1457">
        <v>11</v>
      </c>
      <c r="AA1457">
        <v>1097</v>
      </c>
      <c r="AB1457" t="s">
        <v>639</v>
      </c>
    </row>
    <row r="1458" spans="1:28" x14ac:dyDescent="0.25">
      <c r="A1458" s="19" t="s">
        <v>318</v>
      </c>
      <c r="B1458" s="22" t="s">
        <v>352</v>
      </c>
      <c r="C1458">
        <v>9.4</v>
      </c>
      <c r="D1458" s="33">
        <v>3</v>
      </c>
      <c r="E1458" s="28" t="str">
        <f>VLOOKUP(U1458, method!$A$1:$B$15, 2, 0)</f>
        <v>中前</v>
      </c>
      <c r="F1458">
        <v>3</v>
      </c>
      <c r="G1458">
        <v>123</v>
      </c>
      <c r="H1458" s="44">
        <v>1200</v>
      </c>
      <c r="I1458" s="20" t="s">
        <v>56</v>
      </c>
      <c r="J1458">
        <v>1</v>
      </c>
      <c r="K1458">
        <v>8.64</v>
      </c>
      <c r="L1458">
        <v>9</v>
      </c>
      <c r="M1458">
        <v>11</v>
      </c>
      <c r="N1458">
        <v>24</v>
      </c>
      <c r="O1458" t="s">
        <v>491</v>
      </c>
      <c r="P1458" s="35" t="s">
        <v>436</v>
      </c>
      <c r="Q1458">
        <v>3</v>
      </c>
      <c r="R1458">
        <v>68</v>
      </c>
      <c r="S1458" s="25" t="s">
        <v>89</v>
      </c>
      <c r="T1458" s="10" t="s">
        <v>376</v>
      </c>
      <c r="U1458">
        <v>5</v>
      </c>
      <c r="V1458">
        <v>4</v>
      </c>
      <c r="W1458">
        <v>3</v>
      </c>
      <c r="AA1458">
        <v>1113</v>
      </c>
      <c r="AB1458" t="s">
        <v>227</v>
      </c>
    </row>
    <row r="1459" spans="1:28" x14ac:dyDescent="0.25">
      <c r="A1459" s="19" t="s">
        <v>318</v>
      </c>
      <c r="B1459" s="22" t="s">
        <v>352</v>
      </c>
      <c r="C1459">
        <v>12</v>
      </c>
      <c r="D1459">
        <v>11</v>
      </c>
      <c r="E1459" s="28" t="str">
        <f>VLOOKUP(U1459, method!$A$1:$B$15, 2, 0)</f>
        <v>中前</v>
      </c>
      <c r="F1459">
        <v>10</v>
      </c>
      <c r="G1459">
        <v>124</v>
      </c>
      <c r="H1459" s="46">
        <v>1400</v>
      </c>
      <c r="I1459" s="15" t="s">
        <v>391</v>
      </c>
      <c r="J1459">
        <v>1</v>
      </c>
      <c r="K1459">
        <v>22.41</v>
      </c>
      <c r="L1459">
        <v>13</v>
      </c>
      <c r="M1459">
        <v>10</v>
      </c>
      <c r="N1459">
        <v>24</v>
      </c>
      <c r="O1459" t="s">
        <v>491</v>
      </c>
      <c r="P1459" s="35" t="s">
        <v>436</v>
      </c>
      <c r="Q1459">
        <v>3</v>
      </c>
      <c r="R1459">
        <v>69</v>
      </c>
      <c r="S1459" s="25" t="s">
        <v>89</v>
      </c>
      <c r="T1459" t="s">
        <v>558</v>
      </c>
      <c r="U1459">
        <v>4</v>
      </c>
      <c r="V1459">
        <v>2</v>
      </c>
      <c r="W1459">
        <v>2</v>
      </c>
      <c r="X1459">
        <v>11</v>
      </c>
      <c r="AA1459">
        <v>1091</v>
      </c>
      <c r="AB1459" t="s">
        <v>463</v>
      </c>
    </row>
    <row r="1460" spans="1:28" x14ac:dyDescent="0.25">
      <c r="A1460" s="19" t="s">
        <v>318</v>
      </c>
      <c r="B1460" s="22" t="s">
        <v>352</v>
      </c>
      <c r="C1460">
        <v>24</v>
      </c>
      <c r="D1460">
        <v>6</v>
      </c>
      <c r="E1460" s="27" t="str">
        <f>VLOOKUP(U1460, method!$A$1:$B$15, 2, 0)</f>
        <v>中後</v>
      </c>
      <c r="F1460">
        <v>9</v>
      </c>
      <c r="G1460">
        <v>123</v>
      </c>
      <c r="H1460" s="44">
        <v>1200</v>
      </c>
      <c r="I1460" s="15" t="s">
        <v>391</v>
      </c>
      <c r="J1460">
        <v>1</v>
      </c>
      <c r="K1460">
        <v>10.06</v>
      </c>
      <c r="L1460">
        <v>22</v>
      </c>
      <c r="M1460">
        <v>9</v>
      </c>
      <c r="N1460">
        <v>24</v>
      </c>
      <c r="O1460" t="s">
        <v>469</v>
      </c>
      <c r="P1460" s="36" t="s">
        <v>479</v>
      </c>
      <c r="Q1460">
        <v>3</v>
      </c>
      <c r="R1460">
        <v>69</v>
      </c>
      <c r="S1460" s="25" t="s">
        <v>89</v>
      </c>
      <c r="T1460" s="10" t="s">
        <v>498</v>
      </c>
      <c r="U1460">
        <v>9</v>
      </c>
      <c r="V1460">
        <v>7</v>
      </c>
      <c r="W1460">
        <v>6</v>
      </c>
      <c r="AA1460">
        <v>1090</v>
      </c>
      <c r="AB1460" t="s">
        <v>463</v>
      </c>
    </row>
    <row r="1461" spans="1:28" x14ac:dyDescent="0.25">
      <c r="A1461" s="19" t="s">
        <v>318</v>
      </c>
      <c r="B1461" s="22" t="s">
        <v>352</v>
      </c>
      <c r="C1461">
        <v>5.5</v>
      </c>
      <c r="D1461" s="34">
        <v>4</v>
      </c>
      <c r="E1461" s="26" t="str">
        <f>VLOOKUP(U1461, method!$A$1:$B$15, 2, 0)</f>
        <v>放頭</v>
      </c>
      <c r="F1461">
        <v>9</v>
      </c>
      <c r="G1461">
        <v>129</v>
      </c>
      <c r="H1461" s="46">
        <v>1400</v>
      </c>
      <c r="I1461" s="20" t="s">
        <v>56</v>
      </c>
      <c r="J1461">
        <v>1</v>
      </c>
      <c r="K1461">
        <v>22.28</v>
      </c>
      <c r="L1461">
        <v>2</v>
      </c>
      <c r="M1461">
        <v>6</v>
      </c>
      <c r="N1461">
        <v>24</v>
      </c>
      <c r="O1461" t="s">
        <v>551</v>
      </c>
      <c r="P1461" s="35" t="s">
        <v>436</v>
      </c>
      <c r="Q1461">
        <v>3</v>
      </c>
      <c r="R1461">
        <v>69</v>
      </c>
      <c r="S1461" s="25" t="s">
        <v>89</v>
      </c>
      <c r="T1461">
        <v>3</v>
      </c>
      <c r="U1461">
        <v>3</v>
      </c>
      <c r="V1461">
        <v>4</v>
      </c>
      <c r="W1461">
        <v>3</v>
      </c>
      <c r="X1461">
        <v>4</v>
      </c>
      <c r="AA1461">
        <v>1093</v>
      </c>
      <c r="AB1461" t="s">
        <v>463</v>
      </c>
    </row>
    <row r="1462" spans="1:28" x14ac:dyDescent="0.25">
      <c r="A1462" s="19" t="s">
        <v>318</v>
      </c>
      <c r="B1462" s="22" t="s">
        <v>352</v>
      </c>
      <c r="C1462">
        <v>7.2</v>
      </c>
      <c r="D1462">
        <v>9</v>
      </c>
      <c r="E1462" s="29" t="str">
        <f>VLOOKUP(U1462, method!$A$1:$B$15, 2, 0)</f>
        <v>留後</v>
      </c>
      <c r="F1462">
        <v>14</v>
      </c>
      <c r="G1462">
        <v>128</v>
      </c>
      <c r="H1462" s="44">
        <v>1200</v>
      </c>
      <c r="I1462" s="18" t="s">
        <v>12</v>
      </c>
      <c r="J1462">
        <v>1</v>
      </c>
      <c r="K1462">
        <v>10.93</v>
      </c>
      <c r="L1462">
        <v>28</v>
      </c>
      <c r="M1462">
        <v>4</v>
      </c>
      <c r="N1462">
        <v>24</v>
      </c>
      <c r="O1462" t="s">
        <v>545</v>
      </c>
      <c r="P1462" s="36" t="s">
        <v>479</v>
      </c>
      <c r="Q1462">
        <v>3</v>
      </c>
      <c r="R1462">
        <v>69</v>
      </c>
      <c r="S1462" s="25" t="s">
        <v>89</v>
      </c>
      <c r="T1462" t="s">
        <v>546</v>
      </c>
      <c r="U1462">
        <v>12</v>
      </c>
      <c r="V1462">
        <v>13</v>
      </c>
      <c r="W1462">
        <v>9</v>
      </c>
      <c r="AA1462">
        <v>1098</v>
      </c>
      <c r="AB1462" t="s">
        <v>463</v>
      </c>
    </row>
    <row r="1463" spans="1:28" x14ac:dyDescent="0.25">
      <c r="A1463" s="19" t="s">
        <v>318</v>
      </c>
      <c r="B1463" s="22" t="s">
        <v>352</v>
      </c>
      <c r="C1463">
        <v>3</v>
      </c>
      <c r="D1463">
        <v>12</v>
      </c>
      <c r="E1463" s="26" t="str">
        <f>VLOOKUP(U1463, method!$A$1:$B$15, 2, 0)</f>
        <v>放頭</v>
      </c>
      <c r="F1463">
        <v>10</v>
      </c>
      <c r="G1463">
        <v>122</v>
      </c>
      <c r="H1463" s="46">
        <v>1400</v>
      </c>
      <c r="I1463" s="14" t="s">
        <v>398</v>
      </c>
      <c r="J1463">
        <v>1</v>
      </c>
      <c r="K1463">
        <v>23</v>
      </c>
      <c r="L1463">
        <v>12</v>
      </c>
      <c r="M1463">
        <v>2</v>
      </c>
      <c r="N1463">
        <v>24</v>
      </c>
      <c r="O1463" t="s">
        <v>545</v>
      </c>
      <c r="P1463" s="35" t="s">
        <v>455</v>
      </c>
      <c r="Q1463">
        <v>3</v>
      </c>
      <c r="R1463">
        <v>69</v>
      </c>
      <c r="S1463" s="25" t="s">
        <v>89</v>
      </c>
      <c r="T1463" t="s">
        <v>664</v>
      </c>
      <c r="U1463">
        <v>2</v>
      </c>
      <c r="V1463">
        <v>2</v>
      </c>
      <c r="W1463">
        <v>2</v>
      </c>
      <c r="X1463">
        <v>12</v>
      </c>
      <c r="AA1463">
        <v>1117</v>
      </c>
      <c r="AB1463" t="s">
        <v>463</v>
      </c>
    </row>
    <row r="1464" spans="1:28" x14ac:dyDescent="0.25">
      <c r="A1464" s="19" t="s">
        <v>318</v>
      </c>
      <c r="B1464" s="22" t="s">
        <v>352</v>
      </c>
      <c r="C1464">
        <v>2.6</v>
      </c>
      <c r="D1464" s="33">
        <v>1</v>
      </c>
      <c r="E1464" s="26" t="str">
        <f>VLOOKUP(U1464, method!$A$1:$B$15, 2, 0)</f>
        <v>放頭</v>
      </c>
      <c r="F1464">
        <v>11</v>
      </c>
      <c r="G1464">
        <v>122</v>
      </c>
      <c r="H1464" s="46">
        <v>1400</v>
      </c>
      <c r="I1464" s="18" t="s">
        <v>12</v>
      </c>
      <c r="J1464">
        <v>1</v>
      </c>
      <c r="K1464">
        <v>22.07</v>
      </c>
      <c r="L1464">
        <v>21</v>
      </c>
      <c r="M1464">
        <v>1</v>
      </c>
      <c r="N1464">
        <v>24</v>
      </c>
      <c r="O1464" t="s">
        <v>545</v>
      </c>
      <c r="P1464" s="35" t="s">
        <v>455</v>
      </c>
      <c r="Q1464">
        <v>3</v>
      </c>
      <c r="R1464">
        <v>62</v>
      </c>
      <c r="S1464" s="25" t="s">
        <v>89</v>
      </c>
      <c r="T1464" s="10" t="s">
        <v>526</v>
      </c>
      <c r="U1464">
        <v>2</v>
      </c>
      <c r="V1464">
        <v>2</v>
      </c>
      <c r="W1464">
        <v>2</v>
      </c>
      <c r="X1464">
        <v>1</v>
      </c>
      <c r="AA1464">
        <v>1122</v>
      </c>
      <c r="AB1464" t="s">
        <v>463</v>
      </c>
    </row>
    <row r="1465" spans="1:28" x14ac:dyDescent="0.25">
      <c r="A1465" s="19" t="s">
        <v>318</v>
      </c>
      <c r="B1465" s="22" t="s">
        <v>352</v>
      </c>
      <c r="C1465">
        <v>1.8</v>
      </c>
      <c r="D1465" s="33">
        <v>1</v>
      </c>
      <c r="E1465" s="28" t="str">
        <f>VLOOKUP(U1465, method!$A$1:$B$15, 2, 0)</f>
        <v>中前</v>
      </c>
      <c r="F1465">
        <v>12</v>
      </c>
      <c r="G1465">
        <v>130</v>
      </c>
      <c r="H1465" s="44">
        <v>1200</v>
      </c>
      <c r="I1465" s="18" t="s">
        <v>12</v>
      </c>
      <c r="J1465">
        <v>1</v>
      </c>
      <c r="K1465">
        <v>9.75</v>
      </c>
      <c r="L1465">
        <v>1</v>
      </c>
      <c r="M1465">
        <v>1</v>
      </c>
      <c r="N1465">
        <v>24</v>
      </c>
      <c r="O1465" t="s">
        <v>545</v>
      </c>
      <c r="P1465" s="35" t="s">
        <v>455</v>
      </c>
      <c r="Q1465">
        <v>4</v>
      </c>
      <c r="R1465">
        <v>52</v>
      </c>
      <c r="S1465" s="25" t="s">
        <v>89</v>
      </c>
      <c r="T1465" t="s">
        <v>456</v>
      </c>
      <c r="U1465">
        <v>5</v>
      </c>
      <c r="V1465">
        <v>5</v>
      </c>
      <c r="W1465">
        <v>1</v>
      </c>
      <c r="AA1465">
        <v>1137</v>
      </c>
      <c r="AB1465" t="s">
        <v>463</v>
      </c>
    </row>
    <row r="1466" spans="1:28" x14ac:dyDescent="0.25">
      <c r="A1466" s="19" t="s">
        <v>318</v>
      </c>
      <c r="B1466" s="22" t="s">
        <v>352</v>
      </c>
      <c r="C1466">
        <v>8</v>
      </c>
      <c r="D1466" s="33">
        <v>2</v>
      </c>
      <c r="E1466" s="28" t="str">
        <f>VLOOKUP(U1466, method!$A$1:$B$15, 2, 0)</f>
        <v>中前</v>
      </c>
      <c r="F1466">
        <v>2</v>
      </c>
      <c r="G1466">
        <v>128</v>
      </c>
      <c r="H1466" s="44">
        <v>1200</v>
      </c>
      <c r="I1466" s="21" t="s">
        <v>61</v>
      </c>
      <c r="J1466">
        <v>1</v>
      </c>
      <c r="K1466">
        <v>9.93</v>
      </c>
      <c r="L1466">
        <v>10</v>
      </c>
      <c r="M1466">
        <v>12</v>
      </c>
      <c r="N1466">
        <v>23</v>
      </c>
      <c r="O1466" t="s">
        <v>545</v>
      </c>
      <c r="P1466" s="35" t="s">
        <v>455</v>
      </c>
      <c r="Q1466">
        <v>4</v>
      </c>
      <c r="R1466">
        <v>52</v>
      </c>
      <c r="S1466" s="25" t="s">
        <v>89</v>
      </c>
      <c r="T1466" s="10" t="s">
        <v>498</v>
      </c>
      <c r="U1466">
        <v>7</v>
      </c>
      <c r="V1466">
        <v>5</v>
      </c>
      <c r="W1466">
        <v>2</v>
      </c>
      <c r="AA1466">
        <v>1127</v>
      </c>
      <c r="AB1466" t="s">
        <v>463</v>
      </c>
    </row>
    <row r="1467" spans="1:28" x14ac:dyDescent="0.25">
      <c r="A1467" s="19" t="s">
        <v>318</v>
      </c>
      <c r="B1467" s="23" t="s">
        <v>2612</v>
      </c>
      <c r="C1467">
        <v>7.7</v>
      </c>
      <c r="D1467">
        <v>9</v>
      </c>
      <c r="E1467" s="26" t="str">
        <f>VLOOKUP(U1467, method!$A$1:$B$15, 2, 0)</f>
        <v>放頭</v>
      </c>
      <c r="F1467">
        <v>9</v>
      </c>
      <c r="G1467">
        <v>135</v>
      </c>
      <c r="H1467" s="46">
        <v>1000</v>
      </c>
      <c r="I1467" s="16" t="s">
        <v>71</v>
      </c>
      <c r="J1467">
        <v>0</v>
      </c>
      <c r="K1467">
        <v>57.25</v>
      </c>
      <c r="L1467">
        <v>9</v>
      </c>
      <c r="M1467">
        <v>7</v>
      </c>
      <c r="N1467">
        <v>25</v>
      </c>
      <c r="O1467" s="31" t="s">
        <v>439</v>
      </c>
      <c r="P1467" s="35" t="s">
        <v>436</v>
      </c>
      <c r="Q1467">
        <v>3</v>
      </c>
      <c r="R1467">
        <v>80</v>
      </c>
      <c r="S1467" s="21" t="s">
        <v>126</v>
      </c>
      <c r="T1467" t="s">
        <v>536</v>
      </c>
      <c r="U1467">
        <v>3</v>
      </c>
      <c r="V1467">
        <v>6</v>
      </c>
      <c r="W1467">
        <v>9</v>
      </c>
      <c r="AA1467">
        <v>1041</v>
      </c>
      <c r="AB1467" t="s">
        <v>837</v>
      </c>
    </row>
    <row r="1468" spans="1:28" x14ac:dyDescent="0.25">
      <c r="A1468" s="19" t="s">
        <v>318</v>
      </c>
      <c r="B1468" s="23" t="s">
        <v>2612</v>
      </c>
      <c r="C1468">
        <v>11</v>
      </c>
      <c r="D1468" s="33">
        <v>2</v>
      </c>
      <c r="E1468" s="26" t="str">
        <f>VLOOKUP(U1468, method!$A$1:$B$15, 2, 0)</f>
        <v>放頭</v>
      </c>
      <c r="F1468">
        <v>10</v>
      </c>
      <c r="G1468">
        <v>135</v>
      </c>
      <c r="H1468" s="46">
        <v>1000</v>
      </c>
      <c r="I1468" s="16" t="s">
        <v>71</v>
      </c>
      <c r="J1468">
        <v>0</v>
      </c>
      <c r="K1468">
        <v>56.51</v>
      </c>
      <c r="L1468">
        <v>25</v>
      </c>
      <c r="M1468">
        <v>6</v>
      </c>
      <c r="N1468">
        <v>25</v>
      </c>
      <c r="O1468" s="31" t="s">
        <v>435</v>
      </c>
      <c r="P1468" s="35" t="s">
        <v>436</v>
      </c>
      <c r="Q1468">
        <v>3</v>
      </c>
      <c r="R1468">
        <v>79</v>
      </c>
      <c r="S1468" s="21" t="s">
        <v>126</v>
      </c>
      <c r="T1468" s="10" t="s">
        <v>488</v>
      </c>
      <c r="U1468">
        <v>2</v>
      </c>
      <c r="V1468">
        <v>2</v>
      </c>
      <c r="W1468">
        <v>2</v>
      </c>
      <c r="AA1468">
        <v>1042</v>
      </c>
      <c r="AB1468" t="s">
        <v>837</v>
      </c>
    </row>
    <row r="1469" spans="1:28" x14ac:dyDescent="0.25">
      <c r="A1469" s="19" t="s">
        <v>318</v>
      </c>
      <c r="B1469" s="23" t="s">
        <v>2612</v>
      </c>
      <c r="C1469">
        <v>3.1</v>
      </c>
      <c r="D1469">
        <v>11</v>
      </c>
      <c r="E1469" s="26" t="str">
        <f>VLOOKUP(U1469, method!$A$1:$B$15, 2, 0)</f>
        <v>放頭</v>
      </c>
      <c r="F1469">
        <v>2</v>
      </c>
      <c r="G1469">
        <v>135</v>
      </c>
      <c r="H1469" s="46">
        <v>1000</v>
      </c>
      <c r="I1469" s="16" t="s">
        <v>71</v>
      </c>
      <c r="J1469">
        <v>0</v>
      </c>
      <c r="K1469">
        <v>57.38</v>
      </c>
      <c r="L1469">
        <v>23</v>
      </c>
      <c r="M1469">
        <v>4</v>
      </c>
      <c r="N1469">
        <v>25</v>
      </c>
      <c r="O1469" s="31" t="s">
        <v>435</v>
      </c>
      <c r="P1469" s="35" t="s">
        <v>455</v>
      </c>
      <c r="Q1469">
        <v>3</v>
      </c>
      <c r="R1469">
        <v>79</v>
      </c>
      <c r="S1469" s="21" t="s">
        <v>126</v>
      </c>
      <c r="T1469" t="s">
        <v>533</v>
      </c>
      <c r="U1469">
        <v>3</v>
      </c>
      <c r="V1469">
        <v>3</v>
      </c>
      <c r="W1469">
        <v>11</v>
      </c>
      <c r="AA1469">
        <v>1064</v>
      </c>
      <c r="AB1469" t="s">
        <v>837</v>
      </c>
    </row>
    <row r="1470" spans="1:28" x14ac:dyDescent="0.25">
      <c r="A1470" s="19" t="s">
        <v>318</v>
      </c>
      <c r="B1470" s="23" t="s">
        <v>2612</v>
      </c>
      <c r="C1470">
        <v>3.4</v>
      </c>
      <c r="D1470" s="33">
        <v>2</v>
      </c>
      <c r="E1470" s="26" t="str">
        <f>VLOOKUP(U1470, method!$A$1:$B$15, 2, 0)</f>
        <v>放頭</v>
      </c>
      <c r="F1470">
        <v>8</v>
      </c>
      <c r="G1470">
        <v>134</v>
      </c>
      <c r="H1470" s="46">
        <v>1000</v>
      </c>
      <c r="I1470" s="16" t="s">
        <v>71</v>
      </c>
      <c r="J1470">
        <v>0</v>
      </c>
      <c r="K1470">
        <v>56.48</v>
      </c>
      <c r="L1470">
        <v>9</v>
      </c>
      <c r="M1470">
        <v>4</v>
      </c>
      <c r="N1470">
        <v>25</v>
      </c>
      <c r="O1470" s="31" t="s">
        <v>439</v>
      </c>
      <c r="P1470" s="35" t="s">
        <v>436</v>
      </c>
      <c r="Q1470">
        <v>3</v>
      </c>
      <c r="R1470">
        <v>79</v>
      </c>
      <c r="S1470" s="21" t="s">
        <v>126</v>
      </c>
      <c r="T1470" s="10">
        <v>2</v>
      </c>
      <c r="U1470">
        <v>1</v>
      </c>
      <c r="V1470">
        <v>1</v>
      </c>
      <c r="W1470">
        <v>2</v>
      </c>
      <c r="AA1470">
        <v>1073</v>
      </c>
      <c r="AB1470" t="s">
        <v>837</v>
      </c>
    </row>
    <row r="1471" spans="1:28" x14ac:dyDescent="0.25">
      <c r="A1471" s="19" t="s">
        <v>318</v>
      </c>
      <c r="B1471" s="23" t="s">
        <v>2612</v>
      </c>
      <c r="C1471">
        <v>1.9</v>
      </c>
      <c r="D1471" s="33">
        <v>2</v>
      </c>
      <c r="E1471" s="26" t="str">
        <f>VLOOKUP(U1471, method!$A$1:$B$15, 2, 0)</f>
        <v>放頭</v>
      </c>
      <c r="F1471">
        <v>7</v>
      </c>
      <c r="G1471">
        <v>135</v>
      </c>
      <c r="H1471" s="46">
        <v>1000</v>
      </c>
      <c r="I1471" s="16" t="s">
        <v>71</v>
      </c>
      <c r="J1471">
        <v>0</v>
      </c>
      <c r="K1471">
        <v>56.26</v>
      </c>
      <c r="L1471">
        <v>19</v>
      </c>
      <c r="M1471">
        <v>3</v>
      </c>
      <c r="N1471">
        <v>25</v>
      </c>
      <c r="O1471" s="30" t="s">
        <v>445</v>
      </c>
      <c r="P1471" s="35" t="s">
        <v>436</v>
      </c>
      <c r="Q1471">
        <v>3</v>
      </c>
      <c r="R1471">
        <v>77</v>
      </c>
      <c r="S1471" s="21" t="s">
        <v>126</v>
      </c>
      <c r="T1471" s="10" t="s">
        <v>762</v>
      </c>
      <c r="U1471">
        <v>1</v>
      </c>
      <c r="V1471">
        <v>1</v>
      </c>
      <c r="W1471">
        <v>2</v>
      </c>
      <c r="AA1471">
        <v>1072</v>
      </c>
      <c r="AB1471" t="s">
        <v>837</v>
      </c>
    </row>
    <row r="1472" spans="1:28" x14ac:dyDescent="0.25">
      <c r="A1472" s="19" t="s">
        <v>318</v>
      </c>
      <c r="B1472" s="23" t="s">
        <v>2612</v>
      </c>
      <c r="C1472">
        <v>11</v>
      </c>
      <c r="D1472">
        <v>6</v>
      </c>
      <c r="E1472" s="26" t="str">
        <f>VLOOKUP(U1472, method!$A$1:$B$15, 2, 0)</f>
        <v>放頭</v>
      </c>
      <c r="F1472">
        <v>2</v>
      </c>
      <c r="G1472">
        <v>135</v>
      </c>
      <c r="H1472" s="44">
        <v>1200</v>
      </c>
      <c r="I1472" s="16" t="s">
        <v>71</v>
      </c>
      <c r="J1472">
        <v>1</v>
      </c>
      <c r="K1472">
        <v>9.49</v>
      </c>
      <c r="L1472">
        <v>12</v>
      </c>
      <c r="M1472">
        <v>3</v>
      </c>
      <c r="N1472">
        <v>25</v>
      </c>
      <c r="O1472" s="31" t="s">
        <v>439</v>
      </c>
      <c r="P1472" s="35" t="s">
        <v>436</v>
      </c>
      <c r="Q1472">
        <v>3</v>
      </c>
      <c r="R1472">
        <v>77</v>
      </c>
      <c r="S1472" s="21" t="s">
        <v>126</v>
      </c>
      <c r="T1472">
        <v>3</v>
      </c>
      <c r="U1472">
        <v>1</v>
      </c>
      <c r="V1472">
        <v>1</v>
      </c>
      <c r="W1472">
        <v>6</v>
      </c>
      <c r="AA1472">
        <v>1071</v>
      </c>
      <c r="AB1472" t="s">
        <v>837</v>
      </c>
    </row>
    <row r="1473" spans="1:28" x14ac:dyDescent="0.25">
      <c r="A1473" s="19" t="s">
        <v>318</v>
      </c>
      <c r="B1473" s="23" t="s">
        <v>2612</v>
      </c>
      <c r="C1473">
        <v>6.5</v>
      </c>
      <c r="D1473" s="33">
        <v>2</v>
      </c>
      <c r="E1473" s="26" t="str">
        <f>VLOOKUP(U1473, method!$A$1:$B$15, 2, 0)</f>
        <v>放頭</v>
      </c>
      <c r="F1473">
        <v>10</v>
      </c>
      <c r="G1473">
        <v>126</v>
      </c>
      <c r="H1473" s="46">
        <v>1000</v>
      </c>
      <c r="I1473" s="16" t="s">
        <v>71</v>
      </c>
      <c r="J1473">
        <v>0</v>
      </c>
      <c r="K1473">
        <v>56.59</v>
      </c>
      <c r="L1473">
        <v>26</v>
      </c>
      <c r="M1473">
        <v>2</v>
      </c>
      <c r="N1473">
        <v>25</v>
      </c>
      <c r="O1473" s="31" t="s">
        <v>435</v>
      </c>
      <c r="P1473" s="35" t="s">
        <v>455</v>
      </c>
      <c r="Q1473">
        <v>3</v>
      </c>
      <c r="R1473">
        <v>76</v>
      </c>
      <c r="S1473" s="21" t="s">
        <v>126</v>
      </c>
      <c r="T1473" s="10" t="s">
        <v>597</v>
      </c>
      <c r="U1473">
        <v>1</v>
      </c>
      <c r="V1473">
        <v>1</v>
      </c>
      <c r="W1473">
        <v>2</v>
      </c>
      <c r="AA1473">
        <v>1069</v>
      </c>
      <c r="AB1473" t="s">
        <v>1793</v>
      </c>
    </row>
    <row r="1474" spans="1:28" x14ac:dyDescent="0.25">
      <c r="A1474" s="19" t="s">
        <v>318</v>
      </c>
      <c r="B1474" s="23" t="s">
        <v>2612</v>
      </c>
      <c r="C1474">
        <v>5.6</v>
      </c>
      <c r="D1474" s="34">
        <v>4</v>
      </c>
      <c r="E1474" s="26" t="str">
        <f>VLOOKUP(U1474, method!$A$1:$B$15, 2, 0)</f>
        <v>放頭</v>
      </c>
      <c r="F1474">
        <v>6</v>
      </c>
      <c r="G1474">
        <v>134</v>
      </c>
      <c r="H1474" s="46">
        <v>1000</v>
      </c>
      <c r="I1474" s="16" t="s">
        <v>71</v>
      </c>
      <c r="J1474">
        <v>0</v>
      </c>
      <c r="K1474">
        <v>56.89</v>
      </c>
      <c r="L1474">
        <v>5</v>
      </c>
      <c r="M1474">
        <v>2</v>
      </c>
      <c r="N1474">
        <v>25</v>
      </c>
      <c r="O1474" s="31" t="s">
        <v>439</v>
      </c>
      <c r="P1474" s="35" t="s">
        <v>455</v>
      </c>
      <c r="Q1474">
        <v>3</v>
      </c>
      <c r="R1474">
        <v>76</v>
      </c>
      <c r="S1474" s="21" t="s">
        <v>126</v>
      </c>
      <c r="T1474" s="10" t="s">
        <v>452</v>
      </c>
      <c r="U1474">
        <v>1</v>
      </c>
      <c r="V1474">
        <v>1</v>
      </c>
      <c r="W1474">
        <v>4</v>
      </c>
      <c r="AA1474">
        <v>1083</v>
      </c>
      <c r="AB1474" t="s">
        <v>843</v>
      </c>
    </row>
    <row r="1475" spans="1:28" x14ac:dyDescent="0.25">
      <c r="A1475" s="19" t="s">
        <v>318</v>
      </c>
      <c r="B1475" s="23" t="s">
        <v>2612</v>
      </c>
      <c r="C1475">
        <v>8.6</v>
      </c>
      <c r="D1475" s="33">
        <v>3</v>
      </c>
      <c r="E1475" s="26" t="str">
        <f>VLOOKUP(U1475, method!$A$1:$B$15, 2, 0)</f>
        <v>放頭</v>
      </c>
      <c r="F1475">
        <v>3</v>
      </c>
      <c r="G1475">
        <v>115</v>
      </c>
      <c r="H1475" s="46">
        <v>1000</v>
      </c>
      <c r="I1475" s="25" t="s">
        <v>26</v>
      </c>
      <c r="J1475">
        <v>0</v>
      </c>
      <c r="K1475">
        <v>56.54</v>
      </c>
      <c r="L1475">
        <v>15</v>
      </c>
      <c r="M1475">
        <v>1</v>
      </c>
      <c r="N1475">
        <v>25</v>
      </c>
      <c r="O1475" s="30" t="s">
        <v>445</v>
      </c>
      <c r="P1475" s="35" t="s">
        <v>455</v>
      </c>
      <c r="Q1475">
        <v>2</v>
      </c>
      <c r="R1475">
        <v>75</v>
      </c>
      <c r="S1475" s="21" t="s">
        <v>126</v>
      </c>
      <c r="T1475" s="10" t="s">
        <v>376</v>
      </c>
      <c r="U1475">
        <v>2</v>
      </c>
      <c r="V1475">
        <v>1</v>
      </c>
      <c r="W1475">
        <v>3</v>
      </c>
      <c r="AA1475">
        <v>1074</v>
      </c>
      <c r="AB1475" t="s">
        <v>843</v>
      </c>
    </row>
    <row r="1476" spans="1:28" x14ac:dyDescent="0.25">
      <c r="A1476" s="19" t="s">
        <v>318</v>
      </c>
      <c r="B1476" s="23" t="s">
        <v>2612</v>
      </c>
      <c r="C1476">
        <v>4.0999999999999996</v>
      </c>
      <c r="D1476" s="33">
        <v>2</v>
      </c>
      <c r="E1476" s="26" t="str">
        <f>VLOOKUP(U1476, method!$A$1:$B$15, 2, 0)</f>
        <v>放頭</v>
      </c>
      <c r="F1476">
        <v>7</v>
      </c>
      <c r="G1476">
        <v>134</v>
      </c>
      <c r="H1476" s="46">
        <v>1000</v>
      </c>
      <c r="I1476" s="16" t="s">
        <v>71</v>
      </c>
      <c r="J1476">
        <v>0</v>
      </c>
      <c r="K1476">
        <v>57.19</v>
      </c>
      <c r="L1476">
        <v>11</v>
      </c>
      <c r="M1476">
        <v>12</v>
      </c>
      <c r="N1476">
        <v>24</v>
      </c>
      <c r="O1476" s="30" t="s">
        <v>445</v>
      </c>
      <c r="P1476" s="35" t="s">
        <v>455</v>
      </c>
      <c r="Q1476">
        <v>3</v>
      </c>
      <c r="R1476">
        <v>74</v>
      </c>
      <c r="S1476" s="21" t="s">
        <v>126</v>
      </c>
      <c r="T1476" s="10" t="s">
        <v>376</v>
      </c>
      <c r="U1476">
        <v>2</v>
      </c>
      <c r="V1476">
        <v>1</v>
      </c>
      <c r="W1476">
        <v>2</v>
      </c>
      <c r="AA1476">
        <v>1066</v>
      </c>
      <c r="AB1476" t="s">
        <v>1797</v>
      </c>
    </row>
    <row r="1477" spans="1:28" x14ac:dyDescent="0.25">
      <c r="A1477" s="19" t="s">
        <v>318</v>
      </c>
      <c r="B1477" s="23" t="s">
        <v>2612</v>
      </c>
      <c r="C1477">
        <v>34</v>
      </c>
      <c r="D1477" s="33">
        <v>3</v>
      </c>
      <c r="E1477" s="26" t="str">
        <f>VLOOKUP(U1477, method!$A$1:$B$15, 2, 0)</f>
        <v>放頭</v>
      </c>
      <c r="F1477">
        <v>8</v>
      </c>
      <c r="G1477">
        <v>133</v>
      </c>
      <c r="H1477" s="46">
        <v>1000</v>
      </c>
      <c r="I1477" s="16" t="s">
        <v>71</v>
      </c>
      <c r="J1477">
        <v>0</v>
      </c>
      <c r="K1477">
        <v>56.95</v>
      </c>
      <c r="L1477">
        <v>27</v>
      </c>
      <c r="M1477">
        <v>11</v>
      </c>
      <c r="N1477">
        <v>24</v>
      </c>
      <c r="O1477" s="31" t="s">
        <v>451</v>
      </c>
      <c r="P1477" s="35" t="s">
        <v>455</v>
      </c>
      <c r="Q1477">
        <v>3</v>
      </c>
      <c r="R1477">
        <v>74</v>
      </c>
      <c r="S1477" s="21" t="s">
        <v>126</v>
      </c>
      <c r="T1477" s="10" t="s">
        <v>526</v>
      </c>
      <c r="U1477">
        <v>1</v>
      </c>
      <c r="V1477">
        <v>1</v>
      </c>
      <c r="W1477">
        <v>3</v>
      </c>
      <c r="AA1477">
        <v>1070</v>
      </c>
      <c r="AB1477" t="s">
        <v>307</v>
      </c>
    </row>
    <row r="1478" spans="1:28" x14ac:dyDescent="0.25">
      <c r="A1478" s="19" t="s">
        <v>318</v>
      </c>
      <c r="B1478" s="23" t="s">
        <v>2612</v>
      </c>
      <c r="C1478">
        <v>55</v>
      </c>
      <c r="D1478">
        <v>11</v>
      </c>
      <c r="E1478" s="28" t="str">
        <f>VLOOKUP(U1478, method!$A$1:$B$15, 2, 0)</f>
        <v>中前</v>
      </c>
      <c r="F1478">
        <v>10</v>
      </c>
      <c r="G1478">
        <v>130</v>
      </c>
      <c r="H1478" s="46">
        <v>1000</v>
      </c>
      <c r="I1478" s="16" t="s">
        <v>71</v>
      </c>
      <c r="J1478">
        <v>0</v>
      </c>
      <c r="K1478">
        <v>57.48</v>
      </c>
      <c r="L1478">
        <v>17</v>
      </c>
      <c r="M1478">
        <v>11</v>
      </c>
      <c r="N1478">
        <v>24</v>
      </c>
      <c r="O1478" t="s">
        <v>469</v>
      </c>
      <c r="P1478" s="35" t="s">
        <v>455</v>
      </c>
      <c r="Q1478">
        <v>3</v>
      </c>
      <c r="R1478">
        <v>75</v>
      </c>
      <c r="S1478" s="21" t="s">
        <v>126</v>
      </c>
      <c r="T1478" t="s">
        <v>624</v>
      </c>
      <c r="U1478">
        <v>4</v>
      </c>
      <c r="V1478">
        <v>2</v>
      </c>
      <c r="W1478">
        <v>11</v>
      </c>
      <c r="AA1478">
        <v>1062</v>
      </c>
      <c r="AB1478" t="s">
        <v>1798</v>
      </c>
    </row>
    <row r="1479" spans="1:28" x14ac:dyDescent="0.25">
      <c r="A1479" s="19" t="s">
        <v>318</v>
      </c>
      <c r="B1479" s="23" t="s">
        <v>2612</v>
      </c>
      <c r="C1479">
        <v>6.8</v>
      </c>
      <c r="D1479">
        <v>8</v>
      </c>
      <c r="E1479" s="26" t="str">
        <f>VLOOKUP(U1479, method!$A$1:$B$15, 2, 0)</f>
        <v>放頭</v>
      </c>
      <c r="F1479">
        <v>3</v>
      </c>
      <c r="G1479">
        <v>132</v>
      </c>
      <c r="H1479" s="46">
        <v>1000</v>
      </c>
      <c r="I1479" s="22" t="s">
        <v>33</v>
      </c>
      <c r="J1479">
        <v>0</v>
      </c>
      <c r="K1479">
        <v>57.63</v>
      </c>
      <c r="L1479">
        <v>27</v>
      </c>
      <c r="M1479">
        <v>10</v>
      </c>
      <c r="N1479">
        <v>24</v>
      </c>
      <c r="O1479" s="31" t="s">
        <v>435</v>
      </c>
      <c r="P1479" s="35" t="s">
        <v>455</v>
      </c>
      <c r="Q1479">
        <v>3</v>
      </c>
      <c r="R1479">
        <v>75</v>
      </c>
      <c r="S1479" s="21" t="s">
        <v>126</v>
      </c>
      <c r="T1479">
        <v>4</v>
      </c>
      <c r="U1479">
        <v>3</v>
      </c>
      <c r="V1479">
        <v>2</v>
      </c>
      <c r="W1479">
        <v>8</v>
      </c>
      <c r="AA1479">
        <v>1052</v>
      </c>
      <c r="AB1479" t="s">
        <v>1800</v>
      </c>
    </row>
    <row r="1480" spans="1:28" x14ac:dyDescent="0.25">
      <c r="A1480" s="19" t="s">
        <v>318</v>
      </c>
      <c r="B1480" s="23" t="s">
        <v>2612</v>
      </c>
      <c r="C1480">
        <v>3.6</v>
      </c>
      <c r="D1480">
        <v>9</v>
      </c>
      <c r="E1480" s="26" t="str">
        <f>VLOOKUP(U1480, method!$A$1:$B$15, 2, 0)</f>
        <v>放頭</v>
      </c>
      <c r="F1480">
        <v>2</v>
      </c>
      <c r="G1480">
        <v>134</v>
      </c>
      <c r="H1480" s="46">
        <v>1000</v>
      </c>
      <c r="I1480" s="18" t="s">
        <v>12</v>
      </c>
      <c r="J1480">
        <v>0</v>
      </c>
      <c r="K1480">
        <v>57.65</v>
      </c>
      <c r="L1480">
        <v>25</v>
      </c>
      <c r="M1480">
        <v>9</v>
      </c>
      <c r="N1480">
        <v>24</v>
      </c>
      <c r="O1480" s="31" t="s">
        <v>435</v>
      </c>
      <c r="P1480" s="35" t="s">
        <v>455</v>
      </c>
      <c r="Q1480">
        <v>3</v>
      </c>
      <c r="R1480">
        <v>75</v>
      </c>
      <c r="S1480" s="21" t="s">
        <v>126</v>
      </c>
      <c r="T1480" t="s">
        <v>519</v>
      </c>
      <c r="U1480">
        <v>2</v>
      </c>
      <c r="V1480">
        <v>1</v>
      </c>
      <c r="W1480">
        <v>9</v>
      </c>
      <c r="AA1480">
        <v>1048</v>
      </c>
      <c r="AB1480" t="s">
        <v>1800</v>
      </c>
    </row>
    <row r="1481" spans="1:28" x14ac:dyDescent="0.25">
      <c r="A1481" s="19" t="s">
        <v>318</v>
      </c>
      <c r="B1481" s="23" t="s">
        <v>2612</v>
      </c>
      <c r="C1481">
        <v>2.2999999999999998</v>
      </c>
      <c r="D1481" s="33">
        <v>3</v>
      </c>
      <c r="E1481" s="26" t="str">
        <f>VLOOKUP(U1481, method!$A$1:$B$15, 2, 0)</f>
        <v>放頭</v>
      </c>
      <c r="F1481">
        <v>1</v>
      </c>
      <c r="G1481">
        <v>130</v>
      </c>
      <c r="H1481" s="46">
        <v>1000</v>
      </c>
      <c r="I1481" s="18" t="s">
        <v>12</v>
      </c>
      <c r="J1481">
        <v>0</v>
      </c>
      <c r="K1481">
        <v>56.57</v>
      </c>
      <c r="L1481">
        <v>10</v>
      </c>
      <c r="M1481">
        <v>7</v>
      </c>
      <c r="N1481">
        <v>24</v>
      </c>
      <c r="O1481" s="30" t="s">
        <v>445</v>
      </c>
      <c r="P1481" s="35" t="s">
        <v>436</v>
      </c>
      <c r="Q1481">
        <v>3</v>
      </c>
      <c r="R1481">
        <v>73</v>
      </c>
      <c r="S1481" s="21" t="s">
        <v>126</v>
      </c>
      <c r="T1481" s="10" t="s">
        <v>376</v>
      </c>
      <c r="U1481">
        <v>1</v>
      </c>
      <c r="V1481">
        <v>1</v>
      </c>
      <c r="W1481">
        <v>3</v>
      </c>
      <c r="AA1481">
        <v>1059</v>
      </c>
      <c r="AB1481" t="s">
        <v>1800</v>
      </c>
    </row>
    <row r="1482" spans="1:28" x14ac:dyDescent="0.25">
      <c r="A1482" s="19" t="s">
        <v>318</v>
      </c>
      <c r="B1482" s="23" t="s">
        <v>2612</v>
      </c>
      <c r="C1482">
        <v>2.1</v>
      </c>
      <c r="D1482" s="33">
        <v>1</v>
      </c>
      <c r="E1482" s="28" t="str">
        <f>VLOOKUP(U1482, method!$A$1:$B$15, 2, 0)</f>
        <v>中前</v>
      </c>
      <c r="F1482">
        <v>2</v>
      </c>
      <c r="G1482">
        <v>121</v>
      </c>
      <c r="H1482" s="46">
        <v>1000</v>
      </c>
      <c r="I1482" s="18" t="s">
        <v>12</v>
      </c>
      <c r="J1482">
        <v>0</v>
      </c>
      <c r="K1482">
        <v>56.88</v>
      </c>
      <c r="L1482">
        <v>12</v>
      </c>
      <c r="M1482">
        <v>6</v>
      </c>
      <c r="N1482">
        <v>24</v>
      </c>
      <c r="O1482" s="30" t="s">
        <v>445</v>
      </c>
      <c r="P1482" s="35" t="s">
        <v>455</v>
      </c>
      <c r="Q1482">
        <v>3</v>
      </c>
      <c r="R1482">
        <v>65</v>
      </c>
      <c r="S1482" s="21" t="s">
        <v>126</v>
      </c>
      <c r="T1482" s="10">
        <v>2</v>
      </c>
      <c r="U1482">
        <v>5</v>
      </c>
      <c r="V1482">
        <v>1</v>
      </c>
      <c r="W1482">
        <v>1</v>
      </c>
      <c r="AA1482">
        <v>1059</v>
      </c>
      <c r="AB1482" t="s">
        <v>1800</v>
      </c>
    </row>
    <row r="1483" spans="1:28" x14ac:dyDescent="0.25">
      <c r="A1483" s="19" t="s">
        <v>318</v>
      </c>
      <c r="B1483" s="23" t="s">
        <v>2612</v>
      </c>
      <c r="C1483">
        <v>4.7</v>
      </c>
      <c r="D1483" s="34">
        <v>4</v>
      </c>
      <c r="E1483" s="26" t="str">
        <f>VLOOKUP(U1483, method!$A$1:$B$15, 2, 0)</f>
        <v>放頭</v>
      </c>
      <c r="F1483">
        <v>1</v>
      </c>
      <c r="G1483">
        <v>123</v>
      </c>
      <c r="H1483" s="44">
        <v>1200</v>
      </c>
      <c r="I1483" s="16" t="s">
        <v>71</v>
      </c>
      <c r="J1483">
        <v>1</v>
      </c>
      <c r="K1483">
        <v>10.64</v>
      </c>
      <c r="L1483">
        <v>5</v>
      </c>
      <c r="M1483">
        <v>6</v>
      </c>
      <c r="N1483">
        <v>24</v>
      </c>
      <c r="O1483" s="31" t="s">
        <v>439</v>
      </c>
      <c r="P1483" s="36" t="s">
        <v>440</v>
      </c>
      <c r="Q1483">
        <v>3</v>
      </c>
      <c r="R1483">
        <v>65</v>
      </c>
      <c r="S1483" s="21" t="s">
        <v>126</v>
      </c>
      <c r="T1483" s="10" t="s">
        <v>597</v>
      </c>
      <c r="U1483">
        <v>1</v>
      </c>
      <c r="V1483">
        <v>1</v>
      </c>
      <c r="W1483">
        <v>4</v>
      </c>
      <c r="AA1483">
        <v>1064</v>
      </c>
      <c r="AB1483" t="s">
        <v>1800</v>
      </c>
    </row>
    <row r="1484" spans="1:28" x14ac:dyDescent="0.25">
      <c r="A1484" s="19" t="s">
        <v>318</v>
      </c>
      <c r="B1484" s="23" t="s">
        <v>2612</v>
      </c>
      <c r="C1484">
        <v>10</v>
      </c>
      <c r="D1484">
        <v>7</v>
      </c>
      <c r="E1484" s="28" t="str">
        <f>VLOOKUP(U1484, method!$A$1:$B$15, 2, 0)</f>
        <v>中前</v>
      </c>
      <c r="F1484">
        <v>10</v>
      </c>
      <c r="G1484">
        <v>121</v>
      </c>
      <c r="H1484" s="46">
        <v>1000</v>
      </c>
      <c r="I1484" s="15" t="s">
        <v>390</v>
      </c>
      <c r="J1484">
        <v>0</v>
      </c>
      <c r="K1484">
        <v>57.46</v>
      </c>
      <c r="L1484">
        <v>22</v>
      </c>
      <c r="M1484">
        <v>5</v>
      </c>
      <c r="N1484">
        <v>24</v>
      </c>
      <c r="O1484" s="31" t="s">
        <v>451</v>
      </c>
      <c r="P1484" s="35" t="s">
        <v>455</v>
      </c>
      <c r="Q1484">
        <v>3</v>
      </c>
      <c r="R1484">
        <v>65</v>
      </c>
      <c r="S1484" s="21" t="s">
        <v>126</v>
      </c>
      <c r="T1484">
        <v>3</v>
      </c>
      <c r="U1484">
        <v>6</v>
      </c>
      <c r="V1484">
        <v>8</v>
      </c>
      <c r="W1484">
        <v>7</v>
      </c>
      <c r="AA1484">
        <v>1069</v>
      </c>
      <c r="AB1484" t="s">
        <v>1800</v>
      </c>
    </row>
    <row r="1485" spans="1:28" x14ac:dyDescent="0.25">
      <c r="A1485" s="19" t="s">
        <v>318</v>
      </c>
      <c r="B1485" s="23" t="s">
        <v>2612</v>
      </c>
      <c r="C1485">
        <v>9.1999999999999993</v>
      </c>
      <c r="D1485" s="33">
        <v>2</v>
      </c>
      <c r="E1485" s="26" t="str">
        <f>VLOOKUP(U1485, method!$A$1:$B$15, 2, 0)</f>
        <v>放頭</v>
      </c>
      <c r="F1485">
        <v>3</v>
      </c>
      <c r="G1485">
        <v>120</v>
      </c>
      <c r="H1485" s="46">
        <v>1000</v>
      </c>
      <c r="I1485" s="16" t="s">
        <v>71</v>
      </c>
      <c r="J1485">
        <v>0</v>
      </c>
      <c r="K1485">
        <v>56.64</v>
      </c>
      <c r="L1485">
        <v>24</v>
      </c>
      <c r="M1485">
        <v>4</v>
      </c>
      <c r="N1485">
        <v>24</v>
      </c>
      <c r="O1485" s="31" t="s">
        <v>451</v>
      </c>
      <c r="P1485" s="35" t="s">
        <v>455</v>
      </c>
      <c r="Q1485">
        <v>3</v>
      </c>
      <c r="R1485">
        <v>63</v>
      </c>
      <c r="S1485" s="21" t="s">
        <v>126</v>
      </c>
      <c r="T1485" s="10" t="s">
        <v>539</v>
      </c>
      <c r="U1485">
        <v>2</v>
      </c>
      <c r="V1485">
        <v>1</v>
      </c>
      <c r="W1485">
        <v>2</v>
      </c>
      <c r="AA1485">
        <v>1060</v>
      </c>
      <c r="AB1485" t="s">
        <v>1800</v>
      </c>
    </row>
    <row r="1486" spans="1:28" x14ac:dyDescent="0.25">
      <c r="A1486" s="19" t="s">
        <v>318</v>
      </c>
      <c r="B1486" s="23" t="s">
        <v>2612</v>
      </c>
      <c r="C1486">
        <v>118</v>
      </c>
      <c r="D1486" s="34">
        <v>4</v>
      </c>
      <c r="E1486" s="26" t="str">
        <f>VLOOKUP(U1486, method!$A$1:$B$15, 2, 0)</f>
        <v>放頭</v>
      </c>
      <c r="F1486">
        <v>11</v>
      </c>
      <c r="G1486">
        <v>122</v>
      </c>
      <c r="H1486" s="46">
        <v>1000</v>
      </c>
      <c r="I1486" s="16" t="s">
        <v>71</v>
      </c>
      <c r="J1486">
        <v>0</v>
      </c>
      <c r="K1486">
        <v>57.26</v>
      </c>
      <c r="L1486">
        <v>27</v>
      </c>
      <c r="M1486">
        <v>3</v>
      </c>
      <c r="N1486">
        <v>24</v>
      </c>
      <c r="O1486" s="31" t="s">
        <v>439</v>
      </c>
      <c r="P1486" s="35" t="s">
        <v>455</v>
      </c>
      <c r="Q1486">
        <v>3</v>
      </c>
      <c r="R1486">
        <v>64</v>
      </c>
      <c r="S1486" s="21" t="s">
        <v>126</v>
      </c>
      <c r="T1486" s="10" t="s">
        <v>498</v>
      </c>
      <c r="U1486">
        <v>2</v>
      </c>
      <c r="V1486">
        <v>2</v>
      </c>
      <c r="W1486">
        <v>4</v>
      </c>
      <c r="AA1486">
        <v>1072</v>
      </c>
      <c r="AB1486" t="s">
        <v>1800</v>
      </c>
    </row>
    <row r="1487" spans="1:28" x14ac:dyDescent="0.25">
      <c r="A1487" s="19" t="s">
        <v>318</v>
      </c>
      <c r="B1487" s="23" t="s">
        <v>2612</v>
      </c>
      <c r="C1487">
        <v>66</v>
      </c>
      <c r="D1487">
        <v>10</v>
      </c>
      <c r="E1487" s="28" t="str">
        <f>VLOOKUP(U1487, method!$A$1:$B$15, 2, 0)</f>
        <v>中前</v>
      </c>
      <c r="F1487">
        <v>9</v>
      </c>
      <c r="G1487">
        <v>121</v>
      </c>
      <c r="H1487" s="46">
        <v>1000</v>
      </c>
      <c r="I1487" s="16" t="s">
        <v>71</v>
      </c>
      <c r="J1487">
        <v>0</v>
      </c>
      <c r="K1487">
        <v>58.26</v>
      </c>
      <c r="L1487">
        <v>10</v>
      </c>
      <c r="M1487">
        <v>3</v>
      </c>
      <c r="N1487">
        <v>24</v>
      </c>
      <c r="O1487" t="s">
        <v>532</v>
      </c>
      <c r="P1487" s="35" t="s">
        <v>455</v>
      </c>
      <c r="Q1487">
        <v>3</v>
      </c>
      <c r="R1487">
        <v>64</v>
      </c>
      <c r="S1487" s="21" t="s">
        <v>126</v>
      </c>
      <c r="T1487" t="s">
        <v>476</v>
      </c>
      <c r="U1487">
        <v>4</v>
      </c>
      <c r="V1487">
        <v>5</v>
      </c>
      <c r="W1487">
        <v>10</v>
      </c>
      <c r="AA1487">
        <v>1067</v>
      </c>
      <c r="AB1487" t="s">
        <v>1804</v>
      </c>
    </row>
    <row r="1488" spans="1:28" x14ac:dyDescent="0.25">
      <c r="A1488" s="19" t="s">
        <v>318</v>
      </c>
      <c r="B1488" s="24" t="s">
        <v>2614</v>
      </c>
      <c r="C1488">
        <v>38</v>
      </c>
      <c r="D1488">
        <v>8</v>
      </c>
      <c r="E1488" s="29" t="str">
        <f>VLOOKUP(U1488, method!$A$1:$B$15, 2, 0)</f>
        <v>留後</v>
      </c>
      <c r="F1488">
        <v>9</v>
      </c>
      <c r="G1488">
        <v>122</v>
      </c>
      <c r="H1488" s="44">
        <v>1200</v>
      </c>
      <c r="I1488" s="17" t="s">
        <v>448</v>
      </c>
      <c r="J1488">
        <v>1</v>
      </c>
      <c r="K1488">
        <v>8.82</v>
      </c>
      <c r="L1488">
        <v>14</v>
      </c>
      <c r="M1488">
        <v>6</v>
      </c>
      <c r="N1488">
        <v>25</v>
      </c>
      <c r="O1488" t="s">
        <v>631</v>
      </c>
      <c r="P1488" s="35" t="s">
        <v>455</v>
      </c>
      <c r="Q1488">
        <v>2</v>
      </c>
      <c r="R1488">
        <v>93</v>
      </c>
      <c r="S1488" s="20" t="s">
        <v>27</v>
      </c>
      <c r="T1488" t="s">
        <v>558</v>
      </c>
      <c r="U1488">
        <v>11</v>
      </c>
      <c r="V1488">
        <v>11</v>
      </c>
      <c r="W1488">
        <v>8</v>
      </c>
      <c r="AA1488">
        <v>1189</v>
      </c>
      <c r="AB1488" t="s">
        <v>30</v>
      </c>
    </row>
    <row r="1489" spans="1:29" x14ac:dyDescent="0.25">
      <c r="A1489" s="19" t="s">
        <v>318</v>
      </c>
      <c r="B1489" s="24" t="s">
        <v>2614</v>
      </c>
      <c r="C1489">
        <v>27</v>
      </c>
      <c r="D1489">
        <v>7</v>
      </c>
      <c r="E1489" s="29" t="str">
        <f>VLOOKUP(U1489, method!$A$1:$B$15, 2, 0)</f>
        <v>留後</v>
      </c>
      <c r="F1489">
        <v>7</v>
      </c>
      <c r="G1489">
        <v>134</v>
      </c>
      <c r="H1489" s="44">
        <v>1200</v>
      </c>
      <c r="I1489" s="25" t="s">
        <v>26</v>
      </c>
      <c r="J1489">
        <v>1</v>
      </c>
      <c r="K1489">
        <v>10.210000000000001</v>
      </c>
      <c r="L1489">
        <v>4</v>
      </c>
      <c r="M1489">
        <v>6</v>
      </c>
      <c r="N1489">
        <v>25</v>
      </c>
      <c r="O1489" s="31" t="s">
        <v>439</v>
      </c>
      <c r="P1489" s="36" t="s">
        <v>440</v>
      </c>
      <c r="Q1489">
        <v>2</v>
      </c>
      <c r="R1489">
        <v>95</v>
      </c>
      <c r="S1489" s="20" t="s">
        <v>27</v>
      </c>
      <c r="T1489" t="s">
        <v>536</v>
      </c>
      <c r="U1489">
        <v>11</v>
      </c>
      <c r="V1489">
        <v>11</v>
      </c>
      <c r="W1489">
        <v>7</v>
      </c>
      <c r="AA1489">
        <v>1183</v>
      </c>
      <c r="AB1489" t="s">
        <v>30</v>
      </c>
    </row>
    <row r="1490" spans="1:29" x14ac:dyDescent="0.25">
      <c r="A1490" s="19" t="s">
        <v>318</v>
      </c>
      <c r="B1490" s="24" t="s">
        <v>2614</v>
      </c>
      <c r="C1490">
        <v>30</v>
      </c>
      <c r="D1490">
        <v>7</v>
      </c>
      <c r="E1490" s="28" t="str">
        <f>VLOOKUP(U1490, method!$A$1:$B$15, 2, 0)</f>
        <v>中前</v>
      </c>
      <c r="F1490">
        <v>4</v>
      </c>
      <c r="G1490">
        <v>134</v>
      </c>
      <c r="H1490" s="46">
        <v>1000</v>
      </c>
      <c r="I1490" s="25" t="s">
        <v>26</v>
      </c>
      <c r="J1490">
        <v>0</v>
      </c>
      <c r="K1490">
        <v>56.73</v>
      </c>
      <c r="L1490">
        <v>30</v>
      </c>
      <c r="M1490">
        <v>4</v>
      </c>
      <c r="N1490">
        <v>25</v>
      </c>
      <c r="O1490" s="31" t="s">
        <v>451</v>
      </c>
      <c r="P1490" s="35" t="s">
        <v>436</v>
      </c>
      <c r="Q1490">
        <v>2</v>
      </c>
      <c r="R1490">
        <v>96</v>
      </c>
      <c r="S1490" s="20" t="s">
        <v>27</v>
      </c>
      <c r="T1490">
        <v>4</v>
      </c>
      <c r="U1490">
        <v>7</v>
      </c>
      <c r="V1490">
        <v>7</v>
      </c>
      <c r="W1490">
        <v>7</v>
      </c>
      <c r="AA1490">
        <v>1176</v>
      </c>
      <c r="AB1490" t="s">
        <v>30</v>
      </c>
    </row>
    <row r="1491" spans="1:29" x14ac:dyDescent="0.25">
      <c r="A1491" s="19" t="s">
        <v>318</v>
      </c>
      <c r="B1491" s="24" t="s">
        <v>2614</v>
      </c>
      <c r="C1491">
        <v>69</v>
      </c>
      <c r="D1491">
        <v>8</v>
      </c>
      <c r="E1491" s="27" t="str">
        <f>VLOOKUP(U1491, method!$A$1:$B$15, 2, 0)</f>
        <v>中後</v>
      </c>
      <c r="F1491">
        <v>9</v>
      </c>
      <c r="G1491">
        <v>134</v>
      </c>
      <c r="H1491" s="44">
        <v>1200</v>
      </c>
      <c r="I1491" s="25" t="s">
        <v>26</v>
      </c>
      <c r="J1491">
        <v>1</v>
      </c>
      <c r="K1491">
        <v>9.1</v>
      </c>
      <c r="L1491">
        <v>13</v>
      </c>
      <c r="M1491">
        <v>4</v>
      </c>
      <c r="N1491">
        <v>25</v>
      </c>
      <c r="O1491" t="s">
        <v>532</v>
      </c>
      <c r="P1491" s="35" t="s">
        <v>455</v>
      </c>
      <c r="Q1491">
        <v>2</v>
      </c>
      <c r="R1491">
        <v>96</v>
      </c>
      <c r="S1491" s="20" t="s">
        <v>27</v>
      </c>
      <c r="T1491" t="s">
        <v>558</v>
      </c>
      <c r="U1491">
        <v>9</v>
      </c>
      <c r="V1491">
        <v>10</v>
      </c>
      <c r="W1491">
        <v>8</v>
      </c>
      <c r="AA1491">
        <v>1174</v>
      </c>
      <c r="AB1491" t="s">
        <v>30</v>
      </c>
    </row>
    <row r="1492" spans="1:29" x14ac:dyDescent="0.25">
      <c r="A1492" s="19" t="s">
        <v>318</v>
      </c>
      <c r="B1492" s="24" t="s">
        <v>2614</v>
      </c>
      <c r="C1492">
        <v>17</v>
      </c>
      <c r="D1492" s="34">
        <v>5</v>
      </c>
      <c r="E1492" s="27" t="str">
        <f>VLOOKUP(U1492, method!$A$1:$B$15, 2, 0)</f>
        <v>中後</v>
      </c>
      <c r="F1492">
        <v>5</v>
      </c>
      <c r="G1492">
        <v>135</v>
      </c>
      <c r="H1492" s="44">
        <v>1200</v>
      </c>
      <c r="I1492" s="25" t="s">
        <v>26</v>
      </c>
      <c r="J1492">
        <v>1</v>
      </c>
      <c r="K1492">
        <v>9.23</v>
      </c>
      <c r="L1492">
        <v>19</v>
      </c>
      <c r="M1492">
        <v>3</v>
      </c>
      <c r="N1492">
        <v>25</v>
      </c>
      <c r="O1492" s="30" t="s">
        <v>445</v>
      </c>
      <c r="P1492" s="35" t="s">
        <v>436</v>
      </c>
      <c r="Q1492">
        <v>2</v>
      </c>
      <c r="R1492">
        <v>96</v>
      </c>
      <c r="S1492" s="20" t="s">
        <v>27</v>
      </c>
      <c r="T1492" s="10" t="s">
        <v>498</v>
      </c>
      <c r="U1492">
        <v>8</v>
      </c>
      <c r="V1492">
        <v>9</v>
      </c>
      <c r="W1492">
        <v>5</v>
      </c>
      <c r="AA1492">
        <v>1192</v>
      </c>
      <c r="AB1492" t="s">
        <v>30</v>
      </c>
    </row>
    <row r="1493" spans="1:29" x14ac:dyDescent="0.25">
      <c r="A1493" s="19" t="s">
        <v>318</v>
      </c>
      <c r="B1493" s="24" t="s">
        <v>2614</v>
      </c>
      <c r="C1493">
        <v>7.4</v>
      </c>
      <c r="D1493" s="33">
        <v>1</v>
      </c>
      <c r="E1493" s="26" t="str">
        <f>VLOOKUP(U1493, method!$A$1:$B$15, 2, 0)</f>
        <v>放頭</v>
      </c>
      <c r="F1493">
        <v>3</v>
      </c>
      <c r="G1493">
        <v>119</v>
      </c>
      <c r="H1493" s="44">
        <v>1200</v>
      </c>
      <c r="I1493" s="25" t="s">
        <v>26</v>
      </c>
      <c r="J1493">
        <v>1</v>
      </c>
      <c r="K1493">
        <v>8.9499999999999993</v>
      </c>
      <c r="L1493">
        <v>26</v>
      </c>
      <c r="M1493">
        <v>2</v>
      </c>
      <c r="N1493">
        <v>25</v>
      </c>
      <c r="O1493" s="31" t="s">
        <v>435</v>
      </c>
      <c r="P1493" s="35" t="s">
        <v>455</v>
      </c>
      <c r="Q1493">
        <v>1</v>
      </c>
      <c r="R1493">
        <v>91</v>
      </c>
      <c r="S1493" s="20" t="s">
        <v>27</v>
      </c>
      <c r="T1493" s="10" t="s">
        <v>762</v>
      </c>
      <c r="U1493">
        <v>2</v>
      </c>
      <c r="V1493">
        <v>3</v>
      </c>
      <c r="W1493">
        <v>1</v>
      </c>
      <c r="AA1493">
        <v>1182</v>
      </c>
      <c r="AB1493" t="s">
        <v>30</v>
      </c>
    </row>
    <row r="1494" spans="1:29" x14ac:dyDescent="0.25">
      <c r="A1494" s="19" t="s">
        <v>318</v>
      </c>
      <c r="B1494" s="24" t="s">
        <v>2614</v>
      </c>
      <c r="C1494">
        <v>27</v>
      </c>
      <c r="D1494">
        <v>7</v>
      </c>
      <c r="E1494" s="28" t="str">
        <f>VLOOKUP(U1494, method!$A$1:$B$15, 2, 0)</f>
        <v>中前</v>
      </c>
      <c r="F1494">
        <v>7</v>
      </c>
      <c r="G1494">
        <v>117</v>
      </c>
      <c r="H1494" s="44">
        <v>1200</v>
      </c>
      <c r="I1494" s="17" t="s">
        <v>512</v>
      </c>
      <c r="J1494">
        <v>1</v>
      </c>
      <c r="K1494">
        <v>9.15</v>
      </c>
      <c r="L1494">
        <v>9</v>
      </c>
      <c r="M1494">
        <v>2</v>
      </c>
      <c r="N1494">
        <v>25</v>
      </c>
      <c r="O1494" t="s">
        <v>532</v>
      </c>
      <c r="P1494" s="35" t="s">
        <v>455</v>
      </c>
      <c r="Q1494">
        <v>1</v>
      </c>
      <c r="R1494">
        <v>93</v>
      </c>
      <c r="S1494" s="20" t="s">
        <v>27</v>
      </c>
      <c r="T1494" t="s">
        <v>519</v>
      </c>
      <c r="U1494">
        <v>7</v>
      </c>
      <c r="V1494">
        <v>8</v>
      </c>
      <c r="W1494">
        <v>7</v>
      </c>
      <c r="AA1494">
        <v>1190</v>
      </c>
      <c r="AB1494" t="s">
        <v>30</v>
      </c>
    </row>
    <row r="1495" spans="1:29" x14ac:dyDescent="0.25">
      <c r="A1495" s="19" t="s">
        <v>318</v>
      </c>
      <c r="B1495" s="24" t="s">
        <v>2614</v>
      </c>
      <c r="C1495">
        <v>50</v>
      </c>
      <c r="D1495" s="34">
        <v>4</v>
      </c>
      <c r="E1495" s="27" t="str">
        <f>VLOOKUP(U1495, method!$A$1:$B$15, 2, 0)</f>
        <v>中後</v>
      </c>
      <c r="F1495">
        <v>8</v>
      </c>
      <c r="G1495">
        <v>132</v>
      </c>
      <c r="H1495" s="44">
        <v>1200</v>
      </c>
      <c r="I1495" s="19" t="s">
        <v>388</v>
      </c>
      <c r="J1495">
        <v>1</v>
      </c>
      <c r="K1495">
        <v>9.52</v>
      </c>
      <c r="L1495">
        <v>26</v>
      </c>
      <c r="M1495">
        <v>1</v>
      </c>
      <c r="N1495">
        <v>25</v>
      </c>
      <c r="O1495" t="s">
        <v>491</v>
      </c>
      <c r="P1495" s="35" t="s">
        <v>455</v>
      </c>
      <c r="Q1495">
        <v>2</v>
      </c>
      <c r="R1495">
        <v>93</v>
      </c>
      <c r="S1495" s="20" t="s">
        <v>27</v>
      </c>
      <c r="T1495" s="10" t="s">
        <v>526</v>
      </c>
      <c r="U1495">
        <v>9</v>
      </c>
      <c r="V1495">
        <v>9</v>
      </c>
      <c r="W1495">
        <v>4</v>
      </c>
      <c r="AA1495">
        <v>1202</v>
      </c>
      <c r="AB1495" t="s">
        <v>30</v>
      </c>
    </row>
    <row r="1496" spans="1:29" x14ac:dyDescent="0.25">
      <c r="A1496" s="19" t="s">
        <v>318</v>
      </c>
      <c r="B1496" s="24" t="s">
        <v>2614</v>
      </c>
      <c r="C1496">
        <v>70</v>
      </c>
      <c r="D1496">
        <v>8</v>
      </c>
      <c r="E1496" s="27" t="str">
        <f>VLOOKUP(U1496, method!$A$1:$B$15, 2, 0)</f>
        <v>中後</v>
      </c>
      <c r="F1496">
        <v>8</v>
      </c>
      <c r="G1496">
        <v>125</v>
      </c>
      <c r="H1496" s="44">
        <v>1200</v>
      </c>
      <c r="I1496" s="17" t="s">
        <v>512</v>
      </c>
      <c r="J1496">
        <v>1</v>
      </c>
      <c r="K1496">
        <v>9.2100000000000009</v>
      </c>
      <c r="L1496">
        <v>5</v>
      </c>
      <c r="M1496">
        <v>1</v>
      </c>
      <c r="N1496">
        <v>25</v>
      </c>
      <c r="O1496" t="s">
        <v>631</v>
      </c>
      <c r="P1496" s="35" t="s">
        <v>455</v>
      </c>
      <c r="Q1496">
        <v>2</v>
      </c>
      <c r="R1496">
        <v>95</v>
      </c>
      <c r="S1496" s="20" t="s">
        <v>27</v>
      </c>
      <c r="T1496" t="s">
        <v>664</v>
      </c>
      <c r="U1496">
        <v>8</v>
      </c>
      <c r="V1496">
        <v>9</v>
      </c>
      <c r="W1496">
        <v>8</v>
      </c>
      <c r="AA1496">
        <v>1202</v>
      </c>
      <c r="AB1496" t="s">
        <v>30</v>
      </c>
    </row>
    <row r="1497" spans="1:29" x14ac:dyDescent="0.25">
      <c r="A1497" s="19" t="s">
        <v>318</v>
      </c>
      <c r="B1497" s="24" t="s">
        <v>2614</v>
      </c>
      <c r="C1497">
        <v>55</v>
      </c>
      <c r="D1497">
        <v>11</v>
      </c>
      <c r="E1497" s="28" t="str">
        <f>VLOOKUP(U1497, method!$A$1:$B$15, 2, 0)</f>
        <v>中前</v>
      </c>
      <c r="F1497">
        <v>9</v>
      </c>
      <c r="G1497">
        <v>126</v>
      </c>
      <c r="H1497" s="46">
        <v>1400</v>
      </c>
      <c r="I1497" s="17" t="s">
        <v>512</v>
      </c>
      <c r="J1497">
        <v>1</v>
      </c>
      <c r="K1497">
        <v>22.97</v>
      </c>
      <c r="L1497">
        <v>8</v>
      </c>
      <c r="M1497">
        <v>12</v>
      </c>
      <c r="N1497">
        <v>24</v>
      </c>
      <c r="O1497" t="s">
        <v>545</v>
      </c>
      <c r="P1497" s="35" t="s">
        <v>455</v>
      </c>
      <c r="Q1497">
        <v>2</v>
      </c>
      <c r="R1497">
        <v>97</v>
      </c>
      <c r="S1497" s="20" t="s">
        <v>27</v>
      </c>
      <c r="T1497" t="s">
        <v>872</v>
      </c>
      <c r="U1497">
        <v>4</v>
      </c>
      <c r="V1497">
        <v>2</v>
      </c>
      <c r="W1497">
        <v>2</v>
      </c>
      <c r="X1497">
        <v>11</v>
      </c>
      <c r="AA1497">
        <v>1202</v>
      </c>
      <c r="AB1497" t="s">
        <v>30</v>
      </c>
    </row>
    <row r="1498" spans="1:29" x14ac:dyDescent="0.25">
      <c r="A1498" s="19" t="s">
        <v>318</v>
      </c>
      <c r="B1498" s="24" t="s">
        <v>2614</v>
      </c>
      <c r="C1498">
        <v>15</v>
      </c>
      <c r="D1498">
        <v>6</v>
      </c>
      <c r="E1498" s="29" t="str">
        <f>VLOOKUP(U1498, method!$A$1:$B$15, 2, 0)</f>
        <v>留後</v>
      </c>
      <c r="F1498">
        <v>9</v>
      </c>
      <c r="G1498">
        <v>132</v>
      </c>
      <c r="H1498" s="44">
        <v>1200</v>
      </c>
      <c r="I1498" s="17" t="s">
        <v>512</v>
      </c>
      <c r="J1498">
        <v>1</v>
      </c>
      <c r="K1498">
        <v>10.039999999999999</v>
      </c>
      <c r="L1498">
        <v>20</v>
      </c>
      <c r="M1498">
        <v>11</v>
      </c>
      <c r="N1498">
        <v>24</v>
      </c>
      <c r="O1498" s="31" t="s">
        <v>435</v>
      </c>
      <c r="P1498" s="36" t="s">
        <v>440</v>
      </c>
      <c r="Q1498">
        <v>2</v>
      </c>
      <c r="R1498">
        <v>99</v>
      </c>
      <c r="S1498" s="20" t="s">
        <v>27</v>
      </c>
      <c r="T1498" t="s">
        <v>495</v>
      </c>
      <c r="U1498">
        <v>12</v>
      </c>
      <c r="V1498">
        <v>12</v>
      </c>
      <c r="W1498">
        <v>6</v>
      </c>
      <c r="AA1498">
        <v>1188</v>
      </c>
      <c r="AB1498" t="s">
        <v>30</v>
      </c>
    </row>
    <row r="1499" spans="1:29" x14ac:dyDescent="0.25">
      <c r="A1499" s="19" t="s">
        <v>318</v>
      </c>
      <c r="B1499" s="24" t="s">
        <v>2614</v>
      </c>
      <c r="C1499">
        <v>109</v>
      </c>
      <c r="D1499">
        <v>14</v>
      </c>
      <c r="E1499" s="29" t="str">
        <f>VLOOKUP(U1499, method!$A$1:$B$15, 2, 0)</f>
        <v>留後</v>
      </c>
      <c r="F1499">
        <v>14</v>
      </c>
      <c r="G1499">
        <v>133</v>
      </c>
      <c r="H1499" s="44">
        <v>1200</v>
      </c>
      <c r="I1499" s="17" t="s">
        <v>448</v>
      </c>
      <c r="J1499">
        <v>1</v>
      </c>
      <c r="K1499">
        <v>16.600000000000001</v>
      </c>
      <c r="L1499">
        <v>13</v>
      </c>
      <c r="M1499">
        <v>10</v>
      </c>
      <c r="N1499">
        <v>24</v>
      </c>
      <c r="O1499" t="s">
        <v>491</v>
      </c>
      <c r="P1499" s="35" t="s">
        <v>436</v>
      </c>
      <c r="Q1499">
        <v>2</v>
      </c>
      <c r="R1499">
        <v>99</v>
      </c>
      <c r="S1499" s="20" t="s">
        <v>27</v>
      </c>
      <c r="T1499">
        <v>52</v>
      </c>
      <c r="U1499">
        <v>14</v>
      </c>
      <c r="V1499">
        <v>14</v>
      </c>
      <c r="W1499">
        <v>14</v>
      </c>
      <c r="AA1499">
        <v>1193</v>
      </c>
      <c r="AB1499" t="s">
        <v>30</v>
      </c>
    </row>
    <row r="1500" spans="1:29" x14ac:dyDescent="0.25">
      <c r="A1500" s="19" t="s">
        <v>318</v>
      </c>
      <c r="B1500" s="24" t="s">
        <v>2614</v>
      </c>
      <c r="C1500">
        <v>70</v>
      </c>
      <c r="D1500">
        <v>6</v>
      </c>
      <c r="E1500" s="27" t="str">
        <f>VLOOKUP(U1500, method!$A$1:$B$15, 2, 0)</f>
        <v>中後</v>
      </c>
      <c r="F1500">
        <v>7</v>
      </c>
      <c r="G1500">
        <v>128</v>
      </c>
      <c r="H1500" s="44">
        <v>1200</v>
      </c>
      <c r="I1500" s="15" t="s">
        <v>441</v>
      </c>
      <c r="J1500">
        <v>1</v>
      </c>
      <c r="K1500">
        <v>10.09</v>
      </c>
      <c r="L1500">
        <v>22</v>
      </c>
      <c r="M1500">
        <v>9</v>
      </c>
      <c r="N1500">
        <v>24</v>
      </c>
      <c r="O1500" t="s">
        <v>469</v>
      </c>
      <c r="P1500" s="36" t="s">
        <v>479</v>
      </c>
      <c r="Q1500">
        <v>2</v>
      </c>
      <c r="R1500">
        <v>99</v>
      </c>
      <c r="S1500" s="20" t="s">
        <v>27</v>
      </c>
      <c r="T1500" t="s">
        <v>558</v>
      </c>
      <c r="U1500">
        <v>9</v>
      </c>
      <c r="V1500">
        <v>9</v>
      </c>
      <c r="W1500">
        <v>6</v>
      </c>
      <c r="AA1500">
        <v>1185</v>
      </c>
      <c r="AB1500" t="s">
        <v>30</v>
      </c>
    </row>
    <row r="1501" spans="1:29" x14ac:dyDescent="0.25">
      <c r="A1501" s="19" t="s">
        <v>318</v>
      </c>
      <c r="B1501" s="24" t="s">
        <v>2614</v>
      </c>
      <c r="C1501" t="s">
        <v>463</v>
      </c>
      <c r="D1501" t="s">
        <v>724</v>
      </c>
      <c r="F1501" t="s">
        <v>463</v>
      </c>
      <c r="G1501">
        <v>115</v>
      </c>
      <c r="H1501" s="44">
        <v>1200</v>
      </c>
      <c r="I1501" s="25" t="s">
        <v>26</v>
      </c>
      <c r="J1501" t="s">
        <v>463</v>
      </c>
      <c r="L1501">
        <v>2</v>
      </c>
      <c r="M1501">
        <v>6</v>
      </c>
      <c r="N1501">
        <v>24</v>
      </c>
      <c r="O1501" t="s">
        <v>551</v>
      </c>
      <c r="P1501" s="35" t="s">
        <v>436</v>
      </c>
      <c r="Q1501" t="s">
        <v>1503</v>
      </c>
      <c r="R1501">
        <v>99</v>
      </c>
      <c r="S1501" s="20" t="s">
        <v>27</v>
      </c>
      <c r="T1501" t="s">
        <v>463</v>
      </c>
      <c r="U1501" t="s">
        <v>463</v>
      </c>
      <c r="AA1501" t="s">
        <v>463</v>
      </c>
      <c r="AB1501" t="s">
        <v>463</v>
      </c>
      <c r="AC1501" t="s">
        <v>463</v>
      </c>
    </row>
    <row r="1502" spans="1:29" x14ac:dyDescent="0.25">
      <c r="A1502" s="19" t="s">
        <v>318</v>
      </c>
      <c r="B1502" s="24" t="s">
        <v>2614</v>
      </c>
      <c r="C1502">
        <v>27</v>
      </c>
      <c r="D1502">
        <v>6</v>
      </c>
      <c r="E1502" s="26" t="str">
        <f>VLOOKUP(U1502, method!$A$1:$B$15, 2, 0)</f>
        <v>放頭</v>
      </c>
      <c r="F1502">
        <v>10</v>
      </c>
      <c r="G1502">
        <v>135</v>
      </c>
      <c r="H1502" s="44">
        <v>1200</v>
      </c>
      <c r="I1502" s="22" t="s">
        <v>33</v>
      </c>
      <c r="J1502">
        <v>1</v>
      </c>
      <c r="K1502">
        <v>9.5399999999999991</v>
      </c>
      <c r="L1502">
        <v>5</v>
      </c>
      <c r="M1502">
        <v>5</v>
      </c>
      <c r="N1502">
        <v>24</v>
      </c>
      <c r="O1502" t="s">
        <v>551</v>
      </c>
      <c r="P1502" s="35" t="s">
        <v>455</v>
      </c>
      <c r="Q1502">
        <v>2</v>
      </c>
      <c r="R1502">
        <v>100</v>
      </c>
      <c r="S1502" s="20" t="s">
        <v>27</v>
      </c>
      <c r="T1502" t="s">
        <v>558</v>
      </c>
      <c r="U1502">
        <v>3</v>
      </c>
      <c r="V1502">
        <v>3</v>
      </c>
      <c r="W1502">
        <v>6</v>
      </c>
      <c r="AA1502">
        <v>1181</v>
      </c>
      <c r="AB1502" t="s">
        <v>1809</v>
      </c>
    </row>
    <row r="1503" spans="1:29" x14ac:dyDescent="0.25">
      <c r="A1503" s="19" t="s">
        <v>318</v>
      </c>
      <c r="B1503" s="24" t="s">
        <v>2614</v>
      </c>
      <c r="C1503">
        <v>59</v>
      </c>
      <c r="D1503">
        <v>10</v>
      </c>
      <c r="E1503" s="28" t="str">
        <f>VLOOKUP(U1503, method!$A$1:$B$15, 2, 0)</f>
        <v>中前</v>
      </c>
      <c r="F1503">
        <v>4</v>
      </c>
      <c r="G1503">
        <v>126</v>
      </c>
      <c r="H1503" s="46">
        <v>1400</v>
      </c>
      <c r="I1503" s="17" t="s">
        <v>448</v>
      </c>
      <c r="J1503">
        <v>1</v>
      </c>
      <c r="K1503">
        <v>23.13</v>
      </c>
      <c r="L1503">
        <v>10</v>
      </c>
      <c r="M1503">
        <v>3</v>
      </c>
      <c r="N1503">
        <v>24</v>
      </c>
      <c r="O1503" t="s">
        <v>532</v>
      </c>
      <c r="P1503" s="35" t="s">
        <v>455</v>
      </c>
      <c r="Q1503" t="s">
        <v>1527</v>
      </c>
      <c r="R1503">
        <v>100</v>
      </c>
      <c r="S1503" s="23" t="s">
        <v>72</v>
      </c>
      <c r="T1503">
        <v>6</v>
      </c>
      <c r="U1503">
        <v>4</v>
      </c>
      <c r="V1503">
        <v>4</v>
      </c>
      <c r="W1503">
        <v>4</v>
      </c>
      <c r="X1503">
        <v>10</v>
      </c>
      <c r="AA1503">
        <v>1218</v>
      </c>
      <c r="AB1503" t="s">
        <v>1810</v>
      </c>
    </row>
    <row r="1504" spans="1:29" x14ac:dyDescent="0.25">
      <c r="A1504" s="19" t="s">
        <v>318</v>
      </c>
      <c r="B1504" s="24" t="s">
        <v>2614</v>
      </c>
      <c r="C1504">
        <v>2.7</v>
      </c>
      <c r="D1504" s="34">
        <v>4</v>
      </c>
      <c r="E1504" s="28" t="str">
        <f>VLOOKUP(U1504, method!$A$1:$B$15, 2, 0)</f>
        <v>中前</v>
      </c>
      <c r="F1504">
        <v>2</v>
      </c>
      <c r="G1504">
        <v>127</v>
      </c>
      <c r="H1504" s="44">
        <v>1200</v>
      </c>
      <c r="I1504" s="17" t="s">
        <v>448</v>
      </c>
      <c r="J1504">
        <v>1</v>
      </c>
      <c r="K1504">
        <v>9.5399999999999991</v>
      </c>
      <c r="L1504">
        <v>21</v>
      </c>
      <c r="M1504">
        <v>2</v>
      </c>
      <c r="N1504">
        <v>24</v>
      </c>
      <c r="O1504" s="31" t="s">
        <v>451</v>
      </c>
      <c r="P1504" s="35" t="s">
        <v>455</v>
      </c>
      <c r="Q1504">
        <v>1</v>
      </c>
      <c r="R1504">
        <v>100</v>
      </c>
      <c r="S1504" s="23" t="s">
        <v>72</v>
      </c>
      <c r="T1504" s="10" t="s">
        <v>376</v>
      </c>
      <c r="U1504">
        <v>7</v>
      </c>
      <c r="V1504">
        <v>7</v>
      </c>
      <c r="W1504">
        <v>4</v>
      </c>
      <c r="AA1504">
        <v>1225</v>
      </c>
      <c r="AB1504" t="s">
        <v>1810</v>
      </c>
    </row>
    <row r="1505" spans="1:28" x14ac:dyDescent="0.25">
      <c r="A1505" s="19" t="s">
        <v>318</v>
      </c>
      <c r="B1505" s="24" t="s">
        <v>2614</v>
      </c>
      <c r="C1505">
        <v>37</v>
      </c>
      <c r="D1505" s="34">
        <v>4</v>
      </c>
      <c r="E1505" s="28" t="str">
        <f>VLOOKUP(U1505, method!$A$1:$B$15, 2, 0)</f>
        <v>中前</v>
      </c>
      <c r="F1505">
        <v>4</v>
      </c>
      <c r="G1505">
        <v>126</v>
      </c>
      <c r="H1505" s="44">
        <v>1200</v>
      </c>
      <c r="I1505" s="17" t="s">
        <v>448</v>
      </c>
      <c r="J1505">
        <v>1</v>
      </c>
      <c r="K1505">
        <v>9.94</v>
      </c>
      <c r="L1505">
        <v>28</v>
      </c>
      <c r="M1505">
        <v>1</v>
      </c>
      <c r="N1505">
        <v>24</v>
      </c>
      <c r="O1505" t="s">
        <v>491</v>
      </c>
      <c r="P1505" s="35" t="s">
        <v>455</v>
      </c>
      <c r="Q1505" t="s">
        <v>1527</v>
      </c>
      <c r="R1505">
        <v>96</v>
      </c>
      <c r="S1505" s="23" t="s">
        <v>72</v>
      </c>
      <c r="T1505" t="s">
        <v>529</v>
      </c>
      <c r="U1505">
        <v>4</v>
      </c>
      <c r="V1505">
        <v>6</v>
      </c>
      <c r="W1505">
        <v>4</v>
      </c>
      <c r="AA1505">
        <v>1232</v>
      </c>
      <c r="AB1505" t="s">
        <v>1810</v>
      </c>
    </row>
    <row r="1506" spans="1:28" x14ac:dyDescent="0.25">
      <c r="A1506" s="19" t="s">
        <v>318</v>
      </c>
      <c r="B1506" s="24" t="s">
        <v>2614</v>
      </c>
      <c r="C1506">
        <v>3.4</v>
      </c>
      <c r="D1506" s="34">
        <v>4</v>
      </c>
      <c r="E1506" s="29" t="str">
        <f>VLOOKUP(U1506, method!$A$1:$B$15, 2, 0)</f>
        <v>留後</v>
      </c>
      <c r="F1506">
        <v>7</v>
      </c>
      <c r="G1506">
        <v>130</v>
      </c>
      <c r="H1506" s="44">
        <v>1200</v>
      </c>
      <c r="I1506" s="17" t="s">
        <v>448</v>
      </c>
      <c r="J1506">
        <v>1</v>
      </c>
      <c r="K1506">
        <v>10.08</v>
      </c>
      <c r="L1506">
        <v>4</v>
      </c>
      <c r="M1506">
        <v>1</v>
      </c>
      <c r="N1506">
        <v>24</v>
      </c>
      <c r="O1506" s="31" t="s">
        <v>439</v>
      </c>
      <c r="P1506" s="35" t="s">
        <v>455</v>
      </c>
      <c r="Q1506">
        <v>2</v>
      </c>
      <c r="R1506">
        <v>96</v>
      </c>
      <c r="S1506" s="23" t="s">
        <v>72</v>
      </c>
      <c r="T1506" s="10" t="s">
        <v>452</v>
      </c>
      <c r="U1506">
        <v>12</v>
      </c>
      <c r="V1506">
        <v>12</v>
      </c>
      <c r="W1506">
        <v>4</v>
      </c>
      <c r="AA1506">
        <v>1228</v>
      </c>
      <c r="AB1506" t="s">
        <v>1810</v>
      </c>
    </row>
    <row r="1507" spans="1:28" x14ac:dyDescent="0.25">
      <c r="A1507" s="19" t="s">
        <v>318</v>
      </c>
      <c r="B1507" s="24" t="s">
        <v>2614</v>
      </c>
      <c r="C1507">
        <v>7.8</v>
      </c>
      <c r="D1507" s="33">
        <v>1</v>
      </c>
      <c r="E1507" s="27" t="str">
        <f>VLOOKUP(U1507, method!$A$1:$B$15, 2, 0)</f>
        <v>中後</v>
      </c>
      <c r="F1507">
        <v>9</v>
      </c>
      <c r="G1507">
        <v>124</v>
      </c>
      <c r="H1507" s="44">
        <v>1200</v>
      </c>
      <c r="I1507" s="17" t="s">
        <v>448</v>
      </c>
      <c r="J1507">
        <v>1</v>
      </c>
      <c r="K1507">
        <v>9.2200000000000006</v>
      </c>
      <c r="L1507">
        <v>29</v>
      </c>
      <c r="M1507">
        <v>11</v>
      </c>
      <c r="N1507">
        <v>23</v>
      </c>
      <c r="O1507" s="31" t="s">
        <v>451</v>
      </c>
      <c r="P1507" s="35" t="s">
        <v>455</v>
      </c>
      <c r="Q1507">
        <v>2</v>
      </c>
      <c r="R1507">
        <v>88</v>
      </c>
      <c r="S1507" s="23" t="s">
        <v>72</v>
      </c>
      <c r="T1507" s="10" t="s">
        <v>526</v>
      </c>
      <c r="U1507">
        <v>8</v>
      </c>
      <c r="V1507">
        <v>9</v>
      </c>
      <c r="W1507">
        <v>1</v>
      </c>
      <c r="AA1507">
        <v>1228</v>
      </c>
      <c r="AB1507" t="s">
        <v>1810</v>
      </c>
    </row>
    <row r="1508" spans="1:28" x14ac:dyDescent="0.25">
      <c r="A1508" s="19" t="s">
        <v>318</v>
      </c>
      <c r="B1508" s="24" t="s">
        <v>2614</v>
      </c>
      <c r="C1508">
        <v>7</v>
      </c>
      <c r="D1508" s="33">
        <v>1</v>
      </c>
      <c r="E1508" s="29" t="str">
        <f>VLOOKUP(U1508, method!$A$1:$B$15, 2, 0)</f>
        <v>留後</v>
      </c>
      <c r="F1508">
        <v>9</v>
      </c>
      <c r="G1508">
        <v>119</v>
      </c>
      <c r="H1508" s="44">
        <v>1200</v>
      </c>
      <c r="I1508" s="17" t="s">
        <v>448</v>
      </c>
      <c r="J1508">
        <v>1</v>
      </c>
      <c r="K1508">
        <v>9.19</v>
      </c>
      <c r="L1508">
        <v>8</v>
      </c>
      <c r="M1508">
        <v>11</v>
      </c>
      <c r="N1508">
        <v>23</v>
      </c>
      <c r="O1508" s="31" t="s">
        <v>439</v>
      </c>
      <c r="P1508" s="35" t="s">
        <v>455</v>
      </c>
      <c r="Q1508">
        <v>2</v>
      </c>
      <c r="R1508">
        <v>82</v>
      </c>
      <c r="S1508" s="23" t="s">
        <v>72</v>
      </c>
      <c r="T1508" s="10" t="s">
        <v>539</v>
      </c>
      <c r="U1508">
        <v>11</v>
      </c>
      <c r="V1508">
        <v>9</v>
      </c>
      <c r="W1508">
        <v>1</v>
      </c>
      <c r="AA1508">
        <v>1217</v>
      </c>
      <c r="AB1508" t="s">
        <v>1810</v>
      </c>
    </row>
    <row r="1509" spans="1:28" x14ac:dyDescent="0.25">
      <c r="A1509" s="19" t="s">
        <v>318</v>
      </c>
      <c r="B1509" s="24" t="s">
        <v>2614</v>
      </c>
      <c r="C1509">
        <v>7.7</v>
      </c>
      <c r="D1509" s="33">
        <v>2</v>
      </c>
      <c r="E1509" s="28" t="str">
        <f>VLOOKUP(U1509, method!$A$1:$B$15, 2, 0)</f>
        <v>中前</v>
      </c>
      <c r="F1509">
        <v>6</v>
      </c>
      <c r="G1509">
        <v>133</v>
      </c>
      <c r="H1509" s="44">
        <v>1200</v>
      </c>
      <c r="I1509" s="17" t="s">
        <v>448</v>
      </c>
      <c r="J1509">
        <v>1</v>
      </c>
      <c r="K1509">
        <v>10.59</v>
      </c>
      <c r="L1509">
        <v>18</v>
      </c>
      <c r="M1509">
        <v>10</v>
      </c>
      <c r="N1509">
        <v>23</v>
      </c>
      <c r="O1509" s="30" t="s">
        <v>445</v>
      </c>
      <c r="P1509" s="36" t="s">
        <v>479</v>
      </c>
      <c r="Q1509">
        <v>3</v>
      </c>
      <c r="R1509">
        <v>80</v>
      </c>
      <c r="S1509" s="23" t="s">
        <v>72</v>
      </c>
      <c r="T1509" s="10" t="s">
        <v>613</v>
      </c>
      <c r="U1509">
        <v>5</v>
      </c>
      <c r="V1509">
        <v>5</v>
      </c>
      <c r="W1509">
        <v>2</v>
      </c>
      <c r="AA1509">
        <v>1205</v>
      </c>
      <c r="AB1509" t="s">
        <v>1810</v>
      </c>
    </row>
    <row r="1510" spans="1:28" x14ac:dyDescent="0.25">
      <c r="A1510" s="19" t="s">
        <v>318</v>
      </c>
      <c r="B1510" s="24" t="s">
        <v>2614</v>
      </c>
      <c r="C1510">
        <v>19</v>
      </c>
      <c r="D1510">
        <v>6</v>
      </c>
      <c r="E1510" s="28" t="str">
        <f>VLOOKUP(U1510, method!$A$1:$B$15, 2, 0)</f>
        <v>中前</v>
      </c>
      <c r="F1510">
        <v>9</v>
      </c>
      <c r="G1510">
        <v>120</v>
      </c>
      <c r="H1510" s="46">
        <v>1650</v>
      </c>
      <c r="I1510" s="17" t="s">
        <v>448</v>
      </c>
      <c r="J1510">
        <v>1</v>
      </c>
      <c r="K1510">
        <v>40.06</v>
      </c>
      <c r="L1510">
        <v>12</v>
      </c>
      <c r="M1510">
        <v>7</v>
      </c>
      <c r="N1510">
        <v>23</v>
      </c>
      <c r="O1510" s="30" t="s">
        <v>445</v>
      </c>
      <c r="P1510" s="35" t="s">
        <v>436</v>
      </c>
      <c r="Q1510">
        <v>2</v>
      </c>
      <c r="R1510">
        <v>80</v>
      </c>
      <c r="S1510" s="23" t="s">
        <v>72</v>
      </c>
      <c r="T1510" s="10" t="s">
        <v>442</v>
      </c>
      <c r="U1510">
        <v>6</v>
      </c>
      <c r="V1510">
        <v>2</v>
      </c>
      <c r="W1510">
        <v>2</v>
      </c>
      <c r="X1510">
        <v>6</v>
      </c>
      <c r="AA1510">
        <v>1198</v>
      </c>
      <c r="AB1510" t="s">
        <v>1810</v>
      </c>
    </row>
    <row r="1511" spans="1:28" x14ac:dyDescent="0.25">
      <c r="A1511" s="19" t="s">
        <v>318</v>
      </c>
      <c r="B1511" s="24" t="s">
        <v>2614</v>
      </c>
      <c r="C1511">
        <v>4.5999999999999996</v>
      </c>
      <c r="D1511" s="33">
        <v>2</v>
      </c>
      <c r="E1511" s="28" t="str">
        <f>VLOOKUP(U1511, method!$A$1:$B$15, 2, 0)</f>
        <v>中前</v>
      </c>
      <c r="F1511">
        <v>5</v>
      </c>
      <c r="G1511">
        <v>132</v>
      </c>
      <c r="H1511" s="44">
        <v>1200</v>
      </c>
      <c r="I1511" s="17" t="s">
        <v>448</v>
      </c>
      <c r="J1511">
        <v>1</v>
      </c>
      <c r="K1511">
        <v>9.8699999999999992</v>
      </c>
      <c r="L1511">
        <v>14</v>
      </c>
      <c r="M1511">
        <v>6</v>
      </c>
      <c r="N1511">
        <v>23</v>
      </c>
      <c r="O1511" s="30" t="s">
        <v>445</v>
      </c>
      <c r="P1511" s="35" t="s">
        <v>455</v>
      </c>
      <c r="Q1511">
        <v>3</v>
      </c>
      <c r="R1511">
        <v>79</v>
      </c>
      <c r="S1511" s="23" t="s">
        <v>72</v>
      </c>
      <c r="T1511" s="10" t="s">
        <v>452</v>
      </c>
      <c r="U1511">
        <v>7</v>
      </c>
      <c r="V1511">
        <v>7</v>
      </c>
      <c r="W1511">
        <v>2</v>
      </c>
      <c r="AA1511">
        <v>1183</v>
      </c>
      <c r="AB1511" t="s">
        <v>1810</v>
      </c>
    </row>
    <row r="1512" spans="1:28" x14ac:dyDescent="0.25">
      <c r="A1512" s="19" t="s">
        <v>318</v>
      </c>
      <c r="B1512" s="24" t="s">
        <v>2614</v>
      </c>
      <c r="C1512">
        <v>6.3</v>
      </c>
      <c r="D1512" s="34">
        <v>5</v>
      </c>
      <c r="E1512" s="28" t="str">
        <f>VLOOKUP(U1512, method!$A$1:$B$15, 2, 0)</f>
        <v>中前</v>
      </c>
      <c r="F1512">
        <v>11</v>
      </c>
      <c r="G1512">
        <v>133</v>
      </c>
      <c r="H1512" s="44">
        <v>1200</v>
      </c>
      <c r="I1512" s="17" t="s">
        <v>448</v>
      </c>
      <c r="J1512">
        <v>1</v>
      </c>
      <c r="K1512">
        <v>9.92</v>
      </c>
      <c r="L1512">
        <v>17</v>
      </c>
      <c r="M1512">
        <v>5</v>
      </c>
      <c r="N1512">
        <v>23</v>
      </c>
      <c r="O1512" s="30" t="s">
        <v>445</v>
      </c>
      <c r="P1512" s="35" t="s">
        <v>455</v>
      </c>
      <c r="Q1512">
        <v>3</v>
      </c>
      <c r="R1512">
        <v>79</v>
      </c>
      <c r="S1512" s="23" t="s">
        <v>72</v>
      </c>
      <c r="T1512" t="s">
        <v>529</v>
      </c>
      <c r="U1512">
        <v>4</v>
      </c>
      <c r="V1512">
        <v>4</v>
      </c>
      <c r="W1512">
        <v>5</v>
      </c>
      <c r="AA1512">
        <v>1185</v>
      </c>
      <c r="AB1512" t="s">
        <v>1810</v>
      </c>
    </row>
    <row r="1513" spans="1:28" x14ac:dyDescent="0.25">
      <c r="A1513" s="19" t="s">
        <v>318</v>
      </c>
      <c r="B1513" s="24" t="s">
        <v>2614</v>
      </c>
      <c r="C1513">
        <v>2</v>
      </c>
      <c r="D1513" s="33">
        <v>1</v>
      </c>
      <c r="E1513" s="28" t="str">
        <f>VLOOKUP(U1513, method!$A$1:$B$15, 2, 0)</f>
        <v>中前</v>
      </c>
      <c r="F1513">
        <v>4</v>
      </c>
      <c r="G1513">
        <v>120</v>
      </c>
      <c r="H1513" s="44">
        <v>1200</v>
      </c>
      <c r="I1513" s="17" t="s">
        <v>448</v>
      </c>
      <c r="J1513">
        <v>1</v>
      </c>
      <c r="K1513">
        <v>9.07</v>
      </c>
      <c r="L1513">
        <v>26</v>
      </c>
      <c r="M1513">
        <v>4</v>
      </c>
      <c r="N1513">
        <v>23</v>
      </c>
      <c r="O1513" s="31" t="s">
        <v>451</v>
      </c>
      <c r="P1513" s="35" t="s">
        <v>455</v>
      </c>
      <c r="Q1513">
        <v>3</v>
      </c>
      <c r="R1513">
        <v>67</v>
      </c>
      <c r="S1513" s="23" t="s">
        <v>72</v>
      </c>
      <c r="T1513">
        <v>3</v>
      </c>
      <c r="U1513">
        <v>5</v>
      </c>
      <c r="V1513">
        <v>4</v>
      </c>
      <c r="W1513">
        <v>1</v>
      </c>
      <c r="AA1513">
        <v>1185</v>
      </c>
      <c r="AB1513" t="s">
        <v>1810</v>
      </c>
    </row>
    <row r="1514" spans="1:28" x14ac:dyDescent="0.25">
      <c r="A1514" s="19" t="s">
        <v>318</v>
      </c>
      <c r="B1514" s="24" t="s">
        <v>2614</v>
      </c>
      <c r="C1514">
        <v>2.6</v>
      </c>
      <c r="D1514" s="33">
        <v>1</v>
      </c>
      <c r="E1514" s="28" t="str">
        <f>VLOOKUP(U1514, method!$A$1:$B$15, 2, 0)</f>
        <v>中前</v>
      </c>
      <c r="F1514">
        <v>3</v>
      </c>
      <c r="G1514">
        <v>132</v>
      </c>
      <c r="H1514" s="44">
        <v>1200</v>
      </c>
      <c r="I1514" s="17" t="s">
        <v>448</v>
      </c>
      <c r="J1514">
        <v>1</v>
      </c>
      <c r="K1514">
        <v>10.87</v>
      </c>
      <c r="L1514">
        <v>6</v>
      </c>
      <c r="M1514">
        <v>4</v>
      </c>
      <c r="N1514">
        <v>23</v>
      </c>
      <c r="O1514" s="31" t="s">
        <v>439</v>
      </c>
      <c r="P1514" s="36" t="s">
        <v>440</v>
      </c>
      <c r="Q1514">
        <v>4</v>
      </c>
      <c r="R1514">
        <v>58</v>
      </c>
      <c r="S1514" s="23" t="s">
        <v>72</v>
      </c>
      <c r="T1514" s="10" t="s">
        <v>526</v>
      </c>
      <c r="U1514">
        <v>6</v>
      </c>
      <c r="V1514">
        <v>5</v>
      </c>
      <c r="W1514">
        <v>1</v>
      </c>
      <c r="AA1514">
        <v>1179</v>
      </c>
      <c r="AB1514" t="s">
        <v>1810</v>
      </c>
    </row>
    <row r="1515" spans="1:28" x14ac:dyDescent="0.25">
      <c r="A1515" s="19" t="s">
        <v>318</v>
      </c>
      <c r="B1515" s="24" t="s">
        <v>2614</v>
      </c>
      <c r="C1515">
        <v>2.8</v>
      </c>
      <c r="D1515" s="33">
        <v>1</v>
      </c>
      <c r="E1515" s="28" t="str">
        <f>VLOOKUP(U1515, method!$A$1:$B$15, 2, 0)</f>
        <v>中前</v>
      </c>
      <c r="F1515">
        <v>4</v>
      </c>
      <c r="G1515">
        <v>124</v>
      </c>
      <c r="H1515" s="44">
        <v>1200</v>
      </c>
      <c r="I1515" s="17" t="s">
        <v>448</v>
      </c>
      <c r="J1515">
        <v>1</v>
      </c>
      <c r="K1515">
        <v>9.4600000000000009</v>
      </c>
      <c r="L1515">
        <v>8</v>
      </c>
      <c r="M1515">
        <v>3</v>
      </c>
      <c r="N1515">
        <v>23</v>
      </c>
      <c r="O1515" s="30" t="s">
        <v>445</v>
      </c>
      <c r="P1515" s="35" t="s">
        <v>455</v>
      </c>
      <c r="Q1515">
        <v>4</v>
      </c>
      <c r="R1515">
        <v>50</v>
      </c>
      <c r="S1515" s="23" t="s">
        <v>72</v>
      </c>
      <c r="T1515" s="10" t="s">
        <v>552</v>
      </c>
      <c r="U1515">
        <v>5</v>
      </c>
      <c r="V1515">
        <v>5</v>
      </c>
      <c r="W1515">
        <v>1</v>
      </c>
      <c r="AA1515">
        <v>1181</v>
      </c>
      <c r="AB1515" t="s">
        <v>1810</v>
      </c>
    </row>
    <row r="1516" spans="1:28" x14ac:dyDescent="0.25">
      <c r="A1516" s="19" t="s">
        <v>318</v>
      </c>
      <c r="B1516" s="24" t="s">
        <v>2614</v>
      </c>
      <c r="C1516">
        <v>11</v>
      </c>
      <c r="D1516" s="33">
        <v>1</v>
      </c>
      <c r="E1516" s="28" t="str">
        <f>VLOOKUP(U1516, method!$A$1:$B$15, 2, 0)</f>
        <v>中前</v>
      </c>
      <c r="F1516">
        <v>3</v>
      </c>
      <c r="G1516">
        <v>117</v>
      </c>
      <c r="H1516" s="44">
        <v>1200</v>
      </c>
      <c r="I1516" s="17" t="s">
        <v>448</v>
      </c>
      <c r="J1516">
        <v>1</v>
      </c>
      <c r="K1516">
        <v>10.25</v>
      </c>
      <c r="L1516">
        <v>15</v>
      </c>
      <c r="M1516">
        <v>2</v>
      </c>
      <c r="N1516">
        <v>23</v>
      </c>
      <c r="O1516" s="31" t="s">
        <v>435</v>
      </c>
      <c r="P1516" s="35" t="s">
        <v>436</v>
      </c>
      <c r="Q1516">
        <v>4</v>
      </c>
      <c r="R1516">
        <v>43</v>
      </c>
      <c r="S1516" s="23" t="s">
        <v>72</v>
      </c>
      <c r="T1516" s="10" t="s">
        <v>552</v>
      </c>
      <c r="U1516">
        <v>4</v>
      </c>
      <c r="V1516">
        <v>5</v>
      </c>
      <c r="W1516">
        <v>1</v>
      </c>
      <c r="AA1516">
        <v>1179</v>
      </c>
      <c r="AB1516" t="s">
        <v>1810</v>
      </c>
    </row>
    <row r="1517" spans="1:28" x14ac:dyDescent="0.25">
      <c r="A1517" s="19" t="s">
        <v>318</v>
      </c>
      <c r="B1517" s="24" t="s">
        <v>2614</v>
      </c>
      <c r="C1517">
        <v>11</v>
      </c>
      <c r="D1517" s="33">
        <v>3</v>
      </c>
      <c r="E1517" s="28" t="str">
        <f>VLOOKUP(U1517, method!$A$1:$B$15, 2, 0)</f>
        <v>中前</v>
      </c>
      <c r="F1517">
        <v>3</v>
      </c>
      <c r="G1517">
        <v>118</v>
      </c>
      <c r="H1517" s="44">
        <v>1200</v>
      </c>
      <c r="I1517" s="17" t="s">
        <v>448</v>
      </c>
      <c r="J1517">
        <v>1</v>
      </c>
      <c r="K1517">
        <v>8.75</v>
      </c>
      <c r="L1517">
        <v>21</v>
      </c>
      <c r="M1517">
        <v>1</v>
      </c>
      <c r="N1517">
        <v>23</v>
      </c>
      <c r="O1517" t="s">
        <v>511</v>
      </c>
      <c r="P1517" s="35" t="s">
        <v>455</v>
      </c>
      <c r="Q1517">
        <v>4</v>
      </c>
      <c r="R1517">
        <v>43</v>
      </c>
      <c r="S1517" s="23" t="s">
        <v>72</v>
      </c>
      <c r="T1517" s="10">
        <v>2</v>
      </c>
      <c r="U1517">
        <v>5</v>
      </c>
      <c r="V1517">
        <v>5</v>
      </c>
      <c r="W1517">
        <v>3</v>
      </c>
      <c r="AA1517">
        <v>1200</v>
      </c>
      <c r="AB1517" t="s">
        <v>1812</v>
      </c>
    </row>
    <row r="1518" spans="1:28" x14ac:dyDescent="0.25">
      <c r="A1518" s="19" t="s">
        <v>318</v>
      </c>
      <c r="B1518" s="24" t="s">
        <v>2614</v>
      </c>
      <c r="C1518">
        <v>17</v>
      </c>
      <c r="D1518" s="33">
        <v>3</v>
      </c>
      <c r="E1518" s="26" t="str">
        <f>VLOOKUP(U1518, method!$A$1:$B$15, 2, 0)</f>
        <v>放頭</v>
      </c>
      <c r="F1518">
        <v>1</v>
      </c>
      <c r="G1518">
        <v>118</v>
      </c>
      <c r="H1518" s="44">
        <v>1200</v>
      </c>
      <c r="I1518" s="17" t="s">
        <v>448</v>
      </c>
      <c r="J1518">
        <v>1</v>
      </c>
      <c r="K1518">
        <v>10.039999999999999</v>
      </c>
      <c r="L1518">
        <v>28</v>
      </c>
      <c r="M1518">
        <v>12</v>
      </c>
      <c r="N1518">
        <v>22</v>
      </c>
      <c r="O1518" s="31" t="s">
        <v>451</v>
      </c>
      <c r="P1518" s="35" t="s">
        <v>455</v>
      </c>
      <c r="Q1518">
        <v>4</v>
      </c>
      <c r="R1518">
        <v>43</v>
      </c>
      <c r="S1518" s="23" t="s">
        <v>72</v>
      </c>
      <c r="T1518" s="10" t="s">
        <v>442</v>
      </c>
      <c r="U1518">
        <v>1</v>
      </c>
      <c r="V1518">
        <v>1</v>
      </c>
      <c r="W1518">
        <v>3</v>
      </c>
      <c r="AA1518">
        <v>1187</v>
      </c>
      <c r="AB1518" t="s">
        <v>158</v>
      </c>
    </row>
    <row r="1519" spans="1:28" x14ac:dyDescent="0.25">
      <c r="A1519" s="19" t="s">
        <v>318</v>
      </c>
      <c r="B1519" s="24" t="s">
        <v>2614</v>
      </c>
      <c r="C1519">
        <v>18</v>
      </c>
      <c r="D1519">
        <v>9</v>
      </c>
      <c r="E1519" s="27" t="str">
        <f>VLOOKUP(U1519, method!$A$1:$B$15, 2, 0)</f>
        <v>中後</v>
      </c>
      <c r="F1519">
        <v>12</v>
      </c>
      <c r="G1519">
        <v>119</v>
      </c>
      <c r="H1519" s="44">
        <v>1200</v>
      </c>
      <c r="I1519" s="17" t="s">
        <v>448</v>
      </c>
      <c r="J1519">
        <v>1</v>
      </c>
      <c r="K1519">
        <v>10.51</v>
      </c>
      <c r="L1519">
        <v>27</v>
      </c>
      <c r="M1519">
        <v>11</v>
      </c>
      <c r="N1519">
        <v>22</v>
      </c>
      <c r="O1519" t="s">
        <v>511</v>
      </c>
      <c r="P1519" s="36" t="s">
        <v>603</v>
      </c>
      <c r="Q1519">
        <v>4</v>
      </c>
      <c r="R1519">
        <v>45</v>
      </c>
      <c r="S1519" s="23" t="s">
        <v>72</v>
      </c>
      <c r="T1519" t="s">
        <v>548</v>
      </c>
      <c r="U1519">
        <v>8</v>
      </c>
      <c r="V1519">
        <v>8</v>
      </c>
      <c r="W1519">
        <v>9</v>
      </c>
      <c r="AA1519">
        <v>1181</v>
      </c>
      <c r="AB1519" t="s">
        <v>158</v>
      </c>
    </row>
    <row r="1520" spans="1:28" x14ac:dyDescent="0.25">
      <c r="A1520" s="19" t="s">
        <v>318</v>
      </c>
      <c r="B1520" s="24" t="s">
        <v>2614</v>
      </c>
      <c r="C1520">
        <v>20</v>
      </c>
      <c r="D1520">
        <v>6</v>
      </c>
      <c r="E1520" s="26" t="str">
        <f>VLOOKUP(U1520, method!$A$1:$B$15, 2, 0)</f>
        <v>放頭</v>
      </c>
      <c r="F1520">
        <v>8</v>
      </c>
      <c r="G1520">
        <v>120</v>
      </c>
      <c r="H1520" s="44">
        <v>1200</v>
      </c>
      <c r="I1520" s="17" t="s">
        <v>448</v>
      </c>
      <c r="J1520">
        <v>1</v>
      </c>
      <c r="K1520">
        <v>9.86</v>
      </c>
      <c r="L1520">
        <v>26</v>
      </c>
      <c r="M1520">
        <v>10</v>
      </c>
      <c r="N1520">
        <v>22</v>
      </c>
      <c r="O1520" t="s">
        <v>511</v>
      </c>
      <c r="P1520" s="35" t="s">
        <v>455</v>
      </c>
      <c r="Q1520">
        <v>4</v>
      </c>
      <c r="R1520">
        <v>47</v>
      </c>
      <c r="S1520" s="23" t="s">
        <v>72</v>
      </c>
      <c r="T1520">
        <v>6</v>
      </c>
      <c r="U1520">
        <v>1</v>
      </c>
      <c r="V1520">
        <v>1</v>
      </c>
      <c r="W1520">
        <v>6</v>
      </c>
      <c r="AA1520">
        <v>1181</v>
      </c>
      <c r="AB1520" t="s">
        <v>1814</v>
      </c>
    </row>
    <row r="1521" spans="1:28" x14ac:dyDescent="0.25">
      <c r="A1521" s="19" t="s">
        <v>318</v>
      </c>
      <c r="B1521" s="24" t="s">
        <v>2614</v>
      </c>
      <c r="C1521">
        <v>34</v>
      </c>
      <c r="D1521">
        <v>8</v>
      </c>
      <c r="E1521" s="26" t="str">
        <f>VLOOKUP(U1521, method!$A$1:$B$15, 2, 0)</f>
        <v>放頭</v>
      </c>
      <c r="F1521">
        <v>5</v>
      </c>
      <c r="G1521">
        <v>119</v>
      </c>
      <c r="H1521" s="44">
        <v>1200</v>
      </c>
      <c r="I1521" s="17" t="s">
        <v>448</v>
      </c>
      <c r="J1521">
        <v>1</v>
      </c>
      <c r="K1521">
        <v>10.16</v>
      </c>
      <c r="L1521">
        <v>1</v>
      </c>
      <c r="M1521">
        <v>10</v>
      </c>
      <c r="N1521">
        <v>22</v>
      </c>
      <c r="O1521" t="s">
        <v>631</v>
      </c>
      <c r="P1521" s="35" t="s">
        <v>455</v>
      </c>
      <c r="Q1521">
        <v>4</v>
      </c>
      <c r="R1521">
        <v>49</v>
      </c>
      <c r="S1521" s="23" t="s">
        <v>72</v>
      </c>
      <c r="T1521">
        <v>8</v>
      </c>
      <c r="U1521">
        <v>3</v>
      </c>
      <c r="V1521">
        <v>5</v>
      </c>
      <c r="W1521">
        <v>8</v>
      </c>
      <c r="AA1521">
        <v>1183</v>
      </c>
      <c r="AB1521" t="s">
        <v>1810</v>
      </c>
    </row>
    <row r="1522" spans="1:28" x14ac:dyDescent="0.25">
      <c r="A1522" s="19" t="s">
        <v>318</v>
      </c>
      <c r="B1522" s="24" t="s">
        <v>2614</v>
      </c>
      <c r="C1522">
        <v>28</v>
      </c>
      <c r="D1522">
        <v>8</v>
      </c>
      <c r="E1522" s="28" t="str">
        <f>VLOOKUP(U1522, method!$A$1:$B$15, 2, 0)</f>
        <v>中前</v>
      </c>
      <c r="F1522">
        <v>2</v>
      </c>
      <c r="G1522">
        <v>124</v>
      </c>
      <c r="H1522" s="44">
        <v>1200</v>
      </c>
      <c r="I1522" s="17" t="s">
        <v>448</v>
      </c>
      <c r="J1522">
        <v>1</v>
      </c>
      <c r="K1522">
        <v>10.34</v>
      </c>
      <c r="L1522">
        <v>11</v>
      </c>
      <c r="M1522">
        <v>9</v>
      </c>
      <c r="N1522">
        <v>22</v>
      </c>
      <c r="O1522" t="s">
        <v>545</v>
      </c>
      <c r="P1522" s="35" t="s">
        <v>455</v>
      </c>
      <c r="Q1522">
        <v>4</v>
      </c>
      <c r="R1522">
        <v>51</v>
      </c>
      <c r="S1522" s="23" t="s">
        <v>72</v>
      </c>
      <c r="T1522">
        <v>6</v>
      </c>
      <c r="U1522">
        <v>5</v>
      </c>
      <c r="V1522">
        <v>6</v>
      </c>
      <c r="W1522">
        <v>8</v>
      </c>
      <c r="AA1522">
        <v>1179</v>
      </c>
      <c r="AB1522" t="s">
        <v>1816</v>
      </c>
    </row>
    <row r="1523" spans="1:28" x14ac:dyDescent="0.25">
      <c r="A1523" s="20" t="s">
        <v>355</v>
      </c>
      <c r="B1523" s="25" t="s">
        <v>356</v>
      </c>
      <c r="C1523">
        <v>5.3</v>
      </c>
      <c r="D1523" s="33">
        <v>1</v>
      </c>
      <c r="E1523" s="26" t="str">
        <f>VLOOKUP(U1523, method!$A$1:$B$15, 2, 0)</f>
        <v>放頭</v>
      </c>
      <c r="F1523">
        <v>6</v>
      </c>
      <c r="G1523">
        <v>127</v>
      </c>
      <c r="H1523" s="44">
        <v>1200</v>
      </c>
      <c r="I1523" s="18" t="s">
        <v>12</v>
      </c>
      <c r="J1523">
        <v>1</v>
      </c>
      <c r="K1523">
        <v>9.4600000000000009</v>
      </c>
      <c r="L1523">
        <v>25</v>
      </c>
      <c r="M1523">
        <v>6</v>
      </c>
      <c r="N1523">
        <v>25</v>
      </c>
      <c r="O1523" s="31" t="s">
        <v>435</v>
      </c>
      <c r="P1523" s="35" t="s">
        <v>436</v>
      </c>
      <c r="Q1523">
        <v>3</v>
      </c>
      <c r="R1523">
        <v>72</v>
      </c>
      <c r="S1523" s="21" t="s">
        <v>46</v>
      </c>
      <c r="T1523" s="10" t="s">
        <v>597</v>
      </c>
      <c r="U1523">
        <v>1</v>
      </c>
      <c r="V1523">
        <v>1</v>
      </c>
      <c r="W1523">
        <v>1</v>
      </c>
      <c r="AA1523">
        <v>1180</v>
      </c>
      <c r="AB1523" t="s">
        <v>158</v>
      </c>
    </row>
    <row r="1524" spans="1:28" x14ac:dyDescent="0.25">
      <c r="A1524" s="20" t="s">
        <v>355</v>
      </c>
      <c r="B1524" s="25" t="s">
        <v>356</v>
      </c>
      <c r="C1524">
        <v>4</v>
      </c>
      <c r="D1524" s="33">
        <v>1</v>
      </c>
      <c r="E1524" s="26" t="str">
        <f>VLOOKUP(U1524, method!$A$1:$B$15, 2, 0)</f>
        <v>放頭</v>
      </c>
      <c r="F1524">
        <v>5</v>
      </c>
      <c r="G1524">
        <v>123</v>
      </c>
      <c r="H1524" s="44">
        <v>1200</v>
      </c>
      <c r="I1524" s="18" t="s">
        <v>12</v>
      </c>
      <c r="J1524">
        <v>1</v>
      </c>
      <c r="K1524">
        <v>9.14</v>
      </c>
      <c r="L1524">
        <v>21</v>
      </c>
      <c r="M1524">
        <v>5</v>
      </c>
      <c r="N1524">
        <v>25</v>
      </c>
      <c r="O1524" s="31" t="s">
        <v>435</v>
      </c>
      <c r="P1524" s="35" t="s">
        <v>436</v>
      </c>
      <c r="Q1524">
        <v>3</v>
      </c>
      <c r="R1524">
        <v>66</v>
      </c>
      <c r="S1524" s="21" t="s">
        <v>46</v>
      </c>
      <c r="T1524" s="10" t="s">
        <v>539</v>
      </c>
      <c r="U1524">
        <v>2</v>
      </c>
      <c r="V1524">
        <v>2</v>
      </c>
      <c r="W1524">
        <v>1</v>
      </c>
      <c r="AA1524">
        <v>1191</v>
      </c>
      <c r="AB1524" t="s">
        <v>158</v>
      </c>
    </row>
    <row r="1525" spans="1:28" x14ac:dyDescent="0.25">
      <c r="A1525" s="20" t="s">
        <v>355</v>
      </c>
      <c r="B1525" s="25" t="s">
        <v>356</v>
      </c>
      <c r="C1525">
        <v>11</v>
      </c>
      <c r="D1525">
        <v>6</v>
      </c>
      <c r="E1525" s="26" t="str">
        <f>VLOOKUP(U1525, method!$A$1:$B$15, 2, 0)</f>
        <v>放頭</v>
      </c>
      <c r="F1525">
        <v>10</v>
      </c>
      <c r="G1525">
        <v>122</v>
      </c>
      <c r="H1525" s="44">
        <v>1200</v>
      </c>
      <c r="I1525" s="15" t="s">
        <v>390</v>
      </c>
      <c r="J1525">
        <v>1</v>
      </c>
      <c r="K1525">
        <v>9.65</v>
      </c>
      <c r="L1525">
        <v>30</v>
      </c>
      <c r="M1525">
        <v>4</v>
      </c>
      <c r="N1525">
        <v>25</v>
      </c>
      <c r="O1525" s="31" t="s">
        <v>451</v>
      </c>
      <c r="P1525" s="35" t="s">
        <v>436</v>
      </c>
      <c r="Q1525">
        <v>3</v>
      </c>
      <c r="R1525">
        <v>66</v>
      </c>
      <c r="S1525" s="21" t="s">
        <v>46</v>
      </c>
      <c r="T1525" s="10" t="s">
        <v>526</v>
      </c>
      <c r="U1525">
        <v>1</v>
      </c>
      <c r="V1525">
        <v>1</v>
      </c>
      <c r="W1525">
        <v>6</v>
      </c>
      <c r="AA1525">
        <v>1195</v>
      </c>
      <c r="AB1525" t="s">
        <v>158</v>
      </c>
    </row>
    <row r="1526" spans="1:28" x14ac:dyDescent="0.25">
      <c r="A1526" s="20" t="s">
        <v>355</v>
      </c>
      <c r="B1526" s="25" t="s">
        <v>356</v>
      </c>
      <c r="C1526">
        <v>3.2</v>
      </c>
      <c r="D1526" s="33">
        <v>1</v>
      </c>
      <c r="E1526" s="28" t="str">
        <f>VLOOKUP(U1526, method!$A$1:$B$15, 2, 0)</f>
        <v>中前</v>
      </c>
      <c r="F1526">
        <v>6</v>
      </c>
      <c r="G1526">
        <v>135</v>
      </c>
      <c r="H1526" s="44">
        <v>1200</v>
      </c>
      <c r="I1526" s="22" t="s">
        <v>33</v>
      </c>
      <c r="J1526">
        <v>1</v>
      </c>
      <c r="K1526">
        <v>9.6300000000000008</v>
      </c>
      <c r="L1526">
        <v>2</v>
      </c>
      <c r="M1526">
        <v>4</v>
      </c>
      <c r="N1526">
        <v>25</v>
      </c>
      <c r="O1526" s="31" t="s">
        <v>451</v>
      </c>
      <c r="P1526" s="35" t="s">
        <v>436</v>
      </c>
      <c r="Q1526">
        <v>4</v>
      </c>
      <c r="R1526">
        <v>59</v>
      </c>
      <c r="S1526" s="21" t="s">
        <v>46</v>
      </c>
      <c r="T1526" s="10" t="s">
        <v>376</v>
      </c>
      <c r="U1526">
        <v>4</v>
      </c>
      <c r="V1526">
        <v>3</v>
      </c>
      <c r="W1526">
        <v>1</v>
      </c>
      <c r="AA1526">
        <v>1190</v>
      </c>
      <c r="AB1526" t="s">
        <v>158</v>
      </c>
    </row>
    <row r="1527" spans="1:28" x14ac:dyDescent="0.25">
      <c r="A1527" s="20" t="s">
        <v>355</v>
      </c>
      <c r="B1527" s="25" t="s">
        <v>356</v>
      </c>
      <c r="C1527">
        <v>1.4</v>
      </c>
      <c r="D1527" s="33">
        <v>1</v>
      </c>
      <c r="E1527" s="26" t="str">
        <f>VLOOKUP(U1527, method!$A$1:$B$15, 2, 0)</f>
        <v>放頭</v>
      </c>
      <c r="F1527">
        <v>1</v>
      </c>
      <c r="G1527">
        <v>129</v>
      </c>
      <c r="H1527" s="44">
        <v>1200</v>
      </c>
      <c r="I1527" s="22" t="s">
        <v>33</v>
      </c>
      <c r="J1527">
        <v>1</v>
      </c>
      <c r="K1527">
        <v>9.7100000000000009</v>
      </c>
      <c r="L1527">
        <v>5</v>
      </c>
      <c r="M1527">
        <v>3</v>
      </c>
      <c r="N1527">
        <v>25</v>
      </c>
      <c r="O1527" s="31" t="s">
        <v>451</v>
      </c>
      <c r="P1527" s="35" t="s">
        <v>455</v>
      </c>
      <c r="Q1527">
        <v>4</v>
      </c>
      <c r="R1527">
        <v>53</v>
      </c>
      <c r="S1527" s="21" t="s">
        <v>46</v>
      </c>
      <c r="T1527" s="10" t="s">
        <v>488</v>
      </c>
      <c r="U1527">
        <v>1</v>
      </c>
      <c r="V1527">
        <v>1</v>
      </c>
      <c r="W1527">
        <v>1</v>
      </c>
      <c r="AA1527">
        <v>1185</v>
      </c>
      <c r="AB1527" t="s">
        <v>158</v>
      </c>
    </row>
    <row r="1528" spans="1:28" x14ac:dyDescent="0.25">
      <c r="A1528" s="20" t="s">
        <v>355</v>
      </c>
      <c r="B1528" s="25" t="s">
        <v>356</v>
      </c>
      <c r="C1528">
        <v>5.5</v>
      </c>
      <c r="D1528" s="33">
        <v>3</v>
      </c>
      <c r="E1528" s="28" t="str">
        <f>VLOOKUP(U1528, method!$A$1:$B$15, 2, 0)</f>
        <v>中前</v>
      </c>
      <c r="F1528">
        <v>12</v>
      </c>
      <c r="G1528">
        <v>128</v>
      </c>
      <c r="H1528" s="44">
        <v>1200</v>
      </c>
      <c r="I1528" s="18" t="s">
        <v>407</v>
      </c>
      <c r="J1528">
        <v>1</v>
      </c>
      <c r="K1528">
        <v>9.1199999999999992</v>
      </c>
      <c r="L1528">
        <v>16</v>
      </c>
      <c r="M1528">
        <v>2</v>
      </c>
      <c r="N1528">
        <v>25</v>
      </c>
      <c r="O1528" t="s">
        <v>631</v>
      </c>
      <c r="P1528" s="35" t="s">
        <v>436</v>
      </c>
      <c r="Q1528">
        <v>4</v>
      </c>
      <c r="R1528">
        <v>52</v>
      </c>
      <c r="S1528" s="21" t="s">
        <v>46</v>
      </c>
      <c r="T1528" s="10" t="s">
        <v>452</v>
      </c>
      <c r="U1528">
        <v>5</v>
      </c>
      <c r="V1528">
        <v>5</v>
      </c>
      <c r="W1528">
        <v>3</v>
      </c>
      <c r="AA1528">
        <v>1187</v>
      </c>
      <c r="AB1528" t="s">
        <v>158</v>
      </c>
    </row>
    <row r="1529" spans="1:28" x14ac:dyDescent="0.25">
      <c r="A1529" s="20" t="s">
        <v>355</v>
      </c>
      <c r="B1529" s="25" t="s">
        <v>356</v>
      </c>
      <c r="C1529">
        <v>10</v>
      </c>
      <c r="D1529" s="33">
        <v>2</v>
      </c>
      <c r="E1529" s="26" t="str">
        <f>VLOOKUP(U1529, method!$A$1:$B$15, 2, 0)</f>
        <v>放頭</v>
      </c>
      <c r="F1529">
        <v>10</v>
      </c>
      <c r="G1529">
        <v>130</v>
      </c>
      <c r="H1529" s="44">
        <v>1200</v>
      </c>
      <c r="I1529" s="21" t="s">
        <v>61</v>
      </c>
      <c r="J1529">
        <v>1</v>
      </c>
      <c r="K1529">
        <v>9.85</v>
      </c>
      <c r="L1529">
        <v>31</v>
      </c>
      <c r="M1529">
        <v>1</v>
      </c>
      <c r="N1529">
        <v>25</v>
      </c>
      <c r="O1529" t="s">
        <v>469</v>
      </c>
      <c r="P1529" s="35" t="s">
        <v>455</v>
      </c>
      <c r="Q1529">
        <v>4</v>
      </c>
      <c r="R1529">
        <v>52</v>
      </c>
      <c r="S1529" s="21" t="s">
        <v>46</v>
      </c>
      <c r="T1529" s="10" t="s">
        <v>442</v>
      </c>
      <c r="U1529">
        <v>2</v>
      </c>
      <c r="V1529">
        <v>2</v>
      </c>
      <c r="W1529">
        <v>2</v>
      </c>
      <c r="AA1529">
        <v>1173</v>
      </c>
      <c r="AB1529" t="s">
        <v>158</v>
      </c>
    </row>
    <row r="1530" spans="1:28" x14ac:dyDescent="0.25">
      <c r="A1530" s="20" t="s">
        <v>355</v>
      </c>
      <c r="B1530" s="25" t="s">
        <v>356</v>
      </c>
      <c r="C1530">
        <v>1.9</v>
      </c>
      <c r="D1530" s="33">
        <v>1</v>
      </c>
      <c r="E1530" s="28" t="str">
        <f>VLOOKUP(U1530, method!$A$1:$B$15, 2, 0)</f>
        <v>中前</v>
      </c>
      <c r="F1530">
        <v>4</v>
      </c>
      <c r="G1530">
        <v>122</v>
      </c>
      <c r="H1530" s="44">
        <v>1200</v>
      </c>
      <c r="I1530" s="21" t="s">
        <v>61</v>
      </c>
      <c r="J1530">
        <v>1</v>
      </c>
      <c r="K1530">
        <v>10.01</v>
      </c>
      <c r="L1530">
        <v>12</v>
      </c>
      <c r="M1530">
        <v>1</v>
      </c>
      <c r="N1530">
        <v>25</v>
      </c>
      <c r="O1530" t="s">
        <v>631</v>
      </c>
      <c r="P1530" s="35" t="s">
        <v>455</v>
      </c>
      <c r="Q1530">
        <v>4</v>
      </c>
      <c r="R1530">
        <v>46</v>
      </c>
      <c r="S1530" s="21" t="s">
        <v>46</v>
      </c>
      <c r="T1530" s="10" t="s">
        <v>597</v>
      </c>
      <c r="U1530">
        <v>7</v>
      </c>
      <c r="V1530">
        <v>5</v>
      </c>
      <c r="W1530">
        <v>1</v>
      </c>
      <c r="AA1530">
        <v>1181</v>
      </c>
      <c r="AB1530" t="s">
        <v>158</v>
      </c>
    </row>
    <row r="1531" spans="1:28" x14ac:dyDescent="0.25">
      <c r="A1531" s="20" t="s">
        <v>355</v>
      </c>
      <c r="B1531" s="25" t="s">
        <v>356</v>
      </c>
      <c r="C1531">
        <v>2.8</v>
      </c>
      <c r="D1531" s="33">
        <v>3</v>
      </c>
      <c r="E1531" s="26" t="str">
        <f>VLOOKUP(U1531, method!$A$1:$B$15, 2, 0)</f>
        <v>放頭</v>
      </c>
      <c r="F1531">
        <v>4</v>
      </c>
      <c r="G1531">
        <v>121</v>
      </c>
      <c r="H1531" s="46">
        <v>1400</v>
      </c>
      <c r="I1531" s="18" t="s">
        <v>12</v>
      </c>
      <c r="J1531">
        <v>1</v>
      </c>
      <c r="K1531">
        <v>22.11</v>
      </c>
      <c r="L1531">
        <v>29</v>
      </c>
      <c r="M1531">
        <v>12</v>
      </c>
      <c r="N1531">
        <v>24</v>
      </c>
      <c r="O1531" t="s">
        <v>469</v>
      </c>
      <c r="P1531" s="35" t="s">
        <v>455</v>
      </c>
      <c r="Q1531">
        <v>4</v>
      </c>
      <c r="R1531">
        <v>46</v>
      </c>
      <c r="S1531" s="21" t="s">
        <v>46</v>
      </c>
      <c r="T1531" s="10" t="s">
        <v>552</v>
      </c>
      <c r="U1531">
        <v>3</v>
      </c>
      <c r="V1531">
        <v>3</v>
      </c>
      <c r="W1531">
        <v>3</v>
      </c>
      <c r="X1531">
        <v>3</v>
      </c>
      <c r="AA1531">
        <v>1190</v>
      </c>
      <c r="AB1531" t="s">
        <v>158</v>
      </c>
    </row>
    <row r="1532" spans="1:28" x14ac:dyDescent="0.25">
      <c r="A1532" s="20" t="s">
        <v>355</v>
      </c>
      <c r="B1532" s="25" t="s">
        <v>356</v>
      </c>
      <c r="C1532">
        <v>4.0999999999999996</v>
      </c>
      <c r="D1532">
        <v>8</v>
      </c>
      <c r="E1532" s="28" t="str">
        <f>VLOOKUP(U1532, method!$A$1:$B$15, 2, 0)</f>
        <v>中前</v>
      </c>
      <c r="F1532">
        <v>2</v>
      </c>
      <c r="G1532">
        <v>125</v>
      </c>
      <c r="H1532" s="46">
        <v>1400</v>
      </c>
      <c r="I1532" s="17" t="s">
        <v>399</v>
      </c>
      <c r="J1532">
        <v>1</v>
      </c>
      <c r="K1532">
        <v>22.91</v>
      </c>
      <c r="L1532">
        <v>8</v>
      </c>
      <c r="M1532">
        <v>12</v>
      </c>
      <c r="N1532">
        <v>24</v>
      </c>
      <c r="O1532" t="s">
        <v>545</v>
      </c>
      <c r="P1532" s="35" t="s">
        <v>455</v>
      </c>
      <c r="Q1532">
        <v>4</v>
      </c>
      <c r="R1532">
        <v>48</v>
      </c>
      <c r="S1532" s="21" t="s">
        <v>46</v>
      </c>
      <c r="T1532" t="s">
        <v>473</v>
      </c>
      <c r="U1532">
        <v>4</v>
      </c>
      <c r="V1532">
        <v>5</v>
      </c>
      <c r="W1532">
        <v>6</v>
      </c>
      <c r="X1532">
        <v>8</v>
      </c>
      <c r="AA1532">
        <v>1171</v>
      </c>
      <c r="AB1532" t="s">
        <v>158</v>
      </c>
    </row>
    <row r="1533" spans="1:28" x14ac:dyDescent="0.25">
      <c r="A1533" s="20" t="s">
        <v>355</v>
      </c>
      <c r="B1533" s="25" t="s">
        <v>356</v>
      </c>
      <c r="C1533">
        <v>8.5</v>
      </c>
      <c r="D1533" s="34">
        <v>5</v>
      </c>
      <c r="E1533" s="26" t="str">
        <f>VLOOKUP(U1533, method!$A$1:$B$15, 2, 0)</f>
        <v>放頭</v>
      </c>
      <c r="F1533">
        <v>8</v>
      </c>
      <c r="G1533">
        <v>123</v>
      </c>
      <c r="H1533" s="46">
        <v>1600</v>
      </c>
      <c r="I1533" s="23" t="s">
        <v>39</v>
      </c>
      <c r="J1533">
        <v>1</v>
      </c>
      <c r="K1533">
        <v>34.869999999999997</v>
      </c>
      <c r="L1533">
        <v>3</v>
      </c>
      <c r="M1533">
        <v>11</v>
      </c>
      <c r="N1533">
        <v>24</v>
      </c>
      <c r="O1533" t="s">
        <v>631</v>
      </c>
      <c r="P1533" s="35" t="s">
        <v>436</v>
      </c>
      <c r="Q1533">
        <v>4</v>
      </c>
      <c r="R1533">
        <v>49</v>
      </c>
      <c r="S1533" s="21" t="s">
        <v>46</v>
      </c>
      <c r="T1533" s="10" t="s">
        <v>498</v>
      </c>
      <c r="U1533">
        <v>1</v>
      </c>
      <c r="V1533">
        <v>1</v>
      </c>
      <c r="W1533">
        <v>1</v>
      </c>
      <c r="X1533">
        <v>5</v>
      </c>
      <c r="AA1533">
        <v>1161</v>
      </c>
      <c r="AB1533" t="s">
        <v>158</v>
      </c>
    </row>
    <row r="1534" spans="1:28" x14ac:dyDescent="0.25">
      <c r="A1534" s="20" t="s">
        <v>355</v>
      </c>
      <c r="B1534" s="25" t="s">
        <v>356</v>
      </c>
      <c r="C1534">
        <v>9.6999999999999993</v>
      </c>
      <c r="D1534" s="33">
        <v>3</v>
      </c>
      <c r="E1534" s="26" t="str">
        <f>VLOOKUP(U1534, method!$A$1:$B$15, 2, 0)</f>
        <v>放頭</v>
      </c>
      <c r="F1534">
        <v>13</v>
      </c>
      <c r="G1534">
        <v>124</v>
      </c>
      <c r="H1534" s="46">
        <v>1400</v>
      </c>
      <c r="I1534" s="21" t="s">
        <v>61</v>
      </c>
      <c r="J1534">
        <v>1</v>
      </c>
      <c r="K1534">
        <v>21.81</v>
      </c>
      <c r="L1534">
        <v>13</v>
      </c>
      <c r="M1534">
        <v>10</v>
      </c>
      <c r="N1534">
        <v>24</v>
      </c>
      <c r="O1534" t="s">
        <v>491</v>
      </c>
      <c r="P1534" s="35" t="s">
        <v>436</v>
      </c>
      <c r="Q1534">
        <v>4</v>
      </c>
      <c r="R1534">
        <v>49</v>
      </c>
      <c r="S1534" s="21" t="s">
        <v>46</v>
      </c>
      <c r="T1534" s="10" t="s">
        <v>526</v>
      </c>
      <c r="U1534">
        <v>1</v>
      </c>
      <c r="V1534">
        <v>1</v>
      </c>
      <c r="W1534">
        <v>1</v>
      </c>
      <c r="X1534">
        <v>3</v>
      </c>
      <c r="AA1534">
        <v>1177</v>
      </c>
      <c r="AB1534" t="s">
        <v>158</v>
      </c>
    </row>
    <row r="1535" spans="1:28" x14ac:dyDescent="0.25">
      <c r="A1535" s="20" t="s">
        <v>355</v>
      </c>
      <c r="B1535" s="25" t="s">
        <v>356</v>
      </c>
      <c r="C1535">
        <v>10</v>
      </c>
      <c r="D1535" s="33">
        <v>2</v>
      </c>
      <c r="E1535" s="28" t="str">
        <f>VLOOKUP(U1535, method!$A$1:$B$15, 2, 0)</f>
        <v>中前</v>
      </c>
      <c r="F1535">
        <v>10</v>
      </c>
      <c r="G1535">
        <v>122</v>
      </c>
      <c r="H1535" s="46">
        <v>1400</v>
      </c>
      <c r="I1535" s="21" t="s">
        <v>61</v>
      </c>
      <c r="J1535">
        <v>1</v>
      </c>
      <c r="K1535">
        <v>22.1</v>
      </c>
      <c r="L1535">
        <v>15</v>
      </c>
      <c r="M1535">
        <v>9</v>
      </c>
      <c r="N1535">
        <v>24</v>
      </c>
      <c r="O1535" t="s">
        <v>491</v>
      </c>
      <c r="P1535" s="35" t="s">
        <v>436</v>
      </c>
      <c r="Q1535">
        <v>4</v>
      </c>
      <c r="R1535">
        <v>47</v>
      </c>
      <c r="S1535" s="21" t="s">
        <v>46</v>
      </c>
      <c r="T1535" s="10" t="s">
        <v>539</v>
      </c>
      <c r="U1535">
        <v>7</v>
      </c>
      <c r="V1535">
        <v>6</v>
      </c>
      <c r="W1535">
        <v>4</v>
      </c>
      <c r="X1535">
        <v>2</v>
      </c>
      <c r="AA1535">
        <v>1158</v>
      </c>
      <c r="AB1535" t="s">
        <v>158</v>
      </c>
    </row>
    <row r="1536" spans="1:28" x14ac:dyDescent="0.25">
      <c r="A1536" s="20" t="s">
        <v>355</v>
      </c>
      <c r="B1536" s="25" t="s">
        <v>356</v>
      </c>
      <c r="C1536">
        <v>48</v>
      </c>
      <c r="D1536">
        <v>6</v>
      </c>
      <c r="E1536" s="28" t="str">
        <f>VLOOKUP(U1536, method!$A$1:$B$15, 2, 0)</f>
        <v>中前</v>
      </c>
      <c r="F1536">
        <v>14</v>
      </c>
      <c r="G1536">
        <v>127</v>
      </c>
      <c r="H1536" s="46">
        <v>1400</v>
      </c>
      <c r="I1536" s="25" t="s">
        <v>26</v>
      </c>
      <c r="J1536">
        <v>1</v>
      </c>
      <c r="K1536">
        <v>22.63</v>
      </c>
      <c r="L1536">
        <v>14</v>
      </c>
      <c r="M1536">
        <v>7</v>
      </c>
      <c r="N1536">
        <v>24</v>
      </c>
      <c r="O1536" t="s">
        <v>545</v>
      </c>
      <c r="P1536" s="35" t="s">
        <v>455</v>
      </c>
      <c r="Q1536">
        <v>4</v>
      </c>
      <c r="R1536">
        <v>50</v>
      </c>
      <c r="S1536" s="21" t="s">
        <v>46</v>
      </c>
      <c r="T1536" t="s">
        <v>456</v>
      </c>
      <c r="U1536">
        <v>5</v>
      </c>
      <c r="V1536">
        <v>6</v>
      </c>
      <c r="W1536">
        <v>7</v>
      </c>
      <c r="X1536">
        <v>6</v>
      </c>
      <c r="AA1536">
        <v>1161</v>
      </c>
      <c r="AB1536" t="s">
        <v>635</v>
      </c>
    </row>
    <row r="1537" spans="1:28" x14ac:dyDescent="0.25">
      <c r="A1537" s="20" t="s">
        <v>355</v>
      </c>
      <c r="B1537" s="25" t="s">
        <v>356</v>
      </c>
      <c r="C1537">
        <v>61</v>
      </c>
      <c r="D1537">
        <v>7</v>
      </c>
      <c r="E1537" s="28" t="str">
        <f>VLOOKUP(U1537, method!$A$1:$B$15, 2, 0)</f>
        <v>中前</v>
      </c>
      <c r="F1537">
        <v>7</v>
      </c>
      <c r="G1537">
        <v>127</v>
      </c>
      <c r="H1537" s="44">
        <v>1200</v>
      </c>
      <c r="I1537" s="21" t="s">
        <v>61</v>
      </c>
      <c r="J1537">
        <v>1</v>
      </c>
      <c r="K1537">
        <v>10.71</v>
      </c>
      <c r="L1537">
        <v>15</v>
      </c>
      <c r="M1537">
        <v>6</v>
      </c>
      <c r="N1537">
        <v>24</v>
      </c>
      <c r="O1537" t="s">
        <v>631</v>
      </c>
      <c r="P1537" s="36" t="s">
        <v>698</v>
      </c>
      <c r="Q1537">
        <v>4</v>
      </c>
      <c r="R1537">
        <v>52</v>
      </c>
      <c r="S1537" s="21" t="s">
        <v>46</v>
      </c>
      <c r="T1537" t="s">
        <v>495</v>
      </c>
      <c r="U1537">
        <v>5</v>
      </c>
      <c r="V1537">
        <v>5</v>
      </c>
      <c r="W1537">
        <v>7</v>
      </c>
      <c r="AA1537">
        <v>1156</v>
      </c>
      <c r="AB1537" t="s">
        <v>463</v>
      </c>
    </row>
    <row r="1538" spans="1:28" x14ac:dyDescent="0.25">
      <c r="A1538" s="20" t="s">
        <v>355</v>
      </c>
      <c r="B1538" s="25" t="s">
        <v>356</v>
      </c>
      <c r="C1538">
        <v>41</v>
      </c>
      <c r="D1538">
        <v>7</v>
      </c>
      <c r="E1538" s="28" t="str">
        <f>VLOOKUP(U1538, method!$A$1:$B$15, 2, 0)</f>
        <v>中前</v>
      </c>
      <c r="F1538">
        <v>5</v>
      </c>
      <c r="G1538">
        <v>125</v>
      </c>
      <c r="H1538" s="44">
        <v>1200</v>
      </c>
      <c r="I1538" s="17" t="s">
        <v>448</v>
      </c>
      <c r="J1538">
        <v>1</v>
      </c>
      <c r="K1538">
        <v>10.08</v>
      </c>
      <c r="L1538">
        <v>19</v>
      </c>
      <c r="M1538">
        <v>5</v>
      </c>
      <c r="N1538">
        <v>24</v>
      </c>
      <c r="O1538" t="s">
        <v>631</v>
      </c>
      <c r="P1538" s="35" t="s">
        <v>455</v>
      </c>
      <c r="Q1538">
        <v>4</v>
      </c>
      <c r="R1538">
        <v>52</v>
      </c>
      <c r="S1538" s="21" t="s">
        <v>46</v>
      </c>
      <c r="T1538" t="s">
        <v>465</v>
      </c>
      <c r="U1538">
        <v>7</v>
      </c>
      <c r="V1538">
        <v>7</v>
      </c>
      <c r="W1538">
        <v>7</v>
      </c>
      <c r="AA1538">
        <v>1150</v>
      </c>
      <c r="AB1538" t="s">
        <v>463</v>
      </c>
    </row>
    <row r="1539" spans="1:28" x14ac:dyDescent="0.25">
      <c r="A1539" s="20" t="s">
        <v>355</v>
      </c>
      <c r="B1539" s="14" t="s">
        <v>359</v>
      </c>
      <c r="C1539">
        <v>14</v>
      </c>
      <c r="D1539">
        <v>8</v>
      </c>
      <c r="E1539" s="29" t="str">
        <f>VLOOKUP(U1539, method!$A$1:$B$15, 2, 0)</f>
        <v>留後</v>
      </c>
      <c r="F1539">
        <v>10</v>
      </c>
      <c r="G1539">
        <v>129</v>
      </c>
      <c r="H1539" s="44">
        <v>1200</v>
      </c>
      <c r="I1539" s="19" t="s">
        <v>388</v>
      </c>
      <c r="J1539">
        <v>1</v>
      </c>
      <c r="K1539">
        <v>9.89</v>
      </c>
      <c r="L1539">
        <v>25</v>
      </c>
      <c r="M1539">
        <v>6</v>
      </c>
      <c r="N1539">
        <v>25</v>
      </c>
      <c r="O1539" s="31" t="s">
        <v>435</v>
      </c>
      <c r="P1539" s="35" t="s">
        <v>436</v>
      </c>
      <c r="Q1539">
        <v>3</v>
      </c>
      <c r="R1539">
        <v>74</v>
      </c>
      <c r="S1539" s="16" t="s">
        <v>40</v>
      </c>
      <c r="T1539" t="s">
        <v>456</v>
      </c>
      <c r="U1539">
        <v>12</v>
      </c>
      <c r="V1539">
        <v>12</v>
      </c>
      <c r="W1539">
        <v>8</v>
      </c>
      <c r="AA1539">
        <v>1058</v>
      </c>
      <c r="AB1539" t="s">
        <v>123</v>
      </c>
    </row>
    <row r="1540" spans="1:28" x14ac:dyDescent="0.25">
      <c r="A1540" s="20" t="s">
        <v>355</v>
      </c>
      <c r="B1540" s="14" t="s">
        <v>359</v>
      </c>
      <c r="C1540">
        <v>5.3</v>
      </c>
      <c r="D1540" s="34">
        <v>4</v>
      </c>
      <c r="E1540" s="28" t="str">
        <f>VLOOKUP(U1540, method!$A$1:$B$15, 2, 0)</f>
        <v>中前</v>
      </c>
      <c r="F1540">
        <v>6</v>
      </c>
      <c r="G1540">
        <v>127</v>
      </c>
      <c r="H1540" s="44">
        <v>1200</v>
      </c>
      <c r="I1540" s="20" t="s">
        <v>56</v>
      </c>
      <c r="J1540">
        <v>1</v>
      </c>
      <c r="K1540">
        <v>9.49</v>
      </c>
      <c r="L1540">
        <v>26</v>
      </c>
      <c r="M1540">
        <v>2</v>
      </c>
      <c r="N1540">
        <v>25</v>
      </c>
      <c r="O1540" s="31" t="s">
        <v>435</v>
      </c>
      <c r="P1540" s="35" t="s">
        <v>455</v>
      </c>
      <c r="Q1540">
        <v>3</v>
      </c>
      <c r="R1540">
        <v>75</v>
      </c>
      <c r="S1540" s="16" t="s">
        <v>40</v>
      </c>
      <c r="T1540" s="10" t="s">
        <v>452</v>
      </c>
      <c r="U1540">
        <v>7</v>
      </c>
      <c r="V1540">
        <v>6</v>
      </c>
      <c r="W1540">
        <v>4</v>
      </c>
      <c r="AA1540">
        <v>1046</v>
      </c>
      <c r="AB1540" t="s">
        <v>123</v>
      </c>
    </row>
    <row r="1541" spans="1:28" x14ac:dyDescent="0.25">
      <c r="A1541" s="20" t="s">
        <v>355</v>
      </c>
      <c r="B1541" s="14" t="s">
        <v>359</v>
      </c>
      <c r="C1541">
        <v>6.5</v>
      </c>
      <c r="D1541">
        <v>7</v>
      </c>
      <c r="E1541" s="28" t="str">
        <f>VLOOKUP(U1541, method!$A$1:$B$15, 2, 0)</f>
        <v>中前</v>
      </c>
      <c r="F1541">
        <v>3</v>
      </c>
      <c r="G1541">
        <v>130</v>
      </c>
      <c r="H1541" s="44">
        <v>1200</v>
      </c>
      <c r="I1541" s="20" t="s">
        <v>56</v>
      </c>
      <c r="J1541">
        <v>1</v>
      </c>
      <c r="K1541">
        <v>10.220000000000001</v>
      </c>
      <c r="L1541">
        <v>5</v>
      </c>
      <c r="M1541">
        <v>2</v>
      </c>
      <c r="N1541">
        <v>25</v>
      </c>
      <c r="O1541" s="31" t="s">
        <v>439</v>
      </c>
      <c r="P1541" s="35" t="s">
        <v>455</v>
      </c>
      <c r="Q1541">
        <v>3</v>
      </c>
      <c r="R1541">
        <v>75</v>
      </c>
      <c r="S1541" s="16" t="s">
        <v>40</v>
      </c>
      <c r="T1541" s="10">
        <v>2</v>
      </c>
      <c r="U1541">
        <v>6</v>
      </c>
      <c r="V1541">
        <v>5</v>
      </c>
      <c r="W1541">
        <v>7</v>
      </c>
      <c r="AA1541">
        <v>1038</v>
      </c>
      <c r="AB1541" t="s">
        <v>123</v>
      </c>
    </row>
    <row r="1542" spans="1:28" x14ac:dyDescent="0.25">
      <c r="A1542" s="20" t="s">
        <v>355</v>
      </c>
      <c r="B1542" s="14" t="s">
        <v>359</v>
      </c>
      <c r="C1542">
        <v>8.1</v>
      </c>
      <c r="D1542" s="34">
        <v>5</v>
      </c>
      <c r="E1542" s="27" t="str">
        <f>VLOOKUP(U1542, method!$A$1:$B$15, 2, 0)</f>
        <v>中後</v>
      </c>
      <c r="F1542">
        <v>4</v>
      </c>
      <c r="G1542">
        <v>133</v>
      </c>
      <c r="H1542" s="44">
        <v>1200</v>
      </c>
      <c r="I1542" s="20" t="s">
        <v>56</v>
      </c>
      <c r="J1542">
        <v>1</v>
      </c>
      <c r="K1542">
        <v>9.7899999999999991</v>
      </c>
      <c r="L1542">
        <v>8</v>
      </c>
      <c r="M1542">
        <v>1</v>
      </c>
      <c r="N1542">
        <v>25</v>
      </c>
      <c r="O1542" s="31" t="s">
        <v>439</v>
      </c>
      <c r="P1542" s="35" t="s">
        <v>455</v>
      </c>
      <c r="Q1542">
        <v>3</v>
      </c>
      <c r="R1542">
        <v>75</v>
      </c>
      <c r="S1542" s="16" t="s">
        <v>40</v>
      </c>
      <c r="T1542" s="10" t="s">
        <v>452</v>
      </c>
      <c r="U1542">
        <v>9</v>
      </c>
      <c r="V1542">
        <v>9</v>
      </c>
      <c r="W1542">
        <v>5</v>
      </c>
      <c r="AA1542">
        <v>1038</v>
      </c>
      <c r="AB1542" t="s">
        <v>123</v>
      </c>
    </row>
    <row r="1543" spans="1:28" x14ac:dyDescent="0.25">
      <c r="A1543" s="20" t="s">
        <v>355</v>
      </c>
      <c r="B1543" s="14" t="s">
        <v>359</v>
      </c>
      <c r="C1543">
        <v>5.0999999999999996</v>
      </c>
      <c r="D1543">
        <v>9</v>
      </c>
      <c r="E1543" s="29" t="str">
        <f>VLOOKUP(U1543, method!$A$1:$B$15, 2, 0)</f>
        <v>留後</v>
      </c>
      <c r="F1543">
        <v>6</v>
      </c>
      <c r="G1543">
        <v>132</v>
      </c>
      <c r="H1543" s="44">
        <v>1200</v>
      </c>
      <c r="I1543" s="22" t="s">
        <v>33</v>
      </c>
      <c r="J1543">
        <v>1</v>
      </c>
      <c r="K1543">
        <v>9.9700000000000006</v>
      </c>
      <c r="L1543">
        <v>26</v>
      </c>
      <c r="M1543">
        <v>12</v>
      </c>
      <c r="N1543">
        <v>24</v>
      </c>
      <c r="O1543" s="31" t="s">
        <v>451</v>
      </c>
      <c r="P1543" s="35" t="s">
        <v>455</v>
      </c>
      <c r="Q1543">
        <v>3</v>
      </c>
      <c r="R1543">
        <v>75</v>
      </c>
      <c r="S1543" s="16" t="s">
        <v>40</v>
      </c>
      <c r="T1543" t="s">
        <v>546</v>
      </c>
      <c r="U1543">
        <v>12</v>
      </c>
      <c r="V1543">
        <v>11</v>
      </c>
      <c r="W1543">
        <v>9</v>
      </c>
      <c r="AA1543">
        <v>1037</v>
      </c>
      <c r="AB1543" t="s">
        <v>123</v>
      </c>
    </row>
    <row r="1544" spans="1:28" x14ac:dyDescent="0.25">
      <c r="A1544" s="20" t="s">
        <v>355</v>
      </c>
      <c r="B1544" s="14" t="s">
        <v>359</v>
      </c>
      <c r="C1544">
        <v>13</v>
      </c>
      <c r="D1544" s="33">
        <v>2</v>
      </c>
      <c r="E1544" s="29" t="str">
        <f>VLOOKUP(U1544, method!$A$1:$B$15, 2, 0)</f>
        <v>留後</v>
      </c>
      <c r="F1544">
        <v>2</v>
      </c>
      <c r="G1544">
        <v>131</v>
      </c>
      <c r="H1544" s="44">
        <v>1200</v>
      </c>
      <c r="I1544" s="24" t="s">
        <v>411</v>
      </c>
      <c r="J1544">
        <v>1</v>
      </c>
      <c r="K1544">
        <v>9.7799999999999994</v>
      </c>
      <c r="L1544">
        <v>4</v>
      </c>
      <c r="M1544">
        <v>12</v>
      </c>
      <c r="N1544">
        <v>24</v>
      </c>
      <c r="O1544" s="31" t="s">
        <v>439</v>
      </c>
      <c r="P1544" s="35" t="s">
        <v>455</v>
      </c>
      <c r="Q1544">
        <v>3</v>
      </c>
      <c r="R1544">
        <v>74</v>
      </c>
      <c r="S1544" s="16" t="s">
        <v>40</v>
      </c>
      <c r="T1544" s="10" t="s">
        <v>552</v>
      </c>
      <c r="U1544">
        <v>11</v>
      </c>
      <c r="V1544">
        <v>11</v>
      </c>
      <c r="W1544">
        <v>2</v>
      </c>
      <c r="AA1544">
        <v>1033</v>
      </c>
      <c r="AB1544" t="s">
        <v>123</v>
      </c>
    </row>
    <row r="1545" spans="1:28" x14ac:dyDescent="0.25">
      <c r="A1545" s="20" t="s">
        <v>355</v>
      </c>
      <c r="B1545" s="14" t="s">
        <v>359</v>
      </c>
      <c r="C1545">
        <v>3.1</v>
      </c>
      <c r="D1545" s="33">
        <v>1</v>
      </c>
      <c r="E1545" s="27" t="str">
        <f>VLOOKUP(U1545, method!$A$1:$B$15, 2, 0)</f>
        <v>中後</v>
      </c>
      <c r="F1545">
        <v>2</v>
      </c>
      <c r="G1545">
        <v>125</v>
      </c>
      <c r="H1545" s="44">
        <v>1200</v>
      </c>
      <c r="I1545" s="18" t="s">
        <v>12</v>
      </c>
      <c r="J1545">
        <v>1</v>
      </c>
      <c r="K1545">
        <v>9.65</v>
      </c>
      <c r="L1545">
        <v>16</v>
      </c>
      <c r="M1545">
        <v>10</v>
      </c>
      <c r="N1545">
        <v>24</v>
      </c>
      <c r="O1545" s="30" t="s">
        <v>445</v>
      </c>
      <c r="P1545" s="35" t="s">
        <v>436</v>
      </c>
      <c r="Q1545">
        <v>3</v>
      </c>
      <c r="R1545">
        <v>68</v>
      </c>
      <c r="S1545" s="16" t="s">
        <v>40</v>
      </c>
      <c r="T1545" s="10" t="s">
        <v>613</v>
      </c>
      <c r="U1545">
        <v>9</v>
      </c>
      <c r="V1545">
        <v>8</v>
      </c>
      <c r="W1545">
        <v>1</v>
      </c>
      <c r="AA1545">
        <v>1052</v>
      </c>
      <c r="AB1545" t="s">
        <v>123</v>
      </c>
    </row>
    <row r="1546" spans="1:28" x14ac:dyDescent="0.25">
      <c r="A1546" s="20" t="s">
        <v>355</v>
      </c>
      <c r="B1546" s="14" t="s">
        <v>359</v>
      </c>
      <c r="C1546">
        <v>8.5</v>
      </c>
      <c r="D1546" s="33">
        <v>1</v>
      </c>
      <c r="E1546" s="28" t="str">
        <f>VLOOKUP(U1546, method!$A$1:$B$15, 2, 0)</f>
        <v>中前</v>
      </c>
      <c r="F1546">
        <v>6</v>
      </c>
      <c r="G1546">
        <v>121</v>
      </c>
      <c r="H1546" s="44">
        <v>1200</v>
      </c>
      <c r="I1546" s="20" t="s">
        <v>56</v>
      </c>
      <c r="J1546">
        <v>1</v>
      </c>
      <c r="K1546">
        <v>9.4600000000000009</v>
      </c>
      <c r="L1546">
        <v>26</v>
      </c>
      <c r="M1546">
        <v>6</v>
      </c>
      <c r="N1546">
        <v>24</v>
      </c>
      <c r="O1546" s="31" t="s">
        <v>435</v>
      </c>
      <c r="P1546" s="35" t="s">
        <v>455</v>
      </c>
      <c r="Q1546">
        <v>3</v>
      </c>
      <c r="R1546">
        <v>62</v>
      </c>
      <c r="S1546" s="16" t="s">
        <v>40</v>
      </c>
      <c r="T1546" s="10" t="s">
        <v>597</v>
      </c>
      <c r="U1546">
        <v>5</v>
      </c>
      <c r="V1546">
        <v>5</v>
      </c>
      <c r="W1546">
        <v>1</v>
      </c>
      <c r="AA1546">
        <v>1016</v>
      </c>
      <c r="AB1546" t="s">
        <v>123</v>
      </c>
    </row>
    <row r="1547" spans="1:28" x14ac:dyDescent="0.25">
      <c r="A1547" s="20" t="s">
        <v>355</v>
      </c>
      <c r="B1547" s="14" t="s">
        <v>359</v>
      </c>
      <c r="C1547">
        <v>6.1</v>
      </c>
      <c r="D1547" s="33">
        <v>2</v>
      </c>
      <c r="E1547" s="27" t="str">
        <f>VLOOKUP(U1547, method!$A$1:$B$15, 2, 0)</f>
        <v>中後</v>
      </c>
      <c r="F1547">
        <v>2</v>
      </c>
      <c r="G1547">
        <v>118</v>
      </c>
      <c r="H1547" s="44">
        <v>1200</v>
      </c>
      <c r="I1547" s="15" t="s">
        <v>390</v>
      </c>
      <c r="J1547">
        <v>1</v>
      </c>
      <c r="K1547">
        <v>10.53</v>
      </c>
      <c r="L1547">
        <v>5</v>
      </c>
      <c r="M1547">
        <v>6</v>
      </c>
      <c r="N1547">
        <v>24</v>
      </c>
      <c r="O1547" s="31" t="s">
        <v>439</v>
      </c>
      <c r="P1547" s="36" t="s">
        <v>440</v>
      </c>
      <c r="Q1547">
        <v>3</v>
      </c>
      <c r="R1547">
        <v>60</v>
      </c>
      <c r="S1547" s="16" t="s">
        <v>40</v>
      </c>
      <c r="T1547" s="10" t="s">
        <v>539</v>
      </c>
      <c r="U1547">
        <v>10</v>
      </c>
      <c r="V1547">
        <v>10</v>
      </c>
      <c r="W1547">
        <v>2</v>
      </c>
      <c r="AA1547">
        <v>1008</v>
      </c>
      <c r="AB1547" t="s">
        <v>123</v>
      </c>
    </row>
    <row r="1548" spans="1:28" x14ac:dyDescent="0.25">
      <c r="A1548" s="20" t="s">
        <v>355</v>
      </c>
      <c r="B1548" s="14" t="s">
        <v>359</v>
      </c>
      <c r="C1548">
        <v>12</v>
      </c>
      <c r="D1548" s="33">
        <v>3</v>
      </c>
      <c r="E1548" s="27" t="str">
        <f>VLOOKUP(U1548, method!$A$1:$B$15, 2, 0)</f>
        <v>中後</v>
      </c>
      <c r="F1548">
        <v>10</v>
      </c>
      <c r="G1548">
        <v>115</v>
      </c>
      <c r="H1548" s="44">
        <v>1200</v>
      </c>
      <c r="I1548" s="15" t="s">
        <v>390</v>
      </c>
      <c r="J1548">
        <v>1</v>
      </c>
      <c r="K1548">
        <v>10.54</v>
      </c>
      <c r="L1548">
        <v>8</v>
      </c>
      <c r="M1548">
        <v>5</v>
      </c>
      <c r="N1548">
        <v>24</v>
      </c>
      <c r="O1548" s="30" t="s">
        <v>445</v>
      </c>
      <c r="P1548" s="35" t="s">
        <v>455</v>
      </c>
      <c r="Q1548">
        <v>3</v>
      </c>
      <c r="R1548">
        <v>60</v>
      </c>
      <c r="S1548" s="16" t="s">
        <v>40</v>
      </c>
      <c r="T1548" t="s">
        <v>456</v>
      </c>
      <c r="U1548">
        <v>10</v>
      </c>
      <c r="V1548">
        <v>10</v>
      </c>
      <c r="W1548">
        <v>3</v>
      </c>
      <c r="AA1548">
        <v>1009</v>
      </c>
      <c r="AB1548" t="s">
        <v>123</v>
      </c>
    </row>
    <row r="1549" spans="1:28" x14ac:dyDescent="0.25">
      <c r="A1549" s="20" t="s">
        <v>355</v>
      </c>
      <c r="B1549" s="14" t="s">
        <v>359</v>
      </c>
      <c r="C1549">
        <v>9.1999999999999993</v>
      </c>
      <c r="D1549" s="33">
        <v>2</v>
      </c>
      <c r="E1549" s="28" t="str">
        <f>VLOOKUP(U1549, method!$A$1:$B$15, 2, 0)</f>
        <v>中前</v>
      </c>
      <c r="F1549">
        <v>5</v>
      </c>
      <c r="G1549">
        <v>120</v>
      </c>
      <c r="H1549" s="44">
        <v>1200</v>
      </c>
      <c r="I1549" s="20" t="s">
        <v>56</v>
      </c>
      <c r="J1549">
        <v>1</v>
      </c>
      <c r="K1549">
        <v>10.52</v>
      </c>
      <c r="L1549">
        <v>17</v>
      </c>
      <c r="M1549">
        <v>4</v>
      </c>
      <c r="N1549">
        <v>24</v>
      </c>
      <c r="O1549" s="31" t="s">
        <v>435</v>
      </c>
      <c r="P1549" s="35" t="s">
        <v>455</v>
      </c>
      <c r="Q1549">
        <v>3</v>
      </c>
      <c r="R1549">
        <v>60</v>
      </c>
      <c r="S1549" s="16" t="s">
        <v>40</v>
      </c>
      <c r="T1549" t="s">
        <v>519</v>
      </c>
      <c r="U1549">
        <v>7</v>
      </c>
      <c r="V1549">
        <v>6</v>
      </c>
      <c r="W1549">
        <v>2</v>
      </c>
      <c r="AA1549">
        <v>1007</v>
      </c>
      <c r="AB1549" t="s">
        <v>123</v>
      </c>
    </row>
    <row r="1550" spans="1:28" x14ac:dyDescent="0.25">
      <c r="A1550" s="20" t="s">
        <v>355</v>
      </c>
      <c r="B1550" s="14" t="s">
        <v>359</v>
      </c>
      <c r="C1550">
        <v>17</v>
      </c>
      <c r="D1550" s="34">
        <v>4</v>
      </c>
      <c r="E1550" s="28" t="str">
        <f>VLOOKUP(U1550, method!$A$1:$B$15, 2, 0)</f>
        <v>中前</v>
      </c>
      <c r="F1550">
        <v>5</v>
      </c>
      <c r="G1550">
        <v>117</v>
      </c>
      <c r="H1550" s="44">
        <v>1200</v>
      </c>
      <c r="I1550" s="15" t="s">
        <v>390</v>
      </c>
      <c r="J1550">
        <v>1</v>
      </c>
      <c r="K1550">
        <v>10.23</v>
      </c>
      <c r="L1550">
        <v>13</v>
      </c>
      <c r="M1550">
        <v>3</v>
      </c>
      <c r="N1550">
        <v>24</v>
      </c>
      <c r="O1550" s="31" t="s">
        <v>435</v>
      </c>
      <c r="P1550" s="35" t="s">
        <v>455</v>
      </c>
      <c r="Q1550">
        <v>3</v>
      </c>
      <c r="R1550">
        <v>61</v>
      </c>
      <c r="S1550" s="16" t="s">
        <v>40</v>
      </c>
      <c r="T1550" t="s">
        <v>456</v>
      </c>
      <c r="U1550">
        <v>6</v>
      </c>
      <c r="V1550">
        <v>6</v>
      </c>
      <c r="W1550">
        <v>4</v>
      </c>
      <c r="AA1550">
        <v>1019</v>
      </c>
      <c r="AB1550" t="s">
        <v>123</v>
      </c>
    </row>
    <row r="1551" spans="1:28" x14ac:dyDescent="0.25">
      <c r="A1551" s="20" t="s">
        <v>355</v>
      </c>
      <c r="B1551" s="14" t="s">
        <v>359</v>
      </c>
      <c r="C1551">
        <v>19</v>
      </c>
      <c r="D1551" s="34">
        <v>5</v>
      </c>
      <c r="E1551" s="27" t="str">
        <f>VLOOKUP(U1551, method!$A$1:$B$15, 2, 0)</f>
        <v>中後</v>
      </c>
      <c r="F1551">
        <v>6</v>
      </c>
      <c r="G1551">
        <v>122</v>
      </c>
      <c r="H1551" s="44">
        <v>1200</v>
      </c>
      <c r="I1551" s="15" t="s">
        <v>390</v>
      </c>
      <c r="J1551">
        <v>1</v>
      </c>
      <c r="K1551">
        <v>10.72</v>
      </c>
      <c r="L1551">
        <v>15</v>
      </c>
      <c r="M1551">
        <v>2</v>
      </c>
      <c r="N1551">
        <v>24</v>
      </c>
      <c r="O1551" s="31" t="s">
        <v>435</v>
      </c>
      <c r="P1551" s="35" t="s">
        <v>455</v>
      </c>
      <c r="Q1551">
        <v>3</v>
      </c>
      <c r="R1551">
        <v>62</v>
      </c>
      <c r="S1551" s="16" t="s">
        <v>40</v>
      </c>
      <c r="T1551" s="10" t="s">
        <v>526</v>
      </c>
      <c r="U1551">
        <v>8</v>
      </c>
      <c r="V1551">
        <v>8</v>
      </c>
      <c r="W1551">
        <v>5</v>
      </c>
      <c r="AA1551">
        <v>1040</v>
      </c>
      <c r="AB1551" t="s">
        <v>123</v>
      </c>
    </row>
    <row r="1552" spans="1:28" x14ac:dyDescent="0.25">
      <c r="A1552" s="20" t="s">
        <v>355</v>
      </c>
      <c r="B1552" s="14" t="s">
        <v>359</v>
      </c>
      <c r="C1552">
        <v>34</v>
      </c>
      <c r="D1552">
        <v>6</v>
      </c>
      <c r="E1552" s="27" t="str">
        <f>VLOOKUP(U1552, method!$A$1:$B$15, 2, 0)</f>
        <v>中後</v>
      </c>
      <c r="F1552">
        <v>7</v>
      </c>
      <c r="G1552">
        <v>120</v>
      </c>
      <c r="H1552" s="46">
        <v>1000</v>
      </c>
      <c r="I1552" s="15" t="s">
        <v>390</v>
      </c>
      <c r="J1552">
        <v>0</v>
      </c>
      <c r="K1552">
        <v>57.91</v>
      </c>
      <c r="L1552">
        <v>7</v>
      </c>
      <c r="M1552">
        <v>1</v>
      </c>
      <c r="N1552">
        <v>24</v>
      </c>
      <c r="O1552" t="s">
        <v>469</v>
      </c>
      <c r="P1552" s="35" t="s">
        <v>455</v>
      </c>
      <c r="Q1552">
        <v>3</v>
      </c>
      <c r="R1552">
        <v>64</v>
      </c>
      <c r="S1552" s="16" t="s">
        <v>40</v>
      </c>
      <c r="T1552" s="10" t="s">
        <v>442</v>
      </c>
      <c r="U1552">
        <v>9</v>
      </c>
      <c r="V1552">
        <v>9</v>
      </c>
      <c r="W1552">
        <v>6</v>
      </c>
      <c r="AA1552">
        <v>1026</v>
      </c>
      <c r="AB1552" t="s">
        <v>123</v>
      </c>
    </row>
    <row r="1553" spans="1:28" x14ac:dyDescent="0.25">
      <c r="A1553" s="20" t="s">
        <v>355</v>
      </c>
      <c r="B1553" s="14" t="s">
        <v>359</v>
      </c>
      <c r="C1553">
        <v>12</v>
      </c>
      <c r="D1553">
        <v>8</v>
      </c>
      <c r="E1553" s="28" t="str">
        <f>VLOOKUP(U1553, method!$A$1:$B$15, 2, 0)</f>
        <v>中前</v>
      </c>
      <c r="F1553">
        <v>1</v>
      </c>
      <c r="G1553">
        <v>121</v>
      </c>
      <c r="H1553" s="46">
        <v>1000</v>
      </c>
      <c r="I1553" s="19" t="s">
        <v>388</v>
      </c>
      <c r="J1553">
        <v>0</v>
      </c>
      <c r="K1553">
        <v>57.48</v>
      </c>
      <c r="L1553">
        <v>15</v>
      </c>
      <c r="M1553">
        <v>11</v>
      </c>
      <c r="N1553">
        <v>23</v>
      </c>
      <c r="O1553" s="30" t="s">
        <v>445</v>
      </c>
      <c r="P1553" s="35" t="s">
        <v>455</v>
      </c>
      <c r="Q1553">
        <v>3</v>
      </c>
      <c r="R1553">
        <v>66</v>
      </c>
      <c r="S1553" s="16" t="s">
        <v>40</v>
      </c>
      <c r="T1553" t="s">
        <v>546</v>
      </c>
      <c r="U1553">
        <v>7</v>
      </c>
      <c r="V1553">
        <v>8</v>
      </c>
      <c r="W1553">
        <v>8</v>
      </c>
      <c r="AA1553">
        <v>1017</v>
      </c>
      <c r="AB1553" t="s">
        <v>123</v>
      </c>
    </row>
    <row r="1554" spans="1:28" x14ac:dyDescent="0.25">
      <c r="A1554" s="20" t="s">
        <v>355</v>
      </c>
      <c r="B1554" s="14" t="s">
        <v>359</v>
      </c>
      <c r="C1554">
        <v>50</v>
      </c>
      <c r="D1554">
        <v>7</v>
      </c>
      <c r="E1554" s="27" t="str">
        <f>VLOOKUP(U1554, method!$A$1:$B$15, 2, 0)</f>
        <v>中後</v>
      </c>
      <c r="F1554">
        <v>9</v>
      </c>
      <c r="G1554">
        <v>122</v>
      </c>
      <c r="H1554" s="44">
        <v>1200</v>
      </c>
      <c r="I1554" s="19" t="s">
        <v>388</v>
      </c>
      <c r="J1554">
        <v>1</v>
      </c>
      <c r="K1554">
        <v>10.92</v>
      </c>
      <c r="L1554">
        <v>29</v>
      </c>
      <c r="M1554">
        <v>10</v>
      </c>
      <c r="N1554">
        <v>23</v>
      </c>
      <c r="O1554" s="31" t="s">
        <v>435</v>
      </c>
      <c r="P1554" s="35" t="s">
        <v>455</v>
      </c>
      <c r="Q1554">
        <v>3</v>
      </c>
      <c r="R1554">
        <v>67</v>
      </c>
      <c r="S1554" s="16" t="s">
        <v>40</v>
      </c>
      <c r="T1554" s="10" t="s">
        <v>442</v>
      </c>
      <c r="U1554">
        <v>9</v>
      </c>
      <c r="V1554">
        <v>8</v>
      </c>
      <c r="W1554">
        <v>7</v>
      </c>
      <c r="AA1554">
        <v>1025</v>
      </c>
      <c r="AB1554" t="s">
        <v>1820</v>
      </c>
    </row>
    <row r="1555" spans="1:28" x14ac:dyDescent="0.25">
      <c r="A1555" s="20" t="s">
        <v>355</v>
      </c>
      <c r="B1555" s="14" t="s">
        <v>359</v>
      </c>
      <c r="C1555">
        <v>67</v>
      </c>
      <c r="D1555">
        <v>6</v>
      </c>
      <c r="E1555" s="27" t="str">
        <f>VLOOKUP(U1555, method!$A$1:$B$15, 2, 0)</f>
        <v>中後</v>
      </c>
      <c r="F1555">
        <v>2</v>
      </c>
      <c r="G1555">
        <v>122</v>
      </c>
      <c r="H1555" s="46">
        <v>1000</v>
      </c>
      <c r="I1555" s="16" t="s">
        <v>140</v>
      </c>
      <c r="J1555">
        <v>0</v>
      </c>
      <c r="K1555">
        <v>56.96</v>
      </c>
      <c r="L1555">
        <v>4</v>
      </c>
      <c r="M1555">
        <v>10</v>
      </c>
      <c r="N1555">
        <v>23</v>
      </c>
      <c r="O1555" s="31" t="s">
        <v>451</v>
      </c>
      <c r="P1555" s="35" t="s">
        <v>436</v>
      </c>
      <c r="Q1555">
        <v>3</v>
      </c>
      <c r="R1555">
        <v>67</v>
      </c>
      <c r="S1555" s="16" t="s">
        <v>40</v>
      </c>
      <c r="T1555" t="s">
        <v>495</v>
      </c>
      <c r="U1555">
        <v>9</v>
      </c>
      <c r="V1555">
        <v>9</v>
      </c>
      <c r="W1555">
        <v>6</v>
      </c>
      <c r="AA1555">
        <v>1029</v>
      </c>
      <c r="AB1555" t="s">
        <v>596</v>
      </c>
    </row>
    <row r="1556" spans="1:28" x14ac:dyDescent="0.25">
      <c r="A1556" s="20" t="s">
        <v>355</v>
      </c>
      <c r="B1556" s="15" t="s">
        <v>362</v>
      </c>
      <c r="C1556">
        <v>42</v>
      </c>
      <c r="D1556">
        <v>12</v>
      </c>
      <c r="E1556" s="26" t="str">
        <f>VLOOKUP(U1556, method!$A$1:$B$15, 2, 0)</f>
        <v>放頭</v>
      </c>
      <c r="F1556">
        <v>9</v>
      </c>
      <c r="G1556">
        <v>127</v>
      </c>
      <c r="H1556" s="46">
        <v>1400</v>
      </c>
      <c r="I1556" s="15" t="s">
        <v>441</v>
      </c>
      <c r="J1556">
        <v>1</v>
      </c>
      <c r="K1556">
        <v>22.8</v>
      </c>
      <c r="L1556">
        <v>28</v>
      </c>
      <c r="M1556">
        <v>6</v>
      </c>
      <c r="N1556">
        <v>25</v>
      </c>
      <c r="O1556" t="s">
        <v>551</v>
      </c>
      <c r="P1556" s="35" t="s">
        <v>455</v>
      </c>
      <c r="Q1556">
        <v>3</v>
      </c>
      <c r="R1556">
        <v>74</v>
      </c>
      <c r="S1556" s="18" t="s">
        <v>95</v>
      </c>
      <c r="T1556" t="s">
        <v>465</v>
      </c>
      <c r="U1556">
        <v>2</v>
      </c>
      <c r="V1556">
        <v>4</v>
      </c>
      <c r="W1556">
        <v>4</v>
      </c>
      <c r="X1556">
        <v>12</v>
      </c>
      <c r="AA1556">
        <v>1094</v>
      </c>
      <c r="AB1556" t="s">
        <v>16</v>
      </c>
    </row>
    <row r="1557" spans="1:28" x14ac:dyDescent="0.25">
      <c r="A1557" s="20" t="s">
        <v>355</v>
      </c>
      <c r="B1557" s="15" t="s">
        <v>362</v>
      </c>
      <c r="C1557">
        <v>67</v>
      </c>
      <c r="D1557">
        <v>11</v>
      </c>
      <c r="E1557" s="29" t="str">
        <f>VLOOKUP(U1557, method!$A$1:$B$15, 2, 0)</f>
        <v>留後</v>
      </c>
      <c r="F1557">
        <v>9</v>
      </c>
      <c r="G1557">
        <v>126</v>
      </c>
      <c r="H1557" s="44">
        <v>1200</v>
      </c>
      <c r="I1557" s="15" t="s">
        <v>441</v>
      </c>
      <c r="J1557">
        <v>1</v>
      </c>
      <c r="K1557">
        <v>9.8000000000000007</v>
      </c>
      <c r="L1557">
        <v>8</v>
      </c>
      <c r="M1557">
        <v>6</v>
      </c>
      <c r="N1557">
        <v>25</v>
      </c>
      <c r="O1557" t="s">
        <v>532</v>
      </c>
      <c r="P1557" s="35" t="s">
        <v>436</v>
      </c>
      <c r="Q1557">
        <v>3</v>
      </c>
      <c r="R1557">
        <v>76</v>
      </c>
      <c r="S1557" s="18" t="s">
        <v>95</v>
      </c>
      <c r="T1557" t="s">
        <v>546</v>
      </c>
      <c r="U1557">
        <v>11</v>
      </c>
      <c r="V1557">
        <v>12</v>
      </c>
      <c r="W1557">
        <v>11</v>
      </c>
      <c r="AA1557">
        <v>1099</v>
      </c>
      <c r="AB1557" t="s">
        <v>16</v>
      </c>
    </row>
    <row r="1558" spans="1:28" x14ac:dyDescent="0.25">
      <c r="A1558" s="20" t="s">
        <v>355</v>
      </c>
      <c r="B1558" s="15" t="s">
        <v>362</v>
      </c>
      <c r="C1558">
        <v>25</v>
      </c>
      <c r="D1558">
        <v>7</v>
      </c>
      <c r="E1558" s="27" t="str">
        <f>VLOOKUP(U1558, method!$A$1:$B$15, 2, 0)</f>
        <v>中後</v>
      </c>
      <c r="F1558">
        <v>6</v>
      </c>
      <c r="G1558">
        <v>128</v>
      </c>
      <c r="H1558" s="44">
        <v>1200</v>
      </c>
      <c r="I1558" s="15" t="s">
        <v>441</v>
      </c>
      <c r="J1558">
        <v>1</v>
      </c>
      <c r="K1558">
        <v>10.09</v>
      </c>
      <c r="L1558">
        <v>21</v>
      </c>
      <c r="M1558">
        <v>5</v>
      </c>
      <c r="N1558">
        <v>25</v>
      </c>
      <c r="O1558" s="31" t="s">
        <v>435</v>
      </c>
      <c r="P1558" s="35" t="s">
        <v>436</v>
      </c>
      <c r="Q1558">
        <v>3</v>
      </c>
      <c r="R1558">
        <v>78</v>
      </c>
      <c r="S1558" s="18" t="s">
        <v>95</v>
      </c>
      <c r="T1558">
        <v>3</v>
      </c>
      <c r="U1558">
        <v>8</v>
      </c>
      <c r="V1558">
        <v>7</v>
      </c>
      <c r="W1558">
        <v>7</v>
      </c>
      <c r="AA1558">
        <v>1086</v>
      </c>
      <c r="AB1558" t="s">
        <v>867</v>
      </c>
    </row>
    <row r="1559" spans="1:28" x14ac:dyDescent="0.25">
      <c r="A1559" s="20" t="s">
        <v>355</v>
      </c>
      <c r="B1559" s="15" t="s">
        <v>362</v>
      </c>
      <c r="C1559">
        <v>10</v>
      </c>
      <c r="D1559">
        <v>7</v>
      </c>
      <c r="E1559" s="28" t="str">
        <f>VLOOKUP(U1559, method!$A$1:$B$15, 2, 0)</f>
        <v>中前</v>
      </c>
      <c r="F1559">
        <v>6</v>
      </c>
      <c r="G1559">
        <v>128</v>
      </c>
      <c r="H1559" s="44">
        <v>1200</v>
      </c>
      <c r="I1559" s="15" t="s">
        <v>441</v>
      </c>
      <c r="J1559">
        <v>1</v>
      </c>
      <c r="K1559">
        <v>9.6999999999999993</v>
      </c>
      <c r="L1559">
        <v>23</v>
      </c>
      <c r="M1559">
        <v>4</v>
      </c>
      <c r="N1559">
        <v>25</v>
      </c>
      <c r="O1559" s="31" t="s">
        <v>435</v>
      </c>
      <c r="P1559" s="35" t="s">
        <v>455</v>
      </c>
      <c r="Q1559">
        <v>3</v>
      </c>
      <c r="R1559">
        <v>79</v>
      </c>
      <c r="S1559" s="18" t="s">
        <v>95</v>
      </c>
      <c r="T1559" s="10" t="s">
        <v>442</v>
      </c>
      <c r="U1559">
        <v>5</v>
      </c>
      <c r="V1559">
        <v>5</v>
      </c>
      <c r="W1559">
        <v>7</v>
      </c>
      <c r="AA1559">
        <v>1110</v>
      </c>
      <c r="AB1559" t="s">
        <v>30</v>
      </c>
    </row>
    <row r="1560" spans="1:28" x14ac:dyDescent="0.25">
      <c r="A1560" s="20" t="s">
        <v>355</v>
      </c>
      <c r="B1560" s="15" t="s">
        <v>362</v>
      </c>
      <c r="C1560">
        <v>23</v>
      </c>
      <c r="D1560" s="33">
        <v>3</v>
      </c>
      <c r="E1560" s="29" t="str">
        <f>VLOOKUP(U1560, method!$A$1:$B$15, 2, 0)</f>
        <v>留後</v>
      </c>
      <c r="F1560">
        <v>11</v>
      </c>
      <c r="G1560">
        <v>128</v>
      </c>
      <c r="H1560" s="44">
        <v>1200</v>
      </c>
      <c r="I1560" s="15" t="s">
        <v>441</v>
      </c>
      <c r="J1560">
        <v>1</v>
      </c>
      <c r="K1560">
        <v>9.66</v>
      </c>
      <c r="L1560">
        <v>9</v>
      </c>
      <c r="M1560">
        <v>4</v>
      </c>
      <c r="N1560">
        <v>25</v>
      </c>
      <c r="O1560" s="31" t="s">
        <v>439</v>
      </c>
      <c r="P1560" s="35" t="s">
        <v>436</v>
      </c>
      <c r="Q1560">
        <v>3</v>
      </c>
      <c r="R1560">
        <v>79</v>
      </c>
      <c r="S1560" s="18" t="s">
        <v>95</v>
      </c>
      <c r="T1560" s="10" t="s">
        <v>526</v>
      </c>
      <c r="U1560">
        <v>11</v>
      </c>
      <c r="V1560">
        <v>11</v>
      </c>
      <c r="W1560">
        <v>3</v>
      </c>
      <c r="AA1560">
        <v>1103</v>
      </c>
      <c r="AB1560" t="s">
        <v>30</v>
      </c>
    </row>
    <row r="1561" spans="1:28" x14ac:dyDescent="0.25">
      <c r="A1561" s="20" t="s">
        <v>355</v>
      </c>
      <c r="B1561" s="15" t="s">
        <v>362</v>
      </c>
      <c r="C1561">
        <v>31</v>
      </c>
      <c r="D1561" s="34">
        <v>4</v>
      </c>
      <c r="E1561" s="26" t="str">
        <f>VLOOKUP(U1561, method!$A$1:$B$15, 2, 0)</f>
        <v>放頭</v>
      </c>
      <c r="F1561">
        <v>12</v>
      </c>
      <c r="G1561">
        <v>127</v>
      </c>
      <c r="H1561" s="44">
        <v>1200</v>
      </c>
      <c r="I1561" s="15" t="s">
        <v>441</v>
      </c>
      <c r="J1561">
        <v>1</v>
      </c>
      <c r="K1561">
        <v>9.8699999999999992</v>
      </c>
      <c r="L1561">
        <v>19</v>
      </c>
      <c r="M1561">
        <v>3</v>
      </c>
      <c r="N1561">
        <v>25</v>
      </c>
      <c r="O1561" s="30" t="s">
        <v>445</v>
      </c>
      <c r="P1561" s="35" t="s">
        <v>436</v>
      </c>
      <c r="Q1561">
        <v>3</v>
      </c>
      <c r="R1561">
        <v>79</v>
      </c>
      <c r="S1561" s="18" t="s">
        <v>95</v>
      </c>
      <c r="T1561" s="10" t="s">
        <v>526</v>
      </c>
      <c r="U1561">
        <v>1</v>
      </c>
      <c r="V1561">
        <v>1</v>
      </c>
      <c r="W1561">
        <v>4</v>
      </c>
      <c r="AA1561">
        <v>1101</v>
      </c>
      <c r="AB1561" t="s">
        <v>30</v>
      </c>
    </row>
    <row r="1562" spans="1:28" x14ac:dyDescent="0.25">
      <c r="A1562" s="20" t="s">
        <v>355</v>
      </c>
      <c r="B1562" s="15" t="s">
        <v>362</v>
      </c>
      <c r="C1562">
        <v>12</v>
      </c>
      <c r="D1562" s="33">
        <v>3</v>
      </c>
      <c r="E1562" s="26" t="str">
        <f>VLOOKUP(U1562, method!$A$1:$B$15, 2, 0)</f>
        <v>放頭</v>
      </c>
      <c r="F1562">
        <v>2</v>
      </c>
      <c r="G1562">
        <v>134</v>
      </c>
      <c r="H1562" s="44">
        <v>1200</v>
      </c>
      <c r="I1562" s="16" t="s">
        <v>71</v>
      </c>
      <c r="J1562">
        <v>1</v>
      </c>
      <c r="K1562">
        <v>9.83</v>
      </c>
      <c r="L1562">
        <v>5</v>
      </c>
      <c r="M1562">
        <v>3</v>
      </c>
      <c r="N1562">
        <v>25</v>
      </c>
      <c r="O1562" s="31" t="s">
        <v>451</v>
      </c>
      <c r="P1562" s="35" t="s">
        <v>455</v>
      </c>
      <c r="Q1562">
        <v>3</v>
      </c>
      <c r="R1562">
        <v>77</v>
      </c>
      <c r="S1562" s="18" t="s">
        <v>95</v>
      </c>
      <c r="T1562" s="10" t="s">
        <v>488</v>
      </c>
      <c r="U1562">
        <v>3</v>
      </c>
      <c r="V1562">
        <v>3</v>
      </c>
      <c r="W1562">
        <v>3</v>
      </c>
      <c r="AA1562">
        <v>1102</v>
      </c>
      <c r="AB1562" t="s">
        <v>30</v>
      </c>
    </row>
    <row r="1563" spans="1:28" x14ac:dyDescent="0.25">
      <c r="A1563" s="20" t="s">
        <v>355</v>
      </c>
      <c r="B1563" s="15" t="s">
        <v>362</v>
      </c>
      <c r="C1563">
        <v>10</v>
      </c>
      <c r="D1563">
        <v>9</v>
      </c>
      <c r="E1563" s="27" t="str">
        <f>VLOOKUP(U1563, method!$A$1:$B$15, 2, 0)</f>
        <v>中後</v>
      </c>
      <c r="F1563">
        <v>4</v>
      </c>
      <c r="G1563">
        <v>130</v>
      </c>
      <c r="H1563" s="44">
        <v>1200</v>
      </c>
      <c r="I1563" s="14" t="s">
        <v>398</v>
      </c>
      <c r="J1563">
        <v>1</v>
      </c>
      <c r="K1563">
        <v>10.220000000000001</v>
      </c>
      <c r="L1563">
        <v>22</v>
      </c>
      <c r="M1563">
        <v>1</v>
      </c>
      <c r="N1563">
        <v>25</v>
      </c>
      <c r="O1563" s="31" t="s">
        <v>435</v>
      </c>
      <c r="P1563" s="35" t="s">
        <v>455</v>
      </c>
      <c r="Q1563">
        <v>3</v>
      </c>
      <c r="R1563">
        <v>77</v>
      </c>
      <c r="S1563" s="18" t="s">
        <v>95</v>
      </c>
      <c r="T1563" t="s">
        <v>495</v>
      </c>
      <c r="U1563">
        <v>8</v>
      </c>
      <c r="V1563">
        <v>11</v>
      </c>
      <c r="W1563">
        <v>9</v>
      </c>
      <c r="AA1563">
        <v>1121</v>
      </c>
      <c r="AB1563" t="s">
        <v>30</v>
      </c>
    </row>
    <row r="1564" spans="1:28" x14ac:dyDescent="0.25">
      <c r="A1564" s="20" t="s">
        <v>355</v>
      </c>
      <c r="B1564" s="15" t="s">
        <v>362</v>
      </c>
      <c r="C1564">
        <v>46</v>
      </c>
      <c r="D1564">
        <v>9</v>
      </c>
      <c r="E1564" s="27" t="str">
        <f>VLOOKUP(U1564, method!$A$1:$B$15, 2, 0)</f>
        <v>中後</v>
      </c>
      <c r="F1564">
        <v>9</v>
      </c>
      <c r="G1564">
        <v>134</v>
      </c>
      <c r="H1564" s="44">
        <v>1200</v>
      </c>
      <c r="I1564" s="20" t="s">
        <v>56</v>
      </c>
      <c r="J1564">
        <v>1</v>
      </c>
      <c r="K1564">
        <v>10.220000000000001</v>
      </c>
      <c r="L1564">
        <v>4</v>
      </c>
      <c r="M1564">
        <v>12</v>
      </c>
      <c r="N1564">
        <v>24</v>
      </c>
      <c r="O1564" s="31" t="s">
        <v>439</v>
      </c>
      <c r="P1564" s="35" t="s">
        <v>455</v>
      </c>
      <c r="Q1564">
        <v>3</v>
      </c>
      <c r="R1564">
        <v>77</v>
      </c>
      <c r="S1564" s="18" t="s">
        <v>95</v>
      </c>
      <c r="T1564" t="s">
        <v>558</v>
      </c>
      <c r="U1564">
        <v>10</v>
      </c>
      <c r="V1564">
        <v>9</v>
      </c>
      <c r="W1564">
        <v>9</v>
      </c>
      <c r="AA1564">
        <v>1115</v>
      </c>
      <c r="AB1564" t="s">
        <v>30</v>
      </c>
    </row>
    <row r="1565" spans="1:28" x14ac:dyDescent="0.25">
      <c r="A1565" s="20" t="s">
        <v>355</v>
      </c>
      <c r="B1565" s="15" t="s">
        <v>362</v>
      </c>
      <c r="C1565">
        <v>5.3</v>
      </c>
      <c r="D1565" s="33">
        <v>1</v>
      </c>
      <c r="E1565" s="27" t="str">
        <f>VLOOKUP(U1565, method!$A$1:$B$15, 2, 0)</f>
        <v>中後</v>
      </c>
      <c r="F1565">
        <v>3</v>
      </c>
      <c r="G1565">
        <v>131</v>
      </c>
      <c r="H1565" s="44">
        <v>1200</v>
      </c>
      <c r="I1565" s="22" t="s">
        <v>33</v>
      </c>
      <c r="J1565">
        <v>1</v>
      </c>
      <c r="K1565">
        <v>9.67</v>
      </c>
      <c r="L1565">
        <v>30</v>
      </c>
      <c r="M1565">
        <v>10</v>
      </c>
      <c r="N1565">
        <v>24</v>
      </c>
      <c r="O1565" s="31" t="s">
        <v>451</v>
      </c>
      <c r="P1565" s="35" t="s">
        <v>455</v>
      </c>
      <c r="Q1565">
        <v>3</v>
      </c>
      <c r="R1565">
        <v>71</v>
      </c>
      <c r="S1565" s="18" t="s">
        <v>95</v>
      </c>
      <c r="T1565" s="10" t="s">
        <v>539</v>
      </c>
      <c r="U1565">
        <v>8</v>
      </c>
      <c r="V1565">
        <v>8</v>
      </c>
      <c r="W1565">
        <v>1</v>
      </c>
      <c r="AA1565">
        <v>1110</v>
      </c>
      <c r="AB1565" t="s">
        <v>30</v>
      </c>
    </row>
    <row r="1566" spans="1:28" x14ac:dyDescent="0.25">
      <c r="A1566" s="20" t="s">
        <v>355</v>
      </c>
      <c r="B1566" s="15" t="s">
        <v>362</v>
      </c>
      <c r="C1566">
        <v>22</v>
      </c>
      <c r="D1566">
        <v>8</v>
      </c>
      <c r="E1566" s="26" t="str">
        <f>VLOOKUP(U1566, method!$A$1:$B$15, 2, 0)</f>
        <v>放頭</v>
      </c>
      <c r="F1566">
        <v>11</v>
      </c>
      <c r="G1566">
        <v>123</v>
      </c>
      <c r="H1566" s="44">
        <v>1200</v>
      </c>
      <c r="I1566" s="15" t="s">
        <v>441</v>
      </c>
      <c r="J1566">
        <v>1</v>
      </c>
      <c r="K1566">
        <v>10.01</v>
      </c>
      <c r="L1566">
        <v>16</v>
      </c>
      <c r="M1566">
        <v>10</v>
      </c>
      <c r="N1566">
        <v>24</v>
      </c>
      <c r="O1566" s="30" t="s">
        <v>445</v>
      </c>
      <c r="P1566" s="35" t="s">
        <v>436</v>
      </c>
      <c r="Q1566">
        <v>3</v>
      </c>
      <c r="R1566">
        <v>73</v>
      </c>
      <c r="S1566" s="18" t="s">
        <v>95</v>
      </c>
      <c r="T1566" s="10" t="s">
        <v>442</v>
      </c>
      <c r="U1566">
        <v>1</v>
      </c>
      <c r="V1566">
        <v>1</v>
      </c>
      <c r="W1566">
        <v>8</v>
      </c>
      <c r="AA1566">
        <v>1097</v>
      </c>
      <c r="AB1566" t="s">
        <v>30</v>
      </c>
    </row>
    <row r="1567" spans="1:28" x14ac:dyDescent="0.25">
      <c r="A1567" s="20" t="s">
        <v>355</v>
      </c>
      <c r="B1567" s="15" t="s">
        <v>362</v>
      </c>
      <c r="C1567">
        <v>27</v>
      </c>
      <c r="D1567" s="34">
        <v>4</v>
      </c>
      <c r="E1567" s="28" t="str">
        <f>VLOOKUP(U1567, method!$A$1:$B$15, 2, 0)</f>
        <v>中前</v>
      </c>
      <c r="F1567">
        <v>1</v>
      </c>
      <c r="G1567">
        <v>127</v>
      </c>
      <c r="H1567" s="44">
        <v>1200</v>
      </c>
      <c r="I1567" s="22" t="s">
        <v>33</v>
      </c>
      <c r="J1567">
        <v>1</v>
      </c>
      <c r="K1567">
        <v>9.82</v>
      </c>
      <c r="L1567">
        <v>22</v>
      </c>
      <c r="M1567">
        <v>9</v>
      </c>
      <c r="N1567">
        <v>24</v>
      </c>
      <c r="O1567" t="s">
        <v>469</v>
      </c>
      <c r="P1567" s="36" t="s">
        <v>479</v>
      </c>
      <c r="Q1567">
        <v>3</v>
      </c>
      <c r="R1567">
        <v>73</v>
      </c>
      <c r="S1567" s="18" t="s">
        <v>95</v>
      </c>
      <c r="T1567" s="10">
        <v>1</v>
      </c>
      <c r="U1567">
        <v>5</v>
      </c>
      <c r="V1567">
        <v>5</v>
      </c>
      <c r="W1567">
        <v>4</v>
      </c>
      <c r="AA1567">
        <v>1090</v>
      </c>
      <c r="AB1567" t="s">
        <v>30</v>
      </c>
    </row>
    <row r="1568" spans="1:28" x14ac:dyDescent="0.25">
      <c r="A1568" s="20" t="s">
        <v>355</v>
      </c>
      <c r="B1568" s="15" t="s">
        <v>362</v>
      </c>
      <c r="C1568">
        <v>10</v>
      </c>
      <c r="D1568">
        <v>8</v>
      </c>
      <c r="E1568" s="27" t="str">
        <f>VLOOKUP(U1568, method!$A$1:$B$15, 2, 0)</f>
        <v>中後</v>
      </c>
      <c r="F1568">
        <v>3</v>
      </c>
      <c r="G1568">
        <v>125</v>
      </c>
      <c r="H1568" s="44">
        <v>1200</v>
      </c>
      <c r="I1568" s="15" t="s">
        <v>441</v>
      </c>
      <c r="J1568">
        <v>1</v>
      </c>
      <c r="K1568">
        <v>11.54</v>
      </c>
      <c r="L1568">
        <v>11</v>
      </c>
      <c r="M1568">
        <v>9</v>
      </c>
      <c r="N1568">
        <v>24</v>
      </c>
      <c r="O1568" s="31" t="s">
        <v>439</v>
      </c>
      <c r="P1568" s="35" t="s">
        <v>455</v>
      </c>
      <c r="Q1568">
        <v>3</v>
      </c>
      <c r="R1568">
        <v>74</v>
      </c>
      <c r="S1568" s="18" t="s">
        <v>95</v>
      </c>
      <c r="T1568" t="s">
        <v>558</v>
      </c>
      <c r="U1568">
        <v>10</v>
      </c>
      <c r="V1568">
        <v>10</v>
      </c>
      <c r="W1568">
        <v>8</v>
      </c>
      <c r="AA1568">
        <v>1098</v>
      </c>
      <c r="AB1568" t="s">
        <v>30</v>
      </c>
    </row>
    <row r="1569" spans="1:28" x14ac:dyDescent="0.25">
      <c r="A1569" s="20" t="s">
        <v>355</v>
      </c>
      <c r="B1569" s="15" t="s">
        <v>362</v>
      </c>
      <c r="C1569">
        <v>24</v>
      </c>
      <c r="D1569" s="34">
        <v>5</v>
      </c>
      <c r="E1569" s="27" t="str">
        <f>VLOOKUP(U1569, method!$A$1:$B$15, 2, 0)</f>
        <v>中後</v>
      </c>
      <c r="F1569">
        <v>5</v>
      </c>
      <c r="G1569">
        <v>127</v>
      </c>
      <c r="H1569" s="46">
        <v>1000</v>
      </c>
      <c r="I1569" s="14" t="s">
        <v>398</v>
      </c>
      <c r="J1569">
        <v>0</v>
      </c>
      <c r="K1569">
        <v>56.86</v>
      </c>
      <c r="L1569">
        <v>10</v>
      </c>
      <c r="M1569">
        <v>7</v>
      </c>
      <c r="N1569">
        <v>24</v>
      </c>
      <c r="O1569" s="30" t="s">
        <v>445</v>
      </c>
      <c r="P1569" s="35" t="s">
        <v>436</v>
      </c>
      <c r="Q1569">
        <v>3</v>
      </c>
      <c r="R1569">
        <v>75</v>
      </c>
      <c r="S1569" s="18" t="s">
        <v>95</v>
      </c>
      <c r="T1569" s="10" t="s">
        <v>498</v>
      </c>
      <c r="U1569">
        <v>8</v>
      </c>
      <c r="V1569">
        <v>7</v>
      </c>
      <c r="W1569">
        <v>5</v>
      </c>
      <c r="AA1569">
        <v>1105</v>
      </c>
      <c r="AB1569" t="s">
        <v>863</v>
      </c>
    </row>
    <row r="1570" spans="1:28" x14ac:dyDescent="0.25">
      <c r="A1570" s="20" t="s">
        <v>355</v>
      </c>
      <c r="B1570" s="15" t="s">
        <v>362</v>
      </c>
      <c r="C1570">
        <v>20</v>
      </c>
      <c r="D1570">
        <v>6</v>
      </c>
      <c r="E1570" s="27" t="str">
        <f>VLOOKUP(U1570, method!$A$1:$B$15, 2, 0)</f>
        <v>中後</v>
      </c>
      <c r="F1570">
        <v>11</v>
      </c>
      <c r="G1570">
        <v>130</v>
      </c>
      <c r="H1570" s="44">
        <v>1200</v>
      </c>
      <c r="I1570" s="14" t="s">
        <v>398</v>
      </c>
      <c r="J1570">
        <v>1</v>
      </c>
      <c r="K1570">
        <v>11</v>
      </c>
      <c r="L1570">
        <v>5</v>
      </c>
      <c r="M1570">
        <v>6</v>
      </c>
      <c r="N1570">
        <v>24</v>
      </c>
      <c r="O1570" s="31" t="s">
        <v>439</v>
      </c>
      <c r="P1570" s="36" t="s">
        <v>440</v>
      </c>
      <c r="Q1570">
        <v>3</v>
      </c>
      <c r="R1570">
        <v>76</v>
      </c>
      <c r="S1570" s="18" t="s">
        <v>95</v>
      </c>
      <c r="T1570">
        <v>3</v>
      </c>
      <c r="U1570">
        <v>8</v>
      </c>
      <c r="V1570">
        <v>8</v>
      </c>
      <c r="W1570">
        <v>6</v>
      </c>
      <c r="AA1570">
        <v>1104</v>
      </c>
      <c r="AB1570" t="s">
        <v>16</v>
      </c>
    </row>
    <row r="1571" spans="1:28" x14ac:dyDescent="0.25">
      <c r="A1571" s="20" t="s">
        <v>355</v>
      </c>
      <c r="B1571" s="15" t="s">
        <v>362</v>
      </c>
      <c r="C1571">
        <v>17</v>
      </c>
      <c r="D1571">
        <v>6</v>
      </c>
      <c r="E1571" s="27" t="str">
        <f>VLOOKUP(U1571, method!$A$1:$B$15, 2, 0)</f>
        <v>中後</v>
      </c>
      <c r="F1571">
        <v>6</v>
      </c>
      <c r="G1571">
        <v>127</v>
      </c>
      <c r="H1571" s="46">
        <v>1000</v>
      </c>
      <c r="I1571" s="14" t="s">
        <v>398</v>
      </c>
      <c r="J1571">
        <v>0</v>
      </c>
      <c r="K1571">
        <v>57.24</v>
      </c>
      <c r="L1571">
        <v>22</v>
      </c>
      <c r="M1571">
        <v>5</v>
      </c>
      <c r="N1571">
        <v>24</v>
      </c>
      <c r="O1571" s="31" t="s">
        <v>451</v>
      </c>
      <c r="P1571" s="35" t="s">
        <v>455</v>
      </c>
      <c r="Q1571">
        <v>3</v>
      </c>
      <c r="R1571">
        <v>76</v>
      </c>
      <c r="S1571" s="18" t="s">
        <v>95</v>
      </c>
      <c r="T1571" s="10" t="s">
        <v>452</v>
      </c>
      <c r="U1571">
        <v>10</v>
      </c>
      <c r="V1571">
        <v>9</v>
      </c>
      <c r="W1571">
        <v>6</v>
      </c>
      <c r="AA1571">
        <v>1096</v>
      </c>
      <c r="AB1571" t="s">
        <v>16</v>
      </c>
    </row>
    <row r="1572" spans="1:28" x14ac:dyDescent="0.25">
      <c r="A1572" s="20" t="s">
        <v>355</v>
      </c>
      <c r="B1572" s="15" t="s">
        <v>362</v>
      </c>
      <c r="C1572">
        <v>5.2</v>
      </c>
      <c r="D1572" s="34">
        <v>4</v>
      </c>
      <c r="E1572" s="26" t="str">
        <f>VLOOKUP(U1572, method!$A$1:$B$15, 2, 0)</f>
        <v>放頭</v>
      </c>
      <c r="F1572">
        <v>1</v>
      </c>
      <c r="G1572">
        <v>128</v>
      </c>
      <c r="H1572" s="44">
        <v>1200</v>
      </c>
      <c r="I1572" s="14" t="s">
        <v>398</v>
      </c>
      <c r="J1572">
        <v>1</v>
      </c>
      <c r="K1572">
        <v>10.07</v>
      </c>
      <c r="L1572">
        <v>20</v>
      </c>
      <c r="M1572">
        <v>3</v>
      </c>
      <c r="N1572">
        <v>24</v>
      </c>
      <c r="O1572" s="31" t="s">
        <v>451</v>
      </c>
      <c r="P1572" s="35" t="s">
        <v>455</v>
      </c>
      <c r="Q1572">
        <v>3</v>
      </c>
      <c r="R1572">
        <v>76</v>
      </c>
      <c r="S1572" s="18" t="s">
        <v>95</v>
      </c>
      <c r="T1572" s="10" t="s">
        <v>597</v>
      </c>
      <c r="U1572">
        <v>3</v>
      </c>
      <c r="V1572">
        <v>4</v>
      </c>
      <c r="W1572">
        <v>4</v>
      </c>
      <c r="AA1572">
        <v>1107</v>
      </c>
      <c r="AB1572" t="s">
        <v>16</v>
      </c>
    </row>
    <row r="1573" spans="1:28" x14ac:dyDescent="0.25">
      <c r="A1573" s="20" t="s">
        <v>355</v>
      </c>
      <c r="B1573" s="15" t="s">
        <v>362</v>
      </c>
      <c r="C1573">
        <v>10</v>
      </c>
      <c r="D1573" s="33">
        <v>3</v>
      </c>
      <c r="E1573" s="28" t="str">
        <f>VLOOKUP(U1573, method!$A$1:$B$15, 2, 0)</f>
        <v>中前</v>
      </c>
      <c r="F1573">
        <v>9</v>
      </c>
      <c r="G1573">
        <v>127</v>
      </c>
      <c r="H1573" s="44">
        <v>1200</v>
      </c>
      <c r="I1573" s="14" t="s">
        <v>398</v>
      </c>
      <c r="J1573">
        <v>1</v>
      </c>
      <c r="K1573">
        <v>10.18</v>
      </c>
      <c r="L1573">
        <v>13</v>
      </c>
      <c r="M1573">
        <v>3</v>
      </c>
      <c r="N1573">
        <v>24</v>
      </c>
      <c r="O1573" s="31" t="s">
        <v>435</v>
      </c>
      <c r="P1573" s="35" t="s">
        <v>455</v>
      </c>
      <c r="Q1573">
        <v>3</v>
      </c>
      <c r="R1573">
        <v>76</v>
      </c>
      <c r="S1573" s="18" t="s">
        <v>95</v>
      </c>
      <c r="T1573" s="10" t="s">
        <v>498</v>
      </c>
      <c r="U1573">
        <v>5</v>
      </c>
      <c r="V1573">
        <v>5</v>
      </c>
      <c r="W1573">
        <v>3</v>
      </c>
      <c r="AA1573">
        <v>1116</v>
      </c>
      <c r="AB1573" t="s">
        <v>16</v>
      </c>
    </row>
    <row r="1574" spans="1:28" x14ac:dyDescent="0.25">
      <c r="A1574" s="20" t="s">
        <v>355</v>
      </c>
      <c r="B1574" s="15" t="s">
        <v>362</v>
      </c>
      <c r="C1574">
        <v>8.9</v>
      </c>
      <c r="D1574" s="33">
        <v>1</v>
      </c>
      <c r="E1574" s="28" t="str">
        <f>VLOOKUP(U1574, method!$A$1:$B$15, 2, 0)</f>
        <v>中前</v>
      </c>
      <c r="F1574">
        <v>10</v>
      </c>
      <c r="G1574">
        <v>121</v>
      </c>
      <c r="H1574" s="44">
        <v>1200</v>
      </c>
      <c r="I1574" s="14" t="s">
        <v>398</v>
      </c>
      <c r="J1574">
        <v>1</v>
      </c>
      <c r="K1574">
        <v>10.67</v>
      </c>
      <c r="L1574">
        <v>28</v>
      </c>
      <c r="M1574">
        <v>2</v>
      </c>
      <c r="N1574">
        <v>24</v>
      </c>
      <c r="O1574" s="31" t="s">
        <v>439</v>
      </c>
      <c r="P1574" s="35" t="s">
        <v>455</v>
      </c>
      <c r="Q1574">
        <v>3</v>
      </c>
      <c r="R1574">
        <v>70</v>
      </c>
      <c r="S1574" s="18" t="s">
        <v>95</v>
      </c>
      <c r="T1574" s="10" t="s">
        <v>376</v>
      </c>
      <c r="U1574">
        <v>4</v>
      </c>
      <c r="V1574">
        <v>4</v>
      </c>
      <c r="W1574">
        <v>1</v>
      </c>
      <c r="AA1574">
        <v>1122</v>
      </c>
      <c r="AB1574" t="s">
        <v>16</v>
      </c>
    </row>
    <row r="1575" spans="1:28" x14ac:dyDescent="0.25">
      <c r="A1575" s="20" t="s">
        <v>355</v>
      </c>
      <c r="B1575" s="15" t="s">
        <v>362</v>
      </c>
      <c r="C1575">
        <v>10</v>
      </c>
      <c r="D1575" s="33">
        <v>1</v>
      </c>
      <c r="E1575" s="27" t="str">
        <f>VLOOKUP(U1575, method!$A$1:$B$15, 2, 0)</f>
        <v>中後</v>
      </c>
      <c r="F1575">
        <v>8</v>
      </c>
      <c r="G1575">
        <v>116</v>
      </c>
      <c r="H1575" s="44">
        <v>1200</v>
      </c>
      <c r="I1575" s="14" t="s">
        <v>398</v>
      </c>
      <c r="J1575">
        <v>1</v>
      </c>
      <c r="K1575">
        <v>10.29</v>
      </c>
      <c r="L1575">
        <v>7</v>
      </c>
      <c r="M1575">
        <v>2</v>
      </c>
      <c r="N1575">
        <v>24</v>
      </c>
      <c r="O1575" s="30" t="s">
        <v>445</v>
      </c>
      <c r="P1575" s="35" t="s">
        <v>455</v>
      </c>
      <c r="Q1575">
        <v>3</v>
      </c>
      <c r="R1575">
        <v>64</v>
      </c>
      <c r="S1575" s="18" t="s">
        <v>95</v>
      </c>
      <c r="T1575" s="10" t="s">
        <v>597</v>
      </c>
      <c r="U1575">
        <v>8</v>
      </c>
      <c r="V1575">
        <v>9</v>
      </c>
      <c r="W1575">
        <v>1</v>
      </c>
      <c r="AA1575">
        <v>1109</v>
      </c>
      <c r="AB1575" t="s">
        <v>16</v>
      </c>
    </row>
    <row r="1576" spans="1:28" x14ac:dyDescent="0.25">
      <c r="A1576" s="20" t="s">
        <v>355</v>
      </c>
      <c r="B1576" s="15" t="s">
        <v>362</v>
      </c>
      <c r="C1576">
        <v>8.1</v>
      </c>
      <c r="D1576" s="33">
        <v>3</v>
      </c>
      <c r="E1576" s="26" t="str">
        <f>VLOOKUP(U1576, method!$A$1:$B$15, 2, 0)</f>
        <v>放頭</v>
      </c>
      <c r="F1576">
        <v>1</v>
      </c>
      <c r="G1576">
        <v>122</v>
      </c>
      <c r="H1576" s="44">
        <v>1200</v>
      </c>
      <c r="I1576" s="16" t="s">
        <v>71</v>
      </c>
      <c r="J1576">
        <v>1</v>
      </c>
      <c r="K1576">
        <v>10.48</v>
      </c>
      <c r="L1576">
        <v>17</v>
      </c>
      <c r="M1576">
        <v>1</v>
      </c>
      <c r="N1576">
        <v>24</v>
      </c>
      <c r="O1576" s="31" t="s">
        <v>435</v>
      </c>
      <c r="P1576" s="35" t="s">
        <v>455</v>
      </c>
      <c r="Q1576">
        <v>3</v>
      </c>
      <c r="R1576">
        <v>65</v>
      </c>
      <c r="S1576" s="18" t="s">
        <v>95</v>
      </c>
      <c r="T1576" s="10" t="s">
        <v>552</v>
      </c>
      <c r="U1576">
        <v>2</v>
      </c>
      <c r="V1576">
        <v>3</v>
      </c>
      <c r="W1576">
        <v>3</v>
      </c>
      <c r="AA1576">
        <v>1103</v>
      </c>
      <c r="AB1576" t="s">
        <v>867</v>
      </c>
    </row>
    <row r="1577" spans="1:28" x14ac:dyDescent="0.25">
      <c r="A1577" s="20" t="s">
        <v>355</v>
      </c>
      <c r="B1577" s="15" t="s">
        <v>362</v>
      </c>
      <c r="C1577">
        <v>70</v>
      </c>
      <c r="D1577">
        <v>8</v>
      </c>
      <c r="E1577" s="29" t="str">
        <f>VLOOKUP(U1577, method!$A$1:$B$15, 2, 0)</f>
        <v>留後</v>
      </c>
      <c r="F1577">
        <v>13</v>
      </c>
      <c r="G1577">
        <v>122</v>
      </c>
      <c r="H1577" s="44">
        <v>1200</v>
      </c>
      <c r="I1577" s="24" t="s">
        <v>389</v>
      </c>
      <c r="J1577">
        <v>1</v>
      </c>
      <c r="K1577">
        <v>10.039999999999999</v>
      </c>
      <c r="L1577">
        <v>1</v>
      </c>
      <c r="M1577">
        <v>1</v>
      </c>
      <c r="N1577">
        <v>24</v>
      </c>
      <c r="O1577" t="s">
        <v>545</v>
      </c>
      <c r="P1577" s="35" t="s">
        <v>455</v>
      </c>
      <c r="Q1577">
        <v>3</v>
      </c>
      <c r="R1577">
        <v>67</v>
      </c>
      <c r="S1577" s="18" t="s">
        <v>95</v>
      </c>
      <c r="T1577" t="s">
        <v>480</v>
      </c>
      <c r="U1577">
        <v>14</v>
      </c>
      <c r="V1577">
        <v>11</v>
      </c>
      <c r="W1577">
        <v>8</v>
      </c>
      <c r="AA1577">
        <v>1112</v>
      </c>
      <c r="AB1577" t="s">
        <v>30</v>
      </c>
    </row>
    <row r="1578" spans="1:28" x14ac:dyDescent="0.25">
      <c r="A1578" s="20" t="s">
        <v>355</v>
      </c>
      <c r="B1578" s="15" t="s">
        <v>362</v>
      </c>
      <c r="C1578">
        <v>14</v>
      </c>
      <c r="D1578">
        <v>6</v>
      </c>
      <c r="E1578" s="26" t="str">
        <f>VLOOKUP(U1578, method!$A$1:$B$15, 2, 0)</f>
        <v>放頭</v>
      </c>
      <c r="F1578">
        <v>12</v>
      </c>
      <c r="G1578">
        <v>128</v>
      </c>
      <c r="H1578" s="44">
        <v>1200</v>
      </c>
      <c r="I1578" s="23" t="s">
        <v>403</v>
      </c>
      <c r="J1578">
        <v>1</v>
      </c>
      <c r="K1578">
        <v>10.76</v>
      </c>
      <c r="L1578">
        <v>6</v>
      </c>
      <c r="M1578">
        <v>12</v>
      </c>
      <c r="N1578">
        <v>23</v>
      </c>
      <c r="O1578" s="31" t="s">
        <v>439</v>
      </c>
      <c r="P1578" s="35" t="s">
        <v>455</v>
      </c>
      <c r="Q1578">
        <v>3</v>
      </c>
      <c r="R1578">
        <v>69</v>
      </c>
      <c r="S1578" s="18" t="s">
        <v>95</v>
      </c>
      <c r="T1578" t="s">
        <v>536</v>
      </c>
      <c r="U1578">
        <v>3</v>
      </c>
      <c r="V1578">
        <v>2</v>
      </c>
      <c r="W1578">
        <v>6</v>
      </c>
      <c r="AA1578">
        <v>1089</v>
      </c>
      <c r="AB1578" t="s">
        <v>30</v>
      </c>
    </row>
    <row r="1579" spans="1:28" x14ac:dyDescent="0.25">
      <c r="A1579" s="20" t="s">
        <v>355</v>
      </c>
      <c r="B1579" s="15" t="s">
        <v>362</v>
      </c>
      <c r="C1579">
        <v>5.6</v>
      </c>
      <c r="D1579">
        <v>8</v>
      </c>
      <c r="E1579" s="28" t="str">
        <f>VLOOKUP(U1579, method!$A$1:$B$15, 2, 0)</f>
        <v>中前</v>
      </c>
      <c r="F1579">
        <v>4</v>
      </c>
      <c r="G1579">
        <v>121</v>
      </c>
      <c r="H1579" s="44">
        <v>1200</v>
      </c>
      <c r="I1579" s="14" t="s">
        <v>398</v>
      </c>
      <c r="J1579">
        <v>1</v>
      </c>
      <c r="K1579">
        <v>10.36</v>
      </c>
      <c r="L1579">
        <v>22</v>
      </c>
      <c r="M1579">
        <v>11</v>
      </c>
      <c r="N1579">
        <v>23</v>
      </c>
      <c r="O1579" s="31" t="s">
        <v>435</v>
      </c>
      <c r="P1579" s="35" t="s">
        <v>455</v>
      </c>
      <c r="Q1579">
        <v>3</v>
      </c>
      <c r="R1579">
        <v>70</v>
      </c>
      <c r="S1579" s="18" t="s">
        <v>95</v>
      </c>
      <c r="T1579" s="10" t="s">
        <v>552</v>
      </c>
      <c r="U1579">
        <v>6</v>
      </c>
      <c r="V1579">
        <v>8</v>
      </c>
      <c r="W1579">
        <v>8</v>
      </c>
      <c r="AA1579">
        <v>1107</v>
      </c>
      <c r="AB1579" t="s">
        <v>30</v>
      </c>
    </row>
    <row r="1580" spans="1:28" x14ac:dyDescent="0.25">
      <c r="A1580" s="20" t="s">
        <v>355</v>
      </c>
      <c r="B1580" s="15" t="s">
        <v>362</v>
      </c>
      <c r="C1580">
        <v>5.2</v>
      </c>
      <c r="D1580" s="34">
        <v>5</v>
      </c>
      <c r="E1580" s="27" t="str">
        <f>VLOOKUP(U1580, method!$A$1:$B$15, 2, 0)</f>
        <v>中後</v>
      </c>
      <c r="F1580">
        <v>7</v>
      </c>
      <c r="G1580">
        <v>124</v>
      </c>
      <c r="H1580" s="44">
        <v>1200</v>
      </c>
      <c r="I1580" s="14" t="s">
        <v>398</v>
      </c>
      <c r="J1580">
        <v>1</v>
      </c>
      <c r="K1580">
        <v>11.06</v>
      </c>
      <c r="L1580">
        <v>1</v>
      </c>
      <c r="M1580">
        <v>11</v>
      </c>
      <c r="N1580">
        <v>23</v>
      </c>
      <c r="O1580" s="31" t="s">
        <v>451</v>
      </c>
      <c r="P1580" s="35" t="s">
        <v>455</v>
      </c>
      <c r="Q1580">
        <v>3</v>
      </c>
      <c r="R1580">
        <v>70</v>
      </c>
      <c r="S1580" s="18" t="s">
        <v>95</v>
      </c>
      <c r="T1580" s="10">
        <v>2</v>
      </c>
      <c r="U1580">
        <v>9</v>
      </c>
      <c r="V1580">
        <v>9</v>
      </c>
      <c r="W1580">
        <v>5</v>
      </c>
      <c r="AA1580">
        <v>1099</v>
      </c>
      <c r="AB1580" t="s">
        <v>30</v>
      </c>
    </row>
    <row r="1581" spans="1:28" x14ac:dyDescent="0.25">
      <c r="A1581" s="20" t="s">
        <v>355</v>
      </c>
      <c r="B1581" s="15" t="s">
        <v>362</v>
      </c>
      <c r="C1581">
        <v>5</v>
      </c>
      <c r="D1581" s="33">
        <v>2</v>
      </c>
      <c r="E1581" s="28" t="str">
        <f>VLOOKUP(U1581, method!$A$1:$B$15, 2, 0)</f>
        <v>中前</v>
      </c>
      <c r="F1581">
        <v>9</v>
      </c>
      <c r="G1581">
        <v>125</v>
      </c>
      <c r="H1581" s="44">
        <v>1200</v>
      </c>
      <c r="I1581" s="22" t="s">
        <v>33</v>
      </c>
      <c r="J1581">
        <v>1</v>
      </c>
      <c r="K1581">
        <v>9.85</v>
      </c>
      <c r="L1581">
        <v>11</v>
      </c>
      <c r="M1581">
        <v>10</v>
      </c>
      <c r="N1581">
        <v>23</v>
      </c>
      <c r="O1581" s="31" t="s">
        <v>439</v>
      </c>
      <c r="P1581" s="35" t="s">
        <v>455</v>
      </c>
      <c r="Q1581">
        <v>3</v>
      </c>
      <c r="R1581">
        <v>68</v>
      </c>
      <c r="S1581" s="18" t="s">
        <v>95</v>
      </c>
      <c r="T1581" s="10" t="s">
        <v>488</v>
      </c>
      <c r="U1581">
        <v>5</v>
      </c>
      <c r="V1581">
        <v>3</v>
      </c>
      <c r="W1581">
        <v>2</v>
      </c>
      <c r="AA1581">
        <v>1095</v>
      </c>
      <c r="AB1581" t="s">
        <v>30</v>
      </c>
    </row>
    <row r="1582" spans="1:28" x14ac:dyDescent="0.25">
      <c r="A1582" s="20" t="s">
        <v>355</v>
      </c>
      <c r="B1582" s="15" t="s">
        <v>362</v>
      </c>
      <c r="C1582">
        <v>13</v>
      </c>
      <c r="D1582" s="33">
        <v>2</v>
      </c>
      <c r="E1582" s="28" t="str">
        <f>VLOOKUP(U1582, method!$A$1:$B$15, 2, 0)</f>
        <v>中前</v>
      </c>
      <c r="F1582">
        <v>11</v>
      </c>
      <c r="G1582">
        <v>116</v>
      </c>
      <c r="H1582" s="44">
        <v>1200</v>
      </c>
      <c r="I1582" s="14" t="s">
        <v>398</v>
      </c>
      <c r="J1582">
        <v>1</v>
      </c>
      <c r="K1582">
        <v>10.15</v>
      </c>
      <c r="L1582">
        <v>13</v>
      </c>
      <c r="M1582">
        <v>9</v>
      </c>
      <c r="N1582">
        <v>23</v>
      </c>
      <c r="O1582" s="31" t="s">
        <v>439</v>
      </c>
      <c r="P1582" s="35" t="s">
        <v>455</v>
      </c>
      <c r="Q1582">
        <v>3</v>
      </c>
      <c r="R1582">
        <v>66</v>
      </c>
      <c r="S1582" s="18" t="s">
        <v>95</v>
      </c>
      <c r="T1582" s="10" t="s">
        <v>613</v>
      </c>
      <c r="U1582">
        <v>7</v>
      </c>
      <c r="V1582">
        <v>7</v>
      </c>
      <c r="W1582">
        <v>2</v>
      </c>
      <c r="AA1582">
        <v>1095</v>
      </c>
      <c r="AB1582" t="s">
        <v>30</v>
      </c>
    </row>
    <row r="1583" spans="1:28" x14ac:dyDescent="0.25">
      <c r="A1583" s="20" t="s">
        <v>355</v>
      </c>
      <c r="B1583" s="15" t="s">
        <v>362</v>
      </c>
      <c r="C1583">
        <v>65</v>
      </c>
      <c r="D1583">
        <v>9</v>
      </c>
      <c r="E1583" s="29" t="str">
        <f>VLOOKUP(U1583, method!$A$1:$B$15, 2, 0)</f>
        <v>留後</v>
      </c>
      <c r="F1583">
        <v>1</v>
      </c>
      <c r="G1583">
        <v>118</v>
      </c>
      <c r="H1583" s="46">
        <v>1000</v>
      </c>
      <c r="I1583" s="14" t="s">
        <v>398</v>
      </c>
      <c r="J1583">
        <v>0</v>
      </c>
      <c r="K1583">
        <v>57.29</v>
      </c>
      <c r="L1583">
        <v>1</v>
      </c>
      <c r="M1583">
        <v>7</v>
      </c>
      <c r="N1583">
        <v>23</v>
      </c>
      <c r="O1583" t="s">
        <v>551</v>
      </c>
      <c r="P1583" s="35" t="s">
        <v>455</v>
      </c>
      <c r="Q1583">
        <v>3</v>
      </c>
      <c r="R1583">
        <v>67</v>
      </c>
      <c r="S1583" s="18" t="s">
        <v>95</v>
      </c>
      <c r="T1583" t="s">
        <v>558</v>
      </c>
      <c r="U1583">
        <v>12</v>
      </c>
      <c r="V1583">
        <v>9</v>
      </c>
      <c r="W1583">
        <v>9</v>
      </c>
      <c r="AA1583">
        <v>1076</v>
      </c>
      <c r="AB1583" t="s">
        <v>30</v>
      </c>
    </row>
    <row r="1584" spans="1:28" x14ac:dyDescent="0.25">
      <c r="A1584" s="20" t="s">
        <v>355</v>
      </c>
      <c r="B1584" s="15" t="s">
        <v>362</v>
      </c>
      <c r="C1584">
        <v>24</v>
      </c>
      <c r="D1584">
        <v>10</v>
      </c>
      <c r="E1584" s="27" t="str">
        <f>VLOOKUP(U1584, method!$A$1:$B$15, 2, 0)</f>
        <v>中後</v>
      </c>
      <c r="F1584">
        <v>11</v>
      </c>
      <c r="G1584">
        <v>119</v>
      </c>
      <c r="H1584" s="44">
        <v>1200</v>
      </c>
      <c r="I1584" s="14" t="s">
        <v>398</v>
      </c>
      <c r="J1584">
        <v>1</v>
      </c>
      <c r="K1584">
        <v>10.3</v>
      </c>
      <c r="L1584">
        <v>18</v>
      </c>
      <c r="M1584">
        <v>6</v>
      </c>
      <c r="N1584">
        <v>23</v>
      </c>
      <c r="O1584" t="s">
        <v>511</v>
      </c>
      <c r="P1584" s="36" t="s">
        <v>603</v>
      </c>
      <c r="Q1584">
        <v>3</v>
      </c>
      <c r="R1584">
        <v>67</v>
      </c>
      <c r="S1584" s="18" t="s">
        <v>95</v>
      </c>
      <c r="T1584" t="s">
        <v>679</v>
      </c>
      <c r="U1584">
        <v>9</v>
      </c>
      <c r="V1584">
        <v>9</v>
      </c>
      <c r="W1584">
        <v>10</v>
      </c>
      <c r="AA1584">
        <v>1086</v>
      </c>
      <c r="AB1584" t="s">
        <v>30</v>
      </c>
    </row>
    <row r="1585" spans="1:28" x14ac:dyDescent="0.25">
      <c r="A1585" s="20" t="s">
        <v>355</v>
      </c>
      <c r="B1585" s="15" t="s">
        <v>362</v>
      </c>
      <c r="C1585">
        <v>11</v>
      </c>
      <c r="D1585" s="33">
        <v>2</v>
      </c>
      <c r="E1585" s="27" t="str">
        <f>VLOOKUP(U1585, method!$A$1:$B$15, 2, 0)</f>
        <v>中後</v>
      </c>
      <c r="F1585">
        <v>8</v>
      </c>
      <c r="G1585">
        <v>115</v>
      </c>
      <c r="H1585" s="44">
        <v>1200</v>
      </c>
      <c r="I1585" s="14" t="s">
        <v>398</v>
      </c>
      <c r="J1585">
        <v>1</v>
      </c>
      <c r="K1585">
        <v>9.36</v>
      </c>
      <c r="L1585">
        <v>22</v>
      </c>
      <c r="M1585">
        <v>2</v>
      </c>
      <c r="N1585">
        <v>23</v>
      </c>
      <c r="O1585" s="31" t="s">
        <v>451</v>
      </c>
      <c r="P1585" s="35" t="s">
        <v>436</v>
      </c>
      <c r="Q1585">
        <v>3</v>
      </c>
      <c r="R1585">
        <v>65</v>
      </c>
      <c r="S1585" s="18" t="s">
        <v>95</v>
      </c>
      <c r="T1585" s="10" t="s">
        <v>526</v>
      </c>
      <c r="U1585">
        <v>9</v>
      </c>
      <c r="V1585">
        <v>8</v>
      </c>
      <c r="W1585">
        <v>2</v>
      </c>
      <c r="AA1585">
        <v>1078</v>
      </c>
      <c r="AB1585" t="s">
        <v>30</v>
      </c>
    </row>
    <row r="1586" spans="1:28" x14ac:dyDescent="0.25">
      <c r="A1586" s="20" t="s">
        <v>355</v>
      </c>
      <c r="B1586" s="15" t="s">
        <v>362</v>
      </c>
      <c r="C1586">
        <v>5</v>
      </c>
      <c r="D1586" s="34">
        <v>5</v>
      </c>
      <c r="E1586" s="28" t="str">
        <f>VLOOKUP(U1586, method!$A$1:$B$15, 2, 0)</f>
        <v>中前</v>
      </c>
      <c r="F1586">
        <v>2</v>
      </c>
      <c r="G1586">
        <v>116</v>
      </c>
      <c r="H1586" s="44">
        <v>1200</v>
      </c>
      <c r="I1586" s="14" t="s">
        <v>398</v>
      </c>
      <c r="J1586">
        <v>1</v>
      </c>
      <c r="K1586">
        <v>9.3699999999999992</v>
      </c>
      <c r="L1586">
        <v>1</v>
      </c>
      <c r="M1586">
        <v>2</v>
      </c>
      <c r="N1586">
        <v>23</v>
      </c>
      <c r="O1586" s="31" t="s">
        <v>439</v>
      </c>
      <c r="P1586" s="35" t="s">
        <v>455</v>
      </c>
      <c r="Q1586">
        <v>3</v>
      </c>
      <c r="R1586">
        <v>65</v>
      </c>
      <c r="S1586" s="18" t="s">
        <v>95</v>
      </c>
      <c r="T1586" s="10">
        <v>1</v>
      </c>
      <c r="U1586">
        <v>5</v>
      </c>
      <c r="V1586">
        <v>5</v>
      </c>
      <c r="W1586">
        <v>5</v>
      </c>
      <c r="AA1586">
        <v>1068</v>
      </c>
      <c r="AB1586" t="s">
        <v>30</v>
      </c>
    </row>
    <row r="1587" spans="1:28" x14ac:dyDescent="0.25">
      <c r="A1587" s="20" t="s">
        <v>355</v>
      </c>
      <c r="B1587" s="15" t="s">
        <v>362</v>
      </c>
      <c r="C1587">
        <v>4.5999999999999996</v>
      </c>
      <c r="D1587" s="33">
        <v>1</v>
      </c>
      <c r="E1587" s="28" t="str">
        <f>VLOOKUP(U1587, method!$A$1:$B$15, 2, 0)</f>
        <v>中前</v>
      </c>
      <c r="F1587">
        <v>4</v>
      </c>
      <c r="G1587">
        <v>130</v>
      </c>
      <c r="H1587" s="44">
        <v>1200</v>
      </c>
      <c r="I1587" s="14" t="s">
        <v>398</v>
      </c>
      <c r="J1587">
        <v>1</v>
      </c>
      <c r="K1587">
        <v>10.09</v>
      </c>
      <c r="L1587">
        <v>18</v>
      </c>
      <c r="M1587">
        <v>1</v>
      </c>
      <c r="N1587">
        <v>23</v>
      </c>
      <c r="O1587" s="31" t="s">
        <v>435</v>
      </c>
      <c r="P1587" s="35" t="s">
        <v>455</v>
      </c>
      <c r="Q1587">
        <v>4</v>
      </c>
      <c r="R1587">
        <v>60</v>
      </c>
      <c r="S1587" s="18" t="s">
        <v>95</v>
      </c>
      <c r="T1587" s="10" t="s">
        <v>488</v>
      </c>
      <c r="U1587">
        <v>4</v>
      </c>
      <c r="V1587">
        <v>4</v>
      </c>
      <c r="W1587">
        <v>1</v>
      </c>
      <c r="AA1587">
        <v>1073</v>
      </c>
      <c r="AB1587" t="s">
        <v>30</v>
      </c>
    </row>
    <row r="1588" spans="1:28" x14ac:dyDescent="0.25">
      <c r="A1588" s="20" t="s">
        <v>355</v>
      </c>
      <c r="B1588" s="15" t="s">
        <v>362</v>
      </c>
      <c r="C1588">
        <v>6.1</v>
      </c>
      <c r="D1588" s="34">
        <v>5</v>
      </c>
      <c r="E1588" s="29" t="str">
        <f>VLOOKUP(U1588, method!$A$1:$B$15, 2, 0)</f>
        <v>留後</v>
      </c>
      <c r="F1588">
        <v>2</v>
      </c>
      <c r="G1588">
        <v>129</v>
      </c>
      <c r="H1588" s="44">
        <v>1200</v>
      </c>
      <c r="I1588" s="14" t="s">
        <v>398</v>
      </c>
      <c r="J1588">
        <v>1</v>
      </c>
      <c r="K1588">
        <v>9.8800000000000008</v>
      </c>
      <c r="L1588">
        <v>4</v>
      </c>
      <c r="M1588">
        <v>12</v>
      </c>
      <c r="N1588">
        <v>22</v>
      </c>
      <c r="O1588" t="s">
        <v>631</v>
      </c>
      <c r="P1588" s="35" t="s">
        <v>436</v>
      </c>
      <c r="Q1588">
        <v>4</v>
      </c>
      <c r="R1588">
        <v>60</v>
      </c>
      <c r="S1588" s="18" t="s">
        <v>95</v>
      </c>
      <c r="T1588">
        <v>3</v>
      </c>
      <c r="U1588">
        <v>11</v>
      </c>
      <c r="V1588">
        <v>8</v>
      </c>
      <c r="W1588">
        <v>5</v>
      </c>
      <c r="AA1588">
        <v>1078</v>
      </c>
      <c r="AB1588" t="s">
        <v>30</v>
      </c>
    </row>
    <row r="1589" spans="1:28" x14ac:dyDescent="0.25">
      <c r="A1589" s="20" t="s">
        <v>355</v>
      </c>
      <c r="B1589" s="15" t="s">
        <v>362</v>
      </c>
      <c r="C1589">
        <v>4.0999999999999996</v>
      </c>
      <c r="D1589" s="33">
        <v>1</v>
      </c>
      <c r="E1589" s="28" t="str">
        <f>VLOOKUP(U1589, method!$A$1:$B$15, 2, 0)</f>
        <v>中前</v>
      </c>
      <c r="F1589">
        <v>9</v>
      </c>
      <c r="G1589">
        <v>126</v>
      </c>
      <c r="H1589" s="44">
        <v>1200</v>
      </c>
      <c r="I1589" s="14" t="s">
        <v>398</v>
      </c>
      <c r="J1589">
        <v>1</v>
      </c>
      <c r="K1589">
        <v>9.99</v>
      </c>
      <c r="L1589">
        <v>12</v>
      </c>
      <c r="M1589">
        <v>10</v>
      </c>
      <c r="N1589">
        <v>22</v>
      </c>
      <c r="O1589" s="31" t="s">
        <v>439</v>
      </c>
      <c r="P1589" s="35" t="s">
        <v>436</v>
      </c>
      <c r="Q1589">
        <v>4</v>
      </c>
      <c r="R1589">
        <v>55</v>
      </c>
      <c r="S1589" s="18" t="s">
        <v>95</v>
      </c>
      <c r="T1589" s="10" t="s">
        <v>613</v>
      </c>
      <c r="U1589">
        <v>7</v>
      </c>
      <c r="V1589">
        <v>7</v>
      </c>
      <c r="W1589">
        <v>1</v>
      </c>
      <c r="AA1589">
        <v>1049</v>
      </c>
      <c r="AB1589" t="s">
        <v>30</v>
      </c>
    </row>
    <row r="1590" spans="1:28" x14ac:dyDescent="0.25">
      <c r="A1590" s="20" t="s">
        <v>355</v>
      </c>
      <c r="B1590" s="16" t="s">
        <v>363</v>
      </c>
      <c r="C1590">
        <v>16</v>
      </c>
      <c r="D1590">
        <v>12</v>
      </c>
      <c r="E1590" s="26" t="str">
        <f>VLOOKUP(U1590, method!$A$1:$B$15, 2, 0)</f>
        <v>放頭</v>
      </c>
      <c r="F1590">
        <v>11</v>
      </c>
      <c r="G1590">
        <v>128</v>
      </c>
      <c r="H1590" s="44">
        <v>1200</v>
      </c>
      <c r="I1590" s="18" t="s">
        <v>12</v>
      </c>
      <c r="J1590">
        <v>1</v>
      </c>
      <c r="K1590">
        <v>10.28</v>
      </c>
      <c r="L1590">
        <v>8</v>
      </c>
      <c r="M1590">
        <v>6</v>
      </c>
      <c r="N1590">
        <v>25</v>
      </c>
      <c r="O1590" t="s">
        <v>532</v>
      </c>
      <c r="P1590" s="35" t="s">
        <v>436</v>
      </c>
      <c r="Q1590">
        <v>3</v>
      </c>
      <c r="R1590">
        <v>71</v>
      </c>
      <c r="S1590" s="25" t="s">
        <v>89</v>
      </c>
      <c r="T1590" t="s">
        <v>562</v>
      </c>
      <c r="U1590">
        <v>3</v>
      </c>
      <c r="V1590">
        <v>2</v>
      </c>
      <c r="W1590">
        <v>12</v>
      </c>
      <c r="AA1590">
        <v>1176</v>
      </c>
      <c r="AB1590" t="s">
        <v>823</v>
      </c>
    </row>
    <row r="1591" spans="1:28" x14ac:dyDescent="0.25">
      <c r="A1591" s="20" t="s">
        <v>355</v>
      </c>
      <c r="B1591" s="16" t="s">
        <v>363</v>
      </c>
      <c r="C1591">
        <v>8.4</v>
      </c>
      <c r="D1591" s="34">
        <v>4</v>
      </c>
      <c r="E1591" s="28" t="str">
        <f>VLOOKUP(U1591, method!$A$1:$B$15, 2, 0)</f>
        <v>中前</v>
      </c>
      <c r="F1591">
        <v>3</v>
      </c>
      <c r="G1591">
        <v>128</v>
      </c>
      <c r="H1591" s="44">
        <v>1200</v>
      </c>
      <c r="I1591" s="16" t="s">
        <v>71</v>
      </c>
      <c r="J1591">
        <v>1</v>
      </c>
      <c r="K1591">
        <v>9.31</v>
      </c>
      <c r="L1591">
        <v>21</v>
      </c>
      <c r="M1591">
        <v>5</v>
      </c>
      <c r="N1591">
        <v>25</v>
      </c>
      <c r="O1591" s="31" t="s">
        <v>435</v>
      </c>
      <c r="P1591" s="35" t="s">
        <v>436</v>
      </c>
      <c r="Q1591">
        <v>3</v>
      </c>
      <c r="R1591">
        <v>71</v>
      </c>
      <c r="S1591" s="25" t="s">
        <v>89</v>
      </c>
      <c r="T1591" s="10">
        <v>1</v>
      </c>
      <c r="U1591">
        <v>5</v>
      </c>
      <c r="V1591">
        <v>5</v>
      </c>
      <c r="W1591">
        <v>4</v>
      </c>
      <c r="AA1591">
        <v>1153</v>
      </c>
      <c r="AB1591" t="s">
        <v>463</v>
      </c>
    </row>
    <row r="1592" spans="1:28" x14ac:dyDescent="0.25">
      <c r="A1592" s="20" t="s">
        <v>355</v>
      </c>
      <c r="B1592" s="16" t="s">
        <v>363</v>
      </c>
      <c r="C1592">
        <v>13</v>
      </c>
      <c r="D1592">
        <v>6</v>
      </c>
      <c r="E1592" s="28" t="str">
        <f>VLOOKUP(U1592, method!$A$1:$B$15, 2, 0)</f>
        <v>中前</v>
      </c>
      <c r="F1592">
        <v>5</v>
      </c>
      <c r="G1592">
        <v>127</v>
      </c>
      <c r="H1592" s="44">
        <v>1200</v>
      </c>
      <c r="I1592" s="18" t="s">
        <v>201</v>
      </c>
      <c r="J1592">
        <v>1</v>
      </c>
      <c r="K1592">
        <v>10.25</v>
      </c>
      <c r="L1592">
        <v>16</v>
      </c>
      <c r="M1592">
        <v>4</v>
      </c>
      <c r="N1592">
        <v>25</v>
      </c>
      <c r="O1592" s="30" t="s">
        <v>445</v>
      </c>
      <c r="P1592" s="35" t="s">
        <v>436</v>
      </c>
      <c r="Q1592">
        <v>3</v>
      </c>
      <c r="R1592">
        <v>71</v>
      </c>
      <c r="S1592" s="25" t="s">
        <v>89</v>
      </c>
      <c r="T1592" t="s">
        <v>558</v>
      </c>
      <c r="U1592">
        <v>4</v>
      </c>
      <c r="V1592">
        <v>4</v>
      </c>
      <c r="W1592">
        <v>6</v>
      </c>
      <c r="AA1592">
        <v>1158</v>
      </c>
      <c r="AB1592" t="s">
        <v>463</v>
      </c>
    </row>
    <row r="1593" spans="1:28" x14ac:dyDescent="0.25">
      <c r="A1593" s="20" t="s">
        <v>355</v>
      </c>
      <c r="B1593" s="16" t="s">
        <v>363</v>
      </c>
      <c r="C1593">
        <v>35</v>
      </c>
      <c r="D1593">
        <v>11</v>
      </c>
      <c r="E1593" s="27" t="str">
        <f>VLOOKUP(U1593, method!$A$1:$B$15, 2, 0)</f>
        <v>中後</v>
      </c>
      <c r="F1593">
        <v>10</v>
      </c>
      <c r="G1593">
        <v>131</v>
      </c>
      <c r="H1593" s="44">
        <v>1200</v>
      </c>
      <c r="I1593" s="18" t="s">
        <v>201</v>
      </c>
      <c r="J1593">
        <v>1</v>
      </c>
      <c r="K1593">
        <v>10.08</v>
      </c>
      <c r="L1593">
        <v>2</v>
      </c>
      <c r="M1593">
        <v>4</v>
      </c>
      <c r="N1593">
        <v>25</v>
      </c>
      <c r="O1593" s="31" t="s">
        <v>451</v>
      </c>
      <c r="P1593" s="35" t="s">
        <v>436</v>
      </c>
      <c r="Q1593">
        <v>3</v>
      </c>
      <c r="R1593">
        <v>71</v>
      </c>
      <c r="S1593" s="25" t="s">
        <v>89</v>
      </c>
      <c r="T1593" t="s">
        <v>637</v>
      </c>
      <c r="U1593">
        <v>10</v>
      </c>
      <c r="V1593">
        <v>10</v>
      </c>
      <c r="W1593">
        <v>11</v>
      </c>
      <c r="AA1593">
        <v>1145</v>
      </c>
      <c r="AB1593" t="s">
        <v>463</v>
      </c>
    </row>
    <row r="1594" spans="1:28" x14ac:dyDescent="0.25">
      <c r="A1594" s="20" t="s">
        <v>355</v>
      </c>
      <c r="B1594" s="16" t="s">
        <v>363</v>
      </c>
      <c r="C1594">
        <v>6.4</v>
      </c>
      <c r="D1594" s="33">
        <v>1</v>
      </c>
      <c r="E1594" s="26" t="str">
        <f>VLOOKUP(U1594, method!$A$1:$B$15, 2, 0)</f>
        <v>放頭</v>
      </c>
      <c r="F1594">
        <v>5</v>
      </c>
      <c r="G1594">
        <v>125</v>
      </c>
      <c r="H1594" s="44">
        <v>1200</v>
      </c>
      <c r="I1594" s="18" t="s">
        <v>201</v>
      </c>
      <c r="J1594">
        <v>1</v>
      </c>
      <c r="K1594">
        <v>9.59</v>
      </c>
      <c r="L1594">
        <v>5</v>
      </c>
      <c r="M1594">
        <v>3</v>
      </c>
      <c r="N1594">
        <v>25</v>
      </c>
      <c r="O1594" s="31" t="s">
        <v>451</v>
      </c>
      <c r="P1594" s="35" t="s">
        <v>455</v>
      </c>
      <c r="Q1594">
        <v>3</v>
      </c>
      <c r="R1594">
        <v>66</v>
      </c>
      <c r="S1594" s="25" t="s">
        <v>89</v>
      </c>
      <c r="T1594" s="10" t="s">
        <v>762</v>
      </c>
      <c r="U1594">
        <v>3</v>
      </c>
      <c r="V1594">
        <v>3</v>
      </c>
      <c r="W1594">
        <v>1</v>
      </c>
      <c r="AA1594">
        <v>1156</v>
      </c>
      <c r="AB1594" t="s">
        <v>463</v>
      </c>
    </row>
    <row r="1595" spans="1:28" x14ac:dyDescent="0.25">
      <c r="A1595" s="20" t="s">
        <v>355</v>
      </c>
      <c r="B1595" s="16" t="s">
        <v>363</v>
      </c>
      <c r="C1595">
        <v>6.4</v>
      </c>
      <c r="D1595">
        <v>6</v>
      </c>
      <c r="E1595" s="28" t="str">
        <f>VLOOKUP(U1595, method!$A$1:$B$15, 2, 0)</f>
        <v>中前</v>
      </c>
      <c r="F1595">
        <v>7</v>
      </c>
      <c r="G1595">
        <v>121</v>
      </c>
      <c r="H1595" s="46">
        <v>1400</v>
      </c>
      <c r="I1595" s="18" t="s">
        <v>12</v>
      </c>
      <c r="J1595">
        <v>1</v>
      </c>
      <c r="K1595">
        <v>22.28</v>
      </c>
      <c r="L1595">
        <v>19</v>
      </c>
      <c r="M1595">
        <v>1</v>
      </c>
      <c r="N1595">
        <v>25</v>
      </c>
      <c r="O1595" t="s">
        <v>545</v>
      </c>
      <c r="P1595" s="35" t="s">
        <v>436</v>
      </c>
      <c r="Q1595">
        <v>3</v>
      </c>
      <c r="R1595">
        <v>66</v>
      </c>
      <c r="S1595" s="25" t="s">
        <v>89</v>
      </c>
      <c r="T1595" t="s">
        <v>519</v>
      </c>
      <c r="U1595">
        <v>7</v>
      </c>
      <c r="V1595">
        <v>7</v>
      </c>
      <c r="W1595">
        <v>7</v>
      </c>
      <c r="X1595">
        <v>6</v>
      </c>
      <c r="AA1595">
        <v>1185</v>
      </c>
      <c r="AB1595" t="s">
        <v>463</v>
      </c>
    </row>
    <row r="1596" spans="1:28" x14ac:dyDescent="0.25">
      <c r="A1596" s="20" t="s">
        <v>355</v>
      </c>
      <c r="B1596" s="16" t="s">
        <v>363</v>
      </c>
      <c r="C1596">
        <v>6.9</v>
      </c>
      <c r="D1596" s="33">
        <v>2</v>
      </c>
      <c r="E1596" s="28" t="str">
        <f>VLOOKUP(U1596, method!$A$1:$B$15, 2, 0)</f>
        <v>中前</v>
      </c>
      <c r="F1596">
        <v>10</v>
      </c>
      <c r="G1596">
        <v>123</v>
      </c>
      <c r="H1596" s="44">
        <v>1200</v>
      </c>
      <c r="I1596" s="18" t="s">
        <v>12</v>
      </c>
      <c r="J1596">
        <v>1</v>
      </c>
      <c r="K1596">
        <v>9.5</v>
      </c>
      <c r="L1596">
        <v>1</v>
      </c>
      <c r="M1596">
        <v>1</v>
      </c>
      <c r="N1596">
        <v>25</v>
      </c>
      <c r="O1596" t="s">
        <v>532</v>
      </c>
      <c r="P1596" s="35" t="s">
        <v>455</v>
      </c>
      <c r="Q1596">
        <v>3</v>
      </c>
      <c r="R1596">
        <v>66</v>
      </c>
      <c r="S1596" s="25" t="s">
        <v>89</v>
      </c>
      <c r="T1596" s="10" t="s">
        <v>442</v>
      </c>
      <c r="U1596">
        <v>6</v>
      </c>
      <c r="V1596">
        <v>6</v>
      </c>
      <c r="W1596">
        <v>2</v>
      </c>
      <c r="AA1596">
        <v>1180</v>
      </c>
      <c r="AB1596" t="s">
        <v>463</v>
      </c>
    </row>
    <row r="1597" spans="1:28" x14ac:dyDescent="0.25">
      <c r="A1597" s="20" t="s">
        <v>355</v>
      </c>
      <c r="B1597" s="16" t="s">
        <v>363</v>
      </c>
      <c r="C1597">
        <v>8.6999999999999993</v>
      </c>
      <c r="D1597" s="34">
        <v>4</v>
      </c>
      <c r="E1597" s="28" t="str">
        <f>VLOOKUP(U1597, method!$A$1:$B$15, 2, 0)</f>
        <v>中前</v>
      </c>
      <c r="F1597">
        <v>5</v>
      </c>
      <c r="G1597">
        <v>121</v>
      </c>
      <c r="H1597" s="44">
        <v>1200</v>
      </c>
      <c r="I1597" s="18" t="s">
        <v>12</v>
      </c>
      <c r="J1597">
        <v>1</v>
      </c>
      <c r="K1597">
        <v>9.49</v>
      </c>
      <c r="L1597">
        <v>22</v>
      </c>
      <c r="M1597">
        <v>12</v>
      </c>
      <c r="N1597">
        <v>24</v>
      </c>
      <c r="O1597" t="s">
        <v>491</v>
      </c>
      <c r="P1597" s="35" t="s">
        <v>455</v>
      </c>
      <c r="Q1597">
        <v>3</v>
      </c>
      <c r="R1597">
        <v>66</v>
      </c>
      <c r="S1597" s="25" t="s">
        <v>89</v>
      </c>
      <c r="T1597" s="10" t="s">
        <v>526</v>
      </c>
      <c r="U1597">
        <v>4</v>
      </c>
      <c r="V1597">
        <v>5</v>
      </c>
      <c r="W1597">
        <v>4</v>
      </c>
      <c r="AA1597">
        <v>1168</v>
      </c>
      <c r="AB1597" t="s">
        <v>639</v>
      </c>
    </row>
    <row r="1598" spans="1:28" x14ac:dyDescent="0.25">
      <c r="A1598" s="20" t="s">
        <v>355</v>
      </c>
      <c r="B1598" s="16" t="s">
        <v>363</v>
      </c>
      <c r="C1598">
        <v>7.7</v>
      </c>
      <c r="D1598">
        <v>12</v>
      </c>
      <c r="E1598" s="26" t="str">
        <f>VLOOKUP(U1598, method!$A$1:$B$15, 2, 0)</f>
        <v>放頭</v>
      </c>
      <c r="F1598">
        <v>9</v>
      </c>
      <c r="G1598">
        <v>126</v>
      </c>
      <c r="H1598" s="44">
        <v>1200</v>
      </c>
      <c r="I1598" s="18" t="s">
        <v>12</v>
      </c>
      <c r="J1598">
        <v>1</v>
      </c>
      <c r="K1598">
        <v>11.33</v>
      </c>
      <c r="L1598">
        <v>20</v>
      </c>
      <c r="M1598">
        <v>11</v>
      </c>
      <c r="N1598">
        <v>24</v>
      </c>
      <c r="O1598" s="31" t="s">
        <v>435</v>
      </c>
      <c r="P1598" s="36" t="s">
        <v>440</v>
      </c>
      <c r="Q1598">
        <v>3</v>
      </c>
      <c r="R1598">
        <v>66</v>
      </c>
      <c r="S1598" s="25" t="s">
        <v>89</v>
      </c>
      <c r="T1598" t="s">
        <v>508</v>
      </c>
      <c r="U1598">
        <v>3</v>
      </c>
      <c r="V1598">
        <v>3</v>
      </c>
      <c r="W1598">
        <v>12</v>
      </c>
      <c r="AA1598">
        <v>1185</v>
      </c>
      <c r="AB1598" t="s">
        <v>64</v>
      </c>
    </row>
    <row r="1599" spans="1:28" x14ac:dyDescent="0.25">
      <c r="A1599" s="20" t="s">
        <v>355</v>
      </c>
      <c r="B1599" s="16" t="s">
        <v>363</v>
      </c>
      <c r="C1599">
        <v>2.5</v>
      </c>
      <c r="D1599" s="33">
        <v>2</v>
      </c>
      <c r="E1599" s="28" t="str">
        <f>VLOOKUP(U1599, method!$A$1:$B$15, 2, 0)</f>
        <v>中前</v>
      </c>
      <c r="F1599">
        <v>1</v>
      </c>
      <c r="G1599">
        <v>120</v>
      </c>
      <c r="H1599" s="44">
        <v>1200</v>
      </c>
      <c r="I1599" s="18" t="s">
        <v>12</v>
      </c>
      <c r="J1599">
        <v>1</v>
      </c>
      <c r="K1599">
        <v>9.8800000000000008</v>
      </c>
      <c r="L1599">
        <v>27</v>
      </c>
      <c r="M1599">
        <v>10</v>
      </c>
      <c r="N1599">
        <v>24</v>
      </c>
      <c r="O1599" s="31" t="s">
        <v>435</v>
      </c>
      <c r="P1599" s="35" t="s">
        <v>455</v>
      </c>
      <c r="Q1599">
        <v>3</v>
      </c>
      <c r="R1599">
        <v>65</v>
      </c>
      <c r="S1599" s="25" t="s">
        <v>89</v>
      </c>
      <c r="T1599" s="10" t="s">
        <v>376</v>
      </c>
      <c r="U1599">
        <v>4</v>
      </c>
      <c r="V1599">
        <v>4</v>
      </c>
      <c r="W1599">
        <v>2</v>
      </c>
      <c r="AA1599">
        <v>1175</v>
      </c>
      <c r="AB1599" t="s">
        <v>227</v>
      </c>
    </row>
    <row r="1600" spans="1:28" x14ac:dyDescent="0.25">
      <c r="A1600" s="20" t="s">
        <v>355</v>
      </c>
      <c r="B1600" s="17" t="s">
        <v>367</v>
      </c>
      <c r="C1600">
        <v>10</v>
      </c>
      <c r="D1600" s="33">
        <v>3</v>
      </c>
      <c r="E1600" s="27" t="str">
        <f>VLOOKUP(U1600, method!$A$1:$B$15, 2, 0)</f>
        <v>中後</v>
      </c>
      <c r="F1600">
        <v>7</v>
      </c>
      <c r="G1600">
        <v>119</v>
      </c>
      <c r="H1600" s="44">
        <v>1200</v>
      </c>
      <c r="I1600" s="24" t="s">
        <v>146</v>
      </c>
      <c r="J1600">
        <v>1</v>
      </c>
      <c r="K1600">
        <v>9.6</v>
      </c>
      <c r="L1600">
        <v>25</v>
      </c>
      <c r="M1600">
        <v>6</v>
      </c>
      <c r="N1600">
        <v>25</v>
      </c>
      <c r="O1600" s="31" t="s">
        <v>435</v>
      </c>
      <c r="P1600" s="35" t="s">
        <v>436</v>
      </c>
      <c r="Q1600">
        <v>3</v>
      </c>
      <c r="R1600">
        <v>64</v>
      </c>
      <c r="S1600" s="15" t="s">
        <v>34</v>
      </c>
      <c r="T1600" s="10" t="s">
        <v>597</v>
      </c>
      <c r="U1600">
        <v>9</v>
      </c>
      <c r="V1600">
        <v>9</v>
      </c>
      <c r="W1600">
        <v>3</v>
      </c>
      <c r="AA1600">
        <v>1117</v>
      </c>
      <c r="AB1600" t="s">
        <v>64</v>
      </c>
    </row>
    <row r="1601" spans="1:28" x14ac:dyDescent="0.25">
      <c r="A1601" s="20" t="s">
        <v>355</v>
      </c>
      <c r="B1601" s="17" t="s">
        <v>367</v>
      </c>
      <c r="C1601">
        <v>2.6</v>
      </c>
      <c r="D1601" s="33">
        <v>1</v>
      </c>
      <c r="E1601" s="28" t="str">
        <f>VLOOKUP(U1601, method!$A$1:$B$15, 2, 0)</f>
        <v>中前</v>
      </c>
      <c r="F1601">
        <v>6</v>
      </c>
      <c r="G1601">
        <v>134</v>
      </c>
      <c r="H1601" s="44">
        <v>1200</v>
      </c>
      <c r="I1601" s="22" t="s">
        <v>33</v>
      </c>
      <c r="J1601">
        <v>1</v>
      </c>
      <c r="K1601">
        <v>9.73</v>
      </c>
      <c r="L1601">
        <v>28</v>
      </c>
      <c r="M1601">
        <v>5</v>
      </c>
      <c r="N1601">
        <v>25</v>
      </c>
      <c r="O1601" s="31" t="s">
        <v>451</v>
      </c>
      <c r="P1601" s="35" t="s">
        <v>436</v>
      </c>
      <c r="Q1601">
        <v>4</v>
      </c>
      <c r="R1601">
        <v>58</v>
      </c>
      <c r="S1601" s="15" t="s">
        <v>34</v>
      </c>
      <c r="T1601" s="10" t="s">
        <v>613</v>
      </c>
      <c r="U1601">
        <v>4</v>
      </c>
      <c r="V1601">
        <v>3</v>
      </c>
      <c r="W1601">
        <v>1</v>
      </c>
      <c r="AA1601">
        <v>1109</v>
      </c>
      <c r="AB1601" t="s">
        <v>64</v>
      </c>
    </row>
    <row r="1602" spans="1:28" x14ac:dyDescent="0.25">
      <c r="A1602" s="20" t="s">
        <v>355</v>
      </c>
      <c r="B1602" s="17" t="s">
        <v>367</v>
      </c>
      <c r="C1602">
        <v>7.9</v>
      </c>
      <c r="D1602">
        <v>7</v>
      </c>
      <c r="E1602" s="27" t="str">
        <f>VLOOKUP(U1602, method!$A$1:$B$15, 2, 0)</f>
        <v>中後</v>
      </c>
      <c r="F1602">
        <v>9</v>
      </c>
      <c r="G1602">
        <v>116</v>
      </c>
      <c r="H1602" s="44">
        <v>1200</v>
      </c>
      <c r="I1602" s="18" t="s">
        <v>201</v>
      </c>
      <c r="J1602">
        <v>1</v>
      </c>
      <c r="K1602">
        <v>10.029999999999999</v>
      </c>
      <c r="L1602">
        <v>9</v>
      </c>
      <c r="M1602">
        <v>4</v>
      </c>
      <c r="N1602">
        <v>25</v>
      </c>
      <c r="O1602" s="31" t="s">
        <v>439</v>
      </c>
      <c r="P1602" s="35" t="s">
        <v>436</v>
      </c>
      <c r="Q1602">
        <v>3</v>
      </c>
      <c r="R1602">
        <v>60</v>
      </c>
      <c r="S1602" s="15" t="s">
        <v>34</v>
      </c>
      <c r="T1602" t="s">
        <v>536</v>
      </c>
      <c r="U1602">
        <v>9</v>
      </c>
      <c r="V1602">
        <v>8</v>
      </c>
      <c r="W1602">
        <v>7</v>
      </c>
      <c r="AA1602">
        <v>1118</v>
      </c>
      <c r="AB1602" t="s">
        <v>64</v>
      </c>
    </row>
    <row r="1603" spans="1:28" x14ac:dyDescent="0.25">
      <c r="A1603" s="20" t="s">
        <v>355</v>
      </c>
      <c r="B1603" s="17" t="s">
        <v>367</v>
      </c>
      <c r="C1603">
        <v>8</v>
      </c>
      <c r="D1603" s="34">
        <v>4</v>
      </c>
      <c r="E1603" s="27" t="str">
        <f>VLOOKUP(U1603, method!$A$1:$B$15, 2, 0)</f>
        <v>中後</v>
      </c>
      <c r="F1603">
        <v>7</v>
      </c>
      <c r="G1603">
        <v>121</v>
      </c>
      <c r="H1603" s="44">
        <v>1200</v>
      </c>
      <c r="I1603" s="18" t="s">
        <v>201</v>
      </c>
      <c r="J1603">
        <v>1</v>
      </c>
      <c r="K1603">
        <v>9.36</v>
      </c>
      <c r="L1603">
        <v>12</v>
      </c>
      <c r="M1603">
        <v>3</v>
      </c>
      <c r="N1603">
        <v>25</v>
      </c>
      <c r="O1603" s="31" t="s">
        <v>439</v>
      </c>
      <c r="P1603" s="35" t="s">
        <v>436</v>
      </c>
      <c r="Q1603">
        <v>3</v>
      </c>
      <c r="R1603">
        <v>60</v>
      </c>
      <c r="S1603" s="15" t="s">
        <v>34</v>
      </c>
      <c r="T1603" s="10" t="s">
        <v>452</v>
      </c>
      <c r="U1603">
        <v>8</v>
      </c>
      <c r="V1603">
        <v>9</v>
      </c>
      <c r="W1603">
        <v>4</v>
      </c>
      <c r="AA1603">
        <v>1110</v>
      </c>
      <c r="AB1603" t="s">
        <v>1832</v>
      </c>
    </row>
    <row r="1604" spans="1:28" x14ac:dyDescent="0.25">
      <c r="A1604" s="20" t="s">
        <v>355</v>
      </c>
      <c r="B1604" s="17" t="s">
        <v>367</v>
      </c>
      <c r="C1604">
        <v>3.5</v>
      </c>
      <c r="D1604">
        <v>6</v>
      </c>
      <c r="E1604" s="28" t="str">
        <f>VLOOKUP(U1604, method!$A$1:$B$15, 2, 0)</f>
        <v>中前</v>
      </c>
      <c r="F1604">
        <v>2</v>
      </c>
      <c r="G1604">
        <v>120</v>
      </c>
      <c r="H1604" s="44">
        <v>1200</v>
      </c>
      <c r="I1604" s="18" t="s">
        <v>201</v>
      </c>
      <c r="J1604">
        <v>1</v>
      </c>
      <c r="K1604">
        <v>10.52</v>
      </c>
      <c r="L1604">
        <v>19</v>
      </c>
      <c r="M1604">
        <v>2</v>
      </c>
      <c r="N1604">
        <v>25</v>
      </c>
      <c r="O1604" s="30" t="s">
        <v>445</v>
      </c>
      <c r="P1604" s="35" t="s">
        <v>455</v>
      </c>
      <c r="Q1604">
        <v>3</v>
      </c>
      <c r="R1604">
        <v>62</v>
      </c>
      <c r="S1604" s="15" t="s">
        <v>34</v>
      </c>
      <c r="T1604" t="s">
        <v>495</v>
      </c>
      <c r="U1604">
        <v>6</v>
      </c>
      <c r="V1604">
        <v>6</v>
      </c>
      <c r="W1604">
        <v>6</v>
      </c>
      <c r="AA1604">
        <v>1117</v>
      </c>
      <c r="AB1604" t="s">
        <v>155</v>
      </c>
    </row>
    <row r="1605" spans="1:28" x14ac:dyDescent="0.25">
      <c r="A1605" s="20" t="s">
        <v>355</v>
      </c>
      <c r="B1605" s="17" t="s">
        <v>367</v>
      </c>
      <c r="C1605">
        <v>10</v>
      </c>
      <c r="D1605" s="33">
        <v>3</v>
      </c>
      <c r="E1605" s="29" t="str">
        <f>VLOOKUP(U1605, method!$A$1:$B$15, 2, 0)</f>
        <v>留後</v>
      </c>
      <c r="F1605">
        <v>12</v>
      </c>
      <c r="G1605">
        <v>120</v>
      </c>
      <c r="H1605" s="44">
        <v>1200</v>
      </c>
      <c r="I1605" s="18" t="s">
        <v>201</v>
      </c>
      <c r="J1605">
        <v>1</v>
      </c>
      <c r="K1605">
        <v>9.73</v>
      </c>
      <c r="L1605">
        <v>22</v>
      </c>
      <c r="M1605">
        <v>1</v>
      </c>
      <c r="N1605">
        <v>25</v>
      </c>
      <c r="O1605" s="31" t="s">
        <v>435</v>
      </c>
      <c r="P1605" s="35" t="s">
        <v>455</v>
      </c>
      <c r="Q1605">
        <v>3</v>
      </c>
      <c r="R1605">
        <v>62</v>
      </c>
      <c r="S1605" s="15" t="s">
        <v>34</v>
      </c>
      <c r="T1605" s="10" t="s">
        <v>597</v>
      </c>
      <c r="U1605">
        <v>11</v>
      </c>
      <c r="V1605">
        <v>9</v>
      </c>
      <c r="W1605">
        <v>3</v>
      </c>
      <c r="AA1605">
        <v>1109</v>
      </c>
      <c r="AB1605" t="s">
        <v>155</v>
      </c>
    </row>
    <row r="1606" spans="1:28" x14ac:dyDescent="0.25">
      <c r="A1606" s="20" t="s">
        <v>355</v>
      </c>
      <c r="B1606" s="17" t="s">
        <v>367</v>
      </c>
      <c r="C1606">
        <v>17</v>
      </c>
      <c r="D1606" s="33">
        <v>3</v>
      </c>
      <c r="E1606" s="27" t="str">
        <f>VLOOKUP(U1606, method!$A$1:$B$15, 2, 0)</f>
        <v>中後</v>
      </c>
      <c r="F1606">
        <v>10</v>
      </c>
      <c r="G1606">
        <v>120</v>
      </c>
      <c r="H1606" s="44">
        <v>1200</v>
      </c>
      <c r="I1606" s="18" t="s">
        <v>201</v>
      </c>
      <c r="J1606">
        <v>1</v>
      </c>
      <c r="K1606">
        <v>9.69</v>
      </c>
      <c r="L1606">
        <v>8</v>
      </c>
      <c r="M1606">
        <v>1</v>
      </c>
      <c r="N1606">
        <v>25</v>
      </c>
      <c r="O1606" s="31" t="s">
        <v>439</v>
      </c>
      <c r="P1606" s="35" t="s">
        <v>455</v>
      </c>
      <c r="Q1606">
        <v>3</v>
      </c>
      <c r="R1606">
        <v>62</v>
      </c>
      <c r="S1606" s="15" t="s">
        <v>34</v>
      </c>
      <c r="T1606" s="10" t="s">
        <v>597</v>
      </c>
      <c r="U1606">
        <v>10</v>
      </c>
      <c r="V1606">
        <v>10</v>
      </c>
      <c r="W1606">
        <v>3</v>
      </c>
      <c r="AA1606">
        <v>1116</v>
      </c>
      <c r="AB1606" t="s">
        <v>155</v>
      </c>
    </row>
    <row r="1607" spans="1:28" x14ac:dyDescent="0.25">
      <c r="A1607" s="20" t="s">
        <v>355</v>
      </c>
      <c r="B1607" s="17" t="s">
        <v>367</v>
      </c>
      <c r="C1607">
        <v>20</v>
      </c>
      <c r="D1607" s="34">
        <v>5</v>
      </c>
      <c r="E1607" s="28" t="str">
        <f>VLOOKUP(U1607, method!$A$1:$B$15, 2, 0)</f>
        <v>中前</v>
      </c>
      <c r="F1607">
        <v>7</v>
      </c>
      <c r="G1607">
        <v>121</v>
      </c>
      <c r="H1607" s="44">
        <v>1200</v>
      </c>
      <c r="I1607" s="18" t="s">
        <v>201</v>
      </c>
      <c r="J1607">
        <v>1</v>
      </c>
      <c r="K1607">
        <v>9.66</v>
      </c>
      <c r="L1607">
        <v>26</v>
      </c>
      <c r="M1607">
        <v>12</v>
      </c>
      <c r="N1607">
        <v>24</v>
      </c>
      <c r="O1607" s="31" t="s">
        <v>451</v>
      </c>
      <c r="P1607" s="35" t="s">
        <v>455</v>
      </c>
      <c r="Q1607">
        <v>3</v>
      </c>
      <c r="R1607">
        <v>64</v>
      </c>
      <c r="S1607" s="15" t="s">
        <v>34</v>
      </c>
      <c r="T1607" t="s">
        <v>529</v>
      </c>
      <c r="U1607">
        <v>7</v>
      </c>
      <c r="V1607">
        <v>7</v>
      </c>
      <c r="W1607">
        <v>5</v>
      </c>
      <c r="AA1607">
        <v>1117</v>
      </c>
      <c r="AB1607" t="s">
        <v>589</v>
      </c>
    </row>
    <row r="1608" spans="1:28" x14ac:dyDescent="0.25">
      <c r="A1608" s="20" t="s">
        <v>355</v>
      </c>
      <c r="B1608" s="17" t="s">
        <v>367</v>
      </c>
      <c r="C1608">
        <v>40</v>
      </c>
      <c r="D1608">
        <v>11</v>
      </c>
      <c r="E1608" s="28" t="str">
        <f>VLOOKUP(U1608, method!$A$1:$B$15, 2, 0)</f>
        <v>中前</v>
      </c>
      <c r="F1608">
        <v>5</v>
      </c>
      <c r="G1608">
        <v>124</v>
      </c>
      <c r="H1608" s="44">
        <v>1200</v>
      </c>
      <c r="I1608" s="16" t="s">
        <v>71</v>
      </c>
      <c r="J1608">
        <v>1</v>
      </c>
      <c r="K1608">
        <v>10.16</v>
      </c>
      <c r="L1608">
        <v>3</v>
      </c>
      <c r="M1608">
        <v>11</v>
      </c>
      <c r="N1608">
        <v>24</v>
      </c>
      <c r="O1608" t="s">
        <v>631</v>
      </c>
      <c r="P1608" s="35" t="s">
        <v>436</v>
      </c>
      <c r="Q1608">
        <v>3</v>
      </c>
      <c r="R1608">
        <v>66</v>
      </c>
      <c r="S1608" s="15" t="s">
        <v>34</v>
      </c>
      <c r="T1608" t="s">
        <v>679</v>
      </c>
      <c r="U1608">
        <v>6</v>
      </c>
      <c r="V1608">
        <v>7</v>
      </c>
      <c r="W1608">
        <v>11</v>
      </c>
      <c r="AA1608">
        <v>1104</v>
      </c>
      <c r="AB1608" t="s">
        <v>346</v>
      </c>
    </row>
    <row r="1609" spans="1:28" x14ac:dyDescent="0.25">
      <c r="A1609" s="20" t="s">
        <v>355</v>
      </c>
      <c r="B1609" s="17" t="s">
        <v>367</v>
      </c>
      <c r="C1609">
        <v>6.3</v>
      </c>
      <c r="D1609">
        <v>7</v>
      </c>
      <c r="E1609" s="28" t="str">
        <f>VLOOKUP(U1609, method!$A$1:$B$15, 2, 0)</f>
        <v>中前</v>
      </c>
      <c r="F1609">
        <v>6</v>
      </c>
      <c r="G1609">
        <v>123</v>
      </c>
      <c r="H1609" s="44">
        <v>1200</v>
      </c>
      <c r="I1609" s="20" t="s">
        <v>56</v>
      </c>
      <c r="J1609">
        <v>1</v>
      </c>
      <c r="K1609">
        <v>9.83</v>
      </c>
      <c r="L1609">
        <v>16</v>
      </c>
      <c r="M1609">
        <v>10</v>
      </c>
      <c r="N1609">
        <v>24</v>
      </c>
      <c r="O1609" s="30" t="s">
        <v>445</v>
      </c>
      <c r="P1609" s="35" t="s">
        <v>436</v>
      </c>
      <c r="Q1609">
        <v>3</v>
      </c>
      <c r="R1609">
        <v>66</v>
      </c>
      <c r="S1609" s="15" t="s">
        <v>34</v>
      </c>
      <c r="T1609" s="10" t="s">
        <v>526</v>
      </c>
      <c r="U1609">
        <v>6</v>
      </c>
      <c r="V1609">
        <v>7</v>
      </c>
      <c r="W1609">
        <v>7</v>
      </c>
      <c r="AA1609">
        <v>1104</v>
      </c>
      <c r="AB1609" t="s">
        <v>346</v>
      </c>
    </row>
    <row r="1610" spans="1:28" x14ac:dyDescent="0.25">
      <c r="A1610" s="20" t="s">
        <v>355</v>
      </c>
      <c r="B1610" s="17" t="s">
        <v>367</v>
      </c>
      <c r="C1610">
        <v>9.9</v>
      </c>
      <c r="D1610" s="33">
        <v>3</v>
      </c>
      <c r="E1610" s="27" t="str">
        <f>VLOOKUP(U1610, method!$A$1:$B$15, 2, 0)</f>
        <v>中後</v>
      </c>
      <c r="F1610">
        <v>5</v>
      </c>
      <c r="G1610">
        <v>124</v>
      </c>
      <c r="H1610" s="44">
        <v>1200</v>
      </c>
      <c r="I1610" s="20" t="s">
        <v>56</v>
      </c>
      <c r="J1610">
        <v>1</v>
      </c>
      <c r="K1610">
        <v>10.130000000000001</v>
      </c>
      <c r="L1610">
        <v>18</v>
      </c>
      <c r="M1610">
        <v>9</v>
      </c>
      <c r="N1610">
        <v>24</v>
      </c>
      <c r="O1610" s="30" t="s">
        <v>445</v>
      </c>
      <c r="P1610" s="35" t="s">
        <v>455</v>
      </c>
      <c r="Q1610">
        <v>3</v>
      </c>
      <c r="R1610">
        <v>65</v>
      </c>
      <c r="S1610" s="15" t="s">
        <v>34</v>
      </c>
      <c r="T1610" s="10" t="s">
        <v>526</v>
      </c>
      <c r="U1610">
        <v>9</v>
      </c>
      <c r="V1610">
        <v>9</v>
      </c>
      <c r="W1610">
        <v>3</v>
      </c>
      <c r="AA1610">
        <v>1113</v>
      </c>
      <c r="AB1610" t="s">
        <v>346</v>
      </c>
    </row>
    <row r="1611" spans="1:28" x14ac:dyDescent="0.25">
      <c r="A1611" s="20" t="s">
        <v>355</v>
      </c>
      <c r="B1611" s="17" t="s">
        <v>367</v>
      </c>
      <c r="C1611">
        <v>58</v>
      </c>
      <c r="D1611" s="33">
        <v>3</v>
      </c>
      <c r="E1611" s="28" t="str">
        <f>VLOOKUP(U1611, method!$A$1:$B$15, 2, 0)</f>
        <v>中前</v>
      </c>
      <c r="F1611">
        <v>3</v>
      </c>
      <c r="G1611">
        <v>119</v>
      </c>
      <c r="H1611" s="44">
        <v>1200</v>
      </c>
      <c r="I1611" s="18" t="s">
        <v>201</v>
      </c>
      <c r="J1611">
        <v>1</v>
      </c>
      <c r="K1611">
        <v>10.73</v>
      </c>
      <c r="L1611">
        <v>4</v>
      </c>
      <c r="M1611">
        <v>7</v>
      </c>
      <c r="N1611">
        <v>24</v>
      </c>
      <c r="O1611" s="31" t="s">
        <v>439</v>
      </c>
      <c r="P1611" s="35" t="s">
        <v>455</v>
      </c>
      <c r="Q1611">
        <v>3</v>
      </c>
      <c r="R1611">
        <v>63</v>
      </c>
      <c r="S1611" s="15" t="s">
        <v>34</v>
      </c>
      <c r="T1611" s="10" t="s">
        <v>613</v>
      </c>
      <c r="U1611">
        <v>6</v>
      </c>
      <c r="V1611">
        <v>3</v>
      </c>
      <c r="W1611">
        <v>3</v>
      </c>
      <c r="AA1611">
        <v>1118</v>
      </c>
      <c r="AB1611" t="s">
        <v>346</v>
      </c>
    </row>
    <row r="1612" spans="1:28" x14ac:dyDescent="0.25">
      <c r="A1612" s="20" t="s">
        <v>355</v>
      </c>
      <c r="B1612" s="17" t="s">
        <v>367</v>
      </c>
      <c r="C1612">
        <v>30</v>
      </c>
      <c r="D1612">
        <v>9</v>
      </c>
      <c r="E1612" s="27" t="str">
        <f>VLOOKUP(U1612, method!$A$1:$B$15, 2, 0)</f>
        <v>中後</v>
      </c>
      <c r="F1612">
        <v>4</v>
      </c>
      <c r="G1612">
        <v>119</v>
      </c>
      <c r="H1612" s="44">
        <v>1200</v>
      </c>
      <c r="I1612" s="16" t="s">
        <v>140</v>
      </c>
      <c r="J1612">
        <v>1</v>
      </c>
      <c r="K1612">
        <v>11.07</v>
      </c>
      <c r="L1612">
        <v>12</v>
      </c>
      <c r="M1612">
        <v>6</v>
      </c>
      <c r="N1612">
        <v>24</v>
      </c>
      <c r="O1612" s="30" t="s">
        <v>445</v>
      </c>
      <c r="P1612" s="35" t="s">
        <v>455</v>
      </c>
      <c r="Q1612">
        <v>3</v>
      </c>
      <c r="R1612">
        <v>63</v>
      </c>
      <c r="S1612" s="15" t="s">
        <v>34</v>
      </c>
      <c r="T1612">
        <v>5</v>
      </c>
      <c r="U1612">
        <v>9</v>
      </c>
      <c r="V1612">
        <v>9</v>
      </c>
      <c r="W1612">
        <v>9</v>
      </c>
      <c r="AA1612">
        <v>1121</v>
      </c>
      <c r="AB1612" t="s">
        <v>596</v>
      </c>
    </row>
    <row r="1613" spans="1:28" x14ac:dyDescent="0.25">
      <c r="A1613" s="20" t="s">
        <v>355</v>
      </c>
      <c r="B1613" s="18" t="s">
        <v>369</v>
      </c>
      <c r="C1613">
        <v>19</v>
      </c>
      <c r="D1613" s="34">
        <v>4</v>
      </c>
      <c r="E1613" s="29" t="str">
        <f>VLOOKUP(U1613, method!$A$1:$B$15, 2, 0)</f>
        <v>留後</v>
      </c>
      <c r="F1613">
        <v>12</v>
      </c>
      <c r="G1613">
        <v>119</v>
      </c>
      <c r="H1613" s="44">
        <v>1200</v>
      </c>
      <c r="I1613" s="14" t="s">
        <v>45</v>
      </c>
      <c r="J1613">
        <v>1</v>
      </c>
      <c r="K1613">
        <v>9.7200000000000006</v>
      </c>
      <c r="L1613">
        <v>25</v>
      </c>
      <c r="M1613">
        <v>6</v>
      </c>
      <c r="N1613">
        <v>25</v>
      </c>
      <c r="O1613" s="31" t="s">
        <v>435</v>
      </c>
      <c r="P1613" s="35" t="s">
        <v>436</v>
      </c>
      <c r="Q1613">
        <v>3</v>
      </c>
      <c r="R1613">
        <v>64</v>
      </c>
      <c r="S1613" s="18" t="s">
        <v>188</v>
      </c>
      <c r="T1613" s="10" t="s">
        <v>552</v>
      </c>
      <c r="U1613">
        <v>11</v>
      </c>
      <c r="V1613">
        <v>11</v>
      </c>
      <c r="W1613">
        <v>4</v>
      </c>
      <c r="AA1613">
        <v>1223</v>
      </c>
      <c r="AB1613" t="s">
        <v>23</v>
      </c>
    </row>
    <row r="1614" spans="1:28" x14ac:dyDescent="0.25">
      <c r="A1614" s="20" t="s">
        <v>355</v>
      </c>
      <c r="B1614" s="18" t="s">
        <v>369</v>
      </c>
      <c r="C1614">
        <v>9.8000000000000007</v>
      </c>
      <c r="D1614" s="33">
        <v>2</v>
      </c>
      <c r="E1614" s="27" t="str">
        <f>VLOOKUP(U1614, method!$A$1:$B$15, 2, 0)</f>
        <v>中後</v>
      </c>
      <c r="F1614">
        <v>8</v>
      </c>
      <c r="G1614">
        <v>123</v>
      </c>
      <c r="H1614" s="44">
        <v>1200</v>
      </c>
      <c r="I1614" s="16" t="s">
        <v>71</v>
      </c>
      <c r="J1614">
        <v>1</v>
      </c>
      <c r="K1614">
        <v>10.55</v>
      </c>
      <c r="L1614">
        <v>4</v>
      </c>
      <c r="M1614">
        <v>6</v>
      </c>
      <c r="N1614">
        <v>25</v>
      </c>
      <c r="O1614" s="31" t="s">
        <v>439</v>
      </c>
      <c r="P1614" s="36" t="s">
        <v>440</v>
      </c>
      <c r="Q1614">
        <v>3</v>
      </c>
      <c r="R1614">
        <v>64</v>
      </c>
      <c r="S1614" s="18" t="s">
        <v>188</v>
      </c>
      <c r="T1614" t="s">
        <v>536</v>
      </c>
      <c r="U1614">
        <v>10</v>
      </c>
      <c r="V1614">
        <v>11</v>
      </c>
      <c r="W1614">
        <v>2</v>
      </c>
      <c r="AA1614">
        <v>1225</v>
      </c>
      <c r="AB1614" t="s">
        <v>23</v>
      </c>
    </row>
    <row r="1615" spans="1:28" x14ac:dyDescent="0.25">
      <c r="A1615" s="20" t="s">
        <v>355</v>
      </c>
      <c r="B1615" s="18" t="s">
        <v>369</v>
      </c>
      <c r="C1615">
        <v>23</v>
      </c>
      <c r="D1615" s="33">
        <v>3</v>
      </c>
      <c r="E1615" s="29" t="str">
        <f>VLOOKUP(U1615, method!$A$1:$B$15, 2, 0)</f>
        <v>留後</v>
      </c>
      <c r="F1615">
        <v>8</v>
      </c>
      <c r="G1615">
        <v>124</v>
      </c>
      <c r="H1615" s="44">
        <v>1200</v>
      </c>
      <c r="I1615" s="16" t="s">
        <v>71</v>
      </c>
      <c r="J1615">
        <v>1</v>
      </c>
      <c r="K1615">
        <v>9.61</v>
      </c>
      <c r="L1615">
        <v>14</v>
      </c>
      <c r="M1615">
        <v>5</v>
      </c>
      <c r="N1615">
        <v>25</v>
      </c>
      <c r="O1615" s="30" t="s">
        <v>445</v>
      </c>
      <c r="P1615" s="35" t="s">
        <v>436</v>
      </c>
      <c r="Q1615">
        <v>3</v>
      </c>
      <c r="R1615">
        <v>64</v>
      </c>
      <c r="S1615" s="18" t="s">
        <v>188</v>
      </c>
      <c r="T1615" s="10">
        <v>2</v>
      </c>
      <c r="U1615">
        <v>11</v>
      </c>
      <c r="V1615">
        <v>9</v>
      </c>
      <c r="W1615">
        <v>3</v>
      </c>
      <c r="AA1615">
        <v>1232</v>
      </c>
      <c r="AB1615" t="s">
        <v>23</v>
      </c>
    </row>
    <row r="1616" spans="1:28" x14ac:dyDescent="0.25">
      <c r="A1616" s="20" t="s">
        <v>355</v>
      </c>
      <c r="B1616" s="18" t="s">
        <v>369</v>
      </c>
      <c r="C1616">
        <v>11</v>
      </c>
      <c r="D1616">
        <v>7</v>
      </c>
      <c r="E1616" s="27" t="str">
        <f>VLOOKUP(U1616, method!$A$1:$B$15, 2, 0)</f>
        <v>中後</v>
      </c>
      <c r="F1616">
        <v>8</v>
      </c>
      <c r="G1616">
        <v>121</v>
      </c>
      <c r="H1616" s="44">
        <v>1200</v>
      </c>
      <c r="I1616" s="19" t="s">
        <v>388</v>
      </c>
      <c r="J1616">
        <v>1</v>
      </c>
      <c r="K1616">
        <v>9.6999999999999993</v>
      </c>
      <c r="L1616">
        <v>30</v>
      </c>
      <c r="M1616">
        <v>4</v>
      </c>
      <c r="N1616">
        <v>25</v>
      </c>
      <c r="O1616" s="31" t="s">
        <v>451</v>
      </c>
      <c r="P1616" s="35" t="s">
        <v>436</v>
      </c>
      <c r="Q1616">
        <v>3</v>
      </c>
      <c r="R1616">
        <v>65</v>
      </c>
      <c r="S1616" s="18" t="s">
        <v>188</v>
      </c>
      <c r="T1616" s="10" t="s">
        <v>452</v>
      </c>
      <c r="U1616">
        <v>10</v>
      </c>
      <c r="V1616">
        <v>10</v>
      </c>
      <c r="W1616">
        <v>7</v>
      </c>
      <c r="AA1616">
        <v>1225</v>
      </c>
      <c r="AB1616" t="s">
        <v>23</v>
      </c>
    </row>
    <row r="1617" spans="1:28" x14ac:dyDescent="0.25">
      <c r="A1617" s="20" t="s">
        <v>355</v>
      </c>
      <c r="B1617" s="18" t="s">
        <v>369</v>
      </c>
      <c r="C1617">
        <v>3.1</v>
      </c>
      <c r="D1617" s="34">
        <v>4</v>
      </c>
      <c r="E1617" s="28" t="str">
        <f>VLOOKUP(U1617, method!$A$1:$B$15, 2, 0)</f>
        <v>中前</v>
      </c>
      <c r="F1617">
        <v>1</v>
      </c>
      <c r="G1617">
        <v>122</v>
      </c>
      <c r="H1617" s="44">
        <v>1200</v>
      </c>
      <c r="I1617" s="20" t="s">
        <v>56</v>
      </c>
      <c r="J1617">
        <v>1</v>
      </c>
      <c r="K1617">
        <v>9.4</v>
      </c>
      <c r="L1617">
        <v>16</v>
      </c>
      <c r="M1617">
        <v>4</v>
      </c>
      <c r="N1617">
        <v>25</v>
      </c>
      <c r="O1617" s="30" t="s">
        <v>445</v>
      </c>
      <c r="P1617" s="35" t="s">
        <v>436</v>
      </c>
      <c r="Q1617">
        <v>3</v>
      </c>
      <c r="R1617">
        <v>67</v>
      </c>
      <c r="S1617" s="18" t="s">
        <v>188</v>
      </c>
      <c r="T1617" s="10" t="s">
        <v>442</v>
      </c>
      <c r="U1617">
        <v>6</v>
      </c>
      <c r="V1617">
        <v>6</v>
      </c>
      <c r="W1617">
        <v>4</v>
      </c>
      <c r="AA1617">
        <v>1226</v>
      </c>
      <c r="AB1617" t="s">
        <v>23</v>
      </c>
    </row>
    <row r="1618" spans="1:28" x14ac:dyDescent="0.25">
      <c r="A1618" s="20" t="s">
        <v>355</v>
      </c>
      <c r="B1618" s="18" t="s">
        <v>369</v>
      </c>
      <c r="C1618">
        <v>15</v>
      </c>
      <c r="D1618" s="34">
        <v>4</v>
      </c>
      <c r="E1618" s="28" t="str">
        <f>VLOOKUP(U1618, method!$A$1:$B$15, 2, 0)</f>
        <v>中前</v>
      </c>
      <c r="F1618">
        <v>1</v>
      </c>
      <c r="G1618">
        <v>124</v>
      </c>
      <c r="H1618" s="46">
        <v>1400</v>
      </c>
      <c r="I1618" s="20" t="s">
        <v>56</v>
      </c>
      <c r="J1618">
        <v>1</v>
      </c>
      <c r="K1618">
        <v>22.21</v>
      </c>
      <c r="L1618">
        <v>30</v>
      </c>
      <c r="M1618">
        <v>3</v>
      </c>
      <c r="N1618">
        <v>25</v>
      </c>
      <c r="O1618" t="s">
        <v>491</v>
      </c>
      <c r="P1618" s="35" t="s">
        <v>455</v>
      </c>
      <c r="Q1618">
        <v>3</v>
      </c>
      <c r="R1618">
        <v>68</v>
      </c>
      <c r="S1618" s="18" t="s">
        <v>188</v>
      </c>
      <c r="T1618" t="s">
        <v>536</v>
      </c>
      <c r="U1618">
        <v>6</v>
      </c>
      <c r="V1618">
        <v>5</v>
      </c>
      <c r="W1618">
        <v>5</v>
      </c>
      <c r="X1618">
        <v>4</v>
      </c>
      <c r="AA1618">
        <v>1226</v>
      </c>
      <c r="AB1618" t="s">
        <v>1516</v>
      </c>
    </row>
    <row r="1619" spans="1:28" x14ac:dyDescent="0.25">
      <c r="A1619" s="20" t="s">
        <v>355</v>
      </c>
      <c r="B1619" s="18" t="s">
        <v>369</v>
      </c>
      <c r="C1619">
        <v>16</v>
      </c>
      <c r="D1619">
        <v>6</v>
      </c>
      <c r="E1619" s="27" t="str">
        <f>VLOOKUP(U1619, method!$A$1:$B$15, 2, 0)</f>
        <v>中後</v>
      </c>
      <c r="F1619">
        <v>8</v>
      </c>
      <c r="G1619">
        <v>127</v>
      </c>
      <c r="H1619" s="46">
        <v>1400</v>
      </c>
      <c r="I1619" s="20" t="s">
        <v>56</v>
      </c>
      <c r="J1619">
        <v>1</v>
      </c>
      <c r="K1619">
        <v>22.8</v>
      </c>
      <c r="L1619">
        <v>15</v>
      </c>
      <c r="M1619">
        <v>3</v>
      </c>
      <c r="N1619">
        <v>25</v>
      </c>
      <c r="O1619" t="s">
        <v>631</v>
      </c>
      <c r="P1619" s="36" t="s">
        <v>440</v>
      </c>
      <c r="Q1619">
        <v>3</v>
      </c>
      <c r="R1619">
        <v>69</v>
      </c>
      <c r="S1619" s="18" t="s">
        <v>188</v>
      </c>
      <c r="T1619" s="10" t="s">
        <v>498</v>
      </c>
      <c r="U1619">
        <v>10</v>
      </c>
      <c r="V1619">
        <v>11</v>
      </c>
      <c r="W1619">
        <v>11</v>
      </c>
      <c r="X1619">
        <v>6</v>
      </c>
      <c r="AA1619">
        <v>1217</v>
      </c>
      <c r="AB1619" t="s">
        <v>1018</v>
      </c>
    </row>
    <row r="1620" spans="1:28" x14ac:dyDescent="0.25">
      <c r="A1620" s="20" t="s">
        <v>355</v>
      </c>
      <c r="B1620" s="18" t="s">
        <v>369</v>
      </c>
      <c r="C1620">
        <v>11</v>
      </c>
      <c r="D1620">
        <v>6</v>
      </c>
      <c r="E1620" s="28" t="str">
        <f>VLOOKUP(U1620, method!$A$1:$B$15, 2, 0)</f>
        <v>中前</v>
      </c>
      <c r="F1620">
        <v>6</v>
      </c>
      <c r="G1620">
        <v>128</v>
      </c>
      <c r="H1620" s="46">
        <v>1400</v>
      </c>
      <c r="I1620" s="19" t="s">
        <v>388</v>
      </c>
      <c r="J1620">
        <v>1</v>
      </c>
      <c r="K1620">
        <v>22.13</v>
      </c>
      <c r="L1620">
        <v>9</v>
      </c>
      <c r="M1620">
        <v>2</v>
      </c>
      <c r="N1620">
        <v>25</v>
      </c>
      <c r="O1620" t="s">
        <v>532</v>
      </c>
      <c r="P1620" s="35" t="s">
        <v>455</v>
      </c>
      <c r="Q1620">
        <v>3</v>
      </c>
      <c r="R1620">
        <v>69</v>
      </c>
      <c r="S1620" s="18" t="s">
        <v>188</v>
      </c>
      <c r="T1620" t="s">
        <v>495</v>
      </c>
      <c r="U1620">
        <v>4</v>
      </c>
      <c r="V1620">
        <v>4</v>
      </c>
      <c r="W1620">
        <v>4</v>
      </c>
      <c r="X1620">
        <v>6</v>
      </c>
      <c r="AA1620">
        <v>1228</v>
      </c>
      <c r="AB1620" t="s">
        <v>23</v>
      </c>
    </row>
    <row r="1621" spans="1:28" x14ac:dyDescent="0.25">
      <c r="A1621" s="20" t="s">
        <v>355</v>
      </c>
      <c r="B1621" s="18" t="s">
        <v>369</v>
      </c>
      <c r="C1621">
        <v>13</v>
      </c>
      <c r="D1621" s="34">
        <v>5</v>
      </c>
      <c r="E1621" s="29" t="str">
        <f>VLOOKUP(U1621, method!$A$1:$B$15, 2, 0)</f>
        <v>留後</v>
      </c>
      <c r="F1621">
        <v>12</v>
      </c>
      <c r="G1621">
        <v>126</v>
      </c>
      <c r="H1621" s="44">
        <v>1200</v>
      </c>
      <c r="I1621" s="16" t="s">
        <v>406</v>
      </c>
      <c r="J1621">
        <v>1</v>
      </c>
      <c r="K1621">
        <v>9.9499999999999993</v>
      </c>
      <c r="L1621">
        <v>19</v>
      </c>
      <c r="M1621">
        <v>1</v>
      </c>
      <c r="N1621">
        <v>25</v>
      </c>
      <c r="O1621" t="s">
        <v>545</v>
      </c>
      <c r="P1621" s="35" t="s">
        <v>436</v>
      </c>
      <c r="Q1621">
        <v>3</v>
      </c>
      <c r="R1621">
        <v>69</v>
      </c>
      <c r="S1621" s="18" t="s">
        <v>188</v>
      </c>
      <c r="T1621" s="10" t="s">
        <v>498</v>
      </c>
      <c r="U1621">
        <v>12</v>
      </c>
      <c r="V1621">
        <v>10</v>
      </c>
      <c r="W1621">
        <v>5</v>
      </c>
      <c r="AA1621">
        <v>1222</v>
      </c>
      <c r="AB1621" t="s">
        <v>23</v>
      </c>
    </row>
    <row r="1622" spans="1:28" x14ac:dyDescent="0.25">
      <c r="A1622" s="20" t="s">
        <v>355</v>
      </c>
      <c r="B1622" s="18" t="s">
        <v>369</v>
      </c>
      <c r="C1622">
        <v>2.1</v>
      </c>
      <c r="D1622" s="33">
        <v>1</v>
      </c>
      <c r="E1622" s="28" t="str">
        <f>VLOOKUP(U1622, method!$A$1:$B$15, 2, 0)</f>
        <v>中前</v>
      </c>
      <c r="F1622">
        <v>1</v>
      </c>
      <c r="G1622">
        <v>122</v>
      </c>
      <c r="H1622" s="44">
        <v>1200</v>
      </c>
      <c r="I1622" s="18" t="s">
        <v>12</v>
      </c>
      <c r="J1622">
        <v>1</v>
      </c>
      <c r="K1622">
        <v>9.5299999999999994</v>
      </c>
      <c r="L1622">
        <v>1</v>
      </c>
      <c r="M1622">
        <v>1</v>
      </c>
      <c r="N1622">
        <v>25</v>
      </c>
      <c r="O1622" t="s">
        <v>532</v>
      </c>
      <c r="P1622" s="35" t="s">
        <v>455</v>
      </c>
      <c r="Q1622">
        <v>3</v>
      </c>
      <c r="R1622">
        <v>63</v>
      </c>
      <c r="S1622" s="18" t="s">
        <v>188</v>
      </c>
      <c r="T1622" s="10" t="s">
        <v>488</v>
      </c>
      <c r="U1622">
        <v>6</v>
      </c>
      <c r="V1622">
        <v>6</v>
      </c>
      <c r="W1622">
        <v>1</v>
      </c>
      <c r="AA1622">
        <v>1223</v>
      </c>
      <c r="AB1622" t="s">
        <v>23</v>
      </c>
    </row>
    <row r="1623" spans="1:28" x14ac:dyDescent="0.25">
      <c r="A1623" s="20" t="s">
        <v>355</v>
      </c>
      <c r="B1623" s="18" t="s">
        <v>369</v>
      </c>
      <c r="C1623">
        <v>10</v>
      </c>
      <c r="D1623" s="34">
        <v>4</v>
      </c>
      <c r="E1623" s="28" t="str">
        <f>VLOOKUP(U1623, method!$A$1:$B$15, 2, 0)</f>
        <v>中前</v>
      </c>
      <c r="F1623">
        <v>8</v>
      </c>
      <c r="G1623">
        <v>120</v>
      </c>
      <c r="H1623" s="44">
        <v>1200</v>
      </c>
      <c r="I1623" s="15" t="s">
        <v>417</v>
      </c>
      <c r="J1623">
        <v>1</v>
      </c>
      <c r="K1623">
        <v>10.029999999999999</v>
      </c>
      <c r="L1623">
        <v>4</v>
      </c>
      <c r="M1623">
        <v>12</v>
      </c>
      <c r="N1623">
        <v>24</v>
      </c>
      <c r="O1623" s="31" t="s">
        <v>439</v>
      </c>
      <c r="P1623" s="35" t="s">
        <v>455</v>
      </c>
      <c r="Q1623">
        <v>3</v>
      </c>
      <c r="R1623">
        <v>63</v>
      </c>
      <c r="S1623" s="18" t="s">
        <v>188</v>
      </c>
      <c r="T1623" t="s">
        <v>529</v>
      </c>
      <c r="U1623">
        <v>7</v>
      </c>
      <c r="V1623">
        <v>6</v>
      </c>
      <c r="W1623">
        <v>4</v>
      </c>
      <c r="AA1623">
        <v>1218</v>
      </c>
      <c r="AB1623" t="s">
        <v>23</v>
      </c>
    </row>
    <row r="1624" spans="1:28" x14ac:dyDescent="0.25">
      <c r="A1624" s="20" t="s">
        <v>355</v>
      </c>
      <c r="B1624" s="18" t="s">
        <v>369</v>
      </c>
      <c r="C1624">
        <v>2.1</v>
      </c>
      <c r="D1624" s="33">
        <v>1</v>
      </c>
      <c r="E1624" s="28" t="str">
        <f>VLOOKUP(U1624, method!$A$1:$B$15, 2, 0)</f>
        <v>中前</v>
      </c>
      <c r="F1624">
        <v>5</v>
      </c>
      <c r="G1624">
        <v>134</v>
      </c>
      <c r="H1624" s="44">
        <v>1200</v>
      </c>
      <c r="I1624" s="17" t="s">
        <v>399</v>
      </c>
      <c r="J1624">
        <v>1</v>
      </c>
      <c r="K1624">
        <v>9.81</v>
      </c>
      <c r="L1624">
        <v>20</v>
      </c>
      <c r="M1624">
        <v>11</v>
      </c>
      <c r="N1624">
        <v>24</v>
      </c>
      <c r="O1624" s="31" t="s">
        <v>435</v>
      </c>
      <c r="P1624" s="36" t="s">
        <v>440</v>
      </c>
      <c r="Q1624">
        <v>4</v>
      </c>
      <c r="R1624">
        <v>57</v>
      </c>
      <c r="S1624" s="18" t="s">
        <v>188</v>
      </c>
      <c r="T1624" s="10" t="s">
        <v>376</v>
      </c>
      <c r="U1624">
        <v>5</v>
      </c>
      <c r="V1624">
        <v>5</v>
      </c>
      <c r="W1624">
        <v>1</v>
      </c>
      <c r="AA1624">
        <v>1198</v>
      </c>
      <c r="AB1624" t="s">
        <v>675</v>
      </c>
    </row>
    <row r="1625" spans="1:28" x14ac:dyDescent="0.25">
      <c r="A1625" s="20" t="s">
        <v>355</v>
      </c>
      <c r="B1625" s="18" t="s">
        <v>369</v>
      </c>
      <c r="C1625">
        <v>1.8</v>
      </c>
      <c r="D1625" s="33">
        <v>2</v>
      </c>
      <c r="E1625" s="28" t="str">
        <f>VLOOKUP(U1625, method!$A$1:$B$15, 2, 0)</f>
        <v>中前</v>
      </c>
      <c r="F1625">
        <v>2</v>
      </c>
      <c r="G1625">
        <v>130</v>
      </c>
      <c r="H1625" s="44">
        <v>1200</v>
      </c>
      <c r="I1625" s="18" t="s">
        <v>12</v>
      </c>
      <c r="J1625">
        <v>1</v>
      </c>
      <c r="K1625">
        <v>9.68</v>
      </c>
      <c r="L1625">
        <v>6</v>
      </c>
      <c r="M1625">
        <v>11</v>
      </c>
      <c r="N1625">
        <v>24</v>
      </c>
      <c r="O1625" s="31" t="s">
        <v>439</v>
      </c>
      <c r="P1625" s="35" t="s">
        <v>455</v>
      </c>
      <c r="Q1625">
        <v>4</v>
      </c>
      <c r="R1625">
        <v>55</v>
      </c>
      <c r="S1625" s="18" t="s">
        <v>188</v>
      </c>
      <c r="T1625" s="10" t="s">
        <v>613</v>
      </c>
      <c r="U1625">
        <v>6</v>
      </c>
      <c r="V1625">
        <v>5</v>
      </c>
      <c r="W1625">
        <v>2</v>
      </c>
      <c r="AA1625">
        <v>1211</v>
      </c>
      <c r="AB1625" t="s">
        <v>30</v>
      </c>
    </row>
    <row r="1626" spans="1:28" x14ac:dyDescent="0.25">
      <c r="A1626" s="20" t="s">
        <v>355</v>
      </c>
      <c r="B1626" s="18" t="s">
        <v>369</v>
      </c>
      <c r="C1626">
        <v>7.1</v>
      </c>
      <c r="D1626" s="33">
        <v>2</v>
      </c>
      <c r="E1626" s="27" t="str">
        <f>VLOOKUP(U1626, method!$A$1:$B$15, 2, 0)</f>
        <v>中後</v>
      </c>
      <c r="F1626">
        <v>9</v>
      </c>
      <c r="G1626">
        <v>129</v>
      </c>
      <c r="H1626" s="44">
        <v>1200</v>
      </c>
      <c r="I1626" s="18" t="s">
        <v>12</v>
      </c>
      <c r="J1626">
        <v>1</v>
      </c>
      <c r="K1626">
        <v>9.41</v>
      </c>
      <c r="L1626">
        <v>16</v>
      </c>
      <c r="M1626">
        <v>10</v>
      </c>
      <c r="N1626">
        <v>24</v>
      </c>
      <c r="O1626" s="30" t="s">
        <v>445</v>
      </c>
      <c r="P1626" s="35" t="s">
        <v>436</v>
      </c>
      <c r="Q1626">
        <v>4</v>
      </c>
      <c r="R1626">
        <v>54</v>
      </c>
      <c r="S1626" s="18" t="s">
        <v>188</v>
      </c>
      <c r="T1626" s="10">
        <v>1</v>
      </c>
      <c r="U1626">
        <v>9</v>
      </c>
      <c r="V1626">
        <v>8</v>
      </c>
      <c r="W1626">
        <v>2</v>
      </c>
      <c r="AA1626">
        <v>1217</v>
      </c>
      <c r="AB1626" t="s">
        <v>30</v>
      </c>
    </row>
    <row r="1627" spans="1:28" x14ac:dyDescent="0.25">
      <c r="A1627" s="20" t="s">
        <v>355</v>
      </c>
      <c r="B1627" s="18" t="s">
        <v>369</v>
      </c>
      <c r="C1627">
        <v>1.6</v>
      </c>
      <c r="D1627" s="33">
        <v>3</v>
      </c>
      <c r="E1627" s="26" t="str">
        <f>VLOOKUP(U1627, method!$A$1:$B$15, 2, 0)</f>
        <v>放頭</v>
      </c>
      <c r="F1627">
        <v>8</v>
      </c>
      <c r="G1627">
        <v>130</v>
      </c>
      <c r="H1627" s="44">
        <v>1200</v>
      </c>
      <c r="I1627" s="18" t="s">
        <v>12</v>
      </c>
      <c r="J1627">
        <v>1</v>
      </c>
      <c r="K1627">
        <v>9.39</v>
      </c>
      <c r="L1627">
        <v>22</v>
      </c>
      <c r="M1627">
        <v>9</v>
      </c>
      <c r="N1627">
        <v>24</v>
      </c>
      <c r="O1627" t="s">
        <v>469</v>
      </c>
      <c r="P1627" s="35" t="s">
        <v>455</v>
      </c>
      <c r="Q1627">
        <v>4</v>
      </c>
      <c r="R1627">
        <v>54</v>
      </c>
      <c r="S1627" s="18" t="s">
        <v>188</v>
      </c>
      <c r="T1627" s="10" t="s">
        <v>442</v>
      </c>
      <c r="U1627">
        <v>2</v>
      </c>
      <c r="V1627">
        <v>2</v>
      </c>
      <c r="W1627">
        <v>3</v>
      </c>
      <c r="AA1627">
        <v>1214</v>
      </c>
      <c r="AB1627" t="s">
        <v>30</v>
      </c>
    </row>
    <row r="1628" spans="1:28" x14ac:dyDescent="0.25">
      <c r="A1628" s="20" t="s">
        <v>355</v>
      </c>
      <c r="B1628" s="18" t="s">
        <v>369</v>
      </c>
      <c r="C1628">
        <v>4</v>
      </c>
      <c r="D1628" s="33">
        <v>2</v>
      </c>
      <c r="E1628" s="26" t="str">
        <f>VLOOKUP(U1628, method!$A$1:$B$15, 2, 0)</f>
        <v>放頭</v>
      </c>
      <c r="F1628">
        <v>8</v>
      </c>
      <c r="G1628">
        <v>128</v>
      </c>
      <c r="H1628" s="46">
        <v>1400</v>
      </c>
      <c r="I1628" s="18" t="s">
        <v>12</v>
      </c>
      <c r="J1628">
        <v>1</v>
      </c>
      <c r="K1628">
        <v>21.88</v>
      </c>
      <c r="L1628">
        <v>23</v>
      </c>
      <c r="M1628">
        <v>6</v>
      </c>
      <c r="N1628">
        <v>24</v>
      </c>
      <c r="O1628" t="s">
        <v>545</v>
      </c>
      <c r="P1628" s="35" t="s">
        <v>436</v>
      </c>
      <c r="Q1628">
        <v>4</v>
      </c>
      <c r="R1628">
        <v>53</v>
      </c>
      <c r="S1628" s="18" t="s">
        <v>188</v>
      </c>
      <c r="T1628" s="10">
        <v>1</v>
      </c>
      <c r="U1628">
        <v>1</v>
      </c>
      <c r="V1628">
        <v>1</v>
      </c>
      <c r="W1628">
        <v>1</v>
      </c>
      <c r="X1628">
        <v>2</v>
      </c>
      <c r="AA1628">
        <v>1198</v>
      </c>
      <c r="AB1628" t="s">
        <v>92</v>
      </c>
    </row>
    <row r="1629" spans="1:28" x14ac:dyDescent="0.25">
      <c r="A1629" s="20" t="s">
        <v>355</v>
      </c>
      <c r="B1629" s="18" t="s">
        <v>369</v>
      </c>
      <c r="C1629">
        <v>2.6</v>
      </c>
      <c r="D1629" s="34">
        <v>4</v>
      </c>
      <c r="E1629" s="28" t="str">
        <f>VLOOKUP(U1629, method!$A$1:$B$15, 2, 0)</f>
        <v>中前</v>
      </c>
      <c r="F1629">
        <v>14</v>
      </c>
      <c r="G1629">
        <v>129</v>
      </c>
      <c r="H1629" s="46">
        <v>1400</v>
      </c>
      <c r="I1629" s="18" t="s">
        <v>12</v>
      </c>
      <c r="J1629">
        <v>1</v>
      </c>
      <c r="K1629">
        <v>22.1</v>
      </c>
      <c r="L1629">
        <v>26</v>
      </c>
      <c r="M1629">
        <v>5</v>
      </c>
      <c r="N1629">
        <v>24</v>
      </c>
      <c r="O1629" t="s">
        <v>545</v>
      </c>
      <c r="P1629" s="35" t="s">
        <v>455</v>
      </c>
      <c r="Q1629">
        <v>4</v>
      </c>
      <c r="R1629">
        <v>53</v>
      </c>
      <c r="S1629" s="18" t="s">
        <v>188</v>
      </c>
      <c r="T1629" t="s">
        <v>456</v>
      </c>
      <c r="U1629">
        <v>4</v>
      </c>
      <c r="V1629">
        <v>2</v>
      </c>
      <c r="W1629">
        <v>2</v>
      </c>
      <c r="X1629">
        <v>4</v>
      </c>
      <c r="AA1629">
        <v>1189</v>
      </c>
      <c r="AB1629" t="s">
        <v>321</v>
      </c>
    </row>
    <row r="1630" spans="1:28" x14ac:dyDescent="0.25">
      <c r="A1630" s="20" t="s">
        <v>355</v>
      </c>
      <c r="B1630" s="18" t="s">
        <v>369</v>
      </c>
      <c r="C1630">
        <v>2.7</v>
      </c>
      <c r="D1630" s="33">
        <v>2</v>
      </c>
      <c r="E1630" s="28" t="str">
        <f>VLOOKUP(U1630, method!$A$1:$B$15, 2, 0)</f>
        <v>中前</v>
      </c>
      <c r="F1630">
        <v>4</v>
      </c>
      <c r="G1630">
        <v>126</v>
      </c>
      <c r="H1630" s="46">
        <v>1400</v>
      </c>
      <c r="I1630" s="18" t="s">
        <v>12</v>
      </c>
      <c r="J1630">
        <v>1</v>
      </c>
      <c r="K1630">
        <v>21.78</v>
      </c>
      <c r="L1630">
        <v>5</v>
      </c>
      <c r="M1630">
        <v>5</v>
      </c>
      <c r="N1630">
        <v>24</v>
      </c>
      <c r="O1630" t="s">
        <v>551</v>
      </c>
      <c r="P1630" s="35" t="s">
        <v>455</v>
      </c>
      <c r="Q1630">
        <v>4</v>
      </c>
      <c r="R1630">
        <v>52</v>
      </c>
      <c r="S1630" s="18" t="s">
        <v>188</v>
      </c>
      <c r="T1630" s="10">
        <v>1</v>
      </c>
      <c r="U1630">
        <v>5</v>
      </c>
      <c r="V1630">
        <v>6</v>
      </c>
      <c r="W1630">
        <v>5</v>
      </c>
      <c r="X1630">
        <v>2</v>
      </c>
      <c r="AA1630">
        <v>1196</v>
      </c>
      <c r="AB1630" t="s">
        <v>16</v>
      </c>
    </row>
    <row r="1631" spans="1:28" x14ac:dyDescent="0.25">
      <c r="A1631" s="20" t="s">
        <v>355</v>
      </c>
      <c r="B1631" s="18" t="s">
        <v>369</v>
      </c>
      <c r="C1631">
        <v>5.3</v>
      </c>
      <c r="D1631" s="33">
        <v>3</v>
      </c>
      <c r="E1631" s="27" t="str">
        <f>VLOOKUP(U1631, method!$A$1:$B$15, 2, 0)</f>
        <v>中後</v>
      </c>
      <c r="F1631">
        <v>3</v>
      </c>
      <c r="G1631">
        <v>127</v>
      </c>
      <c r="H1631" s="44">
        <v>1200</v>
      </c>
      <c r="I1631" s="18" t="s">
        <v>12</v>
      </c>
      <c r="J1631">
        <v>1</v>
      </c>
      <c r="K1631">
        <v>10.14</v>
      </c>
      <c r="L1631">
        <v>31</v>
      </c>
      <c r="M1631">
        <v>3</v>
      </c>
      <c r="N1631">
        <v>24</v>
      </c>
      <c r="O1631" t="s">
        <v>491</v>
      </c>
      <c r="P1631" s="35" t="s">
        <v>455</v>
      </c>
      <c r="Q1631">
        <v>4</v>
      </c>
      <c r="R1631">
        <v>52</v>
      </c>
      <c r="S1631" s="18" t="s">
        <v>188</v>
      </c>
      <c r="T1631" s="10" t="s">
        <v>597</v>
      </c>
      <c r="U1631">
        <v>10</v>
      </c>
      <c r="V1631">
        <v>9</v>
      </c>
      <c r="W1631">
        <v>3</v>
      </c>
      <c r="AA1631">
        <v>1201</v>
      </c>
      <c r="AB1631" t="s">
        <v>100</v>
      </c>
    </row>
    <row r="1632" spans="1:28" x14ac:dyDescent="0.25">
      <c r="A1632" s="20" t="s">
        <v>355</v>
      </c>
      <c r="B1632" s="19" t="s">
        <v>372</v>
      </c>
      <c r="C1632">
        <v>4.2</v>
      </c>
      <c r="D1632" s="33">
        <v>1</v>
      </c>
      <c r="E1632" s="26" t="str">
        <f>VLOOKUP(U1632, method!$A$1:$B$15, 2, 0)</f>
        <v>放頭</v>
      </c>
      <c r="F1632">
        <v>3</v>
      </c>
      <c r="G1632">
        <v>135</v>
      </c>
      <c r="H1632" s="44">
        <v>1200</v>
      </c>
      <c r="I1632" s="25" t="s">
        <v>26</v>
      </c>
      <c r="J1632">
        <v>1</v>
      </c>
      <c r="K1632">
        <v>9.93</v>
      </c>
      <c r="L1632">
        <v>21</v>
      </c>
      <c r="M1632">
        <v>5</v>
      </c>
      <c r="N1632">
        <v>25</v>
      </c>
      <c r="O1632" s="31" t="s">
        <v>435</v>
      </c>
      <c r="P1632" s="35" t="s">
        <v>436</v>
      </c>
      <c r="Q1632">
        <v>4</v>
      </c>
      <c r="R1632">
        <v>58</v>
      </c>
      <c r="S1632" s="16" t="s">
        <v>77</v>
      </c>
      <c r="T1632" s="10" t="s">
        <v>613</v>
      </c>
      <c r="U1632">
        <v>3</v>
      </c>
      <c r="V1632">
        <v>3</v>
      </c>
      <c r="W1632">
        <v>1</v>
      </c>
      <c r="AA1632">
        <v>1087</v>
      </c>
      <c r="AB1632" t="s">
        <v>16</v>
      </c>
    </row>
    <row r="1633" spans="1:28" x14ac:dyDescent="0.25">
      <c r="A1633" s="20" t="s">
        <v>355</v>
      </c>
      <c r="B1633" s="19" t="s">
        <v>372</v>
      </c>
      <c r="C1633">
        <v>2.9</v>
      </c>
      <c r="D1633">
        <v>6</v>
      </c>
      <c r="E1633" s="28" t="str">
        <f>VLOOKUP(U1633, method!$A$1:$B$15, 2, 0)</f>
        <v>中前</v>
      </c>
      <c r="F1633">
        <v>9</v>
      </c>
      <c r="G1633">
        <v>133</v>
      </c>
      <c r="H1633" s="46">
        <v>1000</v>
      </c>
      <c r="I1633" s="18" t="s">
        <v>12</v>
      </c>
      <c r="J1633">
        <v>0</v>
      </c>
      <c r="K1633">
        <v>56.92</v>
      </c>
      <c r="L1633">
        <v>13</v>
      </c>
      <c r="M1633">
        <v>4</v>
      </c>
      <c r="N1633">
        <v>25</v>
      </c>
      <c r="O1633" t="s">
        <v>532</v>
      </c>
      <c r="P1633" s="35" t="s">
        <v>455</v>
      </c>
      <c r="Q1633">
        <v>4</v>
      </c>
      <c r="R1633">
        <v>58</v>
      </c>
      <c r="S1633" s="16" t="s">
        <v>77</v>
      </c>
      <c r="T1633" s="10" t="s">
        <v>376</v>
      </c>
      <c r="U1633">
        <v>7</v>
      </c>
      <c r="V1633">
        <v>5</v>
      </c>
      <c r="W1633">
        <v>6</v>
      </c>
      <c r="AA1633">
        <v>1095</v>
      </c>
      <c r="AB1633" t="s">
        <v>1838</v>
      </c>
    </row>
    <row r="1634" spans="1:28" x14ac:dyDescent="0.25">
      <c r="A1634" s="20" t="s">
        <v>355</v>
      </c>
      <c r="B1634" s="19" t="s">
        <v>372</v>
      </c>
      <c r="C1634">
        <v>6.2</v>
      </c>
      <c r="D1634">
        <v>12</v>
      </c>
      <c r="E1634" s="28" t="str">
        <f>VLOOKUP(U1634, method!$A$1:$B$15, 2, 0)</f>
        <v>中前</v>
      </c>
      <c r="F1634">
        <v>4</v>
      </c>
      <c r="G1634">
        <v>131</v>
      </c>
      <c r="H1634" s="44">
        <v>1200</v>
      </c>
      <c r="I1634" s="23" t="s">
        <v>405</v>
      </c>
      <c r="J1634">
        <v>1</v>
      </c>
      <c r="K1634">
        <v>11.73</v>
      </c>
      <c r="L1634">
        <v>1</v>
      </c>
      <c r="M1634">
        <v>1</v>
      </c>
      <c r="N1634">
        <v>25</v>
      </c>
      <c r="O1634" t="s">
        <v>532</v>
      </c>
      <c r="P1634" s="35" t="s">
        <v>455</v>
      </c>
      <c r="Q1634">
        <v>4</v>
      </c>
      <c r="R1634">
        <v>58</v>
      </c>
      <c r="S1634" s="15" t="s">
        <v>34</v>
      </c>
      <c r="T1634" t="s">
        <v>501</v>
      </c>
      <c r="U1634">
        <v>5</v>
      </c>
      <c r="V1634">
        <v>3</v>
      </c>
      <c r="W1634">
        <v>12</v>
      </c>
      <c r="AA1634">
        <v>1118</v>
      </c>
      <c r="AB1634" t="s">
        <v>175</v>
      </c>
    </row>
    <row r="1635" spans="1:28" x14ac:dyDescent="0.25">
      <c r="A1635" s="20" t="s">
        <v>355</v>
      </c>
      <c r="B1635" s="19" t="s">
        <v>372</v>
      </c>
      <c r="C1635">
        <v>12</v>
      </c>
      <c r="D1635" s="33">
        <v>3</v>
      </c>
      <c r="E1635" s="28" t="str">
        <f>VLOOKUP(U1635, method!$A$1:$B$15, 2, 0)</f>
        <v>中前</v>
      </c>
      <c r="F1635">
        <v>11</v>
      </c>
      <c r="G1635">
        <v>132</v>
      </c>
      <c r="H1635" s="44">
        <v>1200</v>
      </c>
      <c r="I1635" s="23" t="s">
        <v>405</v>
      </c>
      <c r="J1635">
        <v>1</v>
      </c>
      <c r="K1635">
        <v>10.24</v>
      </c>
      <c r="L1635">
        <v>11</v>
      </c>
      <c r="M1635">
        <v>12</v>
      </c>
      <c r="N1635">
        <v>24</v>
      </c>
      <c r="O1635" s="30" t="s">
        <v>445</v>
      </c>
      <c r="P1635" s="35" t="s">
        <v>455</v>
      </c>
      <c r="Q1635">
        <v>4</v>
      </c>
      <c r="R1635">
        <v>57</v>
      </c>
      <c r="S1635" s="15" t="s">
        <v>34</v>
      </c>
      <c r="T1635" s="10">
        <v>1</v>
      </c>
      <c r="U1635">
        <v>6</v>
      </c>
      <c r="V1635">
        <v>3</v>
      </c>
      <c r="W1635">
        <v>3</v>
      </c>
      <c r="AA1635">
        <v>1110</v>
      </c>
      <c r="AB1635" t="s">
        <v>1840</v>
      </c>
    </row>
    <row r="1636" spans="1:28" x14ac:dyDescent="0.25">
      <c r="A1636" s="20" t="s">
        <v>355</v>
      </c>
      <c r="B1636" s="19" t="s">
        <v>372</v>
      </c>
      <c r="C1636">
        <v>18</v>
      </c>
      <c r="D1636">
        <v>11</v>
      </c>
      <c r="E1636" s="28" t="str">
        <f>VLOOKUP(U1636, method!$A$1:$B$15, 2, 0)</f>
        <v>中前</v>
      </c>
      <c r="F1636">
        <v>4</v>
      </c>
      <c r="G1636">
        <v>135</v>
      </c>
      <c r="H1636" s="46">
        <v>1400</v>
      </c>
      <c r="I1636" s="15" t="s">
        <v>390</v>
      </c>
      <c r="J1636">
        <v>1</v>
      </c>
      <c r="K1636">
        <v>22.58</v>
      </c>
      <c r="L1636">
        <v>3</v>
      </c>
      <c r="M1636">
        <v>11</v>
      </c>
      <c r="N1636">
        <v>24</v>
      </c>
      <c r="O1636" t="s">
        <v>631</v>
      </c>
      <c r="P1636" s="35" t="s">
        <v>436</v>
      </c>
      <c r="Q1636">
        <v>4</v>
      </c>
      <c r="R1636">
        <v>59</v>
      </c>
      <c r="S1636" s="15" t="s">
        <v>34</v>
      </c>
      <c r="T1636" t="s">
        <v>546</v>
      </c>
      <c r="U1636">
        <v>6</v>
      </c>
      <c r="V1636">
        <v>3</v>
      </c>
      <c r="W1636">
        <v>4</v>
      </c>
      <c r="X1636">
        <v>11</v>
      </c>
      <c r="AA1636">
        <v>1121</v>
      </c>
      <c r="AB1636" t="s">
        <v>346</v>
      </c>
    </row>
    <row r="1637" spans="1:28" x14ac:dyDescent="0.25">
      <c r="A1637" s="20" t="s">
        <v>355</v>
      </c>
      <c r="B1637" s="19" t="s">
        <v>372</v>
      </c>
      <c r="C1637">
        <v>3.3</v>
      </c>
      <c r="D1637" s="33">
        <v>3</v>
      </c>
      <c r="E1637" s="28" t="str">
        <f>VLOOKUP(U1637, method!$A$1:$B$15, 2, 0)</f>
        <v>中前</v>
      </c>
      <c r="F1637">
        <v>7</v>
      </c>
      <c r="G1637">
        <v>135</v>
      </c>
      <c r="H1637" s="44">
        <v>1200</v>
      </c>
      <c r="I1637" s="18" t="s">
        <v>12</v>
      </c>
      <c r="J1637">
        <v>1</v>
      </c>
      <c r="K1637">
        <v>9.42</v>
      </c>
      <c r="L1637">
        <v>13</v>
      </c>
      <c r="M1637">
        <v>10</v>
      </c>
      <c r="N1637">
        <v>24</v>
      </c>
      <c r="O1637" t="s">
        <v>491</v>
      </c>
      <c r="P1637" s="35" t="s">
        <v>436</v>
      </c>
      <c r="Q1637">
        <v>4</v>
      </c>
      <c r="R1637">
        <v>60</v>
      </c>
      <c r="S1637" s="15" t="s">
        <v>34</v>
      </c>
      <c r="T1637" t="s">
        <v>536</v>
      </c>
      <c r="U1637">
        <v>5</v>
      </c>
      <c r="V1637">
        <v>3</v>
      </c>
      <c r="W1637">
        <v>3</v>
      </c>
      <c r="AA1637">
        <v>1107</v>
      </c>
      <c r="AB1637" t="s">
        <v>346</v>
      </c>
    </row>
    <row r="1638" spans="1:28" x14ac:dyDescent="0.25">
      <c r="A1638" s="20" t="s">
        <v>355</v>
      </c>
      <c r="B1638" s="19" t="s">
        <v>372</v>
      </c>
      <c r="C1638">
        <v>8.5</v>
      </c>
      <c r="D1638">
        <v>6</v>
      </c>
      <c r="E1638" s="26" t="str">
        <f>VLOOKUP(U1638, method!$A$1:$B$15, 2, 0)</f>
        <v>放頭</v>
      </c>
      <c r="F1638">
        <v>8</v>
      </c>
      <c r="G1638">
        <v>119</v>
      </c>
      <c r="H1638" s="46">
        <v>1400</v>
      </c>
      <c r="I1638" s="15" t="s">
        <v>390</v>
      </c>
      <c r="J1638">
        <v>1</v>
      </c>
      <c r="K1638">
        <v>22.16</v>
      </c>
      <c r="L1638">
        <v>28</v>
      </c>
      <c r="M1638">
        <v>9</v>
      </c>
      <c r="N1638">
        <v>24</v>
      </c>
      <c r="O1638" t="s">
        <v>532</v>
      </c>
      <c r="P1638" s="35" t="s">
        <v>455</v>
      </c>
      <c r="Q1638">
        <v>3</v>
      </c>
      <c r="R1638">
        <v>60</v>
      </c>
      <c r="S1638" s="15" t="s">
        <v>34</v>
      </c>
      <c r="T1638" s="10" t="s">
        <v>597</v>
      </c>
      <c r="U1638">
        <v>1</v>
      </c>
      <c r="V1638">
        <v>4</v>
      </c>
      <c r="W1638">
        <v>3</v>
      </c>
      <c r="X1638">
        <v>6</v>
      </c>
      <c r="AA1638">
        <v>1103</v>
      </c>
      <c r="AB1638" t="s">
        <v>596</v>
      </c>
    </row>
    <row r="1639" spans="1:28" x14ac:dyDescent="0.25">
      <c r="A1639" s="20" t="s">
        <v>355</v>
      </c>
      <c r="B1639" s="19" t="s">
        <v>372</v>
      </c>
      <c r="C1639">
        <v>31</v>
      </c>
      <c r="D1639" s="34">
        <v>5</v>
      </c>
      <c r="E1639" s="29" t="str">
        <f>VLOOKUP(U1639, method!$A$1:$B$15, 2, 0)</f>
        <v>留後</v>
      </c>
      <c r="F1639">
        <v>11</v>
      </c>
      <c r="G1639">
        <v>119</v>
      </c>
      <c r="H1639" s="46">
        <v>1400</v>
      </c>
      <c r="I1639" s="15" t="s">
        <v>390</v>
      </c>
      <c r="J1639">
        <v>1</v>
      </c>
      <c r="K1639">
        <v>22.07</v>
      </c>
      <c r="L1639">
        <v>14</v>
      </c>
      <c r="M1639">
        <v>7</v>
      </c>
      <c r="N1639">
        <v>24</v>
      </c>
      <c r="O1639" t="s">
        <v>545</v>
      </c>
      <c r="P1639" s="35" t="s">
        <v>455</v>
      </c>
      <c r="Q1639">
        <v>3</v>
      </c>
      <c r="R1639">
        <v>62</v>
      </c>
      <c r="S1639" s="15" t="s">
        <v>34</v>
      </c>
      <c r="T1639" t="s">
        <v>495</v>
      </c>
      <c r="U1639">
        <v>13</v>
      </c>
      <c r="V1639">
        <v>13</v>
      </c>
      <c r="W1639">
        <v>11</v>
      </c>
      <c r="X1639">
        <v>5</v>
      </c>
      <c r="AA1639">
        <v>1088</v>
      </c>
      <c r="AB1639" t="s">
        <v>463</v>
      </c>
    </row>
    <row r="1640" spans="1:28" x14ac:dyDescent="0.25">
      <c r="A1640" s="20" t="s">
        <v>355</v>
      </c>
      <c r="B1640" s="19" t="s">
        <v>372</v>
      </c>
      <c r="C1640">
        <v>10</v>
      </c>
      <c r="D1640">
        <v>10</v>
      </c>
      <c r="E1640" s="26" t="str">
        <f>VLOOKUP(U1640, method!$A$1:$B$15, 2, 0)</f>
        <v>放頭</v>
      </c>
      <c r="F1640">
        <v>5</v>
      </c>
      <c r="G1640">
        <v>119</v>
      </c>
      <c r="H1640" s="46">
        <v>1400</v>
      </c>
      <c r="I1640" s="15" t="s">
        <v>391</v>
      </c>
      <c r="J1640">
        <v>1</v>
      </c>
      <c r="K1640">
        <v>23.45</v>
      </c>
      <c r="L1640">
        <v>23</v>
      </c>
      <c r="M1640">
        <v>6</v>
      </c>
      <c r="N1640">
        <v>24</v>
      </c>
      <c r="O1640" t="s">
        <v>545</v>
      </c>
      <c r="P1640" s="35" t="s">
        <v>455</v>
      </c>
      <c r="Q1640">
        <v>3</v>
      </c>
      <c r="R1640">
        <v>63</v>
      </c>
      <c r="S1640" s="15" t="s">
        <v>34</v>
      </c>
      <c r="T1640">
        <v>10</v>
      </c>
      <c r="U1640">
        <v>2</v>
      </c>
      <c r="V1640">
        <v>3</v>
      </c>
      <c r="W1640">
        <v>3</v>
      </c>
      <c r="X1640">
        <v>10</v>
      </c>
      <c r="AA1640">
        <v>1086</v>
      </c>
      <c r="AB1640" t="s">
        <v>463</v>
      </c>
    </row>
    <row r="1641" spans="1:28" x14ac:dyDescent="0.25">
      <c r="A1641" s="20" t="s">
        <v>355</v>
      </c>
      <c r="B1641" s="19" t="s">
        <v>372</v>
      </c>
      <c r="C1641">
        <v>11</v>
      </c>
      <c r="D1641" s="34">
        <v>5</v>
      </c>
      <c r="E1641" s="28" t="str">
        <f>VLOOKUP(U1641, method!$A$1:$B$15, 2, 0)</f>
        <v>中前</v>
      </c>
      <c r="F1641">
        <v>2</v>
      </c>
      <c r="G1641">
        <v>122</v>
      </c>
      <c r="H1641" s="44">
        <v>1200</v>
      </c>
      <c r="I1641" s="15" t="s">
        <v>391</v>
      </c>
      <c r="J1641">
        <v>1</v>
      </c>
      <c r="K1641">
        <v>8.99</v>
      </c>
      <c r="L1641">
        <v>2</v>
      </c>
      <c r="M1641">
        <v>6</v>
      </c>
      <c r="N1641">
        <v>24</v>
      </c>
      <c r="O1641" t="s">
        <v>551</v>
      </c>
      <c r="P1641" s="35" t="s">
        <v>455</v>
      </c>
      <c r="Q1641">
        <v>3</v>
      </c>
      <c r="R1641">
        <v>63</v>
      </c>
      <c r="S1641" s="15" t="s">
        <v>34</v>
      </c>
      <c r="T1641" t="s">
        <v>456</v>
      </c>
      <c r="U1641">
        <v>6</v>
      </c>
      <c r="V1641">
        <v>7</v>
      </c>
      <c r="W1641">
        <v>5</v>
      </c>
      <c r="AA1641">
        <v>1049</v>
      </c>
      <c r="AB1641" t="s">
        <v>463</v>
      </c>
    </row>
    <row r="1642" spans="1:28" x14ac:dyDescent="0.25">
      <c r="A1642" s="20" t="s">
        <v>355</v>
      </c>
      <c r="B1642" s="20" t="s">
        <v>375</v>
      </c>
      <c r="C1642">
        <v>1.8</v>
      </c>
      <c r="D1642" s="33">
        <v>1</v>
      </c>
      <c r="E1642" s="26" t="str">
        <f>VLOOKUP(U1642, method!$A$1:$B$15, 2, 0)</f>
        <v>放頭</v>
      </c>
      <c r="F1642">
        <v>3</v>
      </c>
      <c r="G1642">
        <v>129</v>
      </c>
      <c r="H1642" s="44">
        <v>1200</v>
      </c>
      <c r="I1642" s="18" t="s">
        <v>12</v>
      </c>
      <c r="J1642">
        <v>1</v>
      </c>
      <c r="K1642">
        <v>9.65</v>
      </c>
      <c r="L1642">
        <v>28</v>
      </c>
      <c r="M1642">
        <v>6</v>
      </c>
      <c r="N1642">
        <v>25</v>
      </c>
      <c r="O1642" t="s">
        <v>551</v>
      </c>
      <c r="P1642" s="35" t="s">
        <v>455</v>
      </c>
      <c r="Q1642">
        <v>4</v>
      </c>
      <c r="R1642">
        <v>54</v>
      </c>
      <c r="S1642" s="20" t="s">
        <v>121</v>
      </c>
      <c r="T1642" s="10" t="s">
        <v>597</v>
      </c>
      <c r="U1642">
        <v>1</v>
      </c>
      <c r="V1642">
        <v>1</v>
      </c>
      <c r="W1642">
        <v>1</v>
      </c>
      <c r="AA1642">
        <v>1078</v>
      </c>
      <c r="AB1642" t="s">
        <v>463</v>
      </c>
    </row>
    <row r="1643" spans="1:28" x14ac:dyDescent="0.25">
      <c r="A1643" s="20" t="s">
        <v>355</v>
      </c>
      <c r="B1643" s="20" t="s">
        <v>375</v>
      </c>
      <c r="C1643">
        <v>3.8</v>
      </c>
      <c r="D1643" s="33">
        <v>2</v>
      </c>
      <c r="E1643" s="26" t="str">
        <f>VLOOKUP(U1643, method!$A$1:$B$15, 2, 0)</f>
        <v>放頭</v>
      </c>
      <c r="F1643">
        <v>12</v>
      </c>
      <c r="G1643">
        <v>127</v>
      </c>
      <c r="H1643" s="44">
        <v>1200</v>
      </c>
      <c r="I1643" s="18" t="s">
        <v>12</v>
      </c>
      <c r="J1643">
        <v>1</v>
      </c>
      <c r="K1643">
        <v>9.83</v>
      </c>
      <c r="L1643">
        <v>25</v>
      </c>
      <c r="M1643">
        <v>5</v>
      </c>
      <c r="N1643">
        <v>25</v>
      </c>
      <c r="O1643" t="s">
        <v>545</v>
      </c>
      <c r="P1643" s="35" t="s">
        <v>455</v>
      </c>
      <c r="Q1643">
        <v>4</v>
      </c>
      <c r="R1643">
        <v>52</v>
      </c>
      <c r="S1643" s="20" t="s">
        <v>121</v>
      </c>
      <c r="T1643" s="10" t="s">
        <v>597</v>
      </c>
      <c r="U1643">
        <v>1</v>
      </c>
      <c r="V1643">
        <v>1</v>
      </c>
      <c r="W1643">
        <v>2</v>
      </c>
      <c r="AA1643">
        <v>1076</v>
      </c>
      <c r="AB1643" t="s">
        <v>463</v>
      </c>
    </row>
    <row r="1644" spans="1:28" x14ac:dyDescent="0.25">
      <c r="A1644" s="20" t="s">
        <v>355</v>
      </c>
      <c r="B1644" s="21" t="s">
        <v>378</v>
      </c>
      <c r="C1644">
        <v>10</v>
      </c>
      <c r="D1644">
        <v>12</v>
      </c>
      <c r="E1644" s="26" t="str">
        <f>VLOOKUP(U1644, method!$A$1:$B$15, 2, 0)</f>
        <v>放頭</v>
      </c>
      <c r="F1644">
        <v>7</v>
      </c>
      <c r="G1644">
        <v>122</v>
      </c>
      <c r="H1644" s="44">
        <v>1200</v>
      </c>
      <c r="I1644" s="23" t="s">
        <v>39</v>
      </c>
      <c r="J1644">
        <v>1</v>
      </c>
      <c r="K1644">
        <v>10.34</v>
      </c>
      <c r="L1644">
        <v>1</v>
      </c>
      <c r="M1644">
        <v>7</v>
      </c>
      <c r="N1644">
        <v>25</v>
      </c>
      <c r="O1644" t="s">
        <v>532</v>
      </c>
      <c r="P1644" s="35" t="s">
        <v>455</v>
      </c>
      <c r="Q1644">
        <v>3</v>
      </c>
      <c r="R1644">
        <v>64</v>
      </c>
      <c r="S1644" s="23" t="s">
        <v>279</v>
      </c>
      <c r="T1644" t="s">
        <v>480</v>
      </c>
      <c r="U1644">
        <v>2</v>
      </c>
      <c r="V1644">
        <v>3</v>
      </c>
      <c r="W1644">
        <v>12</v>
      </c>
      <c r="AA1644">
        <v>1103</v>
      </c>
      <c r="AB1644" t="s">
        <v>16</v>
      </c>
    </row>
    <row r="1645" spans="1:28" x14ac:dyDescent="0.25">
      <c r="A1645" s="20" t="s">
        <v>355</v>
      </c>
      <c r="B1645" s="21" t="s">
        <v>378</v>
      </c>
      <c r="C1645">
        <v>35</v>
      </c>
      <c r="D1645">
        <v>10</v>
      </c>
      <c r="E1645" s="28" t="str">
        <f>VLOOKUP(U1645, method!$A$1:$B$15, 2, 0)</f>
        <v>中前</v>
      </c>
      <c r="F1645">
        <v>3</v>
      </c>
      <c r="G1645">
        <v>121</v>
      </c>
      <c r="H1645" s="44">
        <v>1200</v>
      </c>
      <c r="I1645" s="18" t="s">
        <v>201</v>
      </c>
      <c r="J1645">
        <v>1</v>
      </c>
      <c r="K1645">
        <v>9.27</v>
      </c>
      <c r="L1645">
        <v>23</v>
      </c>
      <c r="M1645">
        <v>3</v>
      </c>
      <c r="N1645">
        <v>25</v>
      </c>
      <c r="O1645" t="s">
        <v>545</v>
      </c>
      <c r="P1645" s="35" t="s">
        <v>436</v>
      </c>
      <c r="Q1645">
        <v>3</v>
      </c>
      <c r="R1645">
        <v>66</v>
      </c>
      <c r="S1645" s="19" t="s">
        <v>57</v>
      </c>
      <c r="T1645" t="s">
        <v>533</v>
      </c>
      <c r="U1645">
        <v>6</v>
      </c>
      <c r="V1645">
        <v>6</v>
      </c>
      <c r="W1645">
        <v>10</v>
      </c>
      <c r="AA1645">
        <v>1094</v>
      </c>
      <c r="AB1645" t="s">
        <v>16</v>
      </c>
    </row>
    <row r="1646" spans="1:28" x14ac:dyDescent="0.25">
      <c r="A1646" s="20" t="s">
        <v>355</v>
      </c>
      <c r="B1646" s="21" t="s">
        <v>378</v>
      </c>
      <c r="C1646">
        <v>16</v>
      </c>
      <c r="D1646">
        <v>10</v>
      </c>
      <c r="E1646" s="26" t="str">
        <f>VLOOKUP(U1646, method!$A$1:$B$15, 2, 0)</f>
        <v>放頭</v>
      </c>
      <c r="F1646">
        <v>6</v>
      </c>
      <c r="G1646">
        <v>127</v>
      </c>
      <c r="H1646" s="44">
        <v>1200</v>
      </c>
      <c r="I1646" s="25" t="s">
        <v>26</v>
      </c>
      <c r="J1646">
        <v>1</v>
      </c>
      <c r="K1646">
        <v>10.34</v>
      </c>
      <c r="L1646">
        <v>5</v>
      </c>
      <c r="M1646">
        <v>3</v>
      </c>
      <c r="N1646">
        <v>25</v>
      </c>
      <c r="O1646" s="31" t="s">
        <v>451</v>
      </c>
      <c r="P1646" s="35" t="s">
        <v>455</v>
      </c>
      <c r="Q1646">
        <v>3</v>
      </c>
      <c r="R1646">
        <v>68</v>
      </c>
      <c r="S1646" s="19" t="s">
        <v>57</v>
      </c>
      <c r="T1646" t="s">
        <v>637</v>
      </c>
      <c r="U1646">
        <v>1</v>
      </c>
      <c r="V1646">
        <v>1</v>
      </c>
      <c r="W1646">
        <v>10</v>
      </c>
      <c r="AA1646">
        <v>1099</v>
      </c>
      <c r="AB1646" t="s">
        <v>16</v>
      </c>
    </row>
    <row r="1647" spans="1:28" x14ac:dyDescent="0.25">
      <c r="A1647" s="20" t="s">
        <v>355</v>
      </c>
      <c r="B1647" s="21" t="s">
        <v>378</v>
      </c>
      <c r="C1647">
        <v>18</v>
      </c>
      <c r="D1647">
        <v>8</v>
      </c>
      <c r="E1647" s="26" t="str">
        <f>VLOOKUP(U1647, method!$A$1:$B$15, 2, 0)</f>
        <v>放頭</v>
      </c>
      <c r="F1647">
        <v>12</v>
      </c>
      <c r="G1647">
        <v>118</v>
      </c>
      <c r="H1647" s="44">
        <v>1200</v>
      </c>
      <c r="I1647" s="25" t="s">
        <v>26</v>
      </c>
      <c r="J1647">
        <v>1</v>
      </c>
      <c r="K1647">
        <v>9.39</v>
      </c>
      <c r="L1647">
        <v>16</v>
      </c>
      <c r="M1647">
        <v>2</v>
      </c>
      <c r="N1647">
        <v>25</v>
      </c>
      <c r="O1647" t="s">
        <v>631</v>
      </c>
      <c r="P1647" s="35" t="s">
        <v>436</v>
      </c>
      <c r="Q1647">
        <v>3</v>
      </c>
      <c r="R1647">
        <v>68</v>
      </c>
      <c r="S1647" s="19" t="s">
        <v>57</v>
      </c>
      <c r="T1647">
        <v>6</v>
      </c>
      <c r="U1647">
        <v>2</v>
      </c>
      <c r="V1647">
        <v>5</v>
      </c>
      <c r="W1647">
        <v>8</v>
      </c>
      <c r="AA1647">
        <v>1118</v>
      </c>
      <c r="AB1647" t="s">
        <v>16</v>
      </c>
    </row>
    <row r="1648" spans="1:28" x14ac:dyDescent="0.25">
      <c r="A1648" s="20" t="s">
        <v>355</v>
      </c>
      <c r="B1648" s="21" t="s">
        <v>378</v>
      </c>
      <c r="C1648">
        <v>105</v>
      </c>
      <c r="D1648" s="33">
        <v>2</v>
      </c>
      <c r="E1648" s="26" t="str">
        <f>VLOOKUP(U1648, method!$A$1:$B$15, 2, 0)</f>
        <v>放頭</v>
      </c>
      <c r="F1648">
        <v>14</v>
      </c>
      <c r="G1648">
        <v>126</v>
      </c>
      <c r="H1648" s="44">
        <v>1200</v>
      </c>
      <c r="I1648" s="25" t="s">
        <v>26</v>
      </c>
      <c r="J1648">
        <v>1</v>
      </c>
      <c r="K1648">
        <v>9.75</v>
      </c>
      <c r="L1648">
        <v>26</v>
      </c>
      <c r="M1648">
        <v>1</v>
      </c>
      <c r="N1648">
        <v>25</v>
      </c>
      <c r="O1648" t="s">
        <v>491</v>
      </c>
      <c r="P1648" s="35" t="s">
        <v>455</v>
      </c>
      <c r="Q1648">
        <v>3</v>
      </c>
      <c r="R1648">
        <v>66</v>
      </c>
      <c r="S1648" s="19" t="s">
        <v>57</v>
      </c>
      <c r="T1648" s="10" t="s">
        <v>376</v>
      </c>
      <c r="U1648">
        <v>3</v>
      </c>
      <c r="V1648">
        <v>3</v>
      </c>
      <c r="W1648">
        <v>2</v>
      </c>
      <c r="AA1648">
        <v>1107</v>
      </c>
      <c r="AB1648" t="s">
        <v>16</v>
      </c>
    </row>
    <row r="1649" spans="1:29" x14ac:dyDescent="0.25">
      <c r="A1649" s="20" t="s">
        <v>355</v>
      </c>
      <c r="B1649" s="21" t="s">
        <v>378</v>
      </c>
      <c r="C1649">
        <v>192</v>
      </c>
      <c r="D1649" s="34">
        <v>4</v>
      </c>
      <c r="E1649" s="26" t="str">
        <f>VLOOKUP(U1649, method!$A$1:$B$15, 2, 0)</f>
        <v>放頭</v>
      </c>
      <c r="F1649">
        <v>12</v>
      </c>
      <c r="G1649">
        <v>125</v>
      </c>
      <c r="H1649" s="44">
        <v>1200</v>
      </c>
      <c r="I1649" s="25" t="s">
        <v>26</v>
      </c>
      <c r="J1649">
        <v>1</v>
      </c>
      <c r="K1649">
        <v>9.7200000000000006</v>
      </c>
      <c r="L1649">
        <v>5</v>
      </c>
      <c r="M1649">
        <v>1</v>
      </c>
      <c r="N1649">
        <v>25</v>
      </c>
      <c r="O1649" t="s">
        <v>631</v>
      </c>
      <c r="P1649" s="35" t="s">
        <v>455</v>
      </c>
      <c r="Q1649">
        <v>3</v>
      </c>
      <c r="R1649">
        <v>66</v>
      </c>
      <c r="S1649" s="19" t="s">
        <v>57</v>
      </c>
      <c r="T1649" s="10">
        <v>2</v>
      </c>
      <c r="U1649">
        <v>1</v>
      </c>
      <c r="V1649">
        <v>1</v>
      </c>
      <c r="W1649">
        <v>4</v>
      </c>
      <c r="AA1649">
        <v>1116</v>
      </c>
      <c r="AB1649" t="s">
        <v>1746</v>
      </c>
    </row>
    <row r="1650" spans="1:29" x14ac:dyDescent="0.25">
      <c r="A1650" s="20" t="s">
        <v>355</v>
      </c>
      <c r="B1650" s="21" t="s">
        <v>378</v>
      </c>
      <c r="C1650">
        <v>76</v>
      </c>
      <c r="D1650">
        <v>13</v>
      </c>
      <c r="E1650" s="29" t="str">
        <f>VLOOKUP(U1650, method!$A$1:$B$15, 2, 0)</f>
        <v>留後</v>
      </c>
      <c r="F1650">
        <v>9</v>
      </c>
      <c r="G1650">
        <v>121</v>
      </c>
      <c r="H1650" s="46">
        <v>1400</v>
      </c>
      <c r="I1650" s="25" t="s">
        <v>26</v>
      </c>
      <c r="J1650">
        <v>1</v>
      </c>
      <c r="K1650">
        <v>23.43</v>
      </c>
      <c r="L1650">
        <v>15</v>
      </c>
      <c r="M1650">
        <v>12</v>
      </c>
      <c r="N1650">
        <v>24</v>
      </c>
      <c r="O1650" t="s">
        <v>631</v>
      </c>
      <c r="P1650" s="35" t="s">
        <v>455</v>
      </c>
      <c r="Q1650">
        <v>3</v>
      </c>
      <c r="R1650">
        <v>66</v>
      </c>
      <c r="S1650" s="19" t="s">
        <v>57</v>
      </c>
      <c r="T1650" t="s">
        <v>1648</v>
      </c>
      <c r="U1650">
        <v>11</v>
      </c>
      <c r="V1650">
        <v>11</v>
      </c>
      <c r="W1650">
        <v>14</v>
      </c>
      <c r="X1650">
        <v>13</v>
      </c>
      <c r="AA1650">
        <v>1119</v>
      </c>
      <c r="AB1650" t="s">
        <v>586</v>
      </c>
    </row>
    <row r="1651" spans="1:29" x14ac:dyDescent="0.25">
      <c r="A1651" s="20" t="s">
        <v>355</v>
      </c>
      <c r="B1651" s="22" t="s">
        <v>382</v>
      </c>
      <c r="C1651">
        <v>13</v>
      </c>
      <c r="D1651">
        <v>10</v>
      </c>
      <c r="E1651" s="28" t="str">
        <f>VLOOKUP(U1651, method!$A$1:$B$15, 2, 0)</f>
        <v>中前</v>
      </c>
      <c r="F1651">
        <v>4</v>
      </c>
      <c r="G1651">
        <v>119</v>
      </c>
      <c r="H1651" s="44">
        <v>1200</v>
      </c>
      <c r="I1651" s="15" t="s">
        <v>391</v>
      </c>
      <c r="J1651">
        <v>1</v>
      </c>
      <c r="K1651">
        <v>9.93</v>
      </c>
      <c r="L1651">
        <v>31</v>
      </c>
      <c r="M1651">
        <v>5</v>
      </c>
      <c r="N1651">
        <v>25</v>
      </c>
      <c r="O1651" t="s">
        <v>551</v>
      </c>
      <c r="P1651" s="35" t="s">
        <v>455</v>
      </c>
      <c r="Q1651">
        <v>3</v>
      </c>
      <c r="R1651">
        <v>64</v>
      </c>
      <c r="S1651" s="17" t="s">
        <v>68</v>
      </c>
      <c r="T1651" t="s">
        <v>637</v>
      </c>
      <c r="U1651">
        <v>6</v>
      </c>
      <c r="V1651">
        <v>7</v>
      </c>
      <c r="W1651">
        <v>10</v>
      </c>
      <c r="AA1651">
        <v>1116</v>
      </c>
      <c r="AB1651" t="s">
        <v>463</v>
      </c>
    </row>
    <row r="1652" spans="1:29" x14ac:dyDescent="0.25">
      <c r="A1652" s="20" t="s">
        <v>355</v>
      </c>
      <c r="B1652" s="22" t="s">
        <v>382</v>
      </c>
      <c r="C1652">
        <v>9.6</v>
      </c>
      <c r="D1652">
        <v>11</v>
      </c>
      <c r="E1652" s="26" t="str">
        <f>VLOOKUP(U1652, method!$A$1:$B$15, 2, 0)</f>
        <v>放頭</v>
      </c>
      <c r="F1652">
        <v>8</v>
      </c>
      <c r="G1652">
        <v>122</v>
      </c>
      <c r="H1652" s="44">
        <v>1200</v>
      </c>
      <c r="I1652" s="15" t="s">
        <v>391</v>
      </c>
      <c r="J1652">
        <v>1</v>
      </c>
      <c r="K1652">
        <v>10.4</v>
      </c>
      <c r="L1652">
        <v>10</v>
      </c>
      <c r="M1652">
        <v>5</v>
      </c>
      <c r="N1652">
        <v>25</v>
      </c>
      <c r="O1652" t="s">
        <v>532</v>
      </c>
      <c r="P1652" s="35" t="s">
        <v>455</v>
      </c>
      <c r="Q1652">
        <v>3</v>
      </c>
      <c r="R1652">
        <v>66</v>
      </c>
      <c r="S1652" s="17" t="s">
        <v>68</v>
      </c>
      <c r="T1652" t="s">
        <v>465</v>
      </c>
      <c r="U1652">
        <v>2</v>
      </c>
      <c r="V1652">
        <v>2</v>
      </c>
      <c r="W1652">
        <v>11</v>
      </c>
      <c r="AA1652">
        <v>1105</v>
      </c>
      <c r="AB1652" t="s">
        <v>463</v>
      </c>
    </row>
    <row r="1653" spans="1:29" x14ac:dyDescent="0.25">
      <c r="A1653" s="20" t="s">
        <v>355</v>
      </c>
      <c r="B1653" s="22" t="s">
        <v>382</v>
      </c>
      <c r="C1653">
        <v>27</v>
      </c>
      <c r="D1653">
        <v>6</v>
      </c>
      <c r="E1653" s="28" t="str">
        <f>VLOOKUP(U1653, method!$A$1:$B$15, 2, 0)</f>
        <v>中前</v>
      </c>
      <c r="F1653">
        <v>8</v>
      </c>
      <c r="G1653">
        <v>125</v>
      </c>
      <c r="H1653" s="46">
        <v>1400</v>
      </c>
      <c r="I1653" s="21" t="s">
        <v>61</v>
      </c>
      <c r="J1653">
        <v>1</v>
      </c>
      <c r="K1653">
        <v>21.67</v>
      </c>
      <c r="L1653">
        <v>13</v>
      </c>
      <c r="M1653">
        <v>4</v>
      </c>
      <c r="N1653">
        <v>25</v>
      </c>
      <c r="O1653" t="s">
        <v>532</v>
      </c>
      <c r="P1653" s="35" t="s">
        <v>455</v>
      </c>
      <c r="Q1653">
        <v>3</v>
      </c>
      <c r="R1653">
        <v>68</v>
      </c>
      <c r="S1653" s="17" t="s">
        <v>68</v>
      </c>
      <c r="T1653">
        <v>3</v>
      </c>
      <c r="U1653">
        <v>7</v>
      </c>
      <c r="V1653">
        <v>5</v>
      </c>
      <c r="W1653">
        <v>5</v>
      </c>
      <c r="X1653">
        <v>6</v>
      </c>
      <c r="AA1653">
        <v>1096</v>
      </c>
      <c r="AB1653" t="s">
        <v>463</v>
      </c>
    </row>
    <row r="1654" spans="1:29" x14ac:dyDescent="0.25">
      <c r="A1654" s="20" t="s">
        <v>355</v>
      </c>
      <c r="B1654" s="22" t="s">
        <v>382</v>
      </c>
      <c r="C1654">
        <v>11</v>
      </c>
      <c r="D1654">
        <v>7</v>
      </c>
      <c r="E1654" s="28" t="str">
        <f>VLOOKUP(U1654, method!$A$1:$B$15, 2, 0)</f>
        <v>中前</v>
      </c>
      <c r="F1654">
        <v>7</v>
      </c>
      <c r="G1654">
        <v>123</v>
      </c>
      <c r="H1654" s="44">
        <v>1200</v>
      </c>
      <c r="I1654" s="21" t="s">
        <v>61</v>
      </c>
      <c r="J1654">
        <v>1</v>
      </c>
      <c r="K1654">
        <v>10.029999999999999</v>
      </c>
      <c r="L1654">
        <v>19</v>
      </c>
      <c r="M1654">
        <v>3</v>
      </c>
      <c r="N1654">
        <v>25</v>
      </c>
      <c r="O1654" s="30" t="s">
        <v>445</v>
      </c>
      <c r="P1654" s="35" t="s">
        <v>436</v>
      </c>
      <c r="Q1654">
        <v>3</v>
      </c>
      <c r="R1654">
        <v>68</v>
      </c>
      <c r="S1654" s="17" t="s">
        <v>68</v>
      </c>
      <c r="T1654" s="10" t="s">
        <v>442</v>
      </c>
      <c r="U1654">
        <v>5</v>
      </c>
      <c r="V1654">
        <v>5</v>
      </c>
      <c r="W1654">
        <v>7</v>
      </c>
      <c r="AA1654">
        <v>1086</v>
      </c>
      <c r="AB1654" t="s">
        <v>463</v>
      </c>
    </row>
    <row r="1655" spans="1:29" x14ac:dyDescent="0.25">
      <c r="A1655" s="20" t="s">
        <v>355</v>
      </c>
      <c r="B1655" s="23" t="s">
        <v>385</v>
      </c>
      <c r="C1655">
        <v>13</v>
      </c>
      <c r="D1655" s="33">
        <v>1</v>
      </c>
      <c r="E1655" s="27" t="str">
        <f>VLOOKUP(U1655, method!$A$1:$B$15, 2, 0)</f>
        <v>中後</v>
      </c>
      <c r="F1655">
        <v>8</v>
      </c>
      <c r="G1655">
        <v>125</v>
      </c>
      <c r="H1655" s="44">
        <v>1200</v>
      </c>
      <c r="I1655" s="17" t="s">
        <v>448</v>
      </c>
      <c r="J1655">
        <v>1</v>
      </c>
      <c r="K1655">
        <v>9.44</v>
      </c>
      <c r="L1655">
        <v>9</v>
      </c>
      <c r="M1655">
        <v>7</v>
      </c>
      <c r="N1655">
        <v>25</v>
      </c>
      <c r="O1655" s="31" t="s">
        <v>439</v>
      </c>
      <c r="P1655" s="35" t="s">
        <v>436</v>
      </c>
      <c r="Q1655">
        <v>4</v>
      </c>
      <c r="R1655">
        <v>52</v>
      </c>
      <c r="S1655" s="17" t="s">
        <v>116</v>
      </c>
      <c r="T1655">
        <v>3</v>
      </c>
      <c r="U1655">
        <v>9</v>
      </c>
      <c r="V1655">
        <v>9</v>
      </c>
      <c r="W1655">
        <v>1</v>
      </c>
      <c r="AA1655">
        <v>1032</v>
      </c>
      <c r="AB1655" t="s">
        <v>16</v>
      </c>
    </row>
    <row r="1656" spans="1:29" x14ac:dyDescent="0.25">
      <c r="A1656" s="20" t="s">
        <v>355</v>
      </c>
      <c r="B1656" s="23" t="s">
        <v>385</v>
      </c>
      <c r="C1656">
        <v>14</v>
      </c>
      <c r="D1656">
        <v>7</v>
      </c>
      <c r="E1656" s="29" t="str">
        <f>VLOOKUP(U1656, method!$A$1:$B$15, 2, 0)</f>
        <v>留後</v>
      </c>
      <c r="F1656">
        <v>11</v>
      </c>
      <c r="G1656">
        <v>127</v>
      </c>
      <c r="H1656" s="44">
        <v>1200</v>
      </c>
      <c r="I1656" s="16" t="s">
        <v>71</v>
      </c>
      <c r="J1656">
        <v>1</v>
      </c>
      <c r="K1656">
        <v>9.94</v>
      </c>
      <c r="L1656">
        <v>25</v>
      </c>
      <c r="M1656">
        <v>6</v>
      </c>
      <c r="N1656">
        <v>25</v>
      </c>
      <c r="O1656" s="31" t="s">
        <v>435</v>
      </c>
      <c r="P1656" s="35" t="s">
        <v>436</v>
      </c>
      <c r="Q1656">
        <v>4</v>
      </c>
      <c r="R1656">
        <v>52</v>
      </c>
      <c r="S1656" s="17" t="s">
        <v>116</v>
      </c>
      <c r="T1656" s="10" t="s">
        <v>442</v>
      </c>
      <c r="U1656">
        <v>12</v>
      </c>
      <c r="V1656">
        <v>10</v>
      </c>
      <c r="W1656">
        <v>7</v>
      </c>
      <c r="AA1656">
        <v>1044</v>
      </c>
      <c r="AB1656" t="s">
        <v>16</v>
      </c>
    </row>
    <row r="1657" spans="1:29" x14ac:dyDescent="0.25">
      <c r="A1657" s="20" t="s">
        <v>355</v>
      </c>
      <c r="B1657" s="23" t="s">
        <v>385</v>
      </c>
      <c r="C1657">
        <v>16</v>
      </c>
      <c r="D1657" s="33">
        <v>2</v>
      </c>
      <c r="E1657" s="27" t="str">
        <f>VLOOKUP(U1657, method!$A$1:$B$15, 2, 0)</f>
        <v>中後</v>
      </c>
      <c r="F1657">
        <v>6</v>
      </c>
      <c r="G1657">
        <v>122</v>
      </c>
      <c r="H1657" s="44">
        <v>1200</v>
      </c>
      <c r="I1657" s="15" t="s">
        <v>441</v>
      </c>
      <c r="J1657">
        <v>1</v>
      </c>
      <c r="K1657">
        <v>10.47</v>
      </c>
      <c r="L1657">
        <v>11</v>
      </c>
      <c r="M1657">
        <v>6</v>
      </c>
      <c r="N1657">
        <v>25</v>
      </c>
      <c r="O1657" s="30" t="s">
        <v>445</v>
      </c>
      <c r="P1657" s="35" t="s">
        <v>436</v>
      </c>
      <c r="Q1657">
        <v>4</v>
      </c>
      <c r="R1657">
        <v>50</v>
      </c>
      <c r="S1657" s="17" t="s">
        <v>116</v>
      </c>
      <c r="T1657" s="10" t="s">
        <v>376</v>
      </c>
      <c r="U1657">
        <v>8</v>
      </c>
      <c r="V1657">
        <v>9</v>
      </c>
      <c r="W1657">
        <v>2</v>
      </c>
      <c r="AA1657">
        <v>1053</v>
      </c>
      <c r="AB1657" t="s">
        <v>1844</v>
      </c>
    </row>
    <row r="1658" spans="1:29" x14ac:dyDescent="0.25">
      <c r="A1658" s="20" t="s">
        <v>355</v>
      </c>
      <c r="B1658" s="23" t="s">
        <v>385</v>
      </c>
      <c r="C1658">
        <v>36</v>
      </c>
      <c r="D1658">
        <v>7</v>
      </c>
      <c r="E1658" s="29" t="str">
        <f>VLOOKUP(U1658, method!$A$1:$B$15, 2, 0)</f>
        <v>留後</v>
      </c>
      <c r="F1658">
        <v>10</v>
      </c>
      <c r="G1658">
        <v>127</v>
      </c>
      <c r="H1658" s="44">
        <v>1200</v>
      </c>
      <c r="I1658" s="18" t="s">
        <v>201</v>
      </c>
      <c r="J1658">
        <v>1</v>
      </c>
      <c r="K1658">
        <v>10.81</v>
      </c>
      <c r="L1658">
        <v>14</v>
      </c>
      <c r="M1658">
        <v>5</v>
      </c>
      <c r="N1658">
        <v>25</v>
      </c>
      <c r="O1658" s="30" t="s">
        <v>445</v>
      </c>
      <c r="P1658" s="35" t="s">
        <v>436</v>
      </c>
      <c r="Q1658">
        <v>4</v>
      </c>
      <c r="R1658">
        <v>52</v>
      </c>
      <c r="S1658" s="15" t="s">
        <v>34</v>
      </c>
      <c r="T1658" t="s">
        <v>480</v>
      </c>
      <c r="U1658">
        <v>12</v>
      </c>
      <c r="V1658">
        <v>11</v>
      </c>
      <c r="W1658">
        <v>7</v>
      </c>
      <c r="AA1658">
        <v>1057</v>
      </c>
      <c r="AB1658" t="s">
        <v>208</v>
      </c>
    </row>
    <row r="1659" spans="1:29" x14ac:dyDescent="0.25">
      <c r="A1659" s="20" t="s">
        <v>355</v>
      </c>
      <c r="B1659" s="23" t="s">
        <v>385</v>
      </c>
      <c r="C1659">
        <v>105</v>
      </c>
      <c r="D1659">
        <v>8</v>
      </c>
      <c r="E1659" s="28" t="str">
        <f>VLOOKUP(U1659, method!$A$1:$B$15, 2, 0)</f>
        <v>中前</v>
      </c>
      <c r="F1659">
        <v>12</v>
      </c>
      <c r="G1659">
        <v>130</v>
      </c>
      <c r="H1659" s="44">
        <v>1200</v>
      </c>
      <c r="I1659" s="15" t="s">
        <v>391</v>
      </c>
      <c r="J1659">
        <v>1</v>
      </c>
      <c r="K1659">
        <v>10.37</v>
      </c>
      <c r="L1659">
        <v>23</v>
      </c>
      <c r="M1659">
        <v>4</v>
      </c>
      <c r="N1659">
        <v>25</v>
      </c>
      <c r="O1659" s="31" t="s">
        <v>435</v>
      </c>
      <c r="P1659" s="35" t="s">
        <v>455</v>
      </c>
      <c r="Q1659">
        <v>4</v>
      </c>
      <c r="R1659">
        <v>54</v>
      </c>
      <c r="S1659" s="15" t="s">
        <v>34</v>
      </c>
      <c r="T1659" t="s">
        <v>495</v>
      </c>
      <c r="U1659">
        <v>7</v>
      </c>
      <c r="V1659">
        <v>5</v>
      </c>
      <c r="W1659">
        <v>8</v>
      </c>
      <c r="AA1659">
        <v>1060</v>
      </c>
      <c r="AB1659" t="s">
        <v>1845</v>
      </c>
    </row>
    <row r="1660" spans="1:29" x14ac:dyDescent="0.25">
      <c r="A1660" s="20" t="s">
        <v>355</v>
      </c>
      <c r="B1660" s="23" t="s">
        <v>385</v>
      </c>
      <c r="C1660">
        <v>120</v>
      </c>
      <c r="D1660">
        <v>9</v>
      </c>
      <c r="E1660" s="28" t="str">
        <f>VLOOKUP(U1660, method!$A$1:$B$15, 2, 0)</f>
        <v>中前</v>
      </c>
      <c r="F1660">
        <v>8</v>
      </c>
      <c r="G1660">
        <v>129</v>
      </c>
      <c r="H1660" s="44">
        <v>1200</v>
      </c>
      <c r="I1660" s="17" t="s">
        <v>448</v>
      </c>
      <c r="J1660">
        <v>1</v>
      </c>
      <c r="K1660">
        <v>10.41</v>
      </c>
      <c r="L1660">
        <v>30</v>
      </c>
      <c r="M1660">
        <v>3</v>
      </c>
      <c r="N1660">
        <v>25</v>
      </c>
      <c r="O1660" t="s">
        <v>491</v>
      </c>
      <c r="P1660" s="35" t="s">
        <v>455</v>
      </c>
      <c r="Q1660">
        <v>4</v>
      </c>
      <c r="R1660">
        <v>56</v>
      </c>
      <c r="S1660" s="15" t="s">
        <v>34</v>
      </c>
      <c r="T1660" t="s">
        <v>473</v>
      </c>
      <c r="U1660">
        <v>6</v>
      </c>
      <c r="V1660">
        <v>9</v>
      </c>
      <c r="W1660">
        <v>9</v>
      </c>
      <c r="AA1660">
        <v>1061</v>
      </c>
      <c r="AB1660" t="s">
        <v>346</v>
      </c>
    </row>
    <row r="1661" spans="1:29" x14ac:dyDescent="0.25">
      <c r="A1661" s="20" t="s">
        <v>355</v>
      </c>
      <c r="B1661" s="23" t="s">
        <v>385</v>
      </c>
      <c r="C1661">
        <v>37</v>
      </c>
      <c r="D1661">
        <v>12</v>
      </c>
      <c r="E1661" s="28" t="str">
        <f>VLOOKUP(U1661, method!$A$1:$B$15, 2, 0)</f>
        <v>中前</v>
      </c>
      <c r="F1661">
        <v>7</v>
      </c>
      <c r="G1661">
        <v>134</v>
      </c>
      <c r="H1661" s="44">
        <v>1200</v>
      </c>
      <c r="I1661" s="22" t="s">
        <v>33</v>
      </c>
      <c r="J1661">
        <v>1</v>
      </c>
      <c r="K1661">
        <v>10.37</v>
      </c>
      <c r="L1661">
        <v>16</v>
      </c>
      <c r="M1661">
        <v>2</v>
      </c>
      <c r="N1661">
        <v>25</v>
      </c>
      <c r="O1661" t="s">
        <v>631</v>
      </c>
      <c r="P1661" s="35" t="s">
        <v>436</v>
      </c>
      <c r="Q1661">
        <v>4</v>
      </c>
      <c r="R1661">
        <v>59</v>
      </c>
      <c r="S1661" s="15" t="s">
        <v>34</v>
      </c>
      <c r="T1661">
        <v>10</v>
      </c>
      <c r="U1661">
        <v>5</v>
      </c>
      <c r="V1661">
        <v>6</v>
      </c>
      <c r="W1661">
        <v>12</v>
      </c>
      <c r="AA1661">
        <v>1060</v>
      </c>
      <c r="AB1661" t="s">
        <v>346</v>
      </c>
    </row>
    <row r="1662" spans="1:29" x14ac:dyDescent="0.25">
      <c r="A1662" s="20" t="s">
        <v>355</v>
      </c>
      <c r="B1662" s="23" t="s">
        <v>385</v>
      </c>
      <c r="C1662" t="s">
        <v>463</v>
      </c>
      <c r="D1662" t="s">
        <v>724</v>
      </c>
      <c r="F1662" t="s">
        <v>463</v>
      </c>
      <c r="G1662">
        <v>133</v>
      </c>
      <c r="H1662" s="44">
        <v>1200</v>
      </c>
      <c r="I1662" s="17" t="s">
        <v>448</v>
      </c>
      <c r="J1662" t="s">
        <v>463</v>
      </c>
      <c r="L1662">
        <v>3</v>
      </c>
      <c r="M1662">
        <v>11</v>
      </c>
      <c r="N1662">
        <v>24</v>
      </c>
      <c r="O1662" t="s">
        <v>631</v>
      </c>
      <c r="P1662" s="35" t="s">
        <v>436</v>
      </c>
      <c r="Q1662">
        <v>4</v>
      </c>
      <c r="R1662">
        <v>59</v>
      </c>
      <c r="S1662" s="15" t="s">
        <v>34</v>
      </c>
      <c r="T1662" t="s">
        <v>463</v>
      </c>
      <c r="U1662" t="s">
        <v>463</v>
      </c>
      <c r="AA1662" t="s">
        <v>463</v>
      </c>
      <c r="AB1662" t="s">
        <v>463</v>
      </c>
      <c r="AC1662" t="s">
        <v>463</v>
      </c>
    </row>
    <row r="1663" spans="1:29" x14ac:dyDescent="0.25">
      <c r="A1663" s="20" t="s">
        <v>355</v>
      </c>
      <c r="B1663" s="23" t="s">
        <v>385</v>
      </c>
      <c r="C1663">
        <v>8.4</v>
      </c>
      <c r="D1663">
        <v>7</v>
      </c>
      <c r="E1663" s="29" t="str">
        <f>VLOOKUP(U1663, method!$A$1:$B$15, 2, 0)</f>
        <v>留後</v>
      </c>
      <c r="F1663">
        <v>3</v>
      </c>
      <c r="G1663">
        <v>121</v>
      </c>
      <c r="H1663" s="44">
        <v>1200</v>
      </c>
      <c r="I1663" s="20" t="s">
        <v>56</v>
      </c>
      <c r="J1663">
        <v>1</v>
      </c>
      <c r="K1663">
        <v>10.52</v>
      </c>
      <c r="L1663">
        <v>16</v>
      </c>
      <c r="M1663">
        <v>10</v>
      </c>
      <c r="N1663">
        <v>24</v>
      </c>
      <c r="O1663" s="30" t="s">
        <v>445</v>
      </c>
      <c r="P1663" s="35" t="s">
        <v>436</v>
      </c>
      <c r="Q1663">
        <v>3</v>
      </c>
      <c r="R1663">
        <v>61</v>
      </c>
      <c r="S1663" s="15" t="s">
        <v>34</v>
      </c>
      <c r="T1663" t="s">
        <v>465</v>
      </c>
      <c r="U1663">
        <v>12</v>
      </c>
      <c r="V1663">
        <v>12</v>
      </c>
      <c r="W1663">
        <v>7</v>
      </c>
      <c r="AA1663">
        <v>1073</v>
      </c>
      <c r="AB1663" t="s">
        <v>346</v>
      </c>
    </row>
    <row r="1664" spans="1:29" x14ac:dyDescent="0.25">
      <c r="A1664" s="20" t="s">
        <v>355</v>
      </c>
      <c r="B1664" s="23" t="s">
        <v>385</v>
      </c>
      <c r="C1664">
        <v>37</v>
      </c>
      <c r="D1664">
        <v>12</v>
      </c>
      <c r="E1664" s="29" t="str">
        <f>VLOOKUP(U1664, method!$A$1:$B$15, 2, 0)</f>
        <v>留後</v>
      </c>
      <c r="F1664">
        <v>10</v>
      </c>
      <c r="G1664">
        <v>120</v>
      </c>
      <c r="H1664" s="44">
        <v>1200</v>
      </c>
      <c r="I1664" s="24" t="s">
        <v>146</v>
      </c>
      <c r="J1664">
        <v>1</v>
      </c>
      <c r="K1664">
        <v>9.93</v>
      </c>
      <c r="L1664">
        <v>6</v>
      </c>
      <c r="M1664">
        <v>7</v>
      </c>
      <c r="N1664">
        <v>24</v>
      </c>
      <c r="O1664" t="s">
        <v>532</v>
      </c>
      <c r="P1664" s="35" t="s">
        <v>436</v>
      </c>
      <c r="Q1664">
        <v>3</v>
      </c>
      <c r="R1664">
        <v>63</v>
      </c>
      <c r="S1664" s="15" t="s">
        <v>34</v>
      </c>
      <c r="T1664" t="s">
        <v>562</v>
      </c>
      <c r="U1664">
        <v>11</v>
      </c>
      <c r="V1664">
        <v>12</v>
      </c>
      <c r="W1664">
        <v>12</v>
      </c>
      <c r="AA1664">
        <v>1083</v>
      </c>
      <c r="AB1664" t="s">
        <v>346</v>
      </c>
    </row>
    <row r="1665" spans="1:28" x14ac:dyDescent="0.25">
      <c r="A1665" s="20" t="s">
        <v>355</v>
      </c>
      <c r="B1665" s="23" t="s">
        <v>385</v>
      </c>
      <c r="C1665">
        <v>20</v>
      </c>
      <c r="D1665" s="33">
        <v>3</v>
      </c>
      <c r="E1665" s="26" t="str">
        <f>VLOOKUP(U1665, method!$A$1:$B$15, 2, 0)</f>
        <v>放頭</v>
      </c>
      <c r="F1665">
        <v>1</v>
      </c>
      <c r="G1665">
        <v>120</v>
      </c>
      <c r="H1665" s="44">
        <v>1200</v>
      </c>
      <c r="I1665" s="17" t="s">
        <v>448</v>
      </c>
      <c r="J1665">
        <v>1</v>
      </c>
      <c r="K1665">
        <v>11.46</v>
      </c>
      <c r="L1665">
        <v>15</v>
      </c>
      <c r="M1665">
        <v>6</v>
      </c>
      <c r="N1665">
        <v>24</v>
      </c>
      <c r="O1665" t="s">
        <v>631</v>
      </c>
      <c r="P1665" s="36" t="s">
        <v>698</v>
      </c>
      <c r="Q1665">
        <v>3</v>
      </c>
      <c r="R1665">
        <v>63</v>
      </c>
      <c r="S1665" s="15" t="s">
        <v>34</v>
      </c>
      <c r="T1665">
        <v>7</v>
      </c>
      <c r="U1665">
        <v>3</v>
      </c>
      <c r="V1665">
        <v>4</v>
      </c>
      <c r="W1665">
        <v>3</v>
      </c>
      <c r="AA1665">
        <v>1076</v>
      </c>
      <c r="AB1665" t="s">
        <v>596</v>
      </c>
    </row>
    <row r="1666" spans="1:28" x14ac:dyDescent="0.25">
      <c r="A1666" s="20" t="s">
        <v>355</v>
      </c>
      <c r="B1666" s="24" t="s">
        <v>2627</v>
      </c>
      <c r="C1666">
        <v>8.3000000000000007</v>
      </c>
      <c r="D1666">
        <v>7</v>
      </c>
      <c r="E1666" s="28" t="str">
        <f>VLOOKUP(U1666, method!$A$1:$B$15, 2, 0)</f>
        <v>中前</v>
      </c>
      <c r="F1666">
        <v>2</v>
      </c>
      <c r="G1666">
        <v>126</v>
      </c>
      <c r="H1666" s="46">
        <v>1000</v>
      </c>
      <c r="I1666" s="23" t="s">
        <v>39</v>
      </c>
      <c r="J1666">
        <v>0</v>
      </c>
      <c r="K1666">
        <v>57.38</v>
      </c>
      <c r="L1666">
        <v>25</v>
      </c>
      <c r="M1666">
        <v>6</v>
      </c>
      <c r="N1666">
        <v>25</v>
      </c>
      <c r="O1666" s="31" t="s">
        <v>435</v>
      </c>
      <c r="P1666" s="35" t="s">
        <v>436</v>
      </c>
      <c r="Q1666">
        <v>3</v>
      </c>
      <c r="R1666">
        <v>70</v>
      </c>
      <c r="S1666" s="19" t="s">
        <v>13</v>
      </c>
      <c r="T1666">
        <v>6</v>
      </c>
      <c r="U1666">
        <v>4</v>
      </c>
      <c r="V1666">
        <v>4</v>
      </c>
      <c r="W1666">
        <v>7</v>
      </c>
      <c r="AA1666">
        <v>1155</v>
      </c>
      <c r="AB1666" t="s">
        <v>30</v>
      </c>
    </row>
    <row r="1667" spans="1:28" x14ac:dyDescent="0.25">
      <c r="A1667" s="20" t="s">
        <v>355</v>
      </c>
      <c r="B1667" s="24" t="s">
        <v>2627</v>
      </c>
      <c r="C1667">
        <v>3.8</v>
      </c>
      <c r="D1667" s="34">
        <v>5</v>
      </c>
      <c r="E1667" s="26" t="str">
        <f>VLOOKUP(U1667, method!$A$1:$B$15, 2, 0)</f>
        <v>放頭</v>
      </c>
      <c r="F1667">
        <v>4</v>
      </c>
      <c r="G1667">
        <v>121</v>
      </c>
      <c r="H1667" s="44">
        <v>1200</v>
      </c>
      <c r="I1667" s="15" t="s">
        <v>441</v>
      </c>
      <c r="J1667">
        <v>1</v>
      </c>
      <c r="K1667">
        <v>10.01</v>
      </c>
      <c r="L1667">
        <v>28</v>
      </c>
      <c r="M1667">
        <v>5</v>
      </c>
      <c r="N1667">
        <v>25</v>
      </c>
      <c r="O1667" s="31" t="s">
        <v>451</v>
      </c>
      <c r="P1667" s="35" t="s">
        <v>436</v>
      </c>
      <c r="Q1667">
        <v>3</v>
      </c>
      <c r="R1667">
        <v>71</v>
      </c>
      <c r="S1667" s="19" t="s">
        <v>13</v>
      </c>
      <c r="T1667" s="10" t="s">
        <v>552</v>
      </c>
      <c r="U1667">
        <v>2</v>
      </c>
      <c r="V1667">
        <v>1</v>
      </c>
      <c r="W1667">
        <v>5</v>
      </c>
      <c r="AA1667">
        <v>1170</v>
      </c>
      <c r="AB1667" t="s">
        <v>30</v>
      </c>
    </row>
    <row r="1668" spans="1:28" x14ac:dyDescent="0.25">
      <c r="A1668" s="20" t="s">
        <v>355</v>
      </c>
      <c r="B1668" s="24" t="s">
        <v>2627</v>
      </c>
      <c r="C1668">
        <v>6.7</v>
      </c>
      <c r="D1668">
        <v>6</v>
      </c>
      <c r="E1668" s="26" t="str">
        <f>VLOOKUP(U1668, method!$A$1:$B$15, 2, 0)</f>
        <v>放頭</v>
      </c>
      <c r="F1668">
        <v>7</v>
      </c>
      <c r="G1668">
        <v>122</v>
      </c>
      <c r="H1668" s="46">
        <v>1000</v>
      </c>
      <c r="I1668" s="15" t="s">
        <v>441</v>
      </c>
      <c r="J1668">
        <v>0</v>
      </c>
      <c r="K1668">
        <v>56.95</v>
      </c>
      <c r="L1668">
        <v>23</v>
      </c>
      <c r="M1668">
        <v>4</v>
      </c>
      <c r="N1668">
        <v>25</v>
      </c>
      <c r="O1668" s="31" t="s">
        <v>435</v>
      </c>
      <c r="P1668" s="35" t="s">
        <v>455</v>
      </c>
      <c r="Q1668">
        <v>3</v>
      </c>
      <c r="R1668">
        <v>73</v>
      </c>
      <c r="S1668" s="19" t="s">
        <v>13</v>
      </c>
      <c r="T1668" t="s">
        <v>495</v>
      </c>
      <c r="U1668">
        <v>2</v>
      </c>
      <c r="V1668">
        <v>2</v>
      </c>
      <c r="W1668">
        <v>6</v>
      </c>
      <c r="AA1668">
        <v>1166</v>
      </c>
      <c r="AB1668" t="s">
        <v>30</v>
      </c>
    </row>
    <row r="1669" spans="1:28" x14ac:dyDescent="0.25">
      <c r="A1669" s="20" t="s">
        <v>355</v>
      </c>
      <c r="B1669" s="24" t="s">
        <v>2627</v>
      </c>
      <c r="C1669">
        <v>11</v>
      </c>
      <c r="D1669">
        <v>12</v>
      </c>
      <c r="E1669" s="26" t="str">
        <f>VLOOKUP(U1669, method!$A$1:$B$15, 2, 0)</f>
        <v>放頭</v>
      </c>
      <c r="F1669">
        <v>1</v>
      </c>
      <c r="G1669">
        <v>122</v>
      </c>
      <c r="H1669" s="44">
        <v>1200</v>
      </c>
      <c r="I1669" s="17" t="s">
        <v>448</v>
      </c>
      <c r="J1669">
        <v>1</v>
      </c>
      <c r="K1669">
        <v>10.44</v>
      </c>
      <c r="L1669">
        <v>26</v>
      </c>
      <c r="M1669">
        <v>3</v>
      </c>
      <c r="N1669">
        <v>25</v>
      </c>
      <c r="O1669" t="s">
        <v>511</v>
      </c>
      <c r="P1669" s="35" t="s">
        <v>455</v>
      </c>
      <c r="Q1669">
        <v>3</v>
      </c>
      <c r="R1669">
        <v>74</v>
      </c>
      <c r="S1669" s="19" t="s">
        <v>13</v>
      </c>
      <c r="T1669" t="s">
        <v>715</v>
      </c>
      <c r="U1669">
        <v>3</v>
      </c>
      <c r="V1669">
        <v>2</v>
      </c>
      <c r="W1669">
        <v>12</v>
      </c>
      <c r="AA1669">
        <v>1186</v>
      </c>
      <c r="AB1669" t="s">
        <v>30</v>
      </c>
    </row>
    <row r="1670" spans="1:28" x14ac:dyDescent="0.25">
      <c r="A1670" s="20" t="s">
        <v>355</v>
      </c>
      <c r="B1670" s="24" t="s">
        <v>2627</v>
      </c>
      <c r="C1670">
        <v>7.8</v>
      </c>
      <c r="D1670" s="33">
        <v>3</v>
      </c>
      <c r="E1670" s="26" t="str">
        <f>VLOOKUP(U1670, method!$A$1:$B$15, 2, 0)</f>
        <v>放頭</v>
      </c>
      <c r="F1670">
        <v>6</v>
      </c>
      <c r="G1670">
        <v>133</v>
      </c>
      <c r="H1670" s="44">
        <v>1200</v>
      </c>
      <c r="I1670" s="22" t="s">
        <v>470</v>
      </c>
      <c r="J1670">
        <v>1</v>
      </c>
      <c r="K1670">
        <v>9.27</v>
      </c>
      <c r="L1670">
        <v>12</v>
      </c>
      <c r="M1670">
        <v>3</v>
      </c>
      <c r="N1670">
        <v>25</v>
      </c>
      <c r="O1670" s="31" t="s">
        <v>439</v>
      </c>
      <c r="P1670" s="35" t="s">
        <v>436</v>
      </c>
      <c r="Q1670">
        <v>3</v>
      </c>
      <c r="R1670">
        <v>74</v>
      </c>
      <c r="S1670" s="19" t="s">
        <v>13</v>
      </c>
      <c r="T1670" s="10">
        <v>1</v>
      </c>
      <c r="U1670">
        <v>2</v>
      </c>
      <c r="V1670">
        <v>2</v>
      </c>
      <c r="W1670">
        <v>3</v>
      </c>
      <c r="AA1670">
        <v>1188</v>
      </c>
      <c r="AB1670" t="s">
        <v>30</v>
      </c>
    </row>
    <row r="1671" spans="1:28" x14ac:dyDescent="0.25">
      <c r="A1671" s="20" t="s">
        <v>355</v>
      </c>
      <c r="B1671" s="24" t="s">
        <v>2627</v>
      </c>
      <c r="C1671">
        <v>4.2</v>
      </c>
      <c r="D1671" s="33">
        <v>2</v>
      </c>
      <c r="E1671" s="26" t="str">
        <f>VLOOKUP(U1671, method!$A$1:$B$15, 2, 0)</f>
        <v>放頭</v>
      </c>
      <c r="F1671">
        <v>1</v>
      </c>
      <c r="G1671">
        <v>127</v>
      </c>
      <c r="H1671" s="44">
        <v>1200</v>
      </c>
      <c r="I1671" s="22" t="s">
        <v>470</v>
      </c>
      <c r="J1671">
        <v>1</v>
      </c>
      <c r="K1671">
        <v>9.81</v>
      </c>
      <c r="L1671">
        <v>5</v>
      </c>
      <c r="M1671">
        <v>3</v>
      </c>
      <c r="N1671">
        <v>25</v>
      </c>
      <c r="O1671" s="31" t="s">
        <v>451</v>
      </c>
      <c r="P1671" s="35" t="s">
        <v>455</v>
      </c>
      <c r="Q1671">
        <v>3</v>
      </c>
      <c r="R1671">
        <v>72</v>
      </c>
      <c r="S1671" s="19" t="s">
        <v>13</v>
      </c>
      <c r="T1671" s="10" t="s">
        <v>488</v>
      </c>
      <c r="U1671">
        <v>1</v>
      </c>
      <c r="V1671">
        <v>1</v>
      </c>
      <c r="W1671">
        <v>2</v>
      </c>
      <c r="AA1671">
        <v>1190</v>
      </c>
      <c r="AB1671" t="s">
        <v>30</v>
      </c>
    </row>
    <row r="1672" spans="1:28" x14ac:dyDescent="0.25">
      <c r="A1672" s="20" t="s">
        <v>355</v>
      </c>
      <c r="B1672" s="24" t="s">
        <v>2627</v>
      </c>
      <c r="C1672">
        <v>12</v>
      </c>
      <c r="D1672" s="34">
        <v>5</v>
      </c>
      <c r="E1672" s="26" t="str">
        <f>VLOOKUP(U1672, method!$A$1:$B$15, 2, 0)</f>
        <v>放頭</v>
      </c>
      <c r="F1672">
        <v>8</v>
      </c>
      <c r="G1672">
        <v>130</v>
      </c>
      <c r="H1672" s="44">
        <v>1200</v>
      </c>
      <c r="I1672" s="22" t="s">
        <v>470</v>
      </c>
      <c r="J1672">
        <v>1</v>
      </c>
      <c r="K1672">
        <v>10.26</v>
      </c>
      <c r="L1672">
        <v>19</v>
      </c>
      <c r="M1672">
        <v>2</v>
      </c>
      <c r="N1672">
        <v>25</v>
      </c>
      <c r="O1672" s="30" t="s">
        <v>445</v>
      </c>
      <c r="P1672" s="35" t="s">
        <v>455</v>
      </c>
      <c r="Q1672">
        <v>3</v>
      </c>
      <c r="R1672">
        <v>74</v>
      </c>
      <c r="S1672" s="19" t="s">
        <v>13</v>
      </c>
      <c r="T1672" t="s">
        <v>529</v>
      </c>
      <c r="U1672">
        <v>2</v>
      </c>
      <c r="V1672">
        <v>2</v>
      </c>
      <c r="W1672">
        <v>5</v>
      </c>
      <c r="AA1672">
        <v>1194</v>
      </c>
      <c r="AB1672" t="s">
        <v>30</v>
      </c>
    </row>
    <row r="1673" spans="1:28" x14ac:dyDescent="0.25">
      <c r="A1673" s="20" t="s">
        <v>355</v>
      </c>
      <c r="B1673" s="24" t="s">
        <v>2627</v>
      </c>
      <c r="C1673">
        <v>6</v>
      </c>
      <c r="D1673">
        <v>6</v>
      </c>
      <c r="E1673" s="28" t="str">
        <f>VLOOKUP(U1673, method!$A$1:$B$15, 2, 0)</f>
        <v>中前</v>
      </c>
      <c r="F1673">
        <v>9</v>
      </c>
      <c r="G1673">
        <v>135</v>
      </c>
      <c r="H1673" s="46">
        <v>1000</v>
      </c>
      <c r="I1673" s="17" t="s">
        <v>399</v>
      </c>
      <c r="J1673">
        <v>0</v>
      </c>
      <c r="K1673">
        <v>57.39</v>
      </c>
      <c r="L1673">
        <v>11</v>
      </c>
      <c r="M1673">
        <v>12</v>
      </c>
      <c r="N1673">
        <v>24</v>
      </c>
      <c r="O1673" s="30" t="s">
        <v>445</v>
      </c>
      <c r="P1673" s="35" t="s">
        <v>455</v>
      </c>
      <c r="Q1673">
        <v>3</v>
      </c>
      <c r="R1673">
        <v>75</v>
      </c>
      <c r="S1673" s="19" t="s">
        <v>13</v>
      </c>
      <c r="T1673" s="10" t="s">
        <v>552</v>
      </c>
      <c r="U1673">
        <v>4</v>
      </c>
      <c r="V1673">
        <v>5</v>
      </c>
      <c r="W1673">
        <v>6</v>
      </c>
      <c r="AA1673">
        <v>1194</v>
      </c>
      <c r="AB1673" t="s">
        <v>30</v>
      </c>
    </row>
    <row r="1674" spans="1:28" x14ac:dyDescent="0.25">
      <c r="A1674" s="20" t="s">
        <v>355</v>
      </c>
      <c r="B1674" s="24" t="s">
        <v>2627</v>
      </c>
      <c r="C1674">
        <v>19</v>
      </c>
      <c r="D1674" s="34">
        <v>5</v>
      </c>
      <c r="E1674" s="26" t="str">
        <f>VLOOKUP(U1674, method!$A$1:$B$15, 2, 0)</f>
        <v>放頭</v>
      </c>
      <c r="F1674">
        <v>11</v>
      </c>
      <c r="G1674">
        <v>128</v>
      </c>
      <c r="H1674" s="46">
        <v>1000</v>
      </c>
      <c r="I1674" s="17" t="s">
        <v>512</v>
      </c>
      <c r="J1674">
        <v>0</v>
      </c>
      <c r="K1674">
        <v>57.17</v>
      </c>
      <c r="L1674">
        <v>22</v>
      </c>
      <c r="M1674">
        <v>5</v>
      </c>
      <c r="N1674">
        <v>24</v>
      </c>
      <c r="O1674" s="31" t="s">
        <v>451</v>
      </c>
      <c r="P1674" s="35" t="s">
        <v>455</v>
      </c>
      <c r="Q1674">
        <v>3</v>
      </c>
      <c r="R1674">
        <v>75</v>
      </c>
      <c r="S1674" s="19" t="s">
        <v>13</v>
      </c>
      <c r="T1674" s="10">
        <v>1</v>
      </c>
      <c r="U1674">
        <v>3</v>
      </c>
      <c r="V1674">
        <v>3</v>
      </c>
      <c r="W1674">
        <v>5</v>
      </c>
      <c r="AA1674">
        <v>1175</v>
      </c>
      <c r="AB1674" t="s">
        <v>30</v>
      </c>
    </row>
    <row r="1675" spans="1:28" x14ac:dyDescent="0.25">
      <c r="A1675" s="20" t="s">
        <v>355</v>
      </c>
      <c r="B1675" s="24" t="s">
        <v>2627</v>
      </c>
      <c r="C1675">
        <v>2.5</v>
      </c>
      <c r="D1675">
        <v>6</v>
      </c>
      <c r="E1675" s="26" t="str">
        <f>VLOOKUP(U1675, method!$A$1:$B$15, 2, 0)</f>
        <v>放頭</v>
      </c>
      <c r="F1675">
        <v>3</v>
      </c>
      <c r="G1675">
        <v>127</v>
      </c>
      <c r="H1675" s="44">
        <v>1200</v>
      </c>
      <c r="I1675" s="17" t="s">
        <v>512</v>
      </c>
      <c r="J1675">
        <v>1</v>
      </c>
      <c r="K1675">
        <v>10.82</v>
      </c>
      <c r="L1675">
        <v>8</v>
      </c>
      <c r="M1675">
        <v>5</v>
      </c>
      <c r="N1675">
        <v>24</v>
      </c>
      <c r="O1675" s="30" t="s">
        <v>445</v>
      </c>
      <c r="P1675" s="35" t="s">
        <v>455</v>
      </c>
      <c r="Q1675">
        <v>3</v>
      </c>
      <c r="R1675">
        <v>75</v>
      </c>
      <c r="S1675" s="19" t="s">
        <v>13</v>
      </c>
      <c r="T1675" t="s">
        <v>558</v>
      </c>
      <c r="U1675">
        <v>2</v>
      </c>
      <c r="V1675">
        <v>1</v>
      </c>
      <c r="W1675">
        <v>6</v>
      </c>
      <c r="AA1675">
        <v>1163</v>
      </c>
      <c r="AB1675" t="s">
        <v>30</v>
      </c>
    </row>
    <row r="1676" spans="1:28" x14ac:dyDescent="0.25">
      <c r="A1676" s="20" t="s">
        <v>355</v>
      </c>
      <c r="B1676" s="24" t="s">
        <v>2627</v>
      </c>
      <c r="C1676">
        <v>4.2</v>
      </c>
      <c r="D1676" s="33">
        <v>1</v>
      </c>
      <c r="E1676" s="26" t="str">
        <f>VLOOKUP(U1676, method!$A$1:$B$15, 2, 0)</f>
        <v>放頭</v>
      </c>
      <c r="F1676">
        <v>11</v>
      </c>
      <c r="G1676">
        <v>123</v>
      </c>
      <c r="H1676" s="44">
        <v>1200</v>
      </c>
      <c r="I1676" s="18" t="s">
        <v>12</v>
      </c>
      <c r="J1676">
        <v>1</v>
      </c>
      <c r="K1676">
        <v>9.68</v>
      </c>
      <c r="L1676">
        <v>10</v>
      </c>
      <c r="M1676">
        <v>4</v>
      </c>
      <c r="N1676">
        <v>24</v>
      </c>
      <c r="O1676" s="30" t="s">
        <v>445</v>
      </c>
      <c r="P1676" s="35" t="s">
        <v>455</v>
      </c>
      <c r="Q1676">
        <v>3</v>
      </c>
      <c r="R1676">
        <v>68</v>
      </c>
      <c r="S1676" s="19" t="s">
        <v>13</v>
      </c>
      <c r="T1676" s="10" t="s">
        <v>597</v>
      </c>
      <c r="U1676">
        <v>1</v>
      </c>
      <c r="V1676">
        <v>1</v>
      </c>
      <c r="W1676">
        <v>1</v>
      </c>
      <c r="AA1676">
        <v>1167</v>
      </c>
      <c r="AB1676" t="s">
        <v>30</v>
      </c>
    </row>
    <row r="1677" spans="1:28" x14ac:dyDescent="0.25">
      <c r="A1677" s="20" t="s">
        <v>355</v>
      </c>
      <c r="B1677" s="24" t="s">
        <v>2627</v>
      </c>
      <c r="C1677">
        <v>4.5</v>
      </c>
      <c r="D1677" s="33">
        <v>1</v>
      </c>
      <c r="E1677" s="26" t="str">
        <f>VLOOKUP(U1677, method!$A$1:$B$15, 2, 0)</f>
        <v>放頭</v>
      </c>
      <c r="F1677">
        <v>3</v>
      </c>
      <c r="G1677">
        <v>130</v>
      </c>
      <c r="H1677" s="44">
        <v>1200</v>
      </c>
      <c r="I1677" s="17" t="s">
        <v>512</v>
      </c>
      <c r="J1677">
        <v>1</v>
      </c>
      <c r="K1677">
        <v>9.6</v>
      </c>
      <c r="L1677">
        <v>20</v>
      </c>
      <c r="M1677">
        <v>3</v>
      </c>
      <c r="N1677">
        <v>24</v>
      </c>
      <c r="O1677" s="31" t="s">
        <v>451</v>
      </c>
      <c r="P1677" s="35" t="s">
        <v>455</v>
      </c>
      <c r="Q1677">
        <v>4</v>
      </c>
      <c r="R1677">
        <v>58</v>
      </c>
      <c r="S1677" s="19" t="s">
        <v>13</v>
      </c>
      <c r="T1677" t="s">
        <v>519</v>
      </c>
      <c r="U1677">
        <v>2</v>
      </c>
      <c r="V1677">
        <v>2</v>
      </c>
      <c r="W1677">
        <v>1</v>
      </c>
      <c r="AA1677">
        <v>1151</v>
      </c>
      <c r="AB1677" t="s">
        <v>237</v>
      </c>
    </row>
    <row r="1678" spans="1:28" x14ac:dyDescent="0.25">
      <c r="A1678" s="20" t="s">
        <v>355</v>
      </c>
      <c r="B1678" s="24" t="s">
        <v>2627</v>
      </c>
      <c r="C1678">
        <v>12</v>
      </c>
      <c r="D1678">
        <v>7</v>
      </c>
      <c r="E1678" s="26" t="str">
        <f>VLOOKUP(U1678, method!$A$1:$B$15, 2, 0)</f>
        <v>放頭</v>
      </c>
      <c r="F1678">
        <v>4</v>
      </c>
      <c r="G1678">
        <v>120</v>
      </c>
      <c r="H1678" s="44">
        <v>1200</v>
      </c>
      <c r="I1678" s="23" t="s">
        <v>394</v>
      </c>
      <c r="J1678">
        <v>1</v>
      </c>
      <c r="K1678">
        <v>9.49</v>
      </c>
      <c r="L1678">
        <v>18</v>
      </c>
      <c r="M1678">
        <v>2</v>
      </c>
      <c r="N1678">
        <v>24</v>
      </c>
      <c r="O1678" t="s">
        <v>511</v>
      </c>
      <c r="P1678" s="35" t="s">
        <v>455</v>
      </c>
      <c r="Q1678">
        <v>3</v>
      </c>
      <c r="R1678">
        <v>60</v>
      </c>
      <c r="S1678" s="19" t="s">
        <v>13</v>
      </c>
      <c r="T1678">
        <v>4</v>
      </c>
      <c r="U1678">
        <v>1</v>
      </c>
      <c r="V1678">
        <v>1</v>
      </c>
      <c r="W1678">
        <v>7</v>
      </c>
      <c r="AA1678">
        <v>1173</v>
      </c>
      <c r="AB1678" t="s">
        <v>16</v>
      </c>
    </row>
    <row r="1679" spans="1:28" x14ac:dyDescent="0.25">
      <c r="A1679" s="20" t="s">
        <v>355</v>
      </c>
      <c r="B1679" s="24" t="s">
        <v>2627</v>
      </c>
      <c r="C1679">
        <v>23</v>
      </c>
      <c r="D1679" s="34">
        <v>4</v>
      </c>
      <c r="E1679" s="26" t="str">
        <f>VLOOKUP(U1679, method!$A$1:$B$15, 2, 0)</f>
        <v>放頭</v>
      </c>
      <c r="F1679">
        <v>9</v>
      </c>
      <c r="G1679">
        <v>117</v>
      </c>
      <c r="H1679" s="44">
        <v>1200</v>
      </c>
      <c r="I1679" s="23" t="s">
        <v>394</v>
      </c>
      <c r="J1679">
        <v>1</v>
      </c>
      <c r="K1679">
        <v>9.0399999999999991</v>
      </c>
      <c r="L1679">
        <v>24</v>
      </c>
      <c r="M1679">
        <v>1</v>
      </c>
      <c r="N1679">
        <v>24</v>
      </c>
      <c r="O1679" t="s">
        <v>511</v>
      </c>
      <c r="P1679" s="35" t="s">
        <v>455</v>
      </c>
      <c r="Q1679">
        <v>3</v>
      </c>
      <c r="R1679">
        <v>62</v>
      </c>
      <c r="S1679" s="19" t="s">
        <v>13</v>
      </c>
      <c r="T1679" t="s">
        <v>456</v>
      </c>
      <c r="U1679">
        <v>3</v>
      </c>
      <c r="V1679">
        <v>2</v>
      </c>
      <c r="W1679">
        <v>4</v>
      </c>
      <c r="AA1679">
        <v>1152</v>
      </c>
      <c r="AB1679" t="s">
        <v>915</v>
      </c>
    </row>
    <row r="1680" spans="1:28" x14ac:dyDescent="0.25">
      <c r="A1680" s="20" t="s">
        <v>355</v>
      </c>
      <c r="B1680" s="24" t="s">
        <v>2627</v>
      </c>
      <c r="C1680">
        <v>15</v>
      </c>
      <c r="D1680">
        <v>10</v>
      </c>
      <c r="E1680" s="26" t="str">
        <f>VLOOKUP(U1680, method!$A$1:$B$15, 2, 0)</f>
        <v>放頭</v>
      </c>
      <c r="F1680">
        <v>8</v>
      </c>
      <c r="G1680">
        <v>122</v>
      </c>
      <c r="H1680" s="44">
        <v>1200</v>
      </c>
      <c r="I1680" s="20" t="s">
        <v>56</v>
      </c>
      <c r="J1680">
        <v>1</v>
      </c>
      <c r="K1680">
        <v>11.21</v>
      </c>
      <c r="L1680">
        <v>17</v>
      </c>
      <c r="M1680">
        <v>12</v>
      </c>
      <c r="N1680">
        <v>23</v>
      </c>
      <c r="O1680" t="s">
        <v>511</v>
      </c>
      <c r="P1680" s="35" t="s">
        <v>455</v>
      </c>
      <c r="Q1680">
        <v>3</v>
      </c>
      <c r="R1680">
        <v>64</v>
      </c>
      <c r="S1680" s="18" t="s">
        <v>188</v>
      </c>
      <c r="T1680" t="s">
        <v>501</v>
      </c>
      <c r="U1680">
        <v>1</v>
      </c>
      <c r="V1680">
        <v>1</v>
      </c>
      <c r="W1680">
        <v>10</v>
      </c>
      <c r="AA1680">
        <v>1147</v>
      </c>
      <c r="AB1680" t="s">
        <v>113</v>
      </c>
    </row>
    <row r="1681" spans="1:29" x14ac:dyDescent="0.25">
      <c r="A1681" s="20" t="s">
        <v>355</v>
      </c>
      <c r="B1681" s="24" t="s">
        <v>2627</v>
      </c>
      <c r="C1681">
        <v>38</v>
      </c>
      <c r="D1681">
        <v>9</v>
      </c>
      <c r="E1681" s="26" t="str">
        <f>VLOOKUP(U1681, method!$A$1:$B$15, 2, 0)</f>
        <v>放頭</v>
      </c>
      <c r="F1681">
        <v>1</v>
      </c>
      <c r="G1681">
        <v>121</v>
      </c>
      <c r="H1681" s="46">
        <v>1000</v>
      </c>
      <c r="I1681" s="24" t="s">
        <v>146</v>
      </c>
      <c r="J1681">
        <v>0</v>
      </c>
      <c r="K1681">
        <v>58.43</v>
      </c>
      <c r="L1681">
        <v>11</v>
      </c>
      <c r="M1681">
        <v>11</v>
      </c>
      <c r="N1681">
        <v>23</v>
      </c>
      <c r="O1681" t="s">
        <v>491</v>
      </c>
      <c r="P1681" s="35" t="s">
        <v>455</v>
      </c>
      <c r="Q1681">
        <v>3</v>
      </c>
      <c r="R1681">
        <v>66</v>
      </c>
      <c r="S1681" s="18" t="s">
        <v>188</v>
      </c>
      <c r="T1681" t="s">
        <v>648</v>
      </c>
      <c r="U1681">
        <v>3</v>
      </c>
      <c r="V1681">
        <v>2</v>
      </c>
      <c r="W1681">
        <v>9</v>
      </c>
      <c r="AA1681">
        <v>1125</v>
      </c>
      <c r="AB1681" t="s">
        <v>113</v>
      </c>
    </row>
    <row r="1682" spans="1:29" x14ac:dyDescent="0.25">
      <c r="A1682" s="20" t="s">
        <v>355</v>
      </c>
      <c r="B1682" s="24" t="s">
        <v>2627</v>
      </c>
      <c r="C1682">
        <v>10</v>
      </c>
      <c r="D1682">
        <v>9</v>
      </c>
      <c r="E1682" s="28" t="str">
        <f>VLOOKUP(U1682, method!$A$1:$B$15, 2, 0)</f>
        <v>中前</v>
      </c>
      <c r="F1682">
        <v>8</v>
      </c>
      <c r="G1682">
        <v>121</v>
      </c>
      <c r="H1682" s="46">
        <v>1000</v>
      </c>
      <c r="I1682" s="24" t="s">
        <v>389</v>
      </c>
      <c r="J1682">
        <v>0</v>
      </c>
      <c r="K1682">
        <v>57.81</v>
      </c>
      <c r="L1682">
        <v>4</v>
      </c>
      <c r="M1682">
        <v>10</v>
      </c>
      <c r="N1682">
        <v>23</v>
      </c>
      <c r="O1682" s="31" t="s">
        <v>451</v>
      </c>
      <c r="P1682" s="35" t="s">
        <v>436</v>
      </c>
      <c r="Q1682">
        <v>3</v>
      </c>
      <c r="R1682">
        <v>66</v>
      </c>
      <c r="S1682" s="18" t="s">
        <v>188</v>
      </c>
      <c r="T1682">
        <v>9</v>
      </c>
      <c r="U1682">
        <v>6</v>
      </c>
      <c r="V1682">
        <v>5</v>
      </c>
      <c r="W1682">
        <v>9</v>
      </c>
      <c r="AA1682">
        <v>1149</v>
      </c>
      <c r="AB1682" t="s">
        <v>1463</v>
      </c>
    </row>
    <row r="1683" spans="1:29" x14ac:dyDescent="0.25">
      <c r="A1683" s="20" t="s">
        <v>355</v>
      </c>
      <c r="B1683" s="25" t="s">
        <v>2629</v>
      </c>
      <c r="C1683">
        <v>25</v>
      </c>
      <c r="D1683">
        <v>7</v>
      </c>
      <c r="E1683" s="27" t="str">
        <f>VLOOKUP(U1683, method!$A$1:$B$15, 2, 0)</f>
        <v>中後</v>
      </c>
      <c r="F1683">
        <v>10</v>
      </c>
      <c r="G1683">
        <v>125</v>
      </c>
      <c r="H1683" s="44">
        <v>1200</v>
      </c>
      <c r="I1683" s="23" t="s">
        <v>394</v>
      </c>
      <c r="J1683">
        <v>1</v>
      </c>
      <c r="K1683">
        <v>9.83</v>
      </c>
      <c r="L1683">
        <v>9</v>
      </c>
      <c r="M1683">
        <v>7</v>
      </c>
      <c r="N1683">
        <v>25</v>
      </c>
      <c r="O1683" s="31" t="s">
        <v>439</v>
      </c>
      <c r="P1683" s="35" t="s">
        <v>436</v>
      </c>
      <c r="Q1683">
        <v>3</v>
      </c>
      <c r="R1683">
        <v>68</v>
      </c>
      <c r="S1683" s="15" t="s">
        <v>103</v>
      </c>
      <c r="T1683" s="10" t="s">
        <v>498</v>
      </c>
      <c r="U1683">
        <v>8</v>
      </c>
      <c r="V1683">
        <v>9</v>
      </c>
      <c r="W1683">
        <v>7</v>
      </c>
      <c r="AA1683">
        <v>1164</v>
      </c>
      <c r="AB1683" t="s">
        <v>463</v>
      </c>
    </row>
    <row r="1684" spans="1:29" x14ac:dyDescent="0.25">
      <c r="A1684" s="20" t="s">
        <v>355</v>
      </c>
      <c r="B1684" s="25" t="s">
        <v>2629</v>
      </c>
      <c r="C1684">
        <v>10</v>
      </c>
      <c r="D1684">
        <v>8</v>
      </c>
      <c r="E1684" s="28" t="str">
        <f>VLOOKUP(U1684, method!$A$1:$B$15, 2, 0)</f>
        <v>中前</v>
      </c>
      <c r="F1684">
        <v>5</v>
      </c>
      <c r="G1684">
        <v>129</v>
      </c>
      <c r="H1684" s="44">
        <v>1200</v>
      </c>
      <c r="I1684" s="19" t="s">
        <v>388</v>
      </c>
      <c r="J1684">
        <v>1</v>
      </c>
      <c r="K1684">
        <v>11.18</v>
      </c>
      <c r="L1684">
        <v>4</v>
      </c>
      <c r="M1684">
        <v>6</v>
      </c>
      <c r="N1684">
        <v>25</v>
      </c>
      <c r="O1684" s="31" t="s">
        <v>439</v>
      </c>
      <c r="P1684" s="36" t="s">
        <v>440</v>
      </c>
      <c r="Q1684">
        <v>3</v>
      </c>
      <c r="R1684">
        <v>70</v>
      </c>
      <c r="S1684" s="15" t="s">
        <v>103</v>
      </c>
      <c r="T1684" t="s">
        <v>508</v>
      </c>
      <c r="U1684">
        <v>6</v>
      </c>
      <c r="V1684">
        <v>6</v>
      </c>
      <c r="W1684">
        <v>8</v>
      </c>
      <c r="AA1684">
        <v>1149</v>
      </c>
      <c r="AB1684" t="s">
        <v>463</v>
      </c>
    </row>
    <row r="1685" spans="1:29" x14ac:dyDescent="0.25">
      <c r="A1685" s="20" t="s">
        <v>355</v>
      </c>
      <c r="B1685" s="25" t="s">
        <v>2629</v>
      </c>
      <c r="C1685">
        <v>24</v>
      </c>
      <c r="D1685" s="34">
        <v>4</v>
      </c>
      <c r="E1685" s="28" t="str">
        <f>VLOOKUP(U1685, method!$A$1:$B$15, 2, 0)</f>
        <v>中前</v>
      </c>
      <c r="F1685">
        <v>9</v>
      </c>
      <c r="G1685">
        <v>128</v>
      </c>
      <c r="H1685" s="44">
        <v>1200</v>
      </c>
      <c r="I1685" s="22" t="s">
        <v>33</v>
      </c>
      <c r="J1685">
        <v>1</v>
      </c>
      <c r="K1685">
        <v>9.9</v>
      </c>
      <c r="L1685">
        <v>21</v>
      </c>
      <c r="M1685">
        <v>5</v>
      </c>
      <c r="N1685">
        <v>25</v>
      </c>
      <c r="O1685" s="31" t="s">
        <v>435</v>
      </c>
      <c r="P1685" s="35" t="s">
        <v>436</v>
      </c>
      <c r="Q1685">
        <v>3</v>
      </c>
      <c r="R1685">
        <v>71</v>
      </c>
      <c r="S1685" s="15" t="s">
        <v>103</v>
      </c>
      <c r="T1685" s="10" t="s">
        <v>552</v>
      </c>
      <c r="U1685">
        <v>5</v>
      </c>
      <c r="V1685">
        <v>5</v>
      </c>
      <c r="W1685">
        <v>4</v>
      </c>
      <c r="AA1685">
        <v>1140</v>
      </c>
      <c r="AB1685" t="s">
        <v>463</v>
      </c>
    </row>
    <row r="1686" spans="1:29" x14ac:dyDescent="0.25">
      <c r="A1686" s="20" t="s">
        <v>355</v>
      </c>
      <c r="B1686" s="25" t="s">
        <v>2629</v>
      </c>
      <c r="C1686">
        <v>11</v>
      </c>
      <c r="D1686" s="33">
        <v>3</v>
      </c>
      <c r="E1686" s="28" t="str">
        <f>VLOOKUP(U1686, method!$A$1:$B$15, 2, 0)</f>
        <v>中前</v>
      </c>
      <c r="F1686">
        <v>3</v>
      </c>
      <c r="G1686">
        <v>126</v>
      </c>
      <c r="H1686" s="44">
        <v>1200</v>
      </c>
      <c r="I1686" s="19" t="s">
        <v>388</v>
      </c>
      <c r="J1686">
        <v>1</v>
      </c>
      <c r="K1686">
        <v>9.94</v>
      </c>
      <c r="L1686">
        <v>7</v>
      </c>
      <c r="M1686">
        <v>5</v>
      </c>
      <c r="N1686">
        <v>25</v>
      </c>
      <c r="O1686" s="31" t="s">
        <v>439</v>
      </c>
      <c r="P1686" s="35" t="s">
        <v>455</v>
      </c>
      <c r="Q1686">
        <v>3</v>
      </c>
      <c r="R1686">
        <v>71</v>
      </c>
      <c r="S1686" s="15" t="s">
        <v>103</v>
      </c>
      <c r="T1686" t="s">
        <v>529</v>
      </c>
      <c r="U1686">
        <v>5</v>
      </c>
      <c r="V1686">
        <v>5</v>
      </c>
      <c r="W1686">
        <v>3</v>
      </c>
      <c r="AA1686">
        <v>1148</v>
      </c>
      <c r="AB1686" t="s">
        <v>463</v>
      </c>
    </row>
    <row r="1687" spans="1:29" x14ac:dyDescent="0.25">
      <c r="A1687" s="20" t="s">
        <v>355</v>
      </c>
      <c r="B1687" s="25" t="s">
        <v>2629</v>
      </c>
      <c r="C1687">
        <v>10</v>
      </c>
      <c r="D1687" s="34">
        <v>5</v>
      </c>
      <c r="E1687" s="28" t="str">
        <f>VLOOKUP(U1687, method!$A$1:$B$15, 2, 0)</f>
        <v>中前</v>
      </c>
      <c r="F1687">
        <v>4</v>
      </c>
      <c r="G1687">
        <v>127</v>
      </c>
      <c r="H1687" s="44">
        <v>1200</v>
      </c>
      <c r="I1687" s="19" t="s">
        <v>388</v>
      </c>
      <c r="J1687">
        <v>1</v>
      </c>
      <c r="K1687">
        <v>9.58</v>
      </c>
      <c r="L1687">
        <v>23</v>
      </c>
      <c r="M1687">
        <v>4</v>
      </c>
      <c r="N1687">
        <v>25</v>
      </c>
      <c r="O1687" s="31" t="s">
        <v>435</v>
      </c>
      <c r="P1687" s="35" t="s">
        <v>455</v>
      </c>
      <c r="Q1687">
        <v>3</v>
      </c>
      <c r="R1687">
        <v>71</v>
      </c>
      <c r="S1687" s="15" t="s">
        <v>103</v>
      </c>
      <c r="T1687" s="10" t="s">
        <v>452</v>
      </c>
      <c r="U1687">
        <v>4</v>
      </c>
      <c r="V1687">
        <v>4</v>
      </c>
      <c r="W1687">
        <v>5</v>
      </c>
      <c r="AA1687">
        <v>1149</v>
      </c>
      <c r="AB1687" t="s">
        <v>463</v>
      </c>
    </row>
    <row r="1688" spans="1:29" x14ac:dyDescent="0.25">
      <c r="A1688" s="20" t="s">
        <v>355</v>
      </c>
      <c r="B1688" s="25" t="s">
        <v>2629</v>
      </c>
      <c r="C1688">
        <v>8.3000000000000007</v>
      </c>
      <c r="D1688">
        <v>7</v>
      </c>
      <c r="E1688" s="28" t="str">
        <f>VLOOKUP(U1688, method!$A$1:$B$15, 2, 0)</f>
        <v>中前</v>
      </c>
      <c r="F1688">
        <v>3</v>
      </c>
      <c r="G1688">
        <v>131</v>
      </c>
      <c r="H1688" s="44">
        <v>1200</v>
      </c>
      <c r="I1688" s="18" t="s">
        <v>401</v>
      </c>
      <c r="J1688">
        <v>1</v>
      </c>
      <c r="K1688">
        <v>9.89</v>
      </c>
      <c r="L1688">
        <v>2</v>
      </c>
      <c r="M1688">
        <v>4</v>
      </c>
      <c r="N1688">
        <v>25</v>
      </c>
      <c r="O1688" s="31" t="s">
        <v>451</v>
      </c>
      <c r="P1688" s="35" t="s">
        <v>436</v>
      </c>
      <c r="Q1688">
        <v>3</v>
      </c>
      <c r="R1688">
        <v>71</v>
      </c>
      <c r="S1688" s="15" t="s">
        <v>103</v>
      </c>
      <c r="T1688" t="s">
        <v>495</v>
      </c>
      <c r="U1688">
        <v>4</v>
      </c>
      <c r="V1688">
        <v>4</v>
      </c>
      <c r="W1688">
        <v>7</v>
      </c>
      <c r="AA1688">
        <v>1149</v>
      </c>
      <c r="AB1688" t="s">
        <v>463</v>
      </c>
    </row>
    <row r="1689" spans="1:29" x14ac:dyDescent="0.25">
      <c r="A1689" s="20" t="s">
        <v>355</v>
      </c>
      <c r="B1689" s="25" t="s">
        <v>2629</v>
      </c>
      <c r="C1689">
        <v>3.2</v>
      </c>
      <c r="D1689" s="33">
        <v>1</v>
      </c>
      <c r="E1689" s="28" t="str">
        <f>VLOOKUP(U1689, method!$A$1:$B$15, 2, 0)</f>
        <v>中前</v>
      </c>
      <c r="F1689">
        <v>5</v>
      </c>
      <c r="G1689">
        <v>126</v>
      </c>
      <c r="H1689" s="44">
        <v>1200</v>
      </c>
      <c r="I1689" s="19" t="s">
        <v>388</v>
      </c>
      <c r="J1689">
        <v>1</v>
      </c>
      <c r="K1689">
        <v>9.11</v>
      </c>
      <c r="L1689">
        <v>12</v>
      </c>
      <c r="M1689">
        <v>3</v>
      </c>
      <c r="N1689">
        <v>25</v>
      </c>
      <c r="O1689" s="31" t="s">
        <v>439</v>
      </c>
      <c r="P1689" s="35" t="s">
        <v>436</v>
      </c>
      <c r="Q1689">
        <v>3</v>
      </c>
      <c r="R1689">
        <v>65</v>
      </c>
      <c r="S1689" s="15" t="s">
        <v>103</v>
      </c>
      <c r="T1689" s="10" t="s">
        <v>376</v>
      </c>
      <c r="U1689">
        <v>4</v>
      </c>
      <c r="V1689">
        <v>3</v>
      </c>
      <c r="W1689">
        <v>1</v>
      </c>
      <c r="AA1689">
        <v>1148</v>
      </c>
      <c r="AB1689" t="s">
        <v>463</v>
      </c>
    </row>
    <row r="1690" spans="1:29" x14ac:dyDescent="0.25">
      <c r="A1690" s="20" t="s">
        <v>355</v>
      </c>
      <c r="B1690" s="25" t="s">
        <v>2629</v>
      </c>
      <c r="C1690">
        <v>3.6</v>
      </c>
      <c r="D1690" s="33">
        <v>2</v>
      </c>
      <c r="E1690" s="28" t="str">
        <f>VLOOKUP(U1690, method!$A$1:$B$15, 2, 0)</f>
        <v>中前</v>
      </c>
      <c r="F1690">
        <v>2</v>
      </c>
      <c r="G1690">
        <v>122</v>
      </c>
      <c r="H1690" s="44">
        <v>1200</v>
      </c>
      <c r="I1690" s="15" t="s">
        <v>390</v>
      </c>
      <c r="J1690">
        <v>1</v>
      </c>
      <c r="K1690">
        <v>9.6</v>
      </c>
      <c r="L1690">
        <v>5</v>
      </c>
      <c r="M1690">
        <v>3</v>
      </c>
      <c r="N1690">
        <v>25</v>
      </c>
      <c r="O1690" s="31" t="s">
        <v>451</v>
      </c>
      <c r="P1690" s="35" t="s">
        <v>455</v>
      </c>
      <c r="Q1690">
        <v>3</v>
      </c>
      <c r="R1690">
        <v>63</v>
      </c>
      <c r="S1690" s="15" t="s">
        <v>103</v>
      </c>
      <c r="T1690" s="10" t="s">
        <v>762</v>
      </c>
      <c r="U1690">
        <v>4</v>
      </c>
      <c r="V1690">
        <v>4</v>
      </c>
      <c r="W1690">
        <v>2</v>
      </c>
      <c r="AA1690">
        <v>1148</v>
      </c>
      <c r="AB1690" t="s">
        <v>463</v>
      </c>
    </row>
    <row r="1691" spans="1:29" x14ac:dyDescent="0.25">
      <c r="A1691" s="20" t="s">
        <v>355</v>
      </c>
      <c r="B1691" s="25" t="s">
        <v>2629</v>
      </c>
      <c r="C1691">
        <v>20</v>
      </c>
      <c r="D1691" s="34">
        <v>4</v>
      </c>
      <c r="E1691" s="29" t="str">
        <f>VLOOKUP(U1691, method!$A$1:$B$15, 2, 0)</f>
        <v>留後</v>
      </c>
      <c r="F1691">
        <v>11</v>
      </c>
      <c r="G1691">
        <v>122</v>
      </c>
      <c r="H1691" s="44">
        <v>1200</v>
      </c>
      <c r="I1691" s="20" t="s">
        <v>56</v>
      </c>
      <c r="J1691">
        <v>1</v>
      </c>
      <c r="K1691">
        <v>10.08</v>
      </c>
      <c r="L1691">
        <v>19</v>
      </c>
      <c r="M1691">
        <v>2</v>
      </c>
      <c r="N1691">
        <v>25</v>
      </c>
      <c r="O1691" s="30" t="s">
        <v>445</v>
      </c>
      <c r="P1691" s="35" t="s">
        <v>455</v>
      </c>
      <c r="Q1691">
        <v>3</v>
      </c>
      <c r="R1691">
        <v>64</v>
      </c>
      <c r="S1691" s="15" t="s">
        <v>103</v>
      </c>
      <c r="T1691" s="10">
        <v>2</v>
      </c>
      <c r="U1691">
        <v>12</v>
      </c>
      <c r="V1691">
        <v>12</v>
      </c>
      <c r="W1691">
        <v>4</v>
      </c>
      <c r="AA1691">
        <v>1141</v>
      </c>
      <c r="AB1691" t="s">
        <v>463</v>
      </c>
    </row>
    <row r="1692" spans="1:29" x14ac:dyDescent="0.25">
      <c r="A1692" s="20" t="s">
        <v>355</v>
      </c>
      <c r="B1692" s="25" t="s">
        <v>2629</v>
      </c>
      <c r="C1692">
        <v>8.6</v>
      </c>
      <c r="D1692" s="34">
        <v>5</v>
      </c>
      <c r="E1692" s="27" t="str">
        <f>VLOOKUP(U1692, method!$A$1:$B$15, 2, 0)</f>
        <v>中後</v>
      </c>
      <c r="F1692">
        <v>4</v>
      </c>
      <c r="G1692">
        <v>125</v>
      </c>
      <c r="H1692" s="44">
        <v>1200</v>
      </c>
      <c r="I1692" s="22" t="s">
        <v>33</v>
      </c>
      <c r="J1692">
        <v>1</v>
      </c>
      <c r="K1692">
        <v>10.43</v>
      </c>
      <c r="L1692">
        <v>20</v>
      </c>
      <c r="M1692">
        <v>11</v>
      </c>
      <c r="N1692">
        <v>24</v>
      </c>
      <c r="O1692" s="31" t="s">
        <v>435</v>
      </c>
      <c r="P1692" s="36" t="s">
        <v>440</v>
      </c>
      <c r="Q1692">
        <v>3</v>
      </c>
      <c r="R1692">
        <v>65</v>
      </c>
      <c r="S1692" s="15" t="s">
        <v>103</v>
      </c>
      <c r="T1692" s="10" t="s">
        <v>552</v>
      </c>
      <c r="U1692">
        <v>9</v>
      </c>
      <c r="V1692">
        <v>9</v>
      </c>
      <c r="W1692">
        <v>5</v>
      </c>
      <c r="AA1692">
        <v>1153</v>
      </c>
      <c r="AB1692" t="s">
        <v>463</v>
      </c>
    </row>
    <row r="1693" spans="1:29" x14ac:dyDescent="0.25">
      <c r="A1693" s="20" t="s">
        <v>355</v>
      </c>
      <c r="B1693" s="25" t="s">
        <v>2629</v>
      </c>
      <c r="C1693">
        <v>13</v>
      </c>
      <c r="D1693" s="34">
        <v>5</v>
      </c>
      <c r="E1693" s="27" t="str">
        <f>VLOOKUP(U1693, method!$A$1:$B$15, 2, 0)</f>
        <v>中後</v>
      </c>
      <c r="F1693">
        <v>7</v>
      </c>
      <c r="G1693">
        <v>126</v>
      </c>
      <c r="H1693" s="44">
        <v>1200</v>
      </c>
      <c r="I1693" s="19" t="s">
        <v>388</v>
      </c>
      <c r="J1693">
        <v>1</v>
      </c>
      <c r="K1693">
        <v>9.9600000000000009</v>
      </c>
      <c r="L1693">
        <v>30</v>
      </c>
      <c r="M1693">
        <v>10</v>
      </c>
      <c r="N1693">
        <v>24</v>
      </c>
      <c r="O1693" s="31" t="s">
        <v>451</v>
      </c>
      <c r="P1693" s="35" t="s">
        <v>455</v>
      </c>
      <c r="Q1693">
        <v>3</v>
      </c>
      <c r="R1693">
        <v>66</v>
      </c>
      <c r="S1693" s="15" t="s">
        <v>103</v>
      </c>
      <c r="T1693" s="10" t="s">
        <v>552</v>
      </c>
      <c r="U1693">
        <v>9</v>
      </c>
      <c r="V1693">
        <v>9</v>
      </c>
      <c r="W1693">
        <v>5</v>
      </c>
      <c r="AA1693">
        <v>1144</v>
      </c>
      <c r="AB1693" t="s">
        <v>463</v>
      </c>
    </row>
    <row r="1694" spans="1:29" x14ac:dyDescent="0.25">
      <c r="A1694" s="20" t="s">
        <v>355</v>
      </c>
      <c r="B1694" s="25" t="s">
        <v>2629</v>
      </c>
      <c r="C1694">
        <v>8.5</v>
      </c>
      <c r="D1694">
        <v>8</v>
      </c>
      <c r="E1694" s="28" t="str">
        <f>VLOOKUP(U1694, method!$A$1:$B$15, 2, 0)</f>
        <v>中前</v>
      </c>
      <c r="F1694">
        <v>4</v>
      </c>
      <c r="G1694">
        <v>127</v>
      </c>
      <c r="H1694" s="44">
        <v>1200</v>
      </c>
      <c r="I1694" s="19" t="s">
        <v>388</v>
      </c>
      <c r="J1694">
        <v>1</v>
      </c>
      <c r="K1694">
        <v>10.55</v>
      </c>
      <c r="L1694">
        <v>16</v>
      </c>
      <c r="M1694">
        <v>10</v>
      </c>
      <c r="N1694">
        <v>24</v>
      </c>
      <c r="O1694" s="30" t="s">
        <v>445</v>
      </c>
      <c r="P1694" s="35" t="s">
        <v>436</v>
      </c>
      <c r="Q1694">
        <v>3</v>
      </c>
      <c r="R1694">
        <v>67</v>
      </c>
      <c r="S1694" s="15" t="s">
        <v>103</v>
      </c>
      <c r="T1694">
        <v>7</v>
      </c>
      <c r="U1694">
        <v>7</v>
      </c>
      <c r="V1694">
        <v>7</v>
      </c>
      <c r="W1694">
        <v>8</v>
      </c>
      <c r="AA1694">
        <v>1135</v>
      </c>
      <c r="AB1694" t="s">
        <v>463</v>
      </c>
    </row>
    <row r="1695" spans="1:29" x14ac:dyDescent="0.25">
      <c r="A1695" s="20" t="s">
        <v>355</v>
      </c>
      <c r="B1695" s="25" t="s">
        <v>2629</v>
      </c>
      <c r="C1695" t="s">
        <v>463</v>
      </c>
      <c r="D1695" t="s">
        <v>578</v>
      </c>
      <c r="F1695" t="s">
        <v>463</v>
      </c>
      <c r="G1695">
        <v>121</v>
      </c>
      <c r="H1695" s="46">
        <v>1650</v>
      </c>
      <c r="I1695" s="18" t="s">
        <v>12</v>
      </c>
      <c r="J1695" t="s">
        <v>463</v>
      </c>
      <c r="L1695">
        <v>26</v>
      </c>
      <c r="M1695">
        <v>6</v>
      </c>
      <c r="N1695">
        <v>24</v>
      </c>
      <c r="O1695" s="31" t="s">
        <v>435</v>
      </c>
      <c r="P1695" s="35" t="s">
        <v>455</v>
      </c>
      <c r="Q1695">
        <v>3</v>
      </c>
      <c r="R1695">
        <v>67</v>
      </c>
      <c r="S1695" s="15" t="s">
        <v>103</v>
      </c>
      <c r="T1695" t="s">
        <v>463</v>
      </c>
      <c r="U1695" t="s">
        <v>463</v>
      </c>
      <c r="AA1695" t="s">
        <v>463</v>
      </c>
      <c r="AB1695" t="s">
        <v>463</v>
      </c>
      <c r="AC1695" t="s">
        <v>463</v>
      </c>
    </row>
    <row r="1696" spans="1:29" x14ac:dyDescent="0.25">
      <c r="A1696" s="20" t="s">
        <v>355</v>
      </c>
      <c r="B1696" s="25" t="s">
        <v>2629</v>
      </c>
      <c r="C1696">
        <v>10</v>
      </c>
      <c r="D1696">
        <v>12</v>
      </c>
      <c r="E1696" s="29" t="str">
        <f>VLOOKUP(U1696, method!$A$1:$B$15, 2, 0)</f>
        <v>留後</v>
      </c>
      <c r="F1696">
        <v>10</v>
      </c>
      <c r="G1696">
        <v>129</v>
      </c>
      <c r="H1696" s="46">
        <v>1650</v>
      </c>
      <c r="I1696" s="18" t="s">
        <v>12</v>
      </c>
      <c r="J1696">
        <v>1</v>
      </c>
      <c r="K1696">
        <v>41.29</v>
      </c>
      <c r="L1696">
        <v>12</v>
      </c>
      <c r="M1696">
        <v>6</v>
      </c>
      <c r="N1696">
        <v>24</v>
      </c>
      <c r="O1696" s="30" t="s">
        <v>445</v>
      </c>
      <c r="P1696" s="35" t="s">
        <v>455</v>
      </c>
      <c r="Q1696">
        <v>3</v>
      </c>
      <c r="R1696">
        <v>69</v>
      </c>
      <c r="S1696" s="15" t="s">
        <v>103</v>
      </c>
      <c r="T1696" t="s">
        <v>546</v>
      </c>
      <c r="U1696">
        <v>12</v>
      </c>
      <c r="V1696">
        <v>12</v>
      </c>
      <c r="W1696">
        <v>12</v>
      </c>
      <c r="X1696">
        <v>12</v>
      </c>
      <c r="AA1696">
        <v>1137</v>
      </c>
      <c r="AB1696" t="s">
        <v>1855</v>
      </c>
    </row>
    <row r="1697" spans="1:28" x14ac:dyDescent="0.25">
      <c r="A1697" s="20" t="s">
        <v>355</v>
      </c>
      <c r="B1697" s="25" t="s">
        <v>2629</v>
      </c>
      <c r="C1697">
        <v>14</v>
      </c>
      <c r="D1697">
        <v>6</v>
      </c>
      <c r="E1697" s="28" t="str">
        <f>VLOOKUP(U1697, method!$A$1:$B$15, 2, 0)</f>
        <v>中前</v>
      </c>
      <c r="F1697">
        <v>7</v>
      </c>
      <c r="G1697">
        <v>122</v>
      </c>
      <c r="H1697" s="44">
        <v>1200</v>
      </c>
      <c r="I1697" s="19" t="s">
        <v>388</v>
      </c>
      <c r="J1697">
        <v>1</v>
      </c>
      <c r="K1697">
        <v>8.94</v>
      </c>
      <c r="L1697">
        <v>29</v>
      </c>
      <c r="M1697">
        <v>5</v>
      </c>
      <c r="N1697">
        <v>24</v>
      </c>
      <c r="O1697" t="s">
        <v>511</v>
      </c>
      <c r="P1697" s="35" t="s">
        <v>455</v>
      </c>
      <c r="Q1697">
        <v>3</v>
      </c>
      <c r="R1697">
        <v>70</v>
      </c>
      <c r="S1697" s="15" t="s">
        <v>103</v>
      </c>
      <c r="T1697" t="s">
        <v>536</v>
      </c>
      <c r="U1697">
        <v>7</v>
      </c>
      <c r="V1697">
        <v>7</v>
      </c>
      <c r="W1697">
        <v>6</v>
      </c>
      <c r="AA1697">
        <v>1138</v>
      </c>
      <c r="AB1697" t="s">
        <v>1686</v>
      </c>
    </row>
    <row r="1698" spans="1:28" x14ac:dyDescent="0.25">
      <c r="A1698" s="20" t="s">
        <v>355</v>
      </c>
      <c r="B1698" s="25" t="s">
        <v>2629</v>
      </c>
      <c r="C1698">
        <v>3.6</v>
      </c>
      <c r="D1698" s="34">
        <v>4</v>
      </c>
      <c r="E1698" s="28" t="str">
        <f>VLOOKUP(U1698, method!$A$1:$B$15, 2, 0)</f>
        <v>中前</v>
      </c>
      <c r="F1698">
        <v>1</v>
      </c>
      <c r="G1698">
        <v>125</v>
      </c>
      <c r="H1698" s="44">
        <v>1200</v>
      </c>
      <c r="I1698" s="19" t="s">
        <v>388</v>
      </c>
      <c r="J1698">
        <v>1</v>
      </c>
      <c r="K1698">
        <v>10.96</v>
      </c>
      <c r="L1698">
        <v>1</v>
      </c>
      <c r="M1698">
        <v>5</v>
      </c>
      <c r="N1698">
        <v>24</v>
      </c>
      <c r="O1698" s="31" t="s">
        <v>439</v>
      </c>
      <c r="P1698" s="36" t="s">
        <v>440</v>
      </c>
      <c r="Q1698">
        <v>3</v>
      </c>
      <c r="R1698">
        <v>70</v>
      </c>
      <c r="S1698" s="15" t="s">
        <v>103</v>
      </c>
      <c r="T1698" t="s">
        <v>536</v>
      </c>
      <c r="U1698">
        <v>4</v>
      </c>
      <c r="V1698">
        <v>4</v>
      </c>
      <c r="W1698">
        <v>4</v>
      </c>
      <c r="AA1698">
        <v>1133</v>
      </c>
      <c r="AB1698" t="s">
        <v>463</v>
      </c>
    </row>
    <row r="1699" spans="1:28" x14ac:dyDescent="0.25">
      <c r="A1699" s="20" t="s">
        <v>355</v>
      </c>
      <c r="B1699" s="25" t="s">
        <v>2629</v>
      </c>
      <c r="C1699">
        <v>2.2999999999999998</v>
      </c>
      <c r="D1699" s="33">
        <v>2</v>
      </c>
      <c r="E1699" s="26" t="str">
        <f>VLOOKUP(U1699, method!$A$1:$B$15, 2, 0)</f>
        <v>放頭</v>
      </c>
      <c r="F1699">
        <v>7</v>
      </c>
      <c r="G1699">
        <v>130</v>
      </c>
      <c r="H1699" s="44">
        <v>1200</v>
      </c>
      <c r="I1699" s="18" t="s">
        <v>12</v>
      </c>
      <c r="J1699">
        <v>1</v>
      </c>
      <c r="K1699">
        <v>10.52</v>
      </c>
      <c r="L1699">
        <v>17</v>
      </c>
      <c r="M1699">
        <v>4</v>
      </c>
      <c r="N1699">
        <v>24</v>
      </c>
      <c r="O1699" s="31" t="s">
        <v>435</v>
      </c>
      <c r="P1699" s="35" t="s">
        <v>455</v>
      </c>
      <c r="Q1699">
        <v>3</v>
      </c>
      <c r="R1699">
        <v>70</v>
      </c>
      <c r="S1699" s="15" t="s">
        <v>103</v>
      </c>
      <c r="T1699" t="s">
        <v>519</v>
      </c>
      <c r="U1699">
        <v>2</v>
      </c>
      <c r="V1699">
        <v>2</v>
      </c>
      <c r="W1699">
        <v>2</v>
      </c>
      <c r="AA1699">
        <v>1133</v>
      </c>
      <c r="AB1699" t="s">
        <v>463</v>
      </c>
    </row>
    <row r="1700" spans="1:28" x14ac:dyDescent="0.25">
      <c r="A1700" s="20" t="s">
        <v>355</v>
      </c>
      <c r="B1700" s="25" t="s">
        <v>2629</v>
      </c>
      <c r="C1700">
        <v>2.2000000000000002</v>
      </c>
      <c r="D1700" s="33">
        <v>2</v>
      </c>
      <c r="E1700" s="28" t="str">
        <f>VLOOKUP(U1700, method!$A$1:$B$15, 2, 0)</f>
        <v>中前</v>
      </c>
      <c r="F1700">
        <v>6</v>
      </c>
      <c r="G1700">
        <v>128</v>
      </c>
      <c r="H1700" s="44">
        <v>1200</v>
      </c>
      <c r="I1700" s="18" t="s">
        <v>12</v>
      </c>
      <c r="J1700">
        <v>1</v>
      </c>
      <c r="K1700">
        <v>9.9600000000000009</v>
      </c>
      <c r="L1700">
        <v>27</v>
      </c>
      <c r="M1700">
        <v>3</v>
      </c>
      <c r="N1700">
        <v>24</v>
      </c>
      <c r="O1700" s="31" t="s">
        <v>439</v>
      </c>
      <c r="P1700" s="35" t="s">
        <v>455</v>
      </c>
      <c r="Q1700">
        <v>3</v>
      </c>
      <c r="R1700">
        <v>70</v>
      </c>
      <c r="S1700" s="15" t="s">
        <v>103</v>
      </c>
      <c r="T1700" s="10" t="s">
        <v>442</v>
      </c>
      <c r="U1700">
        <v>6</v>
      </c>
      <c r="V1700">
        <v>6</v>
      </c>
      <c r="W1700">
        <v>2</v>
      </c>
      <c r="AA1700">
        <v>1137</v>
      </c>
      <c r="AB1700" t="s">
        <v>463</v>
      </c>
    </row>
    <row r="1701" spans="1:28" x14ac:dyDescent="0.25">
      <c r="A1701" s="20" t="s">
        <v>355</v>
      </c>
      <c r="B1701" s="25" t="s">
        <v>2629</v>
      </c>
      <c r="C1701">
        <v>1.6</v>
      </c>
      <c r="D1701" s="33">
        <v>3</v>
      </c>
      <c r="E1701" s="28" t="str">
        <f>VLOOKUP(U1701, method!$A$1:$B$15, 2, 0)</f>
        <v>中前</v>
      </c>
      <c r="F1701">
        <v>7</v>
      </c>
      <c r="G1701">
        <v>124</v>
      </c>
      <c r="H1701" s="44">
        <v>1200</v>
      </c>
      <c r="I1701" s="18" t="s">
        <v>12</v>
      </c>
      <c r="J1701">
        <v>1</v>
      </c>
      <c r="K1701">
        <v>10.15</v>
      </c>
      <c r="L1701">
        <v>13</v>
      </c>
      <c r="M1701">
        <v>3</v>
      </c>
      <c r="N1701">
        <v>24</v>
      </c>
      <c r="O1701" s="31" t="s">
        <v>435</v>
      </c>
      <c r="P1701" s="35" t="s">
        <v>455</v>
      </c>
      <c r="Q1701">
        <v>3</v>
      </c>
      <c r="R1701">
        <v>69</v>
      </c>
      <c r="S1701" s="15" t="s">
        <v>103</v>
      </c>
      <c r="T1701" s="10">
        <v>1</v>
      </c>
      <c r="U1701">
        <v>4</v>
      </c>
      <c r="V1701">
        <v>5</v>
      </c>
      <c r="W1701">
        <v>3</v>
      </c>
      <c r="AA1701">
        <v>1144</v>
      </c>
      <c r="AB1701" t="s">
        <v>463</v>
      </c>
    </row>
    <row r="1702" spans="1:28" x14ac:dyDescent="0.25">
      <c r="A1702" s="20" t="s">
        <v>355</v>
      </c>
      <c r="B1702" s="25" t="s">
        <v>2629</v>
      </c>
      <c r="C1702">
        <v>1.7</v>
      </c>
      <c r="D1702" s="33">
        <v>1</v>
      </c>
      <c r="E1702" s="28" t="str">
        <f>VLOOKUP(U1702, method!$A$1:$B$15, 2, 0)</f>
        <v>中前</v>
      </c>
      <c r="F1702">
        <v>7</v>
      </c>
      <c r="G1702">
        <v>135</v>
      </c>
      <c r="H1702" s="44">
        <v>1200</v>
      </c>
      <c r="I1702" s="18" t="s">
        <v>12</v>
      </c>
      <c r="J1702">
        <v>1</v>
      </c>
      <c r="K1702">
        <v>10.89</v>
      </c>
      <c r="L1702">
        <v>28</v>
      </c>
      <c r="M1702">
        <v>2</v>
      </c>
      <c r="N1702">
        <v>24</v>
      </c>
      <c r="O1702" s="31" t="s">
        <v>439</v>
      </c>
      <c r="P1702" s="35" t="s">
        <v>455</v>
      </c>
      <c r="Q1702">
        <v>4</v>
      </c>
      <c r="R1702">
        <v>60</v>
      </c>
      <c r="S1702" s="15" t="s">
        <v>103</v>
      </c>
      <c r="T1702" s="10" t="s">
        <v>442</v>
      </c>
      <c r="U1702">
        <v>4</v>
      </c>
      <c r="V1702">
        <v>4</v>
      </c>
      <c r="W1702">
        <v>1</v>
      </c>
      <c r="AA1702">
        <v>1137</v>
      </c>
      <c r="AB1702" t="s">
        <v>463</v>
      </c>
    </row>
    <row r="1703" spans="1:28" x14ac:dyDescent="0.25">
      <c r="A1703" s="20" t="s">
        <v>355</v>
      </c>
      <c r="B1703" s="25" t="s">
        <v>2629</v>
      </c>
      <c r="C1703">
        <v>2.2000000000000002</v>
      </c>
      <c r="D1703" s="33">
        <v>2</v>
      </c>
      <c r="E1703" s="28" t="str">
        <f>VLOOKUP(U1703, method!$A$1:$B$15, 2, 0)</f>
        <v>中前</v>
      </c>
      <c r="F1703">
        <v>6</v>
      </c>
      <c r="G1703">
        <v>135</v>
      </c>
      <c r="H1703" s="44">
        <v>1200</v>
      </c>
      <c r="I1703" s="18" t="s">
        <v>12</v>
      </c>
      <c r="J1703">
        <v>1</v>
      </c>
      <c r="K1703">
        <v>10.64</v>
      </c>
      <c r="L1703">
        <v>7</v>
      </c>
      <c r="M1703">
        <v>2</v>
      </c>
      <c r="N1703">
        <v>24</v>
      </c>
      <c r="O1703" s="30" t="s">
        <v>445</v>
      </c>
      <c r="P1703" s="35" t="s">
        <v>455</v>
      </c>
      <c r="Q1703">
        <v>4</v>
      </c>
      <c r="R1703">
        <v>58</v>
      </c>
      <c r="S1703" s="15" t="s">
        <v>103</v>
      </c>
      <c r="T1703" s="10" t="s">
        <v>539</v>
      </c>
      <c r="U1703">
        <v>7</v>
      </c>
      <c r="V1703">
        <v>7</v>
      </c>
      <c r="W1703">
        <v>2</v>
      </c>
      <c r="AA1703">
        <v>1152</v>
      </c>
      <c r="AB1703" t="s">
        <v>463</v>
      </c>
    </row>
    <row r="1704" spans="1:28" x14ac:dyDescent="0.25">
      <c r="A1704" s="20" t="s">
        <v>355</v>
      </c>
      <c r="B1704" s="25" t="s">
        <v>2629</v>
      </c>
      <c r="C1704">
        <v>2.4</v>
      </c>
      <c r="D1704">
        <v>6</v>
      </c>
      <c r="E1704" s="27" t="str">
        <f>VLOOKUP(U1704, method!$A$1:$B$15, 2, 0)</f>
        <v>中後</v>
      </c>
      <c r="F1704">
        <v>8</v>
      </c>
      <c r="G1704">
        <v>133</v>
      </c>
      <c r="H1704" s="44">
        <v>1200</v>
      </c>
      <c r="I1704" s="24" t="s">
        <v>146</v>
      </c>
      <c r="J1704">
        <v>1</v>
      </c>
      <c r="K1704">
        <v>10.88</v>
      </c>
      <c r="L1704">
        <v>17</v>
      </c>
      <c r="M1704">
        <v>1</v>
      </c>
      <c r="N1704">
        <v>24</v>
      </c>
      <c r="O1704" s="31" t="s">
        <v>435</v>
      </c>
      <c r="P1704" s="35" t="s">
        <v>455</v>
      </c>
      <c r="Q1704">
        <v>4</v>
      </c>
      <c r="R1704">
        <v>58</v>
      </c>
      <c r="S1704" s="15" t="s">
        <v>103</v>
      </c>
      <c r="T1704" t="s">
        <v>456</v>
      </c>
      <c r="U1704">
        <v>8</v>
      </c>
      <c r="V1704">
        <v>9</v>
      </c>
      <c r="W1704">
        <v>6</v>
      </c>
      <c r="AA1704">
        <v>1144</v>
      </c>
      <c r="AB1704" t="s">
        <v>463</v>
      </c>
    </row>
    <row r="1705" spans="1:28" x14ac:dyDescent="0.25">
      <c r="A1705" s="20" t="s">
        <v>355</v>
      </c>
      <c r="B1705" s="25" t="s">
        <v>2629</v>
      </c>
      <c r="C1705">
        <v>2.5</v>
      </c>
      <c r="D1705" s="33">
        <v>1</v>
      </c>
      <c r="E1705" s="28" t="str">
        <f>VLOOKUP(U1705, method!$A$1:$B$15, 2, 0)</f>
        <v>中前</v>
      </c>
      <c r="F1705">
        <v>2</v>
      </c>
      <c r="G1705">
        <v>127</v>
      </c>
      <c r="H1705" s="44">
        <v>1200</v>
      </c>
      <c r="I1705" s="24" t="s">
        <v>146</v>
      </c>
      <c r="J1705">
        <v>1</v>
      </c>
      <c r="K1705">
        <v>9.8699999999999992</v>
      </c>
      <c r="L1705">
        <v>4</v>
      </c>
      <c r="M1705">
        <v>1</v>
      </c>
      <c r="N1705">
        <v>24</v>
      </c>
      <c r="O1705" s="31" t="s">
        <v>439</v>
      </c>
      <c r="P1705" s="35" t="s">
        <v>455</v>
      </c>
      <c r="Q1705">
        <v>4</v>
      </c>
      <c r="R1705">
        <v>52</v>
      </c>
      <c r="S1705" s="15" t="s">
        <v>103</v>
      </c>
      <c r="T1705" s="10" t="s">
        <v>597</v>
      </c>
      <c r="U1705">
        <v>4</v>
      </c>
      <c r="V1705">
        <v>3</v>
      </c>
      <c r="W1705">
        <v>1</v>
      </c>
      <c r="AA1705">
        <v>1149</v>
      </c>
      <c r="AB1705" t="s">
        <v>463</v>
      </c>
    </row>
    <row r="1706" spans="1:28" x14ac:dyDescent="0.25">
      <c r="A1706" s="20" t="s">
        <v>355</v>
      </c>
      <c r="B1706" s="25" t="s">
        <v>2629</v>
      </c>
      <c r="C1706">
        <v>9.6999999999999993</v>
      </c>
      <c r="D1706" s="33">
        <v>3</v>
      </c>
      <c r="E1706" s="28" t="str">
        <f>VLOOKUP(U1706, method!$A$1:$B$15, 2, 0)</f>
        <v>中前</v>
      </c>
      <c r="F1706">
        <v>7</v>
      </c>
      <c r="G1706">
        <v>129</v>
      </c>
      <c r="H1706" s="44">
        <v>1200</v>
      </c>
      <c r="I1706" s="24" t="s">
        <v>146</v>
      </c>
      <c r="J1706">
        <v>1</v>
      </c>
      <c r="K1706">
        <v>10.69</v>
      </c>
      <c r="L1706">
        <v>20</v>
      </c>
      <c r="M1706">
        <v>12</v>
      </c>
      <c r="N1706">
        <v>23</v>
      </c>
      <c r="O1706" s="31" t="s">
        <v>435</v>
      </c>
      <c r="P1706" s="35" t="s">
        <v>455</v>
      </c>
      <c r="Q1706">
        <v>4</v>
      </c>
      <c r="R1706">
        <v>52</v>
      </c>
      <c r="S1706" s="15" t="s">
        <v>103</v>
      </c>
      <c r="T1706" s="10" t="s">
        <v>442</v>
      </c>
      <c r="U1706">
        <v>7</v>
      </c>
      <c r="V1706">
        <v>7</v>
      </c>
      <c r="W1706">
        <v>3</v>
      </c>
      <c r="AA1706">
        <v>1140</v>
      </c>
      <c r="AB1706" t="s">
        <v>463</v>
      </c>
    </row>
    <row r="1707" spans="1:28" x14ac:dyDescent="0.25">
      <c r="A1707" s="21" t="s">
        <v>1</v>
      </c>
      <c r="B1707" s="14" t="s">
        <v>11</v>
      </c>
      <c r="C1707">
        <v>10</v>
      </c>
      <c r="D1707" s="33">
        <v>3</v>
      </c>
      <c r="E1707" s="26" t="str">
        <f>VLOOKUP(U1707, method!$A$1:$B$15, 2, 0)</f>
        <v>放頭</v>
      </c>
      <c r="F1707">
        <v>9</v>
      </c>
      <c r="G1707">
        <v>135</v>
      </c>
      <c r="H1707" s="44">
        <v>1200</v>
      </c>
      <c r="I1707" s="18" t="s">
        <v>12</v>
      </c>
      <c r="J1707">
        <v>1</v>
      </c>
      <c r="K1707">
        <v>9.6999999999999993</v>
      </c>
      <c r="L1707">
        <v>25</v>
      </c>
      <c r="M1707">
        <v>6</v>
      </c>
      <c r="N1707">
        <v>25</v>
      </c>
      <c r="O1707" s="31" t="s">
        <v>435</v>
      </c>
      <c r="P1707" s="35" t="s">
        <v>436</v>
      </c>
      <c r="Q1707">
        <v>5</v>
      </c>
      <c r="R1707">
        <v>40</v>
      </c>
      <c r="S1707" s="19" t="s">
        <v>13</v>
      </c>
      <c r="T1707" s="10">
        <v>1</v>
      </c>
      <c r="U1707">
        <v>2</v>
      </c>
      <c r="V1707">
        <v>2</v>
      </c>
      <c r="W1707">
        <v>3</v>
      </c>
      <c r="AA1707">
        <v>1073</v>
      </c>
      <c r="AB1707" t="s">
        <v>16</v>
      </c>
    </row>
    <row r="1708" spans="1:28" x14ac:dyDescent="0.25">
      <c r="A1708" s="21" t="s">
        <v>1</v>
      </c>
      <c r="B1708" s="14" t="s">
        <v>11</v>
      </c>
      <c r="C1708">
        <v>28</v>
      </c>
      <c r="D1708">
        <v>9</v>
      </c>
      <c r="E1708" s="29" t="str">
        <f>VLOOKUP(U1708, method!$A$1:$B$15, 2, 0)</f>
        <v>留後</v>
      </c>
      <c r="F1708">
        <v>11</v>
      </c>
      <c r="G1708">
        <v>117</v>
      </c>
      <c r="H1708" s="44">
        <v>1200</v>
      </c>
      <c r="I1708" s="24" t="s">
        <v>146</v>
      </c>
      <c r="J1708">
        <v>1</v>
      </c>
      <c r="K1708">
        <v>11.06</v>
      </c>
      <c r="L1708">
        <v>11</v>
      </c>
      <c r="M1708">
        <v>6</v>
      </c>
      <c r="N1708">
        <v>25</v>
      </c>
      <c r="O1708" s="30" t="s">
        <v>445</v>
      </c>
      <c r="P1708" s="35" t="s">
        <v>436</v>
      </c>
      <c r="Q1708">
        <v>4</v>
      </c>
      <c r="R1708">
        <v>42</v>
      </c>
      <c r="S1708" s="19" t="s">
        <v>13</v>
      </c>
      <c r="T1708">
        <v>6</v>
      </c>
      <c r="U1708">
        <v>12</v>
      </c>
      <c r="V1708">
        <v>12</v>
      </c>
      <c r="W1708">
        <v>9</v>
      </c>
      <c r="AA1708">
        <v>1082</v>
      </c>
      <c r="AB1708" t="s">
        <v>16</v>
      </c>
    </row>
    <row r="1709" spans="1:28" x14ac:dyDescent="0.25">
      <c r="A1709" s="21" t="s">
        <v>1</v>
      </c>
      <c r="B1709" s="14" t="s">
        <v>11</v>
      </c>
      <c r="C1709">
        <v>2.6</v>
      </c>
      <c r="D1709">
        <v>9</v>
      </c>
      <c r="E1709" s="27" t="str">
        <f>VLOOKUP(U1709, method!$A$1:$B$15, 2, 0)</f>
        <v>中後</v>
      </c>
      <c r="F1709">
        <v>9</v>
      </c>
      <c r="G1709">
        <v>121</v>
      </c>
      <c r="H1709" s="44">
        <v>1200</v>
      </c>
      <c r="I1709" s="20" t="s">
        <v>56</v>
      </c>
      <c r="J1709">
        <v>1</v>
      </c>
      <c r="K1709">
        <v>10.39</v>
      </c>
      <c r="L1709">
        <v>9</v>
      </c>
      <c r="M1709">
        <v>4</v>
      </c>
      <c r="N1709">
        <v>25</v>
      </c>
      <c r="O1709" s="31" t="s">
        <v>439</v>
      </c>
      <c r="P1709" s="35" t="s">
        <v>436</v>
      </c>
      <c r="Q1709">
        <v>4</v>
      </c>
      <c r="R1709">
        <v>44</v>
      </c>
      <c r="S1709" s="19" t="s">
        <v>13</v>
      </c>
      <c r="T1709" t="s">
        <v>546</v>
      </c>
      <c r="U1709">
        <v>9</v>
      </c>
      <c r="V1709">
        <v>11</v>
      </c>
      <c r="W1709">
        <v>9</v>
      </c>
      <c r="AA1709">
        <v>1078</v>
      </c>
      <c r="AB1709" t="s">
        <v>16</v>
      </c>
    </row>
    <row r="1710" spans="1:28" x14ac:dyDescent="0.25">
      <c r="A1710" s="21" t="s">
        <v>1</v>
      </c>
      <c r="B1710" s="14" t="s">
        <v>11</v>
      </c>
      <c r="C1710">
        <v>7.1</v>
      </c>
      <c r="D1710" s="33">
        <v>3</v>
      </c>
      <c r="E1710" s="29" t="str">
        <f>VLOOKUP(U1710, method!$A$1:$B$15, 2, 0)</f>
        <v>留後</v>
      </c>
      <c r="F1710">
        <v>11</v>
      </c>
      <c r="G1710">
        <v>120</v>
      </c>
      <c r="H1710" s="44">
        <v>1200</v>
      </c>
      <c r="I1710" s="20" t="s">
        <v>56</v>
      </c>
      <c r="J1710">
        <v>1</v>
      </c>
      <c r="K1710">
        <v>9.64</v>
      </c>
      <c r="L1710">
        <v>12</v>
      </c>
      <c r="M1710">
        <v>3</v>
      </c>
      <c r="N1710">
        <v>25</v>
      </c>
      <c r="O1710" s="31" t="s">
        <v>439</v>
      </c>
      <c r="P1710" s="35" t="s">
        <v>436</v>
      </c>
      <c r="Q1710">
        <v>4</v>
      </c>
      <c r="R1710">
        <v>44</v>
      </c>
      <c r="S1710" s="19" t="s">
        <v>13</v>
      </c>
      <c r="T1710" s="10" t="s">
        <v>452</v>
      </c>
      <c r="U1710">
        <v>12</v>
      </c>
      <c r="V1710">
        <v>10</v>
      </c>
      <c r="W1710">
        <v>3</v>
      </c>
      <c r="AA1710">
        <v>1072</v>
      </c>
      <c r="AB1710" t="s">
        <v>16</v>
      </c>
    </row>
    <row r="1711" spans="1:28" x14ac:dyDescent="0.25">
      <c r="A1711" s="21" t="s">
        <v>1</v>
      </c>
      <c r="B1711" s="14" t="s">
        <v>11</v>
      </c>
      <c r="C1711">
        <v>10</v>
      </c>
      <c r="D1711" s="33">
        <v>2</v>
      </c>
      <c r="E1711" s="27" t="str">
        <f>VLOOKUP(U1711, method!$A$1:$B$15, 2, 0)</f>
        <v>中後</v>
      </c>
      <c r="F1711">
        <v>11</v>
      </c>
      <c r="G1711">
        <v>119</v>
      </c>
      <c r="H1711" s="44">
        <v>1200</v>
      </c>
      <c r="I1711" s="18" t="s">
        <v>407</v>
      </c>
      <c r="J1711">
        <v>1</v>
      </c>
      <c r="K1711">
        <v>10.02</v>
      </c>
      <c r="L1711">
        <v>19</v>
      </c>
      <c r="M1711">
        <v>2</v>
      </c>
      <c r="N1711">
        <v>25</v>
      </c>
      <c r="O1711" s="30" t="s">
        <v>445</v>
      </c>
      <c r="P1711" s="35" t="s">
        <v>455</v>
      </c>
      <c r="Q1711">
        <v>4</v>
      </c>
      <c r="R1711">
        <v>44</v>
      </c>
      <c r="S1711" s="19" t="s">
        <v>13</v>
      </c>
      <c r="T1711" s="10" t="s">
        <v>526</v>
      </c>
      <c r="U1711">
        <v>10</v>
      </c>
      <c r="V1711">
        <v>10</v>
      </c>
      <c r="W1711">
        <v>2</v>
      </c>
      <c r="AA1711">
        <v>1077</v>
      </c>
      <c r="AB1711" t="s">
        <v>16</v>
      </c>
    </row>
    <row r="1712" spans="1:28" x14ac:dyDescent="0.25">
      <c r="A1712" s="21" t="s">
        <v>1</v>
      </c>
      <c r="B1712" s="14" t="s">
        <v>11</v>
      </c>
      <c r="C1712">
        <v>10</v>
      </c>
      <c r="D1712">
        <v>10</v>
      </c>
      <c r="E1712" s="27" t="str">
        <f>VLOOKUP(U1712, method!$A$1:$B$15, 2, 0)</f>
        <v>中後</v>
      </c>
      <c r="F1712">
        <v>6</v>
      </c>
      <c r="G1712">
        <v>124</v>
      </c>
      <c r="H1712" s="44">
        <v>1200</v>
      </c>
      <c r="I1712" s="24" t="s">
        <v>389</v>
      </c>
      <c r="J1712">
        <v>1</v>
      </c>
      <c r="K1712">
        <v>10.44</v>
      </c>
      <c r="L1712">
        <v>31</v>
      </c>
      <c r="M1712">
        <v>1</v>
      </c>
      <c r="N1712">
        <v>25</v>
      </c>
      <c r="O1712" t="s">
        <v>469</v>
      </c>
      <c r="P1712" s="35" t="s">
        <v>455</v>
      </c>
      <c r="Q1712">
        <v>4</v>
      </c>
      <c r="R1712">
        <v>46</v>
      </c>
      <c r="S1712" s="19" t="s">
        <v>13</v>
      </c>
      <c r="T1712">
        <v>6</v>
      </c>
      <c r="U1712">
        <v>8</v>
      </c>
      <c r="V1712">
        <v>9</v>
      </c>
      <c r="W1712">
        <v>10</v>
      </c>
      <c r="AA1712">
        <v>1082</v>
      </c>
      <c r="AB1712" t="s">
        <v>16</v>
      </c>
    </row>
    <row r="1713" spans="1:28" x14ac:dyDescent="0.25">
      <c r="A1713" s="21" t="s">
        <v>1</v>
      </c>
      <c r="B1713" s="14" t="s">
        <v>11</v>
      </c>
      <c r="C1713">
        <v>7.9</v>
      </c>
      <c r="D1713">
        <v>6</v>
      </c>
      <c r="E1713" s="28" t="str">
        <f>VLOOKUP(U1713, method!$A$1:$B$15, 2, 0)</f>
        <v>中前</v>
      </c>
      <c r="F1713">
        <v>6</v>
      </c>
      <c r="G1713">
        <v>120</v>
      </c>
      <c r="H1713" s="44">
        <v>1200</v>
      </c>
      <c r="I1713" s="17" t="s">
        <v>448</v>
      </c>
      <c r="J1713">
        <v>1</v>
      </c>
      <c r="K1713">
        <v>9.8000000000000007</v>
      </c>
      <c r="L1713">
        <v>12</v>
      </c>
      <c r="M1713">
        <v>1</v>
      </c>
      <c r="N1713">
        <v>25</v>
      </c>
      <c r="O1713" t="s">
        <v>631</v>
      </c>
      <c r="P1713" s="35" t="s">
        <v>455</v>
      </c>
      <c r="Q1713">
        <v>4</v>
      </c>
      <c r="R1713">
        <v>47</v>
      </c>
      <c r="S1713" s="19" t="s">
        <v>13</v>
      </c>
      <c r="T1713" s="10">
        <v>2</v>
      </c>
      <c r="U1713">
        <v>6</v>
      </c>
      <c r="V1713">
        <v>7</v>
      </c>
      <c r="W1713">
        <v>6</v>
      </c>
      <c r="AA1713">
        <v>1076</v>
      </c>
      <c r="AB1713" t="s">
        <v>16</v>
      </c>
    </row>
    <row r="1714" spans="1:28" x14ac:dyDescent="0.25">
      <c r="A1714" s="21" t="s">
        <v>1</v>
      </c>
      <c r="B1714" s="14" t="s">
        <v>11</v>
      </c>
      <c r="C1714">
        <v>7</v>
      </c>
      <c r="D1714">
        <v>7</v>
      </c>
      <c r="E1714" s="26" t="str">
        <f>VLOOKUP(U1714, method!$A$1:$B$15, 2, 0)</f>
        <v>放頭</v>
      </c>
      <c r="F1714">
        <v>4</v>
      </c>
      <c r="G1714">
        <v>124</v>
      </c>
      <c r="H1714" s="46">
        <v>1400</v>
      </c>
      <c r="I1714" s="25" t="s">
        <v>26</v>
      </c>
      <c r="J1714">
        <v>1</v>
      </c>
      <c r="K1714">
        <v>22.48</v>
      </c>
      <c r="L1714">
        <v>22</v>
      </c>
      <c r="M1714">
        <v>12</v>
      </c>
      <c r="N1714">
        <v>24</v>
      </c>
      <c r="O1714" t="s">
        <v>491</v>
      </c>
      <c r="P1714" s="35" t="s">
        <v>455</v>
      </c>
      <c r="Q1714">
        <v>4</v>
      </c>
      <c r="R1714">
        <v>47</v>
      </c>
      <c r="S1714" s="19" t="s">
        <v>13</v>
      </c>
      <c r="T1714" t="s">
        <v>519</v>
      </c>
      <c r="U1714">
        <v>3</v>
      </c>
      <c r="V1714">
        <v>4</v>
      </c>
      <c r="W1714">
        <v>3</v>
      </c>
      <c r="X1714">
        <v>7</v>
      </c>
      <c r="AA1714">
        <v>1077</v>
      </c>
      <c r="AB1714" t="s">
        <v>16</v>
      </c>
    </row>
    <row r="1715" spans="1:28" x14ac:dyDescent="0.25">
      <c r="A1715" s="21" t="s">
        <v>1</v>
      </c>
      <c r="B1715" s="14" t="s">
        <v>11</v>
      </c>
      <c r="C1715">
        <v>13</v>
      </c>
      <c r="D1715" s="33">
        <v>2</v>
      </c>
      <c r="E1715" s="26" t="str">
        <f>VLOOKUP(U1715, method!$A$1:$B$15, 2, 0)</f>
        <v>放頭</v>
      </c>
      <c r="F1715">
        <v>3</v>
      </c>
      <c r="G1715">
        <v>121</v>
      </c>
      <c r="H1715" s="46">
        <v>1400</v>
      </c>
      <c r="I1715" s="24" t="s">
        <v>389</v>
      </c>
      <c r="J1715">
        <v>1</v>
      </c>
      <c r="K1715">
        <v>22.32</v>
      </c>
      <c r="L1715">
        <v>1</v>
      </c>
      <c r="M1715">
        <v>12</v>
      </c>
      <c r="N1715">
        <v>24</v>
      </c>
      <c r="O1715" t="s">
        <v>631</v>
      </c>
      <c r="P1715" s="35" t="s">
        <v>455</v>
      </c>
      <c r="Q1715">
        <v>4</v>
      </c>
      <c r="R1715">
        <v>46</v>
      </c>
      <c r="S1715" s="19" t="s">
        <v>13</v>
      </c>
      <c r="T1715" s="10">
        <v>1</v>
      </c>
      <c r="U1715">
        <v>2</v>
      </c>
      <c r="V1715">
        <v>3</v>
      </c>
      <c r="W1715">
        <v>3</v>
      </c>
      <c r="X1715">
        <v>2</v>
      </c>
      <c r="AA1715">
        <v>1066</v>
      </c>
      <c r="AB1715" t="s">
        <v>16</v>
      </c>
    </row>
    <row r="1716" spans="1:28" x14ac:dyDescent="0.25">
      <c r="A1716" s="21" t="s">
        <v>1</v>
      </c>
      <c r="B1716" s="14" t="s">
        <v>11</v>
      </c>
      <c r="C1716">
        <v>7.2</v>
      </c>
      <c r="D1716">
        <v>6</v>
      </c>
      <c r="E1716" s="26" t="str">
        <f>VLOOKUP(U1716, method!$A$1:$B$15, 2, 0)</f>
        <v>放頭</v>
      </c>
      <c r="F1716">
        <v>6</v>
      </c>
      <c r="G1716">
        <v>123</v>
      </c>
      <c r="H1716" s="44">
        <v>1200</v>
      </c>
      <c r="I1716" s="24" t="s">
        <v>389</v>
      </c>
      <c r="J1716">
        <v>1</v>
      </c>
      <c r="K1716">
        <v>9.91</v>
      </c>
      <c r="L1716">
        <v>3</v>
      </c>
      <c r="M1716">
        <v>11</v>
      </c>
      <c r="N1716">
        <v>24</v>
      </c>
      <c r="O1716" t="s">
        <v>631</v>
      </c>
      <c r="P1716" s="35" t="s">
        <v>436</v>
      </c>
      <c r="Q1716">
        <v>4</v>
      </c>
      <c r="R1716">
        <v>47</v>
      </c>
      <c r="S1716" s="19" t="s">
        <v>13</v>
      </c>
      <c r="T1716" t="s">
        <v>456</v>
      </c>
      <c r="U1716">
        <v>2</v>
      </c>
      <c r="V1716">
        <v>1</v>
      </c>
      <c r="W1716">
        <v>6</v>
      </c>
      <c r="AA1716">
        <v>1078</v>
      </c>
      <c r="AB1716" t="s">
        <v>16</v>
      </c>
    </row>
    <row r="1717" spans="1:28" x14ac:dyDescent="0.25">
      <c r="A1717" s="21" t="s">
        <v>1</v>
      </c>
      <c r="B1717" s="14" t="s">
        <v>11</v>
      </c>
      <c r="C1717">
        <v>9.3000000000000007</v>
      </c>
      <c r="D1717" s="33">
        <v>3</v>
      </c>
      <c r="E1717" s="26" t="str">
        <f>VLOOKUP(U1717, method!$A$1:$B$15, 2, 0)</f>
        <v>放頭</v>
      </c>
      <c r="F1717">
        <v>1</v>
      </c>
      <c r="G1717">
        <v>123</v>
      </c>
      <c r="H1717" s="44">
        <v>1200</v>
      </c>
      <c r="I1717" s="21" t="s">
        <v>61</v>
      </c>
      <c r="J1717">
        <v>1</v>
      </c>
      <c r="K1717">
        <v>9.15</v>
      </c>
      <c r="L1717">
        <v>1</v>
      </c>
      <c r="M1717">
        <v>10</v>
      </c>
      <c r="N1717">
        <v>24</v>
      </c>
      <c r="O1717" t="s">
        <v>631</v>
      </c>
      <c r="P1717" s="35" t="s">
        <v>436</v>
      </c>
      <c r="Q1717">
        <v>4</v>
      </c>
      <c r="R1717">
        <v>45</v>
      </c>
      <c r="S1717" s="19" t="s">
        <v>13</v>
      </c>
      <c r="T1717" s="10" t="s">
        <v>376</v>
      </c>
      <c r="U1717">
        <v>3</v>
      </c>
      <c r="V1717">
        <v>5</v>
      </c>
      <c r="W1717">
        <v>3</v>
      </c>
      <c r="AA1717">
        <v>1057</v>
      </c>
      <c r="AB1717" t="s">
        <v>16</v>
      </c>
    </row>
    <row r="1718" spans="1:28" x14ac:dyDescent="0.25">
      <c r="A1718" s="21" t="s">
        <v>1</v>
      </c>
      <c r="B1718" s="14" t="s">
        <v>11</v>
      </c>
      <c r="C1718">
        <v>7.9</v>
      </c>
      <c r="D1718">
        <v>8</v>
      </c>
      <c r="E1718" s="28" t="str">
        <f>VLOOKUP(U1718, method!$A$1:$B$15, 2, 0)</f>
        <v>中前</v>
      </c>
      <c r="F1718">
        <v>3</v>
      </c>
      <c r="G1718">
        <v>124</v>
      </c>
      <c r="H1718" s="44">
        <v>1200</v>
      </c>
      <c r="I1718" s="18" t="s">
        <v>12</v>
      </c>
      <c r="J1718">
        <v>1</v>
      </c>
      <c r="K1718">
        <v>10.61</v>
      </c>
      <c r="L1718">
        <v>15</v>
      </c>
      <c r="M1718">
        <v>6</v>
      </c>
      <c r="N1718">
        <v>24</v>
      </c>
      <c r="O1718" t="s">
        <v>511</v>
      </c>
      <c r="P1718" s="36" t="s">
        <v>603</v>
      </c>
      <c r="Q1718">
        <v>4</v>
      </c>
      <c r="R1718">
        <v>48</v>
      </c>
      <c r="S1718" s="19" t="s">
        <v>13</v>
      </c>
      <c r="T1718" t="s">
        <v>664</v>
      </c>
      <c r="U1718">
        <v>5</v>
      </c>
      <c r="V1718">
        <v>4</v>
      </c>
      <c r="W1718">
        <v>8</v>
      </c>
      <c r="AA1718">
        <v>1044</v>
      </c>
      <c r="AB1718" t="s">
        <v>16</v>
      </c>
    </row>
    <row r="1719" spans="1:28" x14ac:dyDescent="0.25">
      <c r="A1719" s="21" t="s">
        <v>1</v>
      </c>
      <c r="B1719" s="14" t="s">
        <v>11</v>
      </c>
      <c r="C1719">
        <v>4.3</v>
      </c>
      <c r="D1719" s="33">
        <v>3</v>
      </c>
      <c r="E1719" s="29" t="str">
        <f>VLOOKUP(U1719, method!$A$1:$B$15, 2, 0)</f>
        <v>留後</v>
      </c>
      <c r="F1719">
        <v>3</v>
      </c>
      <c r="G1719">
        <v>123</v>
      </c>
      <c r="H1719" s="44">
        <v>1200</v>
      </c>
      <c r="I1719" s="18" t="s">
        <v>12</v>
      </c>
      <c r="J1719">
        <v>1</v>
      </c>
      <c r="K1719">
        <v>9.69</v>
      </c>
      <c r="L1719">
        <v>29</v>
      </c>
      <c r="M1719">
        <v>5</v>
      </c>
      <c r="N1719">
        <v>24</v>
      </c>
      <c r="O1719" t="s">
        <v>511</v>
      </c>
      <c r="P1719" s="35" t="s">
        <v>455</v>
      </c>
      <c r="Q1719">
        <v>4</v>
      </c>
      <c r="R1719">
        <v>48</v>
      </c>
      <c r="S1719" s="19" t="s">
        <v>13</v>
      </c>
      <c r="T1719" s="10" t="s">
        <v>452</v>
      </c>
      <c r="U1719">
        <v>11</v>
      </c>
      <c r="V1719">
        <v>11</v>
      </c>
      <c r="W1719">
        <v>3</v>
      </c>
      <c r="AA1719">
        <v>1042</v>
      </c>
      <c r="AB1719" t="s">
        <v>1746</v>
      </c>
    </row>
    <row r="1720" spans="1:28" x14ac:dyDescent="0.25">
      <c r="A1720" s="21" t="s">
        <v>1</v>
      </c>
      <c r="B1720" s="14" t="s">
        <v>11</v>
      </c>
      <c r="C1720">
        <v>5.8</v>
      </c>
      <c r="D1720">
        <v>7</v>
      </c>
      <c r="E1720" s="26" t="str">
        <f>VLOOKUP(U1720, method!$A$1:$B$15, 2, 0)</f>
        <v>放頭</v>
      </c>
      <c r="F1720">
        <v>7</v>
      </c>
      <c r="G1720">
        <v>129</v>
      </c>
      <c r="H1720" s="46">
        <v>1650</v>
      </c>
      <c r="I1720" s="18" t="s">
        <v>12</v>
      </c>
      <c r="J1720">
        <v>1</v>
      </c>
      <c r="K1720">
        <v>39.51</v>
      </c>
      <c r="L1720">
        <v>11</v>
      </c>
      <c r="M1720">
        <v>5</v>
      </c>
      <c r="N1720">
        <v>24</v>
      </c>
      <c r="O1720" t="s">
        <v>511</v>
      </c>
      <c r="P1720" s="35" t="s">
        <v>455</v>
      </c>
      <c r="Q1720">
        <v>4</v>
      </c>
      <c r="R1720">
        <v>50</v>
      </c>
      <c r="S1720" s="19" t="s">
        <v>13</v>
      </c>
      <c r="T1720" s="10" t="s">
        <v>552</v>
      </c>
      <c r="U1720">
        <v>3</v>
      </c>
      <c r="V1720">
        <v>3</v>
      </c>
      <c r="W1720">
        <v>3</v>
      </c>
      <c r="X1720">
        <v>7</v>
      </c>
      <c r="AA1720">
        <v>1044</v>
      </c>
      <c r="AB1720" t="s">
        <v>906</v>
      </c>
    </row>
    <row r="1721" spans="1:28" x14ac:dyDescent="0.25">
      <c r="A1721" s="21" t="s">
        <v>1</v>
      </c>
      <c r="B1721" s="14" t="s">
        <v>11</v>
      </c>
      <c r="C1721">
        <v>12</v>
      </c>
      <c r="D1721" s="33">
        <v>3</v>
      </c>
      <c r="E1721" s="28" t="str">
        <f>VLOOKUP(U1721, method!$A$1:$B$15, 2, 0)</f>
        <v>中前</v>
      </c>
      <c r="F1721">
        <v>10</v>
      </c>
      <c r="G1721">
        <v>126</v>
      </c>
      <c r="H1721" s="46">
        <v>1650</v>
      </c>
      <c r="I1721" s="18" t="s">
        <v>12</v>
      </c>
      <c r="J1721">
        <v>1</v>
      </c>
      <c r="K1721">
        <v>39.25</v>
      </c>
      <c r="L1721">
        <v>3</v>
      </c>
      <c r="M1721">
        <v>4</v>
      </c>
      <c r="N1721">
        <v>24</v>
      </c>
      <c r="O1721" t="s">
        <v>511</v>
      </c>
      <c r="P1721" s="35" t="s">
        <v>455</v>
      </c>
      <c r="Q1721">
        <v>4</v>
      </c>
      <c r="R1721">
        <v>50</v>
      </c>
      <c r="S1721" s="19" t="s">
        <v>13</v>
      </c>
      <c r="T1721" s="10" t="s">
        <v>526</v>
      </c>
      <c r="U1721">
        <v>7</v>
      </c>
      <c r="V1721">
        <v>7</v>
      </c>
      <c r="W1721">
        <v>3</v>
      </c>
      <c r="X1721">
        <v>3</v>
      </c>
      <c r="AA1721">
        <v>1046</v>
      </c>
      <c r="AB1721" t="s">
        <v>16</v>
      </c>
    </row>
    <row r="1722" spans="1:28" x14ac:dyDescent="0.25">
      <c r="A1722" s="21" t="s">
        <v>1</v>
      </c>
      <c r="B1722" s="14" t="s">
        <v>11</v>
      </c>
      <c r="C1722">
        <v>7.7</v>
      </c>
      <c r="D1722">
        <v>6</v>
      </c>
      <c r="E1722" s="27" t="str">
        <f>VLOOKUP(U1722, method!$A$1:$B$15, 2, 0)</f>
        <v>中後</v>
      </c>
      <c r="F1722">
        <v>5</v>
      </c>
      <c r="G1722">
        <v>128</v>
      </c>
      <c r="H1722" s="44">
        <v>1200</v>
      </c>
      <c r="I1722" s="18" t="s">
        <v>12</v>
      </c>
      <c r="J1722">
        <v>1</v>
      </c>
      <c r="K1722">
        <v>9.19</v>
      </c>
      <c r="L1722">
        <v>16</v>
      </c>
      <c r="M1722">
        <v>3</v>
      </c>
      <c r="N1722">
        <v>24</v>
      </c>
      <c r="O1722" t="s">
        <v>511</v>
      </c>
      <c r="P1722" s="35" t="s">
        <v>455</v>
      </c>
      <c r="Q1722">
        <v>4</v>
      </c>
      <c r="R1722">
        <v>51</v>
      </c>
      <c r="S1722" s="19" t="s">
        <v>13</v>
      </c>
      <c r="T1722" s="10" t="s">
        <v>442</v>
      </c>
      <c r="U1722">
        <v>10</v>
      </c>
      <c r="V1722">
        <v>8</v>
      </c>
      <c r="W1722">
        <v>6</v>
      </c>
      <c r="AA1722">
        <v>1037</v>
      </c>
      <c r="AB1722" t="s">
        <v>16</v>
      </c>
    </row>
    <row r="1723" spans="1:28" x14ac:dyDescent="0.25">
      <c r="A1723" s="21" t="s">
        <v>1</v>
      </c>
      <c r="B1723" s="14" t="s">
        <v>11</v>
      </c>
      <c r="C1723">
        <v>22</v>
      </c>
      <c r="D1723" s="33">
        <v>3</v>
      </c>
      <c r="E1723" s="27" t="str">
        <f>VLOOKUP(U1723, method!$A$1:$B$15, 2, 0)</f>
        <v>中後</v>
      </c>
      <c r="F1723">
        <v>9</v>
      </c>
      <c r="G1723">
        <v>124</v>
      </c>
      <c r="H1723" s="44">
        <v>1200</v>
      </c>
      <c r="I1723" s="17" t="s">
        <v>448</v>
      </c>
      <c r="J1723">
        <v>1</v>
      </c>
      <c r="K1723">
        <v>9.19</v>
      </c>
      <c r="L1723">
        <v>18</v>
      </c>
      <c r="M1723">
        <v>2</v>
      </c>
      <c r="N1723">
        <v>24</v>
      </c>
      <c r="O1723" t="s">
        <v>511</v>
      </c>
      <c r="P1723" s="35" t="s">
        <v>455</v>
      </c>
      <c r="Q1723">
        <v>4</v>
      </c>
      <c r="R1723">
        <v>51</v>
      </c>
      <c r="S1723" s="19" t="s">
        <v>13</v>
      </c>
      <c r="T1723" s="10" t="s">
        <v>442</v>
      </c>
      <c r="U1723">
        <v>8</v>
      </c>
      <c r="V1723">
        <v>8</v>
      </c>
      <c r="W1723">
        <v>3</v>
      </c>
      <c r="AA1723">
        <v>1052</v>
      </c>
      <c r="AB1723" t="s">
        <v>16</v>
      </c>
    </row>
    <row r="1724" spans="1:28" x14ac:dyDescent="0.25">
      <c r="A1724" s="21" t="s">
        <v>1</v>
      </c>
      <c r="B1724" s="14" t="s">
        <v>11</v>
      </c>
      <c r="C1724">
        <v>37</v>
      </c>
      <c r="D1724">
        <v>8</v>
      </c>
      <c r="E1724" s="26" t="str">
        <f>VLOOKUP(U1724, method!$A$1:$B$15, 2, 0)</f>
        <v>放頭</v>
      </c>
      <c r="F1724">
        <v>5</v>
      </c>
      <c r="G1724">
        <v>128</v>
      </c>
      <c r="H1724" s="44">
        <v>1200</v>
      </c>
      <c r="I1724" s="16" t="s">
        <v>71</v>
      </c>
      <c r="J1724">
        <v>1</v>
      </c>
      <c r="K1724">
        <v>11.15</v>
      </c>
      <c r="L1724">
        <v>21</v>
      </c>
      <c r="M1724">
        <v>1</v>
      </c>
      <c r="N1724">
        <v>24</v>
      </c>
      <c r="O1724" t="s">
        <v>545</v>
      </c>
      <c r="P1724" s="35" t="s">
        <v>455</v>
      </c>
      <c r="Q1724">
        <v>4</v>
      </c>
      <c r="R1724">
        <v>53</v>
      </c>
      <c r="S1724" s="19" t="s">
        <v>13</v>
      </c>
      <c r="T1724">
        <v>5</v>
      </c>
      <c r="U1724">
        <v>3</v>
      </c>
      <c r="V1724">
        <v>3</v>
      </c>
      <c r="W1724">
        <v>8</v>
      </c>
      <c r="AA1724">
        <v>1058</v>
      </c>
      <c r="AB1724" t="s">
        <v>16</v>
      </c>
    </row>
    <row r="1725" spans="1:28" x14ac:dyDescent="0.25">
      <c r="A1725" s="21" t="s">
        <v>1</v>
      </c>
      <c r="B1725" s="14" t="s">
        <v>11</v>
      </c>
      <c r="C1725">
        <v>10</v>
      </c>
      <c r="D1725" s="34">
        <v>5</v>
      </c>
      <c r="E1725" s="28" t="str">
        <f>VLOOKUP(U1725, method!$A$1:$B$15, 2, 0)</f>
        <v>中前</v>
      </c>
      <c r="F1725">
        <v>6</v>
      </c>
      <c r="G1725">
        <v>126</v>
      </c>
      <c r="H1725" s="44">
        <v>1200</v>
      </c>
      <c r="I1725" s="17" t="s">
        <v>448</v>
      </c>
      <c r="J1725">
        <v>1</v>
      </c>
      <c r="K1725">
        <v>11.29</v>
      </c>
      <c r="L1725">
        <v>4</v>
      </c>
      <c r="M1725">
        <v>1</v>
      </c>
      <c r="N1725">
        <v>24</v>
      </c>
      <c r="O1725" s="31" t="s">
        <v>439</v>
      </c>
      <c r="P1725" s="35" t="s">
        <v>455</v>
      </c>
      <c r="Q1725">
        <v>4</v>
      </c>
      <c r="R1725">
        <v>53</v>
      </c>
      <c r="S1725" s="19" t="s">
        <v>13</v>
      </c>
      <c r="T1725" t="s">
        <v>573</v>
      </c>
      <c r="U1725">
        <v>7</v>
      </c>
      <c r="V1725">
        <v>7</v>
      </c>
      <c r="W1725">
        <v>5</v>
      </c>
      <c r="AA1725">
        <v>1063</v>
      </c>
      <c r="AB1725" t="s">
        <v>16</v>
      </c>
    </row>
    <row r="1726" spans="1:28" x14ac:dyDescent="0.25">
      <c r="A1726" s="21" t="s">
        <v>1</v>
      </c>
      <c r="B1726" s="14" t="s">
        <v>11</v>
      </c>
      <c r="C1726">
        <v>30</v>
      </c>
      <c r="D1726" s="33">
        <v>2</v>
      </c>
      <c r="E1726" s="28" t="str">
        <f>VLOOKUP(U1726, method!$A$1:$B$15, 2, 0)</f>
        <v>中前</v>
      </c>
      <c r="F1726">
        <v>2</v>
      </c>
      <c r="G1726">
        <v>125</v>
      </c>
      <c r="H1726" s="44">
        <v>1200</v>
      </c>
      <c r="I1726" s="17" t="s">
        <v>448</v>
      </c>
      <c r="J1726">
        <v>1</v>
      </c>
      <c r="K1726">
        <v>10.33</v>
      </c>
      <c r="L1726">
        <v>22</v>
      </c>
      <c r="M1726">
        <v>11</v>
      </c>
      <c r="N1726">
        <v>23</v>
      </c>
      <c r="O1726" s="31" t="s">
        <v>435</v>
      </c>
      <c r="P1726" s="35" t="s">
        <v>455</v>
      </c>
      <c r="Q1726">
        <v>4</v>
      </c>
      <c r="R1726">
        <v>52</v>
      </c>
      <c r="S1726" s="19" t="s">
        <v>13</v>
      </c>
      <c r="T1726" s="10" t="s">
        <v>597</v>
      </c>
      <c r="U1726">
        <v>5</v>
      </c>
      <c r="V1726">
        <v>5</v>
      </c>
      <c r="W1726">
        <v>2</v>
      </c>
      <c r="AA1726">
        <v>1059</v>
      </c>
      <c r="AB1726" t="s">
        <v>100</v>
      </c>
    </row>
    <row r="1727" spans="1:28" x14ac:dyDescent="0.25">
      <c r="A1727" s="21" t="s">
        <v>1</v>
      </c>
      <c r="B1727" s="15" t="s">
        <v>18</v>
      </c>
      <c r="C1727">
        <v>31</v>
      </c>
      <c r="D1727">
        <v>11</v>
      </c>
      <c r="E1727" s="28" t="str">
        <f>VLOOKUP(U1727, method!$A$1:$B$15, 2, 0)</f>
        <v>中前</v>
      </c>
      <c r="F1727">
        <v>7</v>
      </c>
      <c r="G1727">
        <v>117</v>
      </c>
      <c r="H1727" s="44">
        <v>1200</v>
      </c>
      <c r="I1727" s="23" t="s">
        <v>394</v>
      </c>
      <c r="J1727">
        <v>1</v>
      </c>
      <c r="K1727">
        <v>10.88</v>
      </c>
      <c r="L1727">
        <v>21</v>
      </c>
      <c r="M1727">
        <v>5</v>
      </c>
      <c r="N1727">
        <v>25</v>
      </c>
      <c r="O1727" s="31" t="s">
        <v>435</v>
      </c>
      <c r="P1727" s="35" t="s">
        <v>436</v>
      </c>
      <c r="Q1727">
        <v>4</v>
      </c>
      <c r="R1727">
        <v>40</v>
      </c>
      <c r="S1727" s="24" t="s">
        <v>20</v>
      </c>
      <c r="T1727">
        <v>6</v>
      </c>
      <c r="U1727">
        <v>7</v>
      </c>
      <c r="V1727">
        <v>9</v>
      </c>
      <c r="W1727">
        <v>11</v>
      </c>
      <c r="AA1727">
        <v>1125</v>
      </c>
      <c r="AB1727" t="s">
        <v>23</v>
      </c>
    </row>
    <row r="1728" spans="1:28" x14ac:dyDescent="0.25">
      <c r="A1728" s="21" t="s">
        <v>1</v>
      </c>
      <c r="B1728" s="15" t="s">
        <v>18</v>
      </c>
      <c r="C1728">
        <v>22</v>
      </c>
      <c r="D1728" s="34">
        <v>4</v>
      </c>
      <c r="E1728" s="28" t="str">
        <f>VLOOKUP(U1728, method!$A$1:$B$15, 2, 0)</f>
        <v>中前</v>
      </c>
      <c r="F1728">
        <v>4</v>
      </c>
      <c r="G1728">
        <v>115</v>
      </c>
      <c r="H1728" s="44">
        <v>1200</v>
      </c>
      <c r="I1728" s="23" t="s">
        <v>394</v>
      </c>
      <c r="J1728">
        <v>1</v>
      </c>
      <c r="K1728">
        <v>9.5399999999999991</v>
      </c>
      <c r="L1728">
        <v>30</v>
      </c>
      <c r="M1728">
        <v>4</v>
      </c>
      <c r="N1728">
        <v>25</v>
      </c>
      <c r="O1728" s="31" t="s">
        <v>451</v>
      </c>
      <c r="P1728" s="35" t="s">
        <v>436</v>
      </c>
      <c r="Q1728">
        <v>4</v>
      </c>
      <c r="R1728">
        <v>40</v>
      </c>
      <c r="S1728" s="24" t="s">
        <v>20</v>
      </c>
      <c r="T1728" s="10" t="s">
        <v>526</v>
      </c>
      <c r="U1728">
        <v>4</v>
      </c>
      <c r="V1728">
        <v>3</v>
      </c>
      <c r="W1728">
        <v>4</v>
      </c>
      <c r="AA1728">
        <v>1109</v>
      </c>
      <c r="AB1728" t="s">
        <v>23</v>
      </c>
    </row>
    <row r="1729" spans="1:28" x14ac:dyDescent="0.25">
      <c r="A1729" s="21" t="s">
        <v>1</v>
      </c>
      <c r="B1729" s="15" t="s">
        <v>18</v>
      </c>
      <c r="C1729">
        <v>17</v>
      </c>
      <c r="D1729" s="33">
        <v>3</v>
      </c>
      <c r="E1729" s="26" t="str">
        <f>VLOOKUP(U1729, method!$A$1:$B$15, 2, 0)</f>
        <v>放頭</v>
      </c>
      <c r="F1729">
        <v>1</v>
      </c>
      <c r="G1729">
        <v>116</v>
      </c>
      <c r="H1729" s="44">
        <v>1200</v>
      </c>
      <c r="I1729" s="23" t="s">
        <v>394</v>
      </c>
      <c r="J1729">
        <v>1</v>
      </c>
      <c r="K1729">
        <v>9.91</v>
      </c>
      <c r="L1729">
        <v>19</v>
      </c>
      <c r="M1729">
        <v>3</v>
      </c>
      <c r="N1729">
        <v>25</v>
      </c>
      <c r="O1729" s="30" t="s">
        <v>445</v>
      </c>
      <c r="P1729" s="35" t="s">
        <v>436</v>
      </c>
      <c r="Q1729">
        <v>4</v>
      </c>
      <c r="R1729">
        <v>40</v>
      </c>
      <c r="S1729" s="24" t="s">
        <v>20</v>
      </c>
      <c r="T1729">
        <v>3</v>
      </c>
      <c r="U1729">
        <v>3</v>
      </c>
      <c r="V1729">
        <v>3</v>
      </c>
      <c r="W1729">
        <v>3</v>
      </c>
      <c r="AA1729">
        <v>1104</v>
      </c>
      <c r="AB1729" t="s">
        <v>23</v>
      </c>
    </row>
    <row r="1730" spans="1:28" x14ac:dyDescent="0.25">
      <c r="A1730" s="21" t="s">
        <v>1</v>
      </c>
      <c r="B1730" s="15" t="s">
        <v>18</v>
      </c>
      <c r="C1730">
        <v>31</v>
      </c>
      <c r="D1730" s="34">
        <v>5</v>
      </c>
      <c r="E1730" s="28" t="str">
        <f>VLOOKUP(U1730, method!$A$1:$B$15, 2, 0)</f>
        <v>中前</v>
      </c>
      <c r="F1730">
        <v>5</v>
      </c>
      <c r="G1730">
        <v>121</v>
      </c>
      <c r="H1730" s="44">
        <v>1200</v>
      </c>
      <c r="I1730" s="23" t="s">
        <v>394</v>
      </c>
      <c r="J1730">
        <v>1</v>
      </c>
      <c r="K1730">
        <v>10.4</v>
      </c>
      <c r="L1730">
        <v>26</v>
      </c>
      <c r="M1730">
        <v>2</v>
      </c>
      <c r="N1730">
        <v>25</v>
      </c>
      <c r="O1730" s="31" t="s">
        <v>435</v>
      </c>
      <c r="P1730" s="35" t="s">
        <v>455</v>
      </c>
      <c r="Q1730">
        <v>4</v>
      </c>
      <c r="R1730">
        <v>42</v>
      </c>
      <c r="S1730" s="24" t="s">
        <v>20</v>
      </c>
      <c r="T1730">
        <v>3</v>
      </c>
      <c r="U1730">
        <v>4</v>
      </c>
      <c r="V1730">
        <v>5</v>
      </c>
      <c r="W1730">
        <v>5</v>
      </c>
      <c r="AA1730">
        <v>1115</v>
      </c>
      <c r="AB1730" t="s">
        <v>23</v>
      </c>
    </row>
    <row r="1731" spans="1:28" x14ac:dyDescent="0.25">
      <c r="A1731" s="21" t="s">
        <v>1</v>
      </c>
      <c r="B1731" s="15" t="s">
        <v>18</v>
      </c>
      <c r="C1731">
        <v>5.7</v>
      </c>
      <c r="D1731">
        <v>7</v>
      </c>
      <c r="E1731" s="28" t="str">
        <f>VLOOKUP(U1731, method!$A$1:$B$15, 2, 0)</f>
        <v>中前</v>
      </c>
      <c r="F1731">
        <v>3</v>
      </c>
      <c r="G1731">
        <v>119</v>
      </c>
      <c r="H1731" s="44">
        <v>1200</v>
      </c>
      <c r="I1731" s="23" t="s">
        <v>394</v>
      </c>
      <c r="J1731">
        <v>1</v>
      </c>
      <c r="K1731">
        <v>10.63</v>
      </c>
      <c r="L1731">
        <v>4</v>
      </c>
      <c r="M1731">
        <v>7</v>
      </c>
      <c r="N1731">
        <v>24</v>
      </c>
      <c r="O1731" s="31" t="s">
        <v>439</v>
      </c>
      <c r="P1731" s="35" t="s">
        <v>455</v>
      </c>
      <c r="Q1731">
        <v>4</v>
      </c>
      <c r="R1731">
        <v>42</v>
      </c>
      <c r="S1731" s="24" t="s">
        <v>20</v>
      </c>
      <c r="T1731">
        <v>5</v>
      </c>
      <c r="U1731">
        <v>5</v>
      </c>
      <c r="V1731">
        <v>6</v>
      </c>
      <c r="W1731">
        <v>7</v>
      </c>
      <c r="AA1731">
        <v>1088</v>
      </c>
      <c r="AB1731" t="s">
        <v>23</v>
      </c>
    </row>
    <row r="1732" spans="1:28" x14ac:dyDescent="0.25">
      <c r="A1732" s="21" t="s">
        <v>1</v>
      </c>
      <c r="B1732" s="15" t="s">
        <v>18</v>
      </c>
      <c r="C1732">
        <v>4.4000000000000004</v>
      </c>
      <c r="D1732" s="33">
        <v>2</v>
      </c>
      <c r="E1732" s="28" t="str">
        <f>VLOOKUP(U1732, method!$A$1:$B$15, 2, 0)</f>
        <v>中前</v>
      </c>
      <c r="F1732">
        <v>11</v>
      </c>
      <c r="G1732">
        <v>134</v>
      </c>
      <c r="H1732" s="46">
        <v>1400</v>
      </c>
      <c r="I1732" s="18" t="s">
        <v>12</v>
      </c>
      <c r="J1732">
        <v>1</v>
      </c>
      <c r="K1732">
        <v>22.23</v>
      </c>
      <c r="L1732">
        <v>8</v>
      </c>
      <c r="M1732">
        <v>6</v>
      </c>
      <c r="N1732">
        <v>24</v>
      </c>
      <c r="O1732" t="s">
        <v>532</v>
      </c>
      <c r="P1732" s="35" t="s">
        <v>455</v>
      </c>
      <c r="Q1732">
        <v>5</v>
      </c>
      <c r="R1732">
        <v>40</v>
      </c>
      <c r="S1732" s="24" t="s">
        <v>20</v>
      </c>
      <c r="T1732" s="10" t="s">
        <v>488</v>
      </c>
      <c r="U1732">
        <v>6</v>
      </c>
      <c r="V1732">
        <v>6</v>
      </c>
      <c r="W1732">
        <v>4</v>
      </c>
      <c r="X1732">
        <v>2</v>
      </c>
      <c r="AA1732">
        <v>1088</v>
      </c>
      <c r="AB1732" t="s">
        <v>23</v>
      </c>
    </row>
    <row r="1733" spans="1:28" x14ac:dyDescent="0.25">
      <c r="A1733" s="21" t="s">
        <v>1</v>
      </c>
      <c r="B1733" s="15" t="s">
        <v>18</v>
      </c>
      <c r="C1733">
        <v>4.2</v>
      </c>
      <c r="D1733" s="33">
        <v>2</v>
      </c>
      <c r="E1733" s="26" t="str">
        <f>VLOOKUP(U1733, method!$A$1:$B$15, 2, 0)</f>
        <v>放頭</v>
      </c>
      <c r="F1733">
        <v>9</v>
      </c>
      <c r="G1733">
        <v>135</v>
      </c>
      <c r="H1733" s="44">
        <v>1200</v>
      </c>
      <c r="I1733" s="18" t="s">
        <v>12</v>
      </c>
      <c r="J1733">
        <v>1</v>
      </c>
      <c r="K1733">
        <v>10.85</v>
      </c>
      <c r="L1733">
        <v>8</v>
      </c>
      <c r="M1733">
        <v>5</v>
      </c>
      <c r="N1733">
        <v>24</v>
      </c>
      <c r="O1733" s="30" t="s">
        <v>445</v>
      </c>
      <c r="P1733" s="35" t="s">
        <v>455</v>
      </c>
      <c r="Q1733">
        <v>5</v>
      </c>
      <c r="R1733">
        <v>40</v>
      </c>
      <c r="S1733" s="24" t="s">
        <v>20</v>
      </c>
      <c r="T1733" s="10" t="s">
        <v>526</v>
      </c>
      <c r="U1733">
        <v>3</v>
      </c>
      <c r="V1733">
        <v>3</v>
      </c>
      <c r="W1733">
        <v>2</v>
      </c>
      <c r="AA1733">
        <v>1107</v>
      </c>
      <c r="AB1733" t="s">
        <v>23</v>
      </c>
    </row>
    <row r="1734" spans="1:28" x14ac:dyDescent="0.25">
      <c r="A1734" s="21" t="s">
        <v>1</v>
      </c>
      <c r="B1734" s="15" t="s">
        <v>18</v>
      </c>
      <c r="C1734">
        <v>12</v>
      </c>
      <c r="D1734" s="33">
        <v>3</v>
      </c>
      <c r="E1734" s="28" t="str">
        <f>VLOOKUP(U1734, method!$A$1:$B$15, 2, 0)</f>
        <v>中前</v>
      </c>
      <c r="F1734">
        <v>10</v>
      </c>
      <c r="G1734">
        <v>116</v>
      </c>
      <c r="H1734" s="44">
        <v>1200</v>
      </c>
      <c r="I1734" s="23" t="s">
        <v>394</v>
      </c>
      <c r="J1734">
        <v>1</v>
      </c>
      <c r="K1734">
        <v>10.65</v>
      </c>
      <c r="L1734">
        <v>17</v>
      </c>
      <c r="M1734">
        <v>4</v>
      </c>
      <c r="N1734">
        <v>24</v>
      </c>
      <c r="O1734" s="31" t="s">
        <v>435</v>
      </c>
      <c r="P1734" s="35" t="s">
        <v>455</v>
      </c>
      <c r="Q1734">
        <v>4</v>
      </c>
      <c r="R1734">
        <v>40</v>
      </c>
      <c r="S1734" s="24" t="s">
        <v>20</v>
      </c>
      <c r="T1734" t="s">
        <v>637</v>
      </c>
      <c r="U1734">
        <v>6</v>
      </c>
      <c r="V1734">
        <v>5</v>
      </c>
      <c r="W1734">
        <v>3</v>
      </c>
      <c r="AA1734">
        <v>1105</v>
      </c>
      <c r="AB1734" t="s">
        <v>23</v>
      </c>
    </row>
    <row r="1735" spans="1:28" x14ac:dyDescent="0.25">
      <c r="A1735" s="21" t="s">
        <v>1</v>
      </c>
      <c r="B1735" s="15" t="s">
        <v>18</v>
      </c>
      <c r="C1735">
        <v>7</v>
      </c>
      <c r="D1735" s="33">
        <v>2</v>
      </c>
      <c r="E1735" s="28" t="str">
        <f>VLOOKUP(U1735, method!$A$1:$B$15, 2, 0)</f>
        <v>中前</v>
      </c>
      <c r="F1735">
        <v>3</v>
      </c>
      <c r="G1735">
        <v>115</v>
      </c>
      <c r="H1735" s="44">
        <v>1200</v>
      </c>
      <c r="I1735" s="25" t="s">
        <v>26</v>
      </c>
      <c r="J1735">
        <v>1</v>
      </c>
      <c r="K1735">
        <v>10.52</v>
      </c>
      <c r="L1735">
        <v>10</v>
      </c>
      <c r="M1735">
        <v>4</v>
      </c>
      <c r="N1735">
        <v>24</v>
      </c>
      <c r="O1735" s="30" t="s">
        <v>445</v>
      </c>
      <c r="P1735" s="35" t="s">
        <v>455</v>
      </c>
      <c r="Q1735">
        <v>4</v>
      </c>
      <c r="R1735">
        <v>40</v>
      </c>
      <c r="S1735" s="24" t="s">
        <v>20</v>
      </c>
      <c r="T1735" s="10" t="s">
        <v>526</v>
      </c>
      <c r="U1735">
        <v>5</v>
      </c>
      <c r="V1735">
        <v>3</v>
      </c>
      <c r="W1735">
        <v>2</v>
      </c>
      <c r="AA1735">
        <v>1101</v>
      </c>
      <c r="AB1735" t="s">
        <v>23</v>
      </c>
    </row>
    <row r="1736" spans="1:28" x14ac:dyDescent="0.25">
      <c r="A1736" s="21" t="s">
        <v>1</v>
      </c>
      <c r="B1736" s="15" t="s">
        <v>18</v>
      </c>
      <c r="C1736">
        <v>8.1999999999999993</v>
      </c>
      <c r="D1736" s="34">
        <v>4</v>
      </c>
      <c r="E1736" s="26" t="str">
        <f>VLOOKUP(U1736, method!$A$1:$B$15, 2, 0)</f>
        <v>放頭</v>
      </c>
      <c r="F1736">
        <v>6</v>
      </c>
      <c r="G1736">
        <v>117</v>
      </c>
      <c r="H1736" s="44">
        <v>1200</v>
      </c>
      <c r="I1736" s="25" t="s">
        <v>26</v>
      </c>
      <c r="J1736">
        <v>1</v>
      </c>
      <c r="K1736">
        <v>10.35</v>
      </c>
      <c r="L1736">
        <v>20</v>
      </c>
      <c r="M1736">
        <v>3</v>
      </c>
      <c r="N1736">
        <v>24</v>
      </c>
      <c r="O1736" s="31" t="s">
        <v>451</v>
      </c>
      <c r="P1736" s="35" t="s">
        <v>455</v>
      </c>
      <c r="Q1736">
        <v>4</v>
      </c>
      <c r="R1736">
        <v>40</v>
      </c>
      <c r="S1736" s="24" t="s">
        <v>20</v>
      </c>
      <c r="T1736" t="s">
        <v>637</v>
      </c>
      <c r="U1736">
        <v>3</v>
      </c>
      <c r="V1736">
        <v>3</v>
      </c>
      <c r="W1736">
        <v>4</v>
      </c>
      <c r="AA1736">
        <v>1102</v>
      </c>
      <c r="AB1736" t="s">
        <v>23</v>
      </c>
    </row>
    <row r="1737" spans="1:28" x14ac:dyDescent="0.25">
      <c r="A1737" s="21" t="s">
        <v>1</v>
      </c>
      <c r="B1737" s="15" t="s">
        <v>18</v>
      </c>
      <c r="C1737">
        <v>9.4</v>
      </c>
      <c r="D1737" s="33">
        <v>2</v>
      </c>
      <c r="E1737" s="26" t="str">
        <f>VLOOKUP(U1737, method!$A$1:$B$15, 2, 0)</f>
        <v>放頭</v>
      </c>
      <c r="F1737">
        <v>10</v>
      </c>
      <c r="G1737">
        <v>135</v>
      </c>
      <c r="H1737" s="44">
        <v>1200</v>
      </c>
      <c r="I1737" s="22" t="s">
        <v>33</v>
      </c>
      <c r="J1737">
        <v>1</v>
      </c>
      <c r="K1737">
        <v>11.45</v>
      </c>
      <c r="L1737">
        <v>28</v>
      </c>
      <c r="M1737">
        <v>2</v>
      </c>
      <c r="N1737">
        <v>24</v>
      </c>
      <c r="O1737" s="31" t="s">
        <v>439</v>
      </c>
      <c r="P1737" s="35" t="s">
        <v>455</v>
      </c>
      <c r="Q1737">
        <v>5</v>
      </c>
      <c r="R1737">
        <v>38</v>
      </c>
      <c r="S1737" s="24" t="s">
        <v>20</v>
      </c>
      <c r="T1737" s="10" t="s">
        <v>488</v>
      </c>
      <c r="U1737">
        <v>2</v>
      </c>
      <c r="V1737">
        <v>2</v>
      </c>
      <c r="W1737">
        <v>2</v>
      </c>
      <c r="AA1737">
        <v>1107</v>
      </c>
      <c r="AB1737" t="s">
        <v>23</v>
      </c>
    </row>
    <row r="1738" spans="1:28" x14ac:dyDescent="0.25">
      <c r="A1738" s="21" t="s">
        <v>1</v>
      </c>
      <c r="B1738" s="15" t="s">
        <v>18</v>
      </c>
      <c r="C1738">
        <v>8.3000000000000007</v>
      </c>
      <c r="D1738" s="34">
        <v>5</v>
      </c>
      <c r="E1738" s="26" t="str">
        <f>VLOOKUP(U1738, method!$A$1:$B$15, 2, 0)</f>
        <v>放頭</v>
      </c>
      <c r="F1738">
        <v>6</v>
      </c>
      <c r="G1738">
        <v>125</v>
      </c>
      <c r="H1738" s="44">
        <v>1200</v>
      </c>
      <c r="I1738" s="15" t="s">
        <v>441</v>
      </c>
      <c r="J1738">
        <v>1</v>
      </c>
      <c r="K1738">
        <v>10.54</v>
      </c>
      <c r="L1738">
        <v>4</v>
      </c>
      <c r="M1738">
        <v>2</v>
      </c>
      <c r="N1738">
        <v>24</v>
      </c>
      <c r="O1738" t="s">
        <v>511</v>
      </c>
      <c r="P1738" s="35" t="s">
        <v>455</v>
      </c>
      <c r="Q1738">
        <v>5</v>
      </c>
      <c r="R1738">
        <v>40</v>
      </c>
      <c r="S1738" s="24" t="s">
        <v>20</v>
      </c>
      <c r="T1738" t="s">
        <v>529</v>
      </c>
      <c r="U1738">
        <v>2</v>
      </c>
      <c r="V1738">
        <v>2</v>
      </c>
      <c r="W1738">
        <v>5</v>
      </c>
      <c r="AA1738">
        <v>1120</v>
      </c>
      <c r="AB1738" t="s">
        <v>23</v>
      </c>
    </row>
    <row r="1739" spans="1:28" x14ac:dyDescent="0.25">
      <c r="A1739" s="21" t="s">
        <v>1</v>
      </c>
      <c r="B1739" s="15" t="s">
        <v>18</v>
      </c>
      <c r="C1739">
        <v>4.0999999999999996</v>
      </c>
      <c r="D1739">
        <v>6</v>
      </c>
      <c r="E1739" s="26" t="str">
        <f>VLOOKUP(U1739, method!$A$1:$B$15, 2, 0)</f>
        <v>放頭</v>
      </c>
      <c r="F1739">
        <v>1</v>
      </c>
      <c r="G1739">
        <v>117</v>
      </c>
      <c r="H1739" s="44">
        <v>1200</v>
      </c>
      <c r="I1739" s="15" t="s">
        <v>391</v>
      </c>
      <c r="J1739">
        <v>1</v>
      </c>
      <c r="K1739">
        <v>10.68</v>
      </c>
      <c r="L1739">
        <v>4</v>
      </c>
      <c r="M1739">
        <v>1</v>
      </c>
      <c r="N1739">
        <v>24</v>
      </c>
      <c r="O1739" s="31" t="s">
        <v>439</v>
      </c>
      <c r="P1739" s="35" t="s">
        <v>455</v>
      </c>
      <c r="Q1739">
        <v>4</v>
      </c>
      <c r="R1739">
        <v>42</v>
      </c>
      <c r="S1739" s="24" t="s">
        <v>20</v>
      </c>
      <c r="T1739" t="s">
        <v>529</v>
      </c>
      <c r="U1739">
        <v>3</v>
      </c>
      <c r="V1739">
        <v>3</v>
      </c>
      <c r="W1739">
        <v>6</v>
      </c>
      <c r="AA1739">
        <v>1116</v>
      </c>
      <c r="AB1739" t="s">
        <v>23</v>
      </c>
    </row>
    <row r="1740" spans="1:28" x14ac:dyDescent="0.25">
      <c r="A1740" s="21" t="s">
        <v>1</v>
      </c>
      <c r="B1740" s="15" t="s">
        <v>18</v>
      </c>
      <c r="C1740">
        <v>8.6</v>
      </c>
      <c r="D1740">
        <v>6</v>
      </c>
      <c r="E1740" s="26" t="str">
        <f>VLOOKUP(U1740, method!$A$1:$B$15, 2, 0)</f>
        <v>放頭</v>
      </c>
      <c r="F1740">
        <v>8</v>
      </c>
      <c r="G1740">
        <v>118</v>
      </c>
      <c r="H1740" s="44">
        <v>1200</v>
      </c>
      <c r="I1740" s="16" t="s">
        <v>140</v>
      </c>
      <c r="J1740">
        <v>1</v>
      </c>
      <c r="K1740">
        <v>10.99</v>
      </c>
      <c r="L1740">
        <v>23</v>
      </c>
      <c r="M1740">
        <v>12</v>
      </c>
      <c r="N1740">
        <v>23</v>
      </c>
      <c r="O1740" t="s">
        <v>532</v>
      </c>
      <c r="P1740" s="35" t="s">
        <v>455</v>
      </c>
      <c r="Q1740">
        <v>4</v>
      </c>
      <c r="R1740">
        <v>43</v>
      </c>
      <c r="S1740" s="24" t="s">
        <v>20</v>
      </c>
      <c r="T1740" t="s">
        <v>456</v>
      </c>
      <c r="U1740">
        <v>3</v>
      </c>
      <c r="V1740">
        <v>2</v>
      </c>
      <c r="W1740">
        <v>6</v>
      </c>
      <c r="AA1740">
        <v>1120</v>
      </c>
      <c r="AB1740" t="s">
        <v>23</v>
      </c>
    </row>
    <row r="1741" spans="1:28" x14ac:dyDescent="0.25">
      <c r="A1741" s="21" t="s">
        <v>1</v>
      </c>
      <c r="B1741" s="15" t="s">
        <v>18</v>
      </c>
      <c r="C1741">
        <v>44</v>
      </c>
      <c r="D1741">
        <v>10</v>
      </c>
      <c r="E1741" s="26" t="str">
        <f>VLOOKUP(U1741, method!$A$1:$B$15, 2, 0)</f>
        <v>放頭</v>
      </c>
      <c r="F1741">
        <v>10</v>
      </c>
      <c r="G1741">
        <v>120</v>
      </c>
      <c r="H1741" s="46">
        <v>1400</v>
      </c>
      <c r="I1741" s="23" t="s">
        <v>394</v>
      </c>
      <c r="J1741">
        <v>1</v>
      </c>
      <c r="K1741">
        <v>22.55</v>
      </c>
      <c r="L1741">
        <v>19</v>
      </c>
      <c r="M1741">
        <v>11</v>
      </c>
      <c r="N1741">
        <v>23</v>
      </c>
      <c r="O1741" t="s">
        <v>469</v>
      </c>
      <c r="P1741" s="35" t="s">
        <v>436</v>
      </c>
      <c r="Q1741">
        <v>4</v>
      </c>
      <c r="R1741">
        <v>43</v>
      </c>
      <c r="S1741" s="24" t="s">
        <v>20</v>
      </c>
      <c r="T1741" t="s">
        <v>480</v>
      </c>
      <c r="U1741">
        <v>1</v>
      </c>
      <c r="V1741">
        <v>2</v>
      </c>
      <c r="W1741">
        <v>1</v>
      </c>
      <c r="X1741">
        <v>10</v>
      </c>
      <c r="AA1741">
        <v>1112</v>
      </c>
      <c r="AB1741" t="s">
        <v>23</v>
      </c>
    </row>
    <row r="1742" spans="1:28" x14ac:dyDescent="0.25">
      <c r="A1742" s="21" t="s">
        <v>1</v>
      </c>
      <c r="B1742" s="15" t="s">
        <v>18</v>
      </c>
      <c r="C1742">
        <v>4.2</v>
      </c>
      <c r="D1742" s="34">
        <v>5</v>
      </c>
      <c r="E1742" s="26" t="str">
        <f>VLOOKUP(U1742, method!$A$1:$B$15, 2, 0)</f>
        <v>放頭</v>
      </c>
      <c r="F1742">
        <v>3</v>
      </c>
      <c r="G1742">
        <v>118</v>
      </c>
      <c r="H1742" s="44">
        <v>1200</v>
      </c>
      <c r="I1742" s="23" t="s">
        <v>394</v>
      </c>
      <c r="J1742">
        <v>1</v>
      </c>
      <c r="K1742">
        <v>10.26</v>
      </c>
      <c r="L1742">
        <v>22</v>
      </c>
      <c r="M1742">
        <v>10</v>
      </c>
      <c r="N1742">
        <v>23</v>
      </c>
      <c r="O1742" t="s">
        <v>469</v>
      </c>
      <c r="P1742" s="35" t="s">
        <v>455</v>
      </c>
      <c r="Q1742">
        <v>4</v>
      </c>
      <c r="R1742">
        <v>43</v>
      </c>
      <c r="S1742" s="24" t="s">
        <v>20</v>
      </c>
      <c r="T1742" s="10" t="s">
        <v>442</v>
      </c>
      <c r="U1742">
        <v>3</v>
      </c>
      <c r="V1742">
        <v>4</v>
      </c>
      <c r="W1742">
        <v>5</v>
      </c>
      <c r="AA1742">
        <v>1112</v>
      </c>
      <c r="AB1742" t="s">
        <v>23</v>
      </c>
    </row>
    <row r="1743" spans="1:28" x14ac:dyDescent="0.25">
      <c r="A1743" s="21" t="s">
        <v>1</v>
      </c>
      <c r="B1743" s="15" t="s">
        <v>18</v>
      </c>
      <c r="C1743">
        <v>9.9</v>
      </c>
      <c r="D1743" s="33">
        <v>1</v>
      </c>
      <c r="E1743" s="28" t="str">
        <f>VLOOKUP(U1743, method!$A$1:$B$15, 2, 0)</f>
        <v>中前</v>
      </c>
      <c r="F1743">
        <v>2</v>
      </c>
      <c r="G1743">
        <v>133</v>
      </c>
      <c r="H1743" s="44">
        <v>1200</v>
      </c>
      <c r="I1743" s="25" t="s">
        <v>26</v>
      </c>
      <c r="J1743">
        <v>1</v>
      </c>
      <c r="K1743">
        <v>9.41</v>
      </c>
      <c r="L1743">
        <v>4</v>
      </c>
      <c r="M1743">
        <v>10</v>
      </c>
      <c r="N1743">
        <v>23</v>
      </c>
      <c r="O1743" s="31" t="s">
        <v>451</v>
      </c>
      <c r="P1743" s="35" t="s">
        <v>436</v>
      </c>
      <c r="Q1743">
        <v>5</v>
      </c>
      <c r="R1743">
        <v>38</v>
      </c>
      <c r="S1743" s="24" t="s">
        <v>20</v>
      </c>
      <c r="T1743" s="10" t="s">
        <v>376</v>
      </c>
      <c r="U1743">
        <v>4</v>
      </c>
      <c r="V1743">
        <v>3</v>
      </c>
      <c r="W1743">
        <v>1</v>
      </c>
      <c r="AA1743">
        <v>1107</v>
      </c>
      <c r="AB1743" t="s">
        <v>23</v>
      </c>
    </row>
    <row r="1744" spans="1:28" x14ac:dyDescent="0.25">
      <c r="A1744" s="21" t="s">
        <v>1</v>
      </c>
      <c r="B1744" s="15" t="s">
        <v>18</v>
      </c>
      <c r="C1744">
        <v>16</v>
      </c>
      <c r="D1744">
        <v>14</v>
      </c>
      <c r="E1744" s="27" t="str">
        <f>VLOOKUP(U1744, method!$A$1:$B$15, 2, 0)</f>
        <v>中後</v>
      </c>
      <c r="F1744">
        <v>1</v>
      </c>
      <c r="G1744">
        <v>114</v>
      </c>
      <c r="H1744" s="46">
        <v>1400</v>
      </c>
      <c r="I1744" s="22" t="s">
        <v>470</v>
      </c>
      <c r="J1744">
        <v>1</v>
      </c>
      <c r="K1744">
        <v>24.54</v>
      </c>
      <c r="L1744">
        <v>16</v>
      </c>
      <c r="M1744">
        <v>7</v>
      </c>
      <c r="N1744">
        <v>23</v>
      </c>
      <c r="O1744" t="s">
        <v>545</v>
      </c>
      <c r="P1744" s="35" t="s">
        <v>455</v>
      </c>
      <c r="Q1744">
        <v>4</v>
      </c>
      <c r="R1744">
        <v>41</v>
      </c>
      <c r="S1744" s="25" t="s">
        <v>1860</v>
      </c>
      <c r="T1744" t="s">
        <v>1861</v>
      </c>
      <c r="U1744">
        <v>8</v>
      </c>
      <c r="V1744">
        <v>7</v>
      </c>
      <c r="W1744">
        <v>4</v>
      </c>
      <c r="X1744">
        <v>14</v>
      </c>
      <c r="AA1744">
        <v>1107</v>
      </c>
      <c r="AB1744" t="s">
        <v>23</v>
      </c>
    </row>
    <row r="1745" spans="1:28" x14ac:dyDescent="0.25">
      <c r="A1745" s="21" t="s">
        <v>1</v>
      </c>
      <c r="B1745" s="15" t="s">
        <v>18</v>
      </c>
      <c r="C1745">
        <v>33</v>
      </c>
      <c r="D1745">
        <v>7</v>
      </c>
      <c r="E1745" s="28" t="str">
        <f>VLOOKUP(U1745, method!$A$1:$B$15, 2, 0)</f>
        <v>中前</v>
      </c>
      <c r="F1745">
        <v>12</v>
      </c>
      <c r="G1745">
        <v>116</v>
      </c>
      <c r="H1745" s="44">
        <v>1200</v>
      </c>
      <c r="I1745" s="22" t="s">
        <v>470</v>
      </c>
      <c r="J1745">
        <v>1</v>
      </c>
      <c r="K1745">
        <v>11.03</v>
      </c>
      <c r="L1745">
        <v>6</v>
      </c>
      <c r="M1745">
        <v>7</v>
      </c>
      <c r="N1745">
        <v>23</v>
      </c>
      <c r="O1745" s="31" t="s">
        <v>439</v>
      </c>
      <c r="P1745" s="35" t="s">
        <v>455</v>
      </c>
      <c r="Q1745">
        <v>4</v>
      </c>
      <c r="R1745">
        <v>43</v>
      </c>
      <c r="S1745" s="25" t="s">
        <v>1860</v>
      </c>
      <c r="T1745" t="s">
        <v>536</v>
      </c>
      <c r="U1745">
        <v>7</v>
      </c>
      <c r="V1745">
        <v>5</v>
      </c>
      <c r="W1745">
        <v>7</v>
      </c>
      <c r="AA1745">
        <v>1117</v>
      </c>
      <c r="AB1745" t="s">
        <v>1516</v>
      </c>
    </row>
    <row r="1746" spans="1:28" x14ac:dyDescent="0.25">
      <c r="A1746" s="21" t="s">
        <v>1</v>
      </c>
      <c r="B1746" s="15" t="s">
        <v>18</v>
      </c>
      <c r="C1746">
        <v>21</v>
      </c>
      <c r="D1746">
        <v>13</v>
      </c>
      <c r="E1746" s="28" t="str">
        <f>VLOOKUP(U1746, method!$A$1:$B$15, 2, 0)</f>
        <v>中前</v>
      </c>
      <c r="F1746">
        <v>8</v>
      </c>
      <c r="G1746">
        <v>121</v>
      </c>
      <c r="H1746" s="46">
        <v>1400</v>
      </c>
      <c r="I1746" s="25" t="s">
        <v>120</v>
      </c>
      <c r="J1746">
        <v>1</v>
      </c>
      <c r="K1746">
        <v>23.84</v>
      </c>
      <c r="L1746">
        <v>25</v>
      </c>
      <c r="M1746">
        <v>6</v>
      </c>
      <c r="N1746">
        <v>23</v>
      </c>
      <c r="O1746" t="s">
        <v>545</v>
      </c>
      <c r="P1746" s="35" t="s">
        <v>455</v>
      </c>
      <c r="Q1746">
        <v>4</v>
      </c>
      <c r="R1746">
        <v>45</v>
      </c>
      <c r="S1746" s="25" t="s">
        <v>1860</v>
      </c>
      <c r="T1746" t="s">
        <v>548</v>
      </c>
      <c r="U1746">
        <v>4</v>
      </c>
      <c r="V1746">
        <v>3</v>
      </c>
      <c r="W1746">
        <v>4</v>
      </c>
      <c r="X1746">
        <v>13</v>
      </c>
      <c r="AA1746">
        <v>1125</v>
      </c>
      <c r="AB1746" t="s">
        <v>1018</v>
      </c>
    </row>
    <row r="1747" spans="1:28" x14ac:dyDescent="0.25">
      <c r="A1747" s="21" t="s">
        <v>1</v>
      </c>
      <c r="B1747" s="15" t="s">
        <v>18</v>
      </c>
      <c r="C1747">
        <v>11</v>
      </c>
      <c r="D1747">
        <v>10</v>
      </c>
      <c r="E1747" s="26" t="str">
        <f>VLOOKUP(U1747, method!$A$1:$B$15, 2, 0)</f>
        <v>放頭</v>
      </c>
      <c r="F1747">
        <v>2</v>
      </c>
      <c r="G1747">
        <v>119</v>
      </c>
      <c r="H1747" s="44">
        <v>1200</v>
      </c>
      <c r="I1747" s="22" t="s">
        <v>470</v>
      </c>
      <c r="J1747">
        <v>1</v>
      </c>
      <c r="K1747">
        <v>11.67</v>
      </c>
      <c r="L1747">
        <v>7</v>
      </c>
      <c r="M1747">
        <v>6</v>
      </c>
      <c r="N1747">
        <v>23</v>
      </c>
      <c r="O1747" s="31" t="s">
        <v>439</v>
      </c>
      <c r="P1747" s="35" t="s">
        <v>455</v>
      </c>
      <c r="Q1747">
        <v>4</v>
      </c>
      <c r="R1747">
        <v>46</v>
      </c>
      <c r="S1747" s="25" t="s">
        <v>1860</v>
      </c>
      <c r="T1747" t="s">
        <v>461</v>
      </c>
      <c r="U1747">
        <v>1</v>
      </c>
      <c r="V1747">
        <v>1</v>
      </c>
      <c r="W1747">
        <v>10</v>
      </c>
      <c r="AA1747">
        <v>1126</v>
      </c>
      <c r="AB1747" t="s">
        <v>23</v>
      </c>
    </row>
    <row r="1748" spans="1:28" x14ac:dyDescent="0.25">
      <c r="A1748" s="21" t="s">
        <v>1</v>
      </c>
      <c r="B1748" s="15" t="s">
        <v>18</v>
      </c>
      <c r="C1748">
        <v>24</v>
      </c>
      <c r="D1748">
        <v>9</v>
      </c>
      <c r="E1748" s="26" t="str">
        <f>VLOOKUP(U1748, method!$A$1:$B$15, 2, 0)</f>
        <v>放頭</v>
      </c>
      <c r="F1748">
        <v>12</v>
      </c>
      <c r="G1748">
        <v>122</v>
      </c>
      <c r="H1748" s="44">
        <v>1200</v>
      </c>
      <c r="I1748" s="18" t="s">
        <v>201</v>
      </c>
      <c r="J1748">
        <v>1</v>
      </c>
      <c r="K1748">
        <v>11.35</v>
      </c>
      <c r="L1748">
        <v>13</v>
      </c>
      <c r="M1748">
        <v>5</v>
      </c>
      <c r="N1748">
        <v>23</v>
      </c>
      <c r="O1748" t="s">
        <v>532</v>
      </c>
      <c r="P1748" s="36" t="s">
        <v>440</v>
      </c>
      <c r="Q1748">
        <v>4</v>
      </c>
      <c r="R1748">
        <v>46</v>
      </c>
      <c r="S1748" s="25" t="s">
        <v>1860</v>
      </c>
      <c r="T1748" t="s">
        <v>548</v>
      </c>
      <c r="U1748">
        <v>3</v>
      </c>
      <c r="V1748">
        <v>3</v>
      </c>
      <c r="W1748">
        <v>9</v>
      </c>
      <c r="AA1748">
        <v>1113</v>
      </c>
      <c r="AB1748" t="s">
        <v>23</v>
      </c>
    </row>
    <row r="1749" spans="1:28" x14ac:dyDescent="0.25">
      <c r="A1749" s="21" t="s">
        <v>1</v>
      </c>
      <c r="B1749" s="15" t="s">
        <v>18</v>
      </c>
      <c r="C1749">
        <v>16</v>
      </c>
      <c r="D1749">
        <v>9</v>
      </c>
      <c r="E1749" s="26" t="str">
        <f>VLOOKUP(U1749, method!$A$1:$B$15, 2, 0)</f>
        <v>放頭</v>
      </c>
      <c r="F1749">
        <v>6</v>
      </c>
      <c r="G1749">
        <v>120</v>
      </c>
      <c r="H1749" s="44">
        <v>1200</v>
      </c>
      <c r="I1749" s="22" t="s">
        <v>470</v>
      </c>
      <c r="J1749">
        <v>1</v>
      </c>
      <c r="K1749">
        <v>10.52</v>
      </c>
      <c r="L1749">
        <v>19</v>
      </c>
      <c r="M1749">
        <v>4</v>
      </c>
      <c r="N1749">
        <v>23</v>
      </c>
      <c r="O1749" s="31" t="s">
        <v>435</v>
      </c>
      <c r="P1749" s="35" t="s">
        <v>455</v>
      </c>
      <c r="Q1749">
        <v>4</v>
      </c>
      <c r="R1749">
        <v>46</v>
      </c>
      <c r="S1749" s="25" t="s">
        <v>1860</v>
      </c>
      <c r="T1749" t="s">
        <v>546</v>
      </c>
      <c r="U1749">
        <v>2</v>
      </c>
      <c r="V1749">
        <v>2</v>
      </c>
      <c r="W1749">
        <v>9</v>
      </c>
      <c r="AA1749">
        <v>1107</v>
      </c>
      <c r="AB1749" t="s">
        <v>23</v>
      </c>
    </row>
    <row r="1750" spans="1:28" x14ac:dyDescent="0.25">
      <c r="A1750" s="21" t="s">
        <v>1</v>
      </c>
      <c r="B1750" s="15" t="s">
        <v>18</v>
      </c>
      <c r="C1750">
        <v>13</v>
      </c>
      <c r="D1750" s="33">
        <v>1</v>
      </c>
      <c r="E1750" s="26" t="str">
        <f>VLOOKUP(U1750, method!$A$1:$B$15, 2, 0)</f>
        <v>放頭</v>
      </c>
      <c r="F1750">
        <v>3</v>
      </c>
      <c r="G1750">
        <v>115</v>
      </c>
      <c r="H1750" s="44">
        <v>1200</v>
      </c>
      <c r="I1750" s="22" t="s">
        <v>470</v>
      </c>
      <c r="J1750">
        <v>1</v>
      </c>
      <c r="K1750">
        <v>9.94</v>
      </c>
      <c r="L1750">
        <v>22</v>
      </c>
      <c r="M1750">
        <v>3</v>
      </c>
      <c r="N1750">
        <v>23</v>
      </c>
      <c r="O1750" s="31" t="s">
        <v>451</v>
      </c>
      <c r="P1750" s="35" t="s">
        <v>455</v>
      </c>
      <c r="Q1750">
        <v>4</v>
      </c>
      <c r="R1750">
        <v>41</v>
      </c>
      <c r="S1750" s="25" t="s">
        <v>1860</v>
      </c>
      <c r="T1750" s="10" t="s">
        <v>488</v>
      </c>
      <c r="U1750">
        <v>1</v>
      </c>
      <c r="V1750">
        <v>1</v>
      </c>
      <c r="W1750">
        <v>1</v>
      </c>
      <c r="AA1750">
        <v>1106</v>
      </c>
      <c r="AB1750" t="s">
        <v>1516</v>
      </c>
    </row>
    <row r="1751" spans="1:28" x14ac:dyDescent="0.25">
      <c r="A1751" s="21" t="s">
        <v>1</v>
      </c>
      <c r="B1751" s="15" t="s">
        <v>18</v>
      </c>
      <c r="C1751">
        <v>43</v>
      </c>
      <c r="D1751">
        <v>10</v>
      </c>
      <c r="E1751" s="28" t="str">
        <f>VLOOKUP(U1751, method!$A$1:$B$15, 2, 0)</f>
        <v>中前</v>
      </c>
      <c r="F1751">
        <v>12</v>
      </c>
      <c r="G1751">
        <v>116</v>
      </c>
      <c r="H1751" s="44">
        <v>1200</v>
      </c>
      <c r="I1751" s="23" t="s">
        <v>39</v>
      </c>
      <c r="J1751">
        <v>1</v>
      </c>
      <c r="K1751">
        <v>10.57</v>
      </c>
      <c r="L1751">
        <v>8</v>
      </c>
      <c r="M1751">
        <v>2</v>
      </c>
      <c r="N1751">
        <v>23</v>
      </c>
      <c r="O1751" s="30" t="s">
        <v>445</v>
      </c>
      <c r="P1751" s="35" t="s">
        <v>455</v>
      </c>
      <c r="Q1751">
        <v>4</v>
      </c>
      <c r="R1751">
        <v>43</v>
      </c>
      <c r="S1751" s="25" t="s">
        <v>1860</v>
      </c>
      <c r="T1751" t="s">
        <v>562</v>
      </c>
      <c r="U1751">
        <v>5</v>
      </c>
      <c r="V1751">
        <v>7</v>
      </c>
      <c r="W1751">
        <v>10</v>
      </c>
      <c r="AA1751">
        <v>1115</v>
      </c>
      <c r="AB1751" t="s">
        <v>16</v>
      </c>
    </row>
    <row r="1752" spans="1:28" x14ac:dyDescent="0.25">
      <c r="A1752" s="21" t="s">
        <v>1</v>
      </c>
      <c r="B1752" s="15" t="s">
        <v>18</v>
      </c>
      <c r="C1752">
        <v>10</v>
      </c>
      <c r="D1752">
        <v>11</v>
      </c>
      <c r="E1752" s="26" t="str">
        <f>VLOOKUP(U1752, method!$A$1:$B$15, 2, 0)</f>
        <v>放頭</v>
      </c>
      <c r="F1752">
        <v>5</v>
      </c>
      <c r="G1752">
        <v>120</v>
      </c>
      <c r="H1752" s="46">
        <v>1400</v>
      </c>
      <c r="I1752" s="20" t="s">
        <v>56</v>
      </c>
      <c r="J1752">
        <v>1</v>
      </c>
      <c r="K1752">
        <v>25</v>
      </c>
      <c r="L1752">
        <v>15</v>
      </c>
      <c r="M1752">
        <v>1</v>
      </c>
      <c r="N1752">
        <v>23</v>
      </c>
      <c r="O1752" t="s">
        <v>545</v>
      </c>
      <c r="P1752" s="35" t="s">
        <v>455</v>
      </c>
      <c r="Q1752">
        <v>4</v>
      </c>
      <c r="R1752">
        <v>45</v>
      </c>
      <c r="S1752" s="25" t="s">
        <v>1860</v>
      </c>
      <c r="T1752" t="s">
        <v>501</v>
      </c>
      <c r="U1752">
        <v>1</v>
      </c>
      <c r="V1752">
        <v>2</v>
      </c>
      <c r="W1752">
        <v>1</v>
      </c>
      <c r="X1752">
        <v>11</v>
      </c>
      <c r="AA1752">
        <v>1114</v>
      </c>
      <c r="AB1752" t="s">
        <v>1018</v>
      </c>
    </row>
    <row r="1753" spans="1:28" x14ac:dyDescent="0.25">
      <c r="A1753" s="21" t="s">
        <v>1</v>
      </c>
      <c r="B1753" s="15" t="s">
        <v>18</v>
      </c>
      <c r="C1753">
        <v>5.4</v>
      </c>
      <c r="D1753" s="34">
        <v>4</v>
      </c>
      <c r="E1753" s="26" t="str">
        <f>VLOOKUP(U1753, method!$A$1:$B$15, 2, 0)</f>
        <v>放頭</v>
      </c>
      <c r="F1753">
        <v>1</v>
      </c>
      <c r="G1753">
        <v>119</v>
      </c>
      <c r="H1753" s="44">
        <v>1200</v>
      </c>
      <c r="I1753" s="22" t="s">
        <v>470</v>
      </c>
      <c r="J1753">
        <v>1</v>
      </c>
      <c r="K1753">
        <v>10.49</v>
      </c>
      <c r="L1753">
        <v>28</v>
      </c>
      <c r="M1753">
        <v>12</v>
      </c>
      <c r="N1753">
        <v>22</v>
      </c>
      <c r="O1753" s="31" t="s">
        <v>451</v>
      </c>
      <c r="P1753" s="35" t="s">
        <v>455</v>
      </c>
      <c r="Q1753">
        <v>4</v>
      </c>
      <c r="R1753">
        <v>45</v>
      </c>
      <c r="S1753" s="25" t="s">
        <v>1860</v>
      </c>
      <c r="T1753" s="10">
        <v>1</v>
      </c>
      <c r="U1753">
        <v>1</v>
      </c>
      <c r="V1753">
        <v>1</v>
      </c>
      <c r="W1753">
        <v>4</v>
      </c>
      <c r="AA1753">
        <v>1119</v>
      </c>
      <c r="AB1753" t="s">
        <v>1516</v>
      </c>
    </row>
    <row r="1754" spans="1:28" x14ac:dyDescent="0.25">
      <c r="A1754" s="21" t="s">
        <v>1</v>
      </c>
      <c r="B1754" s="15" t="s">
        <v>18</v>
      </c>
      <c r="C1754">
        <v>24</v>
      </c>
      <c r="D1754">
        <v>10</v>
      </c>
      <c r="E1754" s="26" t="str">
        <f>VLOOKUP(U1754, method!$A$1:$B$15, 2, 0)</f>
        <v>放頭</v>
      </c>
      <c r="F1754">
        <v>12</v>
      </c>
      <c r="G1754">
        <v>123</v>
      </c>
      <c r="H1754" s="46">
        <v>1650</v>
      </c>
      <c r="I1754" s="25" t="s">
        <v>26</v>
      </c>
      <c r="J1754">
        <v>1</v>
      </c>
      <c r="K1754">
        <v>41.94</v>
      </c>
      <c r="L1754">
        <v>7</v>
      </c>
      <c r="M1754">
        <v>12</v>
      </c>
      <c r="N1754">
        <v>22</v>
      </c>
      <c r="O1754" s="31" t="s">
        <v>439</v>
      </c>
      <c r="P1754" s="35" t="s">
        <v>455</v>
      </c>
      <c r="Q1754">
        <v>4</v>
      </c>
      <c r="R1754">
        <v>47</v>
      </c>
      <c r="S1754" s="25" t="s">
        <v>1860</v>
      </c>
      <c r="T1754" t="s">
        <v>536</v>
      </c>
      <c r="U1754">
        <v>1</v>
      </c>
      <c r="V1754">
        <v>1</v>
      </c>
      <c r="W1754">
        <v>1</v>
      </c>
      <c r="X1754">
        <v>10</v>
      </c>
      <c r="AA1754">
        <v>1107</v>
      </c>
      <c r="AB1754" t="s">
        <v>1018</v>
      </c>
    </row>
    <row r="1755" spans="1:28" x14ac:dyDescent="0.25">
      <c r="A1755" s="21" t="s">
        <v>1</v>
      </c>
      <c r="B1755" s="15" t="s">
        <v>18</v>
      </c>
      <c r="C1755">
        <v>12</v>
      </c>
      <c r="D1755">
        <v>13</v>
      </c>
      <c r="E1755" s="26" t="str">
        <f>VLOOKUP(U1755, method!$A$1:$B$15, 2, 0)</f>
        <v>放頭</v>
      </c>
      <c r="F1755">
        <v>11</v>
      </c>
      <c r="G1755">
        <v>122</v>
      </c>
      <c r="H1755" s="46">
        <v>1400</v>
      </c>
      <c r="I1755" s="15" t="s">
        <v>391</v>
      </c>
      <c r="J1755">
        <v>1</v>
      </c>
      <c r="K1755">
        <v>23.51</v>
      </c>
      <c r="L1755">
        <v>6</v>
      </c>
      <c r="M1755">
        <v>11</v>
      </c>
      <c r="N1755">
        <v>22</v>
      </c>
      <c r="O1755" t="s">
        <v>631</v>
      </c>
      <c r="P1755" s="35" t="s">
        <v>455</v>
      </c>
      <c r="Q1755">
        <v>4</v>
      </c>
      <c r="R1755">
        <v>47</v>
      </c>
      <c r="S1755" s="25" t="s">
        <v>1860</v>
      </c>
      <c r="T1755" t="s">
        <v>476</v>
      </c>
      <c r="U1755">
        <v>1</v>
      </c>
      <c r="V1755">
        <v>1</v>
      </c>
      <c r="W1755">
        <v>1</v>
      </c>
      <c r="X1755">
        <v>13</v>
      </c>
      <c r="AA1755">
        <v>1106</v>
      </c>
      <c r="AB1755" t="s">
        <v>1516</v>
      </c>
    </row>
    <row r="1756" spans="1:28" x14ac:dyDescent="0.25">
      <c r="A1756" s="21" t="s">
        <v>1</v>
      </c>
      <c r="B1756" s="15" t="s">
        <v>18</v>
      </c>
      <c r="C1756">
        <v>13</v>
      </c>
      <c r="D1756" s="33">
        <v>2</v>
      </c>
      <c r="E1756" s="26" t="str">
        <f>VLOOKUP(U1756, method!$A$1:$B$15, 2, 0)</f>
        <v>放頭</v>
      </c>
      <c r="F1756">
        <v>4</v>
      </c>
      <c r="G1756">
        <v>120</v>
      </c>
      <c r="H1756" s="46">
        <v>1650</v>
      </c>
      <c r="I1756" s="22" t="s">
        <v>470</v>
      </c>
      <c r="J1756">
        <v>1</v>
      </c>
      <c r="K1756">
        <v>40.46</v>
      </c>
      <c r="L1756">
        <v>19</v>
      </c>
      <c r="M1756">
        <v>10</v>
      </c>
      <c r="N1756">
        <v>22</v>
      </c>
      <c r="O1756" s="30" t="s">
        <v>445</v>
      </c>
      <c r="P1756" s="35" t="s">
        <v>436</v>
      </c>
      <c r="Q1756">
        <v>4</v>
      </c>
      <c r="R1756">
        <v>47</v>
      </c>
      <c r="S1756" s="25" t="s">
        <v>1860</v>
      </c>
      <c r="T1756" s="10" t="s">
        <v>452</v>
      </c>
      <c r="U1756">
        <v>1</v>
      </c>
      <c r="V1756">
        <v>1</v>
      </c>
      <c r="W1756">
        <v>1</v>
      </c>
      <c r="X1756">
        <v>2</v>
      </c>
      <c r="AA1756">
        <v>1099</v>
      </c>
      <c r="AB1756" t="s">
        <v>1018</v>
      </c>
    </row>
    <row r="1757" spans="1:28" x14ac:dyDescent="0.25">
      <c r="A1757" s="21" t="s">
        <v>1</v>
      </c>
      <c r="B1757" s="15" t="s">
        <v>18</v>
      </c>
      <c r="C1757">
        <v>3</v>
      </c>
      <c r="D1757">
        <v>7</v>
      </c>
      <c r="E1757" s="26" t="str">
        <f>VLOOKUP(U1757, method!$A$1:$B$15, 2, 0)</f>
        <v>放頭</v>
      </c>
      <c r="F1757">
        <v>3</v>
      </c>
      <c r="G1757">
        <v>124</v>
      </c>
      <c r="H1757" s="44">
        <v>1200</v>
      </c>
      <c r="I1757" s="25" t="s">
        <v>26</v>
      </c>
      <c r="J1757">
        <v>1</v>
      </c>
      <c r="K1757">
        <v>10.27</v>
      </c>
      <c r="L1757">
        <v>5</v>
      </c>
      <c r="M1757">
        <v>10</v>
      </c>
      <c r="N1757">
        <v>22</v>
      </c>
      <c r="O1757" s="31" t="s">
        <v>451</v>
      </c>
      <c r="P1757" s="35" t="s">
        <v>436</v>
      </c>
      <c r="Q1757">
        <v>4</v>
      </c>
      <c r="R1757">
        <v>47</v>
      </c>
      <c r="S1757" s="25" t="s">
        <v>1860</v>
      </c>
      <c r="T1757" s="10">
        <v>2</v>
      </c>
      <c r="U1757">
        <v>3</v>
      </c>
      <c r="V1757">
        <v>3</v>
      </c>
      <c r="W1757">
        <v>7</v>
      </c>
      <c r="AA1757">
        <v>1104</v>
      </c>
      <c r="AB1757" t="s">
        <v>1870</v>
      </c>
    </row>
    <row r="1758" spans="1:28" x14ac:dyDescent="0.25">
      <c r="A1758" s="21" t="s">
        <v>1</v>
      </c>
      <c r="B1758" s="16" t="s">
        <v>25</v>
      </c>
      <c r="C1758">
        <v>4.0999999999999996</v>
      </c>
      <c r="D1758">
        <v>8</v>
      </c>
      <c r="E1758" s="29" t="str">
        <f>VLOOKUP(U1758, method!$A$1:$B$15, 2, 0)</f>
        <v>留後</v>
      </c>
      <c r="F1758">
        <v>4</v>
      </c>
      <c r="G1758">
        <v>133</v>
      </c>
      <c r="H1758" s="44">
        <v>1200</v>
      </c>
      <c r="I1758" s="15" t="s">
        <v>390</v>
      </c>
      <c r="J1758">
        <v>1</v>
      </c>
      <c r="K1758">
        <v>10.29</v>
      </c>
      <c r="L1758">
        <v>25</v>
      </c>
      <c r="M1758">
        <v>6</v>
      </c>
      <c r="N1758">
        <v>25</v>
      </c>
      <c r="O1758" s="31" t="s">
        <v>435</v>
      </c>
      <c r="P1758" s="35" t="s">
        <v>436</v>
      </c>
      <c r="Q1758">
        <v>5</v>
      </c>
      <c r="R1758">
        <v>38</v>
      </c>
      <c r="S1758" s="20" t="s">
        <v>27</v>
      </c>
      <c r="T1758" t="s">
        <v>637</v>
      </c>
      <c r="U1758">
        <v>11</v>
      </c>
      <c r="V1758">
        <v>11</v>
      </c>
      <c r="W1758">
        <v>8</v>
      </c>
      <c r="AA1758">
        <v>1143</v>
      </c>
      <c r="AB1758" t="s">
        <v>30</v>
      </c>
    </row>
    <row r="1759" spans="1:28" x14ac:dyDescent="0.25">
      <c r="A1759" s="21" t="s">
        <v>1</v>
      </c>
      <c r="B1759" s="16" t="s">
        <v>25</v>
      </c>
      <c r="C1759">
        <v>10</v>
      </c>
      <c r="D1759">
        <v>7</v>
      </c>
      <c r="E1759" s="29" t="str">
        <f>VLOOKUP(U1759, method!$A$1:$B$15, 2, 0)</f>
        <v>留後</v>
      </c>
      <c r="F1759">
        <v>12</v>
      </c>
      <c r="G1759">
        <v>132</v>
      </c>
      <c r="H1759" s="44">
        <v>1200</v>
      </c>
      <c r="I1759" s="15" t="s">
        <v>390</v>
      </c>
      <c r="J1759">
        <v>1</v>
      </c>
      <c r="K1759">
        <v>9.8800000000000008</v>
      </c>
      <c r="L1759">
        <v>28</v>
      </c>
      <c r="M1759">
        <v>5</v>
      </c>
      <c r="N1759">
        <v>25</v>
      </c>
      <c r="O1759" s="31" t="s">
        <v>451</v>
      </c>
      <c r="P1759" s="35" t="s">
        <v>436</v>
      </c>
      <c r="Q1759">
        <v>5</v>
      </c>
      <c r="R1759">
        <v>38</v>
      </c>
      <c r="S1759" s="20" t="s">
        <v>27</v>
      </c>
      <c r="T1759" t="s">
        <v>536</v>
      </c>
      <c r="U1759">
        <v>11</v>
      </c>
      <c r="V1759">
        <v>11</v>
      </c>
      <c r="W1759">
        <v>7</v>
      </c>
      <c r="AA1759">
        <v>1140</v>
      </c>
      <c r="AB1759" t="s">
        <v>30</v>
      </c>
    </row>
    <row r="1760" spans="1:28" x14ac:dyDescent="0.25">
      <c r="A1760" s="21" t="s">
        <v>1</v>
      </c>
      <c r="B1760" s="16" t="s">
        <v>25</v>
      </c>
      <c r="C1760">
        <v>11</v>
      </c>
      <c r="D1760" s="33">
        <v>1</v>
      </c>
      <c r="E1760" s="28" t="str">
        <f>VLOOKUP(U1760, method!$A$1:$B$15, 2, 0)</f>
        <v>中前</v>
      </c>
      <c r="F1760">
        <v>12</v>
      </c>
      <c r="G1760">
        <v>127</v>
      </c>
      <c r="H1760" s="44">
        <v>1200</v>
      </c>
      <c r="I1760" s="15" t="s">
        <v>390</v>
      </c>
      <c r="J1760">
        <v>1</v>
      </c>
      <c r="K1760">
        <v>9.86</v>
      </c>
      <c r="L1760">
        <v>23</v>
      </c>
      <c r="M1760">
        <v>4</v>
      </c>
      <c r="N1760">
        <v>25</v>
      </c>
      <c r="O1760" s="31" t="s">
        <v>435</v>
      </c>
      <c r="P1760" s="35" t="s">
        <v>455</v>
      </c>
      <c r="Q1760">
        <v>5</v>
      </c>
      <c r="R1760">
        <v>32</v>
      </c>
      <c r="S1760" s="20" t="s">
        <v>27</v>
      </c>
      <c r="T1760" s="10" t="s">
        <v>376</v>
      </c>
      <c r="U1760">
        <v>7</v>
      </c>
      <c r="V1760">
        <v>7</v>
      </c>
      <c r="W1760">
        <v>1</v>
      </c>
      <c r="AA1760">
        <v>1140</v>
      </c>
      <c r="AB1760" t="s">
        <v>30</v>
      </c>
    </row>
    <row r="1761" spans="1:28" x14ac:dyDescent="0.25">
      <c r="A1761" s="21" t="s">
        <v>1</v>
      </c>
      <c r="B1761" s="16" t="s">
        <v>25</v>
      </c>
      <c r="C1761">
        <v>9.1</v>
      </c>
      <c r="D1761">
        <v>6</v>
      </c>
      <c r="E1761" s="28" t="str">
        <f>VLOOKUP(U1761, method!$A$1:$B$15, 2, 0)</f>
        <v>中前</v>
      </c>
      <c r="F1761">
        <v>6</v>
      </c>
      <c r="G1761">
        <v>129</v>
      </c>
      <c r="H1761" s="44">
        <v>1200</v>
      </c>
      <c r="I1761" s="15" t="s">
        <v>390</v>
      </c>
      <c r="J1761">
        <v>1</v>
      </c>
      <c r="K1761">
        <v>10.62</v>
      </c>
      <c r="L1761">
        <v>2</v>
      </c>
      <c r="M1761">
        <v>4</v>
      </c>
      <c r="N1761">
        <v>25</v>
      </c>
      <c r="O1761" s="31" t="s">
        <v>451</v>
      </c>
      <c r="P1761" s="35" t="s">
        <v>436</v>
      </c>
      <c r="Q1761">
        <v>5</v>
      </c>
      <c r="R1761">
        <v>34</v>
      </c>
      <c r="S1761" s="20" t="s">
        <v>27</v>
      </c>
      <c r="T1761" t="s">
        <v>536</v>
      </c>
      <c r="U1761">
        <v>6</v>
      </c>
      <c r="V1761">
        <v>7</v>
      </c>
      <c r="W1761">
        <v>6</v>
      </c>
      <c r="AA1761">
        <v>1146</v>
      </c>
      <c r="AB1761" t="s">
        <v>30</v>
      </c>
    </row>
    <row r="1762" spans="1:28" x14ac:dyDescent="0.25">
      <c r="A1762" s="21" t="s">
        <v>1</v>
      </c>
      <c r="B1762" s="16" t="s">
        <v>25</v>
      </c>
      <c r="C1762">
        <v>16</v>
      </c>
      <c r="D1762">
        <v>11</v>
      </c>
      <c r="E1762" s="26" t="str">
        <f>VLOOKUP(U1762, method!$A$1:$B$15, 2, 0)</f>
        <v>放頭</v>
      </c>
      <c r="F1762">
        <v>10</v>
      </c>
      <c r="G1762">
        <v>131</v>
      </c>
      <c r="H1762" s="44">
        <v>1200</v>
      </c>
      <c r="I1762" s="15" t="s">
        <v>390</v>
      </c>
      <c r="J1762">
        <v>1</v>
      </c>
      <c r="K1762">
        <v>10.46</v>
      </c>
      <c r="L1762">
        <v>15</v>
      </c>
      <c r="M1762">
        <v>3</v>
      </c>
      <c r="N1762">
        <v>25</v>
      </c>
      <c r="O1762" t="s">
        <v>631</v>
      </c>
      <c r="P1762" s="35" t="s">
        <v>436</v>
      </c>
      <c r="Q1762">
        <v>5</v>
      </c>
      <c r="R1762">
        <v>36</v>
      </c>
      <c r="S1762" s="20" t="s">
        <v>27</v>
      </c>
      <c r="T1762" t="s">
        <v>508</v>
      </c>
      <c r="U1762">
        <v>3</v>
      </c>
      <c r="V1762">
        <v>4</v>
      </c>
      <c r="W1762">
        <v>11</v>
      </c>
      <c r="AA1762">
        <v>1149</v>
      </c>
      <c r="AB1762" t="s">
        <v>30</v>
      </c>
    </row>
    <row r="1763" spans="1:28" x14ac:dyDescent="0.25">
      <c r="A1763" s="21" t="s">
        <v>1</v>
      </c>
      <c r="B1763" s="16" t="s">
        <v>25</v>
      </c>
      <c r="C1763">
        <v>7.1</v>
      </c>
      <c r="D1763" s="34">
        <v>5</v>
      </c>
      <c r="E1763" s="26" t="str">
        <f>VLOOKUP(U1763, method!$A$1:$B$15, 2, 0)</f>
        <v>放頭</v>
      </c>
      <c r="F1763">
        <v>9</v>
      </c>
      <c r="G1763">
        <v>134</v>
      </c>
      <c r="H1763" s="44">
        <v>1200</v>
      </c>
      <c r="I1763" s="15" t="s">
        <v>390</v>
      </c>
      <c r="J1763">
        <v>1</v>
      </c>
      <c r="K1763">
        <v>10.24</v>
      </c>
      <c r="L1763">
        <v>19</v>
      </c>
      <c r="M1763">
        <v>2</v>
      </c>
      <c r="N1763">
        <v>25</v>
      </c>
      <c r="O1763" s="30" t="s">
        <v>445</v>
      </c>
      <c r="P1763" s="35" t="s">
        <v>455</v>
      </c>
      <c r="Q1763">
        <v>5</v>
      </c>
      <c r="R1763">
        <v>38</v>
      </c>
      <c r="S1763" s="20" t="s">
        <v>27</v>
      </c>
      <c r="T1763" s="10" t="s">
        <v>552</v>
      </c>
      <c r="U1763">
        <v>3</v>
      </c>
      <c r="V1763">
        <v>4</v>
      </c>
      <c r="W1763">
        <v>5</v>
      </c>
      <c r="AA1763">
        <v>1151</v>
      </c>
      <c r="AB1763" t="s">
        <v>30</v>
      </c>
    </row>
    <row r="1764" spans="1:28" x14ac:dyDescent="0.25">
      <c r="A1764" s="21" t="s">
        <v>1</v>
      </c>
      <c r="B1764" s="16" t="s">
        <v>25</v>
      </c>
      <c r="C1764">
        <v>11</v>
      </c>
      <c r="D1764">
        <v>7</v>
      </c>
      <c r="E1764" s="28" t="str">
        <f>VLOOKUP(U1764, method!$A$1:$B$15, 2, 0)</f>
        <v>中前</v>
      </c>
      <c r="F1764">
        <v>6</v>
      </c>
      <c r="G1764">
        <v>135</v>
      </c>
      <c r="H1764" s="44">
        <v>1200</v>
      </c>
      <c r="I1764" s="18" t="s">
        <v>201</v>
      </c>
      <c r="J1764">
        <v>1</v>
      </c>
      <c r="K1764">
        <v>10.45</v>
      </c>
      <c r="L1764">
        <v>31</v>
      </c>
      <c r="M1764">
        <v>1</v>
      </c>
      <c r="N1764">
        <v>25</v>
      </c>
      <c r="O1764" t="s">
        <v>469</v>
      </c>
      <c r="P1764" s="35" t="s">
        <v>455</v>
      </c>
      <c r="Q1764">
        <v>5</v>
      </c>
      <c r="R1764">
        <v>40</v>
      </c>
      <c r="S1764" s="20" t="s">
        <v>27</v>
      </c>
      <c r="T1764" s="10" t="s">
        <v>442</v>
      </c>
      <c r="U1764">
        <v>4</v>
      </c>
      <c r="V1764">
        <v>4</v>
      </c>
      <c r="W1764">
        <v>7</v>
      </c>
      <c r="AA1764">
        <v>1136</v>
      </c>
      <c r="AB1764" t="s">
        <v>30</v>
      </c>
    </row>
    <row r="1765" spans="1:28" x14ac:dyDescent="0.25">
      <c r="A1765" s="21" t="s">
        <v>1</v>
      </c>
      <c r="B1765" s="16" t="s">
        <v>25</v>
      </c>
      <c r="C1765">
        <v>11</v>
      </c>
      <c r="D1765" s="33">
        <v>3</v>
      </c>
      <c r="E1765" s="27" t="str">
        <f>VLOOKUP(U1765, method!$A$1:$B$15, 2, 0)</f>
        <v>中後</v>
      </c>
      <c r="F1765">
        <v>12</v>
      </c>
      <c r="G1765">
        <v>116</v>
      </c>
      <c r="H1765" s="44">
        <v>1200</v>
      </c>
      <c r="I1765" s="15" t="s">
        <v>390</v>
      </c>
      <c r="J1765">
        <v>1</v>
      </c>
      <c r="K1765">
        <v>10.32</v>
      </c>
      <c r="L1765">
        <v>15</v>
      </c>
      <c r="M1765">
        <v>1</v>
      </c>
      <c r="N1765">
        <v>25</v>
      </c>
      <c r="O1765" s="30" t="s">
        <v>445</v>
      </c>
      <c r="P1765" s="35" t="s">
        <v>455</v>
      </c>
      <c r="Q1765">
        <v>4</v>
      </c>
      <c r="R1765">
        <v>40</v>
      </c>
      <c r="S1765" s="20" t="s">
        <v>27</v>
      </c>
      <c r="T1765" s="10" t="s">
        <v>526</v>
      </c>
      <c r="U1765">
        <v>8</v>
      </c>
      <c r="V1765">
        <v>7</v>
      </c>
      <c r="W1765">
        <v>3</v>
      </c>
      <c r="AA1765">
        <v>1135</v>
      </c>
      <c r="AB1765" t="s">
        <v>30</v>
      </c>
    </row>
    <row r="1766" spans="1:28" x14ac:dyDescent="0.25">
      <c r="A1766" s="21" t="s">
        <v>1</v>
      </c>
      <c r="B1766" s="16" t="s">
        <v>25</v>
      </c>
      <c r="C1766">
        <v>12</v>
      </c>
      <c r="D1766" s="33">
        <v>2</v>
      </c>
      <c r="E1766" s="28" t="str">
        <f>VLOOKUP(U1766, method!$A$1:$B$15, 2, 0)</f>
        <v>中前</v>
      </c>
      <c r="F1766">
        <v>12</v>
      </c>
      <c r="G1766">
        <v>135</v>
      </c>
      <c r="H1766" s="44">
        <v>1200</v>
      </c>
      <c r="I1766" s="18" t="s">
        <v>201</v>
      </c>
      <c r="J1766">
        <v>1</v>
      </c>
      <c r="K1766">
        <v>10.46</v>
      </c>
      <c r="L1766">
        <v>26</v>
      </c>
      <c r="M1766">
        <v>12</v>
      </c>
      <c r="N1766">
        <v>24</v>
      </c>
      <c r="O1766" s="31" t="s">
        <v>451</v>
      </c>
      <c r="P1766" s="35" t="s">
        <v>455</v>
      </c>
      <c r="Q1766">
        <v>5</v>
      </c>
      <c r="R1766">
        <v>40</v>
      </c>
      <c r="S1766" s="20" t="s">
        <v>27</v>
      </c>
      <c r="T1766" s="10">
        <v>2</v>
      </c>
      <c r="U1766">
        <v>5</v>
      </c>
      <c r="V1766">
        <v>5</v>
      </c>
      <c r="W1766">
        <v>2</v>
      </c>
      <c r="AA1766">
        <v>1136</v>
      </c>
      <c r="AB1766" t="s">
        <v>30</v>
      </c>
    </row>
    <row r="1767" spans="1:28" x14ac:dyDescent="0.25">
      <c r="A1767" s="21" t="s">
        <v>1</v>
      </c>
      <c r="B1767" s="16" t="s">
        <v>25</v>
      </c>
      <c r="C1767">
        <v>4.5999999999999996</v>
      </c>
      <c r="D1767" s="33">
        <v>2</v>
      </c>
      <c r="E1767" s="28" t="str">
        <f>VLOOKUP(U1767, method!$A$1:$B$15, 2, 0)</f>
        <v>中前</v>
      </c>
      <c r="F1767">
        <v>7</v>
      </c>
      <c r="G1767">
        <v>134</v>
      </c>
      <c r="H1767" s="44">
        <v>1200</v>
      </c>
      <c r="I1767" s="18" t="s">
        <v>12</v>
      </c>
      <c r="J1767">
        <v>1</v>
      </c>
      <c r="K1767">
        <v>10.68</v>
      </c>
      <c r="L1767">
        <v>4</v>
      </c>
      <c r="M1767">
        <v>12</v>
      </c>
      <c r="N1767">
        <v>24</v>
      </c>
      <c r="O1767" s="31" t="s">
        <v>439</v>
      </c>
      <c r="P1767" s="35" t="s">
        <v>455</v>
      </c>
      <c r="Q1767">
        <v>5</v>
      </c>
      <c r="R1767">
        <v>39</v>
      </c>
      <c r="S1767" s="20" t="s">
        <v>27</v>
      </c>
      <c r="T1767" s="10" t="s">
        <v>539</v>
      </c>
      <c r="U1767">
        <v>6</v>
      </c>
      <c r="V1767">
        <v>5</v>
      </c>
      <c r="W1767">
        <v>2</v>
      </c>
      <c r="AA1767">
        <v>1142</v>
      </c>
      <c r="AB1767" t="s">
        <v>30</v>
      </c>
    </row>
    <row r="1768" spans="1:28" x14ac:dyDescent="0.25">
      <c r="A1768" s="21" t="s">
        <v>1</v>
      </c>
      <c r="B1768" s="16" t="s">
        <v>25</v>
      </c>
      <c r="C1768">
        <v>11</v>
      </c>
      <c r="D1768" s="33">
        <v>2</v>
      </c>
      <c r="E1768" s="28" t="str">
        <f>VLOOKUP(U1768, method!$A$1:$B$15, 2, 0)</f>
        <v>中前</v>
      </c>
      <c r="F1768">
        <v>2</v>
      </c>
      <c r="G1768">
        <v>133</v>
      </c>
      <c r="H1768" s="44">
        <v>1200</v>
      </c>
      <c r="I1768" s="18" t="s">
        <v>201</v>
      </c>
      <c r="J1768">
        <v>1</v>
      </c>
      <c r="K1768">
        <v>10.36</v>
      </c>
      <c r="L1768">
        <v>20</v>
      </c>
      <c r="M1768">
        <v>11</v>
      </c>
      <c r="N1768">
        <v>24</v>
      </c>
      <c r="O1768" s="31" t="s">
        <v>435</v>
      </c>
      <c r="P1768" s="36" t="s">
        <v>440</v>
      </c>
      <c r="Q1768">
        <v>5</v>
      </c>
      <c r="R1768">
        <v>38</v>
      </c>
      <c r="S1768" s="20" t="s">
        <v>27</v>
      </c>
      <c r="T1768" s="10" t="s">
        <v>376</v>
      </c>
      <c r="U1768">
        <v>6</v>
      </c>
      <c r="V1768">
        <v>5</v>
      </c>
      <c r="W1768">
        <v>2</v>
      </c>
      <c r="AA1768">
        <v>1141</v>
      </c>
      <c r="AB1768" t="s">
        <v>30</v>
      </c>
    </row>
    <row r="1769" spans="1:28" x14ac:dyDescent="0.25">
      <c r="A1769" s="21" t="s">
        <v>1</v>
      </c>
      <c r="B1769" s="16" t="s">
        <v>25</v>
      </c>
      <c r="C1769">
        <v>7.6</v>
      </c>
      <c r="D1769" s="33">
        <v>3</v>
      </c>
      <c r="E1769" s="27" t="str">
        <f>VLOOKUP(U1769, method!$A$1:$B$15, 2, 0)</f>
        <v>中後</v>
      </c>
      <c r="F1769">
        <v>2</v>
      </c>
      <c r="G1769">
        <v>133</v>
      </c>
      <c r="H1769" s="44">
        <v>1200</v>
      </c>
      <c r="I1769" s="18" t="s">
        <v>201</v>
      </c>
      <c r="J1769">
        <v>1</v>
      </c>
      <c r="K1769">
        <v>10.039999999999999</v>
      </c>
      <c r="L1769">
        <v>6</v>
      </c>
      <c r="M1769">
        <v>11</v>
      </c>
      <c r="N1769">
        <v>24</v>
      </c>
      <c r="O1769" s="31" t="s">
        <v>439</v>
      </c>
      <c r="P1769" s="35" t="s">
        <v>455</v>
      </c>
      <c r="Q1769">
        <v>5</v>
      </c>
      <c r="R1769">
        <v>38</v>
      </c>
      <c r="S1769" s="20" t="s">
        <v>27</v>
      </c>
      <c r="T1769" s="10" t="s">
        <v>452</v>
      </c>
      <c r="U1769">
        <v>8</v>
      </c>
      <c r="V1769">
        <v>9</v>
      </c>
      <c r="W1769">
        <v>3</v>
      </c>
      <c r="AA1769">
        <v>1152</v>
      </c>
      <c r="AB1769" t="s">
        <v>30</v>
      </c>
    </row>
    <row r="1770" spans="1:28" x14ac:dyDescent="0.25">
      <c r="A1770" s="21" t="s">
        <v>1</v>
      </c>
      <c r="B1770" s="16" t="s">
        <v>25</v>
      </c>
      <c r="C1770">
        <v>30</v>
      </c>
      <c r="D1770">
        <v>9</v>
      </c>
      <c r="E1770" s="28" t="str">
        <f>VLOOKUP(U1770, method!$A$1:$B$15, 2, 0)</f>
        <v>中前</v>
      </c>
      <c r="F1770">
        <v>9</v>
      </c>
      <c r="G1770">
        <v>135</v>
      </c>
      <c r="H1770" s="44">
        <v>1200</v>
      </c>
      <c r="I1770" s="18" t="s">
        <v>201</v>
      </c>
      <c r="J1770">
        <v>1</v>
      </c>
      <c r="K1770">
        <v>10.85</v>
      </c>
      <c r="L1770">
        <v>27</v>
      </c>
      <c r="M1770">
        <v>10</v>
      </c>
      <c r="N1770">
        <v>24</v>
      </c>
      <c r="O1770" s="31" t="s">
        <v>435</v>
      </c>
      <c r="P1770" s="35" t="s">
        <v>455</v>
      </c>
      <c r="Q1770">
        <v>5</v>
      </c>
      <c r="R1770">
        <v>40</v>
      </c>
      <c r="S1770" s="20" t="s">
        <v>27</v>
      </c>
      <c r="T1770">
        <v>4</v>
      </c>
      <c r="U1770">
        <v>4</v>
      </c>
      <c r="V1770">
        <v>6</v>
      </c>
      <c r="W1770">
        <v>9</v>
      </c>
      <c r="AA1770">
        <v>1149</v>
      </c>
      <c r="AB1770" t="s">
        <v>1531</v>
      </c>
    </row>
    <row r="1771" spans="1:28" x14ac:dyDescent="0.25">
      <c r="A1771" s="21" t="s">
        <v>1</v>
      </c>
      <c r="B1771" s="16" t="s">
        <v>25</v>
      </c>
      <c r="C1771">
        <v>27</v>
      </c>
      <c r="D1771">
        <v>10</v>
      </c>
      <c r="E1771" s="29" t="str">
        <f>VLOOKUP(U1771, method!$A$1:$B$15, 2, 0)</f>
        <v>留後</v>
      </c>
      <c r="F1771">
        <v>4</v>
      </c>
      <c r="G1771">
        <v>118</v>
      </c>
      <c r="H1771" s="44">
        <v>1200</v>
      </c>
      <c r="I1771" s="25" t="s">
        <v>26</v>
      </c>
      <c r="J1771">
        <v>1</v>
      </c>
      <c r="K1771">
        <v>11.19</v>
      </c>
      <c r="L1771">
        <v>9</v>
      </c>
      <c r="M1771">
        <v>10</v>
      </c>
      <c r="N1771">
        <v>24</v>
      </c>
      <c r="O1771" s="31" t="s">
        <v>439</v>
      </c>
      <c r="P1771" s="35" t="s">
        <v>455</v>
      </c>
      <c r="Q1771">
        <v>4</v>
      </c>
      <c r="R1771">
        <v>42</v>
      </c>
      <c r="S1771" s="20" t="s">
        <v>27</v>
      </c>
      <c r="T1771" t="s">
        <v>465</v>
      </c>
      <c r="U1771">
        <v>11</v>
      </c>
      <c r="V1771">
        <v>11</v>
      </c>
      <c r="W1771">
        <v>10</v>
      </c>
      <c r="AA1771">
        <v>1126</v>
      </c>
      <c r="AB1771" t="s">
        <v>23</v>
      </c>
    </row>
    <row r="1772" spans="1:28" x14ac:dyDescent="0.25">
      <c r="A1772" s="21" t="s">
        <v>1</v>
      </c>
      <c r="B1772" s="16" t="s">
        <v>25</v>
      </c>
      <c r="C1772">
        <v>20</v>
      </c>
      <c r="D1772">
        <v>9</v>
      </c>
      <c r="E1772" s="28" t="str">
        <f>VLOOKUP(U1772, method!$A$1:$B$15, 2, 0)</f>
        <v>中前</v>
      </c>
      <c r="F1772">
        <v>4</v>
      </c>
      <c r="G1772">
        <v>123</v>
      </c>
      <c r="H1772" s="44">
        <v>1200</v>
      </c>
      <c r="I1772" s="19" t="s">
        <v>388</v>
      </c>
      <c r="J1772">
        <v>1</v>
      </c>
      <c r="K1772">
        <v>10.88</v>
      </c>
      <c r="L1772">
        <v>28</v>
      </c>
      <c r="M1772">
        <v>9</v>
      </c>
      <c r="N1772">
        <v>24</v>
      </c>
      <c r="O1772" t="s">
        <v>532</v>
      </c>
      <c r="P1772" s="35" t="s">
        <v>455</v>
      </c>
      <c r="Q1772">
        <v>4</v>
      </c>
      <c r="R1772">
        <v>44</v>
      </c>
      <c r="S1772" s="20" t="s">
        <v>27</v>
      </c>
      <c r="T1772" t="s">
        <v>473</v>
      </c>
      <c r="U1772">
        <v>7</v>
      </c>
      <c r="V1772">
        <v>7</v>
      </c>
      <c r="W1772">
        <v>9</v>
      </c>
      <c r="AA1772">
        <v>1131</v>
      </c>
      <c r="AB1772" t="s">
        <v>23</v>
      </c>
    </row>
    <row r="1773" spans="1:28" x14ac:dyDescent="0.25">
      <c r="A1773" s="21" t="s">
        <v>1</v>
      </c>
      <c r="B1773" s="16" t="s">
        <v>25</v>
      </c>
      <c r="C1773">
        <v>63</v>
      </c>
      <c r="D1773">
        <v>8</v>
      </c>
      <c r="E1773" s="27" t="str">
        <f>VLOOKUP(U1773, method!$A$1:$B$15, 2, 0)</f>
        <v>中後</v>
      </c>
      <c r="F1773">
        <v>8</v>
      </c>
      <c r="G1773">
        <v>121</v>
      </c>
      <c r="H1773" s="44">
        <v>1200</v>
      </c>
      <c r="I1773" s="19" t="s">
        <v>388</v>
      </c>
      <c r="J1773">
        <v>1</v>
      </c>
      <c r="K1773">
        <v>10.06</v>
      </c>
      <c r="L1773">
        <v>1</v>
      </c>
      <c r="M1773">
        <v>7</v>
      </c>
      <c r="N1773">
        <v>24</v>
      </c>
      <c r="O1773" t="s">
        <v>551</v>
      </c>
      <c r="P1773" s="35" t="s">
        <v>455</v>
      </c>
      <c r="Q1773">
        <v>4</v>
      </c>
      <c r="R1773">
        <v>46</v>
      </c>
      <c r="S1773" s="20" t="s">
        <v>27</v>
      </c>
      <c r="T1773">
        <v>5</v>
      </c>
      <c r="U1773">
        <v>10</v>
      </c>
      <c r="V1773">
        <v>9</v>
      </c>
      <c r="W1773">
        <v>8</v>
      </c>
      <c r="AA1773">
        <v>1134</v>
      </c>
      <c r="AB1773" t="s">
        <v>23</v>
      </c>
    </row>
    <row r="1774" spans="1:28" x14ac:dyDescent="0.25">
      <c r="A1774" s="21" t="s">
        <v>1</v>
      </c>
      <c r="B1774" s="16" t="s">
        <v>25</v>
      </c>
      <c r="C1774">
        <v>22</v>
      </c>
      <c r="D1774">
        <v>9</v>
      </c>
      <c r="E1774" s="29" t="str">
        <f>VLOOKUP(U1774, method!$A$1:$B$15, 2, 0)</f>
        <v>留後</v>
      </c>
      <c r="F1774">
        <v>7</v>
      </c>
      <c r="G1774">
        <v>124</v>
      </c>
      <c r="H1774" s="44">
        <v>1200</v>
      </c>
      <c r="I1774" s="19" t="s">
        <v>388</v>
      </c>
      <c r="J1774">
        <v>1</v>
      </c>
      <c r="K1774">
        <v>9.9499999999999993</v>
      </c>
      <c r="L1774">
        <v>8</v>
      </c>
      <c r="M1774">
        <v>6</v>
      </c>
      <c r="N1774">
        <v>24</v>
      </c>
      <c r="O1774" t="s">
        <v>532</v>
      </c>
      <c r="P1774" s="35" t="s">
        <v>455</v>
      </c>
      <c r="Q1774">
        <v>4</v>
      </c>
      <c r="R1774">
        <v>48</v>
      </c>
      <c r="S1774" s="20" t="s">
        <v>27</v>
      </c>
      <c r="T1774" t="s">
        <v>548</v>
      </c>
      <c r="U1774">
        <v>11</v>
      </c>
      <c r="V1774">
        <v>10</v>
      </c>
      <c r="W1774">
        <v>9</v>
      </c>
      <c r="AA1774">
        <v>1129</v>
      </c>
      <c r="AB1774" t="s">
        <v>23</v>
      </c>
    </row>
    <row r="1775" spans="1:28" x14ac:dyDescent="0.25">
      <c r="A1775" s="21" t="s">
        <v>1</v>
      </c>
      <c r="B1775" s="16" t="s">
        <v>25</v>
      </c>
      <c r="C1775">
        <v>6.5</v>
      </c>
      <c r="D1775">
        <v>8</v>
      </c>
      <c r="E1775" s="28" t="str">
        <f>VLOOKUP(U1775, method!$A$1:$B$15, 2, 0)</f>
        <v>中前</v>
      </c>
      <c r="F1775">
        <v>3</v>
      </c>
      <c r="G1775">
        <v>125</v>
      </c>
      <c r="H1775" s="44">
        <v>1200</v>
      </c>
      <c r="I1775" s="18" t="s">
        <v>201</v>
      </c>
      <c r="J1775">
        <v>1</v>
      </c>
      <c r="K1775">
        <v>11.43</v>
      </c>
      <c r="L1775">
        <v>15</v>
      </c>
      <c r="M1775">
        <v>5</v>
      </c>
      <c r="N1775">
        <v>24</v>
      </c>
      <c r="O1775" s="31" t="s">
        <v>435</v>
      </c>
      <c r="P1775" s="35" t="s">
        <v>455</v>
      </c>
      <c r="Q1775">
        <v>4</v>
      </c>
      <c r="R1775">
        <v>49</v>
      </c>
      <c r="S1775" s="20" t="s">
        <v>27</v>
      </c>
      <c r="T1775" t="s">
        <v>533</v>
      </c>
      <c r="U1775">
        <v>7</v>
      </c>
      <c r="V1775">
        <v>7</v>
      </c>
      <c r="W1775">
        <v>8</v>
      </c>
      <c r="AA1775">
        <v>1137</v>
      </c>
      <c r="AB1775" t="s">
        <v>23</v>
      </c>
    </row>
    <row r="1776" spans="1:28" x14ac:dyDescent="0.25">
      <c r="A1776" s="21" t="s">
        <v>1</v>
      </c>
      <c r="B1776" s="16" t="s">
        <v>25</v>
      </c>
      <c r="C1776">
        <v>11</v>
      </c>
      <c r="D1776">
        <v>7</v>
      </c>
      <c r="E1776" s="29" t="str">
        <f>VLOOKUP(U1776, method!$A$1:$B$15, 2, 0)</f>
        <v>留後</v>
      </c>
      <c r="F1776">
        <v>8</v>
      </c>
      <c r="G1776">
        <v>124</v>
      </c>
      <c r="H1776" s="44">
        <v>1200</v>
      </c>
      <c r="I1776" s="19" t="s">
        <v>388</v>
      </c>
      <c r="J1776">
        <v>1</v>
      </c>
      <c r="K1776">
        <v>10.84</v>
      </c>
      <c r="L1776">
        <v>24</v>
      </c>
      <c r="M1776">
        <v>4</v>
      </c>
      <c r="N1776">
        <v>24</v>
      </c>
      <c r="O1776" s="31" t="s">
        <v>451</v>
      </c>
      <c r="P1776" s="35" t="s">
        <v>455</v>
      </c>
      <c r="Q1776">
        <v>4</v>
      </c>
      <c r="R1776">
        <v>49</v>
      </c>
      <c r="S1776" s="20" t="s">
        <v>27</v>
      </c>
      <c r="T1776" t="s">
        <v>529</v>
      </c>
      <c r="U1776">
        <v>12</v>
      </c>
      <c r="V1776">
        <v>12</v>
      </c>
      <c r="W1776">
        <v>7</v>
      </c>
      <c r="AA1776">
        <v>1132</v>
      </c>
      <c r="AB1776" t="s">
        <v>23</v>
      </c>
    </row>
    <row r="1777" spans="1:28" x14ac:dyDescent="0.25">
      <c r="A1777" s="21" t="s">
        <v>1</v>
      </c>
      <c r="B1777" s="16" t="s">
        <v>25</v>
      </c>
      <c r="C1777">
        <v>2.5</v>
      </c>
      <c r="D1777" s="34">
        <v>4</v>
      </c>
      <c r="E1777" s="27" t="str">
        <f>VLOOKUP(U1777, method!$A$1:$B$15, 2, 0)</f>
        <v>中後</v>
      </c>
      <c r="F1777">
        <v>4</v>
      </c>
      <c r="G1777">
        <v>124</v>
      </c>
      <c r="H1777" s="44">
        <v>1200</v>
      </c>
      <c r="I1777" s="18" t="s">
        <v>201</v>
      </c>
      <c r="J1777">
        <v>1</v>
      </c>
      <c r="K1777">
        <v>11.01</v>
      </c>
      <c r="L1777">
        <v>10</v>
      </c>
      <c r="M1777">
        <v>4</v>
      </c>
      <c r="N1777">
        <v>24</v>
      </c>
      <c r="O1777" s="30" t="s">
        <v>445</v>
      </c>
      <c r="P1777" s="35" t="s">
        <v>455</v>
      </c>
      <c r="Q1777">
        <v>4</v>
      </c>
      <c r="R1777">
        <v>49</v>
      </c>
      <c r="S1777" s="20" t="s">
        <v>27</v>
      </c>
      <c r="T1777" s="10" t="s">
        <v>442</v>
      </c>
      <c r="U1777">
        <v>8</v>
      </c>
      <c r="V1777">
        <v>7</v>
      </c>
      <c r="W1777">
        <v>4</v>
      </c>
      <c r="AA1777">
        <v>1137</v>
      </c>
      <c r="AB1777" t="s">
        <v>23</v>
      </c>
    </row>
    <row r="1778" spans="1:28" x14ac:dyDescent="0.25">
      <c r="A1778" s="21" t="s">
        <v>1</v>
      </c>
      <c r="B1778" s="16" t="s">
        <v>25</v>
      </c>
      <c r="C1778">
        <v>3</v>
      </c>
      <c r="D1778" s="33">
        <v>1</v>
      </c>
      <c r="E1778" s="28" t="str">
        <f>VLOOKUP(U1778, method!$A$1:$B$15, 2, 0)</f>
        <v>中前</v>
      </c>
      <c r="F1778">
        <v>1</v>
      </c>
      <c r="G1778">
        <v>117</v>
      </c>
      <c r="H1778" s="44">
        <v>1200</v>
      </c>
      <c r="I1778" s="18" t="s">
        <v>201</v>
      </c>
      <c r="J1778">
        <v>1</v>
      </c>
      <c r="K1778">
        <v>10.58</v>
      </c>
      <c r="L1778">
        <v>27</v>
      </c>
      <c r="M1778">
        <v>3</v>
      </c>
      <c r="N1778">
        <v>24</v>
      </c>
      <c r="O1778" s="31" t="s">
        <v>439</v>
      </c>
      <c r="P1778" s="35" t="s">
        <v>455</v>
      </c>
      <c r="Q1778">
        <v>4</v>
      </c>
      <c r="R1778">
        <v>42</v>
      </c>
      <c r="S1778" s="20" t="s">
        <v>27</v>
      </c>
      <c r="T1778" s="10" t="s">
        <v>552</v>
      </c>
      <c r="U1778">
        <v>4</v>
      </c>
      <c r="V1778">
        <v>4</v>
      </c>
      <c r="W1778">
        <v>1</v>
      </c>
      <c r="AA1778">
        <v>1131</v>
      </c>
      <c r="AB1778" t="s">
        <v>675</v>
      </c>
    </row>
    <row r="1779" spans="1:28" x14ac:dyDescent="0.25">
      <c r="A1779" s="21" t="s">
        <v>1</v>
      </c>
      <c r="B1779" s="16" t="s">
        <v>25</v>
      </c>
      <c r="C1779">
        <v>8.8000000000000007</v>
      </c>
      <c r="D1779" s="34">
        <v>4</v>
      </c>
      <c r="E1779" s="27" t="str">
        <f>VLOOKUP(U1779, method!$A$1:$B$15, 2, 0)</f>
        <v>中後</v>
      </c>
      <c r="F1779">
        <v>5</v>
      </c>
      <c r="G1779">
        <v>120</v>
      </c>
      <c r="H1779" s="44">
        <v>1200</v>
      </c>
      <c r="I1779" s="15" t="s">
        <v>390</v>
      </c>
      <c r="J1779">
        <v>1</v>
      </c>
      <c r="K1779">
        <v>11.14</v>
      </c>
      <c r="L1779">
        <v>13</v>
      </c>
      <c r="M1779">
        <v>3</v>
      </c>
      <c r="N1779">
        <v>24</v>
      </c>
      <c r="O1779" s="31" t="s">
        <v>435</v>
      </c>
      <c r="P1779" s="35" t="s">
        <v>455</v>
      </c>
      <c r="Q1779">
        <v>4</v>
      </c>
      <c r="R1779">
        <v>44</v>
      </c>
      <c r="S1779" s="20" t="s">
        <v>27</v>
      </c>
      <c r="T1779">
        <v>3</v>
      </c>
      <c r="U1779">
        <v>9</v>
      </c>
      <c r="V1779">
        <v>9</v>
      </c>
      <c r="W1779">
        <v>4</v>
      </c>
      <c r="AA1779">
        <v>1142</v>
      </c>
      <c r="AB1779" t="s">
        <v>30</v>
      </c>
    </row>
    <row r="1780" spans="1:28" x14ac:dyDescent="0.25">
      <c r="A1780" s="21" t="s">
        <v>1</v>
      </c>
      <c r="B1780" s="16" t="s">
        <v>25</v>
      </c>
      <c r="C1780">
        <v>9.8000000000000007</v>
      </c>
      <c r="D1780">
        <v>7</v>
      </c>
      <c r="E1780" s="26" t="str">
        <f>VLOOKUP(U1780, method!$A$1:$B$15, 2, 0)</f>
        <v>放頭</v>
      </c>
      <c r="F1780">
        <v>11</v>
      </c>
      <c r="G1780">
        <v>122</v>
      </c>
      <c r="H1780" s="44">
        <v>1200</v>
      </c>
      <c r="I1780" s="18" t="s">
        <v>12</v>
      </c>
      <c r="J1780">
        <v>1</v>
      </c>
      <c r="K1780">
        <v>10.5</v>
      </c>
      <c r="L1780">
        <v>25</v>
      </c>
      <c r="M1780">
        <v>2</v>
      </c>
      <c r="N1780">
        <v>24</v>
      </c>
      <c r="O1780" t="s">
        <v>491</v>
      </c>
      <c r="P1780" s="35" t="s">
        <v>455</v>
      </c>
      <c r="Q1780">
        <v>4</v>
      </c>
      <c r="R1780">
        <v>46</v>
      </c>
      <c r="S1780" s="20" t="s">
        <v>27</v>
      </c>
      <c r="T1780" t="s">
        <v>495</v>
      </c>
      <c r="U1780">
        <v>1</v>
      </c>
      <c r="V1780">
        <v>1</v>
      </c>
      <c r="W1780">
        <v>7</v>
      </c>
      <c r="AA1780">
        <v>1143</v>
      </c>
      <c r="AB1780" t="s">
        <v>30</v>
      </c>
    </row>
    <row r="1781" spans="1:28" x14ac:dyDescent="0.25">
      <c r="A1781" s="21" t="s">
        <v>1</v>
      </c>
      <c r="B1781" s="16" t="s">
        <v>25</v>
      </c>
      <c r="C1781">
        <v>16</v>
      </c>
      <c r="D1781">
        <v>9</v>
      </c>
      <c r="E1781" s="27" t="str">
        <f>VLOOKUP(U1781, method!$A$1:$B$15, 2, 0)</f>
        <v>中後</v>
      </c>
      <c r="F1781">
        <v>2</v>
      </c>
      <c r="G1781">
        <v>124</v>
      </c>
      <c r="H1781" s="46">
        <v>1400</v>
      </c>
      <c r="I1781" s="23" t="s">
        <v>394</v>
      </c>
      <c r="J1781">
        <v>1</v>
      </c>
      <c r="K1781">
        <v>23.59</v>
      </c>
      <c r="L1781">
        <v>12</v>
      </c>
      <c r="M1781">
        <v>2</v>
      </c>
      <c r="N1781">
        <v>24</v>
      </c>
      <c r="O1781" t="s">
        <v>545</v>
      </c>
      <c r="P1781" s="35" t="s">
        <v>455</v>
      </c>
      <c r="Q1781">
        <v>4</v>
      </c>
      <c r="R1781">
        <v>48</v>
      </c>
      <c r="S1781" s="20" t="s">
        <v>27</v>
      </c>
      <c r="T1781" t="s">
        <v>637</v>
      </c>
      <c r="U1781">
        <v>8</v>
      </c>
      <c r="V1781">
        <v>6</v>
      </c>
      <c r="W1781">
        <v>10</v>
      </c>
      <c r="X1781">
        <v>9</v>
      </c>
      <c r="AA1781">
        <v>1135</v>
      </c>
      <c r="AB1781" t="s">
        <v>30</v>
      </c>
    </row>
    <row r="1782" spans="1:28" x14ac:dyDescent="0.25">
      <c r="A1782" s="21" t="s">
        <v>1</v>
      </c>
      <c r="B1782" s="16" t="s">
        <v>25</v>
      </c>
      <c r="C1782">
        <v>37</v>
      </c>
      <c r="D1782" s="34">
        <v>4</v>
      </c>
      <c r="E1782" s="29" t="str">
        <f>VLOOKUP(U1782, method!$A$1:$B$15, 2, 0)</f>
        <v>留後</v>
      </c>
      <c r="F1782">
        <v>4</v>
      </c>
      <c r="G1782">
        <v>125</v>
      </c>
      <c r="H1782" s="44">
        <v>1200</v>
      </c>
      <c r="I1782" s="23" t="s">
        <v>394</v>
      </c>
      <c r="J1782">
        <v>1</v>
      </c>
      <c r="K1782">
        <v>10.33</v>
      </c>
      <c r="L1782">
        <v>28</v>
      </c>
      <c r="M1782">
        <v>1</v>
      </c>
      <c r="N1782">
        <v>24</v>
      </c>
      <c r="O1782" t="s">
        <v>491</v>
      </c>
      <c r="P1782" s="35" t="s">
        <v>455</v>
      </c>
      <c r="Q1782">
        <v>4</v>
      </c>
      <c r="R1782">
        <v>50</v>
      </c>
      <c r="S1782" s="20" t="s">
        <v>27</v>
      </c>
      <c r="T1782" t="s">
        <v>456</v>
      </c>
      <c r="U1782">
        <v>11</v>
      </c>
      <c r="V1782">
        <v>10</v>
      </c>
      <c r="W1782">
        <v>4</v>
      </c>
      <c r="AA1782">
        <v>1139</v>
      </c>
      <c r="AB1782" t="s">
        <v>30</v>
      </c>
    </row>
    <row r="1783" spans="1:28" x14ac:dyDescent="0.25">
      <c r="A1783" s="21" t="s">
        <v>1</v>
      </c>
      <c r="B1783" s="16" t="s">
        <v>25</v>
      </c>
      <c r="C1783">
        <v>31</v>
      </c>
      <c r="D1783">
        <v>11</v>
      </c>
      <c r="E1783" s="28" t="str">
        <f>VLOOKUP(U1783, method!$A$1:$B$15, 2, 0)</f>
        <v>中前</v>
      </c>
      <c r="F1783">
        <v>4</v>
      </c>
      <c r="G1783">
        <v>123</v>
      </c>
      <c r="H1783" s="46">
        <v>1400</v>
      </c>
      <c r="I1783" s="17" t="s">
        <v>512</v>
      </c>
      <c r="J1783">
        <v>1</v>
      </c>
      <c r="K1783">
        <v>23.94</v>
      </c>
      <c r="L1783">
        <v>13</v>
      </c>
      <c r="M1783">
        <v>1</v>
      </c>
      <c r="N1783">
        <v>24</v>
      </c>
      <c r="O1783" t="s">
        <v>631</v>
      </c>
      <c r="P1783" s="35" t="s">
        <v>455</v>
      </c>
      <c r="Q1783">
        <v>4</v>
      </c>
      <c r="R1783">
        <v>52</v>
      </c>
      <c r="S1783" s="20" t="s">
        <v>27</v>
      </c>
      <c r="T1783" t="s">
        <v>465</v>
      </c>
      <c r="U1783">
        <v>4</v>
      </c>
      <c r="V1783">
        <v>5</v>
      </c>
      <c r="W1783">
        <v>5</v>
      </c>
      <c r="X1783">
        <v>11</v>
      </c>
      <c r="AA1783">
        <v>1142</v>
      </c>
      <c r="AB1783" t="s">
        <v>30</v>
      </c>
    </row>
    <row r="1784" spans="1:28" x14ac:dyDescent="0.25">
      <c r="A1784" s="21" t="s">
        <v>1</v>
      </c>
      <c r="B1784" s="16" t="s">
        <v>25</v>
      </c>
      <c r="C1784">
        <v>13</v>
      </c>
      <c r="D1784">
        <v>8</v>
      </c>
      <c r="E1784" s="27" t="str">
        <f>VLOOKUP(U1784, method!$A$1:$B$15, 2, 0)</f>
        <v>中後</v>
      </c>
      <c r="F1784">
        <v>5</v>
      </c>
      <c r="G1784">
        <v>129</v>
      </c>
      <c r="H1784" s="44">
        <v>1200</v>
      </c>
      <c r="I1784" s="15" t="s">
        <v>391</v>
      </c>
      <c r="J1784">
        <v>1</v>
      </c>
      <c r="K1784">
        <v>10.78</v>
      </c>
      <c r="L1784">
        <v>29</v>
      </c>
      <c r="M1784">
        <v>12</v>
      </c>
      <c r="N1784">
        <v>23</v>
      </c>
      <c r="O1784" s="31" t="s">
        <v>451</v>
      </c>
      <c r="P1784" s="35" t="s">
        <v>455</v>
      </c>
      <c r="Q1784">
        <v>4</v>
      </c>
      <c r="R1784">
        <v>54</v>
      </c>
      <c r="S1784" s="20" t="s">
        <v>27</v>
      </c>
      <c r="T1784" t="s">
        <v>480</v>
      </c>
      <c r="U1784">
        <v>9</v>
      </c>
      <c r="V1784">
        <v>8</v>
      </c>
      <c r="W1784">
        <v>8</v>
      </c>
      <c r="AA1784">
        <v>1141</v>
      </c>
      <c r="AB1784" t="s">
        <v>30</v>
      </c>
    </row>
    <row r="1785" spans="1:28" x14ac:dyDescent="0.25">
      <c r="A1785" s="21" t="s">
        <v>1</v>
      </c>
      <c r="B1785" s="16" t="s">
        <v>25</v>
      </c>
      <c r="C1785">
        <v>16</v>
      </c>
      <c r="D1785">
        <v>7</v>
      </c>
      <c r="E1785" s="28" t="str">
        <f>VLOOKUP(U1785, method!$A$1:$B$15, 2, 0)</f>
        <v>中前</v>
      </c>
      <c r="F1785">
        <v>2</v>
      </c>
      <c r="G1785">
        <v>128</v>
      </c>
      <c r="H1785" s="44">
        <v>1200</v>
      </c>
      <c r="I1785" s="17" t="s">
        <v>512</v>
      </c>
      <c r="J1785">
        <v>1</v>
      </c>
      <c r="K1785">
        <v>11.25</v>
      </c>
      <c r="L1785">
        <v>20</v>
      </c>
      <c r="M1785">
        <v>12</v>
      </c>
      <c r="N1785">
        <v>23</v>
      </c>
      <c r="O1785" s="31" t="s">
        <v>435</v>
      </c>
      <c r="P1785" s="35" t="s">
        <v>455</v>
      </c>
      <c r="Q1785">
        <v>4</v>
      </c>
      <c r="R1785">
        <v>56</v>
      </c>
      <c r="S1785" s="20" t="s">
        <v>27</v>
      </c>
      <c r="T1785" t="s">
        <v>536</v>
      </c>
      <c r="U1785">
        <v>6</v>
      </c>
      <c r="V1785">
        <v>6</v>
      </c>
      <c r="W1785">
        <v>7</v>
      </c>
      <c r="AA1785">
        <v>1147</v>
      </c>
      <c r="AB1785" t="s">
        <v>30</v>
      </c>
    </row>
    <row r="1786" spans="1:28" x14ac:dyDescent="0.25">
      <c r="A1786" s="21" t="s">
        <v>1</v>
      </c>
      <c r="B1786" s="16" t="s">
        <v>25</v>
      </c>
      <c r="C1786">
        <v>33</v>
      </c>
      <c r="D1786">
        <v>6</v>
      </c>
      <c r="E1786" s="29" t="str">
        <f>VLOOKUP(U1786, method!$A$1:$B$15, 2, 0)</f>
        <v>留後</v>
      </c>
      <c r="F1786">
        <v>8</v>
      </c>
      <c r="G1786">
        <v>127</v>
      </c>
      <c r="H1786" s="44">
        <v>1200</v>
      </c>
      <c r="I1786" s="17" t="s">
        <v>512</v>
      </c>
      <c r="J1786">
        <v>1</v>
      </c>
      <c r="K1786">
        <v>10.48</v>
      </c>
      <c r="L1786">
        <v>29</v>
      </c>
      <c r="M1786">
        <v>11</v>
      </c>
      <c r="N1786">
        <v>23</v>
      </c>
      <c r="O1786" s="31" t="s">
        <v>451</v>
      </c>
      <c r="P1786" s="35" t="s">
        <v>455</v>
      </c>
      <c r="Q1786">
        <v>4</v>
      </c>
      <c r="R1786">
        <v>57</v>
      </c>
      <c r="S1786" s="20" t="s">
        <v>27</v>
      </c>
      <c r="T1786" s="10">
        <v>2</v>
      </c>
      <c r="U1786">
        <v>11</v>
      </c>
      <c r="V1786">
        <v>11</v>
      </c>
      <c r="W1786">
        <v>6</v>
      </c>
      <c r="AA1786">
        <v>1142</v>
      </c>
      <c r="AB1786" t="s">
        <v>30</v>
      </c>
    </row>
    <row r="1787" spans="1:28" x14ac:dyDescent="0.25">
      <c r="A1787" s="21" t="s">
        <v>1</v>
      </c>
      <c r="B1787" s="16" t="s">
        <v>25</v>
      </c>
      <c r="C1787">
        <v>80</v>
      </c>
      <c r="D1787" s="34">
        <v>5</v>
      </c>
      <c r="E1787" s="29" t="str">
        <f>VLOOKUP(U1787, method!$A$1:$B$15, 2, 0)</f>
        <v>留後</v>
      </c>
      <c r="F1787">
        <v>5</v>
      </c>
      <c r="G1787">
        <v>129</v>
      </c>
      <c r="H1787" s="44">
        <v>1200</v>
      </c>
      <c r="I1787" s="17" t="s">
        <v>512</v>
      </c>
      <c r="J1787">
        <v>1</v>
      </c>
      <c r="K1787">
        <v>10.59</v>
      </c>
      <c r="L1787">
        <v>15</v>
      </c>
      <c r="M1787">
        <v>11</v>
      </c>
      <c r="N1787">
        <v>23</v>
      </c>
      <c r="O1787" s="30" t="s">
        <v>445</v>
      </c>
      <c r="P1787" s="35" t="s">
        <v>455</v>
      </c>
      <c r="Q1787">
        <v>4</v>
      </c>
      <c r="R1787">
        <v>59</v>
      </c>
      <c r="S1787" s="20" t="s">
        <v>27</v>
      </c>
      <c r="T1787" t="s">
        <v>519</v>
      </c>
      <c r="U1787">
        <v>11</v>
      </c>
      <c r="V1787">
        <v>9</v>
      </c>
      <c r="W1787">
        <v>5</v>
      </c>
      <c r="AA1787">
        <v>1139</v>
      </c>
      <c r="AB1787" t="s">
        <v>30</v>
      </c>
    </row>
    <row r="1788" spans="1:28" x14ac:dyDescent="0.25">
      <c r="A1788" s="21" t="s">
        <v>1</v>
      </c>
      <c r="B1788" s="16" t="s">
        <v>25</v>
      </c>
      <c r="C1788">
        <v>117</v>
      </c>
      <c r="D1788">
        <v>12</v>
      </c>
      <c r="E1788" s="29" t="str">
        <f>VLOOKUP(U1788, method!$A$1:$B$15, 2, 0)</f>
        <v>留後</v>
      </c>
      <c r="F1788">
        <v>1</v>
      </c>
      <c r="G1788">
        <v>116</v>
      </c>
      <c r="H1788" s="46">
        <v>1000</v>
      </c>
      <c r="I1788" s="23" t="s">
        <v>39</v>
      </c>
      <c r="J1788">
        <v>1</v>
      </c>
      <c r="K1788">
        <v>3.22</v>
      </c>
      <c r="L1788">
        <v>12</v>
      </c>
      <c r="M1788">
        <v>7</v>
      </c>
      <c r="N1788">
        <v>23</v>
      </c>
      <c r="O1788" s="30" t="s">
        <v>445</v>
      </c>
      <c r="P1788" s="35" t="s">
        <v>436</v>
      </c>
      <c r="Q1788">
        <v>3</v>
      </c>
      <c r="R1788">
        <v>63</v>
      </c>
      <c r="S1788" s="20" t="s">
        <v>27</v>
      </c>
      <c r="T1788">
        <v>40</v>
      </c>
      <c r="U1788">
        <v>12</v>
      </c>
      <c r="V1788">
        <v>12</v>
      </c>
      <c r="W1788">
        <v>12</v>
      </c>
      <c r="AA1788">
        <v>1109</v>
      </c>
      <c r="AB1788" t="s">
        <v>30</v>
      </c>
    </row>
    <row r="1789" spans="1:28" x14ac:dyDescent="0.25">
      <c r="A1789" s="21" t="s">
        <v>1</v>
      </c>
      <c r="B1789" s="16" t="s">
        <v>25</v>
      </c>
      <c r="C1789">
        <v>190</v>
      </c>
      <c r="D1789">
        <v>13</v>
      </c>
      <c r="E1789" s="27" t="str">
        <f>VLOOKUP(U1789, method!$A$1:$B$15, 2, 0)</f>
        <v>中後</v>
      </c>
      <c r="F1789">
        <v>3</v>
      </c>
      <c r="G1789">
        <v>121</v>
      </c>
      <c r="H1789" s="46">
        <v>1000</v>
      </c>
      <c r="I1789" s="16" t="s">
        <v>71</v>
      </c>
      <c r="J1789">
        <v>0</v>
      </c>
      <c r="K1789">
        <v>59.23</v>
      </c>
      <c r="L1789">
        <v>1</v>
      </c>
      <c r="M1789">
        <v>1</v>
      </c>
      <c r="N1789">
        <v>23</v>
      </c>
      <c r="O1789" t="s">
        <v>532</v>
      </c>
      <c r="P1789" s="35" t="s">
        <v>455</v>
      </c>
      <c r="Q1789">
        <v>3</v>
      </c>
      <c r="R1789">
        <v>65</v>
      </c>
      <c r="S1789" s="20" t="s">
        <v>27</v>
      </c>
      <c r="T1789">
        <v>13</v>
      </c>
      <c r="U1789">
        <v>8</v>
      </c>
      <c r="V1789">
        <v>12</v>
      </c>
      <c r="W1789">
        <v>13</v>
      </c>
      <c r="AA1789">
        <v>1132</v>
      </c>
      <c r="AB1789" t="s">
        <v>30</v>
      </c>
    </row>
    <row r="1790" spans="1:28" x14ac:dyDescent="0.25">
      <c r="A1790" s="21" t="s">
        <v>1</v>
      </c>
      <c r="B1790" s="16" t="s">
        <v>25</v>
      </c>
      <c r="C1790">
        <v>47</v>
      </c>
      <c r="D1790">
        <v>11</v>
      </c>
      <c r="E1790" s="28" t="str">
        <f>VLOOKUP(U1790, method!$A$1:$B$15, 2, 0)</f>
        <v>中前</v>
      </c>
      <c r="F1790">
        <v>3</v>
      </c>
      <c r="G1790">
        <v>121</v>
      </c>
      <c r="H1790" s="46">
        <v>1000</v>
      </c>
      <c r="I1790" s="16" t="s">
        <v>71</v>
      </c>
      <c r="J1790">
        <v>0</v>
      </c>
      <c r="K1790">
        <v>58.08</v>
      </c>
      <c r="L1790">
        <v>4</v>
      </c>
      <c r="M1790">
        <v>12</v>
      </c>
      <c r="N1790">
        <v>22</v>
      </c>
      <c r="O1790" t="s">
        <v>631</v>
      </c>
      <c r="P1790" s="35" t="s">
        <v>436</v>
      </c>
      <c r="Q1790">
        <v>3</v>
      </c>
      <c r="R1790">
        <v>65</v>
      </c>
      <c r="S1790" s="20" t="s">
        <v>27</v>
      </c>
      <c r="T1790" t="s">
        <v>508</v>
      </c>
      <c r="U1790">
        <v>6</v>
      </c>
      <c r="V1790">
        <v>8</v>
      </c>
      <c r="W1790">
        <v>11</v>
      </c>
      <c r="AA1790">
        <v>1128</v>
      </c>
      <c r="AB1790" t="s">
        <v>875</v>
      </c>
    </row>
    <row r="1791" spans="1:28" x14ac:dyDescent="0.25">
      <c r="A1791" s="21" t="s">
        <v>1</v>
      </c>
      <c r="B1791" s="17" t="s">
        <v>32</v>
      </c>
      <c r="C1791">
        <v>12</v>
      </c>
      <c r="D1791">
        <v>8</v>
      </c>
      <c r="E1791" s="28" t="str">
        <f>VLOOKUP(U1791, method!$A$1:$B$15, 2, 0)</f>
        <v>中前</v>
      </c>
      <c r="F1791">
        <v>11</v>
      </c>
      <c r="G1791">
        <v>134</v>
      </c>
      <c r="H1791" s="46">
        <v>1000</v>
      </c>
      <c r="I1791" s="22" t="s">
        <v>33</v>
      </c>
      <c r="J1791">
        <v>0</v>
      </c>
      <c r="K1791">
        <v>58.01</v>
      </c>
      <c r="L1791">
        <v>22</v>
      </c>
      <c r="M1791">
        <v>1</v>
      </c>
      <c r="N1791">
        <v>25</v>
      </c>
      <c r="O1791" s="31" t="s">
        <v>435</v>
      </c>
      <c r="P1791" s="35" t="s">
        <v>455</v>
      </c>
      <c r="Q1791">
        <v>5</v>
      </c>
      <c r="R1791">
        <v>38</v>
      </c>
      <c r="S1791" s="18" t="s">
        <v>188</v>
      </c>
      <c r="T1791" t="s">
        <v>664</v>
      </c>
      <c r="U1791">
        <v>4</v>
      </c>
      <c r="V1791">
        <v>2</v>
      </c>
      <c r="W1791">
        <v>8</v>
      </c>
      <c r="AA1791">
        <v>1188</v>
      </c>
      <c r="AB1791" t="s">
        <v>30</v>
      </c>
    </row>
    <row r="1792" spans="1:28" x14ac:dyDescent="0.25">
      <c r="A1792" s="21" t="s">
        <v>1</v>
      </c>
      <c r="B1792" s="17" t="s">
        <v>32</v>
      </c>
      <c r="C1792">
        <v>25</v>
      </c>
      <c r="D1792">
        <v>12</v>
      </c>
      <c r="E1792" s="28" t="str">
        <f>VLOOKUP(U1792, method!$A$1:$B$15, 2, 0)</f>
        <v>中前</v>
      </c>
      <c r="F1792">
        <v>8</v>
      </c>
      <c r="G1792">
        <v>115</v>
      </c>
      <c r="H1792" s="44">
        <v>1200</v>
      </c>
      <c r="I1792" s="15" t="s">
        <v>390</v>
      </c>
      <c r="J1792">
        <v>1</v>
      </c>
      <c r="K1792">
        <v>10.17</v>
      </c>
      <c r="L1792">
        <v>29</v>
      </c>
      <c r="M1792">
        <v>12</v>
      </c>
      <c r="N1792">
        <v>24</v>
      </c>
      <c r="O1792" t="s">
        <v>469</v>
      </c>
      <c r="P1792" s="35" t="s">
        <v>455</v>
      </c>
      <c r="Q1792">
        <v>4</v>
      </c>
      <c r="R1792">
        <v>40</v>
      </c>
      <c r="S1792" s="18" t="s">
        <v>188</v>
      </c>
      <c r="T1792" t="s">
        <v>533</v>
      </c>
      <c r="U1792">
        <v>6</v>
      </c>
      <c r="V1792">
        <v>6</v>
      </c>
      <c r="W1792">
        <v>12</v>
      </c>
      <c r="AA1792">
        <v>1165</v>
      </c>
      <c r="AB1792" t="s">
        <v>30</v>
      </c>
    </row>
    <row r="1793" spans="1:28" x14ac:dyDescent="0.25">
      <c r="A1793" s="21" t="s">
        <v>1</v>
      </c>
      <c r="B1793" s="17" t="s">
        <v>32</v>
      </c>
      <c r="C1793">
        <v>9</v>
      </c>
      <c r="D1793" s="34">
        <v>5</v>
      </c>
      <c r="E1793" s="27" t="str">
        <f>VLOOKUP(U1793, method!$A$1:$B$15, 2, 0)</f>
        <v>中後</v>
      </c>
      <c r="F1793">
        <v>8</v>
      </c>
      <c r="G1793">
        <v>135</v>
      </c>
      <c r="H1793" s="46">
        <v>1000</v>
      </c>
      <c r="I1793" s="17" t="s">
        <v>399</v>
      </c>
      <c r="J1793">
        <v>0</v>
      </c>
      <c r="K1793">
        <v>57.73</v>
      </c>
      <c r="L1793">
        <v>11</v>
      </c>
      <c r="M1793">
        <v>12</v>
      </c>
      <c r="N1793">
        <v>24</v>
      </c>
      <c r="O1793" s="30" t="s">
        <v>445</v>
      </c>
      <c r="P1793" s="35" t="s">
        <v>455</v>
      </c>
      <c r="Q1793">
        <v>5</v>
      </c>
      <c r="R1793">
        <v>40</v>
      </c>
      <c r="S1793" s="18" t="s">
        <v>188</v>
      </c>
      <c r="T1793" s="10" t="s">
        <v>597</v>
      </c>
      <c r="U1793">
        <v>8</v>
      </c>
      <c r="V1793">
        <v>6</v>
      </c>
      <c r="W1793">
        <v>5</v>
      </c>
      <c r="AA1793">
        <v>1176</v>
      </c>
      <c r="AB1793" t="s">
        <v>30</v>
      </c>
    </row>
    <row r="1794" spans="1:28" x14ac:dyDescent="0.25">
      <c r="A1794" s="21" t="s">
        <v>1</v>
      </c>
      <c r="B1794" s="17" t="s">
        <v>32</v>
      </c>
      <c r="C1794">
        <v>8.6999999999999993</v>
      </c>
      <c r="D1794">
        <v>7</v>
      </c>
      <c r="E1794" s="28" t="str">
        <f>VLOOKUP(U1794, method!$A$1:$B$15, 2, 0)</f>
        <v>中前</v>
      </c>
      <c r="F1794">
        <v>10</v>
      </c>
      <c r="G1794">
        <v>106</v>
      </c>
      <c r="H1794" s="46">
        <v>1000</v>
      </c>
      <c r="I1794" s="22" t="s">
        <v>833</v>
      </c>
      <c r="J1794">
        <v>0</v>
      </c>
      <c r="K1794">
        <v>57.37</v>
      </c>
      <c r="L1794">
        <v>24</v>
      </c>
      <c r="M1794">
        <v>11</v>
      </c>
      <c r="N1794">
        <v>24</v>
      </c>
      <c r="O1794" t="s">
        <v>532</v>
      </c>
      <c r="P1794" s="35" t="s">
        <v>455</v>
      </c>
      <c r="Q1794">
        <v>4</v>
      </c>
      <c r="R1794">
        <v>40</v>
      </c>
      <c r="S1794" s="18" t="s">
        <v>188</v>
      </c>
      <c r="T1794" t="s">
        <v>536</v>
      </c>
      <c r="U1794">
        <v>7</v>
      </c>
      <c r="V1794">
        <v>4</v>
      </c>
      <c r="W1794">
        <v>7</v>
      </c>
      <c r="AA1794">
        <v>1185</v>
      </c>
      <c r="AB1794" t="s">
        <v>30</v>
      </c>
    </row>
    <row r="1795" spans="1:28" x14ac:dyDescent="0.25">
      <c r="A1795" s="21" t="s">
        <v>1</v>
      </c>
      <c r="B1795" s="17" t="s">
        <v>32</v>
      </c>
      <c r="C1795">
        <v>8.6</v>
      </c>
      <c r="D1795" s="33">
        <v>2</v>
      </c>
      <c r="E1795" s="28" t="str">
        <f>VLOOKUP(U1795, method!$A$1:$B$15, 2, 0)</f>
        <v>中前</v>
      </c>
      <c r="F1795">
        <v>7</v>
      </c>
      <c r="G1795">
        <v>134</v>
      </c>
      <c r="H1795" s="46">
        <v>1000</v>
      </c>
      <c r="I1795" s="22" t="s">
        <v>33</v>
      </c>
      <c r="J1795">
        <v>0</v>
      </c>
      <c r="K1795">
        <v>57.65</v>
      </c>
      <c r="L1795">
        <v>30</v>
      </c>
      <c r="M1795">
        <v>10</v>
      </c>
      <c r="N1795">
        <v>24</v>
      </c>
      <c r="O1795" s="31" t="s">
        <v>451</v>
      </c>
      <c r="P1795" s="35" t="s">
        <v>455</v>
      </c>
      <c r="Q1795">
        <v>5</v>
      </c>
      <c r="R1795">
        <v>39</v>
      </c>
      <c r="S1795" s="18" t="s">
        <v>188</v>
      </c>
      <c r="T1795" s="10" t="s">
        <v>597</v>
      </c>
      <c r="U1795">
        <v>6</v>
      </c>
      <c r="V1795">
        <v>5</v>
      </c>
      <c r="W1795">
        <v>2</v>
      </c>
      <c r="AA1795">
        <v>1183</v>
      </c>
      <c r="AB1795" t="s">
        <v>237</v>
      </c>
    </row>
    <row r="1796" spans="1:28" x14ac:dyDescent="0.25">
      <c r="A1796" s="21" t="s">
        <v>1</v>
      </c>
      <c r="B1796" s="17" t="s">
        <v>32</v>
      </c>
      <c r="C1796">
        <v>5.0999999999999996</v>
      </c>
      <c r="D1796" s="34">
        <v>4</v>
      </c>
      <c r="E1796" s="26" t="str">
        <f>VLOOKUP(U1796, method!$A$1:$B$15, 2, 0)</f>
        <v>放頭</v>
      </c>
      <c r="F1796">
        <v>7</v>
      </c>
      <c r="G1796">
        <v>133</v>
      </c>
      <c r="H1796" s="44">
        <v>1200</v>
      </c>
      <c r="I1796" s="18" t="s">
        <v>12</v>
      </c>
      <c r="J1796">
        <v>1</v>
      </c>
      <c r="K1796">
        <v>10.9</v>
      </c>
      <c r="L1796">
        <v>25</v>
      </c>
      <c r="M1796">
        <v>9</v>
      </c>
      <c r="N1796">
        <v>24</v>
      </c>
      <c r="O1796" s="31" t="s">
        <v>435</v>
      </c>
      <c r="P1796" s="35" t="s">
        <v>455</v>
      </c>
      <c r="Q1796">
        <v>5</v>
      </c>
      <c r="R1796">
        <v>39</v>
      </c>
      <c r="S1796" s="18" t="s">
        <v>188</v>
      </c>
      <c r="T1796" s="10">
        <v>2</v>
      </c>
      <c r="U1796">
        <v>2</v>
      </c>
      <c r="V1796">
        <v>2</v>
      </c>
      <c r="W1796">
        <v>4</v>
      </c>
      <c r="AA1796">
        <v>1182</v>
      </c>
      <c r="AB1796" t="s">
        <v>16</v>
      </c>
    </row>
    <row r="1797" spans="1:28" x14ac:dyDescent="0.25">
      <c r="A1797" s="21" t="s">
        <v>1</v>
      </c>
      <c r="B1797" s="17" t="s">
        <v>32</v>
      </c>
      <c r="C1797">
        <v>18</v>
      </c>
      <c r="D1797">
        <v>8</v>
      </c>
      <c r="E1797" s="28" t="str">
        <f>VLOOKUP(U1797, method!$A$1:$B$15, 2, 0)</f>
        <v>中前</v>
      </c>
      <c r="F1797">
        <v>3</v>
      </c>
      <c r="G1797">
        <v>118</v>
      </c>
      <c r="H1797" s="44">
        <v>1200</v>
      </c>
      <c r="I1797" s="25" t="s">
        <v>120</v>
      </c>
      <c r="J1797">
        <v>1</v>
      </c>
      <c r="K1797">
        <v>10.59</v>
      </c>
      <c r="L1797">
        <v>26</v>
      </c>
      <c r="M1797">
        <v>6</v>
      </c>
      <c r="N1797">
        <v>24</v>
      </c>
      <c r="O1797" s="31" t="s">
        <v>435</v>
      </c>
      <c r="P1797" s="35" t="s">
        <v>455</v>
      </c>
      <c r="Q1797">
        <v>4</v>
      </c>
      <c r="R1797">
        <v>41</v>
      </c>
      <c r="S1797" s="18" t="s">
        <v>188</v>
      </c>
      <c r="T1797" t="s">
        <v>637</v>
      </c>
      <c r="U1797">
        <v>5</v>
      </c>
      <c r="V1797">
        <v>4</v>
      </c>
      <c r="W1797">
        <v>8</v>
      </c>
      <c r="AA1797">
        <v>1177</v>
      </c>
      <c r="AB1797" t="s">
        <v>16</v>
      </c>
    </row>
    <row r="1798" spans="1:28" x14ac:dyDescent="0.25">
      <c r="A1798" s="21" t="s">
        <v>1</v>
      </c>
      <c r="B1798" s="17" t="s">
        <v>32</v>
      </c>
      <c r="C1798">
        <v>12</v>
      </c>
      <c r="D1798">
        <v>6</v>
      </c>
      <c r="E1798" s="28" t="str">
        <f>VLOOKUP(U1798, method!$A$1:$B$15, 2, 0)</f>
        <v>中前</v>
      </c>
      <c r="F1798">
        <v>1</v>
      </c>
      <c r="G1798">
        <v>121</v>
      </c>
      <c r="H1798" s="44">
        <v>1200</v>
      </c>
      <c r="I1798" s="25" t="s">
        <v>120</v>
      </c>
      <c r="J1798">
        <v>1</v>
      </c>
      <c r="K1798">
        <v>11.35</v>
      </c>
      <c r="L1798">
        <v>5</v>
      </c>
      <c r="M1798">
        <v>6</v>
      </c>
      <c r="N1798">
        <v>24</v>
      </c>
      <c r="O1798" s="31" t="s">
        <v>439</v>
      </c>
      <c r="P1798" s="36" t="s">
        <v>440</v>
      </c>
      <c r="Q1798">
        <v>4</v>
      </c>
      <c r="R1798">
        <v>43</v>
      </c>
      <c r="S1798" s="18" t="s">
        <v>188</v>
      </c>
      <c r="T1798">
        <v>4</v>
      </c>
      <c r="U1798">
        <v>5</v>
      </c>
      <c r="V1798">
        <v>6</v>
      </c>
      <c r="W1798">
        <v>6</v>
      </c>
      <c r="AA1798">
        <v>1167</v>
      </c>
      <c r="AB1798" t="s">
        <v>915</v>
      </c>
    </row>
    <row r="1799" spans="1:28" x14ac:dyDescent="0.25">
      <c r="A1799" s="21" t="s">
        <v>1</v>
      </c>
      <c r="B1799" s="17" t="s">
        <v>32</v>
      </c>
      <c r="C1799">
        <v>8.4</v>
      </c>
      <c r="D1799">
        <v>10</v>
      </c>
      <c r="E1799" s="27" t="str">
        <f>VLOOKUP(U1799, method!$A$1:$B$15, 2, 0)</f>
        <v>中後</v>
      </c>
      <c r="F1799">
        <v>7</v>
      </c>
      <c r="G1799">
        <v>120</v>
      </c>
      <c r="H1799" s="44">
        <v>1200</v>
      </c>
      <c r="I1799" s="25" t="s">
        <v>120</v>
      </c>
      <c r="J1799">
        <v>1</v>
      </c>
      <c r="K1799">
        <v>12.36</v>
      </c>
      <c r="L1799">
        <v>8</v>
      </c>
      <c r="M1799">
        <v>5</v>
      </c>
      <c r="N1799">
        <v>24</v>
      </c>
      <c r="O1799" s="30" t="s">
        <v>445</v>
      </c>
      <c r="P1799" s="35" t="s">
        <v>455</v>
      </c>
      <c r="Q1799">
        <v>4</v>
      </c>
      <c r="R1799">
        <v>45</v>
      </c>
      <c r="S1799" s="18" t="s">
        <v>188</v>
      </c>
      <c r="T1799" t="s">
        <v>562</v>
      </c>
      <c r="U1799">
        <v>10</v>
      </c>
      <c r="V1799">
        <v>9</v>
      </c>
      <c r="W1799">
        <v>10</v>
      </c>
      <c r="AA1799">
        <v>1145</v>
      </c>
      <c r="AB1799" t="s">
        <v>113</v>
      </c>
    </row>
    <row r="1800" spans="1:28" x14ac:dyDescent="0.25">
      <c r="A1800" s="21" t="s">
        <v>1</v>
      </c>
      <c r="B1800" s="17" t="s">
        <v>32</v>
      </c>
      <c r="C1800">
        <v>6.9</v>
      </c>
      <c r="D1800" s="34">
        <v>4</v>
      </c>
      <c r="E1800" s="28" t="str">
        <f>VLOOKUP(U1800, method!$A$1:$B$15, 2, 0)</f>
        <v>中前</v>
      </c>
      <c r="F1800">
        <v>8</v>
      </c>
      <c r="G1800">
        <v>121</v>
      </c>
      <c r="H1800" s="44">
        <v>1200</v>
      </c>
      <c r="I1800" s="25" t="s">
        <v>120</v>
      </c>
      <c r="J1800">
        <v>1</v>
      </c>
      <c r="K1800">
        <v>11.18</v>
      </c>
      <c r="L1800">
        <v>17</v>
      </c>
      <c r="M1800">
        <v>4</v>
      </c>
      <c r="N1800">
        <v>24</v>
      </c>
      <c r="O1800" s="31" t="s">
        <v>435</v>
      </c>
      <c r="P1800" s="35" t="s">
        <v>455</v>
      </c>
      <c r="Q1800">
        <v>4</v>
      </c>
      <c r="R1800">
        <v>46</v>
      </c>
      <c r="S1800" s="18" t="s">
        <v>188</v>
      </c>
      <c r="T1800">
        <v>3</v>
      </c>
      <c r="U1800">
        <v>4</v>
      </c>
      <c r="V1800">
        <v>3</v>
      </c>
      <c r="W1800">
        <v>4</v>
      </c>
      <c r="AA1800">
        <v>1172</v>
      </c>
      <c r="AB1800" t="s">
        <v>321</v>
      </c>
    </row>
    <row r="1801" spans="1:28" x14ac:dyDescent="0.25">
      <c r="A1801" s="21" t="s">
        <v>1</v>
      </c>
      <c r="B1801" s="17" t="s">
        <v>32</v>
      </c>
      <c r="C1801">
        <v>4</v>
      </c>
      <c r="D1801" s="33">
        <v>3</v>
      </c>
      <c r="E1801" s="28" t="str">
        <f>VLOOKUP(U1801, method!$A$1:$B$15, 2, 0)</f>
        <v>中前</v>
      </c>
      <c r="F1801">
        <v>4</v>
      </c>
      <c r="G1801">
        <v>123</v>
      </c>
      <c r="H1801" s="44">
        <v>1200</v>
      </c>
      <c r="I1801" s="25" t="s">
        <v>120</v>
      </c>
      <c r="J1801">
        <v>1</v>
      </c>
      <c r="K1801">
        <v>10.29</v>
      </c>
      <c r="L1801">
        <v>20</v>
      </c>
      <c r="M1801">
        <v>3</v>
      </c>
      <c r="N1801">
        <v>24</v>
      </c>
      <c r="O1801" s="31" t="s">
        <v>451</v>
      </c>
      <c r="P1801" s="35" t="s">
        <v>455</v>
      </c>
      <c r="Q1801">
        <v>4</v>
      </c>
      <c r="R1801">
        <v>46</v>
      </c>
      <c r="S1801" s="18" t="s">
        <v>188</v>
      </c>
      <c r="T1801" t="s">
        <v>519</v>
      </c>
      <c r="U1801">
        <v>4</v>
      </c>
      <c r="V1801">
        <v>4</v>
      </c>
      <c r="W1801">
        <v>3</v>
      </c>
      <c r="AA1801">
        <v>1173</v>
      </c>
      <c r="AB1801" t="s">
        <v>16</v>
      </c>
    </row>
    <row r="1802" spans="1:28" x14ac:dyDescent="0.25">
      <c r="A1802" s="21" t="s">
        <v>1</v>
      </c>
      <c r="B1802" s="17" t="s">
        <v>32</v>
      </c>
      <c r="C1802">
        <v>12</v>
      </c>
      <c r="D1802" s="33">
        <v>3</v>
      </c>
      <c r="E1802" s="29" t="str">
        <f>VLOOKUP(U1802, method!$A$1:$B$15, 2, 0)</f>
        <v>留後</v>
      </c>
      <c r="F1802">
        <v>10</v>
      </c>
      <c r="G1802">
        <v>121</v>
      </c>
      <c r="H1802" s="44">
        <v>1200</v>
      </c>
      <c r="I1802" s="25" t="s">
        <v>120</v>
      </c>
      <c r="J1802">
        <v>1</v>
      </c>
      <c r="K1802">
        <v>11.49</v>
      </c>
      <c r="L1802">
        <v>28</v>
      </c>
      <c r="M1802">
        <v>2</v>
      </c>
      <c r="N1802">
        <v>24</v>
      </c>
      <c r="O1802" s="31" t="s">
        <v>439</v>
      </c>
      <c r="P1802" s="35" t="s">
        <v>455</v>
      </c>
      <c r="Q1802">
        <v>4</v>
      </c>
      <c r="R1802">
        <v>46</v>
      </c>
      <c r="S1802" s="18" t="s">
        <v>188</v>
      </c>
      <c r="T1802" t="s">
        <v>495</v>
      </c>
      <c r="U1802">
        <v>11</v>
      </c>
      <c r="V1802">
        <v>11</v>
      </c>
      <c r="W1802">
        <v>3</v>
      </c>
      <c r="AA1802">
        <v>1177</v>
      </c>
      <c r="AB1802" t="s">
        <v>16</v>
      </c>
    </row>
    <row r="1803" spans="1:28" x14ac:dyDescent="0.25">
      <c r="A1803" s="21" t="s">
        <v>1</v>
      </c>
      <c r="B1803" s="17" t="s">
        <v>32</v>
      </c>
      <c r="C1803">
        <v>10</v>
      </c>
      <c r="D1803" s="33">
        <v>1</v>
      </c>
      <c r="E1803" s="28" t="str">
        <f>VLOOKUP(U1803, method!$A$1:$B$15, 2, 0)</f>
        <v>中前</v>
      </c>
      <c r="F1803">
        <v>3</v>
      </c>
      <c r="G1803">
        <v>119</v>
      </c>
      <c r="H1803" s="44">
        <v>1200</v>
      </c>
      <c r="I1803" s="25" t="s">
        <v>120</v>
      </c>
      <c r="J1803">
        <v>1</v>
      </c>
      <c r="K1803">
        <v>10.89</v>
      </c>
      <c r="L1803">
        <v>7</v>
      </c>
      <c r="M1803">
        <v>2</v>
      </c>
      <c r="N1803">
        <v>24</v>
      </c>
      <c r="O1803" s="30" t="s">
        <v>445</v>
      </c>
      <c r="P1803" s="35" t="s">
        <v>455</v>
      </c>
      <c r="Q1803">
        <v>4</v>
      </c>
      <c r="R1803">
        <v>41</v>
      </c>
      <c r="S1803" s="18" t="s">
        <v>188</v>
      </c>
      <c r="T1803" s="10" t="s">
        <v>597</v>
      </c>
      <c r="U1803">
        <v>4</v>
      </c>
      <c r="V1803">
        <v>4</v>
      </c>
      <c r="W1803">
        <v>1</v>
      </c>
      <c r="AA1803">
        <v>1179</v>
      </c>
      <c r="AB1803" t="s">
        <v>16</v>
      </c>
    </row>
    <row r="1804" spans="1:28" x14ac:dyDescent="0.25">
      <c r="A1804" s="21" t="s">
        <v>1</v>
      </c>
      <c r="B1804" s="17" t="s">
        <v>32</v>
      </c>
      <c r="C1804">
        <v>41</v>
      </c>
      <c r="D1804">
        <v>6</v>
      </c>
      <c r="E1804" s="29" t="str">
        <f>VLOOKUP(U1804, method!$A$1:$B$15, 2, 0)</f>
        <v>留後</v>
      </c>
      <c r="F1804">
        <v>11</v>
      </c>
      <c r="G1804">
        <v>120</v>
      </c>
      <c r="H1804" s="44">
        <v>1200</v>
      </c>
      <c r="I1804" s="25" t="s">
        <v>120</v>
      </c>
      <c r="J1804">
        <v>1</v>
      </c>
      <c r="K1804">
        <v>11.3</v>
      </c>
      <c r="L1804">
        <v>17</v>
      </c>
      <c r="M1804">
        <v>1</v>
      </c>
      <c r="N1804">
        <v>24</v>
      </c>
      <c r="O1804" s="31" t="s">
        <v>435</v>
      </c>
      <c r="P1804" s="35" t="s">
        <v>455</v>
      </c>
      <c r="Q1804">
        <v>4</v>
      </c>
      <c r="R1804">
        <v>43</v>
      </c>
      <c r="S1804" s="18" t="s">
        <v>188</v>
      </c>
      <c r="T1804">
        <v>3</v>
      </c>
      <c r="U1804">
        <v>11</v>
      </c>
      <c r="V1804">
        <v>11</v>
      </c>
      <c r="W1804">
        <v>6</v>
      </c>
      <c r="AA1804">
        <v>1165</v>
      </c>
      <c r="AB1804" t="s">
        <v>1884</v>
      </c>
    </row>
    <row r="1805" spans="1:28" x14ac:dyDescent="0.25">
      <c r="A1805" s="21" t="s">
        <v>1</v>
      </c>
      <c r="B1805" s="17" t="s">
        <v>32</v>
      </c>
      <c r="C1805">
        <v>28</v>
      </c>
      <c r="D1805">
        <v>11</v>
      </c>
      <c r="E1805" s="29" t="str">
        <f>VLOOKUP(U1805, method!$A$1:$B$15, 2, 0)</f>
        <v>留後</v>
      </c>
      <c r="F1805">
        <v>7</v>
      </c>
      <c r="G1805">
        <v>121</v>
      </c>
      <c r="H1805" s="44">
        <v>1200</v>
      </c>
      <c r="I1805" s="24" t="s">
        <v>146</v>
      </c>
      <c r="J1805">
        <v>1</v>
      </c>
      <c r="K1805">
        <v>11.08</v>
      </c>
      <c r="L1805">
        <v>3</v>
      </c>
      <c r="M1805">
        <v>12</v>
      </c>
      <c r="N1805">
        <v>23</v>
      </c>
      <c r="O1805" t="s">
        <v>511</v>
      </c>
      <c r="P1805" s="35" t="s">
        <v>455</v>
      </c>
      <c r="Q1805">
        <v>4</v>
      </c>
      <c r="R1805">
        <v>46</v>
      </c>
      <c r="S1805" s="18" t="s">
        <v>188</v>
      </c>
      <c r="T1805">
        <v>10</v>
      </c>
      <c r="U1805">
        <v>11</v>
      </c>
      <c r="V1805">
        <v>10</v>
      </c>
      <c r="W1805">
        <v>11</v>
      </c>
      <c r="AA1805">
        <v>1205</v>
      </c>
      <c r="AB1805" t="s">
        <v>1886</v>
      </c>
    </row>
    <row r="1806" spans="1:28" x14ac:dyDescent="0.25">
      <c r="A1806" s="21" t="s">
        <v>1</v>
      </c>
      <c r="B1806" s="17" t="s">
        <v>32</v>
      </c>
      <c r="C1806">
        <v>22</v>
      </c>
      <c r="D1806">
        <v>13</v>
      </c>
      <c r="E1806" s="27" t="str">
        <f>VLOOKUP(U1806, method!$A$1:$B$15, 2, 0)</f>
        <v>中後</v>
      </c>
      <c r="F1806">
        <v>7</v>
      </c>
      <c r="G1806">
        <v>124</v>
      </c>
      <c r="H1806" s="44">
        <v>1200</v>
      </c>
      <c r="I1806" s="15" t="s">
        <v>390</v>
      </c>
      <c r="J1806">
        <v>1</v>
      </c>
      <c r="K1806">
        <v>10.29</v>
      </c>
      <c r="L1806">
        <v>22</v>
      </c>
      <c r="M1806">
        <v>10</v>
      </c>
      <c r="N1806">
        <v>23</v>
      </c>
      <c r="O1806" t="s">
        <v>469</v>
      </c>
      <c r="P1806" s="35" t="s">
        <v>455</v>
      </c>
      <c r="Q1806">
        <v>4</v>
      </c>
      <c r="R1806">
        <v>48</v>
      </c>
      <c r="S1806" s="18" t="s">
        <v>188</v>
      </c>
      <c r="T1806">
        <v>6</v>
      </c>
      <c r="U1806">
        <v>9</v>
      </c>
      <c r="V1806">
        <v>10</v>
      </c>
      <c r="W1806">
        <v>13</v>
      </c>
      <c r="AA1806">
        <v>1191</v>
      </c>
      <c r="AB1806" t="s">
        <v>1887</v>
      </c>
    </row>
    <row r="1807" spans="1:28" x14ac:dyDescent="0.25">
      <c r="A1807" s="21" t="s">
        <v>1</v>
      </c>
      <c r="B1807" s="17" t="s">
        <v>32</v>
      </c>
      <c r="C1807">
        <v>29</v>
      </c>
      <c r="D1807">
        <v>12</v>
      </c>
      <c r="E1807" s="28" t="str">
        <f>VLOOKUP(U1807, method!$A$1:$B$15, 2, 0)</f>
        <v>中前</v>
      </c>
      <c r="F1807">
        <v>8</v>
      </c>
      <c r="G1807">
        <v>127</v>
      </c>
      <c r="H1807" s="44">
        <v>1200</v>
      </c>
      <c r="I1807" s="16" t="s">
        <v>71</v>
      </c>
      <c r="J1807">
        <v>1</v>
      </c>
      <c r="K1807">
        <v>12.81</v>
      </c>
      <c r="L1807">
        <v>18</v>
      </c>
      <c r="M1807">
        <v>6</v>
      </c>
      <c r="N1807">
        <v>23</v>
      </c>
      <c r="O1807" t="s">
        <v>631</v>
      </c>
      <c r="P1807" s="35" t="s">
        <v>455</v>
      </c>
      <c r="Q1807">
        <v>4</v>
      </c>
      <c r="R1807">
        <v>50</v>
      </c>
      <c r="S1807" s="18" t="s">
        <v>188</v>
      </c>
      <c r="T1807" t="s">
        <v>1888</v>
      </c>
      <c r="U1807">
        <v>4</v>
      </c>
      <c r="V1807">
        <v>3</v>
      </c>
      <c r="W1807">
        <v>12</v>
      </c>
      <c r="AA1807">
        <v>1213</v>
      </c>
      <c r="AB1807" t="s">
        <v>152</v>
      </c>
    </row>
    <row r="1808" spans="1:28" x14ac:dyDescent="0.25">
      <c r="A1808" s="21" t="s">
        <v>1</v>
      </c>
      <c r="B1808" s="17" t="s">
        <v>32</v>
      </c>
      <c r="C1808">
        <v>4.9000000000000004</v>
      </c>
      <c r="D1808">
        <v>7</v>
      </c>
      <c r="E1808" s="26" t="str">
        <f>VLOOKUP(U1808, method!$A$1:$B$15, 2, 0)</f>
        <v>放頭</v>
      </c>
      <c r="F1808">
        <v>3</v>
      </c>
      <c r="G1808">
        <v>129</v>
      </c>
      <c r="H1808" s="44">
        <v>1200</v>
      </c>
      <c r="I1808" s="16" t="s">
        <v>71</v>
      </c>
      <c r="J1808">
        <v>1</v>
      </c>
      <c r="K1808">
        <v>10.56</v>
      </c>
      <c r="L1808">
        <v>28</v>
      </c>
      <c r="M1808">
        <v>5</v>
      </c>
      <c r="N1808">
        <v>23</v>
      </c>
      <c r="O1808" t="s">
        <v>545</v>
      </c>
      <c r="P1808" s="35" t="s">
        <v>455</v>
      </c>
      <c r="Q1808">
        <v>4</v>
      </c>
      <c r="R1808">
        <v>52</v>
      </c>
      <c r="S1808" s="18" t="s">
        <v>188</v>
      </c>
      <c r="T1808" t="s">
        <v>558</v>
      </c>
      <c r="U1808">
        <v>3</v>
      </c>
      <c r="V1808">
        <v>5</v>
      </c>
      <c r="W1808">
        <v>7</v>
      </c>
      <c r="AA1808">
        <v>1203</v>
      </c>
      <c r="AB1808" t="s">
        <v>906</v>
      </c>
    </row>
    <row r="1809" spans="1:28" x14ac:dyDescent="0.25">
      <c r="A1809" s="21" t="s">
        <v>1</v>
      </c>
      <c r="B1809" s="17" t="s">
        <v>32</v>
      </c>
      <c r="C1809">
        <v>1.7</v>
      </c>
      <c r="D1809">
        <v>13</v>
      </c>
      <c r="E1809" s="28" t="str">
        <f>VLOOKUP(U1809, method!$A$1:$B$15, 2, 0)</f>
        <v>中前</v>
      </c>
      <c r="F1809">
        <v>10</v>
      </c>
      <c r="G1809">
        <v>127</v>
      </c>
      <c r="H1809" s="46">
        <v>1000</v>
      </c>
      <c r="I1809" s="18" t="s">
        <v>12</v>
      </c>
      <c r="J1809">
        <v>0</v>
      </c>
      <c r="K1809">
        <v>58.42</v>
      </c>
      <c r="L1809">
        <v>23</v>
      </c>
      <c r="M1809">
        <v>4</v>
      </c>
      <c r="N1809">
        <v>23</v>
      </c>
      <c r="O1809" t="s">
        <v>631</v>
      </c>
      <c r="P1809" s="35" t="s">
        <v>455</v>
      </c>
      <c r="Q1809">
        <v>4</v>
      </c>
      <c r="R1809">
        <v>52</v>
      </c>
      <c r="S1809" s="18" t="s">
        <v>188</v>
      </c>
      <c r="T1809" t="s">
        <v>480</v>
      </c>
      <c r="U1809">
        <v>6</v>
      </c>
      <c r="V1809">
        <v>5</v>
      </c>
      <c r="W1809">
        <v>13</v>
      </c>
      <c r="AA1809">
        <v>1195</v>
      </c>
      <c r="AB1809" t="s">
        <v>100</v>
      </c>
    </row>
    <row r="1810" spans="1:28" x14ac:dyDescent="0.25">
      <c r="A1810" s="21" t="s">
        <v>1</v>
      </c>
      <c r="B1810" s="18" t="s">
        <v>38</v>
      </c>
      <c r="C1810">
        <v>7.1</v>
      </c>
      <c r="D1810" s="33">
        <v>2</v>
      </c>
      <c r="E1810" s="28" t="str">
        <f>VLOOKUP(U1810, method!$A$1:$B$15, 2, 0)</f>
        <v>中前</v>
      </c>
      <c r="F1810">
        <v>1</v>
      </c>
      <c r="G1810">
        <v>129</v>
      </c>
      <c r="H1810" s="44">
        <v>1200</v>
      </c>
      <c r="I1810" s="14" t="s">
        <v>50</v>
      </c>
      <c r="J1810">
        <v>1</v>
      </c>
      <c r="K1810">
        <v>9.5500000000000007</v>
      </c>
      <c r="L1810">
        <v>25</v>
      </c>
      <c r="M1810">
        <v>6</v>
      </c>
      <c r="N1810">
        <v>25</v>
      </c>
      <c r="O1810" s="31" t="s">
        <v>435</v>
      </c>
      <c r="P1810" s="35" t="s">
        <v>436</v>
      </c>
      <c r="Q1810">
        <v>5</v>
      </c>
      <c r="R1810">
        <v>34</v>
      </c>
      <c r="S1810" s="16" t="s">
        <v>40</v>
      </c>
      <c r="T1810" s="10" t="s">
        <v>613</v>
      </c>
      <c r="U1810">
        <v>5</v>
      </c>
      <c r="V1810">
        <v>4</v>
      </c>
      <c r="W1810">
        <v>2</v>
      </c>
      <c r="AA1810">
        <v>1048</v>
      </c>
      <c r="AB1810" t="s">
        <v>42</v>
      </c>
    </row>
    <row r="1811" spans="1:28" x14ac:dyDescent="0.25">
      <c r="A1811" s="21" t="s">
        <v>1</v>
      </c>
      <c r="B1811" s="18" t="s">
        <v>38</v>
      </c>
      <c r="C1811">
        <v>8.1</v>
      </c>
      <c r="D1811">
        <v>6</v>
      </c>
      <c r="E1811" s="28" t="str">
        <f>VLOOKUP(U1811, method!$A$1:$B$15, 2, 0)</f>
        <v>中前</v>
      </c>
      <c r="F1811">
        <v>7</v>
      </c>
      <c r="G1811">
        <v>131</v>
      </c>
      <c r="H1811" s="44">
        <v>1200</v>
      </c>
      <c r="I1811" s="14" t="s">
        <v>50</v>
      </c>
      <c r="J1811">
        <v>1</v>
      </c>
      <c r="K1811">
        <v>10</v>
      </c>
      <c r="L1811">
        <v>28</v>
      </c>
      <c r="M1811">
        <v>5</v>
      </c>
      <c r="N1811">
        <v>25</v>
      </c>
      <c r="O1811" s="31" t="s">
        <v>451</v>
      </c>
      <c r="P1811" s="35" t="s">
        <v>436</v>
      </c>
      <c r="Q1811">
        <v>5</v>
      </c>
      <c r="R1811">
        <v>36</v>
      </c>
      <c r="S1811" s="16" t="s">
        <v>40</v>
      </c>
      <c r="T1811" s="10">
        <v>2</v>
      </c>
      <c r="U1811">
        <v>7</v>
      </c>
      <c r="V1811">
        <v>7</v>
      </c>
      <c r="W1811">
        <v>6</v>
      </c>
      <c r="AA1811">
        <v>1058</v>
      </c>
      <c r="AB1811" t="s">
        <v>42</v>
      </c>
    </row>
    <row r="1812" spans="1:28" x14ac:dyDescent="0.25">
      <c r="A1812" s="21" t="s">
        <v>1</v>
      </c>
      <c r="B1812" s="18" t="s">
        <v>38</v>
      </c>
      <c r="C1812">
        <v>8</v>
      </c>
      <c r="D1812">
        <v>6</v>
      </c>
      <c r="E1812" s="29" t="str">
        <f>VLOOKUP(U1812, method!$A$1:$B$15, 2, 0)</f>
        <v>留後</v>
      </c>
      <c r="F1812">
        <v>12</v>
      </c>
      <c r="G1812">
        <v>127</v>
      </c>
      <c r="H1812" s="46">
        <v>1000</v>
      </c>
      <c r="I1812" s="22" t="s">
        <v>33</v>
      </c>
      <c r="J1812">
        <v>0</v>
      </c>
      <c r="K1812">
        <v>57.68</v>
      </c>
      <c r="L1812">
        <v>7</v>
      </c>
      <c r="M1812">
        <v>5</v>
      </c>
      <c r="N1812">
        <v>25</v>
      </c>
      <c r="O1812" s="31" t="s">
        <v>439</v>
      </c>
      <c r="P1812" s="35" t="s">
        <v>455</v>
      </c>
      <c r="Q1812">
        <v>5</v>
      </c>
      <c r="R1812">
        <v>36</v>
      </c>
      <c r="S1812" s="16" t="s">
        <v>40</v>
      </c>
      <c r="T1812" t="s">
        <v>529</v>
      </c>
      <c r="U1812">
        <v>11</v>
      </c>
      <c r="V1812">
        <v>11</v>
      </c>
      <c r="W1812">
        <v>6</v>
      </c>
      <c r="AA1812">
        <v>1061</v>
      </c>
      <c r="AB1812" t="s">
        <v>42</v>
      </c>
    </row>
    <row r="1813" spans="1:28" x14ac:dyDescent="0.25">
      <c r="A1813" s="21" t="s">
        <v>1</v>
      </c>
      <c r="B1813" s="18" t="s">
        <v>38</v>
      </c>
      <c r="C1813">
        <v>8.6</v>
      </c>
      <c r="D1813" s="33">
        <v>2</v>
      </c>
      <c r="E1813" s="27" t="str">
        <f>VLOOKUP(U1813, method!$A$1:$B$15, 2, 0)</f>
        <v>中後</v>
      </c>
      <c r="F1813">
        <v>8</v>
      </c>
      <c r="G1813">
        <v>129</v>
      </c>
      <c r="H1813" s="46">
        <v>1000</v>
      </c>
      <c r="I1813" s="22" t="s">
        <v>33</v>
      </c>
      <c r="J1813">
        <v>0</v>
      </c>
      <c r="K1813">
        <v>57</v>
      </c>
      <c r="L1813">
        <v>16</v>
      </c>
      <c r="M1813">
        <v>4</v>
      </c>
      <c r="N1813">
        <v>25</v>
      </c>
      <c r="O1813" s="30" t="s">
        <v>445</v>
      </c>
      <c r="P1813" s="35" t="s">
        <v>436</v>
      </c>
      <c r="Q1813">
        <v>5</v>
      </c>
      <c r="R1813">
        <v>35</v>
      </c>
      <c r="S1813" s="16" t="s">
        <v>40</v>
      </c>
      <c r="T1813" s="10" t="s">
        <v>376</v>
      </c>
      <c r="U1813">
        <v>8</v>
      </c>
      <c r="V1813">
        <v>9</v>
      </c>
      <c r="W1813">
        <v>2</v>
      </c>
      <c r="AA1813">
        <v>1061</v>
      </c>
      <c r="AB1813" t="s">
        <v>42</v>
      </c>
    </row>
    <row r="1814" spans="1:28" x14ac:dyDescent="0.25">
      <c r="A1814" s="21" t="s">
        <v>1</v>
      </c>
      <c r="B1814" s="18" t="s">
        <v>38</v>
      </c>
      <c r="C1814">
        <v>8.8000000000000007</v>
      </c>
      <c r="D1814" s="33">
        <v>3</v>
      </c>
      <c r="E1814" s="26" t="str">
        <f>VLOOKUP(U1814, method!$A$1:$B$15, 2, 0)</f>
        <v>放頭</v>
      </c>
      <c r="F1814">
        <v>5</v>
      </c>
      <c r="G1814">
        <v>131</v>
      </c>
      <c r="H1814" s="44">
        <v>1200</v>
      </c>
      <c r="I1814" s="22" t="s">
        <v>33</v>
      </c>
      <c r="J1814">
        <v>1</v>
      </c>
      <c r="K1814">
        <v>10.26</v>
      </c>
      <c r="L1814">
        <v>2</v>
      </c>
      <c r="M1814">
        <v>4</v>
      </c>
      <c r="N1814">
        <v>25</v>
      </c>
      <c r="O1814" s="31" t="s">
        <v>451</v>
      </c>
      <c r="P1814" s="35" t="s">
        <v>436</v>
      </c>
      <c r="Q1814">
        <v>5</v>
      </c>
      <c r="R1814">
        <v>36</v>
      </c>
      <c r="S1814" s="16" t="s">
        <v>40</v>
      </c>
      <c r="T1814" s="10" t="s">
        <v>526</v>
      </c>
      <c r="U1814">
        <v>1</v>
      </c>
      <c r="V1814">
        <v>1</v>
      </c>
      <c r="W1814">
        <v>3</v>
      </c>
      <c r="AA1814">
        <v>1061</v>
      </c>
      <c r="AB1814" t="s">
        <v>42</v>
      </c>
    </row>
    <row r="1815" spans="1:28" x14ac:dyDescent="0.25">
      <c r="A1815" s="21" t="s">
        <v>1</v>
      </c>
      <c r="B1815" s="18" t="s">
        <v>38</v>
      </c>
      <c r="C1815">
        <v>17</v>
      </c>
      <c r="D1815" s="34">
        <v>4</v>
      </c>
      <c r="E1815" s="26" t="str">
        <f>VLOOKUP(U1815, method!$A$1:$B$15, 2, 0)</f>
        <v>放頭</v>
      </c>
      <c r="F1815">
        <v>7</v>
      </c>
      <c r="G1815">
        <v>135</v>
      </c>
      <c r="H1815" s="44">
        <v>1200</v>
      </c>
      <c r="I1815" s="22" t="s">
        <v>33</v>
      </c>
      <c r="J1815">
        <v>1</v>
      </c>
      <c r="K1815">
        <v>9.89</v>
      </c>
      <c r="L1815">
        <v>2</v>
      </c>
      <c r="M1815">
        <v>3</v>
      </c>
      <c r="N1815">
        <v>25</v>
      </c>
      <c r="O1815" t="s">
        <v>551</v>
      </c>
      <c r="P1815" s="35" t="s">
        <v>455</v>
      </c>
      <c r="Q1815">
        <v>5</v>
      </c>
      <c r="R1815">
        <v>38</v>
      </c>
      <c r="S1815" s="16" t="s">
        <v>40</v>
      </c>
      <c r="T1815" s="10" t="s">
        <v>552</v>
      </c>
      <c r="U1815">
        <v>1</v>
      </c>
      <c r="V1815">
        <v>1</v>
      </c>
      <c r="W1815">
        <v>4</v>
      </c>
      <c r="AA1815">
        <v>1066</v>
      </c>
      <c r="AB1815" t="s">
        <v>42</v>
      </c>
    </row>
    <row r="1816" spans="1:28" x14ac:dyDescent="0.25">
      <c r="A1816" s="21" t="s">
        <v>1</v>
      </c>
      <c r="B1816" s="18" t="s">
        <v>38</v>
      </c>
      <c r="C1816">
        <v>11</v>
      </c>
      <c r="D1816">
        <v>7</v>
      </c>
      <c r="E1816" s="29" t="str">
        <f>VLOOKUP(U1816, method!$A$1:$B$15, 2, 0)</f>
        <v>留後</v>
      </c>
      <c r="F1816">
        <v>8</v>
      </c>
      <c r="G1816">
        <v>117</v>
      </c>
      <c r="H1816" s="46">
        <v>1650</v>
      </c>
      <c r="I1816" s="20" t="s">
        <v>56</v>
      </c>
      <c r="J1816">
        <v>1</v>
      </c>
      <c r="K1816">
        <v>40.619999999999997</v>
      </c>
      <c r="L1816">
        <v>22</v>
      </c>
      <c r="M1816">
        <v>1</v>
      </c>
      <c r="N1816">
        <v>25</v>
      </c>
      <c r="O1816" s="31" t="s">
        <v>435</v>
      </c>
      <c r="P1816" s="35" t="s">
        <v>455</v>
      </c>
      <c r="Q1816">
        <v>4</v>
      </c>
      <c r="R1816">
        <v>40</v>
      </c>
      <c r="S1816" s="16" t="s">
        <v>40</v>
      </c>
      <c r="T1816" t="s">
        <v>519</v>
      </c>
      <c r="U1816">
        <v>12</v>
      </c>
      <c r="V1816">
        <v>12</v>
      </c>
      <c r="W1816">
        <v>11</v>
      </c>
      <c r="X1816">
        <v>7</v>
      </c>
      <c r="AA1816">
        <v>1067</v>
      </c>
      <c r="AB1816" t="s">
        <v>1893</v>
      </c>
    </row>
    <row r="1817" spans="1:28" x14ac:dyDescent="0.25">
      <c r="A1817" s="21" t="s">
        <v>1</v>
      </c>
      <c r="B1817" s="18" t="s">
        <v>38</v>
      </c>
      <c r="C1817">
        <v>11</v>
      </c>
      <c r="D1817">
        <v>8</v>
      </c>
      <c r="E1817" s="28" t="str">
        <f>VLOOKUP(U1817, method!$A$1:$B$15, 2, 0)</f>
        <v>中前</v>
      </c>
      <c r="F1817">
        <v>2</v>
      </c>
      <c r="G1817">
        <v>118</v>
      </c>
      <c r="H1817" s="44">
        <v>1200</v>
      </c>
      <c r="I1817" s="23" t="s">
        <v>39</v>
      </c>
      <c r="J1817">
        <v>1</v>
      </c>
      <c r="K1817">
        <v>10.57</v>
      </c>
      <c r="L1817">
        <v>15</v>
      </c>
      <c r="M1817">
        <v>1</v>
      </c>
      <c r="N1817">
        <v>25</v>
      </c>
      <c r="O1817" s="30" t="s">
        <v>445</v>
      </c>
      <c r="P1817" s="35" t="s">
        <v>455</v>
      </c>
      <c r="Q1817">
        <v>4</v>
      </c>
      <c r="R1817">
        <v>42</v>
      </c>
      <c r="S1817" s="16" t="s">
        <v>40</v>
      </c>
      <c r="T1817" t="s">
        <v>456</v>
      </c>
      <c r="U1817">
        <v>6</v>
      </c>
      <c r="V1817">
        <v>8</v>
      </c>
      <c r="W1817">
        <v>8</v>
      </c>
      <c r="AA1817">
        <v>1076</v>
      </c>
      <c r="AB1817" t="s">
        <v>1894</v>
      </c>
    </row>
    <row r="1818" spans="1:28" x14ac:dyDescent="0.25">
      <c r="A1818" s="21" t="s">
        <v>1</v>
      </c>
      <c r="B1818" s="18" t="s">
        <v>38</v>
      </c>
      <c r="C1818">
        <v>20</v>
      </c>
      <c r="D1818">
        <v>9</v>
      </c>
      <c r="E1818" s="28" t="str">
        <f>VLOOKUP(U1818, method!$A$1:$B$15, 2, 0)</f>
        <v>中前</v>
      </c>
      <c r="F1818">
        <v>7</v>
      </c>
      <c r="G1818">
        <v>119</v>
      </c>
      <c r="H1818" s="46">
        <v>1400</v>
      </c>
      <c r="I1818" s="20" t="s">
        <v>56</v>
      </c>
      <c r="J1818">
        <v>1</v>
      </c>
      <c r="K1818">
        <v>22.77</v>
      </c>
      <c r="L1818">
        <v>29</v>
      </c>
      <c r="M1818">
        <v>12</v>
      </c>
      <c r="N1818">
        <v>24</v>
      </c>
      <c r="O1818" t="s">
        <v>469</v>
      </c>
      <c r="P1818" s="35" t="s">
        <v>455</v>
      </c>
      <c r="Q1818">
        <v>4</v>
      </c>
      <c r="R1818">
        <v>44</v>
      </c>
      <c r="S1818" s="16" t="s">
        <v>40</v>
      </c>
      <c r="T1818">
        <v>6</v>
      </c>
      <c r="U1818">
        <v>6</v>
      </c>
      <c r="V1818">
        <v>6</v>
      </c>
      <c r="W1818">
        <v>6</v>
      </c>
      <c r="X1818">
        <v>9</v>
      </c>
      <c r="AA1818">
        <v>1063</v>
      </c>
      <c r="AB1818" t="s">
        <v>1894</v>
      </c>
    </row>
    <row r="1819" spans="1:28" x14ac:dyDescent="0.25">
      <c r="A1819" s="21" t="s">
        <v>1</v>
      </c>
      <c r="B1819" s="18" t="s">
        <v>38</v>
      </c>
      <c r="C1819">
        <v>31</v>
      </c>
      <c r="D1819" s="34">
        <v>5</v>
      </c>
      <c r="E1819" s="29" t="str">
        <f>VLOOKUP(U1819, method!$A$1:$B$15, 2, 0)</f>
        <v>留後</v>
      </c>
      <c r="F1819">
        <v>12</v>
      </c>
      <c r="G1819">
        <v>120</v>
      </c>
      <c r="H1819" s="44">
        <v>1200</v>
      </c>
      <c r="I1819" s="20" t="s">
        <v>56</v>
      </c>
      <c r="J1819">
        <v>1</v>
      </c>
      <c r="K1819">
        <v>10.35</v>
      </c>
      <c r="L1819">
        <v>11</v>
      </c>
      <c r="M1819">
        <v>12</v>
      </c>
      <c r="N1819">
        <v>24</v>
      </c>
      <c r="O1819" s="30" t="s">
        <v>445</v>
      </c>
      <c r="P1819" s="35" t="s">
        <v>455</v>
      </c>
      <c r="Q1819">
        <v>4</v>
      </c>
      <c r="R1819">
        <v>45</v>
      </c>
      <c r="S1819" s="16" t="s">
        <v>40</v>
      </c>
      <c r="T1819" s="10" t="s">
        <v>452</v>
      </c>
      <c r="U1819">
        <v>11</v>
      </c>
      <c r="V1819">
        <v>11</v>
      </c>
      <c r="W1819">
        <v>5</v>
      </c>
      <c r="AA1819">
        <v>1051</v>
      </c>
      <c r="AB1819" t="s">
        <v>1894</v>
      </c>
    </row>
    <row r="1820" spans="1:28" x14ac:dyDescent="0.25">
      <c r="A1820" s="21" t="s">
        <v>1</v>
      </c>
      <c r="B1820" s="18" t="s">
        <v>38</v>
      </c>
      <c r="C1820">
        <v>17</v>
      </c>
      <c r="D1820" s="33">
        <v>3</v>
      </c>
      <c r="E1820" s="28" t="str">
        <f>VLOOKUP(U1820, method!$A$1:$B$15, 2, 0)</f>
        <v>中前</v>
      </c>
      <c r="F1820">
        <v>4</v>
      </c>
      <c r="G1820">
        <v>121</v>
      </c>
      <c r="H1820" s="44">
        <v>1200</v>
      </c>
      <c r="I1820" s="20" t="s">
        <v>56</v>
      </c>
      <c r="J1820">
        <v>1</v>
      </c>
      <c r="K1820">
        <v>10.63</v>
      </c>
      <c r="L1820">
        <v>30</v>
      </c>
      <c r="M1820">
        <v>10</v>
      </c>
      <c r="N1820">
        <v>24</v>
      </c>
      <c r="O1820" s="31" t="s">
        <v>451</v>
      </c>
      <c r="P1820" s="35" t="s">
        <v>455</v>
      </c>
      <c r="Q1820">
        <v>4</v>
      </c>
      <c r="R1820">
        <v>45</v>
      </c>
      <c r="S1820" s="16" t="s">
        <v>40</v>
      </c>
      <c r="T1820" s="10" t="s">
        <v>526</v>
      </c>
      <c r="U1820">
        <v>6</v>
      </c>
      <c r="V1820">
        <v>7</v>
      </c>
      <c r="W1820">
        <v>3</v>
      </c>
      <c r="AA1820">
        <v>1048</v>
      </c>
      <c r="AB1820" t="s">
        <v>1896</v>
      </c>
    </row>
    <row r="1821" spans="1:28" x14ac:dyDescent="0.25">
      <c r="A1821" s="21" t="s">
        <v>1</v>
      </c>
      <c r="B1821" s="18" t="s">
        <v>38</v>
      </c>
      <c r="C1821">
        <v>39</v>
      </c>
      <c r="D1821">
        <v>11</v>
      </c>
      <c r="E1821" s="29" t="str">
        <f>VLOOKUP(U1821, method!$A$1:$B$15, 2, 0)</f>
        <v>留後</v>
      </c>
      <c r="F1821">
        <v>4</v>
      </c>
      <c r="G1821">
        <v>112</v>
      </c>
      <c r="H1821" s="46">
        <v>1400</v>
      </c>
      <c r="I1821" s="22" t="s">
        <v>833</v>
      </c>
      <c r="J1821">
        <v>1</v>
      </c>
      <c r="K1821">
        <v>24.13</v>
      </c>
      <c r="L1821">
        <v>22</v>
      </c>
      <c r="M1821">
        <v>9</v>
      </c>
      <c r="N1821">
        <v>24</v>
      </c>
      <c r="O1821" t="s">
        <v>469</v>
      </c>
      <c r="P1821" s="36" t="s">
        <v>479</v>
      </c>
      <c r="Q1821">
        <v>4</v>
      </c>
      <c r="R1821">
        <v>47</v>
      </c>
      <c r="S1821" s="16" t="s">
        <v>40</v>
      </c>
      <c r="T1821" t="s">
        <v>562</v>
      </c>
      <c r="U1821">
        <v>14</v>
      </c>
      <c r="V1821">
        <v>14</v>
      </c>
      <c r="W1821">
        <v>13</v>
      </c>
      <c r="X1821">
        <v>11</v>
      </c>
      <c r="AA1821">
        <v>1047</v>
      </c>
      <c r="AB1821" t="s">
        <v>1820</v>
      </c>
    </row>
    <row r="1822" spans="1:28" x14ac:dyDescent="0.25">
      <c r="A1822" s="21" t="s">
        <v>1</v>
      </c>
      <c r="B1822" s="18" t="s">
        <v>38</v>
      </c>
      <c r="C1822">
        <v>17</v>
      </c>
      <c r="D1822">
        <v>7</v>
      </c>
      <c r="E1822" s="28" t="str">
        <f>VLOOKUP(U1822, method!$A$1:$B$15, 2, 0)</f>
        <v>中前</v>
      </c>
      <c r="F1822">
        <v>2</v>
      </c>
      <c r="G1822">
        <v>124</v>
      </c>
      <c r="H1822" s="44">
        <v>1200</v>
      </c>
      <c r="I1822" s="18" t="s">
        <v>201</v>
      </c>
      <c r="J1822">
        <v>1</v>
      </c>
      <c r="K1822">
        <v>11.62</v>
      </c>
      <c r="L1822">
        <v>11</v>
      </c>
      <c r="M1822">
        <v>9</v>
      </c>
      <c r="N1822">
        <v>24</v>
      </c>
      <c r="O1822" s="31" t="s">
        <v>439</v>
      </c>
      <c r="P1822" s="35" t="s">
        <v>455</v>
      </c>
      <c r="Q1822">
        <v>4</v>
      </c>
      <c r="R1822">
        <v>49</v>
      </c>
      <c r="S1822" s="16" t="s">
        <v>40</v>
      </c>
      <c r="T1822" t="s">
        <v>548</v>
      </c>
      <c r="U1822">
        <v>7</v>
      </c>
      <c r="V1822">
        <v>7</v>
      </c>
      <c r="W1822">
        <v>7</v>
      </c>
      <c r="AA1822">
        <v>1050</v>
      </c>
      <c r="AB1822" t="s">
        <v>346</v>
      </c>
    </row>
    <row r="1823" spans="1:28" x14ac:dyDescent="0.25">
      <c r="A1823" s="21" t="s">
        <v>1</v>
      </c>
      <c r="B1823" s="18" t="s">
        <v>38</v>
      </c>
      <c r="C1823">
        <v>7.5</v>
      </c>
      <c r="D1823" s="34">
        <v>4</v>
      </c>
      <c r="E1823" s="28" t="str">
        <f>VLOOKUP(U1823, method!$A$1:$B$15, 2, 0)</f>
        <v>中前</v>
      </c>
      <c r="F1823">
        <v>1</v>
      </c>
      <c r="G1823">
        <v>128</v>
      </c>
      <c r="H1823" s="44">
        <v>1200</v>
      </c>
      <c r="I1823" s="18" t="s">
        <v>201</v>
      </c>
      <c r="J1823">
        <v>1</v>
      </c>
      <c r="K1823">
        <v>10.39</v>
      </c>
      <c r="L1823">
        <v>4</v>
      </c>
      <c r="M1823">
        <v>7</v>
      </c>
      <c r="N1823">
        <v>24</v>
      </c>
      <c r="O1823" s="31" t="s">
        <v>439</v>
      </c>
      <c r="P1823" s="35" t="s">
        <v>455</v>
      </c>
      <c r="Q1823">
        <v>4</v>
      </c>
      <c r="R1823">
        <v>50</v>
      </c>
      <c r="S1823" s="16" t="s">
        <v>40</v>
      </c>
      <c r="T1823" s="10">
        <v>1</v>
      </c>
      <c r="U1823">
        <v>5</v>
      </c>
      <c r="V1823">
        <v>6</v>
      </c>
      <c r="W1823">
        <v>4</v>
      </c>
      <c r="AA1823">
        <v>1046</v>
      </c>
      <c r="AB1823" t="s">
        <v>346</v>
      </c>
    </row>
    <row r="1824" spans="1:28" x14ac:dyDescent="0.25">
      <c r="A1824" s="21" t="s">
        <v>1</v>
      </c>
      <c r="B1824" s="18" t="s">
        <v>38</v>
      </c>
      <c r="C1824">
        <v>22</v>
      </c>
      <c r="D1824">
        <v>8</v>
      </c>
      <c r="E1824" s="29" t="str">
        <f>VLOOKUP(U1824, method!$A$1:$B$15, 2, 0)</f>
        <v>留後</v>
      </c>
      <c r="F1824">
        <v>6</v>
      </c>
      <c r="G1824">
        <v>127</v>
      </c>
      <c r="H1824" s="46">
        <v>1000</v>
      </c>
      <c r="I1824" s="22" t="s">
        <v>33</v>
      </c>
      <c r="J1824">
        <v>0</v>
      </c>
      <c r="K1824">
        <v>56.94</v>
      </c>
      <c r="L1824">
        <v>26</v>
      </c>
      <c r="M1824">
        <v>5</v>
      </c>
      <c r="N1824">
        <v>24</v>
      </c>
      <c r="O1824" t="s">
        <v>545</v>
      </c>
      <c r="P1824" s="35" t="s">
        <v>455</v>
      </c>
      <c r="Q1824">
        <v>4</v>
      </c>
      <c r="R1824">
        <v>52</v>
      </c>
      <c r="S1824" s="16" t="s">
        <v>40</v>
      </c>
      <c r="T1824" t="s">
        <v>546</v>
      </c>
      <c r="U1824">
        <v>13</v>
      </c>
      <c r="V1824">
        <v>14</v>
      </c>
      <c r="W1824">
        <v>8</v>
      </c>
      <c r="AA1824">
        <v>1058</v>
      </c>
      <c r="AB1824" t="s">
        <v>1900</v>
      </c>
    </row>
    <row r="1825" spans="1:29" x14ac:dyDescent="0.25">
      <c r="A1825" s="21" t="s">
        <v>1</v>
      </c>
      <c r="B1825" s="18" t="s">
        <v>38</v>
      </c>
      <c r="C1825">
        <v>10</v>
      </c>
      <c r="D1825">
        <v>6</v>
      </c>
      <c r="E1825" s="28" t="str">
        <f>VLOOKUP(U1825, method!$A$1:$B$15, 2, 0)</f>
        <v>中前</v>
      </c>
      <c r="F1825">
        <v>3</v>
      </c>
      <c r="G1825">
        <v>127</v>
      </c>
      <c r="H1825" s="44">
        <v>1200</v>
      </c>
      <c r="I1825" s="17" t="s">
        <v>448</v>
      </c>
      <c r="J1825">
        <v>1</v>
      </c>
      <c r="K1825">
        <v>11.12</v>
      </c>
      <c r="L1825">
        <v>27</v>
      </c>
      <c r="M1825">
        <v>3</v>
      </c>
      <c r="N1825">
        <v>24</v>
      </c>
      <c r="O1825" s="31" t="s">
        <v>439</v>
      </c>
      <c r="P1825" s="35" t="s">
        <v>455</v>
      </c>
      <c r="Q1825">
        <v>4</v>
      </c>
      <c r="R1825">
        <v>54</v>
      </c>
      <c r="S1825" s="23" t="s">
        <v>72</v>
      </c>
      <c r="T1825" t="s">
        <v>529</v>
      </c>
      <c r="U1825">
        <v>5</v>
      </c>
      <c r="V1825">
        <v>5</v>
      </c>
      <c r="W1825">
        <v>6</v>
      </c>
      <c r="AA1825">
        <v>1064</v>
      </c>
      <c r="AB1825" t="s">
        <v>16</v>
      </c>
    </row>
    <row r="1826" spans="1:29" x14ac:dyDescent="0.25">
      <c r="A1826" s="21" t="s">
        <v>1</v>
      </c>
      <c r="B1826" s="18" t="s">
        <v>38</v>
      </c>
      <c r="C1826">
        <v>23</v>
      </c>
      <c r="D1826">
        <v>8</v>
      </c>
      <c r="E1826" s="28" t="str">
        <f>VLOOKUP(U1826, method!$A$1:$B$15, 2, 0)</f>
        <v>中前</v>
      </c>
      <c r="F1826">
        <v>8</v>
      </c>
      <c r="G1826">
        <v>131</v>
      </c>
      <c r="H1826" s="44">
        <v>1200</v>
      </c>
      <c r="I1826" s="16" t="s">
        <v>71</v>
      </c>
      <c r="J1826">
        <v>1</v>
      </c>
      <c r="K1826">
        <v>11.22</v>
      </c>
      <c r="L1826">
        <v>6</v>
      </c>
      <c r="M1826">
        <v>3</v>
      </c>
      <c r="N1826">
        <v>24</v>
      </c>
      <c r="O1826" s="30" t="s">
        <v>445</v>
      </c>
      <c r="P1826" s="35" t="s">
        <v>455</v>
      </c>
      <c r="Q1826">
        <v>4</v>
      </c>
      <c r="R1826">
        <v>56</v>
      </c>
      <c r="S1826" s="23" t="s">
        <v>72</v>
      </c>
      <c r="T1826" t="s">
        <v>558</v>
      </c>
      <c r="U1826">
        <v>6</v>
      </c>
      <c r="V1826">
        <v>8</v>
      </c>
      <c r="W1826">
        <v>8</v>
      </c>
      <c r="AA1826">
        <v>1070</v>
      </c>
      <c r="AB1826" t="s">
        <v>16</v>
      </c>
    </row>
    <row r="1827" spans="1:29" x14ac:dyDescent="0.25">
      <c r="A1827" s="21" t="s">
        <v>1</v>
      </c>
      <c r="B1827" s="18" t="s">
        <v>38</v>
      </c>
      <c r="C1827">
        <v>23</v>
      </c>
      <c r="D1827" s="34">
        <v>4</v>
      </c>
      <c r="E1827" s="26" t="str">
        <f>VLOOKUP(U1827, method!$A$1:$B$15, 2, 0)</f>
        <v>放頭</v>
      </c>
      <c r="F1827">
        <v>2</v>
      </c>
      <c r="G1827">
        <v>132</v>
      </c>
      <c r="H1827" s="44">
        <v>1200</v>
      </c>
      <c r="I1827" s="16" t="s">
        <v>71</v>
      </c>
      <c r="J1827">
        <v>1</v>
      </c>
      <c r="K1827">
        <v>11.16</v>
      </c>
      <c r="L1827">
        <v>15</v>
      </c>
      <c r="M1827">
        <v>2</v>
      </c>
      <c r="N1827">
        <v>24</v>
      </c>
      <c r="O1827" s="31" t="s">
        <v>435</v>
      </c>
      <c r="P1827" s="35" t="s">
        <v>455</v>
      </c>
      <c r="Q1827">
        <v>4</v>
      </c>
      <c r="R1827">
        <v>57</v>
      </c>
      <c r="S1827" s="23" t="s">
        <v>72</v>
      </c>
      <c r="T1827" s="10" t="s">
        <v>552</v>
      </c>
      <c r="U1827">
        <v>3</v>
      </c>
      <c r="V1827">
        <v>3</v>
      </c>
      <c r="W1827">
        <v>4</v>
      </c>
      <c r="AA1827">
        <v>1062</v>
      </c>
      <c r="AB1827" t="s">
        <v>719</v>
      </c>
    </row>
    <row r="1828" spans="1:29" x14ac:dyDescent="0.25">
      <c r="A1828" s="21" t="s">
        <v>1</v>
      </c>
      <c r="B1828" s="18" t="s">
        <v>38</v>
      </c>
      <c r="C1828">
        <v>110</v>
      </c>
      <c r="D1828">
        <v>13</v>
      </c>
      <c r="E1828" s="26" t="str">
        <f>VLOOKUP(U1828, method!$A$1:$B$15, 2, 0)</f>
        <v>放頭</v>
      </c>
      <c r="F1828">
        <v>6</v>
      </c>
      <c r="G1828">
        <v>115</v>
      </c>
      <c r="H1828" s="46">
        <v>1400</v>
      </c>
      <c r="I1828" s="17" t="s">
        <v>512</v>
      </c>
      <c r="J1828">
        <v>1</v>
      </c>
      <c r="K1828">
        <v>23.26</v>
      </c>
      <c r="L1828">
        <v>21</v>
      </c>
      <c r="M1828">
        <v>1</v>
      </c>
      <c r="N1828">
        <v>24</v>
      </c>
      <c r="O1828" t="s">
        <v>545</v>
      </c>
      <c r="P1828" s="35" t="s">
        <v>455</v>
      </c>
      <c r="Q1828">
        <v>3</v>
      </c>
      <c r="R1828">
        <v>60</v>
      </c>
      <c r="S1828" s="23" t="s">
        <v>72</v>
      </c>
      <c r="T1828" t="s">
        <v>461</v>
      </c>
      <c r="U1828">
        <v>3</v>
      </c>
      <c r="V1828">
        <v>4</v>
      </c>
      <c r="W1828">
        <v>4</v>
      </c>
      <c r="X1828">
        <v>13</v>
      </c>
      <c r="AA1828">
        <v>1076</v>
      </c>
      <c r="AB1828" t="s">
        <v>463</v>
      </c>
    </row>
    <row r="1829" spans="1:29" x14ac:dyDescent="0.25">
      <c r="A1829" s="21" t="s">
        <v>1</v>
      </c>
      <c r="B1829" s="18" t="s">
        <v>38</v>
      </c>
      <c r="C1829">
        <v>89</v>
      </c>
      <c r="D1829">
        <v>8</v>
      </c>
      <c r="E1829" s="26" t="str">
        <f>VLOOKUP(U1829, method!$A$1:$B$15, 2, 0)</f>
        <v>放頭</v>
      </c>
      <c r="F1829">
        <v>10</v>
      </c>
      <c r="G1829">
        <v>119</v>
      </c>
      <c r="H1829" s="46">
        <v>1400</v>
      </c>
      <c r="I1829" s="15" t="s">
        <v>391</v>
      </c>
      <c r="J1829">
        <v>1</v>
      </c>
      <c r="K1829">
        <v>23.77</v>
      </c>
      <c r="L1829">
        <v>1</v>
      </c>
      <c r="M1829">
        <v>1</v>
      </c>
      <c r="N1829">
        <v>24</v>
      </c>
      <c r="O1829" t="s">
        <v>545</v>
      </c>
      <c r="P1829" s="35" t="s">
        <v>455</v>
      </c>
      <c r="Q1829">
        <v>3</v>
      </c>
      <c r="R1829">
        <v>62</v>
      </c>
      <c r="S1829" s="23" t="s">
        <v>72</v>
      </c>
      <c r="T1829" t="s">
        <v>548</v>
      </c>
      <c r="U1829">
        <v>1</v>
      </c>
      <c r="V1829">
        <v>1</v>
      </c>
      <c r="W1829">
        <v>1</v>
      </c>
      <c r="X1829">
        <v>8</v>
      </c>
      <c r="AA1829">
        <v>1073</v>
      </c>
      <c r="AB1829" t="s">
        <v>1903</v>
      </c>
    </row>
    <row r="1830" spans="1:29" x14ac:dyDescent="0.25">
      <c r="A1830" s="21" t="s">
        <v>1</v>
      </c>
      <c r="B1830" s="18" t="s">
        <v>38</v>
      </c>
      <c r="C1830" t="s">
        <v>463</v>
      </c>
      <c r="D1830" t="s">
        <v>724</v>
      </c>
      <c r="F1830" t="s">
        <v>463</v>
      </c>
      <c r="G1830">
        <v>120</v>
      </c>
      <c r="H1830" s="44">
        <v>1200</v>
      </c>
      <c r="I1830" s="23" t="s">
        <v>394</v>
      </c>
      <c r="J1830" t="s">
        <v>463</v>
      </c>
      <c r="L1830">
        <v>17</v>
      </c>
      <c r="M1830">
        <v>12</v>
      </c>
      <c r="N1830">
        <v>23</v>
      </c>
      <c r="O1830" t="s">
        <v>551</v>
      </c>
      <c r="P1830" s="35" t="s">
        <v>455</v>
      </c>
      <c r="Q1830">
        <v>3</v>
      </c>
      <c r="R1830">
        <v>62</v>
      </c>
      <c r="S1830" s="23" t="s">
        <v>72</v>
      </c>
      <c r="T1830" t="s">
        <v>463</v>
      </c>
      <c r="U1830" t="s">
        <v>463</v>
      </c>
      <c r="AA1830" t="s">
        <v>463</v>
      </c>
      <c r="AB1830" t="s">
        <v>463</v>
      </c>
      <c r="AC1830" t="s">
        <v>463</v>
      </c>
    </row>
    <row r="1831" spans="1:29" x14ac:dyDescent="0.25">
      <c r="A1831" s="21" t="s">
        <v>1</v>
      </c>
      <c r="B1831" s="18" t="s">
        <v>38</v>
      </c>
      <c r="C1831">
        <v>49</v>
      </c>
      <c r="D1831">
        <v>13</v>
      </c>
      <c r="E1831" s="28" t="str">
        <f>VLOOKUP(U1831, method!$A$1:$B$15, 2, 0)</f>
        <v>中前</v>
      </c>
      <c r="F1831">
        <v>5</v>
      </c>
      <c r="G1831">
        <v>118</v>
      </c>
      <c r="H1831" s="44">
        <v>1200</v>
      </c>
      <c r="I1831" s="23" t="s">
        <v>39</v>
      </c>
      <c r="J1831">
        <v>1</v>
      </c>
      <c r="K1831">
        <v>10.8</v>
      </c>
      <c r="L1831">
        <v>19</v>
      </c>
      <c r="M1831">
        <v>11</v>
      </c>
      <c r="N1831">
        <v>23</v>
      </c>
      <c r="O1831" t="s">
        <v>469</v>
      </c>
      <c r="P1831" s="35" t="s">
        <v>436</v>
      </c>
      <c r="Q1831">
        <v>3</v>
      </c>
      <c r="R1831">
        <v>64</v>
      </c>
      <c r="S1831" s="23" t="s">
        <v>72</v>
      </c>
      <c r="T1831" t="s">
        <v>567</v>
      </c>
      <c r="U1831">
        <v>6</v>
      </c>
      <c r="V1831">
        <v>8</v>
      </c>
      <c r="W1831">
        <v>13</v>
      </c>
      <c r="AA1831">
        <v>1068</v>
      </c>
      <c r="AB1831" t="s">
        <v>16</v>
      </c>
    </row>
    <row r="1832" spans="1:29" x14ac:dyDescent="0.25">
      <c r="A1832" s="21" t="s">
        <v>1</v>
      </c>
      <c r="B1832" s="18" t="s">
        <v>38</v>
      </c>
      <c r="C1832">
        <v>11</v>
      </c>
      <c r="D1832">
        <v>8</v>
      </c>
      <c r="E1832" s="28" t="str">
        <f>VLOOKUP(U1832, method!$A$1:$B$15, 2, 0)</f>
        <v>中前</v>
      </c>
      <c r="F1832">
        <v>9</v>
      </c>
      <c r="G1832">
        <v>122</v>
      </c>
      <c r="H1832" s="44">
        <v>1200</v>
      </c>
      <c r="I1832" s="18" t="s">
        <v>12</v>
      </c>
      <c r="J1832">
        <v>1</v>
      </c>
      <c r="K1832">
        <v>10.06</v>
      </c>
      <c r="L1832">
        <v>9</v>
      </c>
      <c r="M1832">
        <v>7</v>
      </c>
      <c r="N1832">
        <v>23</v>
      </c>
      <c r="O1832" t="s">
        <v>631</v>
      </c>
      <c r="P1832" s="35" t="s">
        <v>436</v>
      </c>
      <c r="Q1832">
        <v>3</v>
      </c>
      <c r="R1832">
        <v>64</v>
      </c>
      <c r="S1832" s="23" t="s">
        <v>72</v>
      </c>
      <c r="T1832">
        <v>4</v>
      </c>
      <c r="U1832">
        <v>5</v>
      </c>
      <c r="V1832">
        <v>4</v>
      </c>
      <c r="W1832">
        <v>8</v>
      </c>
      <c r="AA1832">
        <v>1049</v>
      </c>
      <c r="AB1832" t="s">
        <v>100</v>
      </c>
    </row>
    <row r="1833" spans="1:29" x14ac:dyDescent="0.25">
      <c r="A1833" s="21" t="s">
        <v>1</v>
      </c>
      <c r="B1833" s="19" t="s">
        <v>44</v>
      </c>
      <c r="C1833">
        <v>188</v>
      </c>
      <c r="D1833">
        <v>13</v>
      </c>
      <c r="E1833" s="29" t="str">
        <f>VLOOKUP(U1833, method!$A$1:$B$15, 2, 0)</f>
        <v>留後</v>
      </c>
      <c r="F1833">
        <v>12</v>
      </c>
      <c r="G1833">
        <v>131</v>
      </c>
      <c r="H1833" s="44">
        <v>1200</v>
      </c>
      <c r="I1833" s="16" t="s">
        <v>140</v>
      </c>
      <c r="J1833">
        <v>1</v>
      </c>
      <c r="K1833">
        <v>10.31</v>
      </c>
      <c r="L1833">
        <v>28</v>
      </c>
      <c r="M1833">
        <v>6</v>
      </c>
      <c r="N1833">
        <v>25</v>
      </c>
      <c r="O1833" t="s">
        <v>551</v>
      </c>
      <c r="P1833" s="35" t="s">
        <v>455</v>
      </c>
      <c r="Q1833">
        <v>5</v>
      </c>
      <c r="R1833">
        <v>38</v>
      </c>
      <c r="S1833" s="21" t="s">
        <v>46</v>
      </c>
      <c r="T1833" t="s">
        <v>508</v>
      </c>
      <c r="U1833">
        <v>11</v>
      </c>
      <c r="V1833">
        <v>12</v>
      </c>
      <c r="W1833">
        <v>13</v>
      </c>
      <c r="AA1833">
        <v>1074</v>
      </c>
      <c r="AB1833" t="s">
        <v>463</v>
      </c>
    </row>
    <row r="1834" spans="1:29" x14ac:dyDescent="0.25">
      <c r="A1834" s="21" t="s">
        <v>1</v>
      </c>
      <c r="B1834" s="19" t="s">
        <v>44</v>
      </c>
      <c r="C1834">
        <v>231</v>
      </c>
      <c r="D1834">
        <v>13</v>
      </c>
      <c r="E1834" s="27" t="str">
        <f>VLOOKUP(U1834, method!$A$1:$B$15, 2, 0)</f>
        <v>中後</v>
      </c>
      <c r="F1834">
        <v>5</v>
      </c>
      <c r="G1834">
        <v>116</v>
      </c>
      <c r="H1834" s="46">
        <v>1400</v>
      </c>
      <c r="I1834" s="22" t="s">
        <v>470</v>
      </c>
      <c r="J1834">
        <v>1</v>
      </c>
      <c r="K1834">
        <v>23.32</v>
      </c>
      <c r="L1834">
        <v>6</v>
      </c>
      <c r="M1834">
        <v>4</v>
      </c>
      <c r="N1834">
        <v>25</v>
      </c>
      <c r="O1834" t="s">
        <v>469</v>
      </c>
      <c r="P1834" s="35" t="s">
        <v>455</v>
      </c>
      <c r="Q1834">
        <v>4</v>
      </c>
      <c r="R1834">
        <v>41</v>
      </c>
      <c r="S1834" s="21" t="s">
        <v>46</v>
      </c>
      <c r="T1834">
        <v>10</v>
      </c>
      <c r="U1834">
        <v>8</v>
      </c>
      <c r="V1834">
        <v>8</v>
      </c>
      <c r="W1834">
        <v>10</v>
      </c>
      <c r="X1834">
        <v>13</v>
      </c>
      <c r="AA1834">
        <v>1072</v>
      </c>
      <c r="AB1834" t="s">
        <v>162</v>
      </c>
    </row>
    <row r="1835" spans="1:29" x14ac:dyDescent="0.25">
      <c r="A1835" s="21" t="s">
        <v>1</v>
      </c>
      <c r="B1835" s="19" t="s">
        <v>44</v>
      </c>
      <c r="C1835">
        <v>77</v>
      </c>
      <c r="D1835">
        <v>14</v>
      </c>
      <c r="E1835" s="27" t="str">
        <f>VLOOKUP(U1835, method!$A$1:$B$15, 2, 0)</f>
        <v>中後</v>
      </c>
      <c r="F1835">
        <v>3</v>
      </c>
      <c r="G1835">
        <v>119</v>
      </c>
      <c r="H1835" s="46">
        <v>1400</v>
      </c>
      <c r="I1835" s="24" t="s">
        <v>146</v>
      </c>
      <c r="J1835">
        <v>1</v>
      </c>
      <c r="K1835">
        <v>25.01</v>
      </c>
      <c r="L1835">
        <v>19</v>
      </c>
      <c r="M1835">
        <v>1</v>
      </c>
      <c r="N1835">
        <v>25</v>
      </c>
      <c r="O1835" t="s">
        <v>545</v>
      </c>
      <c r="P1835" s="35" t="s">
        <v>455</v>
      </c>
      <c r="Q1835">
        <v>4</v>
      </c>
      <c r="R1835">
        <v>44</v>
      </c>
      <c r="S1835" s="21" t="s">
        <v>46</v>
      </c>
      <c r="T1835" t="s">
        <v>1905</v>
      </c>
      <c r="U1835">
        <v>9</v>
      </c>
      <c r="V1835">
        <v>9</v>
      </c>
      <c r="W1835">
        <v>11</v>
      </c>
      <c r="X1835">
        <v>14</v>
      </c>
      <c r="AA1835">
        <v>1093</v>
      </c>
      <c r="AB1835" t="s">
        <v>143</v>
      </c>
    </row>
    <row r="1836" spans="1:29" x14ac:dyDescent="0.25">
      <c r="A1836" s="21" t="s">
        <v>1</v>
      </c>
      <c r="B1836" s="19" t="s">
        <v>44</v>
      </c>
      <c r="C1836">
        <v>120</v>
      </c>
      <c r="D1836">
        <v>11</v>
      </c>
      <c r="E1836" s="29" t="str">
        <f>VLOOKUP(U1836, method!$A$1:$B$15, 2, 0)</f>
        <v>留後</v>
      </c>
      <c r="F1836">
        <v>12</v>
      </c>
      <c r="G1836">
        <v>123</v>
      </c>
      <c r="H1836" s="44">
        <v>1200</v>
      </c>
      <c r="I1836" s="23" t="s">
        <v>394</v>
      </c>
      <c r="J1836">
        <v>1</v>
      </c>
      <c r="K1836">
        <v>11.38</v>
      </c>
      <c r="L1836">
        <v>1</v>
      </c>
      <c r="M1836">
        <v>1</v>
      </c>
      <c r="N1836">
        <v>25</v>
      </c>
      <c r="O1836" t="s">
        <v>532</v>
      </c>
      <c r="P1836" s="35" t="s">
        <v>455</v>
      </c>
      <c r="Q1836">
        <v>4</v>
      </c>
      <c r="R1836">
        <v>47</v>
      </c>
      <c r="S1836" s="21" t="s">
        <v>46</v>
      </c>
      <c r="T1836" t="s">
        <v>573</v>
      </c>
      <c r="U1836">
        <v>11</v>
      </c>
      <c r="V1836">
        <v>11</v>
      </c>
      <c r="W1836">
        <v>11</v>
      </c>
      <c r="AA1836">
        <v>1078</v>
      </c>
      <c r="AB1836" t="s">
        <v>143</v>
      </c>
    </row>
    <row r="1837" spans="1:29" x14ac:dyDescent="0.25">
      <c r="A1837" s="21" t="s">
        <v>1</v>
      </c>
      <c r="B1837" s="19" t="s">
        <v>44</v>
      </c>
      <c r="C1837">
        <v>195</v>
      </c>
      <c r="D1837">
        <v>9</v>
      </c>
      <c r="E1837" s="27" t="str">
        <f>VLOOKUP(U1837, method!$A$1:$B$15, 2, 0)</f>
        <v>中後</v>
      </c>
      <c r="F1837">
        <v>7</v>
      </c>
      <c r="G1837">
        <v>126</v>
      </c>
      <c r="H1837" s="44">
        <v>1200</v>
      </c>
      <c r="I1837" s="23" t="s">
        <v>394</v>
      </c>
      <c r="J1837">
        <v>1</v>
      </c>
      <c r="K1837">
        <v>11.31</v>
      </c>
      <c r="L1837">
        <v>20</v>
      </c>
      <c r="M1837">
        <v>11</v>
      </c>
      <c r="N1837">
        <v>24</v>
      </c>
      <c r="O1837" s="31" t="s">
        <v>435</v>
      </c>
      <c r="P1837" s="36" t="s">
        <v>440</v>
      </c>
      <c r="Q1837">
        <v>4</v>
      </c>
      <c r="R1837">
        <v>49</v>
      </c>
      <c r="S1837" s="21" t="s">
        <v>46</v>
      </c>
      <c r="T1837" t="s">
        <v>485</v>
      </c>
      <c r="U1837">
        <v>10</v>
      </c>
      <c r="V1837">
        <v>10</v>
      </c>
      <c r="W1837">
        <v>9</v>
      </c>
      <c r="AA1837">
        <v>1059</v>
      </c>
      <c r="AB1837" t="s">
        <v>1907</v>
      </c>
    </row>
    <row r="1838" spans="1:29" x14ac:dyDescent="0.25">
      <c r="A1838" s="21" t="s">
        <v>1</v>
      </c>
      <c r="B1838" s="19" t="s">
        <v>44</v>
      </c>
      <c r="C1838">
        <v>178</v>
      </c>
      <c r="D1838">
        <v>10</v>
      </c>
      <c r="E1838" s="29" t="str">
        <f>VLOOKUP(U1838, method!$A$1:$B$15, 2, 0)</f>
        <v>留後</v>
      </c>
      <c r="F1838">
        <v>10</v>
      </c>
      <c r="G1838">
        <v>124</v>
      </c>
      <c r="H1838" s="44">
        <v>1200</v>
      </c>
      <c r="I1838" s="17" t="s">
        <v>448</v>
      </c>
      <c r="J1838">
        <v>1</v>
      </c>
      <c r="K1838">
        <v>10.58</v>
      </c>
      <c r="L1838">
        <v>15</v>
      </c>
      <c r="M1838">
        <v>9</v>
      </c>
      <c r="N1838">
        <v>24</v>
      </c>
      <c r="O1838" t="s">
        <v>491</v>
      </c>
      <c r="P1838" s="35" t="s">
        <v>436</v>
      </c>
      <c r="Q1838">
        <v>4</v>
      </c>
      <c r="R1838">
        <v>50</v>
      </c>
      <c r="S1838" s="21" t="s">
        <v>46</v>
      </c>
      <c r="T1838">
        <v>9</v>
      </c>
      <c r="U1838">
        <v>11</v>
      </c>
      <c r="V1838">
        <v>11</v>
      </c>
      <c r="W1838">
        <v>10</v>
      </c>
      <c r="AA1838">
        <v>1061</v>
      </c>
      <c r="AB1838" t="s">
        <v>16</v>
      </c>
    </row>
    <row r="1839" spans="1:29" x14ac:dyDescent="0.25">
      <c r="A1839" s="21" t="s">
        <v>1</v>
      </c>
      <c r="B1839" s="19" t="s">
        <v>44</v>
      </c>
      <c r="C1839">
        <v>79</v>
      </c>
      <c r="D1839">
        <v>14</v>
      </c>
      <c r="E1839" s="27" t="str">
        <f>VLOOKUP(U1839, method!$A$1:$B$15, 2, 0)</f>
        <v>中後</v>
      </c>
      <c r="F1839">
        <v>4</v>
      </c>
      <c r="G1839">
        <v>129</v>
      </c>
      <c r="H1839" s="44">
        <v>1200</v>
      </c>
      <c r="I1839" s="21" t="s">
        <v>61</v>
      </c>
      <c r="J1839">
        <v>1</v>
      </c>
      <c r="K1839">
        <v>10.61</v>
      </c>
      <c r="L1839">
        <v>1</v>
      </c>
      <c r="M1839">
        <v>7</v>
      </c>
      <c r="N1839">
        <v>24</v>
      </c>
      <c r="O1839" t="s">
        <v>551</v>
      </c>
      <c r="P1839" s="35" t="s">
        <v>455</v>
      </c>
      <c r="Q1839">
        <v>4</v>
      </c>
      <c r="R1839">
        <v>52</v>
      </c>
      <c r="S1839" s="21" t="s">
        <v>46</v>
      </c>
      <c r="T1839" t="s">
        <v>573</v>
      </c>
      <c r="U1839">
        <v>10</v>
      </c>
      <c r="V1839">
        <v>11</v>
      </c>
      <c r="W1839">
        <v>14</v>
      </c>
      <c r="AA1839">
        <v>1041</v>
      </c>
      <c r="AB1839" t="s">
        <v>100</v>
      </c>
    </row>
    <row r="1840" spans="1:29" x14ac:dyDescent="0.25">
      <c r="A1840" s="21" t="s">
        <v>1</v>
      </c>
      <c r="B1840" s="20" t="s">
        <v>49</v>
      </c>
      <c r="C1840">
        <v>54</v>
      </c>
      <c r="D1840">
        <v>14</v>
      </c>
      <c r="E1840" s="29" t="str">
        <f>VLOOKUP(U1840, method!$A$1:$B$15, 2, 0)</f>
        <v>留後</v>
      </c>
      <c r="F1840">
        <v>7</v>
      </c>
      <c r="G1840">
        <v>133</v>
      </c>
      <c r="H1840" s="46">
        <v>1400</v>
      </c>
      <c r="I1840" s="14" t="s">
        <v>50</v>
      </c>
      <c r="J1840">
        <v>1</v>
      </c>
      <c r="K1840">
        <v>26.1</v>
      </c>
      <c r="L1840">
        <v>18</v>
      </c>
      <c r="M1840">
        <v>5</v>
      </c>
      <c r="N1840">
        <v>25</v>
      </c>
      <c r="O1840" t="s">
        <v>631</v>
      </c>
      <c r="P1840" s="35" t="s">
        <v>436</v>
      </c>
      <c r="Q1840">
        <v>5</v>
      </c>
      <c r="R1840">
        <v>38</v>
      </c>
      <c r="S1840" s="16" t="s">
        <v>77</v>
      </c>
      <c r="T1840" t="s">
        <v>1908</v>
      </c>
      <c r="U1840">
        <v>12</v>
      </c>
      <c r="V1840">
        <v>11</v>
      </c>
      <c r="W1840">
        <v>12</v>
      </c>
      <c r="X1840">
        <v>14</v>
      </c>
      <c r="AA1840">
        <v>1054</v>
      </c>
      <c r="AB1840" t="s">
        <v>1910</v>
      </c>
    </row>
    <row r="1841" spans="1:28" x14ac:dyDescent="0.25">
      <c r="A1841" s="21" t="s">
        <v>1</v>
      </c>
      <c r="B1841" s="20" t="s">
        <v>49</v>
      </c>
      <c r="C1841">
        <v>131</v>
      </c>
      <c r="D1841">
        <v>12</v>
      </c>
      <c r="E1841" s="29" t="str">
        <f>VLOOKUP(U1841, method!$A$1:$B$15, 2, 0)</f>
        <v>留後</v>
      </c>
      <c r="F1841">
        <v>1</v>
      </c>
      <c r="G1841">
        <v>114</v>
      </c>
      <c r="H1841" s="46">
        <v>1000</v>
      </c>
      <c r="I1841" s="17" t="s">
        <v>512</v>
      </c>
      <c r="J1841">
        <v>0</v>
      </c>
      <c r="K1841">
        <v>57.22</v>
      </c>
      <c r="L1841">
        <v>15</v>
      </c>
      <c r="M1841">
        <v>3</v>
      </c>
      <c r="N1841">
        <v>25</v>
      </c>
      <c r="O1841" t="s">
        <v>631</v>
      </c>
      <c r="P1841" s="35" t="s">
        <v>436</v>
      </c>
      <c r="Q1841">
        <v>4</v>
      </c>
      <c r="R1841">
        <v>41</v>
      </c>
      <c r="S1841" s="16" t="s">
        <v>77</v>
      </c>
      <c r="T1841" t="s">
        <v>480</v>
      </c>
      <c r="U1841">
        <v>11</v>
      </c>
      <c r="V1841">
        <v>12</v>
      </c>
      <c r="W1841">
        <v>12</v>
      </c>
      <c r="AA1841">
        <v>1041</v>
      </c>
      <c r="AB1841" t="s">
        <v>158</v>
      </c>
    </row>
    <row r="1842" spans="1:28" x14ac:dyDescent="0.25">
      <c r="A1842" s="21" t="s">
        <v>1</v>
      </c>
      <c r="B1842" s="20" t="s">
        <v>49</v>
      </c>
      <c r="C1842">
        <v>49</v>
      </c>
      <c r="D1842">
        <v>12</v>
      </c>
      <c r="E1842" s="28" t="str">
        <f>VLOOKUP(U1842, method!$A$1:$B$15, 2, 0)</f>
        <v>中前</v>
      </c>
      <c r="F1842">
        <v>2</v>
      </c>
      <c r="G1842">
        <v>122</v>
      </c>
      <c r="H1842" s="44">
        <v>1200</v>
      </c>
      <c r="I1842" s="14" t="s">
        <v>45</v>
      </c>
      <c r="J1842">
        <v>1</v>
      </c>
      <c r="K1842">
        <v>11.16</v>
      </c>
      <c r="L1842">
        <v>5</v>
      </c>
      <c r="M1842">
        <v>3</v>
      </c>
      <c r="N1842">
        <v>25</v>
      </c>
      <c r="O1842" s="31" t="s">
        <v>451</v>
      </c>
      <c r="P1842" s="35" t="s">
        <v>455</v>
      </c>
      <c r="Q1842">
        <v>4</v>
      </c>
      <c r="R1842">
        <v>44</v>
      </c>
      <c r="S1842" s="16" t="s">
        <v>77</v>
      </c>
      <c r="T1842" t="s">
        <v>461</v>
      </c>
      <c r="U1842">
        <v>4</v>
      </c>
      <c r="V1842">
        <v>4</v>
      </c>
      <c r="W1842">
        <v>12</v>
      </c>
      <c r="AA1842">
        <v>1043</v>
      </c>
      <c r="AB1842" t="s">
        <v>158</v>
      </c>
    </row>
    <row r="1843" spans="1:28" x14ac:dyDescent="0.25">
      <c r="A1843" s="21" t="s">
        <v>1</v>
      </c>
      <c r="B1843" s="20" t="s">
        <v>49</v>
      </c>
      <c r="C1843">
        <v>63</v>
      </c>
      <c r="D1843">
        <v>12</v>
      </c>
      <c r="E1843" s="28" t="str">
        <f>VLOOKUP(U1843, method!$A$1:$B$15, 2, 0)</f>
        <v>中前</v>
      </c>
      <c r="F1843">
        <v>4</v>
      </c>
      <c r="G1843">
        <v>118</v>
      </c>
      <c r="H1843" s="46">
        <v>1000</v>
      </c>
      <c r="I1843" s="17" t="s">
        <v>512</v>
      </c>
      <c r="J1843">
        <v>0</v>
      </c>
      <c r="K1843">
        <v>57.97</v>
      </c>
      <c r="L1843">
        <v>9</v>
      </c>
      <c r="M1843">
        <v>2</v>
      </c>
      <c r="N1843">
        <v>25</v>
      </c>
      <c r="O1843" t="s">
        <v>532</v>
      </c>
      <c r="P1843" s="35" t="s">
        <v>455</v>
      </c>
      <c r="Q1843">
        <v>4</v>
      </c>
      <c r="R1843">
        <v>47</v>
      </c>
      <c r="S1843" s="16" t="s">
        <v>77</v>
      </c>
      <c r="T1843" t="s">
        <v>679</v>
      </c>
      <c r="U1843">
        <v>7</v>
      </c>
      <c r="V1843">
        <v>5</v>
      </c>
      <c r="W1843">
        <v>12</v>
      </c>
      <c r="AA1843">
        <v>1079</v>
      </c>
      <c r="AB1843" t="s">
        <v>158</v>
      </c>
    </row>
    <row r="1844" spans="1:28" x14ac:dyDescent="0.25">
      <c r="A1844" s="21" t="s">
        <v>1</v>
      </c>
      <c r="B1844" s="20" t="s">
        <v>49</v>
      </c>
      <c r="C1844">
        <v>168</v>
      </c>
      <c r="D1844" s="34">
        <v>4</v>
      </c>
      <c r="E1844" s="28" t="str">
        <f>VLOOKUP(U1844, method!$A$1:$B$15, 2, 0)</f>
        <v>中前</v>
      </c>
      <c r="F1844">
        <v>5</v>
      </c>
      <c r="G1844">
        <v>118</v>
      </c>
      <c r="H1844" s="46">
        <v>1000</v>
      </c>
      <c r="I1844" s="17" t="s">
        <v>512</v>
      </c>
      <c r="J1844">
        <v>0</v>
      </c>
      <c r="K1844">
        <v>57.23</v>
      </c>
      <c r="L1844">
        <v>5</v>
      </c>
      <c r="M1844">
        <v>1</v>
      </c>
      <c r="N1844">
        <v>25</v>
      </c>
      <c r="O1844" t="s">
        <v>631</v>
      </c>
      <c r="P1844" s="35" t="s">
        <v>455</v>
      </c>
      <c r="Q1844">
        <v>4</v>
      </c>
      <c r="R1844">
        <v>49</v>
      </c>
      <c r="S1844" s="16" t="s">
        <v>77</v>
      </c>
      <c r="T1844" t="s">
        <v>558</v>
      </c>
      <c r="U1844">
        <v>4</v>
      </c>
      <c r="V1844">
        <v>5</v>
      </c>
      <c r="W1844">
        <v>4</v>
      </c>
      <c r="AA1844">
        <v>1061</v>
      </c>
      <c r="AB1844" t="s">
        <v>1913</v>
      </c>
    </row>
    <row r="1845" spans="1:28" x14ac:dyDescent="0.25">
      <c r="A1845" s="21" t="s">
        <v>1</v>
      </c>
      <c r="B1845" s="20" t="s">
        <v>49</v>
      </c>
      <c r="C1845">
        <v>62</v>
      </c>
      <c r="D1845">
        <v>11</v>
      </c>
      <c r="E1845" s="28" t="str">
        <f>VLOOKUP(U1845, method!$A$1:$B$15, 2, 0)</f>
        <v>中前</v>
      </c>
      <c r="F1845">
        <v>1</v>
      </c>
      <c r="G1845">
        <v>128</v>
      </c>
      <c r="H1845" s="44">
        <v>1200</v>
      </c>
      <c r="I1845" s="23" t="s">
        <v>405</v>
      </c>
      <c r="J1845">
        <v>1</v>
      </c>
      <c r="K1845">
        <v>10.94</v>
      </c>
      <c r="L1845">
        <v>18</v>
      </c>
      <c r="M1845">
        <v>12</v>
      </c>
      <c r="N1845">
        <v>24</v>
      </c>
      <c r="O1845" t="s">
        <v>511</v>
      </c>
      <c r="P1845" s="35" t="s">
        <v>455</v>
      </c>
      <c r="Q1845">
        <v>4</v>
      </c>
      <c r="R1845">
        <v>52</v>
      </c>
      <c r="S1845" s="16" t="s">
        <v>77</v>
      </c>
      <c r="T1845" t="s">
        <v>567</v>
      </c>
      <c r="U1845">
        <v>4</v>
      </c>
      <c r="V1845">
        <v>6</v>
      </c>
      <c r="W1845">
        <v>11</v>
      </c>
      <c r="AA1845">
        <v>1063</v>
      </c>
      <c r="AB1845" t="s">
        <v>1686</v>
      </c>
    </row>
    <row r="1846" spans="1:28" x14ac:dyDescent="0.25">
      <c r="A1846" s="21" t="s">
        <v>1</v>
      </c>
      <c r="B1846" s="20" t="s">
        <v>49</v>
      </c>
      <c r="C1846">
        <v>137</v>
      </c>
      <c r="D1846">
        <v>7</v>
      </c>
      <c r="E1846" s="26" t="str">
        <f>VLOOKUP(U1846, method!$A$1:$B$15, 2, 0)</f>
        <v>放頭</v>
      </c>
      <c r="F1846">
        <v>6</v>
      </c>
      <c r="G1846">
        <v>128</v>
      </c>
      <c r="H1846" s="44">
        <v>1200</v>
      </c>
      <c r="I1846" s="17" t="s">
        <v>512</v>
      </c>
      <c r="J1846">
        <v>1</v>
      </c>
      <c r="K1846">
        <v>11.17</v>
      </c>
      <c r="L1846">
        <v>20</v>
      </c>
      <c r="M1846">
        <v>11</v>
      </c>
      <c r="N1846">
        <v>24</v>
      </c>
      <c r="O1846" s="31" t="s">
        <v>435</v>
      </c>
      <c r="P1846" s="36" t="s">
        <v>440</v>
      </c>
      <c r="Q1846">
        <v>4</v>
      </c>
      <c r="R1846">
        <v>54</v>
      </c>
      <c r="S1846" s="16" t="s">
        <v>77</v>
      </c>
      <c r="T1846" t="s">
        <v>679</v>
      </c>
      <c r="U1846">
        <v>3</v>
      </c>
      <c r="V1846">
        <v>3</v>
      </c>
      <c r="W1846">
        <v>7</v>
      </c>
      <c r="AA1846">
        <v>1052</v>
      </c>
      <c r="AB1846" t="s">
        <v>463</v>
      </c>
    </row>
    <row r="1847" spans="1:28" x14ac:dyDescent="0.25">
      <c r="A1847" s="21" t="s">
        <v>1</v>
      </c>
      <c r="B1847" s="20" t="s">
        <v>49</v>
      </c>
      <c r="C1847">
        <v>118</v>
      </c>
      <c r="D1847">
        <v>11</v>
      </c>
      <c r="E1847" s="27" t="str">
        <f>VLOOKUP(U1847, method!$A$1:$B$15, 2, 0)</f>
        <v>中後</v>
      </c>
      <c r="F1847">
        <v>10</v>
      </c>
      <c r="G1847">
        <v>130</v>
      </c>
      <c r="H1847" s="44">
        <v>1200</v>
      </c>
      <c r="I1847" s="23" t="s">
        <v>39</v>
      </c>
      <c r="J1847">
        <v>1</v>
      </c>
      <c r="K1847">
        <v>11.21</v>
      </c>
      <c r="L1847">
        <v>6</v>
      </c>
      <c r="M1847">
        <v>10</v>
      </c>
      <c r="N1847">
        <v>24</v>
      </c>
      <c r="O1847" t="s">
        <v>545</v>
      </c>
      <c r="P1847" s="35" t="s">
        <v>436</v>
      </c>
      <c r="Q1847">
        <v>4</v>
      </c>
      <c r="R1847">
        <v>56</v>
      </c>
      <c r="S1847" s="16" t="s">
        <v>77</v>
      </c>
      <c r="T1847">
        <v>13</v>
      </c>
      <c r="U1847">
        <v>10</v>
      </c>
      <c r="V1847">
        <v>9</v>
      </c>
      <c r="W1847">
        <v>11</v>
      </c>
      <c r="AA1847">
        <v>1034</v>
      </c>
      <c r="AB1847" t="s">
        <v>463</v>
      </c>
    </row>
    <row r="1848" spans="1:28" x14ac:dyDescent="0.25">
      <c r="A1848" s="21" t="s">
        <v>1</v>
      </c>
      <c r="B1848" s="20" t="s">
        <v>49</v>
      </c>
      <c r="C1848">
        <v>35</v>
      </c>
      <c r="D1848">
        <v>8</v>
      </c>
      <c r="E1848" s="27" t="str">
        <f>VLOOKUP(U1848, method!$A$1:$B$15, 2, 0)</f>
        <v>中後</v>
      </c>
      <c r="F1848">
        <v>5</v>
      </c>
      <c r="G1848">
        <v>133</v>
      </c>
      <c r="H1848" s="44">
        <v>1200</v>
      </c>
      <c r="I1848" s="23" t="s">
        <v>39</v>
      </c>
      <c r="J1848">
        <v>1</v>
      </c>
      <c r="K1848">
        <v>10.84</v>
      </c>
      <c r="L1848">
        <v>28</v>
      </c>
      <c r="M1848">
        <v>9</v>
      </c>
      <c r="N1848">
        <v>24</v>
      </c>
      <c r="O1848" t="s">
        <v>532</v>
      </c>
      <c r="P1848" s="35" t="s">
        <v>455</v>
      </c>
      <c r="Q1848">
        <v>4</v>
      </c>
      <c r="R1848">
        <v>56</v>
      </c>
      <c r="S1848" s="16" t="s">
        <v>77</v>
      </c>
      <c r="T1848">
        <v>6</v>
      </c>
      <c r="U1848">
        <v>8</v>
      </c>
      <c r="V1848">
        <v>9</v>
      </c>
      <c r="W1848">
        <v>8</v>
      </c>
      <c r="AA1848">
        <v>1036</v>
      </c>
      <c r="AB1848" t="s">
        <v>463</v>
      </c>
    </row>
    <row r="1849" spans="1:28" x14ac:dyDescent="0.25">
      <c r="A1849" s="21" t="s">
        <v>1</v>
      </c>
      <c r="B1849" s="21" t="s">
        <v>55</v>
      </c>
      <c r="C1849">
        <v>50</v>
      </c>
      <c r="D1849">
        <v>10</v>
      </c>
      <c r="E1849" s="29" t="str">
        <f>VLOOKUP(U1849, method!$A$1:$B$15, 2, 0)</f>
        <v>留後</v>
      </c>
      <c r="F1849">
        <v>6</v>
      </c>
      <c r="G1849">
        <v>130</v>
      </c>
      <c r="H1849" s="44">
        <v>1200</v>
      </c>
      <c r="I1849" s="14" t="s">
        <v>50</v>
      </c>
      <c r="J1849">
        <v>1</v>
      </c>
      <c r="K1849">
        <v>10.5</v>
      </c>
      <c r="L1849">
        <v>18</v>
      </c>
      <c r="M1849">
        <v>5</v>
      </c>
      <c r="N1849">
        <v>25</v>
      </c>
      <c r="O1849" t="s">
        <v>511</v>
      </c>
      <c r="P1849" s="35" t="s">
        <v>455</v>
      </c>
      <c r="Q1849">
        <v>5</v>
      </c>
      <c r="R1849">
        <v>35</v>
      </c>
      <c r="S1849" s="19" t="s">
        <v>57</v>
      </c>
      <c r="T1849" t="s">
        <v>508</v>
      </c>
      <c r="U1849">
        <v>11</v>
      </c>
      <c r="V1849">
        <v>11</v>
      </c>
      <c r="W1849">
        <v>10</v>
      </c>
      <c r="AA1849">
        <v>1118</v>
      </c>
      <c r="AB1849" t="s">
        <v>23</v>
      </c>
    </row>
    <row r="1850" spans="1:28" x14ac:dyDescent="0.25">
      <c r="A1850" s="21" t="s">
        <v>1</v>
      </c>
      <c r="B1850" s="21" t="s">
        <v>55</v>
      </c>
      <c r="C1850">
        <v>10</v>
      </c>
      <c r="D1850">
        <v>7</v>
      </c>
      <c r="E1850" s="27" t="str">
        <f>VLOOKUP(U1850, method!$A$1:$B$15, 2, 0)</f>
        <v>中後</v>
      </c>
      <c r="F1850">
        <v>10</v>
      </c>
      <c r="G1850">
        <v>132</v>
      </c>
      <c r="H1850" s="44">
        <v>1200</v>
      </c>
      <c r="I1850" s="18" t="s">
        <v>12</v>
      </c>
      <c r="J1850">
        <v>1</v>
      </c>
      <c r="K1850">
        <v>10.74</v>
      </c>
      <c r="L1850">
        <v>2</v>
      </c>
      <c r="M1850">
        <v>4</v>
      </c>
      <c r="N1850">
        <v>25</v>
      </c>
      <c r="O1850" s="31" t="s">
        <v>451</v>
      </c>
      <c r="P1850" s="35" t="s">
        <v>436</v>
      </c>
      <c r="Q1850">
        <v>5</v>
      </c>
      <c r="R1850">
        <v>37</v>
      </c>
      <c r="S1850" s="19" t="s">
        <v>57</v>
      </c>
      <c r="T1850" t="s">
        <v>519</v>
      </c>
      <c r="U1850">
        <v>9</v>
      </c>
      <c r="V1850">
        <v>5</v>
      </c>
      <c r="W1850">
        <v>7</v>
      </c>
      <c r="AA1850">
        <v>1111</v>
      </c>
      <c r="AB1850" t="s">
        <v>23</v>
      </c>
    </row>
    <row r="1851" spans="1:28" x14ac:dyDescent="0.25">
      <c r="A1851" s="21" t="s">
        <v>1</v>
      </c>
      <c r="B1851" s="21" t="s">
        <v>55</v>
      </c>
      <c r="C1851">
        <v>2.9</v>
      </c>
      <c r="D1851" s="34">
        <v>4</v>
      </c>
      <c r="E1851" s="28" t="str">
        <f>VLOOKUP(U1851, method!$A$1:$B$15, 2, 0)</f>
        <v>中前</v>
      </c>
      <c r="F1851">
        <v>3</v>
      </c>
      <c r="G1851">
        <v>132</v>
      </c>
      <c r="H1851" s="44">
        <v>1200</v>
      </c>
      <c r="I1851" s="17" t="s">
        <v>448</v>
      </c>
      <c r="J1851">
        <v>1</v>
      </c>
      <c r="K1851">
        <v>10.17</v>
      </c>
      <c r="L1851">
        <v>19</v>
      </c>
      <c r="M1851">
        <v>2</v>
      </c>
      <c r="N1851">
        <v>25</v>
      </c>
      <c r="O1851" s="30" t="s">
        <v>445</v>
      </c>
      <c r="P1851" s="35" t="s">
        <v>455</v>
      </c>
      <c r="Q1851">
        <v>5</v>
      </c>
      <c r="R1851">
        <v>38</v>
      </c>
      <c r="S1851" s="19" t="s">
        <v>57</v>
      </c>
      <c r="T1851" s="10" t="s">
        <v>526</v>
      </c>
      <c r="U1851">
        <v>7</v>
      </c>
      <c r="V1851">
        <v>6</v>
      </c>
      <c r="W1851">
        <v>4</v>
      </c>
      <c r="AA1851">
        <v>1108</v>
      </c>
      <c r="AB1851" t="s">
        <v>23</v>
      </c>
    </row>
    <row r="1852" spans="1:28" x14ac:dyDescent="0.25">
      <c r="A1852" s="21" t="s">
        <v>1</v>
      </c>
      <c r="B1852" s="21" t="s">
        <v>55</v>
      </c>
      <c r="C1852">
        <v>15</v>
      </c>
      <c r="D1852" s="34">
        <v>4</v>
      </c>
      <c r="E1852" s="28" t="str">
        <f>VLOOKUP(U1852, method!$A$1:$B$15, 2, 0)</f>
        <v>中前</v>
      </c>
      <c r="F1852">
        <v>5</v>
      </c>
      <c r="G1852">
        <v>117</v>
      </c>
      <c r="H1852" s="44">
        <v>1200</v>
      </c>
      <c r="I1852" s="19" t="s">
        <v>404</v>
      </c>
      <c r="J1852">
        <v>1</v>
      </c>
      <c r="K1852">
        <v>9.9</v>
      </c>
      <c r="L1852">
        <v>19</v>
      </c>
      <c r="M1852">
        <v>1</v>
      </c>
      <c r="N1852">
        <v>25</v>
      </c>
      <c r="O1852" t="s">
        <v>545</v>
      </c>
      <c r="P1852" s="35" t="s">
        <v>455</v>
      </c>
      <c r="Q1852">
        <v>4</v>
      </c>
      <c r="R1852">
        <v>40</v>
      </c>
      <c r="S1852" s="19" t="s">
        <v>57</v>
      </c>
      <c r="T1852">
        <v>3</v>
      </c>
      <c r="U1852">
        <v>6</v>
      </c>
      <c r="V1852">
        <v>5</v>
      </c>
      <c r="W1852">
        <v>4</v>
      </c>
      <c r="AA1852">
        <v>1132</v>
      </c>
      <c r="AB1852" t="s">
        <v>23</v>
      </c>
    </row>
    <row r="1853" spans="1:28" x14ac:dyDescent="0.25">
      <c r="A1853" s="21" t="s">
        <v>1</v>
      </c>
      <c r="B1853" s="21" t="s">
        <v>55</v>
      </c>
      <c r="C1853">
        <v>16</v>
      </c>
      <c r="D1853" s="34">
        <v>4</v>
      </c>
      <c r="E1853" s="27" t="str">
        <f>VLOOKUP(U1853, method!$A$1:$B$15, 2, 0)</f>
        <v>中後</v>
      </c>
      <c r="F1853">
        <v>9</v>
      </c>
      <c r="G1853">
        <v>117</v>
      </c>
      <c r="H1853" s="44">
        <v>1200</v>
      </c>
      <c r="I1853" s="20" t="s">
        <v>56</v>
      </c>
      <c r="J1853">
        <v>1</v>
      </c>
      <c r="K1853">
        <v>10.68</v>
      </c>
      <c r="L1853">
        <v>8</v>
      </c>
      <c r="M1853">
        <v>1</v>
      </c>
      <c r="N1853">
        <v>25</v>
      </c>
      <c r="O1853" s="31" t="s">
        <v>439</v>
      </c>
      <c r="P1853" s="35" t="s">
        <v>455</v>
      </c>
      <c r="Q1853">
        <v>4</v>
      </c>
      <c r="R1853">
        <v>41</v>
      </c>
      <c r="S1853" s="19" t="s">
        <v>57</v>
      </c>
      <c r="T1853" s="10" t="s">
        <v>552</v>
      </c>
      <c r="U1853">
        <v>9</v>
      </c>
      <c r="V1853">
        <v>8</v>
      </c>
      <c r="W1853">
        <v>4</v>
      </c>
      <c r="AA1853">
        <v>1138</v>
      </c>
      <c r="AB1853" t="s">
        <v>23</v>
      </c>
    </row>
    <row r="1854" spans="1:28" x14ac:dyDescent="0.25">
      <c r="A1854" s="21" t="s">
        <v>1</v>
      </c>
      <c r="B1854" s="21" t="s">
        <v>55</v>
      </c>
      <c r="C1854">
        <v>15</v>
      </c>
      <c r="D1854">
        <v>13</v>
      </c>
      <c r="E1854" s="29" t="str">
        <f>VLOOKUP(U1854, method!$A$1:$B$15, 2, 0)</f>
        <v>留後</v>
      </c>
      <c r="F1854">
        <v>1</v>
      </c>
      <c r="G1854">
        <v>119</v>
      </c>
      <c r="H1854" s="46">
        <v>1000</v>
      </c>
      <c r="I1854" s="23" t="s">
        <v>405</v>
      </c>
      <c r="J1854">
        <v>0</v>
      </c>
      <c r="K1854">
        <v>57.5</v>
      </c>
      <c r="L1854">
        <v>15</v>
      </c>
      <c r="M1854">
        <v>12</v>
      </c>
      <c r="N1854">
        <v>24</v>
      </c>
      <c r="O1854" t="s">
        <v>631</v>
      </c>
      <c r="P1854" s="35" t="s">
        <v>455</v>
      </c>
      <c r="Q1854">
        <v>4</v>
      </c>
      <c r="R1854">
        <v>43</v>
      </c>
      <c r="S1854" s="19" t="s">
        <v>57</v>
      </c>
      <c r="T1854">
        <v>7</v>
      </c>
      <c r="U1854">
        <v>11</v>
      </c>
      <c r="V1854">
        <v>13</v>
      </c>
      <c r="W1854">
        <v>13</v>
      </c>
      <c r="AA1854">
        <v>1132</v>
      </c>
      <c r="AB1854" t="s">
        <v>23</v>
      </c>
    </row>
    <row r="1855" spans="1:28" x14ac:dyDescent="0.25">
      <c r="A1855" s="21" t="s">
        <v>1</v>
      </c>
      <c r="B1855" s="21" t="s">
        <v>55</v>
      </c>
      <c r="C1855">
        <v>16</v>
      </c>
      <c r="D1855">
        <v>7</v>
      </c>
      <c r="E1855" s="27" t="str">
        <f>VLOOKUP(U1855, method!$A$1:$B$15, 2, 0)</f>
        <v>中後</v>
      </c>
      <c r="F1855">
        <v>11</v>
      </c>
      <c r="G1855">
        <v>121</v>
      </c>
      <c r="H1855" s="44">
        <v>1200</v>
      </c>
      <c r="I1855" s="25" t="s">
        <v>26</v>
      </c>
      <c r="J1855">
        <v>1</v>
      </c>
      <c r="K1855">
        <v>10.85</v>
      </c>
      <c r="L1855">
        <v>30</v>
      </c>
      <c r="M1855">
        <v>10</v>
      </c>
      <c r="N1855">
        <v>24</v>
      </c>
      <c r="O1855" s="31" t="s">
        <v>451</v>
      </c>
      <c r="P1855" s="35" t="s">
        <v>455</v>
      </c>
      <c r="Q1855">
        <v>4</v>
      </c>
      <c r="R1855">
        <v>45</v>
      </c>
      <c r="S1855" s="19" t="s">
        <v>57</v>
      </c>
      <c r="T1855" s="10" t="s">
        <v>498</v>
      </c>
      <c r="U1855">
        <v>10</v>
      </c>
      <c r="V1855">
        <v>10</v>
      </c>
      <c r="W1855">
        <v>7</v>
      </c>
      <c r="AA1855">
        <v>1116</v>
      </c>
      <c r="AB1855" t="s">
        <v>23</v>
      </c>
    </row>
    <row r="1856" spans="1:28" x14ac:dyDescent="0.25">
      <c r="A1856" s="21" t="s">
        <v>1</v>
      </c>
      <c r="B1856" s="21" t="s">
        <v>55</v>
      </c>
      <c r="C1856">
        <v>4</v>
      </c>
      <c r="D1856" s="34">
        <v>4</v>
      </c>
      <c r="E1856" s="27" t="str">
        <f>VLOOKUP(U1856, method!$A$1:$B$15, 2, 0)</f>
        <v>中後</v>
      </c>
      <c r="F1856">
        <v>1</v>
      </c>
      <c r="G1856">
        <v>121</v>
      </c>
      <c r="H1856" s="44">
        <v>1200</v>
      </c>
      <c r="I1856" s="20" t="s">
        <v>56</v>
      </c>
      <c r="J1856">
        <v>1</v>
      </c>
      <c r="K1856">
        <v>10.59</v>
      </c>
      <c r="L1856">
        <v>9</v>
      </c>
      <c r="M1856">
        <v>10</v>
      </c>
      <c r="N1856">
        <v>24</v>
      </c>
      <c r="O1856" s="31" t="s">
        <v>439</v>
      </c>
      <c r="P1856" s="35" t="s">
        <v>455</v>
      </c>
      <c r="Q1856">
        <v>4</v>
      </c>
      <c r="R1856">
        <v>45</v>
      </c>
      <c r="S1856" s="19" t="s">
        <v>57</v>
      </c>
      <c r="T1856">
        <v>3</v>
      </c>
      <c r="U1856">
        <v>8</v>
      </c>
      <c r="V1856">
        <v>7</v>
      </c>
      <c r="W1856">
        <v>4</v>
      </c>
      <c r="AA1856">
        <v>1122</v>
      </c>
      <c r="AB1856" t="s">
        <v>23</v>
      </c>
    </row>
    <row r="1857" spans="1:29" x14ac:dyDescent="0.25">
      <c r="A1857" s="21" t="s">
        <v>1</v>
      </c>
      <c r="B1857" s="21" t="s">
        <v>55</v>
      </c>
      <c r="C1857">
        <v>6</v>
      </c>
      <c r="D1857" s="33">
        <v>2</v>
      </c>
      <c r="E1857" s="28" t="str">
        <f>VLOOKUP(U1857, method!$A$1:$B$15, 2, 0)</f>
        <v>中前</v>
      </c>
      <c r="F1857">
        <v>3</v>
      </c>
      <c r="G1857">
        <v>119</v>
      </c>
      <c r="H1857" s="44">
        <v>1200</v>
      </c>
      <c r="I1857" s="20" t="s">
        <v>56</v>
      </c>
      <c r="J1857">
        <v>1</v>
      </c>
      <c r="K1857">
        <v>10.41</v>
      </c>
      <c r="L1857">
        <v>25</v>
      </c>
      <c r="M1857">
        <v>9</v>
      </c>
      <c r="N1857">
        <v>24</v>
      </c>
      <c r="O1857" s="31" t="s">
        <v>435</v>
      </c>
      <c r="P1857" s="35" t="s">
        <v>455</v>
      </c>
      <c r="Q1857">
        <v>4</v>
      </c>
      <c r="R1857">
        <v>44</v>
      </c>
      <c r="S1857" s="19" t="s">
        <v>57</v>
      </c>
      <c r="T1857" s="10" t="s">
        <v>452</v>
      </c>
      <c r="U1857">
        <v>7</v>
      </c>
      <c r="V1857">
        <v>8</v>
      </c>
      <c r="W1857">
        <v>2</v>
      </c>
      <c r="AA1857">
        <v>1120</v>
      </c>
      <c r="AB1857" t="s">
        <v>1916</v>
      </c>
    </row>
    <row r="1858" spans="1:29" x14ac:dyDescent="0.25">
      <c r="A1858" s="21" t="s">
        <v>1</v>
      </c>
      <c r="B1858" s="21" t="s">
        <v>55</v>
      </c>
      <c r="C1858">
        <v>10</v>
      </c>
      <c r="D1858" s="34">
        <v>5</v>
      </c>
      <c r="E1858" s="27" t="str">
        <f>VLOOKUP(U1858, method!$A$1:$B$15, 2, 0)</f>
        <v>中後</v>
      </c>
      <c r="F1858">
        <v>6</v>
      </c>
      <c r="G1858">
        <v>122</v>
      </c>
      <c r="H1858" s="44">
        <v>1200</v>
      </c>
      <c r="I1858" s="20" t="s">
        <v>56</v>
      </c>
      <c r="J1858">
        <v>1</v>
      </c>
      <c r="K1858">
        <v>10.27</v>
      </c>
      <c r="L1858">
        <v>26</v>
      </c>
      <c r="M1858">
        <v>6</v>
      </c>
      <c r="N1858">
        <v>24</v>
      </c>
      <c r="O1858" s="31" t="s">
        <v>435</v>
      </c>
      <c r="P1858" s="35" t="s">
        <v>455</v>
      </c>
      <c r="Q1858">
        <v>4</v>
      </c>
      <c r="R1858">
        <v>46</v>
      </c>
      <c r="S1858" s="19" t="s">
        <v>57</v>
      </c>
      <c r="T1858" t="s">
        <v>536</v>
      </c>
      <c r="U1858">
        <v>9</v>
      </c>
      <c r="V1858">
        <v>10</v>
      </c>
      <c r="W1858">
        <v>5</v>
      </c>
      <c r="AA1858">
        <v>1108</v>
      </c>
      <c r="AB1858" t="s">
        <v>113</v>
      </c>
    </row>
    <row r="1859" spans="1:29" x14ac:dyDescent="0.25">
      <c r="A1859" s="21" t="s">
        <v>1</v>
      </c>
      <c r="B1859" s="21" t="s">
        <v>55</v>
      </c>
      <c r="C1859">
        <v>11</v>
      </c>
      <c r="D1859" s="33">
        <v>3</v>
      </c>
      <c r="E1859" s="29" t="str">
        <f>VLOOKUP(U1859, method!$A$1:$B$15, 2, 0)</f>
        <v>留後</v>
      </c>
      <c r="F1859">
        <v>10</v>
      </c>
      <c r="G1859">
        <v>121</v>
      </c>
      <c r="H1859" s="46">
        <v>1000</v>
      </c>
      <c r="I1859" s="21" t="s">
        <v>61</v>
      </c>
      <c r="J1859">
        <v>0</v>
      </c>
      <c r="K1859">
        <v>56.93</v>
      </c>
      <c r="L1859">
        <v>8</v>
      </c>
      <c r="M1859">
        <v>6</v>
      </c>
      <c r="N1859">
        <v>24</v>
      </c>
      <c r="O1859" t="s">
        <v>532</v>
      </c>
      <c r="P1859" s="35" t="s">
        <v>455</v>
      </c>
      <c r="Q1859">
        <v>4</v>
      </c>
      <c r="R1859">
        <v>46</v>
      </c>
      <c r="S1859" s="19" t="s">
        <v>57</v>
      </c>
      <c r="T1859" s="10">
        <v>2</v>
      </c>
      <c r="U1859">
        <v>12</v>
      </c>
      <c r="V1859">
        <v>11</v>
      </c>
      <c r="W1859">
        <v>3</v>
      </c>
      <c r="AA1859">
        <v>1108</v>
      </c>
      <c r="AB1859" t="s">
        <v>113</v>
      </c>
    </row>
    <row r="1860" spans="1:29" x14ac:dyDescent="0.25">
      <c r="A1860" s="21" t="s">
        <v>1</v>
      </c>
      <c r="B1860" s="21" t="s">
        <v>55</v>
      </c>
      <c r="C1860">
        <v>4.5</v>
      </c>
      <c r="D1860" s="34">
        <v>4</v>
      </c>
      <c r="E1860" s="27" t="str">
        <f>VLOOKUP(U1860, method!$A$1:$B$15, 2, 0)</f>
        <v>中後</v>
      </c>
      <c r="F1860">
        <v>3</v>
      </c>
      <c r="G1860">
        <v>123</v>
      </c>
      <c r="H1860" s="44">
        <v>1200</v>
      </c>
      <c r="I1860" s="20" t="s">
        <v>56</v>
      </c>
      <c r="J1860">
        <v>1</v>
      </c>
      <c r="K1860">
        <v>10.81</v>
      </c>
      <c r="L1860">
        <v>22</v>
      </c>
      <c r="M1860">
        <v>5</v>
      </c>
      <c r="N1860">
        <v>24</v>
      </c>
      <c r="O1860" s="31" t="s">
        <v>451</v>
      </c>
      <c r="P1860" s="35" t="s">
        <v>455</v>
      </c>
      <c r="Q1860">
        <v>4</v>
      </c>
      <c r="R1860">
        <v>47</v>
      </c>
      <c r="S1860" s="19" t="s">
        <v>57</v>
      </c>
      <c r="T1860" s="10" t="s">
        <v>552</v>
      </c>
      <c r="U1860">
        <v>9</v>
      </c>
      <c r="V1860">
        <v>10</v>
      </c>
      <c r="W1860">
        <v>4</v>
      </c>
      <c r="AA1860">
        <v>1100</v>
      </c>
      <c r="AB1860" t="s">
        <v>113</v>
      </c>
    </row>
    <row r="1861" spans="1:29" x14ac:dyDescent="0.25">
      <c r="A1861" s="21" t="s">
        <v>1</v>
      </c>
      <c r="B1861" s="21" t="s">
        <v>55</v>
      </c>
      <c r="C1861">
        <v>14</v>
      </c>
      <c r="D1861" s="33">
        <v>3</v>
      </c>
      <c r="E1861" s="29" t="str">
        <f>VLOOKUP(U1861, method!$A$1:$B$15, 2, 0)</f>
        <v>留後</v>
      </c>
      <c r="F1861">
        <v>6</v>
      </c>
      <c r="G1861">
        <v>121</v>
      </c>
      <c r="H1861" s="46">
        <v>1000</v>
      </c>
      <c r="I1861" s="20" t="s">
        <v>56</v>
      </c>
      <c r="J1861">
        <v>0</v>
      </c>
      <c r="K1861">
        <v>57.27</v>
      </c>
      <c r="L1861">
        <v>5</v>
      </c>
      <c r="M1861">
        <v>5</v>
      </c>
      <c r="N1861">
        <v>24</v>
      </c>
      <c r="O1861" t="s">
        <v>551</v>
      </c>
      <c r="P1861" s="35" t="s">
        <v>455</v>
      </c>
      <c r="Q1861">
        <v>4</v>
      </c>
      <c r="R1861">
        <v>47</v>
      </c>
      <c r="S1861" s="19" t="s">
        <v>57</v>
      </c>
      <c r="T1861" t="s">
        <v>456</v>
      </c>
      <c r="U1861">
        <v>14</v>
      </c>
      <c r="V1861">
        <v>13</v>
      </c>
      <c r="W1861">
        <v>3</v>
      </c>
      <c r="AA1861">
        <v>1098</v>
      </c>
      <c r="AB1861" t="s">
        <v>321</v>
      </c>
    </row>
    <row r="1862" spans="1:29" x14ac:dyDescent="0.25">
      <c r="A1862" s="21" t="s">
        <v>1</v>
      </c>
      <c r="B1862" s="21" t="s">
        <v>55</v>
      </c>
      <c r="C1862">
        <v>18</v>
      </c>
      <c r="D1862">
        <v>7</v>
      </c>
      <c r="E1862" s="27" t="str">
        <f>VLOOKUP(U1862, method!$A$1:$B$15, 2, 0)</f>
        <v>中後</v>
      </c>
      <c r="F1862">
        <v>7</v>
      </c>
      <c r="G1862">
        <v>122</v>
      </c>
      <c r="H1862" s="44">
        <v>1200</v>
      </c>
      <c r="I1862" s="23" t="s">
        <v>39</v>
      </c>
      <c r="J1862">
        <v>1</v>
      </c>
      <c r="K1862">
        <v>9.48</v>
      </c>
      <c r="L1862">
        <v>14</v>
      </c>
      <c r="M1862">
        <v>4</v>
      </c>
      <c r="N1862">
        <v>24</v>
      </c>
      <c r="O1862" t="s">
        <v>532</v>
      </c>
      <c r="P1862" s="35" t="s">
        <v>436</v>
      </c>
      <c r="Q1862">
        <v>4</v>
      </c>
      <c r="R1862">
        <v>49</v>
      </c>
      <c r="S1862" s="19" t="s">
        <v>57</v>
      </c>
      <c r="T1862">
        <v>3</v>
      </c>
      <c r="U1862">
        <v>8</v>
      </c>
      <c r="V1862">
        <v>9</v>
      </c>
      <c r="W1862">
        <v>7</v>
      </c>
      <c r="AA1862">
        <v>1089</v>
      </c>
      <c r="AB1862" t="s">
        <v>16</v>
      </c>
    </row>
    <row r="1863" spans="1:29" x14ac:dyDescent="0.25">
      <c r="A1863" s="21" t="s">
        <v>1</v>
      </c>
      <c r="B1863" s="21" t="s">
        <v>55</v>
      </c>
      <c r="C1863">
        <v>10</v>
      </c>
      <c r="D1863" s="34">
        <v>5</v>
      </c>
      <c r="E1863" s="29" t="str">
        <f>VLOOKUP(U1863, method!$A$1:$B$15, 2, 0)</f>
        <v>留後</v>
      </c>
      <c r="F1863">
        <v>10</v>
      </c>
      <c r="G1863">
        <v>125</v>
      </c>
      <c r="H1863" s="44">
        <v>1200</v>
      </c>
      <c r="I1863" s="19" t="s">
        <v>388</v>
      </c>
      <c r="J1863">
        <v>1</v>
      </c>
      <c r="K1863">
        <v>10.73</v>
      </c>
      <c r="L1863">
        <v>27</v>
      </c>
      <c r="M1863">
        <v>3</v>
      </c>
      <c r="N1863">
        <v>24</v>
      </c>
      <c r="O1863" s="31" t="s">
        <v>439</v>
      </c>
      <c r="P1863" s="35" t="s">
        <v>455</v>
      </c>
      <c r="Q1863">
        <v>4</v>
      </c>
      <c r="R1863">
        <v>50</v>
      </c>
      <c r="S1863" s="19" t="s">
        <v>57</v>
      </c>
      <c r="T1863" s="10" t="s">
        <v>442</v>
      </c>
      <c r="U1863">
        <v>11</v>
      </c>
      <c r="V1863">
        <v>10</v>
      </c>
      <c r="W1863">
        <v>5</v>
      </c>
      <c r="AA1863">
        <v>1109</v>
      </c>
      <c r="AB1863" t="s">
        <v>16</v>
      </c>
    </row>
    <row r="1864" spans="1:29" x14ac:dyDescent="0.25">
      <c r="A1864" s="21" t="s">
        <v>1</v>
      </c>
      <c r="B1864" s="21" t="s">
        <v>55</v>
      </c>
      <c r="C1864" t="s">
        <v>463</v>
      </c>
      <c r="D1864" t="s">
        <v>724</v>
      </c>
      <c r="F1864" t="s">
        <v>463</v>
      </c>
      <c r="G1864">
        <v>125</v>
      </c>
      <c r="H1864" s="44">
        <v>1200</v>
      </c>
      <c r="I1864" s="24" t="s">
        <v>146</v>
      </c>
      <c r="J1864" t="s">
        <v>463</v>
      </c>
      <c r="L1864">
        <v>15</v>
      </c>
      <c r="M1864">
        <v>2</v>
      </c>
      <c r="N1864">
        <v>24</v>
      </c>
      <c r="O1864" s="31" t="s">
        <v>435</v>
      </c>
      <c r="P1864" s="35" t="s">
        <v>455</v>
      </c>
      <c r="Q1864">
        <v>4</v>
      </c>
      <c r="R1864">
        <v>50</v>
      </c>
      <c r="S1864" s="19" t="s">
        <v>57</v>
      </c>
      <c r="T1864" t="s">
        <v>463</v>
      </c>
      <c r="U1864" t="s">
        <v>463</v>
      </c>
      <c r="AA1864" t="s">
        <v>463</v>
      </c>
      <c r="AB1864" t="s">
        <v>463</v>
      </c>
      <c r="AC1864" t="s">
        <v>463</v>
      </c>
    </row>
    <row r="1865" spans="1:29" x14ac:dyDescent="0.25">
      <c r="A1865" s="21" t="s">
        <v>1</v>
      </c>
      <c r="B1865" s="21" t="s">
        <v>55</v>
      </c>
      <c r="C1865">
        <v>4.7</v>
      </c>
      <c r="D1865">
        <v>6</v>
      </c>
      <c r="E1865" s="27" t="str">
        <f>VLOOKUP(U1865, method!$A$1:$B$15, 2, 0)</f>
        <v>中後</v>
      </c>
      <c r="F1865">
        <v>3</v>
      </c>
      <c r="G1865">
        <v>127</v>
      </c>
      <c r="H1865" s="44">
        <v>1200</v>
      </c>
      <c r="I1865" s="19" t="s">
        <v>388</v>
      </c>
      <c r="J1865">
        <v>1</v>
      </c>
      <c r="K1865">
        <v>11.5</v>
      </c>
      <c r="L1865">
        <v>31</v>
      </c>
      <c r="M1865">
        <v>1</v>
      </c>
      <c r="N1865">
        <v>24</v>
      </c>
      <c r="O1865" s="31" t="s">
        <v>439</v>
      </c>
      <c r="P1865" s="35" t="s">
        <v>455</v>
      </c>
      <c r="Q1865">
        <v>4</v>
      </c>
      <c r="R1865">
        <v>51</v>
      </c>
      <c r="S1865" s="19" t="s">
        <v>57</v>
      </c>
      <c r="T1865" s="10" t="s">
        <v>552</v>
      </c>
      <c r="U1865">
        <v>8</v>
      </c>
      <c r="V1865">
        <v>8</v>
      </c>
      <c r="W1865">
        <v>6</v>
      </c>
      <c r="AA1865">
        <v>1111</v>
      </c>
      <c r="AB1865" t="s">
        <v>16</v>
      </c>
    </row>
    <row r="1866" spans="1:29" x14ac:dyDescent="0.25">
      <c r="A1866" s="21" t="s">
        <v>1</v>
      </c>
      <c r="B1866" s="21" t="s">
        <v>55</v>
      </c>
      <c r="C1866">
        <v>6.2</v>
      </c>
      <c r="D1866" s="34">
        <v>4</v>
      </c>
      <c r="E1866" s="29" t="str">
        <f>VLOOKUP(U1866, method!$A$1:$B$15, 2, 0)</f>
        <v>留後</v>
      </c>
      <c r="F1866">
        <v>10</v>
      </c>
      <c r="G1866">
        <v>126</v>
      </c>
      <c r="H1866" s="44">
        <v>1200</v>
      </c>
      <c r="I1866" s="22" t="s">
        <v>33</v>
      </c>
      <c r="J1866">
        <v>1</v>
      </c>
      <c r="K1866">
        <v>10.85</v>
      </c>
      <c r="L1866">
        <v>10</v>
      </c>
      <c r="M1866">
        <v>1</v>
      </c>
      <c r="N1866">
        <v>24</v>
      </c>
      <c r="O1866" s="30" t="s">
        <v>445</v>
      </c>
      <c r="P1866" s="35" t="s">
        <v>455</v>
      </c>
      <c r="Q1866">
        <v>4</v>
      </c>
      <c r="R1866">
        <v>51</v>
      </c>
      <c r="S1866" s="19" t="s">
        <v>57</v>
      </c>
      <c r="T1866" s="10" t="s">
        <v>526</v>
      </c>
      <c r="U1866">
        <v>11</v>
      </c>
      <c r="V1866">
        <v>8</v>
      </c>
      <c r="W1866">
        <v>4</v>
      </c>
      <c r="AA1866">
        <v>1105</v>
      </c>
      <c r="AB1866" t="s">
        <v>16</v>
      </c>
    </row>
    <row r="1867" spans="1:29" x14ac:dyDescent="0.25">
      <c r="A1867" s="21" t="s">
        <v>1</v>
      </c>
      <c r="B1867" s="21" t="s">
        <v>55</v>
      </c>
      <c r="C1867">
        <v>9.1999999999999993</v>
      </c>
      <c r="D1867" s="34">
        <v>4</v>
      </c>
      <c r="E1867" s="26" t="str">
        <f>VLOOKUP(U1867, method!$A$1:$B$15, 2, 0)</f>
        <v>放頭</v>
      </c>
      <c r="F1867">
        <v>12</v>
      </c>
      <c r="G1867">
        <v>128</v>
      </c>
      <c r="H1867" s="44">
        <v>1200</v>
      </c>
      <c r="I1867" s="18" t="s">
        <v>12</v>
      </c>
      <c r="J1867">
        <v>1</v>
      </c>
      <c r="K1867">
        <v>10.72</v>
      </c>
      <c r="L1867">
        <v>20</v>
      </c>
      <c r="M1867">
        <v>12</v>
      </c>
      <c r="N1867">
        <v>23</v>
      </c>
      <c r="O1867" s="31" t="s">
        <v>435</v>
      </c>
      <c r="P1867" s="35" t="s">
        <v>455</v>
      </c>
      <c r="Q1867">
        <v>4</v>
      </c>
      <c r="R1867">
        <v>51</v>
      </c>
      <c r="S1867" s="19" t="s">
        <v>57</v>
      </c>
      <c r="T1867" s="10" t="s">
        <v>498</v>
      </c>
      <c r="U1867">
        <v>2</v>
      </c>
      <c r="V1867">
        <v>2</v>
      </c>
      <c r="W1867">
        <v>4</v>
      </c>
      <c r="AA1867">
        <v>1095</v>
      </c>
      <c r="AB1867" t="s">
        <v>16</v>
      </c>
    </row>
    <row r="1868" spans="1:29" x14ac:dyDescent="0.25">
      <c r="A1868" s="21" t="s">
        <v>1</v>
      </c>
      <c r="B1868" s="21" t="s">
        <v>55</v>
      </c>
      <c r="C1868">
        <v>2.8</v>
      </c>
      <c r="D1868" s="34">
        <v>5</v>
      </c>
      <c r="E1868" s="28" t="str">
        <f>VLOOKUP(U1868, method!$A$1:$B$15, 2, 0)</f>
        <v>中前</v>
      </c>
      <c r="F1868">
        <v>1</v>
      </c>
      <c r="G1868">
        <v>126</v>
      </c>
      <c r="H1868" s="44">
        <v>1200</v>
      </c>
      <c r="I1868" s="17" t="s">
        <v>399</v>
      </c>
      <c r="J1868">
        <v>1</v>
      </c>
      <c r="K1868">
        <v>10.43</v>
      </c>
      <c r="L1868">
        <v>29</v>
      </c>
      <c r="M1868">
        <v>11</v>
      </c>
      <c r="N1868">
        <v>23</v>
      </c>
      <c r="O1868" s="31" t="s">
        <v>451</v>
      </c>
      <c r="P1868" s="35" t="s">
        <v>455</v>
      </c>
      <c r="Q1868">
        <v>4</v>
      </c>
      <c r="R1868">
        <v>51</v>
      </c>
      <c r="S1868" s="19" t="s">
        <v>57</v>
      </c>
      <c r="T1868" s="10">
        <v>1</v>
      </c>
      <c r="U1868">
        <v>6</v>
      </c>
      <c r="V1868">
        <v>6</v>
      </c>
      <c r="W1868">
        <v>5</v>
      </c>
      <c r="AA1868">
        <v>1086</v>
      </c>
      <c r="AB1868" t="s">
        <v>16</v>
      </c>
    </row>
    <row r="1869" spans="1:29" x14ac:dyDescent="0.25">
      <c r="A1869" s="21" t="s">
        <v>1</v>
      </c>
      <c r="B1869" s="21" t="s">
        <v>55</v>
      </c>
      <c r="C1869">
        <v>3.6</v>
      </c>
      <c r="D1869" s="33">
        <v>1</v>
      </c>
      <c r="E1869" s="28" t="str">
        <f>VLOOKUP(U1869, method!$A$1:$B$15, 2, 0)</f>
        <v>中前</v>
      </c>
      <c r="F1869">
        <v>4</v>
      </c>
      <c r="G1869">
        <v>121</v>
      </c>
      <c r="H1869" s="44">
        <v>1200</v>
      </c>
      <c r="I1869" s="18" t="s">
        <v>12</v>
      </c>
      <c r="J1869">
        <v>1</v>
      </c>
      <c r="K1869">
        <v>9.9700000000000006</v>
      </c>
      <c r="L1869">
        <v>15</v>
      </c>
      <c r="M1869">
        <v>11</v>
      </c>
      <c r="N1869">
        <v>23</v>
      </c>
      <c r="O1869" s="30" t="s">
        <v>445</v>
      </c>
      <c r="P1869" s="35" t="s">
        <v>455</v>
      </c>
      <c r="Q1869">
        <v>4</v>
      </c>
      <c r="R1869">
        <v>46</v>
      </c>
      <c r="S1869" s="19" t="s">
        <v>57</v>
      </c>
      <c r="T1869" s="10" t="s">
        <v>613</v>
      </c>
      <c r="U1869">
        <v>6</v>
      </c>
      <c r="V1869">
        <v>7</v>
      </c>
      <c r="W1869">
        <v>1</v>
      </c>
      <c r="AA1869">
        <v>1093</v>
      </c>
      <c r="AB1869" t="s">
        <v>16</v>
      </c>
    </row>
    <row r="1870" spans="1:29" x14ac:dyDescent="0.25">
      <c r="A1870" s="21" t="s">
        <v>1</v>
      </c>
      <c r="B1870" s="21" t="s">
        <v>55</v>
      </c>
      <c r="C1870">
        <v>9.5</v>
      </c>
      <c r="D1870" s="34">
        <v>4</v>
      </c>
      <c r="E1870" s="27" t="str">
        <f>VLOOKUP(U1870, method!$A$1:$B$15, 2, 0)</f>
        <v>中後</v>
      </c>
      <c r="F1870">
        <v>12</v>
      </c>
      <c r="G1870">
        <v>124</v>
      </c>
      <c r="H1870" s="44">
        <v>1200</v>
      </c>
      <c r="I1870" s="18" t="s">
        <v>12</v>
      </c>
      <c r="J1870">
        <v>1</v>
      </c>
      <c r="K1870">
        <v>9.7799999999999994</v>
      </c>
      <c r="L1870">
        <v>22</v>
      </c>
      <c r="M1870">
        <v>10</v>
      </c>
      <c r="N1870">
        <v>23</v>
      </c>
      <c r="O1870" t="s">
        <v>469</v>
      </c>
      <c r="P1870" s="35" t="s">
        <v>455</v>
      </c>
      <c r="Q1870">
        <v>4</v>
      </c>
      <c r="R1870">
        <v>48</v>
      </c>
      <c r="S1870" s="19" t="s">
        <v>57</v>
      </c>
      <c r="T1870">
        <v>3</v>
      </c>
      <c r="U1870">
        <v>10</v>
      </c>
      <c r="V1870">
        <v>9</v>
      </c>
      <c r="W1870">
        <v>4</v>
      </c>
      <c r="AA1870">
        <v>1090</v>
      </c>
      <c r="AB1870" t="s">
        <v>16</v>
      </c>
    </row>
    <row r="1871" spans="1:29" x14ac:dyDescent="0.25">
      <c r="A1871" s="21" t="s">
        <v>1</v>
      </c>
      <c r="B1871" s="21" t="s">
        <v>55</v>
      </c>
      <c r="C1871">
        <v>14</v>
      </c>
      <c r="D1871">
        <v>8</v>
      </c>
      <c r="E1871" s="28" t="str">
        <f>VLOOKUP(U1871, method!$A$1:$B$15, 2, 0)</f>
        <v>中前</v>
      </c>
      <c r="F1871">
        <v>2</v>
      </c>
      <c r="G1871">
        <v>126</v>
      </c>
      <c r="H1871" s="46">
        <v>1400</v>
      </c>
      <c r="I1871" s="25" t="s">
        <v>120</v>
      </c>
      <c r="J1871">
        <v>1</v>
      </c>
      <c r="K1871">
        <v>22.79</v>
      </c>
      <c r="L1871">
        <v>1</v>
      </c>
      <c r="M1871">
        <v>10</v>
      </c>
      <c r="N1871">
        <v>23</v>
      </c>
      <c r="O1871" t="s">
        <v>631</v>
      </c>
      <c r="P1871" s="35" t="s">
        <v>455</v>
      </c>
      <c r="Q1871">
        <v>4</v>
      </c>
      <c r="R1871">
        <v>50</v>
      </c>
      <c r="S1871" s="19" t="s">
        <v>57</v>
      </c>
      <c r="T1871" t="s">
        <v>495</v>
      </c>
      <c r="U1871">
        <v>6</v>
      </c>
      <c r="V1871">
        <v>5</v>
      </c>
      <c r="W1871">
        <v>5</v>
      </c>
      <c r="X1871">
        <v>8</v>
      </c>
      <c r="AA1871">
        <v>1094</v>
      </c>
      <c r="AB1871" t="s">
        <v>1920</v>
      </c>
    </row>
    <row r="1872" spans="1:29" x14ac:dyDescent="0.25">
      <c r="A1872" s="21" t="s">
        <v>1</v>
      </c>
      <c r="B1872" s="21" t="s">
        <v>55</v>
      </c>
      <c r="C1872">
        <v>30</v>
      </c>
      <c r="D1872">
        <v>7</v>
      </c>
      <c r="E1872" s="28" t="str">
        <f>VLOOKUP(U1872, method!$A$1:$B$15, 2, 0)</f>
        <v>中前</v>
      </c>
      <c r="F1872">
        <v>2</v>
      </c>
      <c r="G1872">
        <v>126</v>
      </c>
      <c r="H1872" s="44">
        <v>1200</v>
      </c>
      <c r="I1872" s="18" t="s">
        <v>201</v>
      </c>
      <c r="J1872">
        <v>1</v>
      </c>
      <c r="K1872">
        <v>10.24</v>
      </c>
      <c r="L1872">
        <v>16</v>
      </c>
      <c r="M1872">
        <v>7</v>
      </c>
      <c r="N1872">
        <v>23</v>
      </c>
      <c r="O1872" t="s">
        <v>545</v>
      </c>
      <c r="P1872" s="35" t="s">
        <v>455</v>
      </c>
      <c r="Q1872">
        <v>4</v>
      </c>
      <c r="R1872">
        <v>53</v>
      </c>
      <c r="S1872" s="22" t="s">
        <v>1129</v>
      </c>
      <c r="T1872" s="10" t="s">
        <v>498</v>
      </c>
      <c r="U1872">
        <v>5</v>
      </c>
      <c r="V1872">
        <v>5</v>
      </c>
      <c r="W1872">
        <v>7</v>
      </c>
      <c r="AA1872">
        <v>1100</v>
      </c>
      <c r="AB1872" t="s">
        <v>346</v>
      </c>
    </row>
    <row r="1873" spans="1:29" x14ac:dyDescent="0.25">
      <c r="A1873" s="21" t="s">
        <v>1</v>
      </c>
      <c r="B1873" s="21" t="s">
        <v>55</v>
      </c>
      <c r="C1873">
        <v>12</v>
      </c>
      <c r="D1873">
        <v>6</v>
      </c>
      <c r="E1873" s="28" t="str">
        <f>VLOOKUP(U1873, method!$A$1:$B$15, 2, 0)</f>
        <v>中前</v>
      </c>
      <c r="F1873">
        <v>14</v>
      </c>
      <c r="G1873">
        <v>131</v>
      </c>
      <c r="H1873" s="46">
        <v>1000</v>
      </c>
      <c r="I1873" s="15" t="s">
        <v>391</v>
      </c>
      <c r="J1873">
        <v>0</v>
      </c>
      <c r="K1873">
        <v>57.03</v>
      </c>
      <c r="L1873">
        <v>1</v>
      </c>
      <c r="M1873">
        <v>7</v>
      </c>
      <c r="N1873">
        <v>23</v>
      </c>
      <c r="O1873" t="s">
        <v>551</v>
      </c>
      <c r="P1873" s="35" t="s">
        <v>455</v>
      </c>
      <c r="Q1873">
        <v>4</v>
      </c>
      <c r="R1873">
        <v>55</v>
      </c>
      <c r="S1873" s="22" t="s">
        <v>1129</v>
      </c>
      <c r="T1873" t="s">
        <v>546</v>
      </c>
      <c r="U1873">
        <v>5</v>
      </c>
      <c r="V1873">
        <v>3</v>
      </c>
      <c r="W1873">
        <v>6</v>
      </c>
      <c r="AA1873">
        <v>1102</v>
      </c>
      <c r="AB1873" t="s">
        <v>346</v>
      </c>
    </row>
    <row r="1874" spans="1:29" x14ac:dyDescent="0.25">
      <c r="A1874" s="21" t="s">
        <v>1</v>
      </c>
      <c r="B1874" s="21" t="s">
        <v>55</v>
      </c>
      <c r="C1874">
        <v>30</v>
      </c>
      <c r="D1874" s="33">
        <v>3</v>
      </c>
      <c r="E1874" s="27" t="str">
        <f>VLOOKUP(U1874, method!$A$1:$B$15, 2, 0)</f>
        <v>中後</v>
      </c>
      <c r="F1874">
        <v>4</v>
      </c>
      <c r="G1874">
        <v>132</v>
      </c>
      <c r="H1874" s="46">
        <v>1000</v>
      </c>
      <c r="I1874" s="15" t="s">
        <v>391</v>
      </c>
      <c r="J1874">
        <v>0</v>
      </c>
      <c r="K1874">
        <v>56.62</v>
      </c>
      <c r="L1874">
        <v>10</v>
      </c>
      <c r="M1874">
        <v>6</v>
      </c>
      <c r="N1874">
        <v>23</v>
      </c>
      <c r="O1874" t="s">
        <v>532</v>
      </c>
      <c r="P1874" s="35" t="s">
        <v>455</v>
      </c>
      <c r="Q1874">
        <v>4</v>
      </c>
      <c r="R1874">
        <v>55</v>
      </c>
      <c r="S1874" s="22" t="s">
        <v>1129</v>
      </c>
      <c r="T1874" s="10" t="s">
        <v>452</v>
      </c>
      <c r="U1874">
        <v>8</v>
      </c>
      <c r="V1874">
        <v>8</v>
      </c>
      <c r="W1874">
        <v>3</v>
      </c>
      <c r="AA1874">
        <v>1093</v>
      </c>
      <c r="AB1874" t="s">
        <v>346</v>
      </c>
    </row>
    <row r="1875" spans="1:29" x14ac:dyDescent="0.25">
      <c r="A1875" s="21" t="s">
        <v>1</v>
      </c>
      <c r="B1875" s="21" t="s">
        <v>55</v>
      </c>
      <c r="C1875">
        <v>45</v>
      </c>
      <c r="D1875">
        <v>10</v>
      </c>
      <c r="E1875" s="27" t="str">
        <f>VLOOKUP(U1875, method!$A$1:$B$15, 2, 0)</f>
        <v>中後</v>
      </c>
      <c r="F1875">
        <v>4</v>
      </c>
      <c r="G1875">
        <v>132</v>
      </c>
      <c r="H1875" s="46">
        <v>1000</v>
      </c>
      <c r="I1875" s="18" t="s">
        <v>201</v>
      </c>
      <c r="J1875">
        <v>0</v>
      </c>
      <c r="K1875">
        <v>57.51</v>
      </c>
      <c r="L1875">
        <v>26</v>
      </c>
      <c r="M1875">
        <v>4</v>
      </c>
      <c r="N1875">
        <v>23</v>
      </c>
      <c r="O1875" s="31" t="s">
        <v>451</v>
      </c>
      <c r="P1875" s="35" t="s">
        <v>455</v>
      </c>
      <c r="Q1875">
        <v>4</v>
      </c>
      <c r="R1875">
        <v>57</v>
      </c>
      <c r="S1875" s="22" t="s">
        <v>1129</v>
      </c>
      <c r="T1875" t="s">
        <v>495</v>
      </c>
      <c r="U1875">
        <v>10</v>
      </c>
      <c r="V1875">
        <v>11</v>
      </c>
      <c r="W1875">
        <v>10</v>
      </c>
      <c r="AA1875">
        <v>1085</v>
      </c>
      <c r="AB1875" t="s">
        <v>346</v>
      </c>
    </row>
    <row r="1876" spans="1:29" x14ac:dyDescent="0.25">
      <c r="A1876" s="21" t="s">
        <v>1</v>
      </c>
      <c r="B1876" s="21" t="s">
        <v>55</v>
      </c>
      <c r="C1876">
        <v>22</v>
      </c>
      <c r="D1876">
        <v>8</v>
      </c>
      <c r="E1876" s="27" t="str">
        <f>VLOOKUP(U1876, method!$A$1:$B$15, 2, 0)</f>
        <v>中後</v>
      </c>
      <c r="F1876">
        <v>5</v>
      </c>
      <c r="G1876">
        <v>135</v>
      </c>
      <c r="H1876" s="46">
        <v>1000</v>
      </c>
      <c r="I1876" s="15" t="s">
        <v>391</v>
      </c>
      <c r="J1876">
        <v>0</v>
      </c>
      <c r="K1876">
        <v>57.81</v>
      </c>
      <c r="L1876">
        <v>9</v>
      </c>
      <c r="M1876">
        <v>4</v>
      </c>
      <c r="N1876">
        <v>23</v>
      </c>
      <c r="O1876" t="s">
        <v>469</v>
      </c>
      <c r="P1876" s="35" t="s">
        <v>455</v>
      </c>
      <c r="Q1876">
        <v>4</v>
      </c>
      <c r="R1876">
        <v>59</v>
      </c>
      <c r="S1876" s="22" t="s">
        <v>1129</v>
      </c>
      <c r="T1876">
        <v>6</v>
      </c>
      <c r="U1876">
        <v>9</v>
      </c>
      <c r="V1876">
        <v>9</v>
      </c>
      <c r="W1876">
        <v>8</v>
      </c>
      <c r="AA1876">
        <v>1084</v>
      </c>
      <c r="AB1876" t="s">
        <v>346</v>
      </c>
    </row>
    <row r="1877" spans="1:29" x14ac:dyDescent="0.25">
      <c r="A1877" s="21" t="s">
        <v>1</v>
      </c>
      <c r="B1877" s="21" t="s">
        <v>55</v>
      </c>
      <c r="C1877">
        <v>13</v>
      </c>
      <c r="D1877">
        <v>13</v>
      </c>
      <c r="E1877" s="29" t="str">
        <f>VLOOKUP(U1877, method!$A$1:$B$15, 2, 0)</f>
        <v>留後</v>
      </c>
      <c r="F1877">
        <v>4</v>
      </c>
      <c r="G1877">
        <v>116</v>
      </c>
      <c r="H1877" s="46">
        <v>1000</v>
      </c>
      <c r="I1877" s="20" t="s">
        <v>56</v>
      </c>
      <c r="J1877">
        <v>0</v>
      </c>
      <c r="K1877">
        <v>58</v>
      </c>
      <c r="L1877">
        <v>26</v>
      </c>
      <c r="M1877">
        <v>3</v>
      </c>
      <c r="N1877">
        <v>23</v>
      </c>
      <c r="O1877" t="s">
        <v>631</v>
      </c>
      <c r="P1877" s="35" t="s">
        <v>455</v>
      </c>
      <c r="Q1877">
        <v>3</v>
      </c>
      <c r="R1877">
        <v>61</v>
      </c>
      <c r="S1877" s="22" t="s">
        <v>1129</v>
      </c>
      <c r="T1877" t="s">
        <v>872</v>
      </c>
      <c r="U1877">
        <v>11</v>
      </c>
      <c r="V1877">
        <v>9</v>
      </c>
      <c r="W1877">
        <v>13</v>
      </c>
      <c r="AA1877">
        <v>1078</v>
      </c>
      <c r="AB1877" t="s">
        <v>346</v>
      </c>
    </row>
    <row r="1878" spans="1:29" x14ac:dyDescent="0.25">
      <c r="A1878" s="21" t="s">
        <v>1</v>
      </c>
      <c r="B1878" s="21" t="s">
        <v>55</v>
      </c>
      <c r="C1878">
        <v>29</v>
      </c>
      <c r="D1878" s="34">
        <v>5</v>
      </c>
      <c r="E1878" s="27" t="str">
        <f>VLOOKUP(U1878, method!$A$1:$B$15, 2, 0)</f>
        <v>中後</v>
      </c>
      <c r="F1878">
        <v>4</v>
      </c>
      <c r="G1878">
        <v>120</v>
      </c>
      <c r="H1878" s="46">
        <v>1000</v>
      </c>
      <c r="I1878" s="25" t="s">
        <v>120</v>
      </c>
      <c r="J1878">
        <v>0</v>
      </c>
      <c r="K1878">
        <v>57</v>
      </c>
      <c r="L1878">
        <v>11</v>
      </c>
      <c r="M1878">
        <v>3</v>
      </c>
      <c r="N1878">
        <v>23</v>
      </c>
      <c r="O1878" t="s">
        <v>532</v>
      </c>
      <c r="P1878" s="35" t="s">
        <v>455</v>
      </c>
      <c r="Q1878">
        <v>3</v>
      </c>
      <c r="R1878">
        <v>61</v>
      </c>
      <c r="S1878" s="22" t="s">
        <v>1129</v>
      </c>
      <c r="T1878" s="10" t="s">
        <v>552</v>
      </c>
      <c r="U1878">
        <v>9</v>
      </c>
      <c r="V1878">
        <v>8</v>
      </c>
      <c r="W1878">
        <v>5</v>
      </c>
      <c r="AA1878">
        <v>1075</v>
      </c>
      <c r="AB1878" t="s">
        <v>346</v>
      </c>
    </row>
    <row r="1879" spans="1:29" x14ac:dyDescent="0.25">
      <c r="A1879" s="21" t="s">
        <v>1</v>
      </c>
      <c r="B1879" s="21" t="s">
        <v>55</v>
      </c>
      <c r="C1879">
        <v>147</v>
      </c>
      <c r="D1879">
        <v>6</v>
      </c>
      <c r="E1879" s="29" t="str">
        <f>VLOOKUP(U1879, method!$A$1:$B$15, 2, 0)</f>
        <v>留後</v>
      </c>
      <c r="F1879">
        <v>8</v>
      </c>
      <c r="G1879">
        <v>119</v>
      </c>
      <c r="H1879" s="46">
        <v>1000</v>
      </c>
      <c r="I1879" s="17" t="s">
        <v>1179</v>
      </c>
      <c r="J1879">
        <v>0</v>
      </c>
      <c r="K1879">
        <v>57.01</v>
      </c>
      <c r="L1879">
        <v>26</v>
      </c>
      <c r="M1879">
        <v>2</v>
      </c>
      <c r="N1879">
        <v>23</v>
      </c>
      <c r="O1879" t="s">
        <v>491</v>
      </c>
      <c r="P1879" s="35" t="s">
        <v>436</v>
      </c>
      <c r="Q1879">
        <v>3</v>
      </c>
      <c r="R1879">
        <v>63</v>
      </c>
      <c r="S1879" s="22" t="s">
        <v>1129</v>
      </c>
      <c r="T1879" t="s">
        <v>536</v>
      </c>
      <c r="U1879">
        <v>14</v>
      </c>
      <c r="V1879">
        <v>7</v>
      </c>
      <c r="W1879">
        <v>6</v>
      </c>
      <c r="AA1879">
        <v>1088</v>
      </c>
      <c r="AB1879" t="s">
        <v>346</v>
      </c>
    </row>
    <row r="1880" spans="1:29" x14ac:dyDescent="0.25">
      <c r="A1880" s="21" t="s">
        <v>1</v>
      </c>
      <c r="B1880" s="21" t="s">
        <v>55</v>
      </c>
      <c r="C1880">
        <v>113</v>
      </c>
      <c r="D1880">
        <v>6</v>
      </c>
      <c r="E1880" s="27" t="str">
        <f>VLOOKUP(U1880, method!$A$1:$B$15, 2, 0)</f>
        <v>中後</v>
      </c>
      <c r="F1880">
        <v>11</v>
      </c>
      <c r="G1880">
        <v>120</v>
      </c>
      <c r="H1880" s="46">
        <v>1000</v>
      </c>
      <c r="I1880" s="17" t="s">
        <v>1179</v>
      </c>
      <c r="J1880">
        <v>0</v>
      </c>
      <c r="K1880">
        <v>57.62</v>
      </c>
      <c r="L1880">
        <v>5</v>
      </c>
      <c r="M1880">
        <v>2</v>
      </c>
      <c r="N1880">
        <v>23</v>
      </c>
      <c r="O1880" t="s">
        <v>469</v>
      </c>
      <c r="P1880" s="35" t="s">
        <v>455</v>
      </c>
      <c r="Q1880">
        <v>3</v>
      </c>
      <c r="R1880">
        <v>65</v>
      </c>
      <c r="S1880" s="22" t="s">
        <v>1129</v>
      </c>
      <c r="T1880">
        <v>5</v>
      </c>
      <c r="U1880">
        <v>9</v>
      </c>
      <c r="V1880">
        <v>4</v>
      </c>
      <c r="W1880">
        <v>6</v>
      </c>
      <c r="AA1880">
        <v>1088</v>
      </c>
      <c r="AB1880" t="s">
        <v>346</v>
      </c>
    </row>
    <row r="1881" spans="1:29" x14ac:dyDescent="0.25">
      <c r="A1881" s="21" t="s">
        <v>1</v>
      </c>
      <c r="B1881" s="21" t="s">
        <v>55</v>
      </c>
      <c r="C1881">
        <v>152</v>
      </c>
      <c r="D1881">
        <v>11</v>
      </c>
      <c r="E1881" s="29" t="str">
        <f>VLOOKUP(U1881, method!$A$1:$B$15, 2, 0)</f>
        <v>留後</v>
      </c>
      <c r="F1881">
        <v>10</v>
      </c>
      <c r="G1881">
        <v>122</v>
      </c>
      <c r="H1881" s="44">
        <v>1200</v>
      </c>
      <c r="I1881" s="15" t="s">
        <v>390</v>
      </c>
      <c r="J1881">
        <v>1</v>
      </c>
      <c r="K1881">
        <v>10.75</v>
      </c>
      <c r="L1881">
        <v>11</v>
      </c>
      <c r="M1881">
        <v>1</v>
      </c>
      <c r="N1881">
        <v>23</v>
      </c>
      <c r="O1881" s="30" t="s">
        <v>445</v>
      </c>
      <c r="P1881" s="35" t="s">
        <v>455</v>
      </c>
      <c r="Q1881">
        <v>3</v>
      </c>
      <c r="R1881">
        <v>67</v>
      </c>
      <c r="S1881" s="22" t="s">
        <v>1129</v>
      </c>
      <c r="T1881" t="s">
        <v>485</v>
      </c>
      <c r="U1881">
        <v>12</v>
      </c>
      <c r="V1881">
        <v>12</v>
      </c>
      <c r="W1881">
        <v>11</v>
      </c>
      <c r="AA1881">
        <v>1090</v>
      </c>
      <c r="AB1881" t="s">
        <v>346</v>
      </c>
    </row>
    <row r="1882" spans="1:29" x14ac:dyDescent="0.25">
      <c r="A1882" s="21" t="s">
        <v>1</v>
      </c>
      <c r="B1882" s="21" t="s">
        <v>55</v>
      </c>
      <c r="C1882">
        <v>69</v>
      </c>
      <c r="D1882">
        <v>10</v>
      </c>
      <c r="E1882" s="27" t="str">
        <f>VLOOKUP(U1882, method!$A$1:$B$15, 2, 0)</f>
        <v>中後</v>
      </c>
      <c r="F1882">
        <v>6</v>
      </c>
      <c r="G1882">
        <v>125</v>
      </c>
      <c r="H1882" s="46">
        <v>1000</v>
      </c>
      <c r="I1882" s="15" t="s">
        <v>391</v>
      </c>
      <c r="J1882">
        <v>0</v>
      </c>
      <c r="K1882">
        <v>57.85</v>
      </c>
      <c r="L1882">
        <v>14</v>
      </c>
      <c r="M1882">
        <v>12</v>
      </c>
      <c r="N1882">
        <v>22</v>
      </c>
      <c r="O1882" s="30" t="s">
        <v>445</v>
      </c>
      <c r="P1882" s="35" t="s">
        <v>455</v>
      </c>
      <c r="Q1882">
        <v>3</v>
      </c>
      <c r="R1882">
        <v>67</v>
      </c>
      <c r="S1882" s="22" t="s">
        <v>1129</v>
      </c>
      <c r="T1882" t="s">
        <v>679</v>
      </c>
      <c r="U1882">
        <v>8</v>
      </c>
      <c r="V1882">
        <v>8</v>
      </c>
      <c r="W1882">
        <v>10</v>
      </c>
      <c r="AA1882">
        <v>1077</v>
      </c>
      <c r="AB1882" t="s">
        <v>596</v>
      </c>
    </row>
    <row r="1883" spans="1:29" x14ac:dyDescent="0.25">
      <c r="A1883" s="21" t="s">
        <v>1</v>
      </c>
      <c r="B1883" s="22" t="s">
        <v>60</v>
      </c>
      <c r="C1883">
        <v>9</v>
      </c>
      <c r="D1883">
        <v>7</v>
      </c>
      <c r="E1883" s="27" t="str">
        <f>VLOOKUP(U1883, method!$A$1:$B$15, 2, 0)</f>
        <v>中後</v>
      </c>
      <c r="F1883">
        <v>1</v>
      </c>
      <c r="G1883">
        <v>125</v>
      </c>
      <c r="H1883" s="46">
        <v>1000</v>
      </c>
      <c r="I1883" s="21" t="s">
        <v>61</v>
      </c>
      <c r="J1883">
        <v>0</v>
      </c>
      <c r="K1883">
        <v>57.06</v>
      </c>
      <c r="L1883">
        <v>9</v>
      </c>
      <c r="M1883">
        <v>7</v>
      </c>
      <c r="N1883">
        <v>25</v>
      </c>
      <c r="O1883" s="31" t="s">
        <v>439</v>
      </c>
      <c r="P1883" s="35" t="s">
        <v>436</v>
      </c>
      <c r="Q1883">
        <v>5</v>
      </c>
      <c r="R1883">
        <v>32</v>
      </c>
      <c r="S1883" s="24" t="s">
        <v>62</v>
      </c>
      <c r="T1883" s="10" t="s">
        <v>442</v>
      </c>
      <c r="U1883">
        <v>9</v>
      </c>
      <c r="V1883">
        <v>8</v>
      </c>
      <c r="W1883">
        <v>7</v>
      </c>
      <c r="AA1883">
        <v>1000</v>
      </c>
      <c r="AB1883" t="s">
        <v>823</v>
      </c>
    </row>
    <row r="1884" spans="1:29" x14ac:dyDescent="0.25">
      <c r="A1884" s="21" t="s">
        <v>1</v>
      </c>
      <c r="B1884" s="22" t="s">
        <v>60</v>
      </c>
      <c r="C1884">
        <v>39</v>
      </c>
      <c r="D1884" s="34">
        <v>4</v>
      </c>
      <c r="E1884" s="27" t="str">
        <f>VLOOKUP(U1884, method!$A$1:$B$15, 2, 0)</f>
        <v>中後</v>
      </c>
      <c r="F1884">
        <v>14</v>
      </c>
      <c r="G1884">
        <v>127</v>
      </c>
      <c r="H1884" s="44">
        <v>1200</v>
      </c>
      <c r="I1884" s="21" t="s">
        <v>61</v>
      </c>
      <c r="J1884">
        <v>1</v>
      </c>
      <c r="K1884">
        <v>9.68</v>
      </c>
      <c r="L1884">
        <v>28</v>
      </c>
      <c r="M1884">
        <v>6</v>
      </c>
      <c r="N1884">
        <v>25</v>
      </c>
      <c r="O1884" t="s">
        <v>551</v>
      </c>
      <c r="P1884" s="35" t="s">
        <v>455</v>
      </c>
      <c r="Q1884">
        <v>5</v>
      </c>
      <c r="R1884">
        <v>34</v>
      </c>
      <c r="S1884" s="24" t="s">
        <v>62</v>
      </c>
      <c r="T1884" t="s">
        <v>529</v>
      </c>
      <c r="U1884">
        <v>9</v>
      </c>
      <c r="V1884">
        <v>10</v>
      </c>
      <c r="W1884">
        <v>4</v>
      </c>
      <c r="AA1884">
        <v>1002</v>
      </c>
      <c r="AB1884" t="s">
        <v>463</v>
      </c>
    </row>
    <row r="1885" spans="1:29" x14ac:dyDescent="0.25">
      <c r="A1885" s="21" t="s">
        <v>1</v>
      </c>
      <c r="B1885" s="22" t="s">
        <v>60</v>
      </c>
      <c r="C1885" t="s">
        <v>463</v>
      </c>
      <c r="D1885" t="s">
        <v>724</v>
      </c>
      <c r="F1885" t="s">
        <v>463</v>
      </c>
      <c r="G1885">
        <v>129</v>
      </c>
      <c r="H1885" s="46">
        <v>1800</v>
      </c>
      <c r="J1885" t="s">
        <v>463</v>
      </c>
      <c r="L1885">
        <v>26</v>
      </c>
      <c r="M1885">
        <v>3</v>
      </c>
      <c r="N1885">
        <v>25</v>
      </c>
      <c r="O1885" t="s">
        <v>511</v>
      </c>
      <c r="P1885" s="35" t="s">
        <v>455</v>
      </c>
      <c r="Q1885">
        <v>5</v>
      </c>
      <c r="R1885">
        <v>34</v>
      </c>
      <c r="S1885" s="24" t="s">
        <v>62</v>
      </c>
      <c r="T1885" t="s">
        <v>463</v>
      </c>
      <c r="U1885" t="s">
        <v>463</v>
      </c>
      <c r="AA1885" t="s">
        <v>463</v>
      </c>
      <c r="AB1885" t="s">
        <v>463</v>
      </c>
      <c r="AC1885" t="s">
        <v>463</v>
      </c>
    </row>
    <row r="1886" spans="1:29" x14ac:dyDescent="0.25">
      <c r="A1886" s="21" t="s">
        <v>1</v>
      </c>
      <c r="B1886" s="22" t="s">
        <v>60</v>
      </c>
      <c r="C1886">
        <v>11</v>
      </c>
      <c r="D1886">
        <v>10</v>
      </c>
      <c r="E1886" s="26" t="str">
        <f>VLOOKUP(U1886, method!$A$1:$B$15, 2, 0)</f>
        <v>放頭</v>
      </c>
      <c r="F1886">
        <v>2</v>
      </c>
      <c r="G1886">
        <v>127</v>
      </c>
      <c r="H1886" s="46">
        <v>1650</v>
      </c>
      <c r="I1886" s="14" t="s">
        <v>398</v>
      </c>
      <c r="J1886">
        <v>1</v>
      </c>
      <c r="K1886">
        <v>41.67</v>
      </c>
      <c r="L1886">
        <v>5</v>
      </c>
      <c r="M1886">
        <v>2</v>
      </c>
      <c r="N1886">
        <v>25</v>
      </c>
      <c r="O1886" s="31" t="s">
        <v>439</v>
      </c>
      <c r="P1886" s="35" t="s">
        <v>455</v>
      </c>
      <c r="Q1886">
        <v>5</v>
      </c>
      <c r="R1886">
        <v>37</v>
      </c>
      <c r="S1886" s="24" t="s">
        <v>62</v>
      </c>
      <c r="T1886">
        <v>6</v>
      </c>
      <c r="U1886">
        <v>3</v>
      </c>
      <c r="V1886">
        <v>4</v>
      </c>
      <c r="W1886">
        <v>9</v>
      </c>
      <c r="X1886">
        <v>10</v>
      </c>
      <c r="AA1886">
        <v>1012</v>
      </c>
      <c r="AB1886" t="s">
        <v>463</v>
      </c>
    </row>
    <row r="1887" spans="1:29" x14ac:dyDescent="0.25">
      <c r="A1887" s="21" t="s">
        <v>1</v>
      </c>
      <c r="B1887" s="22" t="s">
        <v>60</v>
      </c>
      <c r="C1887">
        <v>23</v>
      </c>
      <c r="D1887">
        <v>7</v>
      </c>
      <c r="E1887" s="28" t="str">
        <f>VLOOKUP(U1887, method!$A$1:$B$15, 2, 0)</f>
        <v>中前</v>
      </c>
      <c r="F1887">
        <v>12</v>
      </c>
      <c r="G1887">
        <v>129</v>
      </c>
      <c r="H1887" s="46">
        <v>1800</v>
      </c>
      <c r="I1887" s="14" t="s">
        <v>398</v>
      </c>
      <c r="J1887">
        <v>1</v>
      </c>
      <c r="K1887">
        <v>50.71</v>
      </c>
      <c r="L1887">
        <v>15</v>
      </c>
      <c r="M1887">
        <v>1</v>
      </c>
      <c r="N1887">
        <v>25</v>
      </c>
      <c r="O1887" s="30" t="s">
        <v>445</v>
      </c>
      <c r="P1887" s="35" t="s">
        <v>455</v>
      </c>
      <c r="Q1887">
        <v>5</v>
      </c>
      <c r="R1887">
        <v>39</v>
      </c>
      <c r="S1887" s="24" t="s">
        <v>62</v>
      </c>
      <c r="T1887" t="s">
        <v>664</v>
      </c>
      <c r="U1887">
        <v>6</v>
      </c>
      <c r="V1887">
        <v>1</v>
      </c>
      <c r="W1887">
        <v>2</v>
      </c>
      <c r="X1887">
        <v>2</v>
      </c>
      <c r="Y1887">
        <v>7</v>
      </c>
      <c r="AA1887">
        <v>1000</v>
      </c>
      <c r="AB1887" t="s">
        <v>620</v>
      </c>
    </row>
    <row r="1888" spans="1:29" x14ac:dyDescent="0.25">
      <c r="A1888" s="21" t="s">
        <v>1</v>
      </c>
      <c r="B1888" s="22" t="s">
        <v>60</v>
      </c>
      <c r="C1888">
        <v>31</v>
      </c>
      <c r="D1888">
        <v>9</v>
      </c>
      <c r="E1888" s="27" t="str">
        <f>VLOOKUP(U1888, method!$A$1:$B$15, 2, 0)</f>
        <v>中後</v>
      </c>
      <c r="F1888">
        <v>11</v>
      </c>
      <c r="G1888">
        <v>118</v>
      </c>
      <c r="H1888" s="46">
        <v>1650</v>
      </c>
      <c r="I1888" s="25" t="s">
        <v>26</v>
      </c>
      <c r="J1888">
        <v>1</v>
      </c>
      <c r="K1888">
        <v>40.26</v>
      </c>
      <c r="L1888">
        <v>26</v>
      </c>
      <c r="M1888">
        <v>12</v>
      </c>
      <c r="N1888">
        <v>24</v>
      </c>
      <c r="O1888" s="31" t="s">
        <v>451</v>
      </c>
      <c r="P1888" s="35" t="s">
        <v>455</v>
      </c>
      <c r="Q1888">
        <v>4</v>
      </c>
      <c r="R1888">
        <v>41</v>
      </c>
      <c r="S1888" s="24" t="s">
        <v>62</v>
      </c>
      <c r="T1888" t="s">
        <v>529</v>
      </c>
      <c r="U1888">
        <v>9</v>
      </c>
      <c r="V1888">
        <v>9</v>
      </c>
      <c r="W1888">
        <v>9</v>
      </c>
      <c r="X1888">
        <v>9</v>
      </c>
      <c r="AA1888">
        <v>997</v>
      </c>
      <c r="AB1888" t="s">
        <v>158</v>
      </c>
    </row>
    <row r="1889" spans="1:28" x14ac:dyDescent="0.25">
      <c r="A1889" s="21" t="s">
        <v>1</v>
      </c>
      <c r="B1889" s="22" t="s">
        <v>60</v>
      </c>
      <c r="C1889">
        <v>13</v>
      </c>
      <c r="D1889">
        <v>6</v>
      </c>
      <c r="E1889" s="28" t="str">
        <f>VLOOKUP(U1889, method!$A$1:$B$15, 2, 0)</f>
        <v>中前</v>
      </c>
      <c r="F1889">
        <v>5</v>
      </c>
      <c r="G1889">
        <v>118</v>
      </c>
      <c r="H1889" s="44">
        <v>1200</v>
      </c>
      <c r="I1889" s="25" t="s">
        <v>26</v>
      </c>
      <c r="J1889">
        <v>1</v>
      </c>
      <c r="K1889">
        <v>10.57</v>
      </c>
      <c r="L1889">
        <v>11</v>
      </c>
      <c r="M1889">
        <v>12</v>
      </c>
      <c r="N1889">
        <v>24</v>
      </c>
      <c r="O1889" s="30" t="s">
        <v>445</v>
      </c>
      <c r="P1889" s="35" t="s">
        <v>455</v>
      </c>
      <c r="Q1889">
        <v>4</v>
      </c>
      <c r="R1889">
        <v>43</v>
      </c>
      <c r="S1889" s="24" t="s">
        <v>62</v>
      </c>
      <c r="T1889">
        <v>3</v>
      </c>
      <c r="U1889">
        <v>7</v>
      </c>
      <c r="V1889">
        <v>9</v>
      </c>
      <c r="W1889">
        <v>6</v>
      </c>
      <c r="AA1889">
        <v>993</v>
      </c>
      <c r="AB1889" t="s">
        <v>599</v>
      </c>
    </row>
    <row r="1890" spans="1:28" x14ac:dyDescent="0.25">
      <c r="A1890" s="21" t="s">
        <v>1</v>
      </c>
      <c r="B1890" s="22" t="s">
        <v>60</v>
      </c>
      <c r="C1890">
        <v>25</v>
      </c>
      <c r="D1890" s="34">
        <v>4</v>
      </c>
      <c r="E1890" s="27" t="str">
        <f>VLOOKUP(U1890, method!$A$1:$B$15, 2, 0)</f>
        <v>中後</v>
      </c>
      <c r="F1890">
        <v>8</v>
      </c>
      <c r="G1890">
        <v>121</v>
      </c>
      <c r="H1890" s="46">
        <v>1400</v>
      </c>
      <c r="I1890" s="20" t="s">
        <v>56</v>
      </c>
      <c r="J1890">
        <v>1</v>
      </c>
      <c r="K1890">
        <v>21.81</v>
      </c>
      <c r="L1890">
        <v>9</v>
      </c>
      <c r="M1890">
        <v>11</v>
      </c>
      <c r="N1890">
        <v>24</v>
      </c>
      <c r="O1890" t="s">
        <v>491</v>
      </c>
      <c r="P1890" s="35" t="s">
        <v>436</v>
      </c>
      <c r="Q1890">
        <v>4</v>
      </c>
      <c r="R1890">
        <v>45</v>
      </c>
      <c r="S1890" s="24" t="s">
        <v>62</v>
      </c>
      <c r="T1890" s="10" t="s">
        <v>442</v>
      </c>
      <c r="U1890">
        <v>10</v>
      </c>
      <c r="V1890">
        <v>9</v>
      </c>
      <c r="W1890">
        <v>8</v>
      </c>
      <c r="X1890">
        <v>4</v>
      </c>
      <c r="AA1890">
        <v>1000</v>
      </c>
      <c r="AB1890" t="s">
        <v>463</v>
      </c>
    </row>
    <row r="1891" spans="1:28" x14ac:dyDescent="0.25">
      <c r="A1891" s="21" t="s">
        <v>1</v>
      </c>
      <c r="B1891" s="22" t="s">
        <v>60</v>
      </c>
      <c r="C1891">
        <v>25</v>
      </c>
      <c r="D1891" s="34">
        <v>5</v>
      </c>
      <c r="E1891" s="28" t="str">
        <f>VLOOKUP(U1891, method!$A$1:$B$15, 2, 0)</f>
        <v>中前</v>
      </c>
      <c r="F1891">
        <v>5</v>
      </c>
      <c r="G1891">
        <v>121</v>
      </c>
      <c r="H1891" s="44">
        <v>1200</v>
      </c>
      <c r="I1891" s="22" t="s">
        <v>470</v>
      </c>
      <c r="J1891">
        <v>1</v>
      </c>
      <c r="K1891">
        <v>10.67</v>
      </c>
      <c r="L1891">
        <v>9</v>
      </c>
      <c r="M1891">
        <v>10</v>
      </c>
      <c r="N1891">
        <v>24</v>
      </c>
      <c r="O1891" s="31" t="s">
        <v>439</v>
      </c>
      <c r="P1891" s="35" t="s">
        <v>455</v>
      </c>
      <c r="Q1891">
        <v>4</v>
      </c>
      <c r="R1891">
        <v>47</v>
      </c>
      <c r="S1891" s="24" t="s">
        <v>62</v>
      </c>
      <c r="T1891" t="s">
        <v>536</v>
      </c>
      <c r="U1891">
        <v>6</v>
      </c>
      <c r="V1891">
        <v>8</v>
      </c>
      <c r="W1891">
        <v>5</v>
      </c>
      <c r="AA1891">
        <v>999</v>
      </c>
      <c r="AB1891" t="s">
        <v>310</v>
      </c>
    </row>
    <row r="1892" spans="1:28" x14ac:dyDescent="0.25">
      <c r="A1892" s="21" t="s">
        <v>1</v>
      </c>
      <c r="B1892" s="22" t="s">
        <v>60</v>
      </c>
      <c r="C1892">
        <v>16</v>
      </c>
      <c r="D1892">
        <v>8</v>
      </c>
      <c r="E1892" s="29" t="str">
        <f>VLOOKUP(U1892, method!$A$1:$B$15, 2, 0)</f>
        <v>留後</v>
      </c>
      <c r="F1892">
        <v>7</v>
      </c>
      <c r="G1892">
        <v>125</v>
      </c>
      <c r="H1892" s="44">
        <v>1200</v>
      </c>
      <c r="I1892" s="19" t="s">
        <v>388</v>
      </c>
      <c r="J1892">
        <v>1</v>
      </c>
      <c r="K1892">
        <v>10.27</v>
      </c>
      <c r="L1892">
        <v>14</v>
      </c>
      <c r="M1892">
        <v>7</v>
      </c>
      <c r="N1892">
        <v>24</v>
      </c>
      <c r="O1892" t="s">
        <v>545</v>
      </c>
      <c r="P1892" s="35" t="s">
        <v>455</v>
      </c>
      <c r="Q1892">
        <v>4</v>
      </c>
      <c r="R1892">
        <v>52</v>
      </c>
      <c r="S1892" s="20" t="s">
        <v>27</v>
      </c>
      <c r="T1892" t="s">
        <v>529</v>
      </c>
      <c r="U1892">
        <v>13</v>
      </c>
      <c r="V1892">
        <v>13</v>
      </c>
      <c r="W1892">
        <v>8</v>
      </c>
      <c r="AA1892">
        <v>1000</v>
      </c>
      <c r="AB1892" t="s">
        <v>30</v>
      </c>
    </row>
    <row r="1893" spans="1:28" x14ac:dyDescent="0.25">
      <c r="A1893" s="21" t="s">
        <v>1</v>
      </c>
      <c r="B1893" s="22" t="s">
        <v>60</v>
      </c>
      <c r="C1893">
        <v>14</v>
      </c>
      <c r="D1893">
        <v>9</v>
      </c>
      <c r="E1893" s="27" t="str">
        <f>VLOOKUP(U1893, method!$A$1:$B$15, 2, 0)</f>
        <v>中後</v>
      </c>
      <c r="F1893">
        <v>9</v>
      </c>
      <c r="G1893">
        <v>129</v>
      </c>
      <c r="H1893" s="44">
        <v>1200</v>
      </c>
      <c r="I1893" s="19" t="s">
        <v>388</v>
      </c>
      <c r="J1893">
        <v>1</v>
      </c>
      <c r="K1893">
        <v>9.58</v>
      </c>
      <c r="L1893">
        <v>23</v>
      </c>
      <c r="M1893">
        <v>6</v>
      </c>
      <c r="N1893">
        <v>24</v>
      </c>
      <c r="O1893" t="s">
        <v>545</v>
      </c>
      <c r="P1893" s="35" t="s">
        <v>436</v>
      </c>
      <c r="Q1893">
        <v>4</v>
      </c>
      <c r="R1893">
        <v>54</v>
      </c>
      <c r="S1893" s="20" t="s">
        <v>27</v>
      </c>
      <c r="T1893">
        <v>4</v>
      </c>
      <c r="U1893">
        <v>10</v>
      </c>
      <c r="V1893">
        <v>11</v>
      </c>
      <c r="W1893">
        <v>9</v>
      </c>
      <c r="AA1893">
        <v>982</v>
      </c>
      <c r="AB1893" t="s">
        <v>30</v>
      </c>
    </row>
    <row r="1894" spans="1:28" x14ac:dyDescent="0.25">
      <c r="A1894" s="21" t="s">
        <v>1</v>
      </c>
      <c r="B1894" s="22" t="s">
        <v>60</v>
      </c>
      <c r="C1894">
        <v>11</v>
      </c>
      <c r="D1894">
        <v>9</v>
      </c>
      <c r="E1894" s="27" t="str">
        <f>VLOOKUP(U1894, method!$A$1:$B$15, 2, 0)</f>
        <v>中後</v>
      </c>
      <c r="F1894">
        <v>3</v>
      </c>
      <c r="G1894">
        <v>131</v>
      </c>
      <c r="H1894" s="44">
        <v>1200</v>
      </c>
      <c r="I1894" s="22" t="s">
        <v>33</v>
      </c>
      <c r="J1894">
        <v>1</v>
      </c>
      <c r="K1894">
        <v>10.210000000000001</v>
      </c>
      <c r="L1894">
        <v>19</v>
      </c>
      <c r="M1894">
        <v>5</v>
      </c>
      <c r="N1894">
        <v>24</v>
      </c>
      <c r="O1894" t="s">
        <v>631</v>
      </c>
      <c r="P1894" s="35" t="s">
        <v>455</v>
      </c>
      <c r="Q1894">
        <v>4</v>
      </c>
      <c r="R1894">
        <v>56</v>
      </c>
      <c r="S1894" s="20" t="s">
        <v>27</v>
      </c>
      <c r="T1894" t="s">
        <v>461</v>
      </c>
      <c r="U1894">
        <v>9</v>
      </c>
      <c r="V1894">
        <v>9</v>
      </c>
      <c r="W1894">
        <v>9</v>
      </c>
      <c r="AA1894">
        <v>997</v>
      </c>
      <c r="AB1894" t="s">
        <v>30</v>
      </c>
    </row>
    <row r="1895" spans="1:28" x14ac:dyDescent="0.25">
      <c r="A1895" s="21" t="s">
        <v>1</v>
      </c>
      <c r="B1895" s="22" t="s">
        <v>60</v>
      </c>
      <c r="C1895">
        <v>15</v>
      </c>
      <c r="D1895">
        <v>11</v>
      </c>
      <c r="E1895" s="29" t="str">
        <f>VLOOKUP(U1895, method!$A$1:$B$15, 2, 0)</f>
        <v>留後</v>
      </c>
      <c r="F1895">
        <v>12</v>
      </c>
      <c r="G1895">
        <v>130</v>
      </c>
      <c r="H1895" s="44">
        <v>1200</v>
      </c>
      <c r="I1895" s="17" t="s">
        <v>512</v>
      </c>
      <c r="J1895">
        <v>1</v>
      </c>
      <c r="K1895">
        <v>12.17</v>
      </c>
      <c r="L1895">
        <v>1</v>
      </c>
      <c r="M1895">
        <v>5</v>
      </c>
      <c r="N1895">
        <v>24</v>
      </c>
      <c r="O1895" s="31" t="s">
        <v>439</v>
      </c>
      <c r="P1895" s="36" t="s">
        <v>440</v>
      </c>
      <c r="Q1895">
        <v>4</v>
      </c>
      <c r="R1895">
        <v>58</v>
      </c>
      <c r="S1895" s="20" t="s">
        <v>27</v>
      </c>
      <c r="T1895" t="s">
        <v>648</v>
      </c>
      <c r="U1895">
        <v>12</v>
      </c>
      <c r="V1895">
        <v>11</v>
      </c>
      <c r="W1895">
        <v>11</v>
      </c>
      <c r="AA1895">
        <v>994</v>
      </c>
      <c r="AB1895" t="s">
        <v>30</v>
      </c>
    </row>
    <row r="1896" spans="1:28" x14ac:dyDescent="0.25">
      <c r="A1896" s="21" t="s">
        <v>1</v>
      </c>
      <c r="B1896" s="22" t="s">
        <v>60</v>
      </c>
      <c r="C1896">
        <v>11</v>
      </c>
      <c r="D1896">
        <v>13</v>
      </c>
      <c r="E1896" s="27" t="str">
        <f>VLOOKUP(U1896, method!$A$1:$B$15, 2, 0)</f>
        <v>中後</v>
      </c>
      <c r="F1896">
        <v>6</v>
      </c>
      <c r="G1896">
        <v>130</v>
      </c>
      <c r="H1896" s="44">
        <v>1200</v>
      </c>
      <c r="I1896" s="17" t="s">
        <v>512</v>
      </c>
      <c r="J1896">
        <v>1</v>
      </c>
      <c r="K1896">
        <v>10.87</v>
      </c>
      <c r="L1896">
        <v>31</v>
      </c>
      <c r="M1896">
        <v>3</v>
      </c>
      <c r="N1896">
        <v>24</v>
      </c>
      <c r="O1896" t="s">
        <v>491</v>
      </c>
      <c r="P1896" s="35" t="s">
        <v>455</v>
      </c>
      <c r="Q1896">
        <v>4</v>
      </c>
      <c r="R1896">
        <v>60</v>
      </c>
      <c r="S1896" s="20" t="s">
        <v>27</v>
      </c>
      <c r="T1896" t="s">
        <v>664</v>
      </c>
      <c r="U1896">
        <v>9</v>
      </c>
      <c r="V1896">
        <v>13</v>
      </c>
      <c r="W1896">
        <v>13</v>
      </c>
      <c r="AA1896">
        <v>1002</v>
      </c>
      <c r="AB1896" t="s">
        <v>30</v>
      </c>
    </row>
    <row r="1897" spans="1:28" x14ac:dyDescent="0.25">
      <c r="A1897" s="21" t="s">
        <v>1</v>
      </c>
      <c r="B1897" s="22" t="s">
        <v>60</v>
      </c>
      <c r="C1897">
        <v>6.8</v>
      </c>
      <c r="D1897" s="33">
        <v>3</v>
      </c>
      <c r="E1897" s="27" t="str">
        <f>VLOOKUP(U1897, method!$A$1:$B$15, 2, 0)</f>
        <v>中後</v>
      </c>
      <c r="F1897">
        <v>3</v>
      </c>
      <c r="G1897">
        <v>135</v>
      </c>
      <c r="H1897" s="44">
        <v>1200</v>
      </c>
      <c r="I1897" s="20" t="s">
        <v>56</v>
      </c>
      <c r="J1897">
        <v>1</v>
      </c>
      <c r="K1897">
        <v>9.18</v>
      </c>
      <c r="L1897">
        <v>16</v>
      </c>
      <c r="M1897">
        <v>3</v>
      </c>
      <c r="N1897">
        <v>24</v>
      </c>
      <c r="O1897" t="s">
        <v>631</v>
      </c>
      <c r="P1897" s="35" t="s">
        <v>455</v>
      </c>
      <c r="Q1897">
        <v>4</v>
      </c>
      <c r="R1897">
        <v>60</v>
      </c>
      <c r="S1897" s="20" t="s">
        <v>27</v>
      </c>
      <c r="T1897" s="10">
        <v>1</v>
      </c>
      <c r="U1897">
        <v>8</v>
      </c>
      <c r="V1897">
        <v>8</v>
      </c>
      <c r="W1897">
        <v>3</v>
      </c>
      <c r="AA1897">
        <v>1000</v>
      </c>
      <c r="AB1897" t="s">
        <v>30</v>
      </c>
    </row>
    <row r="1898" spans="1:28" x14ac:dyDescent="0.25">
      <c r="A1898" s="21" t="s">
        <v>1</v>
      </c>
      <c r="B1898" s="22" t="s">
        <v>60</v>
      </c>
      <c r="C1898">
        <v>19</v>
      </c>
      <c r="D1898" s="33">
        <v>2</v>
      </c>
      <c r="E1898" s="27" t="str">
        <f>VLOOKUP(U1898, method!$A$1:$B$15, 2, 0)</f>
        <v>中後</v>
      </c>
      <c r="F1898">
        <v>11</v>
      </c>
      <c r="G1898">
        <v>129</v>
      </c>
      <c r="H1898" s="44">
        <v>1200</v>
      </c>
      <c r="I1898" s="17" t="s">
        <v>512</v>
      </c>
      <c r="J1898">
        <v>1</v>
      </c>
      <c r="K1898">
        <v>10.19</v>
      </c>
      <c r="L1898">
        <v>3</v>
      </c>
      <c r="M1898">
        <v>3</v>
      </c>
      <c r="N1898">
        <v>24</v>
      </c>
      <c r="O1898" t="s">
        <v>469</v>
      </c>
      <c r="P1898" s="35" t="s">
        <v>455</v>
      </c>
      <c r="Q1898">
        <v>4</v>
      </c>
      <c r="R1898">
        <v>59</v>
      </c>
      <c r="S1898" s="20" t="s">
        <v>27</v>
      </c>
      <c r="T1898" s="10" t="s">
        <v>539</v>
      </c>
      <c r="U1898">
        <v>9</v>
      </c>
      <c r="V1898">
        <v>12</v>
      </c>
      <c r="W1898">
        <v>2</v>
      </c>
      <c r="AA1898">
        <v>1008</v>
      </c>
      <c r="AB1898" t="s">
        <v>30</v>
      </c>
    </row>
    <row r="1899" spans="1:28" x14ac:dyDescent="0.25">
      <c r="A1899" s="21" t="s">
        <v>1</v>
      </c>
      <c r="B1899" s="22" t="s">
        <v>60</v>
      </c>
      <c r="C1899">
        <v>37</v>
      </c>
      <c r="D1899" s="33">
        <v>2</v>
      </c>
      <c r="E1899" s="29" t="str">
        <f>VLOOKUP(U1899, method!$A$1:$B$15, 2, 0)</f>
        <v>留後</v>
      </c>
      <c r="F1899">
        <v>11</v>
      </c>
      <c r="G1899">
        <v>128</v>
      </c>
      <c r="H1899" s="44">
        <v>1200</v>
      </c>
      <c r="I1899" s="17" t="s">
        <v>512</v>
      </c>
      <c r="J1899">
        <v>1</v>
      </c>
      <c r="K1899">
        <v>10.17</v>
      </c>
      <c r="L1899">
        <v>18</v>
      </c>
      <c r="M1899">
        <v>2</v>
      </c>
      <c r="N1899">
        <v>24</v>
      </c>
      <c r="O1899" t="s">
        <v>631</v>
      </c>
      <c r="P1899" s="35" t="s">
        <v>455</v>
      </c>
      <c r="Q1899">
        <v>4</v>
      </c>
      <c r="R1899">
        <v>58</v>
      </c>
      <c r="S1899" s="20" t="s">
        <v>27</v>
      </c>
      <c r="T1899" s="10" t="s">
        <v>597</v>
      </c>
      <c r="U1899">
        <v>12</v>
      </c>
      <c r="V1899">
        <v>12</v>
      </c>
      <c r="W1899">
        <v>2</v>
      </c>
      <c r="AA1899">
        <v>1006</v>
      </c>
      <c r="AB1899" t="s">
        <v>30</v>
      </c>
    </row>
    <row r="1900" spans="1:28" x14ac:dyDescent="0.25">
      <c r="A1900" s="21" t="s">
        <v>1</v>
      </c>
      <c r="B1900" s="22" t="s">
        <v>60</v>
      </c>
      <c r="C1900">
        <v>17</v>
      </c>
      <c r="D1900">
        <v>10</v>
      </c>
      <c r="E1900" s="27" t="str">
        <f>VLOOKUP(U1900, method!$A$1:$B$15, 2, 0)</f>
        <v>中後</v>
      </c>
      <c r="F1900">
        <v>3</v>
      </c>
      <c r="G1900">
        <v>130</v>
      </c>
      <c r="H1900" s="46">
        <v>1400</v>
      </c>
      <c r="I1900" s="17" t="s">
        <v>512</v>
      </c>
      <c r="J1900">
        <v>1</v>
      </c>
      <c r="K1900">
        <v>23.48</v>
      </c>
      <c r="L1900">
        <v>4</v>
      </c>
      <c r="M1900">
        <v>2</v>
      </c>
      <c r="N1900">
        <v>24</v>
      </c>
      <c r="O1900" t="s">
        <v>469</v>
      </c>
      <c r="P1900" s="35" t="s">
        <v>455</v>
      </c>
      <c r="Q1900">
        <v>4</v>
      </c>
      <c r="R1900">
        <v>60</v>
      </c>
      <c r="S1900" s="20" t="s">
        <v>27</v>
      </c>
      <c r="T1900">
        <v>5</v>
      </c>
      <c r="U1900">
        <v>10</v>
      </c>
      <c r="V1900">
        <v>9</v>
      </c>
      <c r="W1900">
        <v>10</v>
      </c>
      <c r="X1900">
        <v>10</v>
      </c>
      <c r="AA1900">
        <v>1015</v>
      </c>
      <c r="AB1900" t="s">
        <v>30</v>
      </c>
    </row>
    <row r="1901" spans="1:28" x14ac:dyDescent="0.25">
      <c r="A1901" s="21" t="s">
        <v>1</v>
      </c>
      <c r="B1901" s="22" t="s">
        <v>60</v>
      </c>
      <c r="C1901">
        <v>13</v>
      </c>
      <c r="D1901">
        <v>10</v>
      </c>
      <c r="E1901" s="27" t="str">
        <f>VLOOKUP(U1901, method!$A$1:$B$15, 2, 0)</f>
        <v>中後</v>
      </c>
      <c r="F1901">
        <v>4</v>
      </c>
      <c r="G1901">
        <v>115</v>
      </c>
      <c r="H1901" s="44">
        <v>1200</v>
      </c>
      <c r="I1901" s="17" t="s">
        <v>512</v>
      </c>
      <c r="J1901">
        <v>1</v>
      </c>
      <c r="K1901">
        <v>10.69</v>
      </c>
      <c r="L1901">
        <v>10</v>
      </c>
      <c r="M1901">
        <v>1</v>
      </c>
      <c r="N1901">
        <v>24</v>
      </c>
      <c r="O1901" s="30" t="s">
        <v>445</v>
      </c>
      <c r="P1901" s="35" t="s">
        <v>455</v>
      </c>
      <c r="Q1901">
        <v>3</v>
      </c>
      <c r="R1901">
        <v>62</v>
      </c>
      <c r="S1901" s="20" t="s">
        <v>27</v>
      </c>
      <c r="T1901">
        <v>5</v>
      </c>
      <c r="U1901">
        <v>8</v>
      </c>
      <c r="V1901">
        <v>8</v>
      </c>
      <c r="W1901">
        <v>10</v>
      </c>
      <c r="AA1901">
        <v>998</v>
      </c>
      <c r="AB1901" t="s">
        <v>237</v>
      </c>
    </row>
    <row r="1902" spans="1:28" x14ac:dyDescent="0.25">
      <c r="A1902" s="21" t="s">
        <v>1</v>
      </c>
      <c r="B1902" s="22" t="s">
        <v>60</v>
      </c>
      <c r="C1902">
        <v>12</v>
      </c>
      <c r="D1902">
        <v>7</v>
      </c>
      <c r="E1902" s="28" t="str">
        <f>VLOOKUP(U1902, method!$A$1:$B$15, 2, 0)</f>
        <v>中前</v>
      </c>
      <c r="F1902">
        <v>3</v>
      </c>
      <c r="G1902">
        <v>114</v>
      </c>
      <c r="H1902" s="46">
        <v>1650</v>
      </c>
      <c r="I1902" s="17" t="s">
        <v>512</v>
      </c>
      <c r="J1902">
        <v>1</v>
      </c>
      <c r="K1902">
        <v>40.770000000000003</v>
      </c>
      <c r="L1902">
        <v>13</v>
      </c>
      <c r="M1902">
        <v>12</v>
      </c>
      <c r="N1902">
        <v>23</v>
      </c>
      <c r="O1902" s="30" t="s">
        <v>445</v>
      </c>
      <c r="P1902" s="35" t="s">
        <v>455</v>
      </c>
      <c r="Q1902">
        <v>3</v>
      </c>
      <c r="R1902">
        <v>64</v>
      </c>
      <c r="S1902" s="20" t="s">
        <v>27</v>
      </c>
      <c r="T1902" t="s">
        <v>456</v>
      </c>
      <c r="U1902">
        <v>5</v>
      </c>
      <c r="V1902">
        <v>6</v>
      </c>
      <c r="W1902">
        <v>5</v>
      </c>
      <c r="X1902">
        <v>7</v>
      </c>
      <c r="AA1902">
        <v>1008</v>
      </c>
      <c r="AB1902" t="s">
        <v>16</v>
      </c>
    </row>
    <row r="1903" spans="1:28" x14ac:dyDescent="0.25">
      <c r="A1903" s="21" t="s">
        <v>1</v>
      </c>
      <c r="B1903" s="22" t="s">
        <v>60</v>
      </c>
      <c r="C1903">
        <v>17</v>
      </c>
      <c r="D1903">
        <v>6</v>
      </c>
      <c r="E1903" s="28" t="str">
        <f>VLOOKUP(U1903, method!$A$1:$B$15, 2, 0)</f>
        <v>中前</v>
      </c>
      <c r="F1903">
        <v>12</v>
      </c>
      <c r="G1903">
        <v>125</v>
      </c>
      <c r="H1903" s="46">
        <v>1600</v>
      </c>
      <c r="I1903" s="25" t="s">
        <v>26</v>
      </c>
      <c r="J1903">
        <v>1</v>
      </c>
      <c r="K1903">
        <v>35.93</v>
      </c>
      <c r="L1903">
        <v>11</v>
      </c>
      <c r="M1903">
        <v>11</v>
      </c>
      <c r="N1903">
        <v>23</v>
      </c>
      <c r="O1903" t="s">
        <v>491</v>
      </c>
      <c r="P1903" s="35" t="s">
        <v>455</v>
      </c>
      <c r="Q1903">
        <v>3</v>
      </c>
      <c r="R1903">
        <v>66</v>
      </c>
      <c r="S1903" s="20" t="s">
        <v>27</v>
      </c>
      <c r="T1903" s="10" t="s">
        <v>442</v>
      </c>
      <c r="U1903">
        <v>6</v>
      </c>
      <c r="V1903">
        <v>6</v>
      </c>
      <c r="W1903">
        <v>6</v>
      </c>
      <c r="X1903">
        <v>6</v>
      </c>
      <c r="AA1903">
        <v>1024</v>
      </c>
      <c r="AB1903" t="s">
        <v>16</v>
      </c>
    </row>
    <row r="1904" spans="1:28" x14ac:dyDescent="0.25">
      <c r="A1904" s="21" t="s">
        <v>1</v>
      </c>
      <c r="B1904" s="22" t="s">
        <v>60</v>
      </c>
      <c r="C1904">
        <v>40</v>
      </c>
      <c r="D1904">
        <v>9</v>
      </c>
      <c r="E1904" s="29" t="str">
        <f>VLOOKUP(U1904, method!$A$1:$B$15, 2, 0)</f>
        <v>留後</v>
      </c>
      <c r="F1904">
        <v>12</v>
      </c>
      <c r="G1904">
        <v>118</v>
      </c>
      <c r="H1904" s="46">
        <v>1650</v>
      </c>
      <c r="I1904" s="17" t="s">
        <v>512</v>
      </c>
      <c r="J1904">
        <v>1</v>
      </c>
      <c r="K1904">
        <v>39.770000000000003</v>
      </c>
      <c r="L1904">
        <v>25</v>
      </c>
      <c r="M1904">
        <v>10</v>
      </c>
      <c r="N1904">
        <v>23</v>
      </c>
      <c r="O1904" t="s">
        <v>511</v>
      </c>
      <c r="P1904" s="35" t="s">
        <v>455</v>
      </c>
      <c r="Q1904">
        <v>3</v>
      </c>
      <c r="R1904">
        <v>68</v>
      </c>
      <c r="S1904" s="20" t="s">
        <v>27</v>
      </c>
      <c r="T1904">
        <v>9</v>
      </c>
      <c r="U1904">
        <v>12</v>
      </c>
      <c r="V1904">
        <v>13</v>
      </c>
      <c r="W1904">
        <v>13</v>
      </c>
      <c r="X1904">
        <v>9</v>
      </c>
      <c r="AA1904">
        <v>1020</v>
      </c>
      <c r="AB1904" t="s">
        <v>16</v>
      </c>
    </row>
    <row r="1905" spans="1:28" x14ac:dyDescent="0.25">
      <c r="A1905" s="21" t="s">
        <v>1</v>
      </c>
      <c r="B1905" s="22" t="s">
        <v>60</v>
      </c>
      <c r="C1905">
        <v>32</v>
      </c>
      <c r="D1905" s="34">
        <v>5</v>
      </c>
      <c r="E1905" s="28" t="str">
        <f>VLOOKUP(U1905, method!$A$1:$B$15, 2, 0)</f>
        <v>中前</v>
      </c>
      <c r="F1905">
        <v>7</v>
      </c>
      <c r="G1905">
        <v>127</v>
      </c>
      <c r="H1905" s="46">
        <v>1400</v>
      </c>
      <c r="I1905" s="25" t="s">
        <v>26</v>
      </c>
      <c r="J1905">
        <v>1</v>
      </c>
      <c r="K1905">
        <v>22.06</v>
      </c>
      <c r="L1905">
        <v>17</v>
      </c>
      <c r="M1905">
        <v>9</v>
      </c>
      <c r="N1905">
        <v>23</v>
      </c>
      <c r="O1905" t="s">
        <v>551</v>
      </c>
      <c r="P1905" s="35" t="s">
        <v>455</v>
      </c>
      <c r="Q1905">
        <v>3</v>
      </c>
      <c r="R1905">
        <v>68</v>
      </c>
      <c r="S1905" s="20" t="s">
        <v>27</v>
      </c>
      <c r="T1905" s="10">
        <v>2</v>
      </c>
      <c r="U1905">
        <v>4</v>
      </c>
      <c r="V1905">
        <v>5</v>
      </c>
      <c r="W1905">
        <v>7</v>
      </c>
      <c r="X1905">
        <v>5</v>
      </c>
      <c r="AA1905">
        <v>1032</v>
      </c>
      <c r="AB1905" t="s">
        <v>16</v>
      </c>
    </row>
    <row r="1906" spans="1:28" x14ac:dyDescent="0.25">
      <c r="A1906" s="21" t="s">
        <v>1</v>
      </c>
      <c r="B1906" s="22" t="s">
        <v>60</v>
      </c>
      <c r="C1906">
        <v>63</v>
      </c>
      <c r="D1906">
        <v>9</v>
      </c>
      <c r="E1906" s="28" t="str">
        <f>VLOOKUP(U1906, method!$A$1:$B$15, 2, 0)</f>
        <v>中前</v>
      </c>
      <c r="F1906">
        <v>3</v>
      </c>
      <c r="G1906">
        <v>123</v>
      </c>
      <c r="H1906" s="44">
        <v>1200</v>
      </c>
      <c r="I1906" s="17" t="s">
        <v>512</v>
      </c>
      <c r="J1906">
        <v>1</v>
      </c>
      <c r="K1906">
        <v>10.130000000000001</v>
      </c>
      <c r="L1906">
        <v>9</v>
      </c>
      <c r="M1906">
        <v>7</v>
      </c>
      <c r="N1906">
        <v>23</v>
      </c>
      <c r="O1906" t="s">
        <v>631</v>
      </c>
      <c r="P1906" s="35" t="s">
        <v>436</v>
      </c>
      <c r="Q1906">
        <v>3</v>
      </c>
      <c r="R1906">
        <v>72</v>
      </c>
      <c r="S1906" s="20" t="s">
        <v>27</v>
      </c>
      <c r="T1906" t="s">
        <v>558</v>
      </c>
      <c r="U1906">
        <v>4</v>
      </c>
      <c r="V1906">
        <v>6</v>
      </c>
      <c r="W1906">
        <v>9</v>
      </c>
      <c r="AA1906">
        <v>1031</v>
      </c>
      <c r="AB1906" t="s">
        <v>915</v>
      </c>
    </row>
    <row r="1907" spans="1:28" x14ac:dyDescent="0.25">
      <c r="A1907" s="21" t="s">
        <v>1</v>
      </c>
      <c r="B1907" s="22" t="s">
        <v>60</v>
      </c>
      <c r="C1907">
        <v>81</v>
      </c>
      <c r="D1907">
        <v>12</v>
      </c>
      <c r="E1907" s="29" t="str">
        <f>VLOOKUP(U1907, method!$A$1:$B$15, 2, 0)</f>
        <v>留後</v>
      </c>
      <c r="F1907">
        <v>12</v>
      </c>
      <c r="G1907">
        <v>122</v>
      </c>
      <c r="H1907" s="44">
        <v>1200</v>
      </c>
      <c r="I1907" s="17" t="s">
        <v>512</v>
      </c>
      <c r="J1907">
        <v>1</v>
      </c>
      <c r="K1907">
        <v>10.7</v>
      </c>
      <c r="L1907">
        <v>31</v>
      </c>
      <c r="M1907">
        <v>5</v>
      </c>
      <c r="N1907">
        <v>23</v>
      </c>
      <c r="O1907" s="31" t="s">
        <v>451</v>
      </c>
      <c r="P1907" s="35" t="s">
        <v>436</v>
      </c>
      <c r="Q1907">
        <v>3</v>
      </c>
      <c r="R1907">
        <v>74</v>
      </c>
      <c r="S1907" s="20" t="s">
        <v>27</v>
      </c>
      <c r="T1907" t="s">
        <v>679</v>
      </c>
      <c r="U1907">
        <v>12</v>
      </c>
      <c r="V1907">
        <v>12</v>
      </c>
      <c r="W1907">
        <v>12</v>
      </c>
      <c r="AA1907">
        <v>1020</v>
      </c>
      <c r="AB1907" t="s">
        <v>321</v>
      </c>
    </row>
    <row r="1908" spans="1:28" x14ac:dyDescent="0.25">
      <c r="A1908" s="21" t="s">
        <v>1</v>
      </c>
      <c r="B1908" s="22" t="s">
        <v>60</v>
      </c>
      <c r="C1908">
        <v>34</v>
      </c>
      <c r="D1908">
        <v>10</v>
      </c>
      <c r="E1908" s="29" t="str">
        <f>VLOOKUP(U1908, method!$A$1:$B$15, 2, 0)</f>
        <v>留後</v>
      </c>
      <c r="F1908">
        <v>7</v>
      </c>
      <c r="G1908">
        <v>126</v>
      </c>
      <c r="H1908" s="44">
        <v>1200</v>
      </c>
      <c r="I1908" s="17" t="s">
        <v>512</v>
      </c>
      <c r="J1908">
        <v>1</v>
      </c>
      <c r="K1908">
        <v>11.22</v>
      </c>
      <c r="L1908">
        <v>3</v>
      </c>
      <c r="M1908">
        <v>5</v>
      </c>
      <c r="N1908">
        <v>23</v>
      </c>
      <c r="O1908" s="31" t="s">
        <v>439</v>
      </c>
      <c r="P1908" s="35" t="s">
        <v>455</v>
      </c>
      <c r="Q1908">
        <v>3</v>
      </c>
      <c r="R1908">
        <v>76</v>
      </c>
      <c r="S1908" s="20" t="s">
        <v>27</v>
      </c>
      <c r="T1908">
        <v>8</v>
      </c>
      <c r="U1908">
        <v>11</v>
      </c>
      <c r="V1908">
        <v>10</v>
      </c>
      <c r="W1908">
        <v>10</v>
      </c>
      <c r="AA1908">
        <v>1016</v>
      </c>
      <c r="AB1908" t="s">
        <v>16</v>
      </c>
    </row>
    <row r="1909" spans="1:28" x14ac:dyDescent="0.25">
      <c r="A1909" s="21" t="s">
        <v>1</v>
      </c>
      <c r="B1909" s="22" t="s">
        <v>60</v>
      </c>
      <c r="C1909">
        <v>38</v>
      </c>
      <c r="D1909">
        <v>11</v>
      </c>
      <c r="E1909" s="27" t="str">
        <f>VLOOKUP(U1909, method!$A$1:$B$15, 2, 0)</f>
        <v>中後</v>
      </c>
      <c r="F1909">
        <v>6</v>
      </c>
      <c r="G1909">
        <v>135</v>
      </c>
      <c r="H1909" s="44">
        <v>1200</v>
      </c>
      <c r="I1909" s="15" t="s">
        <v>390</v>
      </c>
      <c r="J1909">
        <v>1</v>
      </c>
      <c r="K1909">
        <v>10.43</v>
      </c>
      <c r="L1909">
        <v>12</v>
      </c>
      <c r="M1909">
        <v>4</v>
      </c>
      <c r="N1909">
        <v>23</v>
      </c>
      <c r="O1909" s="30" t="s">
        <v>445</v>
      </c>
      <c r="P1909" s="35" t="s">
        <v>455</v>
      </c>
      <c r="Q1909">
        <v>3</v>
      </c>
      <c r="R1909">
        <v>78</v>
      </c>
      <c r="S1909" s="20" t="s">
        <v>27</v>
      </c>
      <c r="T1909">
        <v>4</v>
      </c>
      <c r="U1909">
        <v>9</v>
      </c>
      <c r="V1909">
        <v>9</v>
      </c>
      <c r="W1909">
        <v>11</v>
      </c>
      <c r="AA1909">
        <v>1004</v>
      </c>
      <c r="AB1909" t="s">
        <v>16</v>
      </c>
    </row>
    <row r="1910" spans="1:28" x14ac:dyDescent="0.25">
      <c r="A1910" s="21" t="s">
        <v>1</v>
      </c>
      <c r="B1910" s="22" t="s">
        <v>60</v>
      </c>
      <c r="C1910">
        <v>13</v>
      </c>
      <c r="D1910">
        <v>7</v>
      </c>
      <c r="E1910" s="27" t="str">
        <f>VLOOKUP(U1910, method!$A$1:$B$15, 2, 0)</f>
        <v>中後</v>
      </c>
      <c r="F1910">
        <v>6</v>
      </c>
      <c r="G1910">
        <v>135</v>
      </c>
      <c r="H1910" s="44">
        <v>1200</v>
      </c>
      <c r="I1910" s="15" t="s">
        <v>390</v>
      </c>
      <c r="J1910">
        <v>1</v>
      </c>
      <c r="K1910">
        <v>10.55</v>
      </c>
      <c r="L1910">
        <v>15</v>
      </c>
      <c r="M1910">
        <v>3</v>
      </c>
      <c r="N1910">
        <v>23</v>
      </c>
      <c r="O1910" s="31" t="s">
        <v>435</v>
      </c>
      <c r="P1910" s="35" t="s">
        <v>455</v>
      </c>
      <c r="Q1910">
        <v>3</v>
      </c>
      <c r="R1910">
        <v>80</v>
      </c>
      <c r="S1910" s="20" t="s">
        <v>27</v>
      </c>
      <c r="T1910" t="s">
        <v>546</v>
      </c>
      <c r="U1910">
        <v>8</v>
      </c>
      <c r="V1910">
        <v>8</v>
      </c>
      <c r="W1910">
        <v>7</v>
      </c>
      <c r="AA1910">
        <v>1006</v>
      </c>
      <c r="AB1910" t="s">
        <v>16</v>
      </c>
    </row>
    <row r="1911" spans="1:28" x14ac:dyDescent="0.25">
      <c r="A1911" s="21" t="s">
        <v>1</v>
      </c>
      <c r="B1911" s="22" t="s">
        <v>60</v>
      </c>
      <c r="C1911">
        <v>20</v>
      </c>
      <c r="D1911" s="33">
        <v>3</v>
      </c>
      <c r="E1911" s="28" t="str">
        <f>VLOOKUP(U1911, method!$A$1:$B$15, 2, 0)</f>
        <v>中前</v>
      </c>
      <c r="F1911">
        <v>4</v>
      </c>
      <c r="G1911">
        <v>121</v>
      </c>
      <c r="H1911" s="44">
        <v>1200</v>
      </c>
      <c r="I1911" s="15" t="s">
        <v>390</v>
      </c>
      <c r="J1911">
        <v>1</v>
      </c>
      <c r="K1911">
        <v>9.18</v>
      </c>
      <c r="L1911">
        <v>21</v>
      </c>
      <c r="M1911">
        <v>1</v>
      </c>
      <c r="N1911">
        <v>23</v>
      </c>
      <c r="O1911" t="s">
        <v>511</v>
      </c>
      <c r="P1911" s="35" t="s">
        <v>455</v>
      </c>
      <c r="Q1911">
        <v>2</v>
      </c>
      <c r="R1911">
        <v>81</v>
      </c>
      <c r="S1911" s="20" t="s">
        <v>27</v>
      </c>
      <c r="T1911" s="10">
        <v>2</v>
      </c>
      <c r="U1911">
        <v>5</v>
      </c>
      <c r="V1911">
        <v>5</v>
      </c>
      <c r="W1911">
        <v>3</v>
      </c>
      <c r="AA1911">
        <v>1017</v>
      </c>
      <c r="AB1911" t="s">
        <v>16</v>
      </c>
    </row>
    <row r="1912" spans="1:28" x14ac:dyDescent="0.25">
      <c r="A1912" s="21" t="s">
        <v>1</v>
      </c>
      <c r="B1912" s="22" t="s">
        <v>60</v>
      </c>
      <c r="C1912">
        <v>21</v>
      </c>
      <c r="D1912">
        <v>8</v>
      </c>
      <c r="E1912" s="27" t="str">
        <f>VLOOKUP(U1912, method!$A$1:$B$15, 2, 0)</f>
        <v>中後</v>
      </c>
      <c r="F1912">
        <v>10</v>
      </c>
      <c r="G1912">
        <v>117</v>
      </c>
      <c r="H1912" s="46">
        <v>1000</v>
      </c>
      <c r="I1912" s="23" t="s">
        <v>39</v>
      </c>
      <c r="J1912">
        <v>0</v>
      </c>
      <c r="K1912">
        <v>57.17</v>
      </c>
      <c r="L1912">
        <v>18</v>
      </c>
      <c r="M1912">
        <v>12</v>
      </c>
      <c r="N1912">
        <v>22</v>
      </c>
      <c r="O1912" t="s">
        <v>631</v>
      </c>
      <c r="P1912" s="35" t="s">
        <v>455</v>
      </c>
      <c r="Q1912">
        <v>2</v>
      </c>
      <c r="R1912">
        <v>82</v>
      </c>
      <c r="S1912" s="20" t="s">
        <v>27</v>
      </c>
      <c r="T1912" t="s">
        <v>546</v>
      </c>
      <c r="U1912">
        <v>8</v>
      </c>
      <c r="V1912">
        <v>10</v>
      </c>
      <c r="W1912">
        <v>8</v>
      </c>
      <c r="AA1912">
        <v>1022</v>
      </c>
      <c r="AB1912" t="s">
        <v>16</v>
      </c>
    </row>
    <row r="1913" spans="1:28" x14ac:dyDescent="0.25">
      <c r="A1913" s="21" t="s">
        <v>1</v>
      </c>
      <c r="B1913" s="22" t="s">
        <v>60</v>
      </c>
      <c r="C1913">
        <v>16</v>
      </c>
      <c r="D1913">
        <v>8</v>
      </c>
      <c r="E1913" s="27" t="str">
        <f>VLOOKUP(U1913, method!$A$1:$B$15, 2, 0)</f>
        <v>中後</v>
      </c>
      <c r="F1913">
        <v>9</v>
      </c>
      <c r="G1913">
        <v>119</v>
      </c>
      <c r="H1913" s="46">
        <v>1650</v>
      </c>
      <c r="I1913" s="25" t="s">
        <v>26</v>
      </c>
      <c r="J1913">
        <v>1</v>
      </c>
      <c r="K1913">
        <v>38.6</v>
      </c>
      <c r="L1913">
        <v>16</v>
      </c>
      <c r="M1913">
        <v>11</v>
      </c>
      <c r="N1913">
        <v>22</v>
      </c>
      <c r="O1913" s="30" t="s">
        <v>445</v>
      </c>
      <c r="P1913" s="35" t="s">
        <v>455</v>
      </c>
      <c r="Q1913">
        <v>2</v>
      </c>
      <c r="R1913">
        <v>82</v>
      </c>
      <c r="S1913" s="20" t="s">
        <v>27</v>
      </c>
      <c r="T1913" s="10" t="s">
        <v>452</v>
      </c>
      <c r="U1913">
        <v>10</v>
      </c>
      <c r="V1913">
        <v>11</v>
      </c>
      <c r="W1913">
        <v>12</v>
      </c>
      <c r="X1913">
        <v>8</v>
      </c>
      <c r="AA1913">
        <v>1021</v>
      </c>
      <c r="AB1913" t="s">
        <v>16</v>
      </c>
    </row>
    <row r="1914" spans="1:28" x14ac:dyDescent="0.25">
      <c r="A1914" s="21" t="s">
        <v>1</v>
      </c>
      <c r="B1914" s="22" t="s">
        <v>60</v>
      </c>
      <c r="C1914">
        <v>23</v>
      </c>
      <c r="D1914">
        <v>7</v>
      </c>
      <c r="E1914" s="28" t="str">
        <f>VLOOKUP(U1914, method!$A$1:$B$15, 2, 0)</f>
        <v>中前</v>
      </c>
      <c r="F1914">
        <v>8</v>
      </c>
      <c r="G1914">
        <v>117</v>
      </c>
      <c r="H1914" s="46">
        <v>1400</v>
      </c>
      <c r="I1914" s="25" t="s">
        <v>26</v>
      </c>
      <c r="J1914">
        <v>1</v>
      </c>
      <c r="K1914">
        <v>22.07</v>
      </c>
      <c r="L1914">
        <v>23</v>
      </c>
      <c r="M1914">
        <v>10</v>
      </c>
      <c r="N1914">
        <v>22</v>
      </c>
      <c r="O1914" t="s">
        <v>469</v>
      </c>
      <c r="P1914" s="35" t="s">
        <v>436</v>
      </c>
      <c r="Q1914">
        <v>2</v>
      </c>
      <c r="R1914">
        <v>82</v>
      </c>
      <c r="S1914" s="20" t="s">
        <v>27</v>
      </c>
      <c r="T1914" t="s">
        <v>519</v>
      </c>
      <c r="U1914">
        <v>5</v>
      </c>
      <c r="V1914">
        <v>4</v>
      </c>
      <c r="W1914">
        <v>5</v>
      </c>
      <c r="X1914">
        <v>7</v>
      </c>
      <c r="AA1914">
        <v>1023</v>
      </c>
      <c r="AB1914" t="s">
        <v>16</v>
      </c>
    </row>
    <row r="1915" spans="1:28" x14ac:dyDescent="0.25">
      <c r="A1915" s="21" t="s">
        <v>1</v>
      </c>
      <c r="B1915" s="22" t="s">
        <v>60</v>
      </c>
      <c r="C1915">
        <v>12</v>
      </c>
      <c r="D1915">
        <v>8</v>
      </c>
      <c r="E1915" s="29" t="str">
        <f>VLOOKUP(U1915, method!$A$1:$B$15, 2, 0)</f>
        <v>留後</v>
      </c>
      <c r="F1915">
        <v>4</v>
      </c>
      <c r="G1915">
        <v>111</v>
      </c>
      <c r="H1915" s="44">
        <v>1200</v>
      </c>
      <c r="I1915" s="17" t="s">
        <v>512</v>
      </c>
      <c r="J1915">
        <v>1</v>
      </c>
      <c r="K1915">
        <v>9.25</v>
      </c>
      <c r="L1915">
        <v>25</v>
      </c>
      <c r="M1915">
        <v>9</v>
      </c>
      <c r="N1915">
        <v>22</v>
      </c>
      <c r="O1915" t="s">
        <v>532</v>
      </c>
      <c r="P1915" s="35" t="s">
        <v>436</v>
      </c>
      <c r="Q1915">
        <v>2</v>
      </c>
      <c r="R1915">
        <v>82</v>
      </c>
      <c r="S1915" s="20" t="s">
        <v>27</v>
      </c>
      <c r="T1915">
        <v>3</v>
      </c>
      <c r="U1915">
        <v>11</v>
      </c>
      <c r="V1915">
        <v>11</v>
      </c>
      <c r="W1915">
        <v>8</v>
      </c>
      <c r="AA1915">
        <v>1029</v>
      </c>
      <c r="AB1915" t="s">
        <v>16</v>
      </c>
    </row>
    <row r="1916" spans="1:28" x14ac:dyDescent="0.25">
      <c r="A1916" s="21" t="s">
        <v>1</v>
      </c>
      <c r="B1916" s="23" t="s">
        <v>66</v>
      </c>
      <c r="C1916">
        <v>11</v>
      </c>
      <c r="D1916">
        <v>9</v>
      </c>
      <c r="E1916" s="29" t="str">
        <f>VLOOKUP(U1916, method!$A$1:$B$15, 2, 0)</f>
        <v>留後</v>
      </c>
      <c r="F1916">
        <v>12</v>
      </c>
      <c r="G1916">
        <v>126</v>
      </c>
      <c r="H1916" s="44">
        <v>1200</v>
      </c>
      <c r="I1916" s="16" t="s">
        <v>71</v>
      </c>
      <c r="J1916">
        <v>1</v>
      </c>
      <c r="K1916">
        <v>10.31</v>
      </c>
      <c r="L1916">
        <v>25</v>
      </c>
      <c r="M1916">
        <v>6</v>
      </c>
      <c r="N1916">
        <v>25</v>
      </c>
      <c r="O1916" s="31" t="s">
        <v>435</v>
      </c>
      <c r="P1916" s="35" t="s">
        <v>436</v>
      </c>
      <c r="Q1916">
        <v>5</v>
      </c>
      <c r="R1916">
        <v>31</v>
      </c>
      <c r="S1916" s="17" t="s">
        <v>68</v>
      </c>
      <c r="T1916" t="s">
        <v>637</v>
      </c>
      <c r="U1916">
        <v>12</v>
      </c>
      <c r="V1916">
        <v>12</v>
      </c>
      <c r="W1916">
        <v>9</v>
      </c>
      <c r="AA1916">
        <v>1141</v>
      </c>
      <c r="AB1916" t="s">
        <v>16</v>
      </c>
    </row>
    <row r="1917" spans="1:28" x14ac:dyDescent="0.25">
      <c r="A1917" s="21" t="s">
        <v>1</v>
      </c>
      <c r="B1917" s="23" t="s">
        <v>66</v>
      </c>
      <c r="C1917">
        <v>13</v>
      </c>
      <c r="D1917">
        <v>11</v>
      </c>
      <c r="E1917" s="29" t="str">
        <f>VLOOKUP(U1917, method!$A$1:$B$15, 2, 0)</f>
        <v>留後</v>
      </c>
      <c r="F1917">
        <v>11</v>
      </c>
      <c r="G1917">
        <v>127</v>
      </c>
      <c r="H1917" s="46">
        <v>1400</v>
      </c>
      <c r="I1917" s="15" t="s">
        <v>390</v>
      </c>
      <c r="J1917">
        <v>1</v>
      </c>
      <c r="K1917">
        <v>23.33</v>
      </c>
      <c r="L1917">
        <v>8</v>
      </c>
      <c r="M1917">
        <v>6</v>
      </c>
      <c r="N1917">
        <v>25</v>
      </c>
      <c r="O1917" t="s">
        <v>532</v>
      </c>
      <c r="P1917" s="35" t="s">
        <v>436</v>
      </c>
      <c r="Q1917">
        <v>5</v>
      </c>
      <c r="R1917">
        <v>33</v>
      </c>
      <c r="S1917" s="17" t="s">
        <v>68</v>
      </c>
      <c r="T1917" t="s">
        <v>558</v>
      </c>
      <c r="U1917">
        <v>13</v>
      </c>
      <c r="V1917">
        <v>13</v>
      </c>
      <c r="W1917">
        <v>12</v>
      </c>
      <c r="X1917">
        <v>11</v>
      </c>
      <c r="AA1917">
        <v>1143</v>
      </c>
      <c r="AB1917" t="s">
        <v>16</v>
      </c>
    </row>
    <row r="1918" spans="1:28" x14ac:dyDescent="0.25">
      <c r="A1918" s="21" t="s">
        <v>1</v>
      </c>
      <c r="B1918" s="23" t="s">
        <v>66</v>
      </c>
      <c r="C1918">
        <v>3.9</v>
      </c>
      <c r="D1918">
        <v>6</v>
      </c>
      <c r="E1918" s="26" t="str">
        <f>VLOOKUP(U1918, method!$A$1:$B$15, 2, 0)</f>
        <v>放頭</v>
      </c>
      <c r="F1918">
        <v>5</v>
      </c>
      <c r="G1918">
        <v>127</v>
      </c>
      <c r="H1918" s="44">
        <v>1200</v>
      </c>
      <c r="I1918" s="18" t="s">
        <v>201</v>
      </c>
      <c r="J1918">
        <v>1</v>
      </c>
      <c r="K1918">
        <v>9.86</v>
      </c>
      <c r="L1918">
        <v>28</v>
      </c>
      <c r="M1918">
        <v>5</v>
      </c>
      <c r="N1918">
        <v>25</v>
      </c>
      <c r="O1918" s="31" t="s">
        <v>451</v>
      </c>
      <c r="P1918" s="35" t="s">
        <v>436</v>
      </c>
      <c r="Q1918">
        <v>5</v>
      </c>
      <c r="R1918">
        <v>33</v>
      </c>
      <c r="S1918" s="17" t="s">
        <v>68</v>
      </c>
      <c r="T1918" t="s">
        <v>529</v>
      </c>
      <c r="U1918">
        <v>1</v>
      </c>
      <c r="V1918">
        <v>1</v>
      </c>
      <c r="W1918">
        <v>6</v>
      </c>
      <c r="AA1918">
        <v>1148</v>
      </c>
      <c r="AB1918" t="s">
        <v>16</v>
      </c>
    </row>
    <row r="1919" spans="1:28" x14ac:dyDescent="0.25">
      <c r="A1919" s="21" t="s">
        <v>1</v>
      </c>
      <c r="B1919" s="23" t="s">
        <v>66</v>
      </c>
      <c r="C1919">
        <v>3.6</v>
      </c>
      <c r="D1919" s="33">
        <v>2</v>
      </c>
      <c r="E1919" s="28" t="str">
        <f>VLOOKUP(U1919, method!$A$1:$B$15, 2, 0)</f>
        <v>中前</v>
      </c>
      <c r="F1919">
        <v>1</v>
      </c>
      <c r="G1919">
        <v>128</v>
      </c>
      <c r="H1919" s="44">
        <v>1200</v>
      </c>
      <c r="I1919" s="18" t="s">
        <v>201</v>
      </c>
      <c r="J1919">
        <v>1</v>
      </c>
      <c r="K1919">
        <v>9.98</v>
      </c>
      <c r="L1919">
        <v>4</v>
      </c>
      <c r="M1919">
        <v>5</v>
      </c>
      <c r="N1919">
        <v>25</v>
      </c>
      <c r="O1919" t="s">
        <v>551</v>
      </c>
      <c r="P1919" s="35" t="s">
        <v>436</v>
      </c>
      <c r="Q1919">
        <v>5</v>
      </c>
      <c r="R1919">
        <v>33</v>
      </c>
      <c r="S1919" s="17" t="s">
        <v>68</v>
      </c>
      <c r="T1919" s="10" t="s">
        <v>526</v>
      </c>
      <c r="U1919">
        <v>5</v>
      </c>
      <c r="V1919">
        <v>3</v>
      </c>
      <c r="W1919">
        <v>2</v>
      </c>
      <c r="AA1919">
        <v>1144</v>
      </c>
      <c r="AB1919" t="s">
        <v>16</v>
      </c>
    </row>
    <row r="1920" spans="1:28" x14ac:dyDescent="0.25">
      <c r="A1920" s="21" t="s">
        <v>1</v>
      </c>
      <c r="B1920" s="23" t="s">
        <v>66</v>
      </c>
      <c r="C1920">
        <v>9.8000000000000007</v>
      </c>
      <c r="D1920">
        <v>8</v>
      </c>
      <c r="E1920" s="27" t="str">
        <f>VLOOKUP(U1920, method!$A$1:$B$15, 2, 0)</f>
        <v>中後</v>
      </c>
      <c r="F1920">
        <v>9</v>
      </c>
      <c r="G1920">
        <v>130</v>
      </c>
      <c r="H1920" s="44">
        <v>1200</v>
      </c>
      <c r="I1920" s="18" t="s">
        <v>201</v>
      </c>
      <c r="J1920">
        <v>1</v>
      </c>
      <c r="K1920">
        <v>10.77</v>
      </c>
      <c r="L1920">
        <v>2</v>
      </c>
      <c r="M1920">
        <v>4</v>
      </c>
      <c r="N1920">
        <v>25</v>
      </c>
      <c r="O1920" s="31" t="s">
        <v>451</v>
      </c>
      <c r="P1920" s="35" t="s">
        <v>436</v>
      </c>
      <c r="Q1920">
        <v>5</v>
      </c>
      <c r="R1920">
        <v>35</v>
      </c>
      <c r="S1920" s="17" t="s">
        <v>68</v>
      </c>
      <c r="T1920" t="s">
        <v>558</v>
      </c>
      <c r="U1920">
        <v>8</v>
      </c>
      <c r="V1920">
        <v>10</v>
      </c>
      <c r="W1920">
        <v>8</v>
      </c>
      <c r="AA1920">
        <v>1149</v>
      </c>
      <c r="AB1920" t="s">
        <v>16</v>
      </c>
    </row>
    <row r="1921" spans="1:28" x14ac:dyDescent="0.25">
      <c r="A1921" s="21" t="s">
        <v>1</v>
      </c>
      <c r="B1921" s="23" t="s">
        <v>66</v>
      </c>
      <c r="C1921">
        <v>4.5</v>
      </c>
      <c r="D1921" s="33">
        <v>3</v>
      </c>
      <c r="E1921" s="27" t="str">
        <f>VLOOKUP(U1921, method!$A$1:$B$15, 2, 0)</f>
        <v>中後</v>
      </c>
      <c r="F1921">
        <v>4</v>
      </c>
      <c r="G1921">
        <v>130</v>
      </c>
      <c r="H1921" s="46">
        <v>1000</v>
      </c>
      <c r="I1921" s="18" t="s">
        <v>201</v>
      </c>
      <c r="J1921">
        <v>0</v>
      </c>
      <c r="K1921">
        <v>57.13</v>
      </c>
      <c r="L1921">
        <v>12</v>
      </c>
      <c r="M1921">
        <v>3</v>
      </c>
      <c r="N1921">
        <v>25</v>
      </c>
      <c r="O1921" s="31" t="s">
        <v>439</v>
      </c>
      <c r="P1921" s="35" t="s">
        <v>436</v>
      </c>
      <c r="Q1921">
        <v>5</v>
      </c>
      <c r="R1921">
        <v>35</v>
      </c>
      <c r="S1921" s="17" t="s">
        <v>68</v>
      </c>
      <c r="T1921" s="10">
        <v>1</v>
      </c>
      <c r="U1921">
        <v>8</v>
      </c>
      <c r="V1921">
        <v>6</v>
      </c>
      <c r="W1921">
        <v>3</v>
      </c>
      <c r="AA1921">
        <v>1133</v>
      </c>
      <c r="AB1921" t="s">
        <v>16</v>
      </c>
    </row>
    <row r="1922" spans="1:28" x14ac:dyDescent="0.25">
      <c r="A1922" s="21" t="s">
        <v>1</v>
      </c>
      <c r="B1922" s="23" t="s">
        <v>66</v>
      </c>
      <c r="C1922">
        <v>5.5</v>
      </c>
      <c r="D1922" s="34">
        <v>5</v>
      </c>
      <c r="E1922" s="28" t="str">
        <f>VLOOKUP(U1922, method!$A$1:$B$15, 2, 0)</f>
        <v>中前</v>
      </c>
      <c r="F1922">
        <v>11</v>
      </c>
      <c r="G1922">
        <v>132</v>
      </c>
      <c r="H1922" s="44">
        <v>1200</v>
      </c>
      <c r="I1922" s="15" t="s">
        <v>390</v>
      </c>
      <c r="J1922">
        <v>1</v>
      </c>
      <c r="K1922">
        <v>11.67</v>
      </c>
      <c r="L1922">
        <v>12</v>
      </c>
      <c r="M1922">
        <v>2</v>
      </c>
      <c r="N1922">
        <v>25</v>
      </c>
      <c r="O1922" t="s">
        <v>511</v>
      </c>
      <c r="P1922" s="36" t="s">
        <v>603</v>
      </c>
      <c r="Q1922">
        <v>5</v>
      </c>
      <c r="R1922">
        <v>37</v>
      </c>
      <c r="S1922" s="17" t="s">
        <v>68</v>
      </c>
      <c r="T1922" t="s">
        <v>536</v>
      </c>
      <c r="U1922">
        <v>5</v>
      </c>
      <c r="V1922">
        <v>3</v>
      </c>
      <c r="W1922">
        <v>5</v>
      </c>
      <c r="AA1922">
        <v>1141</v>
      </c>
      <c r="AB1922" t="s">
        <v>16</v>
      </c>
    </row>
    <row r="1923" spans="1:28" x14ac:dyDescent="0.25">
      <c r="A1923" s="21" t="s">
        <v>1</v>
      </c>
      <c r="B1923" s="23" t="s">
        <v>66</v>
      </c>
      <c r="C1923">
        <v>6.6</v>
      </c>
      <c r="D1923">
        <v>12</v>
      </c>
      <c r="E1923" s="26" t="str">
        <f>VLOOKUP(U1923, method!$A$1:$B$15, 2, 0)</f>
        <v>放頭</v>
      </c>
      <c r="F1923">
        <v>14</v>
      </c>
      <c r="G1923">
        <v>134</v>
      </c>
      <c r="H1923" s="46">
        <v>1400</v>
      </c>
      <c r="I1923" s="18" t="s">
        <v>12</v>
      </c>
      <c r="J1923">
        <v>1</v>
      </c>
      <c r="K1923">
        <v>24.26</v>
      </c>
      <c r="L1923">
        <v>26</v>
      </c>
      <c r="M1923">
        <v>1</v>
      </c>
      <c r="N1923">
        <v>25</v>
      </c>
      <c r="O1923" t="s">
        <v>491</v>
      </c>
      <c r="P1923" s="35" t="s">
        <v>455</v>
      </c>
      <c r="Q1923">
        <v>5</v>
      </c>
      <c r="R1923">
        <v>39</v>
      </c>
      <c r="S1923" s="17" t="s">
        <v>68</v>
      </c>
      <c r="T1923" t="s">
        <v>485</v>
      </c>
      <c r="U1923">
        <v>1</v>
      </c>
      <c r="V1923">
        <v>1</v>
      </c>
      <c r="W1923">
        <v>1</v>
      </c>
      <c r="X1923">
        <v>12</v>
      </c>
      <c r="AA1923">
        <v>1142</v>
      </c>
      <c r="AB1923" t="s">
        <v>16</v>
      </c>
    </row>
    <row r="1924" spans="1:28" x14ac:dyDescent="0.25">
      <c r="A1924" s="21" t="s">
        <v>1</v>
      </c>
      <c r="B1924" s="23" t="s">
        <v>66</v>
      </c>
      <c r="C1924">
        <v>10</v>
      </c>
      <c r="D1924" s="33">
        <v>3</v>
      </c>
      <c r="E1924" s="29" t="str">
        <f>VLOOKUP(U1924, method!$A$1:$B$15, 2, 0)</f>
        <v>留後</v>
      </c>
      <c r="F1924">
        <v>9</v>
      </c>
      <c r="G1924">
        <v>134</v>
      </c>
      <c r="H1924" s="44">
        <v>1200</v>
      </c>
      <c r="I1924" s="22" t="s">
        <v>33</v>
      </c>
      <c r="J1924">
        <v>1</v>
      </c>
      <c r="K1924">
        <v>10.49</v>
      </c>
      <c r="L1924">
        <v>26</v>
      </c>
      <c r="M1924">
        <v>12</v>
      </c>
      <c r="N1924">
        <v>24</v>
      </c>
      <c r="O1924" s="31" t="s">
        <v>451</v>
      </c>
      <c r="P1924" s="35" t="s">
        <v>455</v>
      </c>
      <c r="Q1924">
        <v>5</v>
      </c>
      <c r="R1924">
        <v>39</v>
      </c>
      <c r="S1924" s="17" t="s">
        <v>68</v>
      </c>
      <c r="T1924" s="10" t="s">
        <v>442</v>
      </c>
      <c r="U1924">
        <v>11</v>
      </c>
      <c r="V1924">
        <v>11</v>
      </c>
      <c r="W1924">
        <v>3</v>
      </c>
      <c r="AA1924">
        <v>1150</v>
      </c>
      <c r="AB1924" t="s">
        <v>16</v>
      </c>
    </row>
    <row r="1925" spans="1:28" x14ac:dyDescent="0.25">
      <c r="A1925" s="21" t="s">
        <v>1</v>
      </c>
      <c r="B1925" s="23" t="s">
        <v>66</v>
      </c>
      <c r="C1925">
        <v>3.9</v>
      </c>
      <c r="D1925" s="33">
        <v>3</v>
      </c>
      <c r="E1925" s="28" t="str">
        <f>VLOOKUP(U1925, method!$A$1:$B$15, 2, 0)</f>
        <v>中前</v>
      </c>
      <c r="F1925">
        <v>5</v>
      </c>
      <c r="G1925">
        <v>135</v>
      </c>
      <c r="H1925" s="44">
        <v>1200</v>
      </c>
      <c r="I1925" s="17" t="s">
        <v>399</v>
      </c>
      <c r="J1925">
        <v>1</v>
      </c>
      <c r="K1925">
        <v>10.93</v>
      </c>
      <c r="L1925">
        <v>4</v>
      </c>
      <c r="M1925">
        <v>12</v>
      </c>
      <c r="N1925">
        <v>24</v>
      </c>
      <c r="O1925" s="31" t="s">
        <v>439</v>
      </c>
      <c r="P1925" s="35" t="s">
        <v>455</v>
      </c>
      <c r="Q1925">
        <v>5</v>
      </c>
      <c r="R1925">
        <v>40</v>
      </c>
      <c r="S1925" s="17" t="s">
        <v>68</v>
      </c>
      <c r="T1925" s="10" t="s">
        <v>552</v>
      </c>
      <c r="U1925">
        <v>4</v>
      </c>
      <c r="V1925">
        <v>3</v>
      </c>
      <c r="W1925">
        <v>3</v>
      </c>
      <c r="AA1925">
        <v>1144</v>
      </c>
      <c r="AB1925" t="s">
        <v>1746</v>
      </c>
    </row>
    <row r="1926" spans="1:28" x14ac:dyDescent="0.25">
      <c r="A1926" s="21" t="s">
        <v>1</v>
      </c>
      <c r="B1926" s="23" t="s">
        <v>66</v>
      </c>
      <c r="C1926">
        <v>63</v>
      </c>
      <c r="D1926">
        <v>8</v>
      </c>
      <c r="E1926" s="28" t="str">
        <f>VLOOKUP(U1926, method!$A$1:$B$15, 2, 0)</f>
        <v>中前</v>
      </c>
      <c r="F1926">
        <v>2</v>
      </c>
      <c r="G1926">
        <v>117</v>
      </c>
      <c r="H1926" s="46">
        <v>1400</v>
      </c>
      <c r="I1926" s="25" t="s">
        <v>26</v>
      </c>
      <c r="J1926">
        <v>1</v>
      </c>
      <c r="K1926">
        <v>22.54</v>
      </c>
      <c r="L1926">
        <v>3</v>
      </c>
      <c r="M1926">
        <v>11</v>
      </c>
      <c r="N1926">
        <v>24</v>
      </c>
      <c r="O1926" t="s">
        <v>631</v>
      </c>
      <c r="P1926" s="35" t="s">
        <v>436</v>
      </c>
      <c r="Q1926">
        <v>4</v>
      </c>
      <c r="R1926">
        <v>42</v>
      </c>
      <c r="S1926" s="17" t="s">
        <v>68</v>
      </c>
      <c r="T1926" t="s">
        <v>456</v>
      </c>
      <c r="U1926">
        <v>4</v>
      </c>
      <c r="V1926">
        <v>1</v>
      </c>
      <c r="W1926">
        <v>1</v>
      </c>
      <c r="X1926">
        <v>8</v>
      </c>
      <c r="AA1926">
        <v>1137</v>
      </c>
      <c r="AB1926" t="s">
        <v>152</v>
      </c>
    </row>
    <row r="1927" spans="1:28" x14ac:dyDescent="0.25">
      <c r="A1927" s="21" t="s">
        <v>1</v>
      </c>
      <c r="B1927" s="23" t="s">
        <v>66</v>
      </c>
      <c r="C1927">
        <v>52</v>
      </c>
      <c r="D1927">
        <v>11</v>
      </c>
      <c r="E1927" s="27" t="str">
        <f>VLOOKUP(U1927, method!$A$1:$B$15, 2, 0)</f>
        <v>中後</v>
      </c>
      <c r="F1927">
        <v>14</v>
      </c>
      <c r="G1927">
        <v>119</v>
      </c>
      <c r="H1927" s="46">
        <v>1400</v>
      </c>
      <c r="I1927" s="18" t="s">
        <v>201</v>
      </c>
      <c r="J1927">
        <v>1</v>
      </c>
      <c r="K1927">
        <v>22.61</v>
      </c>
      <c r="L1927">
        <v>13</v>
      </c>
      <c r="M1927">
        <v>10</v>
      </c>
      <c r="N1927">
        <v>24</v>
      </c>
      <c r="O1927" t="s">
        <v>491</v>
      </c>
      <c r="P1927" s="35" t="s">
        <v>436</v>
      </c>
      <c r="Q1927">
        <v>4</v>
      </c>
      <c r="R1927">
        <v>44</v>
      </c>
      <c r="S1927" s="17" t="s">
        <v>68</v>
      </c>
      <c r="T1927" t="s">
        <v>473</v>
      </c>
      <c r="U1927">
        <v>10</v>
      </c>
      <c r="V1927">
        <v>13</v>
      </c>
      <c r="W1927">
        <v>13</v>
      </c>
      <c r="X1927">
        <v>11</v>
      </c>
      <c r="AA1927">
        <v>1134</v>
      </c>
      <c r="AB1927" t="s">
        <v>906</v>
      </c>
    </row>
    <row r="1928" spans="1:28" x14ac:dyDescent="0.25">
      <c r="A1928" s="21" t="s">
        <v>1</v>
      </c>
      <c r="B1928" s="23" t="s">
        <v>66</v>
      </c>
      <c r="C1928">
        <v>83</v>
      </c>
      <c r="D1928" s="34">
        <v>4</v>
      </c>
      <c r="E1928" s="27" t="str">
        <f>VLOOKUP(U1928, method!$A$1:$B$15, 2, 0)</f>
        <v>中後</v>
      </c>
      <c r="F1928">
        <v>7</v>
      </c>
      <c r="G1928">
        <v>119</v>
      </c>
      <c r="H1928" s="44">
        <v>1200</v>
      </c>
      <c r="I1928" s="18" t="s">
        <v>201</v>
      </c>
      <c r="J1928">
        <v>1</v>
      </c>
      <c r="K1928">
        <v>10.44</v>
      </c>
      <c r="L1928">
        <v>25</v>
      </c>
      <c r="M1928">
        <v>9</v>
      </c>
      <c r="N1928">
        <v>24</v>
      </c>
      <c r="O1928" s="31" t="s">
        <v>435</v>
      </c>
      <c r="P1928" s="35" t="s">
        <v>455</v>
      </c>
      <c r="Q1928">
        <v>4</v>
      </c>
      <c r="R1928">
        <v>44</v>
      </c>
      <c r="S1928" s="17" t="s">
        <v>68</v>
      </c>
      <c r="T1928" s="10" t="s">
        <v>552</v>
      </c>
      <c r="U1928">
        <v>9</v>
      </c>
      <c r="V1928">
        <v>10</v>
      </c>
      <c r="W1928">
        <v>4</v>
      </c>
      <c r="AA1928">
        <v>1134</v>
      </c>
      <c r="AB1928" t="s">
        <v>100</v>
      </c>
    </row>
    <row r="1929" spans="1:28" x14ac:dyDescent="0.25">
      <c r="A1929" s="21" t="s">
        <v>1</v>
      </c>
      <c r="B1929" s="23" t="s">
        <v>66</v>
      </c>
      <c r="C1929">
        <v>93</v>
      </c>
      <c r="D1929">
        <v>11</v>
      </c>
      <c r="E1929" s="27" t="str">
        <f>VLOOKUP(U1929, method!$A$1:$B$15, 2, 0)</f>
        <v>中後</v>
      </c>
      <c r="F1929">
        <v>14</v>
      </c>
      <c r="G1929">
        <v>124</v>
      </c>
      <c r="H1929" s="46">
        <v>1400</v>
      </c>
      <c r="I1929" s="21" t="s">
        <v>61</v>
      </c>
      <c r="J1929">
        <v>1</v>
      </c>
      <c r="K1929">
        <v>22.79</v>
      </c>
      <c r="L1929">
        <v>23</v>
      </c>
      <c r="M1929">
        <v>6</v>
      </c>
      <c r="N1929">
        <v>24</v>
      </c>
      <c r="O1929" t="s">
        <v>545</v>
      </c>
      <c r="P1929" s="35" t="s">
        <v>436</v>
      </c>
      <c r="Q1929">
        <v>4</v>
      </c>
      <c r="R1929">
        <v>48</v>
      </c>
      <c r="S1929" s="17" t="s">
        <v>68</v>
      </c>
      <c r="T1929" t="s">
        <v>461</v>
      </c>
      <c r="U1929">
        <v>9</v>
      </c>
      <c r="V1929">
        <v>8</v>
      </c>
      <c r="W1929">
        <v>10</v>
      </c>
      <c r="X1929">
        <v>11</v>
      </c>
      <c r="AA1929">
        <v>1131</v>
      </c>
      <c r="AB1929" t="s">
        <v>463</v>
      </c>
    </row>
    <row r="1930" spans="1:28" x14ac:dyDescent="0.25">
      <c r="A1930" s="21" t="s">
        <v>1</v>
      </c>
      <c r="B1930" s="23" t="s">
        <v>66</v>
      </c>
      <c r="C1930">
        <v>72</v>
      </c>
      <c r="D1930">
        <v>9</v>
      </c>
      <c r="E1930" s="26" t="str">
        <f>VLOOKUP(U1930, method!$A$1:$B$15, 2, 0)</f>
        <v>放頭</v>
      </c>
      <c r="F1930">
        <v>10</v>
      </c>
      <c r="G1930">
        <v>126</v>
      </c>
      <c r="H1930" s="46">
        <v>1400</v>
      </c>
      <c r="I1930" s="18" t="s">
        <v>201</v>
      </c>
      <c r="J1930">
        <v>1</v>
      </c>
      <c r="K1930">
        <v>22.82</v>
      </c>
      <c r="L1930">
        <v>26</v>
      </c>
      <c r="M1930">
        <v>5</v>
      </c>
      <c r="N1930">
        <v>24</v>
      </c>
      <c r="O1930" t="s">
        <v>545</v>
      </c>
      <c r="P1930" s="35" t="s">
        <v>455</v>
      </c>
      <c r="Q1930">
        <v>4</v>
      </c>
      <c r="R1930">
        <v>50</v>
      </c>
      <c r="S1930" s="17" t="s">
        <v>68</v>
      </c>
      <c r="T1930" t="s">
        <v>508</v>
      </c>
      <c r="U1930">
        <v>2</v>
      </c>
      <c r="V1930">
        <v>1</v>
      </c>
      <c r="W1930">
        <v>1</v>
      </c>
      <c r="X1930">
        <v>9</v>
      </c>
      <c r="AA1930">
        <v>1143</v>
      </c>
      <c r="AB1930" t="s">
        <v>463</v>
      </c>
    </row>
    <row r="1931" spans="1:28" x14ac:dyDescent="0.25">
      <c r="A1931" s="21" t="s">
        <v>1</v>
      </c>
      <c r="B1931" s="23" t="s">
        <v>66</v>
      </c>
      <c r="C1931">
        <v>11</v>
      </c>
      <c r="D1931">
        <v>8</v>
      </c>
      <c r="E1931" s="27" t="str">
        <f>VLOOKUP(U1931, method!$A$1:$B$15, 2, 0)</f>
        <v>中後</v>
      </c>
      <c r="F1931">
        <v>6</v>
      </c>
      <c r="G1931">
        <v>129</v>
      </c>
      <c r="H1931" s="44">
        <v>1200</v>
      </c>
      <c r="I1931" s="18" t="s">
        <v>201</v>
      </c>
      <c r="J1931">
        <v>1</v>
      </c>
      <c r="K1931">
        <v>11.2</v>
      </c>
      <c r="L1931">
        <v>8</v>
      </c>
      <c r="M1931">
        <v>5</v>
      </c>
      <c r="N1931">
        <v>24</v>
      </c>
      <c r="O1931" s="30" t="s">
        <v>445</v>
      </c>
      <c r="P1931" s="35" t="s">
        <v>455</v>
      </c>
      <c r="Q1931">
        <v>4</v>
      </c>
      <c r="R1931">
        <v>52</v>
      </c>
      <c r="S1931" s="17" t="s">
        <v>68</v>
      </c>
      <c r="T1931" t="s">
        <v>508</v>
      </c>
      <c r="U1931">
        <v>8</v>
      </c>
      <c r="V1931">
        <v>8</v>
      </c>
      <c r="W1931">
        <v>8</v>
      </c>
      <c r="AA1931">
        <v>1142</v>
      </c>
      <c r="AB1931" t="s">
        <v>463</v>
      </c>
    </row>
    <row r="1932" spans="1:28" x14ac:dyDescent="0.25">
      <c r="A1932" s="21" t="s">
        <v>1</v>
      </c>
      <c r="B1932" s="23" t="s">
        <v>66</v>
      </c>
      <c r="C1932">
        <v>30</v>
      </c>
      <c r="D1932">
        <v>6</v>
      </c>
      <c r="E1932" s="27" t="str">
        <f>VLOOKUP(U1932, method!$A$1:$B$15, 2, 0)</f>
        <v>中後</v>
      </c>
      <c r="F1932">
        <v>13</v>
      </c>
      <c r="G1932">
        <v>123</v>
      </c>
      <c r="H1932" s="44">
        <v>1200</v>
      </c>
      <c r="I1932" s="18" t="s">
        <v>201</v>
      </c>
      <c r="J1932">
        <v>1</v>
      </c>
      <c r="K1932">
        <v>10.8</v>
      </c>
      <c r="L1932">
        <v>7</v>
      </c>
      <c r="M1932">
        <v>4</v>
      </c>
      <c r="N1932">
        <v>24</v>
      </c>
      <c r="O1932" t="s">
        <v>469</v>
      </c>
      <c r="P1932" s="35" t="s">
        <v>455</v>
      </c>
      <c r="Q1932">
        <v>4</v>
      </c>
      <c r="R1932">
        <v>52</v>
      </c>
      <c r="S1932" s="17" t="s">
        <v>68</v>
      </c>
      <c r="T1932" t="s">
        <v>573</v>
      </c>
      <c r="U1932">
        <v>8</v>
      </c>
      <c r="V1932">
        <v>8</v>
      </c>
      <c r="W1932">
        <v>6</v>
      </c>
      <c r="AA1932">
        <v>1135</v>
      </c>
      <c r="AB1932" t="s">
        <v>463</v>
      </c>
    </row>
    <row r="1933" spans="1:28" x14ac:dyDescent="0.25">
      <c r="A1933" s="21" t="s">
        <v>1</v>
      </c>
      <c r="B1933" s="24" t="s">
        <v>70</v>
      </c>
      <c r="C1933">
        <v>4.2</v>
      </c>
      <c r="D1933" s="33">
        <v>2</v>
      </c>
      <c r="E1933" s="26" t="str">
        <f>VLOOKUP(U1933, method!$A$1:$B$15, 2, 0)</f>
        <v>放頭</v>
      </c>
      <c r="F1933">
        <v>3</v>
      </c>
      <c r="G1933">
        <v>120</v>
      </c>
      <c r="H1933" s="44">
        <v>1200</v>
      </c>
      <c r="I1933" s="24" t="s">
        <v>146</v>
      </c>
      <c r="J1933">
        <v>1</v>
      </c>
      <c r="K1933">
        <v>9.3699999999999992</v>
      </c>
      <c r="L1933">
        <v>28</v>
      </c>
      <c r="M1933">
        <v>6</v>
      </c>
      <c r="N1933">
        <v>25</v>
      </c>
      <c r="O1933" t="s">
        <v>551</v>
      </c>
      <c r="P1933" s="35" t="s">
        <v>455</v>
      </c>
      <c r="Q1933">
        <v>5</v>
      </c>
      <c r="R1933">
        <v>27</v>
      </c>
      <c r="S1933" s="23" t="s">
        <v>72</v>
      </c>
      <c r="T1933" s="10" t="s">
        <v>526</v>
      </c>
      <c r="U1933">
        <v>1</v>
      </c>
      <c r="V1933">
        <v>2</v>
      </c>
      <c r="W1933">
        <v>2</v>
      </c>
      <c r="AA1933">
        <v>1131</v>
      </c>
      <c r="AB1933" t="s">
        <v>117</v>
      </c>
    </row>
    <row r="1934" spans="1:28" x14ac:dyDescent="0.25">
      <c r="A1934" s="21" t="s">
        <v>1</v>
      </c>
      <c r="B1934" s="24" t="s">
        <v>70</v>
      </c>
      <c r="C1934">
        <v>7</v>
      </c>
      <c r="D1934" s="34">
        <v>5</v>
      </c>
      <c r="E1934" s="28" t="str">
        <f>VLOOKUP(U1934, method!$A$1:$B$15, 2, 0)</f>
        <v>中前</v>
      </c>
      <c r="F1934">
        <v>8</v>
      </c>
      <c r="G1934">
        <v>123</v>
      </c>
      <c r="H1934" s="44">
        <v>1200</v>
      </c>
      <c r="I1934" s="19" t="s">
        <v>388</v>
      </c>
      <c r="J1934">
        <v>1</v>
      </c>
      <c r="K1934">
        <v>9.84</v>
      </c>
      <c r="L1934">
        <v>28</v>
      </c>
      <c r="M1934">
        <v>5</v>
      </c>
      <c r="N1934">
        <v>25</v>
      </c>
      <c r="O1934" s="31" t="s">
        <v>451</v>
      </c>
      <c r="P1934" s="35" t="s">
        <v>436</v>
      </c>
      <c r="Q1934">
        <v>5</v>
      </c>
      <c r="R1934">
        <v>29</v>
      </c>
      <c r="S1934" s="23" t="s">
        <v>72</v>
      </c>
      <c r="T1934" t="s">
        <v>529</v>
      </c>
      <c r="U1934">
        <v>7</v>
      </c>
      <c r="V1934">
        <v>8</v>
      </c>
      <c r="W1934">
        <v>5</v>
      </c>
      <c r="AA1934">
        <v>1135</v>
      </c>
      <c r="AB1934" t="s">
        <v>113</v>
      </c>
    </row>
    <row r="1935" spans="1:28" x14ac:dyDescent="0.25">
      <c r="A1935" s="21" t="s">
        <v>1</v>
      </c>
      <c r="B1935" s="24" t="s">
        <v>70</v>
      </c>
      <c r="C1935">
        <v>8.3000000000000007</v>
      </c>
      <c r="D1935" s="34">
        <v>4</v>
      </c>
      <c r="E1935" s="26" t="str">
        <f>VLOOKUP(U1935, method!$A$1:$B$15, 2, 0)</f>
        <v>放頭</v>
      </c>
      <c r="F1935">
        <v>8</v>
      </c>
      <c r="G1935">
        <v>124</v>
      </c>
      <c r="H1935" s="44">
        <v>1200</v>
      </c>
      <c r="I1935" s="17" t="s">
        <v>448</v>
      </c>
      <c r="J1935">
        <v>1</v>
      </c>
      <c r="K1935">
        <v>10.15</v>
      </c>
      <c r="L1935">
        <v>4</v>
      </c>
      <c r="M1935">
        <v>5</v>
      </c>
      <c r="N1935">
        <v>25</v>
      </c>
      <c r="O1935" t="s">
        <v>551</v>
      </c>
      <c r="P1935" s="35" t="s">
        <v>436</v>
      </c>
      <c r="Q1935">
        <v>5</v>
      </c>
      <c r="R1935">
        <v>31</v>
      </c>
      <c r="S1935" s="23" t="s">
        <v>72</v>
      </c>
      <c r="T1935" s="10" t="s">
        <v>498</v>
      </c>
      <c r="U1935">
        <v>3</v>
      </c>
      <c r="V1935">
        <v>4</v>
      </c>
      <c r="W1935">
        <v>4</v>
      </c>
      <c r="AA1935">
        <v>1126</v>
      </c>
      <c r="AB1935" t="s">
        <v>113</v>
      </c>
    </row>
    <row r="1936" spans="1:28" x14ac:dyDescent="0.25">
      <c r="A1936" s="21" t="s">
        <v>1</v>
      </c>
      <c r="B1936" s="24" t="s">
        <v>70</v>
      </c>
      <c r="C1936">
        <v>7.4</v>
      </c>
      <c r="D1936">
        <v>11</v>
      </c>
      <c r="E1936" s="26" t="str">
        <f>VLOOKUP(U1936, method!$A$1:$B$15, 2, 0)</f>
        <v>放頭</v>
      </c>
      <c r="F1936">
        <v>8</v>
      </c>
      <c r="G1936">
        <v>128</v>
      </c>
      <c r="H1936" s="44">
        <v>1200</v>
      </c>
      <c r="I1936" s="19" t="s">
        <v>388</v>
      </c>
      <c r="J1936">
        <v>1</v>
      </c>
      <c r="K1936">
        <v>11</v>
      </c>
      <c r="L1936">
        <v>2</v>
      </c>
      <c r="M1936">
        <v>4</v>
      </c>
      <c r="N1936">
        <v>25</v>
      </c>
      <c r="O1936" s="31" t="s">
        <v>451</v>
      </c>
      <c r="P1936" s="35" t="s">
        <v>436</v>
      </c>
      <c r="Q1936">
        <v>5</v>
      </c>
      <c r="R1936">
        <v>33</v>
      </c>
      <c r="S1936" s="23" t="s">
        <v>72</v>
      </c>
      <c r="T1936">
        <v>6</v>
      </c>
      <c r="U1936">
        <v>3</v>
      </c>
      <c r="V1936">
        <v>3</v>
      </c>
      <c r="W1936">
        <v>11</v>
      </c>
      <c r="AA1936">
        <v>1123</v>
      </c>
      <c r="AB1936" t="s">
        <v>113</v>
      </c>
    </row>
    <row r="1937" spans="1:28" x14ac:dyDescent="0.25">
      <c r="A1937" s="21" t="s">
        <v>1</v>
      </c>
      <c r="B1937" s="24" t="s">
        <v>70</v>
      </c>
      <c r="C1937">
        <v>5.5</v>
      </c>
      <c r="D1937" s="33">
        <v>3</v>
      </c>
      <c r="E1937" s="26" t="str">
        <f>VLOOKUP(U1937, method!$A$1:$B$15, 2, 0)</f>
        <v>放頭</v>
      </c>
      <c r="F1937">
        <v>8</v>
      </c>
      <c r="G1937">
        <v>128</v>
      </c>
      <c r="H1937" s="44">
        <v>1200</v>
      </c>
      <c r="I1937" s="19" t="s">
        <v>388</v>
      </c>
      <c r="J1937">
        <v>1</v>
      </c>
      <c r="K1937">
        <v>9.44</v>
      </c>
      <c r="L1937">
        <v>15</v>
      </c>
      <c r="M1937">
        <v>3</v>
      </c>
      <c r="N1937">
        <v>25</v>
      </c>
      <c r="O1937" t="s">
        <v>631</v>
      </c>
      <c r="P1937" s="35" t="s">
        <v>436</v>
      </c>
      <c r="Q1937">
        <v>5</v>
      </c>
      <c r="R1937">
        <v>33</v>
      </c>
      <c r="S1937" s="23" t="s">
        <v>72</v>
      </c>
      <c r="T1937" s="10" t="s">
        <v>597</v>
      </c>
      <c r="U1937">
        <v>2</v>
      </c>
      <c r="V1937">
        <v>2</v>
      </c>
      <c r="W1937">
        <v>3</v>
      </c>
      <c r="AA1937">
        <v>1125</v>
      </c>
      <c r="AB1937" t="s">
        <v>113</v>
      </c>
    </row>
    <row r="1938" spans="1:28" x14ac:dyDescent="0.25">
      <c r="A1938" s="21" t="s">
        <v>1</v>
      </c>
      <c r="B1938" s="24" t="s">
        <v>70</v>
      </c>
      <c r="C1938">
        <v>10</v>
      </c>
      <c r="D1938">
        <v>7</v>
      </c>
      <c r="E1938" s="28" t="str">
        <f>VLOOKUP(U1938, method!$A$1:$B$15, 2, 0)</f>
        <v>中前</v>
      </c>
      <c r="F1938">
        <v>14</v>
      </c>
      <c r="G1938">
        <v>132</v>
      </c>
      <c r="H1938" s="44">
        <v>1200</v>
      </c>
      <c r="I1938" s="17" t="s">
        <v>399</v>
      </c>
      <c r="J1938">
        <v>1</v>
      </c>
      <c r="K1938">
        <v>10.11</v>
      </c>
      <c r="L1938">
        <v>2</v>
      </c>
      <c r="M1938">
        <v>3</v>
      </c>
      <c r="N1938">
        <v>25</v>
      </c>
      <c r="O1938" t="s">
        <v>551</v>
      </c>
      <c r="P1938" s="35" t="s">
        <v>455</v>
      </c>
      <c r="Q1938">
        <v>5</v>
      </c>
      <c r="R1938">
        <v>35</v>
      </c>
      <c r="S1938" s="23" t="s">
        <v>72</v>
      </c>
      <c r="T1938">
        <v>3</v>
      </c>
      <c r="U1938">
        <v>5</v>
      </c>
      <c r="V1938">
        <v>5</v>
      </c>
      <c r="W1938">
        <v>7</v>
      </c>
      <c r="AA1938">
        <v>1124</v>
      </c>
      <c r="AB1938" t="s">
        <v>113</v>
      </c>
    </row>
    <row r="1939" spans="1:28" x14ac:dyDescent="0.25">
      <c r="A1939" s="21" t="s">
        <v>1</v>
      </c>
      <c r="B1939" s="24" t="s">
        <v>70</v>
      </c>
      <c r="C1939">
        <v>4.2</v>
      </c>
      <c r="D1939" s="33">
        <v>3</v>
      </c>
      <c r="E1939" s="28" t="str">
        <f>VLOOKUP(U1939, method!$A$1:$B$15, 2, 0)</f>
        <v>中前</v>
      </c>
      <c r="F1939">
        <v>4</v>
      </c>
      <c r="G1939">
        <v>131</v>
      </c>
      <c r="H1939" s="44">
        <v>1200</v>
      </c>
      <c r="I1939" s="16" t="s">
        <v>71</v>
      </c>
      <c r="J1939">
        <v>1</v>
      </c>
      <c r="K1939">
        <v>11.78</v>
      </c>
      <c r="L1939">
        <v>12</v>
      </c>
      <c r="M1939">
        <v>2</v>
      </c>
      <c r="N1939">
        <v>25</v>
      </c>
      <c r="O1939" t="s">
        <v>511</v>
      </c>
      <c r="P1939" s="36" t="s">
        <v>603</v>
      </c>
      <c r="Q1939">
        <v>5</v>
      </c>
      <c r="R1939">
        <v>36</v>
      </c>
      <c r="S1939" s="23" t="s">
        <v>72</v>
      </c>
      <c r="T1939">
        <v>6</v>
      </c>
      <c r="U1939">
        <v>5</v>
      </c>
      <c r="V1939">
        <v>4</v>
      </c>
      <c r="W1939">
        <v>3</v>
      </c>
      <c r="AA1939">
        <v>1119</v>
      </c>
      <c r="AB1939" t="s">
        <v>321</v>
      </c>
    </row>
    <row r="1940" spans="1:28" x14ac:dyDescent="0.25">
      <c r="A1940" s="21" t="s">
        <v>1</v>
      </c>
      <c r="B1940" s="24" t="s">
        <v>70</v>
      </c>
      <c r="C1940">
        <v>13</v>
      </c>
      <c r="D1940">
        <v>6</v>
      </c>
      <c r="E1940" s="28" t="str">
        <f>VLOOKUP(U1940, method!$A$1:$B$15, 2, 0)</f>
        <v>中前</v>
      </c>
      <c r="F1940">
        <v>12</v>
      </c>
      <c r="G1940">
        <v>133</v>
      </c>
      <c r="H1940" s="44">
        <v>1200</v>
      </c>
      <c r="I1940" s="22" t="s">
        <v>33</v>
      </c>
      <c r="J1940">
        <v>1</v>
      </c>
      <c r="K1940">
        <v>10.45</v>
      </c>
      <c r="L1940">
        <v>31</v>
      </c>
      <c r="M1940">
        <v>1</v>
      </c>
      <c r="N1940">
        <v>25</v>
      </c>
      <c r="O1940" t="s">
        <v>469</v>
      </c>
      <c r="P1940" s="35" t="s">
        <v>455</v>
      </c>
      <c r="Q1940">
        <v>5</v>
      </c>
      <c r="R1940">
        <v>38</v>
      </c>
      <c r="S1940" s="23" t="s">
        <v>72</v>
      </c>
      <c r="T1940" s="10" t="s">
        <v>442</v>
      </c>
      <c r="U1940">
        <v>5</v>
      </c>
      <c r="V1940">
        <v>5</v>
      </c>
      <c r="W1940">
        <v>6</v>
      </c>
      <c r="AA1940">
        <v>1117</v>
      </c>
      <c r="AB1940" t="s">
        <v>16</v>
      </c>
    </row>
    <row r="1941" spans="1:28" x14ac:dyDescent="0.25">
      <c r="A1941" s="21" t="s">
        <v>1</v>
      </c>
      <c r="B1941" s="24" t="s">
        <v>70</v>
      </c>
      <c r="C1941">
        <v>2.9</v>
      </c>
      <c r="D1941" s="34">
        <v>5</v>
      </c>
      <c r="E1941" s="28" t="str">
        <f>VLOOKUP(U1941, method!$A$1:$B$15, 2, 0)</f>
        <v>中前</v>
      </c>
      <c r="F1941">
        <v>1</v>
      </c>
      <c r="G1941">
        <v>133</v>
      </c>
      <c r="H1941" s="44">
        <v>1200</v>
      </c>
      <c r="I1941" s="17" t="s">
        <v>448</v>
      </c>
      <c r="J1941">
        <v>1</v>
      </c>
      <c r="K1941">
        <v>10.63</v>
      </c>
      <c r="L1941">
        <v>26</v>
      </c>
      <c r="M1941">
        <v>12</v>
      </c>
      <c r="N1941">
        <v>24</v>
      </c>
      <c r="O1941" s="31" t="s">
        <v>451</v>
      </c>
      <c r="P1941" s="35" t="s">
        <v>455</v>
      </c>
      <c r="Q1941">
        <v>5</v>
      </c>
      <c r="R1941">
        <v>40</v>
      </c>
      <c r="S1941" s="23" t="s">
        <v>72</v>
      </c>
      <c r="T1941">
        <v>3</v>
      </c>
      <c r="U1941">
        <v>4</v>
      </c>
      <c r="V1941">
        <v>4</v>
      </c>
      <c r="W1941">
        <v>5</v>
      </c>
      <c r="AA1941">
        <v>1129</v>
      </c>
      <c r="AB1941" t="s">
        <v>16</v>
      </c>
    </row>
    <row r="1942" spans="1:28" x14ac:dyDescent="0.25">
      <c r="A1942" s="21" t="s">
        <v>1</v>
      </c>
      <c r="B1942" s="24" t="s">
        <v>70</v>
      </c>
      <c r="C1942">
        <v>16</v>
      </c>
      <c r="D1942" s="34">
        <v>4</v>
      </c>
      <c r="E1942" s="29" t="str">
        <f>VLOOKUP(U1942, method!$A$1:$B$15, 2, 0)</f>
        <v>留後</v>
      </c>
      <c r="F1942">
        <v>12</v>
      </c>
      <c r="G1942">
        <v>115</v>
      </c>
      <c r="H1942" s="44">
        <v>1200</v>
      </c>
      <c r="I1942" s="20" t="s">
        <v>56</v>
      </c>
      <c r="J1942">
        <v>1</v>
      </c>
      <c r="K1942">
        <v>10.45</v>
      </c>
      <c r="L1942">
        <v>11</v>
      </c>
      <c r="M1942">
        <v>12</v>
      </c>
      <c r="N1942">
        <v>24</v>
      </c>
      <c r="O1942" s="30" t="s">
        <v>445</v>
      </c>
      <c r="P1942" s="35" t="s">
        <v>455</v>
      </c>
      <c r="Q1942">
        <v>4</v>
      </c>
      <c r="R1942">
        <v>40</v>
      </c>
      <c r="S1942" s="23" t="s">
        <v>72</v>
      </c>
      <c r="T1942" s="10" t="s">
        <v>442</v>
      </c>
      <c r="U1942">
        <v>12</v>
      </c>
      <c r="V1942">
        <v>10</v>
      </c>
      <c r="W1942">
        <v>4</v>
      </c>
      <c r="AA1942">
        <v>1121</v>
      </c>
      <c r="AB1942" t="s">
        <v>16</v>
      </c>
    </row>
    <row r="1943" spans="1:28" x14ac:dyDescent="0.25">
      <c r="A1943" s="21" t="s">
        <v>1</v>
      </c>
      <c r="B1943" s="24" t="s">
        <v>70</v>
      </c>
      <c r="C1943">
        <v>17</v>
      </c>
      <c r="D1943">
        <v>7</v>
      </c>
      <c r="E1943" s="26" t="str">
        <f>VLOOKUP(U1943, method!$A$1:$B$15, 2, 0)</f>
        <v>放頭</v>
      </c>
      <c r="F1943">
        <v>11</v>
      </c>
      <c r="G1943">
        <v>119</v>
      </c>
      <c r="H1943" s="44">
        <v>1200</v>
      </c>
      <c r="I1943" s="15" t="s">
        <v>391</v>
      </c>
      <c r="J1943">
        <v>1</v>
      </c>
      <c r="K1943">
        <v>10.35</v>
      </c>
      <c r="L1943">
        <v>27</v>
      </c>
      <c r="M1943">
        <v>11</v>
      </c>
      <c r="N1943">
        <v>24</v>
      </c>
      <c r="O1943" s="31" t="s">
        <v>451</v>
      </c>
      <c r="P1943" s="35" t="s">
        <v>455</v>
      </c>
      <c r="Q1943">
        <v>4</v>
      </c>
      <c r="R1943">
        <v>42</v>
      </c>
      <c r="S1943" s="23" t="s">
        <v>72</v>
      </c>
      <c r="T1943">
        <v>4</v>
      </c>
      <c r="U1943">
        <v>2</v>
      </c>
      <c r="V1943">
        <v>2</v>
      </c>
      <c r="W1943">
        <v>7</v>
      </c>
      <c r="AA1943">
        <v>1118</v>
      </c>
      <c r="AB1943" t="s">
        <v>16</v>
      </c>
    </row>
    <row r="1944" spans="1:28" x14ac:dyDescent="0.25">
      <c r="A1944" s="21" t="s">
        <v>1</v>
      </c>
      <c r="B1944" s="24" t="s">
        <v>70</v>
      </c>
      <c r="C1944">
        <v>6.1</v>
      </c>
      <c r="D1944" s="34">
        <v>5</v>
      </c>
      <c r="E1944" s="28" t="str">
        <f>VLOOKUP(U1944, method!$A$1:$B$15, 2, 0)</f>
        <v>中前</v>
      </c>
      <c r="F1944">
        <v>1</v>
      </c>
      <c r="G1944">
        <v>121</v>
      </c>
      <c r="H1944" s="44">
        <v>1200</v>
      </c>
      <c r="I1944" s="17" t="s">
        <v>448</v>
      </c>
      <c r="J1944">
        <v>1</v>
      </c>
      <c r="K1944">
        <v>10.46</v>
      </c>
      <c r="L1944">
        <v>4</v>
      </c>
      <c r="M1944">
        <v>7</v>
      </c>
      <c r="N1944">
        <v>24</v>
      </c>
      <c r="O1944" s="31" t="s">
        <v>439</v>
      </c>
      <c r="P1944" s="35" t="s">
        <v>455</v>
      </c>
      <c r="Q1944">
        <v>4</v>
      </c>
      <c r="R1944">
        <v>46</v>
      </c>
      <c r="S1944" s="23" t="s">
        <v>72</v>
      </c>
      <c r="T1944">
        <v>4</v>
      </c>
      <c r="U1944">
        <v>7</v>
      </c>
      <c r="V1944">
        <v>8</v>
      </c>
      <c r="W1944">
        <v>5</v>
      </c>
      <c r="AA1944">
        <v>1123</v>
      </c>
      <c r="AB1944" t="s">
        <v>16</v>
      </c>
    </row>
    <row r="1945" spans="1:28" x14ac:dyDescent="0.25">
      <c r="A1945" s="21" t="s">
        <v>1</v>
      </c>
      <c r="B1945" s="24" t="s">
        <v>70</v>
      </c>
      <c r="C1945">
        <v>24</v>
      </c>
      <c r="D1945" s="33">
        <v>3</v>
      </c>
      <c r="E1945" s="28" t="str">
        <f>VLOOKUP(U1945, method!$A$1:$B$15, 2, 0)</f>
        <v>中前</v>
      </c>
      <c r="F1945">
        <v>7</v>
      </c>
      <c r="G1945">
        <v>125</v>
      </c>
      <c r="H1945" s="44">
        <v>1200</v>
      </c>
      <c r="I1945" s="18" t="s">
        <v>201</v>
      </c>
      <c r="J1945">
        <v>1</v>
      </c>
      <c r="K1945">
        <v>11.2</v>
      </c>
      <c r="L1945">
        <v>5</v>
      </c>
      <c r="M1945">
        <v>6</v>
      </c>
      <c r="N1945">
        <v>24</v>
      </c>
      <c r="O1945" s="31" t="s">
        <v>439</v>
      </c>
      <c r="P1945" s="36" t="s">
        <v>440</v>
      </c>
      <c r="Q1945">
        <v>4</v>
      </c>
      <c r="R1945">
        <v>47</v>
      </c>
      <c r="S1945" s="23" t="s">
        <v>72</v>
      </c>
      <c r="T1945" t="s">
        <v>529</v>
      </c>
      <c r="U1945">
        <v>4</v>
      </c>
      <c r="V1945">
        <v>4</v>
      </c>
      <c r="W1945">
        <v>3</v>
      </c>
      <c r="AA1945">
        <v>1119</v>
      </c>
      <c r="AB1945" t="s">
        <v>16</v>
      </c>
    </row>
    <row r="1946" spans="1:28" x14ac:dyDescent="0.25">
      <c r="A1946" s="21" t="s">
        <v>1</v>
      </c>
      <c r="B1946" s="24" t="s">
        <v>70</v>
      </c>
      <c r="C1946">
        <v>8.3000000000000007</v>
      </c>
      <c r="D1946">
        <v>11</v>
      </c>
      <c r="E1946" s="27" t="str">
        <f>VLOOKUP(U1946, method!$A$1:$B$15, 2, 0)</f>
        <v>中後</v>
      </c>
      <c r="F1946">
        <v>8</v>
      </c>
      <c r="G1946">
        <v>122</v>
      </c>
      <c r="H1946" s="44">
        <v>1200</v>
      </c>
      <c r="I1946" s="16" t="s">
        <v>71</v>
      </c>
      <c r="J1946">
        <v>1</v>
      </c>
      <c r="K1946">
        <v>15.57</v>
      </c>
      <c r="L1946">
        <v>5</v>
      </c>
      <c r="M1946">
        <v>5</v>
      </c>
      <c r="N1946">
        <v>24</v>
      </c>
      <c r="O1946" t="s">
        <v>511</v>
      </c>
      <c r="P1946" s="35" t="s">
        <v>455</v>
      </c>
      <c r="Q1946">
        <v>4</v>
      </c>
      <c r="R1946">
        <v>47</v>
      </c>
      <c r="S1946" s="23" t="s">
        <v>72</v>
      </c>
      <c r="T1946" t="s">
        <v>1941</v>
      </c>
      <c r="U1946">
        <v>8</v>
      </c>
      <c r="V1946">
        <v>12</v>
      </c>
      <c r="W1946">
        <v>11</v>
      </c>
      <c r="AA1946">
        <v>1111</v>
      </c>
      <c r="AB1946" t="s">
        <v>16</v>
      </c>
    </row>
    <row r="1947" spans="1:28" x14ac:dyDescent="0.25">
      <c r="A1947" s="21" t="s">
        <v>1</v>
      </c>
      <c r="B1947" s="24" t="s">
        <v>70</v>
      </c>
      <c r="C1947">
        <v>23</v>
      </c>
      <c r="D1947" s="33">
        <v>3</v>
      </c>
      <c r="E1947" s="27" t="str">
        <f>VLOOKUP(U1947, method!$A$1:$B$15, 2, 0)</f>
        <v>中後</v>
      </c>
      <c r="F1947">
        <v>7</v>
      </c>
      <c r="G1947">
        <v>121</v>
      </c>
      <c r="H1947" s="44">
        <v>1200</v>
      </c>
      <c r="I1947" s="17" t="s">
        <v>448</v>
      </c>
      <c r="J1947">
        <v>1</v>
      </c>
      <c r="K1947">
        <v>10.81</v>
      </c>
      <c r="L1947">
        <v>10</v>
      </c>
      <c r="M1947">
        <v>4</v>
      </c>
      <c r="N1947">
        <v>24</v>
      </c>
      <c r="O1947" s="30" t="s">
        <v>445</v>
      </c>
      <c r="P1947" s="35" t="s">
        <v>455</v>
      </c>
      <c r="Q1947">
        <v>4</v>
      </c>
      <c r="R1947">
        <v>48</v>
      </c>
      <c r="S1947" s="23" t="s">
        <v>72</v>
      </c>
      <c r="T1947">
        <v>3</v>
      </c>
      <c r="U1947">
        <v>8</v>
      </c>
      <c r="V1947">
        <v>8</v>
      </c>
      <c r="W1947">
        <v>3</v>
      </c>
      <c r="AA1947">
        <v>1117</v>
      </c>
      <c r="AB1947" t="s">
        <v>16</v>
      </c>
    </row>
    <row r="1948" spans="1:28" x14ac:dyDescent="0.25">
      <c r="A1948" s="21" t="s">
        <v>1</v>
      </c>
      <c r="B1948" s="24" t="s">
        <v>70</v>
      </c>
      <c r="C1948">
        <v>9.1</v>
      </c>
      <c r="D1948">
        <v>7</v>
      </c>
      <c r="E1948" s="26" t="str">
        <f>VLOOKUP(U1948, method!$A$1:$B$15, 2, 0)</f>
        <v>放頭</v>
      </c>
      <c r="F1948">
        <v>9</v>
      </c>
      <c r="G1948">
        <v>125</v>
      </c>
      <c r="H1948" s="44">
        <v>1200</v>
      </c>
      <c r="I1948" s="17" t="s">
        <v>448</v>
      </c>
      <c r="J1948">
        <v>1</v>
      </c>
      <c r="K1948">
        <v>9.26</v>
      </c>
      <c r="L1948">
        <v>16</v>
      </c>
      <c r="M1948">
        <v>3</v>
      </c>
      <c r="N1948">
        <v>24</v>
      </c>
      <c r="O1948" t="s">
        <v>511</v>
      </c>
      <c r="P1948" s="35" t="s">
        <v>455</v>
      </c>
      <c r="Q1948">
        <v>4</v>
      </c>
      <c r="R1948">
        <v>50</v>
      </c>
      <c r="S1948" s="23" t="s">
        <v>72</v>
      </c>
      <c r="T1948" t="s">
        <v>456</v>
      </c>
      <c r="U1948">
        <v>3</v>
      </c>
      <c r="V1948">
        <v>4</v>
      </c>
      <c r="W1948">
        <v>7</v>
      </c>
      <c r="AA1948">
        <v>1117</v>
      </c>
      <c r="AB1948" t="s">
        <v>16</v>
      </c>
    </row>
    <row r="1949" spans="1:28" x14ac:dyDescent="0.25">
      <c r="A1949" s="21" t="s">
        <v>1</v>
      </c>
      <c r="B1949" s="24" t="s">
        <v>70</v>
      </c>
      <c r="C1949">
        <v>3.7</v>
      </c>
      <c r="D1949" s="34">
        <v>5</v>
      </c>
      <c r="E1949" s="26" t="str">
        <f>VLOOKUP(U1949, method!$A$1:$B$15, 2, 0)</f>
        <v>放頭</v>
      </c>
      <c r="F1949">
        <v>8</v>
      </c>
      <c r="G1949">
        <v>125</v>
      </c>
      <c r="H1949" s="44">
        <v>1200</v>
      </c>
      <c r="I1949" s="18" t="s">
        <v>12</v>
      </c>
      <c r="J1949">
        <v>1</v>
      </c>
      <c r="K1949">
        <v>9.3800000000000008</v>
      </c>
      <c r="L1949">
        <v>18</v>
      </c>
      <c r="M1949">
        <v>2</v>
      </c>
      <c r="N1949">
        <v>24</v>
      </c>
      <c r="O1949" t="s">
        <v>511</v>
      </c>
      <c r="P1949" s="35" t="s">
        <v>455</v>
      </c>
      <c r="Q1949">
        <v>4</v>
      </c>
      <c r="R1949">
        <v>50</v>
      </c>
      <c r="S1949" s="23" t="s">
        <v>72</v>
      </c>
      <c r="T1949" t="s">
        <v>536</v>
      </c>
      <c r="U1949">
        <v>3</v>
      </c>
      <c r="V1949">
        <v>4</v>
      </c>
      <c r="W1949">
        <v>5</v>
      </c>
      <c r="AA1949">
        <v>1111</v>
      </c>
      <c r="AB1949" t="s">
        <v>16</v>
      </c>
    </row>
    <row r="1950" spans="1:28" x14ac:dyDescent="0.25">
      <c r="A1950" s="21" t="s">
        <v>1</v>
      </c>
      <c r="B1950" s="24" t="s">
        <v>70</v>
      </c>
      <c r="C1950">
        <v>7.7</v>
      </c>
      <c r="D1950" s="33">
        <v>2</v>
      </c>
      <c r="E1950" s="26" t="str">
        <f>VLOOKUP(U1950, method!$A$1:$B$15, 2, 0)</f>
        <v>放頭</v>
      </c>
      <c r="F1950">
        <v>6</v>
      </c>
      <c r="G1950">
        <v>124</v>
      </c>
      <c r="H1950" s="44">
        <v>1200</v>
      </c>
      <c r="I1950" s="15" t="s">
        <v>391</v>
      </c>
      <c r="J1950">
        <v>1</v>
      </c>
      <c r="K1950">
        <v>8.99</v>
      </c>
      <c r="L1950">
        <v>24</v>
      </c>
      <c r="M1950">
        <v>1</v>
      </c>
      <c r="N1950">
        <v>24</v>
      </c>
      <c r="O1950" t="s">
        <v>511</v>
      </c>
      <c r="P1950" s="35" t="s">
        <v>455</v>
      </c>
      <c r="Q1950">
        <v>4</v>
      </c>
      <c r="R1950">
        <v>49</v>
      </c>
      <c r="S1950" s="23" t="s">
        <v>72</v>
      </c>
      <c r="T1950" s="10">
        <v>1</v>
      </c>
      <c r="U1950">
        <v>3</v>
      </c>
      <c r="V1950">
        <v>2</v>
      </c>
      <c r="W1950">
        <v>2</v>
      </c>
      <c r="AA1950">
        <v>1115</v>
      </c>
      <c r="AB1950" t="s">
        <v>16</v>
      </c>
    </row>
    <row r="1951" spans="1:28" x14ac:dyDescent="0.25">
      <c r="A1951" s="21" t="s">
        <v>1</v>
      </c>
      <c r="B1951" s="24" t="s">
        <v>70</v>
      </c>
      <c r="C1951">
        <v>9.8000000000000007</v>
      </c>
      <c r="D1951" s="33">
        <v>2</v>
      </c>
      <c r="E1951" s="28" t="str">
        <f>VLOOKUP(U1951, method!$A$1:$B$15, 2, 0)</f>
        <v>中前</v>
      </c>
      <c r="F1951">
        <v>1</v>
      </c>
      <c r="G1951">
        <v>123</v>
      </c>
      <c r="H1951" s="44">
        <v>1200</v>
      </c>
      <c r="I1951" s="17" t="s">
        <v>448</v>
      </c>
      <c r="J1951">
        <v>1</v>
      </c>
      <c r="K1951">
        <v>9.11</v>
      </c>
      <c r="L1951">
        <v>26</v>
      </c>
      <c r="M1951">
        <v>12</v>
      </c>
      <c r="N1951">
        <v>23</v>
      </c>
      <c r="O1951" t="s">
        <v>511</v>
      </c>
      <c r="P1951" s="35" t="s">
        <v>455</v>
      </c>
      <c r="Q1951">
        <v>4</v>
      </c>
      <c r="R1951">
        <v>49</v>
      </c>
      <c r="S1951" s="23" t="s">
        <v>72</v>
      </c>
      <c r="T1951">
        <v>3</v>
      </c>
      <c r="U1951">
        <v>4</v>
      </c>
      <c r="V1951">
        <v>3</v>
      </c>
      <c r="W1951">
        <v>2</v>
      </c>
      <c r="AA1951">
        <v>1116</v>
      </c>
      <c r="AB1951" t="s">
        <v>16</v>
      </c>
    </row>
    <row r="1952" spans="1:28" x14ac:dyDescent="0.25">
      <c r="A1952" s="21" t="s">
        <v>1</v>
      </c>
      <c r="B1952" s="24" t="s">
        <v>70</v>
      </c>
      <c r="C1952">
        <v>38</v>
      </c>
      <c r="D1952" s="34">
        <v>5</v>
      </c>
      <c r="E1952" s="28" t="str">
        <f>VLOOKUP(U1952, method!$A$1:$B$15, 2, 0)</f>
        <v>中前</v>
      </c>
      <c r="F1952">
        <v>4</v>
      </c>
      <c r="G1952">
        <v>122</v>
      </c>
      <c r="H1952" s="44">
        <v>1200</v>
      </c>
      <c r="I1952" s="17" t="s">
        <v>448</v>
      </c>
      <c r="J1952">
        <v>1</v>
      </c>
      <c r="K1952">
        <v>9.66</v>
      </c>
      <c r="L1952">
        <v>3</v>
      </c>
      <c r="M1952">
        <v>12</v>
      </c>
      <c r="N1952">
        <v>23</v>
      </c>
      <c r="O1952" t="s">
        <v>511</v>
      </c>
      <c r="P1952" s="35" t="s">
        <v>455</v>
      </c>
      <c r="Q1952">
        <v>4</v>
      </c>
      <c r="R1952">
        <v>49</v>
      </c>
      <c r="S1952" s="23" t="s">
        <v>72</v>
      </c>
      <c r="T1952" s="10">
        <v>1</v>
      </c>
      <c r="U1952">
        <v>5</v>
      </c>
      <c r="V1952">
        <v>7</v>
      </c>
      <c r="W1952">
        <v>5</v>
      </c>
      <c r="AA1952">
        <v>1116</v>
      </c>
      <c r="AB1952" t="s">
        <v>16</v>
      </c>
    </row>
    <row r="1953" spans="1:29" x14ac:dyDescent="0.25">
      <c r="A1953" s="21" t="s">
        <v>1</v>
      </c>
      <c r="B1953" s="24" t="s">
        <v>70</v>
      </c>
      <c r="C1953">
        <v>21</v>
      </c>
      <c r="D1953">
        <v>10</v>
      </c>
      <c r="E1953" s="26" t="str">
        <f>VLOOKUP(U1953, method!$A$1:$B$15, 2, 0)</f>
        <v>放頭</v>
      </c>
      <c r="F1953">
        <v>8</v>
      </c>
      <c r="G1953">
        <v>126</v>
      </c>
      <c r="H1953" s="44">
        <v>1200</v>
      </c>
      <c r="I1953" s="15" t="s">
        <v>391</v>
      </c>
      <c r="J1953">
        <v>1</v>
      </c>
      <c r="K1953">
        <v>11.36</v>
      </c>
      <c r="L1953">
        <v>8</v>
      </c>
      <c r="M1953">
        <v>11</v>
      </c>
      <c r="N1953">
        <v>23</v>
      </c>
      <c r="O1953" s="31" t="s">
        <v>439</v>
      </c>
      <c r="P1953" s="35" t="s">
        <v>455</v>
      </c>
      <c r="Q1953">
        <v>4</v>
      </c>
      <c r="R1953">
        <v>51</v>
      </c>
      <c r="S1953" s="23" t="s">
        <v>72</v>
      </c>
      <c r="T1953">
        <v>9</v>
      </c>
      <c r="U1953">
        <v>2</v>
      </c>
      <c r="V1953">
        <v>2</v>
      </c>
      <c r="W1953">
        <v>10</v>
      </c>
      <c r="AA1953">
        <v>1114</v>
      </c>
      <c r="AB1953" t="s">
        <v>16</v>
      </c>
    </row>
    <row r="1954" spans="1:29" x14ac:dyDescent="0.25">
      <c r="A1954" s="21" t="s">
        <v>1</v>
      </c>
      <c r="B1954" s="24" t="s">
        <v>70</v>
      </c>
      <c r="C1954">
        <v>50</v>
      </c>
      <c r="D1954">
        <v>8</v>
      </c>
      <c r="E1954" s="28" t="str">
        <f>VLOOKUP(U1954, method!$A$1:$B$15, 2, 0)</f>
        <v>中前</v>
      </c>
      <c r="F1954">
        <v>4</v>
      </c>
      <c r="G1954">
        <v>126</v>
      </c>
      <c r="H1954" s="46">
        <v>1000</v>
      </c>
      <c r="I1954" s="17" t="s">
        <v>448</v>
      </c>
      <c r="J1954">
        <v>0</v>
      </c>
      <c r="K1954">
        <v>57.78</v>
      </c>
      <c r="L1954">
        <v>15</v>
      </c>
      <c r="M1954">
        <v>10</v>
      </c>
      <c r="N1954">
        <v>23</v>
      </c>
      <c r="O1954" t="s">
        <v>491</v>
      </c>
      <c r="P1954" s="35" t="s">
        <v>455</v>
      </c>
      <c r="Q1954">
        <v>4</v>
      </c>
      <c r="R1954">
        <v>53</v>
      </c>
      <c r="S1954" s="23" t="s">
        <v>72</v>
      </c>
      <c r="T1954" t="s">
        <v>558</v>
      </c>
      <c r="U1954">
        <v>5</v>
      </c>
      <c r="V1954">
        <v>6</v>
      </c>
      <c r="W1954">
        <v>8</v>
      </c>
      <c r="AA1954">
        <v>1110</v>
      </c>
      <c r="AB1954" t="s">
        <v>867</v>
      </c>
    </row>
    <row r="1955" spans="1:29" x14ac:dyDescent="0.25">
      <c r="A1955" s="21" t="s">
        <v>1</v>
      </c>
      <c r="B1955" s="24" t="s">
        <v>70</v>
      </c>
      <c r="C1955">
        <v>63</v>
      </c>
      <c r="D1955">
        <v>9</v>
      </c>
      <c r="E1955" s="26" t="str">
        <f>VLOOKUP(U1955, method!$A$1:$B$15, 2, 0)</f>
        <v>放頭</v>
      </c>
      <c r="F1955">
        <v>8</v>
      </c>
      <c r="G1955">
        <v>130</v>
      </c>
      <c r="H1955" s="44">
        <v>1200</v>
      </c>
      <c r="I1955" s="17" t="s">
        <v>448</v>
      </c>
      <c r="J1955">
        <v>1</v>
      </c>
      <c r="K1955">
        <v>11.48</v>
      </c>
      <c r="L1955">
        <v>10</v>
      </c>
      <c r="M1955">
        <v>9</v>
      </c>
      <c r="N1955">
        <v>23</v>
      </c>
      <c r="O1955" t="s">
        <v>545</v>
      </c>
      <c r="P1955" s="36" t="s">
        <v>479</v>
      </c>
      <c r="Q1955">
        <v>4</v>
      </c>
      <c r="R1955">
        <v>55</v>
      </c>
      <c r="S1955" s="23" t="s">
        <v>72</v>
      </c>
      <c r="T1955" t="s">
        <v>508</v>
      </c>
      <c r="U1955">
        <v>1</v>
      </c>
      <c r="V1955">
        <v>1</v>
      </c>
      <c r="W1955">
        <v>9</v>
      </c>
      <c r="AA1955">
        <v>1091</v>
      </c>
      <c r="AB1955" t="s">
        <v>30</v>
      </c>
    </row>
    <row r="1956" spans="1:29" x14ac:dyDescent="0.25">
      <c r="A1956" s="21" t="s">
        <v>1</v>
      </c>
      <c r="B1956" s="24" t="s">
        <v>70</v>
      </c>
      <c r="C1956">
        <v>47</v>
      </c>
      <c r="D1956">
        <v>13</v>
      </c>
      <c r="E1956" s="28" t="str">
        <f>VLOOKUP(U1956, method!$A$1:$B$15, 2, 0)</f>
        <v>中前</v>
      </c>
      <c r="F1956">
        <v>12</v>
      </c>
      <c r="G1956">
        <v>132</v>
      </c>
      <c r="H1956" s="44">
        <v>1200</v>
      </c>
      <c r="I1956" s="20" t="s">
        <v>817</v>
      </c>
      <c r="J1956">
        <v>1</v>
      </c>
      <c r="K1956">
        <v>10.97</v>
      </c>
      <c r="L1956">
        <v>1</v>
      </c>
      <c r="M1956">
        <v>7</v>
      </c>
      <c r="N1956">
        <v>23</v>
      </c>
      <c r="O1956" t="s">
        <v>551</v>
      </c>
      <c r="P1956" s="35" t="s">
        <v>455</v>
      </c>
      <c r="Q1956">
        <v>4</v>
      </c>
      <c r="R1956">
        <v>57</v>
      </c>
      <c r="S1956" s="23" t="s">
        <v>72</v>
      </c>
      <c r="T1956" t="s">
        <v>476</v>
      </c>
      <c r="U1956">
        <v>6</v>
      </c>
      <c r="V1956">
        <v>7</v>
      </c>
      <c r="W1956">
        <v>13</v>
      </c>
      <c r="AA1956">
        <v>1096</v>
      </c>
      <c r="AB1956" t="s">
        <v>237</v>
      </c>
    </row>
    <row r="1957" spans="1:29" x14ac:dyDescent="0.25">
      <c r="A1957" s="21" t="s">
        <v>1</v>
      </c>
      <c r="B1957" s="24" t="s">
        <v>70</v>
      </c>
      <c r="C1957">
        <v>5.6</v>
      </c>
      <c r="D1957">
        <v>12</v>
      </c>
      <c r="E1957" s="26" t="str">
        <f>VLOOKUP(U1957, method!$A$1:$B$15, 2, 0)</f>
        <v>放頭</v>
      </c>
      <c r="F1957">
        <v>12</v>
      </c>
      <c r="G1957">
        <v>133</v>
      </c>
      <c r="H1957" s="44">
        <v>1200</v>
      </c>
      <c r="I1957" s="18" t="s">
        <v>12</v>
      </c>
      <c r="J1957">
        <v>1</v>
      </c>
      <c r="K1957">
        <v>14.15</v>
      </c>
      <c r="L1957">
        <v>21</v>
      </c>
      <c r="M1957">
        <v>5</v>
      </c>
      <c r="N1957">
        <v>23</v>
      </c>
      <c r="O1957" t="s">
        <v>631</v>
      </c>
      <c r="P1957" s="35" t="s">
        <v>455</v>
      </c>
      <c r="Q1957">
        <v>4</v>
      </c>
      <c r="R1957">
        <v>57</v>
      </c>
      <c r="S1957" s="23" t="s">
        <v>72</v>
      </c>
      <c r="T1957" t="s">
        <v>1944</v>
      </c>
      <c r="U1957">
        <v>3</v>
      </c>
      <c r="V1957">
        <v>4</v>
      </c>
      <c r="W1957">
        <v>12</v>
      </c>
      <c r="AA1957">
        <v>1091</v>
      </c>
      <c r="AB1957" t="s">
        <v>16</v>
      </c>
    </row>
    <row r="1958" spans="1:29" x14ac:dyDescent="0.25">
      <c r="A1958" s="21" t="s">
        <v>1</v>
      </c>
      <c r="B1958" s="24" t="s">
        <v>70</v>
      </c>
      <c r="C1958">
        <v>8.9</v>
      </c>
      <c r="D1958">
        <v>10</v>
      </c>
      <c r="E1958" s="28" t="str">
        <f>VLOOKUP(U1958, method!$A$1:$B$15, 2, 0)</f>
        <v>中前</v>
      </c>
      <c r="F1958">
        <v>3</v>
      </c>
      <c r="G1958">
        <v>130</v>
      </c>
      <c r="H1958" s="44">
        <v>1200</v>
      </c>
      <c r="I1958" s="17" t="s">
        <v>448</v>
      </c>
      <c r="J1958">
        <v>1</v>
      </c>
      <c r="K1958">
        <v>10.89</v>
      </c>
      <c r="L1958">
        <v>19</v>
      </c>
      <c r="M1958">
        <v>4</v>
      </c>
      <c r="N1958">
        <v>23</v>
      </c>
      <c r="O1958" s="31" t="s">
        <v>435</v>
      </c>
      <c r="P1958" s="35" t="s">
        <v>455</v>
      </c>
      <c r="Q1958">
        <v>4</v>
      </c>
      <c r="R1958">
        <v>57</v>
      </c>
      <c r="S1958" s="23" t="s">
        <v>72</v>
      </c>
      <c r="T1958">
        <v>7</v>
      </c>
      <c r="U1958">
        <v>7</v>
      </c>
      <c r="V1958">
        <v>8</v>
      </c>
      <c r="W1958">
        <v>10</v>
      </c>
      <c r="AA1958">
        <v>1087</v>
      </c>
      <c r="AB1958" t="s">
        <v>16</v>
      </c>
    </row>
    <row r="1959" spans="1:29" x14ac:dyDescent="0.25">
      <c r="A1959" s="21" t="s">
        <v>1</v>
      </c>
      <c r="B1959" s="24" t="s">
        <v>70</v>
      </c>
      <c r="C1959">
        <v>4.4000000000000004</v>
      </c>
      <c r="D1959" s="33">
        <v>1</v>
      </c>
      <c r="E1959" s="26" t="str">
        <f>VLOOKUP(U1959, method!$A$1:$B$15, 2, 0)</f>
        <v>放頭</v>
      </c>
      <c r="F1959">
        <v>3</v>
      </c>
      <c r="G1959">
        <v>127</v>
      </c>
      <c r="H1959" s="44">
        <v>1200</v>
      </c>
      <c r="I1959" s="18" t="s">
        <v>12</v>
      </c>
      <c r="J1959">
        <v>1</v>
      </c>
      <c r="K1959">
        <v>10.26</v>
      </c>
      <c r="L1959">
        <v>26</v>
      </c>
      <c r="M1959">
        <v>3</v>
      </c>
      <c r="N1959">
        <v>23</v>
      </c>
      <c r="O1959" t="s">
        <v>631</v>
      </c>
      <c r="P1959" s="35" t="s">
        <v>455</v>
      </c>
      <c r="Q1959">
        <v>4</v>
      </c>
      <c r="R1959">
        <v>52</v>
      </c>
      <c r="S1959" s="23" t="s">
        <v>72</v>
      </c>
      <c r="T1959" s="10" t="s">
        <v>613</v>
      </c>
      <c r="U1959">
        <v>1</v>
      </c>
      <c r="V1959">
        <v>1</v>
      </c>
      <c r="W1959">
        <v>1</v>
      </c>
      <c r="AA1959">
        <v>1092</v>
      </c>
      <c r="AB1959" t="s">
        <v>16</v>
      </c>
    </row>
    <row r="1960" spans="1:29" x14ac:dyDescent="0.25">
      <c r="A1960" s="21" t="s">
        <v>1</v>
      </c>
      <c r="B1960" s="24" t="s">
        <v>70</v>
      </c>
      <c r="C1960">
        <v>73</v>
      </c>
      <c r="D1960" s="34">
        <v>4</v>
      </c>
      <c r="E1960" s="27" t="str">
        <f>VLOOKUP(U1960, method!$A$1:$B$15, 2, 0)</f>
        <v>中後</v>
      </c>
      <c r="F1960">
        <v>1</v>
      </c>
      <c r="G1960">
        <v>127</v>
      </c>
      <c r="H1960" s="46">
        <v>1000</v>
      </c>
      <c r="I1960" s="17" t="s">
        <v>448</v>
      </c>
      <c r="J1960">
        <v>0</v>
      </c>
      <c r="K1960">
        <v>56.36</v>
      </c>
      <c r="L1960">
        <v>11</v>
      </c>
      <c r="M1960">
        <v>3</v>
      </c>
      <c r="N1960">
        <v>23</v>
      </c>
      <c r="O1960" t="s">
        <v>532</v>
      </c>
      <c r="P1960" s="35" t="s">
        <v>455</v>
      </c>
      <c r="Q1960">
        <v>4</v>
      </c>
      <c r="R1960">
        <v>52</v>
      </c>
      <c r="S1960" s="23" t="s">
        <v>72</v>
      </c>
      <c r="T1960" t="s">
        <v>536</v>
      </c>
      <c r="U1960">
        <v>8</v>
      </c>
      <c r="V1960">
        <v>10</v>
      </c>
      <c r="W1960">
        <v>4</v>
      </c>
      <c r="AA1960">
        <v>1092</v>
      </c>
      <c r="AB1960" t="s">
        <v>100</v>
      </c>
    </row>
    <row r="1961" spans="1:29" x14ac:dyDescent="0.25">
      <c r="A1961" s="21" t="s">
        <v>1</v>
      </c>
      <c r="B1961" s="25" t="s">
        <v>75</v>
      </c>
      <c r="C1961">
        <v>20</v>
      </c>
      <c r="D1961">
        <v>7</v>
      </c>
      <c r="E1961" s="28" t="str">
        <f>VLOOKUP(U1961, method!$A$1:$B$15, 2, 0)</f>
        <v>中前</v>
      </c>
      <c r="F1961">
        <v>6</v>
      </c>
      <c r="G1961">
        <v>115</v>
      </c>
      <c r="H1961" s="46">
        <v>1400</v>
      </c>
      <c r="I1961" s="15" t="s">
        <v>390</v>
      </c>
      <c r="J1961">
        <v>1</v>
      </c>
      <c r="K1961">
        <v>22.39</v>
      </c>
      <c r="L1961">
        <v>28</v>
      </c>
      <c r="M1961">
        <v>6</v>
      </c>
      <c r="N1961">
        <v>25</v>
      </c>
      <c r="O1961" t="s">
        <v>551</v>
      </c>
      <c r="P1961" s="35" t="s">
        <v>455</v>
      </c>
      <c r="Q1961">
        <v>5</v>
      </c>
      <c r="R1961">
        <v>17</v>
      </c>
      <c r="S1961" s="16" t="s">
        <v>77</v>
      </c>
      <c r="T1961" t="s">
        <v>473</v>
      </c>
      <c r="U1961">
        <v>4</v>
      </c>
      <c r="V1961">
        <v>5</v>
      </c>
      <c r="W1961">
        <v>4</v>
      </c>
      <c r="X1961">
        <v>7</v>
      </c>
      <c r="AA1961">
        <v>1115</v>
      </c>
      <c r="AB1961" t="s">
        <v>30</v>
      </c>
    </row>
    <row r="1962" spans="1:29" x14ac:dyDescent="0.25">
      <c r="A1962" s="21" t="s">
        <v>1</v>
      </c>
      <c r="B1962" s="25" t="s">
        <v>75</v>
      </c>
      <c r="C1962">
        <v>55</v>
      </c>
      <c r="D1962" s="34">
        <v>5</v>
      </c>
      <c r="E1962" s="27" t="str">
        <f>VLOOKUP(U1962, method!$A$1:$B$15, 2, 0)</f>
        <v>中後</v>
      </c>
      <c r="F1962">
        <v>3</v>
      </c>
      <c r="G1962">
        <v>115</v>
      </c>
      <c r="H1962" s="44">
        <v>1200</v>
      </c>
      <c r="I1962" s="15" t="s">
        <v>390</v>
      </c>
      <c r="J1962">
        <v>1</v>
      </c>
      <c r="K1962">
        <v>9.9600000000000009</v>
      </c>
      <c r="L1962">
        <v>18</v>
      </c>
      <c r="M1962">
        <v>5</v>
      </c>
      <c r="N1962">
        <v>25</v>
      </c>
      <c r="O1962" t="s">
        <v>511</v>
      </c>
      <c r="P1962" s="35" t="s">
        <v>455</v>
      </c>
      <c r="Q1962">
        <v>5</v>
      </c>
      <c r="R1962">
        <v>18</v>
      </c>
      <c r="S1962" s="16" t="s">
        <v>77</v>
      </c>
      <c r="T1962" t="s">
        <v>495</v>
      </c>
      <c r="U1962">
        <v>8</v>
      </c>
      <c r="V1962">
        <v>7</v>
      </c>
      <c r="W1962">
        <v>5</v>
      </c>
      <c r="AA1962">
        <v>1120</v>
      </c>
      <c r="AB1962" t="s">
        <v>30</v>
      </c>
    </row>
    <row r="1963" spans="1:29" x14ac:dyDescent="0.25">
      <c r="A1963" s="21" t="s">
        <v>1</v>
      </c>
      <c r="B1963" s="25" t="s">
        <v>75</v>
      </c>
      <c r="C1963">
        <v>16</v>
      </c>
      <c r="D1963">
        <v>11</v>
      </c>
      <c r="E1963" s="28" t="str">
        <f>VLOOKUP(U1963, method!$A$1:$B$15, 2, 0)</f>
        <v>中前</v>
      </c>
      <c r="F1963">
        <v>6</v>
      </c>
      <c r="G1963">
        <v>116</v>
      </c>
      <c r="H1963" s="46">
        <v>1650</v>
      </c>
      <c r="I1963" s="25" t="s">
        <v>26</v>
      </c>
      <c r="J1963">
        <v>1</v>
      </c>
      <c r="K1963">
        <v>40.380000000000003</v>
      </c>
      <c r="L1963">
        <v>9</v>
      </c>
      <c r="M1963">
        <v>4</v>
      </c>
      <c r="N1963">
        <v>25</v>
      </c>
      <c r="O1963" s="31" t="s">
        <v>439</v>
      </c>
      <c r="P1963" s="35" t="s">
        <v>436</v>
      </c>
      <c r="Q1963">
        <v>5</v>
      </c>
      <c r="R1963">
        <v>20</v>
      </c>
      <c r="S1963" s="16" t="s">
        <v>77</v>
      </c>
      <c r="T1963">
        <v>5</v>
      </c>
      <c r="U1963">
        <v>5</v>
      </c>
      <c r="V1963">
        <v>5</v>
      </c>
      <c r="W1963">
        <v>6</v>
      </c>
      <c r="X1963">
        <v>11</v>
      </c>
      <c r="AA1963">
        <v>1119</v>
      </c>
      <c r="AB1963" t="s">
        <v>30</v>
      </c>
    </row>
    <row r="1964" spans="1:29" x14ac:dyDescent="0.25">
      <c r="A1964" s="21" t="s">
        <v>1</v>
      </c>
      <c r="B1964" s="25" t="s">
        <v>75</v>
      </c>
      <c r="C1964" t="s">
        <v>463</v>
      </c>
      <c r="D1964" t="s">
        <v>724</v>
      </c>
      <c r="F1964" t="s">
        <v>463</v>
      </c>
      <c r="G1964">
        <v>115</v>
      </c>
      <c r="H1964" s="46">
        <v>1650</v>
      </c>
      <c r="I1964" s="20" t="s">
        <v>56</v>
      </c>
      <c r="J1964" t="s">
        <v>463</v>
      </c>
      <c r="L1964">
        <v>19</v>
      </c>
      <c r="M1964">
        <v>3</v>
      </c>
      <c r="N1964">
        <v>25</v>
      </c>
      <c r="O1964" s="30" t="s">
        <v>445</v>
      </c>
      <c r="P1964" s="35" t="s">
        <v>436</v>
      </c>
      <c r="Q1964">
        <v>5</v>
      </c>
      <c r="R1964">
        <v>20</v>
      </c>
      <c r="S1964" s="16" t="s">
        <v>77</v>
      </c>
      <c r="T1964" t="s">
        <v>463</v>
      </c>
      <c r="U1964" t="s">
        <v>463</v>
      </c>
      <c r="AA1964" t="s">
        <v>463</v>
      </c>
      <c r="AB1964" t="s">
        <v>463</v>
      </c>
      <c r="AC1964" t="s">
        <v>463</v>
      </c>
    </row>
    <row r="1965" spans="1:29" x14ac:dyDescent="0.25">
      <c r="A1965" s="21" t="s">
        <v>1</v>
      </c>
      <c r="B1965" s="25" t="s">
        <v>75</v>
      </c>
      <c r="C1965">
        <v>6.5</v>
      </c>
      <c r="D1965" s="34">
        <v>4</v>
      </c>
      <c r="E1965" s="26" t="str">
        <f>VLOOKUP(U1965, method!$A$1:$B$15, 2, 0)</f>
        <v>放頭</v>
      </c>
      <c r="F1965">
        <v>8</v>
      </c>
      <c r="G1965">
        <v>115</v>
      </c>
      <c r="H1965" s="46">
        <v>1650</v>
      </c>
      <c r="I1965" s="20" t="s">
        <v>56</v>
      </c>
      <c r="J1965">
        <v>1</v>
      </c>
      <c r="K1965">
        <v>40.869999999999997</v>
      </c>
      <c r="L1965">
        <v>5</v>
      </c>
      <c r="M1965">
        <v>2</v>
      </c>
      <c r="N1965">
        <v>25</v>
      </c>
      <c r="O1965" s="31" t="s">
        <v>439</v>
      </c>
      <c r="P1965" s="35" t="s">
        <v>455</v>
      </c>
      <c r="Q1965">
        <v>5</v>
      </c>
      <c r="R1965">
        <v>20</v>
      </c>
      <c r="S1965" s="16" t="s">
        <v>77</v>
      </c>
      <c r="T1965" s="10" t="s">
        <v>597</v>
      </c>
      <c r="U1965">
        <v>2</v>
      </c>
      <c r="V1965">
        <v>3</v>
      </c>
      <c r="W1965">
        <v>6</v>
      </c>
      <c r="X1965">
        <v>4</v>
      </c>
      <c r="AA1965">
        <v>1137</v>
      </c>
      <c r="AB1965" t="s">
        <v>1948</v>
      </c>
    </row>
    <row r="1966" spans="1:29" x14ac:dyDescent="0.25">
      <c r="A1966" s="21" t="s">
        <v>1</v>
      </c>
      <c r="B1966" s="25" t="s">
        <v>75</v>
      </c>
      <c r="C1966">
        <v>16</v>
      </c>
      <c r="D1966" s="34">
        <v>5</v>
      </c>
      <c r="E1966" s="27" t="str">
        <f>VLOOKUP(U1966, method!$A$1:$B$15, 2, 0)</f>
        <v>中後</v>
      </c>
      <c r="F1966">
        <v>11</v>
      </c>
      <c r="G1966">
        <v>117</v>
      </c>
      <c r="H1966" s="46">
        <v>1800</v>
      </c>
      <c r="I1966" s="25" t="s">
        <v>120</v>
      </c>
      <c r="J1966">
        <v>1</v>
      </c>
      <c r="K1966">
        <v>50.41</v>
      </c>
      <c r="L1966">
        <v>18</v>
      </c>
      <c r="M1966">
        <v>12</v>
      </c>
      <c r="N1966">
        <v>24</v>
      </c>
      <c r="O1966" t="s">
        <v>511</v>
      </c>
      <c r="P1966" s="35" t="s">
        <v>455</v>
      </c>
      <c r="Q1966">
        <v>5</v>
      </c>
      <c r="R1966">
        <v>22</v>
      </c>
      <c r="S1966" s="16" t="s">
        <v>77</v>
      </c>
      <c r="T1966" t="s">
        <v>637</v>
      </c>
      <c r="U1966">
        <v>10</v>
      </c>
      <c r="V1966">
        <v>9</v>
      </c>
      <c r="W1966">
        <v>10</v>
      </c>
      <c r="X1966">
        <v>9</v>
      </c>
      <c r="Y1966">
        <v>5</v>
      </c>
      <c r="AA1966">
        <v>1132</v>
      </c>
      <c r="AB1966" t="s">
        <v>1950</v>
      </c>
    </row>
    <row r="1967" spans="1:29" x14ac:dyDescent="0.25">
      <c r="A1967" s="21" t="s">
        <v>1</v>
      </c>
      <c r="B1967" s="25" t="s">
        <v>75</v>
      </c>
      <c r="C1967">
        <v>19</v>
      </c>
      <c r="D1967">
        <v>7</v>
      </c>
      <c r="E1967" s="28" t="str">
        <f>VLOOKUP(U1967, method!$A$1:$B$15, 2, 0)</f>
        <v>中前</v>
      </c>
      <c r="F1967">
        <v>3</v>
      </c>
      <c r="G1967">
        <v>119</v>
      </c>
      <c r="H1967" s="46">
        <v>1650</v>
      </c>
      <c r="I1967" s="18" t="s">
        <v>407</v>
      </c>
      <c r="J1967">
        <v>1</v>
      </c>
      <c r="K1967">
        <v>41.57</v>
      </c>
      <c r="L1967">
        <v>4</v>
      </c>
      <c r="M1967">
        <v>12</v>
      </c>
      <c r="N1967">
        <v>24</v>
      </c>
      <c r="O1967" s="31" t="s">
        <v>439</v>
      </c>
      <c r="P1967" s="35" t="s">
        <v>455</v>
      </c>
      <c r="Q1967">
        <v>5</v>
      </c>
      <c r="R1967">
        <v>24</v>
      </c>
      <c r="S1967" s="16" t="s">
        <v>77</v>
      </c>
      <c r="T1967" t="s">
        <v>637</v>
      </c>
      <c r="U1967">
        <v>5</v>
      </c>
      <c r="V1967">
        <v>5</v>
      </c>
      <c r="W1967">
        <v>5</v>
      </c>
      <c r="X1967">
        <v>7</v>
      </c>
      <c r="AA1967">
        <v>1132</v>
      </c>
      <c r="AB1967" t="s">
        <v>30</v>
      </c>
    </row>
    <row r="1968" spans="1:29" x14ac:dyDescent="0.25">
      <c r="A1968" s="21" t="s">
        <v>1</v>
      </c>
      <c r="B1968" s="25" t="s">
        <v>75</v>
      </c>
      <c r="C1968">
        <v>6.8</v>
      </c>
      <c r="D1968">
        <v>9</v>
      </c>
      <c r="E1968" s="26" t="str">
        <f>VLOOKUP(U1968, method!$A$1:$B$15, 2, 0)</f>
        <v>放頭</v>
      </c>
      <c r="F1968">
        <v>4</v>
      </c>
      <c r="G1968">
        <v>121</v>
      </c>
      <c r="H1968" s="46">
        <v>1650</v>
      </c>
      <c r="I1968" s="16" t="s">
        <v>71</v>
      </c>
      <c r="J1968">
        <v>1</v>
      </c>
      <c r="K1968">
        <v>41.61</v>
      </c>
      <c r="L1968">
        <v>20</v>
      </c>
      <c r="M1968">
        <v>11</v>
      </c>
      <c r="N1968">
        <v>24</v>
      </c>
      <c r="O1968" s="31" t="s">
        <v>435</v>
      </c>
      <c r="P1968" s="36" t="s">
        <v>440</v>
      </c>
      <c r="Q1968">
        <v>5</v>
      </c>
      <c r="R1968">
        <v>26</v>
      </c>
      <c r="S1968" s="16" t="s">
        <v>77</v>
      </c>
      <c r="T1968">
        <v>7</v>
      </c>
      <c r="U1968">
        <v>3</v>
      </c>
      <c r="V1968">
        <v>2</v>
      </c>
      <c r="W1968">
        <v>2</v>
      </c>
      <c r="X1968">
        <v>9</v>
      </c>
      <c r="AA1968">
        <v>1122</v>
      </c>
      <c r="AB1968" t="s">
        <v>30</v>
      </c>
    </row>
    <row r="1969" spans="1:28" x14ac:dyDescent="0.25">
      <c r="A1969" s="21" t="s">
        <v>1</v>
      </c>
      <c r="B1969" s="25" t="s">
        <v>75</v>
      </c>
      <c r="C1969">
        <v>8.8000000000000007</v>
      </c>
      <c r="D1969">
        <v>6</v>
      </c>
      <c r="E1969" s="27" t="str">
        <f>VLOOKUP(U1969, method!$A$1:$B$15, 2, 0)</f>
        <v>中後</v>
      </c>
      <c r="F1969">
        <v>5</v>
      </c>
      <c r="G1969">
        <v>121</v>
      </c>
      <c r="H1969" s="46">
        <v>1650</v>
      </c>
      <c r="I1969" s="17" t="s">
        <v>448</v>
      </c>
      <c r="J1969">
        <v>1</v>
      </c>
      <c r="K1969">
        <v>39.950000000000003</v>
      </c>
      <c r="L1969">
        <v>9</v>
      </c>
      <c r="M1969">
        <v>11</v>
      </c>
      <c r="N1969">
        <v>24</v>
      </c>
      <c r="O1969" t="s">
        <v>511</v>
      </c>
      <c r="P1969" s="35" t="s">
        <v>455</v>
      </c>
      <c r="Q1969">
        <v>5</v>
      </c>
      <c r="R1969">
        <v>28</v>
      </c>
      <c r="S1969" s="16" t="s">
        <v>77</v>
      </c>
      <c r="T1969" t="s">
        <v>508</v>
      </c>
      <c r="U1969">
        <v>8</v>
      </c>
      <c r="V1969">
        <v>7</v>
      </c>
      <c r="W1969">
        <v>5</v>
      </c>
      <c r="X1969">
        <v>6</v>
      </c>
      <c r="AA1969">
        <v>1137</v>
      </c>
      <c r="AB1969" t="s">
        <v>30</v>
      </c>
    </row>
    <row r="1970" spans="1:28" x14ac:dyDescent="0.25">
      <c r="A1970" s="21" t="s">
        <v>1</v>
      </c>
      <c r="B1970" s="25" t="s">
        <v>75</v>
      </c>
      <c r="C1970">
        <v>23</v>
      </c>
      <c r="D1970">
        <v>10</v>
      </c>
      <c r="E1970" s="29" t="str">
        <f>VLOOKUP(U1970, method!$A$1:$B$15, 2, 0)</f>
        <v>留後</v>
      </c>
      <c r="F1970">
        <v>12</v>
      </c>
      <c r="G1970">
        <v>126</v>
      </c>
      <c r="H1970" s="46">
        <v>1650</v>
      </c>
      <c r="I1970" s="24" t="s">
        <v>146</v>
      </c>
      <c r="J1970">
        <v>1</v>
      </c>
      <c r="K1970">
        <v>42.25</v>
      </c>
      <c r="L1970">
        <v>12</v>
      </c>
      <c r="M1970">
        <v>6</v>
      </c>
      <c r="N1970">
        <v>24</v>
      </c>
      <c r="O1970" s="30" t="s">
        <v>445</v>
      </c>
      <c r="P1970" s="35" t="s">
        <v>455</v>
      </c>
      <c r="Q1970">
        <v>5</v>
      </c>
      <c r="R1970">
        <v>31</v>
      </c>
      <c r="S1970" s="16" t="s">
        <v>77</v>
      </c>
      <c r="T1970">
        <v>11</v>
      </c>
      <c r="U1970">
        <v>11</v>
      </c>
      <c r="V1970">
        <v>11</v>
      </c>
      <c r="W1970">
        <v>11</v>
      </c>
      <c r="X1970">
        <v>10</v>
      </c>
      <c r="AA1970">
        <v>1111</v>
      </c>
      <c r="AB1970" t="s">
        <v>30</v>
      </c>
    </row>
    <row r="1971" spans="1:28" x14ac:dyDescent="0.25">
      <c r="A1971" s="21" t="s">
        <v>1</v>
      </c>
      <c r="B1971" s="25" t="s">
        <v>75</v>
      </c>
      <c r="C1971">
        <v>9.9</v>
      </c>
      <c r="D1971">
        <v>7</v>
      </c>
      <c r="E1971" s="27" t="str">
        <f>VLOOKUP(U1971, method!$A$1:$B$15, 2, 0)</f>
        <v>中後</v>
      </c>
      <c r="F1971">
        <v>14</v>
      </c>
      <c r="G1971">
        <v>118</v>
      </c>
      <c r="H1971" s="46">
        <v>1650</v>
      </c>
      <c r="I1971" s="15" t="s">
        <v>441</v>
      </c>
      <c r="J1971">
        <v>1</v>
      </c>
      <c r="K1971">
        <v>40.61</v>
      </c>
      <c r="L1971">
        <v>20</v>
      </c>
      <c r="M1971">
        <v>4</v>
      </c>
      <c r="N1971">
        <v>24</v>
      </c>
      <c r="O1971" t="s">
        <v>511</v>
      </c>
      <c r="P1971" s="35" t="s">
        <v>455</v>
      </c>
      <c r="Q1971">
        <v>5</v>
      </c>
      <c r="R1971">
        <v>33</v>
      </c>
      <c r="S1971" s="16" t="s">
        <v>77</v>
      </c>
      <c r="T1971">
        <v>8</v>
      </c>
      <c r="U1971">
        <v>8</v>
      </c>
      <c r="V1971">
        <v>9</v>
      </c>
      <c r="W1971">
        <v>9</v>
      </c>
      <c r="X1971">
        <v>7</v>
      </c>
      <c r="AA1971">
        <v>1101</v>
      </c>
      <c r="AB1971" t="s">
        <v>30</v>
      </c>
    </row>
    <row r="1972" spans="1:28" x14ac:dyDescent="0.25">
      <c r="A1972" s="21" t="s">
        <v>1</v>
      </c>
      <c r="B1972" s="25" t="s">
        <v>75</v>
      </c>
      <c r="C1972">
        <v>10</v>
      </c>
      <c r="D1972" s="33">
        <v>3</v>
      </c>
      <c r="E1972" s="28" t="str">
        <f>VLOOKUP(U1972, method!$A$1:$B$15, 2, 0)</f>
        <v>中前</v>
      </c>
      <c r="F1972">
        <v>3</v>
      </c>
      <c r="G1972">
        <v>119</v>
      </c>
      <c r="H1972" s="46">
        <v>1800</v>
      </c>
      <c r="I1972" s="15" t="s">
        <v>441</v>
      </c>
      <c r="J1972">
        <v>1</v>
      </c>
      <c r="K1972">
        <v>50.08</v>
      </c>
      <c r="L1972">
        <v>3</v>
      </c>
      <c r="M1972">
        <v>4</v>
      </c>
      <c r="N1972">
        <v>24</v>
      </c>
      <c r="O1972" t="s">
        <v>511</v>
      </c>
      <c r="P1972" s="35" t="s">
        <v>455</v>
      </c>
      <c r="Q1972">
        <v>5</v>
      </c>
      <c r="R1972">
        <v>34</v>
      </c>
      <c r="S1972" s="16" t="s">
        <v>77</v>
      </c>
      <c r="T1972" t="s">
        <v>519</v>
      </c>
      <c r="U1972">
        <v>5</v>
      </c>
      <c r="V1972">
        <v>4</v>
      </c>
      <c r="W1972">
        <v>4</v>
      </c>
      <c r="X1972">
        <v>7</v>
      </c>
      <c r="Y1972">
        <v>3</v>
      </c>
      <c r="AA1972">
        <v>1102</v>
      </c>
      <c r="AB1972" t="s">
        <v>30</v>
      </c>
    </row>
    <row r="1973" spans="1:28" x14ac:dyDescent="0.25">
      <c r="A1973" s="21" t="s">
        <v>1</v>
      </c>
      <c r="B1973" s="25" t="s">
        <v>75</v>
      </c>
      <c r="C1973">
        <v>9.9</v>
      </c>
      <c r="D1973">
        <v>8</v>
      </c>
      <c r="E1973" s="26" t="str">
        <f>VLOOKUP(U1973, method!$A$1:$B$15, 2, 0)</f>
        <v>放頭</v>
      </c>
      <c r="F1973">
        <v>10</v>
      </c>
      <c r="G1973">
        <v>126</v>
      </c>
      <c r="H1973" s="46">
        <v>1650</v>
      </c>
      <c r="I1973" s="17" t="s">
        <v>512</v>
      </c>
      <c r="J1973">
        <v>1</v>
      </c>
      <c r="K1973">
        <v>42.18</v>
      </c>
      <c r="L1973">
        <v>13</v>
      </c>
      <c r="M1973">
        <v>3</v>
      </c>
      <c r="N1973">
        <v>24</v>
      </c>
      <c r="O1973" s="31" t="s">
        <v>435</v>
      </c>
      <c r="P1973" s="35" t="s">
        <v>455</v>
      </c>
      <c r="Q1973">
        <v>5</v>
      </c>
      <c r="R1973">
        <v>36</v>
      </c>
      <c r="S1973" s="16" t="s">
        <v>77</v>
      </c>
      <c r="T1973">
        <v>6</v>
      </c>
      <c r="U1973">
        <v>2</v>
      </c>
      <c r="V1973">
        <v>2</v>
      </c>
      <c r="W1973">
        <v>2</v>
      </c>
      <c r="X1973">
        <v>8</v>
      </c>
      <c r="AA1973">
        <v>1132</v>
      </c>
      <c r="AB1973" t="s">
        <v>30</v>
      </c>
    </row>
    <row r="1974" spans="1:28" x14ac:dyDescent="0.25">
      <c r="A1974" s="21" t="s">
        <v>1</v>
      </c>
      <c r="B1974" s="25" t="s">
        <v>75</v>
      </c>
      <c r="C1974">
        <v>5.7</v>
      </c>
      <c r="D1974">
        <v>8</v>
      </c>
      <c r="E1974" s="27" t="str">
        <f>VLOOKUP(U1974, method!$A$1:$B$15, 2, 0)</f>
        <v>中後</v>
      </c>
      <c r="F1974">
        <v>1</v>
      </c>
      <c r="G1974">
        <v>133</v>
      </c>
      <c r="H1974" s="46">
        <v>1600</v>
      </c>
      <c r="I1974" s="22" t="s">
        <v>33</v>
      </c>
      <c r="J1974">
        <v>1</v>
      </c>
      <c r="K1974">
        <v>36.57</v>
      </c>
      <c r="L1974">
        <v>25</v>
      </c>
      <c r="M1974">
        <v>2</v>
      </c>
      <c r="N1974">
        <v>24</v>
      </c>
      <c r="O1974" t="s">
        <v>491</v>
      </c>
      <c r="P1974" s="35" t="s">
        <v>455</v>
      </c>
      <c r="Q1974">
        <v>5</v>
      </c>
      <c r="R1974">
        <v>38</v>
      </c>
      <c r="S1974" s="16" t="s">
        <v>77</v>
      </c>
      <c r="T1974" t="s">
        <v>529</v>
      </c>
      <c r="U1974">
        <v>10</v>
      </c>
      <c r="V1974">
        <v>9</v>
      </c>
      <c r="W1974">
        <v>9</v>
      </c>
      <c r="X1974">
        <v>8</v>
      </c>
      <c r="AA1974">
        <v>1137</v>
      </c>
      <c r="AB1974" t="s">
        <v>30</v>
      </c>
    </row>
    <row r="1975" spans="1:28" x14ac:dyDescent="0.25">
      <c r="A1975" s="21" t="s">
        <v>1</v>
      </c>
      <c r="B1975" s="25" t="s">
        <v>75</v>
      </c>
      <c r="C1975">
        <v>2.6</v>
      </c>
      <c r="D1975" s="33">
        <v>3</v>
      </c>
      <c r="E1975" s="28" t="str">
        <f>VLOOKUP(U1975, method!$A$1:$B$15, 2, 0)</f>
        <v>中前</v>
      </c>
      <c r="F1975">
        <v>1</v>
      </c>
      <c r="G1975">
        <v>135</v>
      </c>
      <c r="H1975" s="46">
        <v>1650</v>
      </c>
      <c r="I1975" s="20" t="s">
        <v>56</v>
      </c>
      <c r="J1975">
        <v>1</v>
      </c>
      <c r="K1975">
        <v>42.17</v>
      </c>
      <c r="L1975">
        <v>7</v>
      </c>
      <c r="M1975">
        <v>2</v>
      </c>
      <c r="N1975">
        <v>24</v>
      </c>
      <c r="O1975" s="30" t="s">
        <v>445</v>
      </c>
      <c r="P1975" s="35" t="s">
        <v>455</v>
      </c>
      <c r="Q1975">
        <v>5</v>
      </c>
      <c r="R1975">
        <v>39</v>
      </c>
      <c r="S1975" s="16" t="s">
        <v>77</v>
      </c>
      <c r="T1975" t="s">
        <v>456</v>
      </c>
      <c r="U1975">
        <v>4</v>
      </c>
      <c r="V1975">
        <v>4</v>
      </c>
      <c r="W1975">
        <v>3</v>
      </c>
      <c r="X1975">
        <v>3</v>
      </c>
      <c r="AA1975">
        <v>1114</v>
      </c>
      <c r="AB1975" t="s">
        <v>30</v>
      </c>
    </row>
    <row r="1976" spans="1:28" x14ac:dyDescent="0.25">
      <c r="A1976" s="21" t="s">
        <v>1</v>
      </c>
      <c r="B1976" s="25" t="s">
        <v>75</v>
      </c>
      <c r="C1976">
        <v>11</v>
      </c>
      <c r="D1976">
        <v>6</v>
      </c>
      <c r="E1976" s="28" t="str">
        <f>VLOOKUP(U1976, method!$A$1:$B$15, 2, 0)</f>
        <v>中前</v>
      </c>
      <c r="F1976">
        <v>11</v>
      </c>
      <c r="G1976">
        <v>114</v>
      </c>
      <c r="H1976" s="46">
        <v>1650</v>
      </c>
      <c r="I1976" s="17" t="s">
        <v>512</v>
      </c>
      <c r="J1976">
        <v>1</v>
      </c>
      <c r="K1976">
        <v>41.01</v>
      </c>
      <c r="L1976">
        <v>17</v>
      </c>
      <c r="M1976">
        <v>1</v>
      </c>
      <c r="N1976">
        <v>24</v>
      </c>
      <c r="O1976" s="31" t="s">
        <v>435</v>
      </c>
      <c r="P1976" s="35" t="s">
        <v>455</v>
      </c>
      <c r="Q1976">
        <v>4</v>
      </c>
      <c r="R1976">
        <v>41</v>
      </c>
      <c r="S1976" s="16" t="s">
        <v>77</v>
      </c>
      <c r="T1976" t="s">
        <v>456</v>
      </c>
      <c r="U1976">
        <v>5</v>
      </c>
      <c r="V1976">
        <v>5</v>
      </c>
      <c r="W1976">
        <v>5</v>
      </c>
      <c r="X1976">
        <v>6</v>
      </c>
      <c r="AA1976">
        <v>1134</v>
      </c>
      <c r="AB1976" t="s">
        <v>30</v>
      </c>
    </row>
    <row r="1977" spans="1:28" x14ac:dyDescent="0.25">
      <c r="A1977" s="21" t="s">
        <v>1</v>
      </c>
      <c r="B1977" s="25" t="s">
        <v>75</v>
      </c>
      <c r="C1977">
        <v>21</v>
      </c>
      <c r="D1977" s="34">
        <v>5</v>
      </c>
      <c r="E1977" s="26" t="str">
        <f>VLOOKUP(U1977, method!$A$1:$B$15, 2, 0)</f>
        <v>放頭</v>
      </c>
      <c r="F1977">
        <v>11</v>
      </c>
      <c r="G1977">
        <v>115</v>
      </c>
      <c r="H1977" s="46">
        <v>1650</v>
      </c>
      <c r="I1977" s="17" t="s">
        <v>512</v>
      </c>
      <c r="J1977">
        <v>1</v>
      </c>
      <c r="K1977">
        <v>41.72</v>
      </c>
      <c r="L1977">
        <v>4</v>
      </c>
      <c r="M1977">
        <v>1</v>
      </c>
      <c r="N1977">
        <v>24</v>
      </c>
      <c r="O1977" s="31" t="s">
        <v>439</v>
      </c>
      <c r="P1977" s="35" t="s">
        <v>455</v>
      </c>
      <c r="Q1977">
        <v>4</v>
      </c>
      <c r="R1977">
        <v>41</v>
      </c>
      <c r="S1977" s="16" t="s">
        <v>77</v>
      </c>
      <c r="T1977" s="10" t="s">
        <v>526</v>
      </c>
      <c r="U1977">
        <v>1</v>
      </c>
      <c r="V1977">
        <v>2</v>
      </c>
      <c r="W1977">
        <v>2</v>
      </c>
      <c r="X1977">
        <v>5</v>
      </c>
      <c r="AA1977">
        <v>1122</v>
      </c>
      <c r="AB1977" t="s">
        <v>30</v>
      </c>
    </row>
    <row r="1978" spans="1:28" x14ac:dyDescent="0.25">
      <c r="A1978" s="21" t="s">
        <v>1</v>
      </c>
      <c r="B1978" s="25" t="s">
        <v>75</v>
      </c>
      <c r="C1978">
        <v>39</v>
      </c>
      <c r="D1978">
        <v>11</v>
      </c>
      <c r="E1978" s="26" t="str">
        <f>VLOOKUP(U1978, method!$A$1:$B$15, 2, 0)</f>
        <v>放頭</v>
      </c>
      <c r="F1978">
        <v>14</v>
      </c>
      <c r="G1978">
        <v>118</v>
      </c>
      <c r="H1978" s="46">
        <v>1600</v>
      </c>
      <c r="I1978" s="24" t="s">
        <v>146</v>
      </c>
      <c r="J1978">
        <v>1</v>
      </c>
      <c r="K1978">
        <v>36.68</v>
      </c>
      <c r="L1978">
        <v>17</v>
      </c>
      <c r="M1978">
        <v>12</v>
      </c>
      <c r="N1978">
        <v>23</v>
      </c>
      <c r="O1978" t="s">
        <v>551</v>
      </c>
      <c r="P1978" s="35" t="s">
        <v>455</v>
      </c>
      <c r="Q1978">
        <v>4</v>
      </c>
      <c r="R1978">
        <v>43</v>
      </c>
      <c r="S1978" s="16" t="s">
        <v>77</v>
      </c>
      <c r="T1978">
        <v>9</v>
      </c>
      <c r="U1978">
        <v>2</v>
      </c>
      <c r="V1978">
        <v>2</v>
      </c>
      <c r="W1978">
        <v>2</v>
      </c>
      <c r="X1978">
        <v>11</v>
      </c>
      <c r="AA1978">
        <v>1130</v>
      </c>
      <c r="AB1978" t="s">
        <v>30</v>
      </c>
    </row>
    <row r="1979" spans="1:28" x14ac:dyDescent="0.25">
      <c r="A1979" s="21" t="s">
        <v>1</v>
      </c>
      <c r="B1979" s="25" t="s">
        <v>75</v>
      </c>
      <c r="C1979">
        <v>31</v>
      </c>
      <c r="D1979" s="34">
        <v>4</v>
      </c>
      <c r="E1979" s="27" t="str">
        <f>VLOOKUP(U1979, method!$A$1:$B$15, 2, 0)</f>
        <v>中後</v>
      </c>
      <c r="F1979">
        <v>7</v>
      </c>
      <c r="G1979">
        <v>119</v>
      </c>
      <c r="H1979" s="46">
        <v>1650</v>
      </c>
      <c r="I1979" s="18" t="s">
        <v>413</v>
      </c>
      <c r="J1979">
        <v>1</v>
      </c>
      <c r="K1979">
        <v>41.73</v>
      </c>
      <c r="L1979">
        <v>6</v>
      </c>
      <c r="M1979">
        <v>12</v>
      </c>
      <c r="N1979">
        <v>23</v>
      </c>
      <c r="O1979" s="31" t="s">
        <v>439</v>
      </c>
      <c r="P1979" s="35" t="s">
        <v>455</v>
      </c>
      <c r="Q1979">
        <v>4</v>
      </c>
      <c r="R1979">
        <v>44</v>
      </c>
      <c r="S1979" s="16" t="s">
        <v>77</v>
      </c>
      <c r="T1979" s="10" t="s">
        <v>498</v>
      </c>
      <c r="U1979">
        <v>8</v>
      </c>
      <c r="V1979">
        <v>8</v>
      </c>
      <c r="W1979">
        <v>8</v>
      </c>
      <c r="X1979">
        <v>4</v>
      </c>
      <c r="AA1979">
        <v>1122</v>
      </c>
      <c r="AB1979" t="s">
        <v>30</v>
      </c>
    </row>
    <row r="1980" spans="1:28" x14ac:dyDescent="0.25">
      <c r="A1980" s="21" t="s">
        <v>1</v>
      </c>
      <c r="B1980" s="25" t="s">
        <v>75</v>
      </c>
      <c r="C1980">
        <v>23</v>
      </c>
      <c r="D1980" s="34">
        <v>4</v>
      </c>
      <c r="E1980" s="28" t="str">
        <f>VLOOKUP(U1980, method!$A$1:$B$15, 2, 0)</f>
        <v>中前</v>
      </c>
      <c r="F1980">
        <v>13</v>
      </c>
      <c r="G1980">
        <v>122</v>
      </c>
      <c r="H1980" s="46">
        <v>1600</v>
      </c>
      <c r="I1980" s="16" t="s">
        <v>71</v>
      </c>
      <c r="J1980">
        <v>1</v>
      </c>
      <c r="K1980">
        <v>35.909999999999997</v>
      </c>
      <c r="L1980">
        <v>11</v>
      </c>
      <c r="M1980">
        <v>11</v>
      </c>
      <c r="N1980">
        <v>23</v>
      </c>
      <c r="O1980" t="s">
        <v>491</v>
      </c>
      <c r="P1980" s="35" t="s">
        <v>455</v>
      </c>
      <c r="Q1980">
        <v>4</v>
      </c>
      <c r="R1980">
        <v>44</v>
      </c>
      <c r="S1980" s="16" t="s">
        <v>77</v>
      </c>
      <c r="T1980" s="10" t="s">
        <v>498</v>
      </c>
      <c r="U1980">
        <v>6</v>
      </c>
      <c r="V1980">
        <v>3</v>
      </c>
      <c r="W1980">
        <v>2</v>
      </c>
      <c r="X1980">
        <v>4</v>
      </c>
      <c r="AA1980">
        <v>1127</v>
      </c>
      <c r="AB1980" t="s">
        <v>30</v>
      </c>
    </row>
    <row r="1981" spans="1:28" x14ac:dyDescent="0.25">
      <c r="A1981" s="21" t="s">
        <v>1</v>
      </c>
      <c r="B1981" s="25" t="s">
        <v>75</v>
      </c>
      <c r="C1981">
        <v>23</v>
      </c>
      <c r="D1981">
        <v>10</v>
      </c>
      <c r="E1981" s="27" t="str">
        <f>VLOOKUP(U1981, method!$A$1:$B$15, 2, 0)</f>
        <v>中後</v>
      </c>
      <c r="F1981">
        <v>11</v>
      </c>
      <c r="G1981">
        <v>119</v>
      </c>
      <c r="H1981" s="46">
        <v>1650</v>
      </c>
      <c r="I1981" s="15" t="s">
        <v>391</v>
      </c>
      <c r="J1981">
        <v>1</v>
      </c>
      <c r="K1981">
        <v>41.46</v>
      </c>
      <c r="L1981">
        <v>11</v>
      </c>
      <c r="M1981">
        <v>10</v>
      </c>
      <c r="N1981">
        <v>23</v>
      </c>
      <c r="O1981" s="31" t="s">
        <v>439</v>
      </c>
      <c r="P1981" s="35" t="s">
        <v>455</v>
      </c>
      <c r="Q1981">
        <v>4</v>
      </c>
      <c r="R1981">
        <v>44</v>
      </c>
      <c r="S1981" s="16" t="s">
        <v>77</v>
      </c>
      <c r="T1981" t="s">
        <v>548</v>
      </c>
      <c r="U1981">
        <v>10</v>
      </c>
      <c r="V1981">
        <v>12</v>
      </c>
      <c r="W1981">
        <v>12</v>
      </c>
      <c r="X1981">
        <v>10</v>
      </c>
      <c r="AA1981">
        <v>1132</v>
      </c>
      <c r="AB1981" t="s">
        <v>30</v>
      </c>
    </row>
    <row r="1982" spans="1:28" x14ac:dyDescent="0.25">
      <c r="A1982" s="21" t="s">
        <v>1</v>
      </c>
      <c r="B1982" s="25" t="s">
        <v>75</v>
      </c>
      <c r="C1982">
        <v>1.6</v>
      </c>
      <c r="D1982" s="33">
        <v>1</v>
      </c>
      <c r="E1982" s="28" t="str">
        <f>VLOOKUP(U1982, method!$A$1:$B$15, 2, 0)</f>
        <v>中前</v>
      </c>
      <c r="F1982">
        <v>1</v>
      </c>
      <c r="G1982">
        <v>135</v>
      </c>
      <c r="H1982" s="46">
        <v>1650</v>
      </c>
      <c r="I1982" s="22" t="s">
        <v>33</v>
      </c>
      <c r="J1982">
        <v>1</v>
      </c>
      <c r="K1982">
        <v>40.76</v>
      </c>
      <c r="L1982">
        <v>27</v>
      </c>
      <c r="M1982">
        <v>9</v>
      </c>
      <c r="N1982">
        <v>23</v>
      </c>
      <c r="O1982" s="31" t="s">
        <v>435</v>
      </c>
      <c r="P1982" s="35" t="s">
        <v>455</v>
      </c>
      <c r="Q1982">
        <v>5</v>
      </c>
      <c r="R1982">
        <v>39</v>
      </c>
      <c r="S1982" s="16" t="s">
        <v>77</v>
      </c>
      <c r="T1982" s="10" t="s">
        <v>613</v>
      </c>
      <c r="U1982">
        <v>5</v>
      </c>
      <c r="V1982">
        <v>5</v>
      </c>
      <c r="W1982">
        <v>5</v>
      </c>
      <c r="X1982">
        <v>1</v>
      </c>
      <c r="AA1982">
        <v>1132</v>
      </c>
      <c r="AB1982" t="s">
        <v>30</v>
      </c>
    </row>
    <row r="1983" spans="1:28" x14ac:dyDescent="0.25">
      <c r="A1983" s="21" t="s">
        <v>1</v>
      </c>
      <c r="B1983" s="25" t="s">
        <v>75</v>
      </c>
      <c r="C1983">
        <v>13</v>
      </c>
      <c r="D1983" s="34">
        <v>4</v>
      </c>
      <c r="E1983" s="28" t="str">
        <f>VLOOKUP(U1983, method!$A$1:$B$15, 2, 0)</f>
        <v>中前</v>
      </c>
      <c r="F1983">
        <v>6</v>
      </c>
      <c r="G1983">
        <v>117</v>
      </c>
      <c r="H1983" s="46">
        <v>1650</v>
      </c>
      <c r="I1983" s="20" t="s">
        <v>817</v>
      </c>
      <c r="J1983">
        <v>1</v>
      </c>
      <c r="K1983">
        <v>40.65</v>
      </c>
      <c r="L1983">
        <v>6</v>
      </c>
      <c r="M1983">
        <v>7</v>
      </c>
      <c r="N1983">
        <v>23</v>
      </c>
      <c r="O1983" s="31" t="s">
        <v>439</v>
      </c>
      <c r="P1983" s="35" t="s">
        <v>455</v>
      </c>
      <c r="Q1983">
        <v>4</v>
      </c>
      <c r="R1983">
        <v>42</v>
      </c>
      <c r="S1983" s="16" t="s">
        <v>77</v>
      </c>
      <c r="T1983">
        <v>3</v>
      </c>
      <c r="U1983">
        <v>7</v>
      </c>
      <c r="V1983">
        <v>6</v>
      </c>
      <c r="W1983">
        <v>7</v>
      </c>
      <c r="X1983">
        <v>4</v>
      </c>
      <c r="AA1983">
        <v>1103</v>
      </c>
      <c r="AB1983" t="s">
        <v>30</v>
      </c>
    </row>
    <row r="1984" spans="1:28" x14ac:dyDescent="0.25">
      <c r="A1984" s="21" t="s">
        <v>1</v>
      </c>
      <c r="B1984" s="25" t="s">
        <v>75</v>
      </c>
      <c r="C1984">
        <v>5.8</v>
      </c>
      <c r="D1984">
        <v>11</v>
      </c>
      <c r="E1984" s="28" t="str">
        <f>VLOOKUP(U1984, method!$A$1:$B$15, 2, 0)</f>
        <v>中前</v>
      </c>
      <c r="F1984">
        <v>8</v>
      </c>
      <c r="G1984">
        <v>117</v>
      </c>
      <c r="H1984" s="46">
        <v>1600</v>
      </c>
      <c r="I1984" s="18" t="s">
        <v>201</v>
      </c>
      <c r="J1984">
        <v>1</v>
      </c>
      <c r="K1984">
        <v>36.76</v>
      </c>
      <c r="L1984">
        <v>21</v>
      </c>
      <c r="M1984">
        <v>5</v>
      </c>
      <c r="N1984">
        <v>23</v>
      </c>
      <c r="O1984" t="s">
        <v>631</v>
      </c>
      <c r="P1984" s="35" t="s">
        <v>455</v>
      </c>
      <c r="Q1984">
        <v>4</v>
      </c>
      <c r="R1984">
        <v>42</v>
      </c>
      <c r="S1984" s="16" t="s">
        <v>77</v>
      </c>
      <c r="T1984" t="s">
        <v>461</v>
      </c>
      <c r="U1984">
        <v>4</v>
      </c>
      <c r="V1984">
        <v>3</v>
      </c>
      <c r="W1984">
        <v>2</v>
      </c>
      <c r="X1984">
        <v>11</v>
      </c>
      <c r="AA1984">
        <v>1094</v>
      </c>
      <c r="AB1984" t="s">
        <v>30</v>
      </c>
    </row>
    <row r="1985" spans="1:28" x14ac:dyDescent="0.25">
      <c r="A1985" s="21" t="s">
        <v>1</v>
      </c>
      <c r="B1985" s="25" t="s">
        <v>75</v>
      </c>
      <c r="C1985">
        <v>6.9</v>
      </c>
      <c r="D1985" s="33">
        <v>2</v>
      </c>
      <c r="E1985" s="26" t="str">
        <f>VLOOKUP(U1985, method!$A$1:$B$15, 2, 0)</f>
        <v>放頭</v>
      </c>
      <c r="F1985">
        <v>4</v>
      </c>
      <c r="G1985">
        <v>118</v>
      </c>
      <c r="H1985" s="46">
        <v>1600</v>
      </c>
      <c r="I1985" s="24" t="s">
        <v>1027</v>
      </c>
      <c r="J1985">
        <v>1</v>
      </c>
      <c r="K1985">
        <v>38.64</v>
      </c>
      <c r="L1985">
        <v>7</v>
      </c>
      <c r="M1985">
        <v>5</v>
      </c>
      <c r="N1985">
        <v>23</v>
      </c>
      <c r="O1985" t="s">
        <v>551</v>
      </c>
      <c r="P1985" s="36" t="s">
        <v>698</v>
      </c>
      <c r="Q1985">
        <v>4</v>
      </c>
      <c r="R1985">
        <v>42</v>
      </c>
      <c r="S1985" s="16" t="s">
        <v>77</v>
      </c>
      <c r="T1985" s="10" t="s">
        <v>452</v>
      </c>
      <c r="U1985">
        <v>1</v>
      </c>
      <c r="V1985">
        <v>2</v>
      </c>
      <c r="W1985">
        <v>2</v>
      </c>
      <c r="X1985">
        <v>2</v>
      </c>
      <c r="AA1985">
        <v>1084</v>
      </c>
      <c r="AB1985" t="s">
        <v>30</v>
      </c>
    </row>
    <row r="1986" spans="1:28" x14ac:dyDescent="0.25">
      <c r="A1986" s="21" t="s">
        <v>1</v>
      </c>
      <c r="B1986" s="25" t="s">
        <v>75</v>
      </c>
      <c r="C1986">
        <v>60</v>
      </c>
      <c r="D1986" s="33">
        <v>3</v>
      </c>
      <c r="E1986" s="28" t="str">
        <f>VLOOKUP(U1986, method!$A$1:$B$15, 2, 0)</f>
        <v>中前</v>
      </c>
      <c r="F1986">
        <v>12</v>
      </c>
      <c r="G1986">
        <v>119</v>
      </c>
      <c r="H1986" s="46">
        <v>1600</v>
      </c>
      <c r="I1986" s="24" t="s">
        <v>1027</v>
      </c>
      <c r="J1986">
        <v>1</v>
      </c>
      <c r="K1986">
        <v>35.33</v>
      </c>
      <c r="L1986">
        <v>9</v>
      </c>
      <c r="M1986">
        <v>4</v>
      </c>
      <c r="N1986">
        <v>23</v>
      </c>
      <c r="O1986" t="s">
        <v>469</v>
      </c>
      <c r="P1986" s="35" t="s">
        <v>455</v>
      </c>
      <c r="Q1986">
        <v>4</v>
      </c>
      <c r="R1986">
        <v>41</v>
      </c>
      <c r="S1986" s="16" t="s">
        <v>77</v>
      </c>
      <c r="T1986" s="10" t="s">
        <v>376</v>
      </c>
      <c r="U1986">
        <v>7</v>
      </c>
      <c r="V1986">
        <v>7</v>
      </c>
      <c r="W1986">
        <v>6</v>
      </c>
      <c r="X1986">
        <v>3</v>
      </c>
      <c r="AA1986">
        <v>1082</v>
      </c>
      <c r="AB1986" t="s">
        <v>30</v>
      </c>
    </row>
    <row r="1987" spans="1:28" x14ac:dyDescent="0.25">
      <c r="A1987" s="21" t="s">
        <v>1</v>
      </c>
      <c r="B1987" s="25" t="s">
        <v>75</v>
      </c>
      <c r="C1987">
        <v>74</v>
      </c>
      <c r="D1987">
        <v>7</v>
      </c>
      <c r="E1987" s="29" t="str">
        <f>VLOOKUP(U1987, method!$A$1:$B$15, 2, 0)</f>
        <v>留後</v>
      </c>
      <c r="F1987">
        <v>9</v>
      </c>
      <c r="G1987">
        <v>118</v>
      </c>
      <c r="H1987" s="46">
        <v>1400</v>
      </c>
      <c r="I1987" s="24" t="s">
        <v>1027</v>
      </c>
      <c r="J1987">
        <v>1</v>
      </c>
      <c r="K1987">
        <v>23.6</v>
      </c>
      <c r="L1987">
        <v>26</v>
      </c>
      <c r="M1987">
        <v>3</v>
      </c>
      <c r="N1987">
        <v>23</v>
      </c>
      <c r="O1987" t="s">
        <v>631</v>
      </c>
      <c r="P1987" s="35" t="s">
        <v>455</v>
      </c>
      <c r="Q1987">
        <v>4</v>
      </c>
      <c r="R1987">
        <v>43</v>
      </c>
      <c r="S1987" s="16" t="s">
        <v>77</v>
      </c>
      <c r="T1987" t="s">
        <v>664</v>
      </c>
      <c r="U1987">
        <v>11</v>
      </c>
      <c r="V1987">
        <v>10</v>
      </c>
      <c r="W1987">
        <v>10</v>
      </c>
      <c r="X1987">
        <v>7</v>
      </c>
      <c r="AA1987">
        <v>1059</v>
      </c>
      <c r="AB1987" t="s">
        <v>30</v>
      </c>
    </row>
    <row r="1988" spans="1:28" x14ac:dyDescent="0.25">
      <c r="A1988" s="21" t="s">
        <v>1</v>
      </c>
      <c r="B1988" s="25" t="s">
        <v>75</v>
      </c>
      <c r="C1988">
        <v>101</v>
      </c>
      <c r="D1988">
        <v>13</v>
      </c>
      <c r="E1988" s="28" t="str">
        <f>VLOOKUP(U1988, method!$A$1:$B$15, 2, 0)</f>
        <v>中前</v>
      </c>
      <c r="F1988">
        <v>12</v>
      </c>
      <c r="G1988">
        <v>120</v>
      </c>
      <c r="H1988" s="46">
        <v>1400</v>
      </c>
      <c r="I1988" s="18" t="s">
        <v>201</v>
      </c>
      <c r="J1988">
        <v>1</v>
      </c>
      <c r="K1988">
        <v>23.3</v>
      </c>
      <c r="L1988">
        <v>20</v>
      </c>
      <c r="M1988">
        <v>11</v>
      </c>
      <c r="N1988">
        <v>22</v>
      </c>
      <c r="O1988" t="s">
        <v>469</v>
      </c>
      <c r="P1988" s="35" t="s">
        <v>436</v>
      </c>
      <c r="Q1988">
        <v>4</v>
      </c>
      <c r="R1988">
        <v>45</v>
      </c>
      <c r="S1988" s="16" t="s">
        <v>77</v>
      </c>
      <c r="T1988" t="s">
        <v>1965</v>
      </c>
      <c r="U1988">
        <v>5</v>
      </c>
      <c r="V1988">
        <v>9</v>
      </c>
      <c r="W1988">
        <v>11</v>
      </c>
      <c r="X1988">
        <v>13</v>
      </c>
      <c r="AA1988">
        <v>1113</v>
      </c>
      <c r="AB1988" t="s">
        <v>1407</v>
      </c>
    </row>
    <row r="1989" spans="1:28" x14ac:dyDescent="0.25">
      <c r="A1989" s="21" t="s">
        <v>1</v>
      </c>
      <c r="B1989" s="25" t="s">
        <v>75</v>
      </c>
      <c r="C1989">
        <v>23</v>
      </c>
      <c r="D1989" s="33">
        <v>3</v>
      </c>
      <c r="E1989" s="28" t="str">
        <f>VLOOKUP(U1989, method!$A$1:$B$15, 2, 0)</f>
        <v>中前</v>
      </c>
      <c r="F1989">
        <v>4</v>
      </c>
      <c r="G1989">
        <v>120</v>
      </c>
      <c r="H1989" s="44">
        <v>1200</v>
      </c>
      <c r="I1989" s="19" t="s">
        <v>525</v>
      </c>
      <c r="J1989">
        <v>1</v>
      </c>
      <c r="K1989">
        <v>10.32</v>
      </c>
      <c r="L1989">
        <v>16</v>
      </c>
      <c r="M1989">
        <v>10</v>
      </c>
      <c r="N1989">
        <v>22</v>
      </c>
      <c r="O1989" t="s">
        <v>491</v>
      </c>
      <c r="P1989" s="35" t="s">
        <v>436</v>
      </c>
      <c r="Q1989" t="s">
        <v>826</v>
      </c>
      <c r="R1989">
        <v>46</v>
      </c>
      <c r="S1989" s="16" t="s">
        <v>77</v>
      </c>
      <c r="T1989" t="s">
        <v>637</v>
      </c>
      <c r="U1989">
        <v>4</v>
      </c>
      <c r="V1989">
        <v>3</v>
      </c>
      <c r="W1989">
        <v>3</v>
      </c>
      <c r="AA1989">
        <v>1128</v>
      </c>
      <c r="AB1989" t="s">
        <v>635</v>
      </c>
    </row>
    <row r="1990" spans="1:28" x14ac:dyDescent="0.25">
      <c r="A1990" s="21" t="s">
        <v>1</v>
      </c>
      <c r="B1990" s="25" t="s">
        <v>75</v>
      </c>
      <c r="C1990">
        <v>23</v>
      </c>
      <c r="D1990">
        <v>11</v>
      </c>
      <c r="E1990" s="26" t="str">
        <f>VLOOKUP(U1990, method!$A$1:$B$15, 2, 0)</f>
        <v>放頭</v>
      </c>
      <c r="F1990">
        <v>6</v>
      </c>
      <c r="G1990">
        <v>123</v>
      </c>
      <c r="H1990" s="46">
        <v>1650</v>
      </c>
      <c r="I1990" s="18" t="s">
        <v>201</v>
      </c>
      <c r="J1990">
        <v>1</v>
      </c>
      <c r="K1990">
        <v>41.73</v>
      </c>
      <c r="L1990">
        <v>28</v>
      </c>
      <c r="M1990">
        <v>9</v>
      </c>
      <c r="N1990">
        <v>22</v>
      </c>
      <c r="O1990" s="31" t="s">
        <v>435</v>
      </c>
      <c r="P1990" s="35" t="s">
        <v>455</v>
      </c>
      <c r="Q1990">
        <v>4</v>
      </c>
      <c r="R1990">
        <v>48</v>
      </c>
      <c r="S1990" s="16" t="s">
        <v>77</v>
      </c>
      <c r="T1990">
        <v>7</v>
      </c>
      <c r="U1990">
        <v>1</v>
      </c>
      <c r="V1990">
        <v>2</v>
      </c>
      <c r="W1990">
        <v>1</v>
      </c>
      <c r="X1990">
        <v>11</v>
      </c>
      <c r="AA1990">
        <v>1139</v>
      </c>
      <c r="AB1990" t="s">
        <v>463</v>
      </c>
    </row>
    <row r="1991" spans="1:28" x14ac:dyDescent="0.25">
      <c r="A1991" s="21" t="s">
        <v>1</v>
      </c>
      <c r="B1991" s="14" t="s">
        <v>2643</v>
      </c>
      <c r="C1991">
        <v>4</v>
      </c>
      <c r="D1991">
        <v>6</v>
      </c>
      <c r="E1991" s="27" t="str">
        <f>VLOOKUP(U1991, method!$A$1:$B$15, 2, 0)</f>
        <v>中後</v>
      </c>
      <c r="F1991">
        <v>5</v>
      </c>
      <c r="G1991">
        <v>126</v>
      </c>
      <c r="H1991" s="44">
        <v>1200</v>
      </c>
      <c r="I1991" s="24" t="s">
        <v>146</v>
      </c>
      <c r="J1991">
        <v>1</v>
      </c>
      <c r="K1991">
        <v>10.32</v>
      </c>
      <c r="L1991">
        <v>5</v>
      </c>
      <c r="M1991">
        <v>7</v>
      </c>
      <c r="N1991">
        <v>25</v>
      </c>
      <c r="O1991" t="s">
        <v>511</v>
      </c>
      <c r="P1991" s="35" t="s">
        <v>455</v>
      </c>
      <c r="Q1991">
        <v>5</v>
      </c>
      <c r="R1991">
        <v>32</v>
      </c>
      <c r="S1991" s="18" t="s">
        <v>95</v>
      </c>
      <c r="T1991" t="s">
        <v>480</v>
      </c>
      <c r="U1991">
        <v>8</v>
      </c>
      <c r="V1991">
        <v>7</v>
      </c>
      <c r="W1991">
        <v>6</v>
      </c>
      <c r="AA1991">
        <v>1061</v>
      </c>
      <c r="AB1991" t="s">
        <v>1966</v>
      </c>
    </row>
    <row r="1992" spans="1:28" x14ac:dyDescent="0.25">
      <c r="A1992" s="21" t="s">
        <v>1</v>
      </c>
      <c r="B1992" s="14" t="s">
        <v>2643</v>
      </c>
      <c r="C1992">
        <v>15</v>
      </c>
      <c r="D1992" s="34">
        <v>5</v>
      </c>
      <c r="E1992" s="29" t="str">
        <f>VLOOKUP(U1992, method!$A$1:$B$15, 2, 0)</f>
        <v>留後</v>
      </c>
      <c r="F1992">
        <v>9</v>
      </c>
      <c r="G1992">
        <v>128</v>
      </c>
      <c r="H1992" s="46">
        <v>1400</v>
      </c>
      <c r="I1992" s="19" t="s">
        <v>388</v>
      </c>
      <c r="J1992">
        <v>1</v>
      </c>
      <c r="K1992">
        <v>22.82</v>
      </c>
      <c r="L1992">
        <v>31</v>
      </c>
      <c r="M1992">
        <v>5</v>
      </c>
      <c r="N1992">
        <v>25</v>
      </c>
      <c r="O1992" t="s">
        <v>551</v>
      </c>
      <c r="P1992" s="35" t="s">
        <v>455</v>
      </c>
      <c r="Q1992">
        <v>5</v>
      </c>
      <c r="R1992">
        <v>34</v>
      </c>
      <c r="S1992" s="18" t="s">
        <v>95</v>
      </c>
      <c r="T1992" t="s">
        <v>664</v>
      </c>
      <c r="U1992">
        <v>13</v>
      </c>
      <c r="V1992">
        <v>12</v>
      </c>
      <c r="W1992">
        <v>11</v>
      </c>
      <c r="X1992">
        <v>5</v>
      </c>
      <c r="AA1992">
        <v>1062</v>
      </c>
      <c r="AB1992" t="s">
        <v>1966</v>
      </c>
    </row>
    <row r="1993" spans="1:28" x14ac:dyDescent="0.25">
      <c r="A1993" s="21" t="s">
        <v>1</v>
      </c>
      <c r="B1993" s="14" t="s">
        <v>2643</v>
      </c>
      <c r="C1993">
        <v>10</v>
      </c>
      <c r="D1993">
        <v>6</v>
      </c>
      <c r="E1993" s="29" t="str">
        <f>VLOOKUP(U1993, method!$A$1:$B$15, 2, 0)</f>
        <v>留後</v>
      </c>
      <c r="F1993">
        <v>12</v>
      </c>
      <c r="G1993">
        <v>124</v>
      </c>
      <c r="H1993" s="44">
        <v>1200</v>
      </c>
      <c r="I1993" s="15" t="s">
        <v>441</v>
      </c>
      <c r="J1993">
        <v>1</v>
      </c>
      <c r="K1993">
        <v>10.01</v>
      </c>
      <c r="L1993">
        <v>18</v>
      </c>
      <c r="M1993">
        <v>5</v>
      </c>
      <c r="N1993">
        <v>25</v>
      </c>
      <c r="O1993" t="s">
        <v>511</v>
      </c>
      <c r="P1993" s="35" t="s">
        <v>455</v>
      </c>
      <c r="Q1993">
        <v>5</v>
      </c>
      <c r="R1993">
        <v>36</v>
      </c>
      <c r="S1993" s="18" t="s">
        <v>95</v>
      </c>
      <c r="T1993">
        <v>4</v>
      </c>
      <c r="U1993">
        <v>12</v>
      </c>
      <c r="V1993">
        <v>12</v>
      </c>
      <c r="W1993">
        <v>6</v>
      </c>
      <c r="AA1993">
        <v>1064</v>
      </c>
      <c r="AB1993" t="s">
        <v>1967</v>
      </c>
    </row>
    <row r="1994" spans="1:28" x14ac:dyDescent="0.25">
      <c r="A1994" s="21" t="s">
        <v>1</v>
      </c>
      <c r="B1994" s="14" t="s">
        <v>2643</v>
      </c>
      <c r="C1994">
        <v>11</v>
      </c>
      <c r="D1994">
        <v>6</v>
      </c>
      <c r="E1994" s="27" t="str">
        <f>VLOOKUP(U1994, method!$A$1:$B$15, 2, 0)</f>
        <v>中後</v>
      </c>
      <c r="F1994">
        <v>8</v>
      </c>
      <c r="G1994">
        <v>133</v>
      </c>
      <c r="H1994" s="44">
        <v>1200</v>
      </c>
      <c r="I1994" s="19" t="s">
        <v>388</v>
      </c>
      <c r="J1994">
        <v>1</v>
      </c>
      <c r="K1994">
        <v>10.210000000000001</v>
      </c>
      <c r="L1994">
        <v>23</v>
      </c>
      <c r="M1994">
        <v>4</v>
      </c>
      <c r="N1994">
        <v>25</v>
      </c>
      <c r="O1994" s="31" t="s">
        <v>435</v>
      </c>
      <c r="P1994" s="35" t="s">
        <v>455</v>
      </c>
      <c r="Q1994">
        <v>5</v>
      </c>
      <c r="R1994">
        <v>38</v>
      </c>
      <c r="S1994" s="18" t="s">
        <v>95</v>
      </c>
      <c r="T1994" s="10" t="s">
        <v>442</v>
      </c>
      <c r="U1994">
        <v>10</v>
      </c>
      <c r="V1994">
        <v>10</v>
      </c>
      <c r="W1994">
        <v>6</v>
      </c>
      <c r="AA1994">
        <v>1069</v>
      </c>
      <c r="AB1994" t="s">
        <v>127</v>
      </c>
    </row>
    <row r="1995" spans="1:28" x14ac:dyDescent="0.25">
      <c r="A1995" s="21" t="s">
        <v>1</v>
      </c>
      <c r="B1995" s="14" t="s">
        <v>2643</v>
      </c>
      <c r="C1995">
        <v>17</v>
      </c>
      <c r="D1995">
        <v>9</v>
      </c>
      <c r="E1995" s="28" t="str">
        <f>VLOOKUP(U1995, method!$A$1:$B$15, 2, 0)</f>
        <v>中前</v>
      </c>
      <c r="F1995">
        <v>3</v>
      </c>
      <c r="G1995">
        <v>135</v>
      </c>
      <c r="H1995" s="44">
        <v>1200</v>
      </c>
      <c r="I1995" s="16" t="s">
        <v>71</v>
      </c>
      <c r="J1995">
        <v>1</v>
      </c>
      <c r="K1995">
        <v>10.79</v>
      </c>
      <c r="L1995">
        <v>2</v>
      </c>
      <c r="M1995">
        <v>4</v>
      </c>
      <c r="N1995">
        <v>25</v>
      </c>
      <c r="O1995" s="31" t="s">
        <v>451</v>
      </c>
      <c r="P1995" s="35" t="s">
        <v>436</v>
      </c>
      <c r="Q1995">
        <v>5</v>
      </c>
      <c r="R1995">
        <v>40</v>
      </c>
      <c r="S1995" s="18" t="s">
        <v>95</v>
      </c>
      <c r="T1995" t="s">
        <v>637</v>
      </c>
      <c r="U1995">
        <v>7</v>
      </c>
      <c r="V1995">
        <v>8</v>
      </c>
      <c r="W1995">
        <v>9</v>
      </c>
      <c r="AA1995">
        <v>1073</v>
      </c>
      <c r="AB1995" t="s">
        <v>127</v>
      </c>
    </row>
    <row r="1996" spans="1:28" x14ac:dyDescent="0.25">
      <c r="A1996" s="21" t="s">
        <v>1</v>
      </c>
      <c r="B1996" s="14" t="s">
        <v>2643</v>
      </c>
      <c r="C1996">
        <v>13</v>
      </c>
      <c r="D1996">
        <v>9</v>
      </c>
      <c r="E1996" s="27" t="str">
        <f>VLOOKUP(U1996, method!$A$1:$B$15, 2, 0)</f>
        <v>中後</v>
      </c>
      <c r="F1996">
        <v>3</v>
      </c>
      <c r="G1996">
        <v>117</v>
      </c>
      <c r="H1996" s="44">
        <v>1200</v>
      </c>
      <c r="I1996" s="15" t="s">
        <v>390</v>
      </c>
      <c r="J1996">
        <v>1</v>
      </c>
      <c r="K1996">
        <v>10.61</v>
      </c>
      <c r="L1996">
        <v>12</v>
      </c>
      <c r="M1996">
        <v>3</v>
      </c>
      <c r="N1996">
        <v>25</v>
      </c>
      <c r="O1996" s="31" t="s">
        <v>439</v>
      </c>
      <c r="P1996" s="35" t="s">
        <v>436</v>
      </c>
      <c r="Q1996">
        <v>4</v>
      </c>
      <c r="R1996">
        <v>42</v>
      </c>
      <c r="S1996" s="18" t="s">
        <v>95</v>
      </c>
      <c r="T1996" t="s">
        <v>529</v>
      </c>
      <c r="U1996">
        <v>9</v>
      </c>
      <c r="V1996">
        <v>7</v>
      </c>
      <c r="W1996">
        <v>9</v>
      </c>
      <c r="AA1996">
        <v>1059</v>
      </c>
      <c r="AB1996" t="s">
        <v>1968</v>
      </c>
    </row>
    <row r="1997" spans="1:28" x14ac:dyDescent="0.25">
      <c r="A1997" s="21" t="s">
        <v>1</v>
      </c>
      <c r="B1997" s="14" t="s">
        <v>2643</v>
      </c>
      <c r="C1997">
        <v>44</v>
      </c>
      <c r="D1997">
        <v>12</v>
      </c>
      <c r="E1997" s="29" t="str">
        <f>VLOOKUP(U1997, method!$A$1:$B$15, 2, 0)</f>
        <v>留後</v>
      </c>
      <c r="F1997">
        <v>13</v>
      </c>
      <c r="G1997">
        <v>121</v>
      </c>
      <c r="H1997" s="46">
        <v>1600</v>
      </c>
      <c r="I1997" s="16" t="s">
        <v>71</v>
      </c>
      <c r="J1997">
        <v>1</v>
      </c>
      <c r="K1997">
        <v>35.380000000000003</v>
      </c>
      <c r="L1997">
        <v>23</v>
      </c>
      <c r="M1997">
        <v>2</v>
      </c>
      <c r="N1997">
        <v>25</v>
      </c>
      <c r="O1997" t="s">
        <v>545</v>
      </c>
      <c r="P1997" s="35" t="s">
        <v>455</v>
      </c>
      <c r="Q1997">
        <v>4</v>
      </c>
      <c r="R1997">
        <v>44</v>
      </c>
      <c r="S1997" s="18" t="s">
        <v>95</v>
      </c>
      <c r="T1997" t="s">
        <v>461</v>
      </c>
      <c r="U1997">
        <v>11</v>
      </c>
      <c r="V1997">
        <v>11</v>
      </c>
      <c r="W1997">
        <v>12</v>
      </c>
      <c r="X1997">
        <v>12</v>
      </c>
      <c r="AA1997">
        <v>1066</v>
      </c>
      <c r="AB1997" t="s">
        <v>1672</v>
      </c>
    </row>
    <row r="1998" spans="1:28" x14ac:dyDescent="0.25">
      <c r="A1998" s="21" t="s">
        <v>1</v>
      </c>
      <c r="B1998" s="14" t="s">
        <v>2643</v>
      </c>
      <c r="C1998">
        <v>20</v>
      </c>
      <c r="D1998">
        <v>6</v>
      </c>
      <c r="E1998" s="29" t="str">
        <f>VLOOKUP(U1998, method!$A$1:$B$15, 2, 0)</f>
        <v>留後</v>
      </c>
      <c r="F1998">
        <v>8</v>
      </c>
      <c r="G1998">
        <v>121</v>
      </c>
      <c r="H1998" s="46">
        <v>1400</v>
      </c>
      <c r="I1998" s="18" t="s">
        <v>201</v>
      </c>
      <c r="J1998">
        <v>1</v>
      </c>
      <c r="K1998">
        <v>22.49</v>
      </c>
      <c r="L1998">
        <v>9</v>
      </c>
      <c r="M1998">
        <v>2</v>
      </c>
      <c r="N1998">
        <v>25</v>
      </c>
      <c r="O1998" t="s">
        <v>532</v>
      </c>
      <c r="P1998" s="35" t="s">
        <v>455</v>
      </c>
      <c r="Q1998">
        <v>4</v>
      </c>
      <c r="R1998">
        <v>46</v>
      </c>
      <c r="S1998" s="18" t="s">
        <v>95</v>
      </c>
      <c r="T1998" t="s">
        <v>529</v>
      </c>
      <c r="U1998">
        <v>11</v>
      </c>
      <c r="V1998">
        <v>11</v>
      </c>
      <c r="W1998">
        <v>12</v>
      </c>
      <c r="X1998">
        <v>6</v>
      </c>
      <c r="AA1998">
        <v>1062</v>
      </c>
      <c r="AB1998" t="s">
        <v>1970</v>
      </c>
    </row>
    <row r="1999" spans="1:28" x14ac:dyDescent="0.25">
      <c r="A1999" s="21" t="s">
        <v>1</v>
      </c>
      <c r="B1999" s="14" t="s">
        <v>2643</v>
      </c>
      <c r="C1999">
        <v>7.1</v>
      </c>
      <c r="D1999">
        <v>9</v>
      </c>
      <c r="E1999" s="28" t="str">
        <f>VLOOKUP(U1999, method!$A$1:$B$15, 2, 0)</f>
        <v>中前</v>
      </c>
      <c r="F1999">
        <v>5</v>
      </c>
      <c r="G1999">
        <v>124</v>
      </c>
      <c r="H1999" s="44">
        <v>1200</v>
      </c>
      <c r="I1999" s="18" t="s">
        <v>201</v>
      </c>
      <c r="J1999">
        <v>1</v>
      </c>
      <c r="K1999">
        <v>11.2</v>
      </c>
      <c r="L1999">
        <v>8</v>
      </c>
      <c r="M1999">
        <v>1</v>
      </c>
      <c r="N1999">
        <v>25</v>
      </c>
      <c r="O1999" s="31" t="s">
        <v>439</v>
      </c>
      <c r="P1999" s="35" t="s">
        <v>455</v>
      </c>
      <c r="Q1999">
        <v>4</v>
      </c>
      <c r="R1999">
        <v>48</v>
      </c>
      <c r="S1999" s="18" t="s">
        <v>95</v>
      </c>
      <c r="T1999" t="s">
        <v>536</v>
      </c>
      <c r="U1999">
        <v>7</v>
      </c>
      <c r="V1999">
        <v>6</v>
      </c>
      <c r="W1999">
        <v>9</v>
      </c>
      <c r="AA1999">
        <v>1053</v>
      </c>
      <c r="AB1999" t="s">
        <v>127</v>
      </c>
    </row>
    <row r="2000" spans="1:28" x14ac:dyDescent="0.25">
      <c r="A2000" s="21" t="s">
        <v>1</v>
      </c>
      <c r="B2000" s="14" t="s">
        <v>2643</v>
      </c>
      <c r="C2000">
        <v>16</v>
      </c>
      <c r="D2000" s="34">
        <v>4</v>
      </c>
      <c r="E2000" s="27" t="str">
        <f>VLOOKUP(U2000, method!$A$1:$B$15, 2, 0)</f>
        <v>中後</v>
      </c>
      <c r="F2000">
        <v>5</v>
      </c>
      <c r="G2000">
        <v>126</v>
      </c>
      <c r="H2000" s="44">
        <v>1200</v>
      </c>
      <c r="I2000" s="18" t="s">
        <v>201</v>
      </c>
      <c r="J2000">
        <v>1</v>
      </c>
      <c r="K2000">
        <v>10.98</v>
      </c>
      <c r="L2000">
        <v>26</v>
      </c>
      <c r="M2000">
        <v>12</v>
      </c>
      <c r="N2000">
        <v>24</v>
      </c>
      <c r="O2000" s="31" t="s">
        <v>451</v>
      </c>
      <c r="P2000" s="35" t="s">
        <v>455</v>
      </c>
      <c r="Q2000">
        <v>4</v>
      </c>
      <c r="R2000">
        <v>50</v>
      </c>
      <c r="S2000" s="18" t="s">
        <v>95</v>
      </c>
      <c r="T2000" t="s">
        <v>495</v>
      </c>
      <c r="U2000">
        <v>9</v>
      </c>
      <c r="V2000">
        <v>10</v>
      </c>
      <c r="W2000">
        <v>4</v>
      </c>
      <c r="AA2000">
        <v>1046</v>
      </c>
      <c r="AB2000" t="s">
        <v>127</v>
      </c>
    </row>
    <row r="2001" spans="1:28" x14ac:dyDescent="0.25">
      <c r="A2001" s="21" t="s">
        <v>1</v>
      </c>
      <c r="B2001" s="14" t="s">
        <v>2643</v>
      </c>
      <c r="C2001">
        <v>78</v>
      </c>
      <c r="D2001" s="34">
        <v>4</v>
      </c>
      <c r="E2001" s="27" t="str">
        <f>VLOOKUP(U2001, method!$A$1:$B$15, 2, 0)</f>
        <v>中後</v>
      </c>
      <c r="F2001">
        <v>8</v>
      </c>
      <c r="G2001">
        <v>125</v>
      </c>
      <c r="H2001" s="44">
        <v>1200</v>
      </c>
      <c r="I2001" s="18" t="s">
        <v>201</v>
      </c>
      <c r="J2001">
        <v>1</v>
      </c>
      <c r="K2001">
        <v>10.39</v>
      </c>
      <c r="L2001">
        <v>11</v>
      </c>
      <c r="M2001">
        <v>12</v>
      </c>
      <c r="N2001">
        <v>24</v>
      </c>
      <c r="O2001" s="30" t="s">
        <v>445</v>
      </c>
      <c r="P2001" s="35" t="s">
        <v>455</v>
      </c>
      <c r="Q2001">
        <v>4</v>
      </c>
      <c r="R2001">
        <v>50</v>
      </c>
      <c r="S2001" s="18" t="s">
        <v>95</v>
      </c>
      <c r="T2001" s="10" t="s">
        <v>552</v>
      </c>
      <c r="U2001">
        <v>8</v>
      </c>
      <c r="V2001">
        <v>7</v>
      </c>
      <c r="W2001">
        <v>4</v>
      </c>
      <c r="AA2001">
        <v>1054</v>
      </c>
      <c r="AB2001" t="s">
        <v>1971</v>
      </c>
    </row>
    <row r="2002" spans="1:28" x14ac:dyDescent="0.25">
      <c r="A2002" s="21" t="s">
        <v>1</v>
      </c>
      <c r="B2002" s="14" t="s">
        <v>2643</v>
      </c>
      <c r="C2002">
        <v>18</v>
      </c>
      <c r="D2002">
        <v>13</v>
      </c>
      <c r="E2002" s="29" t="str">
        <f>VLOOKUP(U2002, method!$A$1:$B$15, 2, 0)</f>
        <v>留後</v>
      </c>
      <c r="F2002">
        <v>10</v>
      </c>
      <c r="G2002">
        <v>128</v>
      </c>
      <c r="H2002" s="44">
        <v>1200</v>
      </c>
      <c r="I2002" s="22" t="s">
        <v>33</v>
      </c>
      <c r="J2002">
        <v>1</v>
      </c>
      <c r="K2002">
        <v>10.78</v>
      </c>
      <c r="L2002">
        <v>20</v>
      </c>
      <c r="M2002">
        <v>10</v>
      </c>
      <c r="N2002">
        <v>24</v>
      </c>
      <c r="O2002" t="s">
        <v>469</v>
      </c>
      <c r="P2002" s="35" t="s">
        <v>436</v>
      </c>
      <c r="Q2002">
        <v>4</v>
      </c>
      <c r="R2002">
        <v>52</v>
      </c>
      <c r="S2002" s="18" t="s">
        <v>95</v>
      </c>
      <c r="T2002" t="s">
        <v>872</v>
      </c>
      <c r="U2002">
        <v>12</v>
      </c>
      <c r="V2002">
        <v>13</v>
      </c>
      <c r="W2002">
        <v>13</v>
      </c>
      <c r="AA2002">
        <v>1074</v>
      </c>
      <c r="AB2002" t="s">
        <v>307</v>
      </c>
    </row>
    <row r="2003" spans="1:28" x14ac:dyDescent="0.25">
      <c r="A2003" s="21" t="s">
        <v>1</v>
      </c>
      <c r="B2003" s="14" t="s">
        <v>2643</v>
      </c>
      <c r="C2003">
        <v>33</v>
      </c>
      <c r="D2003">
        <v>7</v>
      </c>
      <c r="E2003" s="27" t="str">
        <f>VLOOKUP(U2003, method!$A$1:$B$15, 2, 0)</f>
        <v>中後</v>
      </c>
      <c r="F2003">
        <v>4</v>
      </c>
      <c r="G2003">
        <v>125</v>
      </c>
      <c r="H2003" s="44">
        <v>1200</v>
      </c>
      <c r="I2003" s="22" t="s">
        <v>33</v>
      </c>
      <c r="J2003">
        <v>1</v>
      </c>
      <c r="K2003">
        <v>10.17</v>
      </c>
      <c r="L2003">
        <v>14</v>
      </c>
      <c r="M2003">
        <v>7</v>
      </c>
      <c r="N2003">
        <v>24</v>
      </c>
      <c r="O2003" t="s">
        <v>545</v>
      </c>
      <c r="P2003" s="35" t="s">
        <v>455</v>
      </c>
      <c r="Q2003">
        <v>4</v>
      </c>
      <c r="R2003">
        <v>52</v>
      </c>
      <c r="S2003" s="18" t="s">
        <v>95</v>
      </c>
      <c r="T2003" s="10" t="s">
        <v>498</v>
      </c>
      <c r="U2003">
        <v>10</v>
      </c>
      <c r="V2003">
        <v>8</v>
      </c>
      <c r="W2003">
        <v>7</v>
      </c>
      <c r="AA2003">
        <v>1059</v>
      </c>
      <c r="AB2003" t="s">
        <v>1609</v>
      </c>
    </row>
    <row r="2004" spans="1:28" x14ac:dyDescent="0.25">
      <c r="A2004" s="21" t="s">
        <v>1</v>
      </c>
      <c r="B2004" s="15" t="s">
        <v>2645</v>
      </c>
      <c r="C2004">
        <v>40</v>
      </c>
      <c r="D2004">
        <v>8</v>
      </c>
      <c r="E2004" s="27" t="str">
        <f>VLOOKUP(U2004, method!$A$1:$B$15, 2, 0)</f>
        <v>中後</v>
      </c>
      <c r="F2004">
        <v>12</v>
      </c>
      <c r="G2004">
        <v>130</v>
      </c>
      <c r="H2004" s="46">
        <v>1650</v>
      </c>
      <c r="I2004" s="16" t="s">
        <v>71</v>
      </c>
      <c r="J2004">
        <v>1</v>
      </c>
      <c r="K2004">
        <v>40.130000000000003</v>
      </c>
      <c r="L2004">
        <v>9</v>
      </c>
      <c r="M2004">
        <v>7</v>
      </c>
      <c r="N2004">
        <v>25</v>
      </c>
      <c r="O2004" s="31" t="s">
        <v>439</v>
      </c>
      <c r="P2004" s="35" t="s">
        <v>436</v>
      </c>
      <c r="Q2004">
        <v>5</v>
      </c>
      <c r="R2004">
        <v>35</v>
      </c>
      <c r="S2004" s="23" t="s">
        <v>279</v>
      </c>
      <c r="T2004" t="s">
        <v>536</v>
      </c>
      <c r="U2004">
        <v>10</v>
      </c>
      <c r="V2004">
        <v>11</v>
      </c>
      <c r="W2004">
        <v>12</v>
      </c>
      <c r="X2004">
        <v>8</v>
      </c>
      <c r="AA2004">
        <v>1041</v>
      </c>
      <c r="AB2004" t="s">
        <v>863</v>
      </c>
    </row>
    <row r="2005" spans="1:28" x14ac:dyDescent="0.25">
      <c r="A2005" s="21" t="s">
        <v>1</v>
      </c>
      <c r="B2005" s="15" t="s">
        <v>2645</v>
      </c>
      <c r="C2005">
        <v>5.9</v>
      </c>
      <c r="D2005">
        <v>10</v>
      </c>
      <c r="E2005" s="27" t="str">
        <f>VLOOKUP(U2005, method!$A$1:$B$15, 2, 0)</f>
        <v>中後</v>
      </c>
      <c r="F2005">
        <v>9</v>
      </c>
      <c r="G2005">
        <v>133</v>
      </c>
      <c r="H2005" s="46">
        <v>1650</v>
      </c>
      <c r="I2005" s="18" t="s">
        <v>12</v>
      </c>
      <c r="J2005">
        <v>1</v>
      </c>
      <c r="K2005">
        <v>40.94</v>
      </c>
      <c r="L2005">
        <v>11</v>
      </c>
      <c r="M2005">
        <v>6</v>
      </c>
      <c r="N2005">
        <v>25</v>
      </c>
      <c r="O2005" s="30" t="s">
        <v>445</v>
      </c>
      <c r="P2005" s="35" t="s">
        <v>436</v>
      </c>
      <c r="Q2005">
        <v>5</v>
      </c>
      <c r="R2005">
        <v>37</v>
      </c>
      <c r="S2005" s="23" t="s">
        <v>279</v>
      </c>
      <c r="T2005" t="s">
        <v>558</v>
      </c>
      <c r="U2005">
        <v>10</v>
      </c>
      <c r="V2005">
        <v>10</v>
      </c>
      <c r="W2005">
        <v>11</v>
      </c>
      <c r="X2005">
        <v>10</v>
      </c>
      <c r="AA2005">
        <v>1057</v>
      </c>
      <c r="AB2005" t="s">
        <v>16</v>
      </c>
    </row>
    <row r="2006" spans="1:28" x14ac:dyDescent="0.25">
      <c r="A2006" s="21" t="s">
        <v>1</v>
      </c>
      <c r="B2006" s="15" t="s">
        <v>2645</v>
      </c>
      <c r="C2006">
        <v>9.4</v>
      </c>
      <c r="D2006" s="33">
        <v>3</v>
      </c>
      <c r="E2006" s="27" t="str">
        <f>VLOOKUP(U2006, method!$A$1:$B$15, 2, 0)</f>
        <v>中後</v>
      </c>
      <c r="F2006">
        <v>9</v>
      </c>
      <c r="G2006">
        <v>134</v>
      </c>
      <c r="H2006" s="46">
        <v>1650</v>
      </c>
      <c r="I2006" s="23" t="s">
        <v>39</v>
      </c>
      <c r="J2006">
        <v>1</v>
      </c>
      <c r="K2006">
        <v>41.6</v>
      </c>
      <c r="L2006">
        <v>7</v>
      </c>
      <c r="M2006">
        <v>5</v>
      </c>
      <c r="N2006">
        <v>25</v>
      </c>
      <c r="O2006" s="31" t="s">
        <v>439</v>
      </c>
      <c r="P2006" s="35" t="s">
        <v>455</v>
      </c>
      <c r="Q2006">
        <v>5</v>
      </c>
      <c r="R2006">
        <v>37</v>
      </c>
      <c r="S2006" s="23" t="s">
        <v>279</v>
      </c>
      <c r="T2006" s="10">
        <v>1</v>
      </c>
      <c r="U2006">
        <v>8</v>
      </c>
      <c r="V2006">
        <v>9</v>
      </c>
      <c r="W2006">
        <v>9</v>
      </c>
      <c r="X2006">
        <v>3</v>
      </c>
      <c r="AA2006">
        <v>1053</v>
      </c>
      <c r="AB2006" t="s">
        <v>16</v>
      </c>
    </row>
    <row r="2007" spans="1:28" x14ac:dyDescent="0.25">
      <c r="A2007" s="21" t="s">
        <v>1</v>
      </c>
      <c r="B2007" s="15" t="s">
        <v>2645</v>
      </c>
      <c r="C2007">
        <v>9.6999999999999993</v>
      </c>
      <c r="D2007">
        <v>9</v>
      </c>
      <c r="E2007" s="27" t="str">
        <f>VLOOKUP(U2007, method!$A$1:$B$15, 2, 0)</f>
        <v>中後</v>
      </c>
      <c r="F2007">
        <v>11</v>
      </c>
      <c r="G2007">
        <v>133</v>
      </c>
      <c r="H2007" s="44">
        <v>1200</v>
      </c>
      <c r="I2007" s="16" t="s">
        <v>71</v>
      </c>
      <c r="J2007">
        <v>1</v>
      </c>
      <c r="K2007">
        <v>10.76</v>
      </c>
      <c r="L2007">
        <v>13</v>
      </c>
      <c r="M2007">
        <v>4</v>
      </c>
      <c r="N2007">
        <v>25</v>
      </c>
      <c r="O2007" t="s">
        <v>532</v>
      </c>
      <c r="P2007" s="35" t="s">
        <v>455</v>
      </c>
      <c r="Q2007">
        <v>5</v>
      </c>
      <c r="R2007">
        <v>38</v>
      </c>
      <c r="S2007" s="23" t="s">
        <v>279</v>
      </c>
      <c r="T2007" t="s">
        <v>536</v>
      </c>
      <c r="U2007">
        <v>8</v>
      </c>
      <c r="V2007">
        <v>7</v>
      </c>
      <c r="W2007">
        <v>9</v>
      </c>
      <c r="AA2007">
        <v>1052</v>
      </c>
      <c r="AB2007" t="s">
        <v>16</v>
      </c>
    </row>
    <row r="2008" spans="1:28" x14ac:dyDescent="0.25">
      <c r="A2008" s="21" t="s">
        <v>1</v>
      </c>
      <c r="B2008" s="15" t="s">
        <v>2645</v>
      </c>
      <c r="C2008">
        <v>3.1</v>
      </c>
      <c r="D2008">
        <v>6</v>
      </c>
      <c r="E2008" s="28" t="str">
        <f>VLOOKUP(U2008, method!$A$1:$B$15, 2, 0)</f>
        <v>中前</v>
      </c>
      <c r="F2008">
        <v>7</v>
      </c>
      <c r="G2008">
        <v>133</v>
      </c>
      <c r="H2008" s="46">
        <v>1600</v>
      </c>
      <c r="I2008" s="22" t="s">
        <v>33</v>
      </c>
      <c r="J2008">
        <v>1</v>
      </c>
      <c r="K2008">
        <v>34.96</v>
      </c>
      <c r="L2008">
        <v>16</v>
      </c>
      <c r="M2008">
        <v>2</v>
      </c>
      <c r="N2008">
        <v>25</v>
      </c>
      <c r="O2008" t="s">
        <v>631</v>
      </c>
      <c r="P2008" s="35" t="s">
        <v>436</v>
      </c>
      <c r="Q2008">
        <v>5</v>
      </c>
      <c r="R2008">
        <v>38</v>
      </c>
      <c r="S2008" s="23" t="s">
        <v>279</v>
      </c>
      <c r="T2008">
        <v>3</v>
      </c>
      <c r="U2008">
        <v>6</v>
      </c>
      <c r="V2008">
        <v>7</v>
      </c>
      <c r="W2008">
        <v>6</v>
      </c>
      <c r="X2008">
        <v>6</v>
      </c>
      <c r="AA2008">
        <v>1074</v>
      </c>
      <c r="AB2008" t="s">
        <v>16</v>
      </c>
    </row>
    <row r="2009" spans="1:28" x14ac:dyDescent="0.25">
      <c r="A2009" s="21" t="s">
        <v>1</v>
      </c>
      <c r="B2009" s="15" t="s">
        <v>2645</v>
      </c>
      <c r="C2009">
        <v>3.5</v>
      </c>
      <c r="D2009" s="33">
        <v>2</v>
      </c>
      <c r="E2009" s="27" t="str">
        <f>VLOOKUP(U2009, method!$A$1:$B$15, 2, 0)</f>
        <v>中後</v>
      </c>
      <c r="F2009">
        <v>6</v>
      </c>
      <c r="G2009">
        <v>131</v>
      </c>
      <c r="H2009" s="46">
        <v>1650</v>
      </c>
      <c r="I2009" s="23" t="s">
        <v>39</v>
      </c>
      <c r="J2009">
        <v>1</v>
      </c>
      <c r="K2009">
        <v>40.729999999999997</v>
      </c>
      <c r="L2009">
        <v>5</v>
      </c>
      <c r="M2009">
        <v>2</v>
      </c>
      <c r="N2009">
        <v>25</v>
      </c>
      <c r="O2009" s="31" t="s">
        <v>439</v>
      </c>
      <c r="P2009" s="35" t="s">
        <v>455</v>
      </c>
      <c r="Q2009">
        <v>5</v>
      </c>
      <c r="R2009">
        <v>36</v>
      </c>
      <c r="S2009" s="23" t="s">
        <v>279</v>
      </c>
      <c r="T2009" s="10" t="s">
        <v>613</v>
      </c>
      <c r="U2009">
        <v>8</v>
      </c>
      <c r="V2009">
        <v>8</v>
      </c>
      <c r="W2009">
        <v>10</v>
      </c>
      <c r="X2009">
        <v>2</v>
      </c>
      <c r="AA2009">
        <v>1075</v>
      </c>
      <c r="AB2009" t="s">
        <v>16</v>
      </c>
    </row>
    <row r="2010" spans="1:28" x14ac:dyDescent="0.25">
      <c r="A2010" s="21" t="s">
        <v>1</v>
      </c>
      <c r="B2010" s="15" t="s">
        <v>2645</v>
      </c>
      <c r="C2010">
        <v>9.9</v>
      </c>
      <c r="D2010" s="33">
        <v>2</v>
      </c>
      <c r="E2010" s="28" t="str">
        <f>VLOOKUP(U2010, method!$A$1:$B$15, 2, 0)</f>
        <v>中前</v>
      </c>
      <c r="F2010">
        <v>8</v>
      </c>
      <c r="G2010">
        <v>129</v>
      </c>
      <c r="H2010" s="46">
        <v>1650</v>
      </c>
      <c r="I2010" s="23" t="s">
        <v>39</v>
      </c>
      <c r="J2010">
        <v>1</v>
      </c>
      <c r="K2010">
        <v>42.34</v>
      </c>
      <c r="L2010">
        <v>8</v>
      </c>
      <c r="M2010">
        <v>1</v>
      </c>
      <c r="N2010">
        <v>25</v>
      </c>
      <c r="O2010" s="31" t="s">
        <v>439</v>
      </c>
      <c r="P2010" s="35" t="s">
        <v>455</v>
      </c>
      <c r="Q2010">
        <v>5</v>
      </c>
      <c r="R2010">
        <v>34</v>
      </c>
      <c r="S2010" s="23" t="s">
        <v>279</v>
      </c>
      <c r="T2010" s="10" t="s">
        <v>762</v>
      </c>
      <c r="U2010">
        <v>7</v>
      </c>
      <c r="V2010">
        <v>7</v>
      </c>
      <c r="W2010">
        <v>7</v>
      </c>
      <c r="X2010">
        <v>2</v>
      </c>
      <c r="AA2010">
        <v>1067</v>
      </c>
      <c r="AB2010" t="s">
        <v>16</v>
      </c>
    </row>
    <row r="2011" spans="1:28" x14ac:dyDescent="0.25">
      <c r="A2011" s="21" t="s">
        <v>1</v>
      </c>
      <c r="B2011" s="15" t="s">
        <v>2645</v>
      </c>
      <c r="C2011">
        <v>24</v>
      </c>
      <c r="D2011" s="34">
        <v>4</v>
      </c>
      <c r="E2011" s="29" t="str">
        <f>VLOOKUP(U2011, method!$A$1:$B$15, 2, 0)</f>
        <v>留後</v>
      </c>
      <c r="F2011">
        <v>14</v>
      </c>
      <c r="G2011">
        <v>127</v>
      </c>
      <c r="H2011" s="46">
        <v>1400</v>
      </c>
      <c r="I2011" s="23" t="s">
        <v>39</v>
      </c>
      <c r="J2011">
        <v>1</v>
      </c>
      <c r="K2011">
        <v>22.5</v>
      </c>
      <c r="L2011">
        <v>15</v>
      </c>
      <c r="M2011">
        <v>12</v>
      </c>
      <c r="N2011">
        <v>24</v>
      </c>
      <c r="O2011" t="s">
        <v>631</v>
      </c>
      <c r="P2011" s="35" t="s">
        <v>455</v>
      </c>
      <c r="Q2011">
        <v>5</v>
      </c>
      <c r="R2011">
        <v>34</v>
      </c>
      <c r="S2011" s="23" t="s">
        <v>279</v>
      </c>
      <c r="T2011" t="s">
        <v>529</v>
      </c>
      <c r="U2011">
        <v>13</v>
      </c>
      <c r="V2011">
        <v>13</v>
      </c>
      <c r="W2011">
        <v>13</v>
      </c>
      <c r="X2011">
        <v>4</v>
      </c>
      <c r="AA2011">
        <v>1060</v>
      </c>
      <c r="AB2011" t="s">
        <v>16</v>
      </c>
    </row>
    <row r="2012" spans="1:28" x14ac:dyDescent="0.25">
      <c r="A2012" s="21" t="s">
        <v>1</v>
      </c>
      <c r="B2012" s="15" t="s">
        <v>2645</v>
      </c>
      <c r="C2012">
        <v>9</v>
      </c>
      <c r="D2012">
        <v>10</v>
      </c>
      <c r="E2012" s="29" t="str">
        <f>VLOOKUP(U2012, method!$A$1:$B$15, 2, 0)</f>
        <v>留後</v>
      </c>
      <c r="F2012">
        <v>11</v>
      </c>
      <c r="G2012">
        <v>127</v>
      </c>
      <c r="H2012" s="44">
        <v>1200</v>
      </c>
      <c r="I2012" s="23" t="s">
        <v>39</v>
      </c>
      <c r="J2012">
        <v>1</v>
      </c>
      <c r="K2012">
        <v>10.93</v>
      </c>
      <c r="L2012">
        <v>20</v>
      </c>
      <c r="M2012">
        <v>11</v>
      </c>
      <c r="N2012">
        <v>24</v>
      </c>
      <c r="O2012" s="31" t="s">
        <v>435</v>
      </c>
      <c r="P2012" s="36" t="s">
        <v>440</v>
      </c>
      <c r="Q2012">
        <v>5</v>
      </c>
      <c r="R2012">
        <v>34</v>
      </c>
      <c r="S2012" s="23" t="s">
        <v>279</v>
      </c>
      <c r="T2012" t="s">
        <v>519</v>
      </c>
      <c r="U2012">
        <v>11</v>
      </c>
      <c r="V2012">
        <v>11</v>
      </c>
      <c r="W2012">
        <v>10</v>
      </c>
      <c r="AA2012">
        <v>1058</v>
      </c>
      <c r="AB2012" t="s">
        <v>16</v>
      </c>
    </row>
    <row r="2013" spans="1:28" x14ac:dyDescent="0.25">
      <c r="A2013" s="21" t="s">
        <v>1</v>
      </c>
      <c r="B2013" s="15" t="s">
        <v>2645</v>
      </c>
      <c r="C2013">
        <v>9.1</v>
      </c>
      <c r="D2013" s="33">
        <v>1</v>
      </c>
      <c r="E2013" s="29" t="str">
        <f>VLOOKUP(U2013, method!$A$1:$B$15, 2, 0)</f>
        <v>留後</v>
      </c>
      <c r="F2013">
        <v>9</v>
      </c>
      <c r="G2013">
        <v>120</v>
      </c>
      <c r="H2013" s="44">
        <v>1200</v>
      </c>
      <c r="I2013" s="23" t="s">
        <v>39</v>
      </c>
      <c r="J2013">
        <v>1</v>
      </c>
      <c r="K2013">
        <v>9.8000000000000007</v>
      </c>
      <c r="L2013">
        <v>6</v>
      </c>
      <c r="M2013">
        <v>11</v>
      </c>
      <c r="N2013">
        <v>24</v>
      </c>
      <c r="O2013" s="31" t="s">
        <v>439</v>
      </c>
      <c r="P2013" s="35" t="s">
        <v>455</v>
      </c>
      <c r="Q2013">
        <v>5</v>
      </c>
      <c r="R2013">
        <v>27</v>
      </c>
      <c r="S2013" s="23" t="s">
        <v>279</v>
      </c>
      <c r="T2013" s="10" t="s">
        <v>526</v>
      </c>
      <c r="U2013">
        <v>11</v>
      </c>
      <c r="V2013">
        <v>10</v>
      </c>
      <c r="W2013">
        <v>1</v>
      </c>
      <c r="AA2013">
        <v>1061</v>
      </c>
      <c r="AB2013" t="s">
        <v>16</v>
      </c>
    </row>
    <row r="2014" spans="1:28" x14ac:dyDescent="0.25">
      <c r="A2014" s="21" t="s">
        <v>1</v>
      </c>
      <c r="B2014" s="15" t="s">
        <v>2645</v>
      </c>
      <c r="C2014">
        <v>10</v>
      </c>
      <c r="D2014" s="34">
        <v>4</v>
      </c>
      <c r="E2014" s="28" t="str">
        <f>VLOOKUP(U2014, method!$A$1:$B$15, 2, 0)</f>
        <v>中前</v>
      </c>
      <c r="F2014">
        <v>4</v>
      </c>
      <c r="G2014">
        <v>121</v>
      </c>
      <c r="H2014" s="44">
        <v>1200</v>
      </c>
      <c r="I2014" s="23" t="s">
        <v>39</v>
      </c>
      <c r="J2014">
        <v>1</v>
      </c>
      <c r="K2014">
        <v>10.29</v>
      </c>
      <c r="L2014">
        <v>16</v>
      </c>
      <c r="M2014">
        <v>10</v>
      </c>
      <c r="N2014">
        <v>24</v>
      </c>
      <c r="O2014" s="30" t="s">
        <v>445</v>
      </c>
      <c r="P2014" s="35" t="s">
        <v>455</v>
      </c>
      <c r="Q2014">
        <v>5</v>
      </c>
      <c r="R2014">
        <v>27</v>
      </c>
      <c r="S2014" s="23" t="s">
        <v>279</v>
      </c>
      <c r="T2014" s="10">
        <v>1</v>
      </c>
      <c r="U2014">
        <v>7</v>
      </c>
      <c r="V2014">
        <v>5</v>
      </c>
      <c r="W2014">
        <v>4</v>
      </c>
      <c r="AA2014">
        <v>1045</v>
      </c>
      <c r="AB2014" t="s">
        <v>1975</v>
      </c>
    </row>
    <row r="2015" spans="1:28" x14ac:dyDescent="0.25">
      <c r="A2015" s="21" t="s">
        <v>1</v>
      </c>
      <c r="B2015" s="15" t="s">
        <v>2645</v>
      </c>
      <c r="C2015">
        <v>31</v>
      </c>
      <c r="D2015">
        <v>7</v>
      </c>
      <c r="E2015" s="26" t="str">
        <f>VLOOKUP(U2015, method!$A$1:$B$15, 2, 0)</f>
        <v>放頭</v>
      </c>
      <c r="F2015">
        <v>6</v>
      </c>
      <c r="G2015">
        <v>122</v>
      </c>
      <c r="H2015" s="46">
        <v>1650</v>
      </c>
      <c r="I2015" s="14" t="s">
        <v>398</v>
      </c>
      <c r="J2015">
        <v>1</v>
      </c>
      <c r="K2015">
        <v>41.68</v>
      </c>
      <c r="L2015">
        <v>4</v>
      </c>
      <c r="M2015">
        <v>7</v>
      </c>
      <c r="N2015">
        <v>24</v>
      </c>
      <c r="O2015" s="31" t="s">
        <v>439</v>
      </c>
      <c r="P2015" s="35" t="s">
        <v>455</v>
      </c>
      <c r="Q2015">
        <v>5</v>
      </c>
      <c r="R2015">
        <v>32</v>
      </c>
      <c r="S2015" s="24" t="s">
        <v>62</v>
      </c>
      <c r="T2015" t="s">
        <v>679</v>
      </c>
      <c r="U2015">
        <v>3</v>
      </c>
      <c r="V2015">
        <v>2</v>
      </c>
      <c r="W2015">
        <v>2</v>
      </c>
      <c r="X2015">
        <v>7</v>
      </c>
      <c r="AA2015">
        <v>1044</v>
      </c>
      <c r="AB2015" t="s">
        <v>1976</v>
      </c>
    </row>
    <row r="2016" spans="1:28" x14ac:dyDescent="0.25">
      <c r="A2016" s="21" t="s">
        <v>1</v>
      </c>
      <c r="B2016" s="15" t="s">
        <v>2645</v>
      </c>
      <c r="C2016">
        <v>71</v>
      </c>
      <c r="D2016">
        <v>11</v>
      </c>
      <c r="E2016" s="27" t="str">
        <f>VLOOKUP(U2016, method!$A$1:$B$15, 2, 0)</f>
        <v>中後</v>
      </c>
      <c r="F2016">
        <v>7</v>
      </c>
      <c r="G2016">
        <v>125</v>
      </c>
      <c r="H2016" s="44">
        <v>1200</v>
      </c>
      <c r="I2016" s="14" t="s">
        <v>398</v>
      </c>
      <c r="J2016">
        <v>1</v>
      </c>
      <c r="K2016">
        <v>11.1</v>
      </c>
      <c r="L2016">
        <v>15</v>
      </c>
      <c r="M2016">
        <v>5</v>
      </c>
      <c r="N2016">
        <v>24</v>
      </c>
      <c r="O2016" s="31" t="s">
        <v>435</v>
      </c>
      <c r="P2016" s="35" t="s">
        <v>455</v>
      </c>
      <c r="Q2016">
        <v>5</v>
      </c>
      <c r="R2016">
        <v>35</v>
      </c>
      <c r="S2016" s="24" t="s">
        <v>62</v>
      </c>
      <c r="T2016" t="s">
        <v>637</v>
      </c>
      <c r="U2016">
        <v>8</v>
      </c>
      <c r="V2016">
        <v>8</v>
      </c>
      <c r="W2016">
        <v>11</v>
      </c>
      <c r="AA2016">
        <v>1052</v>
      </c>
      <c r="AB2016" t="s">
        <v>30</v>
      </c>
    </row>
    <row r="2017" spans="1:28" x14ac:dyDescent="0.25">
      <c r="A2017" s="21" t="s">
        <v>1</v>
      </c>
      <c r="B2017" s="15" t="s">
        <v>2645</v>
      </c>
      <c r="C2017">
        <v>44</v>
      </c>
      <c r="D2017">
        <v>12</v>
      </c>
      <c r="E2017" s="29" t="str">
        <f>VLOOKUP(U2017, method!$A$1:$B$15, 2, 0)</f>
        <v>留後</v>
      </c>
      <c r="F2017">
        <v>11</v>
      </c>
      <c r="G2017">
        <v>133</v>
      </c>
      <c r="H2017" s="44">
        <v>1200</v>
      </c>
      <c r="I2017" s="15" t="s">
        <v>390</v>
      </c>
      <c r="J2017">
        <v>1</v>
      </c>
      <c r="K2017">
        <v>12.12</v>
      </c>
      <c r="L2017">
        <v>24</v>
      </c>
      <c r="M2017">
        <v>4</v>
      </c>
      <c r="N2017">
        <v>24</v>
      </c>
      <c r="O2017" s="31" t="s">
        <v>451</v>
      </c>
      <c r="P2017" s="35" t="s">
        <v>455</v>
      </c>
      <c r="Q2017">
        <v>5</v>
      </c>
      <c r="R2017">
        <v>38</v>
      </c>
      <c r="S2017" s="24" t="s">
        <v>62</v>
      </c>
      <c r="T2017" t="s">
        <v>648</v>
      </c>
      <c r="U2017">
        <v>11</v>
      </c>
      <c r="V2017">
        <v>12</v>
      </c>
      <c r="W2017">
        <v>12</v>
      </c>
      <c r="AA2017">
        <v>1042</v>
      </c>
      <c r="AB2017" t="s">
        <v>30</v>
      </c>
    </row>
    <row r="2018" spans="1:28" x14ac:dyDescent="0.25">
      <c r="A2018" s="21" t="s">
        <v>1</v>
      </c>
      <c r="B2018" s="15" t="s">
        <v>2645</v>
      </c>
      <c r="C2018">
        <v>97</v>
      </c>
      <c r="D2018">
        <v>13</v>
      </c>
      <c r="E2018" s="27" t="str">
        <f>VLOOKUP(U2018, method!$A$1:$B$15, 2, 0)</f>
        <v>中後</v>
      </c>
      <c r="F2018">
        <v>2</v>
      </c>
      <c r="G2018">
        <v>118</v>
      </c>
      <c r="H2018" s="46">
        <v>1400</v>
      </c>
      <c r="I2018" s="16" t="s">
        <v>140</v>
      </c>
      <c r="J2018">
        <v>1</v>
      </c>
      <c r="K2018">
        <v>22.76</v>
      </c>
      <c r="L2018">
        <v>24</v>
      </c>
      <c r="M2018">
        <v>3</v>
      </c>
      <c r="N2018">
        <v>24</v>
      </c>
      <c r="O2018" t="s">
        <v>545</v>
      </c>
      <c r="P2018" s="35" t="s">
        <v>436</v>
      </c>
      <c r="Q2018">
        <v>4</v>
      </c>
      <c r="R2018">
        <v>41</v>
      </c>
      <c r="S2018" s="24" t="s">
        <v>62</v>
      </c>
      <c r="T2018" t="s">
        <v>548</v>
      </c>
      <c r="U2018">
        <v>8</v>
      </c>
      <c r="V2018">
        <v>7</v>
      </c>
      <c r="W2018">
        <v>7</v>
      </c>
      <c r="X2018">
        <v>13</v>
      </c>
      <c r="AA2018">
        <v>1053</v>
      </c>
      <c r="AB2018" t="s">
        <v>30</v>
      </c>
    </row>
    <row r="2019" spans="1:28" x14ac:dyDescent="0.25">
      <c r="A2019" s="21" t="s">
        <v>1</v>
      </c>
      <c r="B2019" s="15" t="s">
        <v>2645</v>
      </c>
      <c r="C2019">
        <v>73</v>
      </c>
      <c r="D2019">
        <v>10</v>
      </c>
      <c r="E2019" s="29" t="str">
        <f>VLOOKUP(U2019, method!$A$1:$B$15, 2, 0)</f>
        <v>留後</v>
      </c>
      <c r="F2019">
        <v>10</v>
      </c>
      <c r="G2019">
        <v>118</v>
      </c>
      <c r="H2019" s="44">
        <v>1200</v>
      </c>
      <c r="I2019" s="23" t="s">
        <v>394</v>
      </c>
      <c r="J2019">
        <v>1</v>
      </c>
      <c r="K2019">
        <v>10.83</v>
      </c>
      <c r="L2019">
        <v>3</v>
      </c>
      <c r="M2019">
        <v>3</v>
      </c>
      <c r="N2019">
        <v>24</v>
      </c>
      <c r="O2019" t="s">
        <v>469</v>
      </c>
      <c r="P2019" s="35" t="s">
        <v>455</v>
      </c>
      <c r="Q2019">
        <v>4</v>
      </c>
      <c r="R2019">
        <v>43</v>
      </c>
      <c r="S2019" s="24" t="s">
        <v>62</v>
      </c>
      <c r="T2019" t="s">
        <v>519</v>
      </c>
      <c r="U2019">
        <v>12</v>
      </c>
      <c r="V2019">
        <v>13</v>
      </c>
      <c r="W2019">
        <v>10</v>
      </c>
      <c r="AA2019">
        <v>1046</v>
      </c>
      <c r="AB2019" t="s">
        <v>30</v>
      </c>
    </row>
    <row r="2020" spans="1:28" x14ac:dyDescent="0.25">
      <c r="A2020" s="21" t="s">
        <v>1</v>
      </c>
      <c r="B2020" s="15" t="s">
        <v>2645</v>
      </c>
      <c r="C2020">
        <v>50</v>
      </c>
      <c r="D2020">
        <v>10</v>
      </c>
      <c r="E2020" s="29" t="str">
        <f>VLOOKUP(U2020, method!$A$1:$B$15, 2, 0)</f>
        <v>留後</v>
      </c>
      <c r="F2020">
        <v>14</v>
      </c>
      <c r="G2020">
        <v>120</v>
      </c>
      <c r="H2020" s="46">
        <v>1400</v>
      </c>
      <c r="I2020" s="23" t="s">
        <v>394</v>
      </c>
      <c r="J2020">
        <v>1</v>
      </c>
      <c r="K2020">
        <v>23.1</v>
      </c>
      <c r="L2020">
        <v>18</v>
      </c>
      <c r="M2020">
        <v>2</v>
      </c>
      <c r="N2020">
        <v>24</v>
      </c>
      <c r="O2020" t="s">
        <v>631</v>
      </c>
      <c r="P2020" s="35" t="s">
        <v>455</v>
      </c>
      <c r="Q2020">
        <v>4</v>
      </c>
      <c r="R2020">
        <v>45</v>
      </c>
      <c r="S2020" s="24" t="s">
        <v>62</v>
      </c>
      <c r="T2020" t="s">
        <v>519</v>
      </c>
      <c r="U2020">
        <v>14</v>
      </c>
      <c r="V2020">
        <v>14</v>
      </c>
      <c r="W2020">
        <v>12</v>
      </c>
      <c r="X2020">
        <v>10</v>
      </c>
      <c r="AA2020">
        <v>1056</v>
      </c>
      <c r="AB2020" t="s">
        <v>30</v>
      </c>
    </row>
    <row r="2021" spans="1:28" x14ac:dyDescent="0.25">
      <c r="A2021" s="21" t="s">
        <v>1</v>
      </c>
      <c r="B2021" s="15" t="s">
        <v>2645</v>
      </c>
      <c r="C2021">
        <v>31</v>
      </c>
      <c r="D2021">
        <v>8</v>
      </c>
      <c r="E2021" s="27" t="str">
        <f>VLOOKUP(U2021, method!$A$1:$B$15, 2, 0)</f>
        <v>中後</v>
      </c>
      <c r="F2021">
        <v>7</v>
      </c>
      <c r="G2021">
        <v>122</v>
      </c>
      <c r="H2021" s="44">
        <v>1200</v>
      </c>
      <c r="I2021" s="16" t="s">
        <v>140</v>
      </c>
      <c r="J2021">
        <v>1</v>
      </c>
      <c r="K2021">
        <v>11.12</v>
      </c>
      <c r="L2021">
        <v>17</v>
      </c>
      <c r="M2021">
        <v>1</v>
      </c>
      <c r="N2021">
        <v>24</v>
      </c>
      <c r="O2021" s="31" t="s">
        <v>435</v>
      </c>
      <c r="P2021" s="35" t="s">
        <v>455</v>
      </c>
      <c r="Q2021">
        <v>4</v>
      </c>
      <c r="R2021">
        <v>47</v>
      </c>
      <c r="S2021" s="24" t="s">
        <v>62</v>
      </c>
      <c r="T2021" t="s">
        <v>519</v>
      </c>
      <c r="U2021">
        <v>10</v>
      </c>
      <c r="V2021">
        <v>8</v>
      </c>
      <c r="W2021">
        <v>8</v>
      </c>
      <c r="AA2021">
        <v>1046</v>
      </c>
      <c r="AB2021" t="s">
        <v>863</v>
      </c>
    </row>
    <row r="2022" spans="1:28" x14ac:dyDescent="0.25">
      <c r="A2022" s="21" t="s">
        <v>1</v>
      </c>
      <c r="B2022" s="15" t="s">
        <v>2645</v>
      </c>
      <c r="C2022">
        <v>12</v>
      </c>
      <c r="D2022">
        <v>8</v>
      </c>
      <c r="E2022" s="27" t="str">
        <f>VLOOKUP(U2022, method!$A$1:$B$15, 2, 0)</f>
        <v>中後</v>
      </c>
      <c r="F2022">
        <v>4</v>
      </c>
      <c r="G2022">
        <v>128</v>
      </c>
      <c r="H2022" s="46">
        <v>1650</v>
      </c>
      <c r="I2022" s="15" t="s">
        <v>390</v>
      </c>
      <c r="J2022">
        <v>1</v>
      </c>
      <c r="K2022">
        <v>41.31</v>
      </c>
      <c r="L2022">
        <v>29</v>
      </c>
      <c r="M2022">
        <v>12</v>
      </c>
      <c r="N2022">
        <v>23</v>
      </c>
      <c r="O2022" s="31" t="s">
        <v>451</v>
      </c>
      <c r="P2022" s="35" t="s">
        <v>455</v>
      </c>
      <c r="Q2022">
        <v>4</v>
      </c>
      <c r="R2022">
        <v>49</v>
      </c>
      <c r="S2022" s="24" t="s">
        <v>62</v>
      </c>
      <c r="T2022" t="s">
        <v>495</v>
      </c>
      <c r="U2022">
        <v>9</v>
      </c>
      <c r="V2022">
        <v>10</v>
      </c>
      <c r="W2022">
        <v>12</v>
      </c>
      <c r="X2022">
        <v>8</v>
      </c>
      <c r="AA2022">
        <v>1053</v>
      </c>
      <c r="AB2022" t="s">
        <v>1844</v>
      </c>
    </row>
    <row r="2023" spans="1:28" x14ac:dyDescent="0.25">
      <c r="A2023" s="21" t="s">
        <v>1</v>
      </c>
      <c r="B2023" s="15" t="s">
        <v>2645</v>
      </c>
      <c r="C2023">
        <v>10</v>
      </c>
      <c r="D2023">
        <v>6</v>
      </c>
      <c r="E2023" s="28" t="str">
        <f>VLOOKUP(U2023, method!$A$1:$B$15, 2, 0)</f>
        <v>中前</v>
      </c>
      <c r="F2023">
        <v>5</v>
      </c>
      <c r="G2023">
        <v>126</v>
      </c>
      <c r="H2023" s="44">
        <v>1200</v>
      </c>
      <c r="I2023" s="15" t="s">
        <v>390</v>
      </c>
      <c r="J2023">
        <v>1</v>
      </c>
      <c r="K2023">
        <v>10.36</v>
      </c>
      <c r="L2023">
        <v>8</v>
      </c>
      <c r="M2023">
        <v>11</v>
      </c>
      <c r="N2023">
        <v>23</v>
      </c>
      <c r="O2023" s="31" t="s">
        <v>439</v>
      </c>
      <c r="P2023" s="35" t="s">
        <v>455</v>
      </c>
      <c r="Q2023">
        <v>4</v>
      </c>
      <c r="R2023">
        <v>51</v>
      </c>
      <c r="S2023" s="20" t="s">
        <v>121</v>
      </c>
      <c r="T2023" t="s">
        <v>456</v>
      </c>
      <c r="U2023">
        <v>7</v>
      </c>
      <c r="V2023">
        <v>8</v>
      </c>
      <c r="W2023">
        <v>6</v>
      </c>
      <c r="AA2023">
        <v>1042</v>
      </c>
      <c r="AB2023" t="s">
        <v>208</v>
      </c>
    </row>
    <row r="2024" spans="1:28" x14ac:dyDescent="0.25">
      <c r="A2024" s="21" t="s">
        <v>1</v>
      </c>
      <c r="B2024" s="15" t="s">
        <v>2645</v>
      </c>
      <c r="C2024">
        <v>19</v>
      </c>
      <c r="D2024">
        <v>12</v>
      </c>
      <c r="E2024" s="28" t="str">
        <f>VLOOKUP(U2024, method!$A$1:$B$15, 2, 0)</f>
        <v>中前</v>
      </c>
      <c r="F2024">
        <v>3</v>
      </c>
      <c r="G2024">
        <v>129</v>
      </c>
      <c r="H2024" s="44">
        <v>1200</v>
      </c>
      <c r="I2024" s="15" t="s">
        <v>390</v>
      </c>
      <c r="J2024">
        <v>1</v>
      </c>
      <c r="K2024">
        <v>11.87</v>
      </c>
      <c r="L2024">
        <v>25</v>
      </c>
      <c r="M2024">
        <v>10</v>
      </c>
      <c r="N2024">
        <v>23</v>
      </c>
      <c r="O2024" t="s">
        <v>511</v>
      </c>
      <c r="P2024" s="35" t="s">
        <v>455</v>
      </c>
      <c r="Q2024">
        <v>4</v>
      </c>
      <c r="R2024">
        <v>53</v>
      </c>
      <c r="S2024" s="20" t="s">
        <v>121</v>
      </c>
      <c r="T2024">
        <v>19</v>
      </c>
      <c r="U2024">
        <v>7</v>
      </c>
      <c r="V2024">
        <v>10</v>
      </c>
      <c r="W2024">
        <v>12</v>
      </c>
      <c r="AA2024">
        <v>1048</v>
      </c>
      <c r="AB2024" t="s">
        <v>208</v>
      </c>
    </row>
    <row r="2025" spans="1:28" x14ac:dyDescent="0.25">
      <c r="A2025" s="21" t="s">
        <v>1</v>
      </c>
      <c r="B2025" s="15" t="s">
        <v>2645</v>
      </c>
      <c r="C2025">
        <v>21</v>
      </c>
      <c r="D2025">
        <v>6</v>
      </c>
      <c r="E2025" s="28" t="str">
        <f>VLOOKUP(U2025, method!$A$1:$B$15, 2, 0)</f>
        <v>中前</v>
      </c>
      <c r="F2025">
        <v>4</v>
      </c>
      <c r="G2025">
        <v>131</v>
      </c>
      <c r="H2025" s="44">
        <v>1200</v>
      </c>
      <c r="I2025" s="24" t="s">
        <v>389</v>
      </c>
      <c r="J2025">
        <v>1</v>
      </c>
      <c r="K2025">
        <v>9.9</v>
      </c>
      <c r="L2025">
        <v>17</v>
      </c>
      <c r="M2025">
        <v>9</v>
      </c>
      <c r="N2025">
        <v>23</v>
      </c>
      <c r="O2025" t="s">
        <v>551</v>
      </c>
      <c r="P2025" s="35" t="s">
        <v>455</v>
      </c>
      <c r="Q2025">
        <v>4</v>
      </c>
      <c r="R2025">
        <v>54</v>
      </c>
      <c r="S2025" s="20" t="s">
        <v>121</v>
      </c>
      <c r="T2025" t="s">
        <v>495</v>
      </c>
      <c r="U2025">
        <v>6</v>
      </c>
      <c r="V2025">
        <v>4</v>
      </c>
      <c r="W2025">
        <v>6</v>
      </c>
      <c r="AA2025">
        <v>1060</v>
      </c>
      <c r="AB2025" t="s">
        <v>1845</v>
      </c>
    </row>
    <row r="2026" spans="1:28" x14ac:dyDescent="0.25">
      <c r="A2026" s="21" t="s">
        <v>1</v>
      </c>
      <c r="B2026" s="15" t="s">
        <v>2645</v>
      </c>
      <c r="C2026">
        <v>69</v>
      </c>
      <c r="D2026">
        <v>13</v>
      </c>
      <c r="E2026" s="26" t="str">
        <f>VLOOKUP(U2026, method!$A$1:$B$15, 2, 0)</f>
        <v>放頭</v>
      </c>
      <c r="F2026">
        <v>2</v>
      </c>
      <c r="G2026">
        <v>134</v>
      </c>
      <c r="H2026" s="46">
        <v>1600</v>
      </c>
      <c r="I2026" s="17" t="s">
        <v>1748</v>
      </c>
      <c r="J2026">
        <v>1</v>
      </c>
      <c r="K2026">
        <v>36.72</v>
      </c>
      <c r="L2026">
        <v>9</v>
      </c>
      <c r="M2026">
        <v>7</v>
      </c>
      <c r="N2026">
        <v>23</v>
      </c>
      <c r="O2026" t="s">
        <v>631</v>
      </c>
      <c r="P2026" s="35" t="s">
        <v>436</v>
      </c>
      <c r="Q2026">
        <v>4</v>
      </c>
      <c r="R2026">
        <v>59</v>
      </c>
      <c r="S2026" s="20" t="s">
        <v>121</v>
      </c>
      <c r="T2026" t="s">
        <v>774</v>
      </c>
      <c r="U2026">
        <v>3</v>
      </c>
      <c r="V2026">
        <v>3</v>
      </c>
      <c r="W2026">
        <v>4</v>
      </c>
      <c r="X2026">
        <v>13</v>
      </c>
      <c r="AA2026">
        <v>1066</v>
      </c>
      <c r="AB2026" t="s">
        <v>346</v>
      </c>
    </row>
    <row r="2027" spans="1:28" x14ac:dyDescent="0.25">
      <c r="A2027" s="21" t="s">
        <v>1</v>
      </c>
      <c r="B2027" s="15" t="s">
        <v>2645</v>
      </c>
      <c r="C2027">
        <v>64</v>
      </c>
      <c r="D2027">
        <v>11</v>
      </c>
      <c r="E2027" s="27" t="str">
        <f>VLOOKUP(U2027, method!$A$1:$B$15, 2, 0)</f>
        <v>中後</v>
      </c>
      <c r="F2027">
        <v>4</v>
      </c>
      <c r="G2027">
        <v>120</v>
      </c>
      <c r="H2027" s="46">
        <v>1400</v>
      </c>
      <c r="I2027" s="20" t="s">
        <v>817</v>
      </c>
      <c r="J2027">
        <v>1</v>
      </c>
      <c r="K2027">
        <v>23.61</v>
      </c>
      <c r="L2027">
        <v>18</v>
      </c>
      <c r="M2027">
        <v>6</v>
      </c>
      <c r="N2027">
        <v>23</v>
      </c>
      <c r="O2027" t="s">
        <v>631</v>
      </c>
      <c r="P2027" s="35" t="s">
        <v>455</v>
      </c>
      <c r="Q2027">
        <v>3</v>
      </c>
      <c r="R2027">
        <v>61</v>
      </c>
      <c r="S2027" s="20" t="s">
        <v>121</v>
      </c>
      <c r="T2027">
        <v>11</v>
      </c>
      <c r="U2027">
        <v>8</v>
      </c>
      <c r="V2027">
        <v>8</v>
      </c>
      <c r="W2027">
        <v>7</v>
      </c>
      <c r="X2027">
        <v>11</v>
      </c>
      <c r="AA2027">
        <v>1076</v>
      </c>
      <c r="AB2027" t="s">
        <v>346</v>
      </c>
    </row>
    <row r="2028" spans="1:28" x14ac:dyDescent="0.25">
      <c r="A2028" s="21" t="s">
        <v>1</v>
      </c>
      <c r="B2028" s="15" t="s">
        <v>2645</v>
      </c>
      <c r="C2028">
        <v>30</v>
      </c>
      <c r="D2028">
        <v>10</v>
      </c>
      <c r="E2028" s="28" t="str">
        <f>VLOOKUP(U2028, method!$A$1:$B$15, 2, 0)</f>
        <v>中前</v>
      </c>
      <c r="F2028">
        <v>14</v>
      </c>
      <c r="G2028">
        <v>122</v>
      </c>
      <c r="H2028" s="46">
        <v>1600</v>
      </c>
      <c r="I2028" s="24" t="s">
        <v>389</v>
      </c>
      <c r="J2028">
        <v>1</v>
      </c>
      <c r="K2028">
        <v>36.22</v>
      </c>
      <c r="L2028">
        <v>28</v>
      </c>
      <c r="M2028">
        <v>5</v>
      </c>
      <c r="N2028">
        <v>23</v>
      </c>
      <c r="O2028" t="s">
        <v>545</v>
      </c>
      <c r="P2028" s="35" t="s">
        <v>455</v>
      </c>
      <c r="Q2028">
        <v>3</v>
      </c>
      <c r="R2028">
        <v>63</v>
      </c>
      <c r="S2028" s="20" t="s">
        <v>121</v>
      </c>
      <c r="T2028" t="s">
        <v>508</v>
      </c>
      <c r="U2028">
        <v>7</v>
      </c>
      <c r="V2028">
        <v>6</v>
      </c>
      <c r="W2028">
        <v>6</v>
      </c>
      <c r="X2028">
        <v>10</v>
      </c>
      <c r="AA2028">
        <v>1085</v>
      </c>
      <c r="AB2028" t="s">
        <v>346</v>
      </c>
    </row>
    <row r="2029" spans="1:28" x14ac:dyDescent="0.25">
      <c r="A2029" s="21" t="s">
        <v>1</v>
      </c>
      <c r="B2029" s="15" t="s">
        <v>2645</v>
      </c>
      <c r="C2029">
        <v>48</v>
      </c>
      <c r="D2029">
        <v>8</v>
      </c>
      <c r="E2029" s="29" t="str">
        <f>VLOOKUP(U2029, method!$A$1:$B$15, 2, 0)</f>
        <v>留後</v>
      </c>
      <c r="F2029">
        <v>12</v>
      </c>
      <c r="G2029">
        <v>122</v>
      </c>
      <c r="H2029" s="46">
        <v>1400</v>
      </c>
      <c r="I2029" s="24" t="s">
        <v>389</v>
      </c>
      <c r="J2029">
        <v>1</v>
      </c>
      <c r="K2029">
        <v>22.9</v>
      </c>
      <c r="L2029">
        <v>23</v>
      </c>
      <c r="M2029">
        <v>4</v>
      </c>
      <c r="N2029">
        <v>23</v>
      </c>
      <c r="O2029" t="s">
        <v>631</v>
      </c>
      <c r="P2029" s="35" t="s">
        <v>455</v>
      </c>
      <c r="Q2029">
        <v>3</v>
      </c>
      <c r="R2029">
        <v>65</v>
      </c>
      <c r="S2029" s="20" t="s">
        <v>121</v>
      </c>
      <c r="T2029" t="s">
        <v>480</v>
      </c>
      <c r="U2029">
        <v>13</v>
      </c>
      <c r="V2029">
        <v>12</v>
      </c>
      <c r="W2029">
        <v>10</v>
      </c>
      <c r="X2029">
        <v>8</v>
      </c>
      <c r="AA2029">
        <v>1081</v>
      </c>
      <c r="AB2029" t="s">
        <v>346</v>
      </c>
    </row>
    <row r="2030" spans="1:28" x14ac:dyDescent="0.25">
      <c r="A2030" s="21" t="s">
        <v>1</v>
      </c>
      <c r="B2030" s="15" t="s">
        <v>2645</v>
      </c>
      <c r="C2030">
        <v>63</v>
      </c>
      <c r="D2030">
        <v>9</v>
      </c>
      <c r="E2030" s="27" t="str">
        <f>VLOOKUP(U2030, method!$A$1:$B$15, 2, 0)</f>
        <v>中後</v>
      </c>
      <c r="F2030">
        <v>8</v>
      </c>
      <c r="G2030">
        <v>121</v>
      </c>
      <c r="H2030" s="44">
        <v>1200</v>
      </c>
      <c r="I2030" s="25" t="s">
        <v>120</v>
      </c>
      <c r="J2030">
        <v>1</v>
      </c>
      <c r="K2030">
        <v>9.61</v>
      </c>
      <c r="L2030">
        <v>22</v>
      </c>
      <c r="M2030">
        <v>3</v>
      </c>
      <c r="N2030">
        <v>23</v>
      </c>
      <c r="O2030" s="31" t="s">
        <v>451</v>
      </c>
      <c r="P2030" s="35" t="s">
        <v>455</v>
      </c>
      <c r="Q2030">
        <v>3</v>
      </c>
      <c r="R2030">
        <v>65</v>
      </c>
      <c r="S2030" s="20" t="s">
        <v>121</v>
      </c>
      <c r="T2030">
        <v>4</v>
      </c>
      <c r="U2030">
        <v>9</v>
      </c>
      <c r="V2030">
        <v>9</v>
      </c>
      <c r="W2030">
        <v>9</v>
      </c>
      <c r="AA2030">
        <v>1091</v>
      </c>
      <c r="AB2030" t="s">
        <v>596</v>
      </c>
    </row>
    <row r="2031" spans="1:28" x14ac:dyDescent="0.25">
      <c r="A2031" s="22" t="s">
        <v>79</v>
      </c>
      <c r="B2031" s="16" t="s">
        <v>80</v>
      </c>
      <c r="C2031">
        <v>20</v>
      </c>
      <c r="D2031">
        <v>10</v>
      </c>
      <c r="E2031" s="28" t="str">
        <f>VLOOKUP(U2031, method!$A$1:$B$15, 2, 0)</f>
        <v>中前</v>
      </c>
      <c r="F2031">
        <v>1</v>
      </c>
      <c r="G2031">
        <v>120</v>
      </c>
      <c r="H2031" s="46">
        <v>1400</v>
      </c>
      <c r="I2031" s="16" t="s">
        <v>140</v>
      </c>
      <c r="J2031">
        <v>1</v>
      </c>
      <c r="K2031">
        <v>22.62</v>
      </c>
      <c r="L2031">
        <v>28</v>
      </c>
      <c r="M2031">
        <v>6</v>
      </c>
      <c r="N2031">
        <v>25</v>
      </c>
      <c r="O2031" t="s">
        <v>551</v>
      </c>
      <c r="P2031" s="35" t="s">
        <v>455</v>
      </c>
      <c r="Q2031">
        <v>3</v>
      </c>
      <c r="R2031">
        <v>62</v>
      </c>
      <c r="S2031" s="15" t="s">
        <v>34</v>
      </c>
      <c r="T2031" t="s">
        <v>480</v>
      </c>
      <c r="U2031">
        <v>6</v>
      </c>
      <c r="V2031">
        <v>3</v>
      </c>
      <c r="W2031">
        <v>3</v>
      </c>
      <c r="X2031">
        <v>10</v>
      </c>
      <c r="AA2031">
        <v>1181</v>
      </c>
      <c r="AB2031" t="s">
        <v>1983</v>
      </c>
    </row>
    <row r="2032" spans="1:28" x14ac:dyDescent="0.25">
      <c r="A2032" s="22" t="s">
        <v>79</v>
      </c>
      <c r="B2032" s="16" t="s">
        <v>80</v>
      </c>
      <c r="C2032">
        <v>13</v>
      </c>
      <c r="D2032">
        <v>7</v>
      </c>
      <c r="E2032" s="27" t="str">
        <f>VLOOKUP(U2032, method!$A$1:$B$15, 2, 0)</f>
        <v>中後</v>
      </c>
      <c r="F2032">
        <v>7</v>
      </c>
      <c r="G2032">
        <v>123</v>
      </c>
      <c r="H2032" s="44">
        <v>1200</v>
      </c>
      <c r="I2032" s="16" t="s">
        <v>140</v>
      </c>
      <c r="J2032">
        <v>1</v>
      </c>
      <c r="K2032">
        <v>10.84</v>
      </c>
      <c r="L2032">
        <v>4</v>
      </c>
      <c r="M2032">
        <v>6</v>
      </c>
      <c r="N2032">
        <v>25</v>
      </c>
      <c r="O2032" s="31" t="s">
        <v>439</v>
      </c>
      <c r="P2032" s="36" t="s">
        <v>440</v>
      </c>
      <c r="Q2032">
        <v>3</v>
      </c>
      <c r="R2032">
        <v>64</v>
      </c>
      <c r="S2032" s="15" t="s">
        <v>34</v>
      </c>
      <c r="T2032" t="s">
        <v>546</v>
      </c>
      <c r="U2032">
        <v>9</v>
      </c>
      <c r="V2032">
        <v>8</v>
      </c>
      <c r="W2032">
        <v>7</v>
      </c>
      <c r="AA2032">
        <v>1175</v>
      </c>
      <c r="AB2032" t="s">
        <v>158</v>
      </c>
    </row>
    <row r="2033" spans="1:28" x14ac:dyDescent="0.25">
      <c r="A2033" s="22" t="s">
        <v>79</v>
      </c>
      <c r="B2033" s="16" t="s">
        <v>80</v>
      </c>
      <c r="C2033">
        <v>9.6</v>
      </c>
      <c r="D2033">
        <v>8</v>
      </c>
      <c r="E2033" s="28" t="str">
        <f>VLOOKUP(U2033, method!$A$1:$B$15, 2, 0)</f>
        <v>中前</v>
      </c>
      <c r="F2033">
        <v>4</v>
      </c>
      <c r="G2033">
        <v>122</v>
      </c>
      <c r="H2033" s="44">
        <v>1200</v>
      </c>
      <c r="I2033" s="25" t="s">
        <v>26</v>
      </c>
      <c r="J2033">
        <v>1</v>
      </c>
      <c r="K2033">
        <v>9.6300000000000008</v>
      </c>
      <c r="L2033">
        <v>30</v>
      </c>
      <c r="M2033">
        <v>4</v>
      </c>
      <c r="N2033">
        <v>25</v>
      </c>
      <c r="O2033" s="31" t="s">
        <v>451</v>
      </c>
      <c r="P2033" s="35" t="s">
        <v>436</v>
      </c>
      <c r="Q2033">
        <v>3</v>
      </c>
      <c r="R2033">
        <v>65</v>
      </c>
      <c r="S2033" s="15" t="s">
        <v>34</v>
      </c>
      <c r="T2033">
        <v>3</v>
      </c>
      <c r="U2033">
        <v>7</v>
      </c>
      <c r="V2033">
        <v>7</v>
      </c>
      <c r="W2033">
        <v>8</v>
      </c>
      <c r="AA2033">
        <v>1163</v>
      </c>
      <c r="AB2033" t="s">
        <v>158</v>
      </c>
    </row>
    <row r="2034" spans="1:28" x14ac:dyDescent="0.25">
      <c r="A2034" s="22" t="s">
        <v>79</v>
      </c>
      <c r="B2034" s="16" t="s">
        <v>80</v>
      </c>
      <c r="C2034">
        <v>17</v>
      </c>
      <c r="D2034">
        <v>6</v>
      </c>
      <c r="E2034" s="28" t="str">
        <f>VLOOKUP(U2034, method!$A$1:$B$15, 2, 0)</f>
        <v>中前</v>
      </c>
      <c r="F2034">
        <v>7</v>
      </c>
      <c r="G2034">
        <v>121</v>
      </c>
      <c r="H2034" s="44">
        <v>1200</v>
      </c>
      <c r="I2034" s="25" t="s">
        <v>26</v>
      </c>
      <c r="J2034">
        <v>1</v>
      </c>
      <c r="K2034">
        <v>9.59</v>
      </c>
      <c r="L2034">
        <v>23</v>
      </c>
      <c r="M2034">
        <v>4</v>
      </c>
      <c r="N2034">
        <v>25</v>
      </c>
      <c r="O2034" s="31" t="s">
        <v>435</v>
      </c>
      <c r="P2034" s="35" t="s">
        <v>455</v>
      </c>
      <c r="Q2034">
        <v>3</v>
      </c>
      <c r="R2034">
        <v>65</v>
      </c>
      <c r="S2034" s="15" t="s">
        <v>34</v>
      </c>
      <c r="T2034" s="10" t="s">
        <v>552</v>
      </c>
      <c r="U2034">
        <v>7</v>
      </c>
      <c r="V2034">
        <v>7</v>
      </c>
      <c r="W2034">
        <v>6</v>
      </c>
      <c r="AA2034">
        <v>1169</v>
      </c>
      <c r="AB2034" t="s">
        <v>158</v>
      </c>
    </row>
    <row r="2035" spans="1:28" x14ac:dyDescent="0.25">
      <c r="A2035" s="22" t="s">
        <v>79</v>
      </c>
      <c r="B2035" s="16" t="s">
        <v>80</v>
      </c>
      <c r="C2035">
        <v>31</v>
      </c>
      <c r="D2035">
        <v>6</v>
      </c>
      <c r="E2035" s="28" t="str">
        <f>VLOOKUP(U2035, method!$A$1:$B$15, 2, 0)</f>
        <v>中前</v>
      </c>
      <c r="F2035">
        <v>11</v>
      </c>
      <c r="G2035">
        <v>125</v>
      </c>
      <c r="H2035" s="44">
        <v>1200</v>
      </c>
      <c r="I2035" s="14" t="s">
        <v>50</v>
      </c>
      <c r="J2035">
        <v>1</v>
      </c>
      <c r="K2035">
        <v>9.86</v>
      </c>
      <c r="L2035">
        <v>2</v>
      </c>
      <c r="M2035">
        <v>4</v>
      </c>
      <c r="N2035">
        <v>25</v>
      </c>
      <c r="O2035" s="31" t="s">
        <v>451</v>
      </c>
      <c r="P2035" s="35" t="s">
        <v>436</v>
      </c>
      <c r="Q2035">
        <v>3</v>
      </c>
      <c r="R2035">
        <v>65</v>
      </c>
      <c r="S2035" s="15" t="s">
        <v>34</v>
      </c>
      <c r="T2035" t="s">
        <v>536</v>
      </c>
      <c r="U2035">
        <v>6</v>
      </c>
      <c r="V2035">
        <v>5</v>
      </c>
      <c r="W2035">
        <v>6</v>
      </c>
      <c r="AA2035">
        <v>1170</v>
      </c>
      <c r="AB2035" t="s">
        <v>158</v>
      </c>
    </row>
    <row r="2036" spans="1:28" x14ac:dyDescent="0.25">
      <c r="A2036" s="22" t="s">
        <v>79</v>
      </c>
      <c r="B2036" s="16" t="s">
        <v>80</v>
      </c>
      <c r="C2036">
        <v>4.5999999999999996</v>
      </c>
      <c r="D2036" s="33">
        <v>1</v>
      </c>
      <c r="E2036" s="28" t="str">
        <f>VLOOKUP(U2036, method!$A$1:$B$15, 2, 0)</f>
        <v>中前</v>
      </c>
      <c r="F2036">
        <v>2</v>
      </c>
      <c r="G2036">
        <v>135</v>
      </c>
      <c r="H2036" s="44">
        <v>1200</v>
      </c>
      <c r="I2036" s="22" t="s">
        <v>33</v>
      </c>
      <c r="J2036">
        <v>1</v>
      </c>
      <c r="K2036">
        <v>9.42</v>
      </c>
      <c r="L2036">
        <v>12</v>
      </c>
      <c r="M2036">
        <v>3</v>
      </c>
      <c r="N2036">
        <v>25</v>
      </c>
      <c r="O2036" s="31" t="s">
        <v>439</v>
      </c>
      <c r="P2036" s="35" t="s">
        <v>436</v>
      </c>
      <c r="Q2036">
        <v>4</v>
      </c>
      <c r="R2036">
        <v>59</v>
      </c>
      <c r="S2036" s="15" t="s">
        <v>34</v>
      </c>
      <c r="T2036" s="10" t="s">
        <v>376</v>
      </c>
      <c r="U2036">
        <v>6</v>
      </c>
      <c r="V2036">
        <v>6</v>
      </c>
      <c r="W2036">
        <v>1</v>
      </c>
      <c r="AA2036">
        <v>1171</v>
      </c>
      <c r="AB2036" t="s">
        <v>185</v>
      </c>
    </row>
    <row r="2037" spans="1:28" x14ac:dyDescent="0.25">
      <c r="A2037" s="22" t="s">
        <v>79</v>
      </c>
      <c r="B2037" s="16" t="s">
        <v>80</v>
      </c>
      <c r="C2037">
        <v>38</v>
      </c>
      <c r="D2037">
        <v>7</v>
      </c>
      <c r="E2037" s="28" t="str">
        <f>VLOOKUP(U2037, method!$A$1:$B$15, 2, 0)</f>
        <v>中前</v>
      </c>
      <c r="F2037">
        <v>7</v>
      </c>
      <c r="G2037">
        <v>120</v>
      </c>
      <c r="H2037" s="46">
        <v>1400</v>
      </c>
      <c r="I2037" s="23" t="s">
        <v>394</v>
      </c>
      <c r="J2037">
        <v>1</v>
      </c>
      <c r="K2037">
        <v>22.17</v>
      </c>
      <c r="L2037">
        <v>9</v>
      </c>
      <c r="M2037">
        <v>2</v>
      </c>
      <c r="N2037">
        <v>25</v>
      </c>
      <c r="O2037" t="s">
        <v>532</v>
      </c>
      <c r="P2037" s="35" t="s">
        <v>455</v>
      </c>
      <c r="Q2037">
        <v>3</v>
      </c>
      <c r="R2037">
        <v>61</v>
      </c>
      <c r="S2037" s="15" t="s">
        <v>34</v>
      </c>
      <c r="T2037" t="s">
        <v>664</v>
      </c>
      <c r="U2037">
        <v>5</v>
      </c>
      <c r="V2037">
        <v>4</v>
      </c>
      <c r="W2037">
        <v>3</v>
      </c>
      <c r="X2037">
        <v>7</v>
      </c>
      <c r="AA2037">
        <v>1178</v>
      </c>
      <c r="AB2037" t="s">
        <v>30</v>
      </c>
    </row>
    <row r="2038" spans="1:28" x14ac:dyDescent="0.25">
      <c r="A2038" s="22" t="s">
        <v>79</v>
      </c>
      <c r="B2038" s="16" t="s">
        <v>80</v>
      </c>
      <c r="C2038">
        <v>42</v>
      </c>
      <c r="D2038">
        <v>6</v>
      </c>
      <c r="E2038" s="28" t="str">
        <f>VLOOKUP(U2038, method!$A$1:$B$15, 2, 0)</f>
        <v>中前</v>
      </c>
      <c r="F2038">
        <v>10</v>
      </c>
      <c r="G2038">
        <v>120</v>
      </c>
      <c r="H2038" s="46">
        <v>1400</v>
      </c>
      <c r="I2038" s="23" t="s">
        <v>405</v>
      </c>
      <c r="J2038">
        <v>1</v>
      </c>
      <c r="K2038">
        <v>21.96</v>
      </c>
      <c r="L2038">
        <v>19</v>
      </c>
      <c r="M2038">
        <v>1</v>
      </c>
      <c r="N2038">
        <v>25</v>
      </c>
      <c r="O2038" t="s">
        <v>545</v>
      </c>
      <c r="P2038" s="35" t="s">
        <v>436</v>
      </c>
      <c r="Q2038">
        <v>3</v>
      </c>
      <c r="R2038">
        <v>63</v>
      </c>
      <c r="S2038" s="15" t="s">
        <v>34</v>
      </c>
      <c r="T2038">
        <v>3</v>
      </c>
      <c r="U2038">
        <v>7</v>
      </c>
      <c r="V2038">
        <v>8</v>
      </c>
      <c r="W2038">
        <v>9</v>
      </c>
      <c r="X2038">
        <v>6</v>
      </c>
      <c r="AA2038">
        <v>1177</v>
      </c>
      <c r="AB2038" t="s">
        <v>30</v>
      </c>
    </row>
    <row r="2039" spans="1:28" x14ac:dyDescent="0.25">
      <c r="A2039" s="22" t="s">
        <v>79</v>
      </c>
      <c r="B2039" s="16" t="s">
        <v>80</v>
      </c>
      <c r="C2039">
        <v>28</v>
      </c>
      <c r="D2039">
        <v>6</v>
      </c>
      <c r="E2039" s="28" t="str">
        <f>VLOOKUP(U2039, method!$A$1:$B$15, 2, 0)</f>
        <v>中前</v>
      </c>
      <c r="F2039">
        <v>5</v>
      </c>
      <c r="G2039">
        <v>120</v>
      </c>
      <c r="H2039" s="46">
        <v>1400</v>
      </c>
      <c r="I2039" s="23" t="s">
        <v>394</v>
      </c>
      <c r="J2039">
        <v>1</v>
      </c>
      <c r="K2039">
        <v>22.17</v>
      </c>
      <c r="L2039">
        <v>15</v>
      </c>
      <c r="M2039">
        <v>12</v>
      </c>
      <c r="N2039">
        <v>24</v>
      </c>
      <c r="O2039" t="s">
        <v>631</v>
      </c>
      <c r="P2039" s="35" t="s">
        <v>455</v>
      </c>
      <c r="Q2039">
        <v>3</v>
      </c>
      <c r="R2039">
        <v>65</v>
      </c>
      <c r="S2039" s="15" t="s">
        <v>34</v>
      </c>
      <c r="T2039" t="s">
        <v>637</v>
      </c>
      <c r="U2039">
        <v>4</v>
      </c>
      <c r="V2039">
        <v>5</v>
      </c>
      <c r="W2039">
        <v>6</v>
      </c>
      <c r="X2039">
        <v>6</v>
      </c>
      <c r="AA2039">
        <v>1175</v>
      </c>
      <c r="AB2039" t="s">
        <v>92</v>
      </c>
    </row>
    <row r="2040" spans="1:28" x14ac:dyDescent="0.25">
      <c r="A2040" s="22" t="s">
        <v>79</v>
      </c>
      <c r="B2040" s="16" t="s">
        <v>80</v>
      </c>
      <c r="C2040">
        <v>66</v>
      </c>
      <c r="D2040">
        <v>14</v>
      </c>
      <c r="E2040" s="28" t="str">
        <f>VLOOKUP(U2040, method!$A$1:$B$15, 2, 0)</f>
        <v>中前</v>
      </c>
      <c r="F2040">
        <v>8</v>
      </c>
      <c r="G2040">
        <v>125</v>
      </c>
      <c r="H2040" s="46">
        <v>1400</v>
      </c>
      <c r="I2040" s="16" t="s">
        <v>71</v>
      </c>
      <c r="J2040">
        <v>1</v>
      </c>
      <c r="K2040">
        <v>23.33</v>
      </c>
      <c r="L2040">
        <v>17</v>
      </c>
      <c r="M2040">
        <v>11</v>
      </c>
      <c r="N2040">
        <v>24</v>
      </c>
      <c r="O2040" t="s">
        <v>469</v>
      </c>
      <c r="P2040" s="35" t="s">
        <v>455</v>
      </c>
      <c r="Q2040">
        <v>3</v>
      </c>
      <c r="R2040">
        <v>67</v>
      </c>
      <c r="S2040" s="15" t="s">
        <v>34</v>
      </c>
      <c r="T2040" t="s">
        <v>872</v>
      </c>
      <c r="U2040">
        <v>5</v>
      </c>
      <c r="V2040">
        <v>6</v>
      </c>
      <c r="W2040">
        <v>7</v>
      </c>
      <c r="X2040">
        <v>14</v>
      </c>
      <c r="AA2040">
        <v>1182</v>
      </c>
      <c r="AB2040" t="s">
        <v>113</v>
      </c>
    </row>
    <row r="2041" spans="1:28" x14ac:dyDescent="0.25">
      <c r="A2041" s="22" t="s">
        <v>79</v>
      </c>
      <c r="B2041" s="16" t="s">
        <v>80</v>
      </c>
      <c r="C2041">
        <v>7.9</v>
      </c>
      <c r="D2041">
        <v>7</v>
      </c>
      <c r="E2041" s="28" t="str">
        <f>VLOOKUP(U2041, method!$A$1:$B$15, 2, 0)</f>
        <v>中前</v>
      </c>
      <c r="F2041">
        <v>2</v>
      </c>
      <c r="G2041">
        <v>124</v>
      </c>
      <c r="H2041" s="44">
        <v>1200</v>
      </c>
      <c r="I2041" s="18" t="s">
        <v>201</v>
      </c>
      <c r="J2041">
        <v>1</v>
      </c>
      <c r="K2041">
        <v>10.42</v>
      </c>
      <c r="L2041">
        <v>27</v>
      </c>
      <c r="M2041">
        <v>10</v>
      </c>
      <c r="N2041">
        <v>24</v>
      </c>
      <c r="O2041" s="31" t="s">
        <v>435</v>
      </c>
      <c r="P2041" s="35" t="s">
        <v>455</v>
      </c>
      <c r="Q2041">
        <v>3</v>
      </c>
      <c r="R2041">
        <v>69</v>
      </c>
      <c r="S2041" s="15" t="s">
        <v>34</v>
      </c>
      <c r="T2041">
        <v>4</v>
      </c>
      <c r="U2041">
        <v>5</v>
      </c>
      <c r="V2041">
        <v>6</v>
      </c>
      <c r="W2041">
        <v>7</v>
      </c>
      <c r="AA2041">
        <v>1181</v>
      </c>
      <c r="AB2041" t="s">
        <v>961</v>
      </c>
    </row>
    <row r="2042" spans="1:28" x14ac:dyDescent="0.25">
      <c r="A2042" s="22" t="s">
        <v>79</v>
      </c>
      <c r="B2042" s="16" t="s">
        <v>80</v>
      </c>
      <c r="C2042">
        <v>10</v>
      </c>
      <c r="D2042">
        <v>9</v>
      </c>
      <c r="E2042" s="28" t="str">
        <f>VLOOKUP(U2042, method!$A$1:$B$15, 2, 0)</f>
        <v>中前</v>
      </c>
      <c r="F2042">
        <v>2</v>
      </c>
      <c r="G2042">
        <v>127</v>
      </c>
      <c r="H2042" s="46">
        <v>1400</v>
      </c>
      <c r="I2042" s="23" t="s">
        <v>394</v>
      </c>
      <c r="J2042">
        <v>1</v>
      </c>
      <c r="K2042">
        <v>22.58</v>
      </c>
      <c r="L2042">
        <v>1</v>
      </c>
      <c r="M2042">
        <v>10</v>
      </c>
      <c r="N2042">
        <v>24</v>
      </c>
      <c r="O2042" t="s">
        <v>631</v>
      </c>
      <c r="P2042" s="35" t="s">
        <v>436</v>
      </c>
      <c r="Q2042">
        <v>3</v>
      </c>
      <c r="R2042">
        <v>71</v>
      </c>
      <c r="S2042" s="15" t="s">
        <v>34</v>
      </c>
      <c r="T2042">
        <v>4</v>
      </c>
      <c r="U2042">
        <v>5</v>
      </c>
      <c r="V2042">
        <v>5</v>
      </c>
      <c r="W2042">
        <v>4</v>
      </c>
      <c r="X2042">
        <v>9</v>
      </c>
      <c r="AA2042">
        <v>1178</v>
      </c>
      <c r="AB2042" t="s">
        <v>16</v>
      </c>
    </row>
    <row r="2043" spans="1:28" x14ac:dyDescent="0.25">
      <c r="A2043" s="22" t="s">
        <v>79</v>
      </c>
      <c r="B2043" s="16" t="s">
        <v>80</v>
      </c>
      <c r="C2043">
        <v>37</v>
      </c>
      <c r="D2043">
        <v>6</v>
      </c>
      <c r="E2043" s="29" t="str">
        <f>VLOOKUP(U2043, method!$A$1:$B$15, 2, 0)</f>
        <v>留後</v>
      </c>
      <c r="F2043">
        <v>5</v>
      </c>
      <c r="G2043">
        <v>132</v>
      </c>
      <c r="H2043" s="46">
        <v>1400</v>
      </c>
      <c r="I2043" s="23" t="s">
        <v>394</v>
      </c>
      <c r="J2043">
        <v>1</v>
      </c>
      <c r="K2043">
        <v>22.02</v>
      </c>
      <c r="L2043">
        <v>6</v>
      </c>
      <c r="M2043">
        <v>7</v>
      </c>
      <c r="N2043">
        <v>24</v>
      </c>
      <c r="O2043" t="s">
        <v>532</v>
      </c>
      <c r="P2043" s="35" t="s">
        <v>436</v>
      </c>
      <c r="Q2043">
        <v>3</v>
      </c>
      <c r="R2043">
        <v>75</v>
      </c>
      <c r="S2043" s="21" t="s">
        <v>46</v>
      </c>
      <c r="T2043">
        <v>4</v>
      </c>
      <c r="U2043">
        <v>12</v>
      </c>
      <c r="V2043">
        <v>11</v>
      </c>
      <c r="W2043">
        <v>12</v>
      </c>
      <c r="X2043">
        <v>6</v>
      </c>
      <c r="AA2043">
        <v>1167</v>
      </c>
      <c r="AB2043" t="s">
        <v>16</v>
      </c>
    </row>
    <row r="2044" spans="1:28" x14ac:dyDescent="0.25">
      <c r="A2044" s="22" t="s">
        <v>79</v>
      </c>
      <c r="B2044" s="16" t="s">
        <v>80</v>
      </c>
      <c r="C2044">
        <v>33</v>
      </c>
      <c r="D2044">
        <v>12</v>
      </c>
      <c r="E2044" s="28" t="str">
        <f>VLOOKUP(U2044, method!$A$1:$B$15, 2, 0)</f>
        <v>中前</v>
      </c>
      <c r="F2044">
        <v>1</v>
      </c>
      <c r="G2044">
        <v>135</v>
      </c>
      <c r="H2044" s="46">
        <v>1600</v>
      </c>
      <c r="I2044" s="23" t="s">
        <v>394</v>
      </c>
      <c r="J2044">
        <v>1</v>
      </c>
      <c r="K2044">
        <v>38.549999999999997</v>
      </c>
      <c r="L2044">
        <v>15</v>
      </c>
      <c r="M2044">
        <v>6</v>
      </c>
      <c r="N2044">
        <v>24</v>
      </c>
      <c r="O2044" t="s">
        <v>631</v>
      </c>
      <c r="P2044" s="36" t="s">
        <v>698</v>
      </c>
      <c r="Q2044">
        <v>3</v>
      </c>
      <c r="R2044">
        <v>77</v>
      </c>
      <c r="S2044" s="21" t="s">
        <v>46</v>
      </c>
      <c r="T2044" t="s">
        <v>801</v>
      </c>
      <c r="U2044">
        <v>6</v>
      </c>
      <c r="V2044">
        <v>5</v>
      </c>
      <c r="W2044">
        <v>3</v>
      </c>
      <c r="X2044">
        <v>12</v>
      </c>
      <c r="AA2044">
        <v>1174</v>
      </c>
      <c r="AB2044" t="s">
        <v>16</v>
      </c>
    </row>
    <row r="2045" spans="1:28" x14ac:dyDescent="0.25">
      <c r="A2045" s="22" t="s">
        <v>79</v>
      </c>
      <c r="B2045" s="16" t="s">
        <v>80</v>
      </c>
      <c r="C2045">
        <v>69</v>
      </c>
      <c r="D2045">
        <v>12</v>
      </c>
      <c r="E2045" s="26" t="str">
        <f>VLOOKUP(U2045, method!$A$1:$B$15, 2, 0)</f>
        <v>放頭</v>
      </c>
      <c r="F2045">
        <v>10</v>
      </c>
      <c r="G2045">
        <v>127</v>
      </c>
      <c r="H2045" s="46">
        <v>1600</v>
      </c>
      <c r="I2045" s="15" t="s">
        <v>441</v>
      </c>
      <c r="J2045">
        <v>1</v>
      </c>
      <c r="K2045">
        <v>36.159999999999997</v>
      </c>
      <c r="L2045">
        <v>19</v>
      </c>
      <c r="M2045">
        <v>5</v>
      </c>
      <c r="N2045">
        <v>24</v>
      </c>
      <c r="O2045" t="s">
        <v>631</v>
      </c>
      <c r="P2045" s="35" t="s">
        <v>455</v>
      </c>
      <c r="Q2045">
        <v>3</v>
      </c>
      <c r="R2045">
        <v>79</v>
      </c>
      <c r="S2045" s="21" t="s">
        <v>46</v>
      </c>
      <c r="T2045" t="s">
        <v>485</v>
      </c>
      <c r="U2045">
        <v>3</v>
      </c>
      <c r="V2045">
        <v>2</v>
      </c>
      <c r="W2045">
        <v>2</v>
      </c>
      <c r="X2045">
        <v>12</v>
      </c>
      <c r="AA2045">
        <v>1164</v>
      </c>
      <c r="AB2045" t="s">
        <v>16</v>
      </c>
    </row>
    <row r="2046" spans="1:28" x14ac:dyDescent="0.25">
      <c r="A2046" s="22" t="s">
        <v>79</v>
      </c>
      <c r="B2046" s="16" t="s">
        <v>80</v>
      </c>
      <c r="C2046">
        <v>14</v>
      </c>
      <c r="D2046">
        <v>8</v>
      </c>
      <c r="E2046" s="28" t="str">
        <f>VLOOKUP(U2046, method!$A$1:$B$15, 2, 0)</f>
        <v>中前</v>
      </c>
      <c r="F2046">
        <v>6</v>
      </c>
      <c r="G2046">
        <v>116</v>
      </c>
      <c r="H2046" s="46">
        <v>1650</v>
      </c>
      <c r="I2046" s="24" t="s">
        <v>146</v>
      </c>
      <c r="J2046">
        <v>1</v>
      </c>
      <c r="K2046">
        <v>40.090000000000003</v>
      </c>
      <c r="L2046">
        <v>10</v>
      </c>
      <c r="M2046">
        <v>4</v>
      </c>
      <c r="N2046">
        <v>24</v>
      </c>
      <c r="O2046" s="30" t="s">
        <v>445</v>
      </c>
      <c r="P2046" s="35" t="s">
        <v>455</v>
      </c>
      <c r="Q2046">
        <v>2</v>
      </c>
      <c r="R2046">
        <v>81</v>
      </c>
      <c r="S2046" s="21" t="s">
        <v>46</v>
      </c>
      <c r="T2046">
        <v>5</v>
      </c>
      <c r="U2046">
        <v>7</v>
      </c>
      <c r="V2046">
        <v>8</v>
      </c>
      <c r="W2046">
        <v>8</v>
      </c>
      <c r="X2046">
        <v>8</v>
      </c>
      <c r="AA2046">
        <v>1168</v>
      </c>
      <c r="AB2046" t="s">
        <v>16</v>
      </c>
    </row>
    <row r="2047" spans="1:28" x14ac:dyDescent="0.25">
      <c r="A2047" s="22" t="s">
        <v>79</v>
      </c>
      <c r="B2047" s="16" t="s">
        <v>80</v>
      </c>
      <c r="C2047">
        <v>14</v>
      </c>
      <c r="D2047">
        <v>8</v>
      </c>
      <c r="E2047" s="28" t="str">
        <f>VLOOKUP(U2047, method!$A$1:$B$15, 2, 0)</f>
        <v>中前</v>
      </c>
      <c r="F2047">
        <v>1</v>
      </c>
      <c r="G2047">
        <v>118</v>
      </c>
      <c r="H2047" s="46">
        <v>1400</v>
      </c>
      <c r="I2047" s="23" t="s">
        <v>394</v>
      </c>
      <c r="J2047">
        <v>1</v>
      </c>
      <c r="K2047">
        <v>21.94</v>
      </c>
      <c r="L2047">
        <v>16</v>
      </c>
      <c r="M2047">
        <v>3</v>
      </c>
      <c r="N2047">
        <v>24</v>
      </c>
      <c r="O2047" t="s">
        <v>631</v>
      </c>
      <c r="P2047" s="35" t="s">
        <v>455</v>
      </c>
      <c r="Q2047">
        <v>2</v>
      </c>
      <c r="R2047">
        <v>83</v>
      </c>
      <c r="S2047" s="21" t="s">
        <v>46</v>
      </c>
      <c r="T2047" t="s">
        <v>529</v>
      </c>
      <c r="U2047">
        <v>4</v>
      </c>
      <c r="V2047">
        <v>4</v>
      </c>
      <c r="W2047">
        <v>4</v>
      </c>
      <c r="X2047">
        <v>8</v>
      </c>
      <c r="AA2047">
        <v>1178</v>
      </c>
      <c r="AB2047" t="s">
        <v>1746</v>
      </c>
    </row>
    <row r="2048" spans="1:28" x14ac:dyDescent="0.25">
      <c r="A2048" s="22" t="s">
        <v>79</v>
      </c>
      <c r="B2048" s="16" t="s">
        <v>80</v>
      </c>
      <c r="C2048">
        <v>17</v>
      </c>
      <c r="D2048">
        <v>7</v>
      </c>
      <c r="E2048" s="27" t="str">
        <f>VLOOKUP(U2048, method!$A$1:$B$15, 2, 0)</f>
        <v>中後</v>
      </c>
      <c r="F2048">
        <v>10</v>
      </c>
      <c r="G2048">
        <v>125</v>
      </c>
      <c r="H2048" s="46">
        <v>1400</v>
      </c>
      <c r="I2048" s="23" t="s">
        <v>394</v>
      </c>
      <c r="J2048">
        <v>1</v>
      </c>
      <c r="K2048">
        <v>22.76</v>
      </c>
      <c r="L2048">
        <v>18</v>
      </c>
      <c r="M2048">
        <v>2</v>
      </c>
      <c r="N2048">
        <v>24</v>
      </c>
      <c r="O2048" t="s">
        <v>631</v>
      </c>
      <c r="P2048" s="35" t="s">
        <v>455</v>
      </c>
      <c r="Q2048">
        <v>2</v>
      </c>
      <c r="R2048">
        <v>85</v>
      </c>
      <c r="S2048" s="21" t="s">
        <v>46</v>
      </c>
      <c r="T2048" t="s">
        <v>519</v>
      </c>
      <c r="U2048">
        <v>10</v>
      </c>
      <c r="V2048">
        <v>10</v>
      </c>
      <c r="W2048">
        <v>10</v>
      </c>
      <c r="X2048">
        <v>7</v>
      </c>
      <c r="AA2048">
        <v>1184</v>
      </c>
      <c r="AB2048" t="s">
        <v>152</v>
      </c>
    </row>
    <row r="2049" spans="1:28" x14ac:dyDescent="0.25">
      <c r="A2049" s="22" t="s">
        <v>79</v>
      </c>
      <c r="B2049" s="16" t="s">
        <v>80</v>
      </c>
      <c r="C2049">
        <v>13</v>
      </c>
      <c r="D2049" s="34">
        <v>5</v>
      </c>
      <c r="E2049" s="28" t="str">
        <f>VLOOKUP(U2049, method!$A$1:$B$15, 2, 0)</f>
        <v>中前</v>
      </c>
      <c r="F2049">
        <v>4</v>
      </c>
      <c r="G2049">
        <v>126</v>
      </c>
      <c r="H2049" s="46">
        <v>1650</v>
      </c>
      <c r="I2049" s="23" t="s">
        <v>394</v>
      </c>
      <c r="J2049">
        <v>1</v>
      </c>
      <c r="K2049">
        <v>40.700000000000003</v>
      </c>
      <c r="L2049">
        <v>24</v>
      </c>
      <c r="M2049">
        <v>1</v>
      </c>
      <c r="N2049">
        <v>24</v>
      </c>
      <c r="O2049" t="s">
        <v>511</v>
      </c>
      <c r="P2049" s="35" t="s">
        <v>455</v>
      </c>
      <c r="Q2049">
        <v>2</v>
      </c>
      <c r="R2049">
        <v>87</v>
      </c>
      <c r="S2049" s="21" t="s">
        <v>46</v>
      </c>
      <c r="T2049" t="s">
        <v>495</v>
      </c>
      <c r="U2049">
        <v>7</v>
      </c>
      <c r="V2049">
        <v>7</v>
      </c>
      <c r="W2049">
        <v>7</v>
      </c>
      <c r="X2049">
        <v>5</v>
      </c>
      <c r="AA2049">
        <v>1170</v>
      </c>
      <c r="AB2049" t="s">
        <v>152</v>
      </c>
    </row>
    <row r="2050" spans="1:28" x14ac:dyDescent="0.25">
      <c r="A2050" s="22" t="s">
        <v>79</v>
      </c>
      <c r="B2050" s="16" t="s">
        <v>80</v>
      </c>
      <c r="C2050">
        <v>24</v>
      </c>
      <c r="D2050">
        <v>11</v>
      </c>
      <c r="E2050" s="29" t="str">
        <f>VLOOKUP(U2050, method!$A$1:$B$15, 2, 0)</f>
        <v>留後</v>
      </c>
      <c r="F2050">
        <v>10</v>
      </c>
      <c r="G2050">
        <v>123</v>
      </c>
      <c r="H2050" s="46">
        <v>1600</v>
      </c>
      <c r="I2050" s="19" t="s">
        <v>388</v>
      </c>
      <c r="J2050">
        <v>1</v>
      </c>
      <c r="K2050">
        <v>35.700000000000003</v>
      </c>
      <c r="L2050">
        <v>7</v>
      </c>
      <c r="M2050">
        <v>1</v>
      </c>
      <c r="N2050">
        <v>24</v>
      </c>
      <c r="O2050" t="s">
        <v>469</v>
      </c>
      <c r="P2050" s="35" t="s">
        <v>455</v>
      </c>
      <c r="Q2050">
        <v>2</v>
      </c>
      <c r="R2050">
        <v>88</v>
      </c>
      <c r="S2050" s="21" t="s">
        <v>46</v>
      </c>
      <c r="T2050" t="s">
        <v>461</v>
      </c>
      <c r="U2050">
        <v>11</v>
      </c>
      <c r="V2050">
        <v>10</v>
      </c>
      <c r="W2050">
        <v>10</v>
      </c>
      <c r="X2050">
        <v>11</v>
      </c>
      <c r="AA2050">
        <v>1171</v>
      </c>
      <c r="AB2050" t="s">
        <v>152</v>
      </c>
    </row>
    <row r="2051" spans="1:28" x14ac:dyDescent="0.25">
      <c r="A2051" s="22" t="s">
        <v>79</v>
      </c>
      <c r="B2051" s="16" t="s">
        <v>80</v>
      </c>
      <c r="C2051">
        <v>22</v>
      </c>
      <c r="D2051">
        <v>6</v>
      </c>
      <c r="E2051" s="28" t="str">
        <f>VLOOKUP(U2051, method!$A$1:$B$15, 2, 0)</f>
        <v>中前</v>
      </c>
      <c r="F2051">
        <v>6</v>
      </c>
      <c r="G2051">
        <v>125</v>
      </c>
      <c r="H2051" s="46">
        <v>1650</v>
      </c>
      <c r="I2051" s="23" t="s">
        <v>394</v>
      </c>
      <c r="J2051">
        <v>1</v>
      </c>
      <c r="K2051">
        <v>41.74</v>
      </c>
      <c r="L2051">
        <v>20</v>
      </c>
      <c r="M2051">
        <v>12</v>
      </c>
      <c r="N2051">
        <v>23</v>
      </c>
      <c r="O2051" s="31" t="s">
        <v>435</v>
      </c>
      <c r="P2051" s="35" t="s">
        <v>455</v>
      </c>
      <c r="Q2051">
        <v>2</v>
      </c>
      <c r="R2051">
        <v>88</v>
      </c>
      <c r="S2051" s="21" t="s">
        <v>46</v>
      </c>
      <c r="T2051" t="s">
        <v>529</v>
      </c>
      <c r="U2051">
        <v>7</v>
      </c>
      <c r="V2051">
        <v>8</v>
      </c>
      <c r="W2051">
        <v>8</v>
      </c>
      <c r="X2051">
        <v>6</v>
      </c>
      <c r="AA2051">
        <v>1154</v>
      </c>
      <c r="AB2051" t="s">
        <v>152</v>
      </c>
    </row>
    <row r="2052" spans="1:28" x14ac:dyDescent="0.25">
      <c r="A2052" s="22" t="s">
        <v>79</v>
      </c>
      <c r="B2052" s="16" t="s">
        <v>80</v>
      </c>
      <c r="C2052">
        <v>43</v>
      </c>
      <c r="D2052" s="33">
        <v>2</v>
      </c>
      <c r="E2052" s="29" t="str">
        <f>VLOOKUP(U2052, method!$A$1:$B$15, 2, 0)</f>
        <v>留後</v>
      </c>
      <c r="F2052">
        <v>11</v>
      </c>
      <c r="G2052">
        <v>128</v>
      </c>
      <c r="H2052" s="46">
        <v>1400</v>
      </c>
      <c r="I2052" s="23" t="s">
        <v>394</v>
      </c>
      <c r="J2052">
        <v>1</v>
      </c>
      <c r="K2052">
        <v>21.91</v>
      </c>
      <c r="L2052">
        <v>26</v>
      </c>
      <c r="M2052">
        <v>11</v>
      </c>
      <c r="N2052">
        <v>23</v>
      </c>
      <c r="O2052" t="s">
        <v>532</v>
      </c>
      <c r="P2052" s="35" t="s">
        <v>455</v>
      </c>
      <c r="Q2052">
        <v>2</v>
      </c>
      <c r="R2052">
        <v>87</v>
      </c>
      <c r="S2052" s="21" t="s">
        <v>46</v>
      </c>
      <c r="T2052" s="10" t="s">
        <v>452</v>
      </c>
      <c r="U2052">
        <v>11</v>
      </c>
      <c r="V2052">
        <v>11</v>
      </c>
      <c r="W2052">
        <v>9</v>
      </c>
      <c r="X2052">
        <v>2</v>
      </c>
      <c r="AA2052">
        <v>1153</v>
      </c>
      <c r="AB2052" t="s">
        <v>152</v>
      </c>
    </row>
    <row r="2053" spans="1:28" x14ac:dyDescent="0.25">
      <c r="A2053" s="22" t="s">
        <v>79</v>
      </c>
      <c r="B2053" s="16" t="s">
        <v>80</v>
      </c>
      <c r="C2053">
        <v>14</v>
      </c>
      <c r="D2053" t="s">
        <v>1989</v>
      </c>
      <c r="E2053" s="28" t="str">
        <f>VLOOKUP(U2053, method!$A$1:$B$15, 2, 0)</f>
        <v>中前</v>
      </c>
      <c r="F2053">
        <v>7</v>
      </c>
      <c r="G2053">
        <v>116</v>
      </c>
      <c r="H2053" s="46">
        <v>1400</v>
      </c>
      <c r="I2053" s="23" t="s">
        <v>394</v>
      </c>
      <c r="J2053" t="s">
        <v>463</v>
      </c>
      <c r="L2053">
        <v>11</v>
      </c>
      <c r="M2053">
        <v>11</v>
      </c>
      <c r="N2053">
        <v>23</v>
      </c>
      <c r="O2053" t="s">
        <v>491</v>
      </c>
      <c r="P2053" s="35" t="s">
        <v>455</v>
      </c>
      <c r="Q2053">
        <v>1</v>
      </c>
      <c r="R2053">
        <v>87</v>
      </c>
      <c r="S2053" s="21" t="s">
        <v>46</v>
      </c>
      <c r="T2053" t="s">
        <v>1990</v>
      </c>
      <c r="U2053">
        <v>6</v>
      </c>
      <c r="V2053">
        <v>7</v>
      </c>
      <c r="W2053">
        <v>8</v>
      </c>
      <c r="AA2053">
        <v>1198</v>
      </c>
      <c r="AB2053" t="s">
        <v>152</v>
      </c>
    </row>
    <row r="2054" spans="1:28" x14ac:dyDescent="0.25">
      <c r="A2054" s="22" t="s">
        <v>79</v>
      </c>
      <c r="B2054" s="16" t="s">
        <v>80</v>
      </c>
      <c r="C2054">
        <v>7.4</v>
      </c>
      <c r="D2054">
        <v>11</v>
      </c>
      <c r="E2054" s="29" t="str">
        <f>VLOOKUP(U2054, method!$A$1:$B$15, 2, 0)</f>
        <v>留後</v>
      </c>
      <c r="F2054">
        <v>13</v>
      </c>
      <c r="G2054">
        <v>124</v>
      </c>
      <c r="H2054" s="46">
        <v>1400</v>
      </c>
      <c r="I2054" s="23" t="s">
        <v>394</v>
      </c>
      <c r="J2054">
        <v>1</v>
      </c>
      <c r="K2054">
        <v>22.26</v>
      </c>
      <c r="L2054">
        <v>22</v>
      </c>
      <c r="M2054">
        <v>10</v>
      </c>
      <c r="N2054">
        <v>23</v>
      </c>
      <c r="O2054" t="s">
        <v>469</v>
      </c>
      <c r="P2054" s="35" t="s">
        <v>455</v>
      </c>
      <c r="Q2054">
        <v>2</v>
      </c>
      <c r="R2054">
        <v>87</v>
      </c>
      <c r="S2054" s="21" t="s">
        <v>46</v>
      </c>
      <c r="T2054">
        <v>5</v>
      </c>
      <c r="U2054">
        <v>14</v>
      </c>
      <c r="V2054">
        <v>14</v>
      </c>
      <c r="W2054">
        <v>14</v>
      </c>
      <c r="X2054">
        <v>11</v>
      </c>
      <c r="AA2054">
        <v>1180</v>
      </c>
      <c r="AB2054" t="s">
        <v>152</v>
      </c>
    </row>
    <row r="2055" spans="1:28" x14ac:dyDescent="0.25">
      <c r="A2055" s="22" t="s">
        <v>79</v>
      </c>
      <c r="B2055" s="16" t="s">
        <v>80</v>
      </c>
      <c r="C2055">
        <v>3</v>
      </c>
      <c r="D2055" s="33">
        <v>2</v>
      </c>
      <c r="E2055" s="28" t="str">
        <f>VLOOKUP(U2055, method!$A$1:$B$15, 2, 0)</f>
        <v>中前</v>
      </c>
      <c r="F2055">
        <v>2</v>
      </c>
      <c r="G2055">
        <v>125</v>
      </c>
      <c r="H2055" s="46">
        <v>1400</v>
      </c>
      <c r="I2055" s="23" t="s">
        <v>394</v>
      </c>
      <c r="J2055">
        <v>1</v>
      </c>
      <c r="K2055">
        <v>22.52</v>
      </c>
      <c r="L2055">
        <v>10</v>
      </c>
      <c r="M2055">
        <v>9</v>
      </c>
      <c r="N2055">
        <v>23</v>
      </c>
      <c r="O2055" t="s">
        <v>545</v>
      </c>
      <c r="P2055" s="36" t="s">
        <v>440</v>
      </c>
      <c r="Q2055">
        <v>2</v>
      </c>
      <c r="R2055">
        <v>85</v>
      </c>
      <c r="S2055" s="21" t="s">
        <v>46</v>
      </c>
      <c r="T2055" s="10" t="s">
        <v>376</v>
      </c>
      <c r="U2055">
        <v>4</v>
      </c>
      <c r="V2055">
        <v>5</v>
      </c>
      <c r="W2055">
        <v>5</v>
      </c>
      <c r="X2055">
        <v>2</v>
      </c>
      <c r="AA2055">
        <v>1165</v>
      </c>
      <c r="AB2055" t="s">
        <v>152</v>
      </c>
    </row>
    <row r="2056" spans="1:28" x14ac:dyDescent="0.25">
      <c r="A2056" s="22" t="s">
        <v>79</v>
      </c>
      <c r="B2056" s="16" t="s">
        <v>80</v>
      </c>
      <c r="C2056">
        <v>7.3</v>
      </c>
      <c r="D2056" s="33">
        <v>2</v>
      </c>
      <c r="E2056" s="28" t="str">
        <f>VLOOKUP(U2056, method!$A$1:$B$15, 2, 0)</f>
        <v>中前</v>
      </c>
      <c r="F2056">
        <v>1</v>
      </c>
      <c r="G2056">
        <v>122</v>
      </c>
      <c r="H2056" s="46">
        <v>1400</v>
      </c>
      <c r="I2056" s="23" t="s">
        <v>394</v>
      </c>
      <c r="J2056">
        <v>1</v>
      </c>
      <c r="K2056">
        <v>22.6</v>
      </c>
      <c r="L2056">
        <v>3</v>
      </c>
      <c r="M2056">
        <v>7</v>
      </c>
      <c r="N2056">
        <v>23</v>
      </c>
      <c r="O2056" t="s">
        <v>532</v>
      </c>
      <c r="P2056" s="36" t="s">
        <v>440</v>
      </c>
      <c r="Q2056">
        <v>2</v>
      </c>
      <c r="R2056">
        <v>83</v>
      </c>
      <c r="S2056" s="21" t="s">
        <v>46</v>
      </c>
      <c r="T2056" s="10" t="s">
        <v>526</v>
      </c>
      <c r="U2056">
        <v>6</v>
      </c>
      <c r="V2056">
        <v>3</v>
      </c>
      <c r="W2056">
        <v>3</v>
      </c>
      <c r="X2056">
        <v>2</v>
      </c>
      <c r="AA2056">
        <v>1166</v>
      </c>
      <c r="AB2056" t="s">
        <v>152</v>
      </c>
    </row>
    <row r="2057" spans="1:28" x14ac:dyDescent="0.25">
      <c r="A2057" s="22" t="s">
        <v>79</v>
      </c>
      <c r="B2057" s="16" t="s">
        <v>80</v>
      </c>
      <c r="C2057">
        <v>9.6999999999999993</v>
      </c>
      <c r="D2057" s="33">
        <v>1</v>
      </c>
      <c r="E2057" s="27" t="str">
        <f>VLOOKUP(U2057, method!$A$1:$B$15, 2, 0)</f>
        <v>中後</v>
      </c>
      <c r="F2057">
        <v>7</v>
      </c>
      <c r="G2057">
        <v>135</v>
      </c>
      <c r="H2057" s="46">
        <v>1400</v>
      </c>
      <c r="I2057" s="23" t="s">
        <v>394</v>
      </c>
      <c r="J2057">
        <v>1</v>
      </c>
      <c r="K2057">
        <v>21.84</v>
      </c>
      <c r="L2057">
        <v>18</v>
      </c>
      <c r="M2057">
        <v>6</v>
      </c>
      <c r="N2057">
        <v>23</v>
      </c>
      <c r="O2057" t="s">
        <v>631</v>
      </c>
      <c r="P2057" s="35" t="s">
        <v>455</v>
      </c>
      <c r="Q2057">
        <v>3</v>
      </c>
      <c r="R2057">
        <v>76</v>
      </c>
      <c r="S2057" s="21" t="s">
        <v>46</v>
      </c>
      <c r="T2057" s="10" t="s">
        <v>526</v>
      </c>
      <c r="U2057">
        <v>10</v>
      </c>
      <c r="V2057">
        <v>9</v>
      </c>
      <c r="W2057">
        <v>9</v>
      </c>
      <c r="X2057">
        <v>1</v>
      </c>
      <c r="AA2057">
        <v>1159</v>
      </c>
      <c r="AB2057" t="s">
        <v>152</v>
      </c>
    </row>
    <row r="2058" spans="1:28" x14ac:dyDescent="0.25">
      <c r="A2058" s="22" t="s">
        <v>79</v>
      </c>
      <c r="B2058" s="16" t="s">
        <v>80</v>
      </c>
      <c r="C2058">
        <v>69</v>
      </c>
      <c r="D2058" s="33">
        <v>1</v>
      </c>
      <c r="E2058" s="29" t="str">
        <f>VLOOKUP(U2058, method!$A$1:$B$15, 2, 0)</f>
        <v>留後</v>
      </c>
      <c r="F2058">
        <v>10</v>
      </c>
      <c r="G2058">
        <v>126</v>
      </c>
      <c r="H2058" s="46">
        <v>1400</v>
      </c>
      <c r="I2058" s="23" t="s">
        <v>394</v>
      </c>
      <c r="J2058">
        <v>1</v>
      </c>
      <c r="K2058">
        <v>21.4</v>
      </c>
      <c r="L2058">
        <v>21</v>
      </c>
      <c r="M2058">
        <v>5</v>
      </c>
      <c r="N2058">
        <v>23</v>
      </c>
      <c r="O2058" t="s">
        <v>631</v>
      </c>
      <c r="P2058" s="35" t="s">
        <v>455</v>
      </c>
      <c r="Q2058">
        <v>3</v>
      </c>
      <c r="R2058">
        <v>71</v>
      </c>
      <c r="S2058" s="21" t="s">
        <v>46</v>
      </c>
      <c r="T2058" s="10" t="s">
        <v>488</v>
      </c>
      <c r="U2058">
        <v>12</v>
      </c>
      <c r="V2058">
        <v>12</v>
      </c>
      <c r="W2058">
        <v>10</v>
      </c>
      <c r="X2058">
        <v>1</v>
      </c>
      <c r="AA2058">
        <v>1166</v>
      </c>
      <c r="AB2058" t="s">
        <v>1749</v>
      </c>
    </row>
    <row r="2059" spans="1:28" x14ac:dyDescent="0.25">
      <c r="A2059" s="22" t="s">
        <v>79</v>
      </c>
      <c r="B2059" s="16" t="s">
        <v>80</v>
      </c>
      <c r="C2059">
        <v>42</v>
      </c>
      <c r="D2059">
        <v>12</v>
      </c>
      <c r="E2059" s="26" t="str">
        <f>VLOOKUP(U2059, method!$A$1:$B$15, 2, 0)</f>
        <v>放頭</v>
      </c>
      <c r="F2059">
        <v>8</v>
      </c>
      <c r="G2059">
        <v>131</v>
      </c>
      <c r="H2059" s="46">
        <v>1600</v>
      </c>
      <c r="I2059" s="21" t="s">
        <v>61</v>
      </c>
      <c r="J2059">
        <v>1</v>
      </c>
      <c r="K2059">
        <v>35.74</v>
      </c>
      <c r="L2059">
        <v>30</v>
      </c>
      <c r="M2059">
        <v>4</v>
      </c>
      <c r="N2059">
        <v>23</v>
      </c>
      <c r="O2059" t="s">
        <v>545</v>
      </c>
      <c r="P2059" s="35" t="s">
        <v>455</v>
      </c>
      <c r="Q2059">
        <v>3</v>
      </c>
      <c r="R2059">
        <v>73</v>
      </c>
      <c r="S2059" s="21" t="s">
        <v>46</v>
      </c>
      <c r="T2059" t="s">
        <v>664</v>
      </c>
      <c r="U2059">
        <v>2</v>
      </c>
      <c r="V2059">
        <v>4</v>
      </c>
      <c r="W2059">
        <v>2</v>
      </c>
      <c r="X2059">
        <v>12</v>
      </c>
      <c r="AA2059">
        <v>1162</v>
      </c>
      <c r="AB2059" t="s">
        <v>113</v>
      </c>
    </row>
    <row r="2060" spans="1:28" x14ac:dyDescent="0.25">
      <c r="A2060" s="22" t="s">
        <v>79</v>
      </c>
      <c r="B2060" s="16" t="s">
        <v>80</v>
      </c>
      <c r="C2060">
        <v>42</v>
      </c>
      <c r="D2060">
        <v>10</v>
      </c>
      <c r="E2060" s="29" t="str">
        <f>VLOOKUP(U2060, method!$A$1:$B$15, 2, 0)</f>
        <v>留後</v>
      </c>
      <c r="F2060">
        <v>13</v>
      </c>
      <c r="G2060">
        <v>129</v>
      </c>
      <c r="H2060" s="46">
        <v>1400</v>
      </c>
      <c r="I2060" s="23" t="s">
        <v>39</v>
      </c>
      <c r="J2060">
        <v>1</v>
      </c>
      <c r="K2060">
        <v>23.42</v>
      </c>
      <c r="L2060">
        <v>9</v>
      </c>
      <c r="M2060">
        <v>4</v>
      </c>
      <c r="N2060">
        <v>23</v>
      </c>
      <c r="O2060" t="s">
        <v>469</v>
      </c>
      <c r="P2060" s="35" t="s">
        <v>455</v>
      </c>
      <c r="Q2060">
        <v>3</v>
      </c>
      <c r="R2060">
        <v>75</v>
      </c>
      <c r="S2060" s="21" t="s">
        <v>46</v>
      </c>
      <c r="T2060" t="s">
        <v>533</v>
      </c>
      <c r="U2060">
        <v>14</v>
      </c>
      <c r="V2060">
        <v>13</v>
      </c>
      <c r="W2060">
        <v>12</v>
      </c>
      <c r="X2060">
        <v>10</v>
      </c>
      <c r="AA2060">
        <v>1159</v>
      </c>
      <c r="AB2060" t="s">
        <v>113</v>
      </c>
    </row>
    <row r="2061" spans="1:28" x14ac:dyDescent="0.25">
      <c r="A2061" s="22" t="s">
        <v>79</v>
      </c>
      <c r="B2061" s="16" t="s">
        <v>80</v>
      </c>
      <c r="C2061">
        <v>24</v>
      </c>
      <c r="D2061" s="34">
        <v>5</v>
      </c>
      <c r="E2061" s="28" t="str">
        <f>VLOOKUP(U2061, method!$A$1:$B$15, 2, 0)</f>
        <v>中前</v>
      </c>
      <c r="F2061">
        <v>2</v>
      </c>
      <c r="G2061">
        <v>131</v>
      </c>
      <c r="H2061" s="46">
        <v>1400</v>
      </c>
      <c r="I2061" s="25" t="s">
        <v>26</v>
      </c>
      <c r="J2061">
        <v>1</v>
      </c>
      <c r="K2061">
        <v>22.58</v>
      </c>
      <c r="L2061">
        <v>19</v>
      </c>
      <c r="M2061">
        <v>3</v>
      </c>
      <c r="N2061">
        <v>23</v>
      </c>
      <c r="O2061" t="s">
        <v>545</v>
      </c>
      <c r="P2061" s="35" t="s">
        <v>455</v>
      </c>
      <c r="Q2061">
        <v>3</v>
      </c>
      <c r="R2061">
        <v>76</v>
      </c>
      <c r="S2061" s="21" t="s">
        <v>46</v>
      </c>
      <c r="T2061" s="10" t="s">
        <v>498</v>
      </c>
      <c r="U2061">
        <v>5</v>
      </c>
      <c r="V2061">
        <v>3</v>
      </c>
      <c r="W2061">
        <v>3</v>
      </c>
      <c r="X2061">
        <v>5</v>
      </c>
      <c r="AA2061">
        <v>1153</v>
      </c>
      <c r="AB2061" t="s">
        <v>113</v>
      </c>
    </row>
    <row r="2062" spans="1:28" x14ac:dyDescent="0.25">
      <c r="A2062" s="22" t="s">
        <v>79</v>
      </c>
      <c r="B2062" s="16" t="s">
        <v>80</v>
      </c>
      <c r="C2062">
        <v>117</v>
      </c>
      <c r="D2062">
        <v>7</v>
      </c>
      <c r="E2062" s="29" t="str">
        <f>VLOOKUP(U2062, method!$A$1:$B$15, 2, 0)</f>
        <v>留後</v>
      </c>
      <c r="F2062">
        <v>14</v>
      </c>
      <c r="G2062">
        <v>133</v>
      </c>
      <c r="H2062" s="46">
        <v>1400</v>
      </c>
      <c r="I2062" s="25" t="s">
        <v>26</v>
      </c>
      <c r="J2062">
        <v>1</v>
      </c>
      <c r="K2062">
        <v>22.21</v>
      </c>
      <c r="L2062">
        <v>12</v>
      </c>
      <c r="M2062">
        <v>2</v>
      </c>
      <c r="N2062">
        <v>23</v>
      </c>
      <c r="O2062" t="s">
        <v>631</v>
      </c>
      <c r="P2062" s="35" t="s">
        <v>455</v>
      </c>
      <c r="Q2062">
        <v>3</v>
      </c>
      <c r="R2062">
        <v>78</v>
      </c>
      <c r="S2062" s="21" t="s">
        <v>46</v>
      </c>
      <c r="T2062" t="s">
        <v>519</v>
      </c>
      <c r="U2062">
        <v>14</v>
      </c>
      <c r="V2062">
        <v>14</v>
      </c>
      <c r="W2062">
        <v>13</v>
      </c>
      <c r="X2062">
        <v>7</v>
      </c>
      <c r="AA2062">
        <v>1160</v>
      </c>
      <c r="AB2062" t="s">
        <v>321</v>
      </c>
    </row>
    <row r="2063" spans="1:28" x14ac:dyDescent="0.25">
      <c r="A2063" s="22" t="s">
        <v>79</v>
      </c>
      <c r="B2063" s="16" t="s">
        <v>80</v>
      </c>
      <c r="C2063">
        <v>18</v>
      </c>
      <c r="D2063">
        <v>10</v>
      </c>
      <c r="E2063" s="29" t="str">
        <f>VLOOKUP(U2063, method!$A$1:$B$15, 2, 0)</f>
        <v>留後</v>
      </c>
      <c r="F2063">
        <v>8</v>
      </c>
      <c r="G2063">
        <v>131</v>
      </c>
      <c r="H2063" s="46">
        <v>1650</v>
      </c>
      <c r="I2063" s="15" t="s">
        <v>390</v>
      </c>
      <c r="J2063">
        <v>1</v>
      </c>
      <c r="K2063">
        <v>39.229999999999997</v>
      </c>
      <c r="L2063">
        <v>29</v>
      </c>
      <c r="M2063">
        <v>1</v>
      </c>
      <c r="N2063">
        <v>23</v>
      </c>
      <c r="O2063" t="s">
        <v>511</v>
      </c>
      <c r="P2063" s="35" t="s">
        <v>455</v>
      </c>
      <c r="Q2063">
        <v>3</v>
      </c>
      <c r="R2063">
        <v>80</v>
      </c>
      <c r="S2063" s="21" t="s">
        <v>46</v>
      </c>
      <c r="T2063" t="s">
        <v>774</v>
      </c>
      <c r="U2063">
        <v>12</v>
      </c>
      <c r="V2063">
        <v>12</v>
      </c>
      <c r="W2063">
        <v>13</v>
      </c>
      <c r="X2063">
        <v>10</v>
      </c>
      <c r="AA2063">
        <v>1150</v>
      </c>
      <c r="AB2063" t="s">
        <v>100</v>
      </c>
    </row>
    <row r="2064" spans="1:28" x14ac:dyDescent="0.25">
      <c r="A2064" s="22" t="s">
        <v>79</v>
      </c>
      <c r="B2064" s="16" t="s">
        <v>80</v>
      </c>
      <c r="C2064">
        <v>41</v>
      </c>
      <c r="D2064">
        <v>14</v>
      </c>
      <c r="E2064" s="28" t="str">
        <f>VLOOKUP(U2064, method!$A$1:$B$15, 2, 0)</f>
        <v>中前</v>
      </c>
      <c r="F2064">
        <v>10</v>
      </c>
      <c r="G2064">
        <v>131</v>
      </c>
      <c r="H2064" s="46">
        <v>1600</v>
      </c>
      <c r="I2064" s="23" t="s">
        <v>39</v>
      </c>
      <c r="J2064">
        <v>1</v>
      </c>
      <c r="K2064">
        <v>36.19</v>
      </c>
      <c r="L2064">
        <v>8</v>
      </c>
      <c r="M2064">
        <v>1</v>
      </c>
      <c r="N2064">
        <v>23</v>
      </c>
      <c r="O2064" t="s">
        <v>631</v>
      </c>
      <c r="P2064" s="35" t="s">
        <v>455</v>
      </c>
      <c r="Q2064" t="s">
        <v>777</v>
      </c>
      <c r="R2064">
        <v>82</v>
      </c>
      <c r="S2064" s="21" t="s">
        <v>46</v>
      </c>
      <c r="T2064">
        <v>11</v>
      </c>
      <c r="U2064">
        <v>4</v>
      </c>
      <c r="V2064">
        <v>2</v>
      </c>
      <c r="W2064">
        <v>6</v>
      </c>
      <c r="X2064">
        <v>14</v>
      </c>
      <c r="AA2064">
        <v>1156</v>
      </c>
      <c r="AB2064" t="s">
        <v>463</v>
      </c>
    </row>
    <row r="2065" spans="1:28" x14ac:dyDescent="0.25">
      <c r="A2065" s="22" t="s">
        <v>79</v>
      </c>
      <c r="B2065" s="16" t="s">
        <v>80</v>
      </c>
      <c r="C2065">
        <v>44</v>
      </c>
      <c r="D2065">
        <v>6</v>
      </c>
      <c r="E2065" s="27" t="str">
        <f>VLOOKUP(U2065, method!$A$1:$B$15, 2, 0)</f>
        <v>中後</v>
      </c>
      <c r="F2065">
        <v>11</v>
      </c>
      <c r="G2065">
        <v>118</v>
      </c>
      <c r="H2065" s="46">
        <v>1600</v>
      </c>
      <c r="I2065" s="23" t="s">
        <v>394</v>
      </c>
      <c r="J2065">
        <v>1</v>
      </c>
      <c r="K2065">
        <v>36.29</v>
      </c>
      <c r="L2065">
        <v>24</v>
      </c>
      <c r="M2065">
        <v>12</v>
      </c>
      <c r="N2065">
        <v>22</v>
      </c>
      <c r="O2065" t="s">
        <v>551</v>
      </c>
      <c r="P2065" s="35" t="s">
        <v>436</v>
      </c>
      <c r="Q2065">
        <v>2</v>
      </c>
      <c r="R2065">
        <v>83</v>
      </c>
      <c r="S2065" s="21" t="s">
        <v>46</v>
      </c>
      <c r="T2065" t="s">
        <v>529</v>
      </c>
      <c r="U2065">
        <v>10</v>
      </c>
      <c r="V2065">
        <v>10</v>
      </c>
      <c r="W2065">
        <v>9</v>
      </c>
      <c r="X2065">
        <v>6</v>
      </c>
      <c r="AA2065">
        <v>1154</v>
      </c>
      <c r="AB2065" t="s">
        <v>463</v>
      </c>
    </row>
    <row r="2066" spans="1:28" x14ac:dyDescent="0.25">
      <c r="A2066" s="22" t="s">
        <v>79</v>
      </c>
      <c r="B2066" s="16" t="s">
        <v>80</v>
      </c>
      <c r="C2066">
        <v>102</v>
      </c>
      <c r="D2066">
        <v>13</v>
      </c>
      <c r="E2066" s="29" t="str">
        <f>VLOOKUP(U2066, method!$A$1:$B$15, 2, 0)</f>
        <v>留後</v>
      </c>
      <c r="F2066">
        <v>8</v>
      </c>
      <c r="G2066">
        <v>125</v>
      </c>
      <c r="H2066" s="46">
        <v>1400</v>
      </c>
      <c r="I2066" s="21" t="s">
        <v>61</v>
      </c>
      <c r="J2066">
        <v>1</v>
      </c>
      <c r="K2066">
        <v>22.99</v>
      </c>
      <c r="L2066">
        <v>27</v>
      </c>
      <c r="M2066">
        <v>11</v>
      </c>
      <c r="N2066">
        <v>22</v>
      </c>
      <c r="O2066" t="s">
        <v>532</v>
      </c>
      <c r="P2066" s="35" t="s">
        <v>455</v>
      </c>
      <c r="Q2066">
        <v>2</v>
      </c>
      <c r="R2066">
        <v>83</v>
      </c>
      <c r="S2066" s="21" t="s">
        <v>46</v>
      </c>
      <c r="T2066" t="s">
        <v>548</v>
      </c>
      <c r="U2066">
        <v>14</v>
      </c>
      <c r="V2066">
        <v>12</v>
      </c>
      <c r="W2066">
        <v>14</v>
      </c>
      <c r="X2066">
        <v>13</v>
      </c>
      <c r="AA2066">
        <v>1152</v>
      </c>
      <c r="AB2066" t="s">
        <v>463</v>
      </c>
    </row>
    <row r="2067" spans="1:28" x14ac:dyDescent="0.25">
      <c r="A2067" s="22" t="s">
        <v>79</v>
      </c>
      <c r="B2067" s="17" t="s">
        <v>84</v>
      </c>
      <c r="C2067">
        <v>9.6999999999999993</v>
      </c>
      <c r="D2067" s="34">
        <v>4</v>
      </c>
      <c r="E2067" s="27" t="str">
        <f>VLOOKUP(U2067, method!$A$1:$B$15, 2, 0)</f>
        <v>中後</v>
      </c>
      <c r="F2067">
        <v>8</v>
      </c>
      <c r="G2067">
        <v>132</v>
      </c>
      <c r="H2067" s="44">
        <v>1200</v>
      </c>
      <c r="I2067" s="22" t="s">
        <v>33</v>
      </c>
      <c r="J2067">
        <v>1</v>
      </c>
      <c r="K2067">
        <v>9.74</v>
      </c>
      <c r="L2067">
        <v>25</v>
      </c>
      <c r="M2067">
        <v>6</v>
      </c>
      <c r="N2067">
        <v>25</v>
      </c>
      <c r="O2067" s="31" t="s">
        <v>435</v>
      </c>
      <c r="P2067" s="35" t="s">
        <v>436</v>
      </c>
      <c r="Q2067">
        <v>4</v>
      </c>
      <c r="R2067">
        <v>57</v>
      </c>
      <c r="S2067" s="24" t="s">
        <v>20</v>
      </c>
      <c r="T2067" s="10" t="s">
        <v>597</v>
      </c>
      <c r="U2067">
        <v>9</v>
      </c>
      <c r="V2067">
        <v>9</v>
      </c>
      <c r="W2067">
        <v>4</v>
      </c>
      <c r="AA2067">
        <v>1062</v>
      </c>
      <c r="AB2067" t="s">
        <v>86</v>
      </c>
    </row>
    <row r="2068" spans="1:28" x14ac:dyDescent="0.25">
      <c r="A2068" s="22" t="s">
        <v>79</v>
      </c>
      <c r="B2068" s="17" t="s">
        <v>84</v>
      </c>
      <c r="C2068">
        <v>6.4</v>
      </c>
      <c r="D2068" s="33">
        <v>2</v>
      </c>
      <c r="E2068" s="27" t="str">
        <f>VLOOKUP(U2068, method!$A$1:$B$15, 2, 0)</f>
        <v>中後</v>
      </c>
      <c r="F2068">
        <v>3</v>
      </c>
      <c r="G2068">
        <v>130</v>
      </c>
      <c r="H2068" s="44">
        <v>1200</v>
      </c>
      <c r="I2068" s="22" t="s">
        <v>33</v>
      </c>
      <c r="J2068">
        <v>1</v>
      </c>
      <c r="K2068">
        <v>10.14</v>
      </c>
      <c r="L2068">
        <v>28</v>
      </c>
      <c r="M2068">
        <v>5</v>
      </c>
      <c r="N2068">
        <v>25</v>
      </c>
      <c r="O2068" s="31" t="s">
        <v>451</v>
      </c>
      <c r="P2068" s="35" t="s">
        <v>436</v>
      </c>
      <c r="Q2068">
        <v>4</v>
      </c>
      <c r="R2068">
        <v>55</v>
      </c>
      <c r="S2068" s="24" t="s">
        <v>20</v>
      </c>
      <c r="T2068" s="10" t="s">
        <v>613</v>
      </c>
      <c r="U2068">
        <v>8</v>
      </c>
      <c r="V2068">
        <v>7</v>
      </c>
      <c r="W2068">
        <v>2</v>
      </c>
      <c r="AA2068">
        <v>1062</v>
      </c>
      <c r="AB2068" t="s">
        <v>86</v>
      </c>
    </row>
    <row r="2069" spans="1:28" x14ac:dyDescent="0.25">
      <c r="A2069" s="22" t="s">
        <v>79</v>
      </c>
      <c r="B2069" s="17" t="s">
        <v>84</v>
      </c>
      <c r="C2069">
        <v>9</v>
      </c>
      <c r="D2069">
        <v>11</v>
      </c>
      <c r="E2069" s="27" t="str">
        <f>VLOOKUP(U2069, method!$A$1:$B$15, 2, 0)</f>
        <v>中後</v>
      </c>
      <c r="F2069">
        <v>9</v>
      </c>
      <c r="G2069">
        <v>135</v>
      </c>
      <c r="H2069" s="46">
        <v>1000</v>
      </c>
      <c r="I2069" s="22" t="s">
        <v>33</v>
      </c>
      <c r="J2069">
        <v>0</v>
      </c>
      <c r="K2069">
        <v>57.8</v>
      </c>
      <c r="L2069">
        <v>23</v>
      </c>
      <c r="M2069">
        <v>4</v>
      </c>
      <c r="N2069">
        <v>25</v>
      </c>
      <c r="O2069" s="31" t="s">
        <v>435</v>
      </c>
      <c r="P2069" s="35" t="s">
        <v>455</v>
      </c>
      <c r="Q2069">
        <v>4</v>
      </c>
      <c r="R2069">
        <v>57</v>
      </c>
      <c r="S2069" s="24" t="s">
        <v>20</v>
      </c>
      <c r="T2069" t="s">
        <v>536</v>
      </c>
      <c r="U2069">
        <v>8</v>
      </c>
      <c r="V2069">
        <v>7</v>
      </c>
      <c r="W2069">
        <v>11</v>
      </c>
      <c r="AA2069">
        <v>1069</v>
      </c>
      <c r="AB2069" t="s">
        <v>86</v>
      </c>
    </row>
    <row r="2070" spans="1:28" x14ac:dyDescent="0.25">
      <c r="A2070" s="22" t="s">
        <v>79</v>
      </c>
      <c r="B2070" s="17" t="s">
        <v>84</v>
      </c>
      <c r="C2070">
        <v>11</v>
      </c>
      <c r="D2070" s="34">
        <v>4</v>
      </c>
      <c r="E2070" s="27" t="str">
        <f>VLOOKUP(U2070, method!$A$1:$B$15, 2, 0)</f>
        <v>中後</v>
      </c>
      <c r="F2070">
        <v>8</v>
      </c>
      <c r="G2070">
        <v>132</v>
      </c>
      <c r="H2070" s="46">
        <v>1000</v>
      </c>
      <c r="I2070" s="22" t="s">
        <v>33</v>
      </c>
      <c r="J2070">
        <v>0</v>
      </c>
      <c r="K2070">
        <v>57.1</v>
      </c>
      <c r="L2070">
        <v>2</v>
      </c>
      <c r="M2070">
        <v>4</v>
      </c>
      <c r="N2070">
        <v>25</v>
      </c>
      <c r="O2070" s="31" t="s">
        <v>451</v>
      </c>
      <c r="P2070" s="35" t="s">
        <v>436</v>
      </c>
      <c r="Q2070">
        <v>4</v>
      </c>
      <c r="R2070">
        <v>57</v>
      </c>
      <c r="S2070" s="24" t="s">
        <v>20</v>
      </c>
      <c r="T2070" s="10">
        <v>1</v>
      </c>
      <c r="U2070">
        <v>9</v>
      </c>
      <c r="V2070">
        <v>9</v>
      </c>
      <c r="W2070">
        <v>4</v>
      </c>
      <c r="AA2070">
        <v>1072</v>
      </c>
      <c r="AB2070" t="s">
        <v>86</v>
      </c>
    </row>
    <row r="2071" spans="1:28" x14ac:dyDescent="0.25">
      <c r="A2071" s="22" t="s">
        <v>79</v>
      </c>
      <c r="B2071" s="17" t="s">
        <v>84</v>
      </c>
      <c r="C2071">
        <v>9.9</v>
      </c>
      <c r="D2071">
        <v>6</v>
      </c>
      <c r="E2071" s="29" t="str">
        <f>VLOOKUP(U2071, method!$A$1:$B$15, 2, 0)</f>
        <v>留後</v>
      </c>
      <c r="F2071">
        <v>7</v>
      </c>
      <c r="G2071">
        <v>135</v>
      </c>
      <c r="H2071" s="46">
        <v>1000</v>
      </c>
      <c r="I2071" s="22" t="s">
        <v>33</v>
      </c>
      <c r="J2071">
        <v>0</v>
      </c>
      <c r="K2071">
        <v>56.78</v>
      </c>
      <c r="L2071">
        <v>15</v>
      </c>
      <c r="M2071">
        <v>3</v>
      </c>
      <c r="N2071">
        <v>25</v>
      </c>
      <c r="O2071" t="s">
        <v>631</v>
      </c>
      <c r="P2071" s="35" t="s">
        <v>436</v>
      </c>
      <c r="Q2071">
        <v>4</v>
      </c>
      <c r="R2071">
        <v>59</v>
      </c>
      <c r="S2071" s="24" t="s">
        <v>20</v>
      </c>
      <c r="T2071">
        <v>3</v>
      </c>
      <c r="U2071">
        <v>12</v>
      </c>
      <c r="V2071">
        <v>10</v>
      </c>
      <c r="W2071">
        <v>6</v>
      </c>
      <c r="AA2071">
        <v>1074</v>
      </c>
      <c r="AB2071" t="s">
        <v>86</v>
      </c>
    </row>
    <row r="2072" spans="1:28" x14ac:dyDescent="0.25">
      <c r="A2072" s="22" t="s">
        <v>79</v>
      </c>
      <c r="B2072" s="17" t="s">
        <v>84</v>
      </c>
      <c r="C2072">
        <v>56</v>
      </c>
      <c r="D2072">
        <v>7</v>
      </c>
      <c r="E2072" s="28" t="str">
        <f>VLOOKUP(U2072, method!$A$1:$B$15, 2, 0)</f>
        <v>中前</v>
      </c>
      <c r="F2072">
        <v>12</v>
      </c>
      <c r="G2072">
        <v>119</v>
      </c>
      <c r="H2072" s="44">
        <v>1200</v>
      </c>
      <c r="I2072" s="15" t="s">
        <v>390</v>
      </c>
      <c r="J2072">
        <v>1</v>
      </c>
      <c r="K2072">
        <v>10.38</v>
      </c>
      <c r="L2072">
        <v>19</v>
      </c>
      <c r="M2072">
        <v>2</v>
      </c>
      <c r="N2072">
        <v>25</v>
      </c>
      <c r="O2072" s="30" t="s">
        <v>445</v>
      </c>
      <c r="P2072" s="35" t="s">
        <v>455</v>
      </c>
      <c r="Q2072">
        <v>3</v>
      </c>
      <c r="R2072">
        <v>61</v>
      </c>
      <c r="S2072" s="24" t="s">
        <v>20</v>
      </c>
      <c r="T2072">
        <v>4</v>
      </c>
      <c r="U2072">
        <v>5</v>
      </c>
      <c r="V2072">
        <v>4</v>
      </c>
      <c r="W2072">
        <v>7</v>
      </c>
      <c r="AA2072">
        <v>1074</v>
      </c>
      <c r="AB2072" t="s">
        <v>1699</v>
      </c>
    </row>
    <row r="2073" spans="1:28" x14ac:dyDescent="0.25">
      <c r="A2073" s="22" t="s">
        <v>79</v>
      </c>
      <c r="B2073" s="17" t="s">
        <v>84</v>
      </c>
      <c r="C2073">
        <v>11</v>
      </c>
      <c r="D2073">
        <v>10</v>
      </c>
      <c r="E2073" s="27" t="str">
        <f>VLOOKUP(U2073, method!$A$1:$B$15, 2, 0)</f>
        <v>中後</v>
      </c>
      <c r="F2073">
        <v>5</v>
      </c>
      <c r="G2073">
        <v>121</v>
      </c>
      <c r="H2073" s="44">
        <v>1200</v>
      </c>
      <c r="I2073" s="24" t="s">
        <v>389</v>
      </c>
      <c r="J2073">
        <v>1</v>
      </c>
      <c r="K2073">
        <v>10.27</v>
      </c>
      <c r="L2073">
        <v>22</v>
      </c>
      <c r="M2073">
        <v>1</v>
      </c>
      <c r="N2073">
        <v>25</v>
      </c>
      <c r="O2073" s="31" t="s">
        <v>435</v>
      </c>
      <c r="P2073" s="35" t="s">
        <v>455</v>
      </c>
      <c r="Q2073">
        <v>3</v>
      </c>
      <c r="R2073">
        <v>63</v>
      </c>
      <c r="S2073" s="24" t="s">
        <v>20</v>
      </c>
      <c r="T2073" t="s">
        <v>519</v>
      </c>
      <c r="U2073">
        <v>10</v>
      </c>
      <c r="V2073">
        <v>12</v>
      </c>
      <c r="W2073">
        <v>10</v>
      </c>
      <c r="AA2073">
        <v>1075</v>
      </c>
      <c r="AB2073" t="s">
        <v>16</v>
      </c>
    </row>
    <row r="2074" spans="1:28" x14ac:dyDescent="0.25">
      <c r="A2074" s="22" t="s">
        <v>79</v>
      </c>
      <c r="B2074" s="17" t="s">
        <v>84</v>
      </c>
      <c r="C2074">
        <v>19</v>
      </c>
      <c r="D2074">
        <v>7</v>
      </c>
      <c r="E2074" s="29" t="str">
        <f>VLOOKUP(U2074, method!$A$1:$B$15, 2, 0)</f>
        <v>留後</v>
      </c>
      <c r="F2074">
        <v>14</v>
      </c>
      <c r="G2074">
        <v>121</v>
      </c>
      <c r="H2074" s="44">
        <v>1200</v>
      </c>
      <c r="I2074" s="19" t="s">
        <v>388</v>
      </c>
      <c r="J2074">
        <v>1</v>
      </c>
      <c r="K2074">
        <v>9.9</v>
      </c>
      <c r="L2074">
        <v>22</v>
      </c>
      <c r="M2074">
        <v>12</v>
      </c>
      <c r="N2074">
        <v>24</v>
      </c>
      <c r="O2074" t="s">
        <v>491</v>
      </c>
      <c r="P2074" s="35" t="s">
        <v>455</v>
      </c>
      <c r="Q2074">
        <v>3</v>
      </c>
      <c r="R2074">
        <v>65</v>
      </c>
      <c r="S2074" s="24" t="s">
        <v>20</v>
      </c>
      <c r="T2074" t="s">
        <v>495</v>
      </c>
      <c r="U2074">
        <v>13</v>
      </c>
      <c r="V2074">
        <v>13</v>
      </c>
      <c r="W2074">
        <v>7</v>
      </c>
      <c r="AA2074">
        <v>1075</v>
      </c>
      <c r="AB2074" t="s">
        <v>16</v>
      </c>
    </row>
    <row r="2075" spans="1:28" x14ac:dyDescent="0.25">
      <c r="A2075" s="22" t="s">
        <v>79</v>
      </c>
      <c r="B2075" s="17" t="s">
        <v>84</v>
      </c>
      <c r="C2075">
        <v>111</v>
      </c>
      <c r="D2075" s="34">
        <v>5</v>
      </c>
      <c r="E2075" s="27" t="str">
        <f>VLOOKUP(U2075, method!$A$1:$B$15, 2, 0)</f>
        <v>中後</v>
      </c>
      <c r="F2075">
        <v>11</v>
      </c>
      <c r="G2075">
        <v>121</v>
      </c>
      <c r="H2075" s="44">
        <v>1200</v>
      </c>
      <c r="I2075" s="24" t="s">
        <v>389</v>
      </c>
      <c r="J2075">
        <v>1</v>
      </c>
      <c r="K2075">
        <v>9.16</v>
      </c>
      <c r="L2075">
        <v>17</v>
      </c>
      <c r="M2075">
        <v>11</v>
      </c>
      <c r="N2075">
        <v>24</v>
      </c>
      <c r="O2075" t="s">
        <v>469</v>
      </c>
      <c r="P2075" s="35" t="s">
        <v>455</v>
      </c>
      <c r="Q2075">
        <v>3</v>
      </c>
      <c r="R2075">
        <v>66</v>
      </c>
      <c r="S2075" s="24" t="s">
        <v>20</v>
      </c>
      <c r="T2075" s="10" t="s">
        <v>442</v>
      </c>
      <c r="U2075">
        <v>8</v>
      </c>
      <c r="V2075">
        <v>9</v>
      </c>
      <c r="W2075">
        <v>5</v>
      </c>
      <c r="AA2075">
        <v>1058</v>
      </c>
      <c r="AB2075" t="s">
        <v>16</v>
      </c>
    </row>
    <row r="2076" spans="1:28" x14ac:dyDescent="0.25">
      <c r="A2076" s="22" t="s">
        <v>79</v>
      </c>
      <c r="B2076" s="17" t="s">
        <v>84</v>
      </c>
      <c r="C2076">
        <v>98</v>
      </c>
      <c r="D2076">
        <v>7</v>
      </c>
      <c r="E2076" s="27" t="str">
        <f>VLOOKUP(U2076, method!$A$1:$B$15, 2, 0)</f>
        <v>中後</v>
      </c>
      <c r="F2076">
        <v>9</v>
      </c>
      <c r="G2076">
        <v>124</v>
      </c>
      <c r="H2076" s="44">
        <v>1200</v>
      </c>
      <c r="I2076" s="24" t="s">
        <v>389</v>
      </c>
      <c r="J2076">
        <v>1</v>
      </c>
      <c r="K2076">
        <v>9.59</v>
      </c>
      <c r="L2076">
        <v>3</v>
      </c>
      <c r="M2076">
        <v>11</v>
      </c>
      <c r="N2076">
        <v>24</v>
      </c>
      <c r="O2076" t="s">
        <v>631</v>
      </c>
      <c r="P2076" s="35" t="s">
        <v>436</v>
      </c>
      <c r="Q2076">
        <v>3</v>
      </c>
      <c r="R2076">
        <v>66</v>
      </c>
      <c r="S2076" s="24" t="s">
        <v>20</v>
      </c>
      <c r="T2076" t="s">
        <v>637</v>
      </c>
      <c r="U2076">
        <v>8</v>
      </c>
      <c r="V2076">
        <v>9</v>
      </c>
      <c r="W2076">
        <v>7</v>
      </c>
      <c r="AA2076">
        <v>1055</v>
      </c>
      <c r="AB2076" t="s">
        <v>100</v>
      </c>
    </row>
    <row r="2077" spans="1:28" x14ac:dyDescent="0.25">
      <c r="A2077" s="22" t="s">
        <v>79</v>
      </c>
      <c r="B2077" s="18" t="s">
        <v>88</v>
      </c>
      <c r="C2077">
        <v>15</v>
      </c>
      <c r="D2077">
        <v>9</v>
      </c>
      <c r="E2077" s="28" t="str">
        <f>VLOOKUP(U2077, method!$A$1:$B$15, 2, 0)</f>
        <v>中前</v>
      </c>
      <c r="F2077">
        <v>1</v>
      </c>
      <c r="G2077">
        <v>133</v>
      </c>
      <c r="H2077" s="44">
        <v>1200</v>
      </c>
      <c r="I2077" s="21" t="s">
        <v>61</v>
      </c>
      <c r="J2077">
        <v>1</v>
      </c>
      <c r="K2077">
        <v>10.7</v>
      </c>
      <c r="L2077">
        <v>28</v>
      </c>
      <c r="M2077">
        <v>5</v>
      </c>
      <c r="N2077">
        <v>25</v>
      </c>
      <c r="O2077" s="31" t="s">
        <v>451</v>
      </c>
      <c r="P2077" s="35" t="s">
        <v>436</v>
      </c>
      <c r="Q2077">
        <v>4</v>
      </c>
      <c r="R2077">
        <v>58</v>
      </c>
      <c r="S2077" s="25" t="s">
        <v>89</v>
      </c>
      <c r="T2077" t="s">
        <v>536</v>
      </c>
      <c r="U2077">
        <v>4</v>
      </c>
      <c r="V2077">
        <v>3</v>
      </c>
      <c r="W2077">
        <v>9</v>
      </c>
      <c r="AA2077">
        <v>1027</v>
      </c>
      <c r="AB2077" t="s">
        <v>1463</v>
      </c>
    </row>
    <row r="2078" spans="1:28" x14ac:dyDescent="0.25">
      <c r="A2078" s="22" t="s">
        <v>79</v>
      </c>
      <c r="B2078" s="18" t="s">
        <v>88</v>
      </c>
      <c r="C2078">
        <v>167</v>
      </c>
      <c r="D2078">
        <v>7</v>
      </c>
      <c r="E2078" s="28" t="str">
        <f>VLOOKUP(U2078, method!$A$1:$B$15, 2, 0)</f>
        <v>中前</v>
      </c>
      <c r="F2078">
        <v>3</v>
      </c>
      <c r="G2078">
        <v>116</v>
      </c>
      <c r="H2078" s="44">
        <v>1200</v>
      </c>
      <c r="I2078" s="23" t="s">
        <v>394</v>
      </c>
      <c r="J2078">
        <v>1</v>
      </c>
      <c r="K2078">
        <v>9.7100000000000009</v>
      </c>
      <c r="L2078">
        <v>10</v>
      </c>
      <c r="M2078">
        <v>5</v>
      </c>
      <c r="N2078">
        <v>25</v>
      </c>
      <c r="O2078" t="s">
        <v>532</v>
      </c>
      <c r="P2078" s="35" t="s">
        <v>455</v>
      </c>
      <c r="Q2078">
        <v>3</v>
      </c>
      <c r="R2078">
        <v>60</v>
      </c>
      <c r="S2078" s="25" t="s">
        <v>89</v>
      </c>
      <c r="T2078" s="10" t="s">
        <v>498</v>
      </c>
      <c r="U2078">
        <v>7</v>
      </c>
      <c r="V2078">
        <v>6</v>
      </c>
      <c r="W2078">
        <v>7</v>
      </c>
      <c r="AA2078">
        <v>1027</v>
      </c>
      <c r="AB2078" t="s">
        <v>463</v>
      </c>
    </row>
    <row r="2079" spans="1:28" x14ac:dyDescent="0.25">
      <c r="A2079" s="22" t="s">
        <v>79</v>
      </c>
      <c r="B2079" s="18" t="s">
        <v>88</v>
      </c>
      <c r="C2079">
        <v>115</v>
      </c>
      <c r="D2079">
        <v>8</v>
      </c>
      <c r="E2079" s="27" t="str">
        <f>VLOOKUP(U2079, method!$A$1:$B$15, 2, 0)</f>
        <v>中後</v>
      </c>
      <c r="F2079">
        <v>3</v>
      </c>
      <c r="G2079">
        <v>118</v>
      </c>
      <c r="H2079" s="44">
        <v>1200</v>
      </c>
      <c r="I2079" s="23" t="s">
        <v>394</v>
      </c>
      <c r="J2079">
        <v>1</v>
      </c>
      <c r="K2079">
        <v>9.99</v>
      </c>
      <c r="L2079">
        <v>30</v>
      </c>
      <c r="M2079">
        <v>4</v>
      </c>
      <c r="N2079">
        <v>25</v>
      </c>
      <c r="O2079" s="31" t="s">
        <v>451</v>
      </c>
      <c r="P2079" s="35" t="s">
        <v>436</v>
      </c>
      <c r="Q2079">
        <v>3</v>
      </c>
      <c r="R2079">
        <v>62</v>
      </c>
      <c r="S2079" s="25" t="s">
        <v>89</v>
      </c>
      <c r="T2079" t="s">
        <v>536</v>
      </c>
      <c r="U2079">
        <v>8</v>
      </c>
      <c r="V2079">
        <v>9</v>
      </c>
      <c r="W2079">
        <v>8</v>
      </c>
      <c r="AA2079">
        <v>1036</v>
      </c>
      <c r="AB2079" t="s">
        <v>463</v>
      </c>
    </row>
    <row r="2080" spans="1:28" x14ac:dyDescent="0.25">
      <c r="A2080" s="22" t="s">
        <v>79</v>
      </c>
      <c r="B2080" s="18" t="s">
        <v>88</v>
      </c>
      <c r="C2080">
        <v>125</v>
      </c>
      <c r="D2080">
        <v>11</v>
      </c>
      <c r="E2080" s="27" t="str">
        <f>VLOOKUP(U2080, method!$A$1:$B$15, 2, 0)</f>
        <v>中後</v>
      </c>
      <c r="F2080">
        <v>10</v>
      </c>
      <c r="G2080">
        <v>121</v>
      </c>
      <c r="H2080" s="44">
        <v>1200</v>
      </c>
      <c r="I2080" s="21" t="s">
        <v>61</v>
      </c>
      <c r="J2080">
        <v>1</v>
      </c>
      <c r="K2080">
        <v>10.039999999999999</v>
      </c>
      <c r="L2080">
        <v>20</v>
      </c>
      <c r="M2080">
        <v>4</v>
      </c>
      <c r="N2080">
        <v>25</v>
      </c>
      <c r="O2080" t="s">
        <v>511</v>
      </c>
      <c r="P2080" s="35" t="s">
        <v>455</v>
      </c>
      <c r="Q2080">
        <v>3</v>
      </c>
      <c r="R2080">
        <v>64</v>
      </c>
      <c r="S2080" s="25" t="s">
        <v>89</v>
      </c>
      <c r="T2080" t="s">
        <v>648</v>
      </c>
      <c r="U2080">
        <v>10</v>
      </c>
      <c r="V2080">
        <v>11</v>
      </c>
      <c r="W2080">
        <v>11</v>
      </c>
      <c r="AA2080">
        <v>1037</v>
      </c>
      <c r="AB2080" t="s">
        <v>463</v>
      </c>
    </row>
    <row r="2081" spans="1:28" x14ac:dyDescent="0.25">
      <c r="A2081" s="22" t="s">
        <v>79</v>
      </c>
      <c r="B2081" s="18" t="s">
        <v>88</v>
      </c>
      <c r="C2081">
        <v>126</v>
      </c>
      <c r="D2081">
        <v>13</v>
      </c>
      <c r="E2081" s="29" t="str">
        <f>VLOOKUP(U2081, method!$A$1:$B$15, 2, 0)</f>
        <v>留後</v>
      </c>
      <c r="F2081">
        <v>9</v>
      </c>
      <c r="G2081">
        <v>121</v>
      </c>
      <c r="H2081" s="44">
        <v>1200</v>
      </c>
      <c r="I2081" s="21" t="s">
        <v>61</v>
      </c>
      <c r="J2081">
        <v>1</v>
      </c>
      <c r="K2081">
        <v>10.08</v>
      </c>
      <c r="L2081">
        <v>6</v>
      </c>
      <c r="M2081">
        <v>4</v>
      </c>
      <c r="N2081">
        <v>25</v>
      </c>
      <c r="O2081" t="s">
        <v>469</v>
      </c>
      <c r="P2081" s="35" t="s">
        <v>455</v>
      </c>
      <c r="Q2081">
        <v>3</v>
      </c>
      <c r="R2081">
        <v>64</v>
      </c>
      <c r="S2081" s="25" t="s">
        <v>89</v>
      </c>
      <c r="T2081">
        <v>7</v>
      </c>
      <c r="U2081">
        <v>11</v>
      </c>
      <c r="V2081">
        <v>13</v>
      </c>
      <c r="W2081">
        <v>13</v>
      </c>
      <c r="AA2081">
        <v>1036</v>
      </c>
      <c r="AB2081" t="s">
        <v>463</v>
      </c>
    </row>
    <row r="2082" spans="1:28" x14ac:dyDescent="0.25">
      <c r="A2082" s="22" t="s">
        <v>79</v>
      </c>
      <c r="B2082" s="19" t="s">
        <v>94</v>
      </c>
      <c r="C2082">
        <v>7.6</v>
      </c>
      <c r="D2082" s="34">
        <v>5</v>
      </c>
      <c r="E2082" s="29" t="str">
        <f>VLOOKUP(U2082, method!$A$1:$B$15, 2, 0)</f>
        <v>留後</v>
      </c>
      <c r="F2082">
        <v>12</v>
      </c>
      <c r="G2082">
        <v>131</v>
      </c>
      <c r="H2082" s="44">
        <v>1200</v>
      </c>
      <c r="I2082" s="22" t="s">
        <v>33</v>
      </c>
      <c r="J2082">
        <v>1</v>
      </c>
      <c r="K2082">
        <v>9.8800000000000008</v>
      </c>
      <c r="L2082">
        <v>25</v>
      </c>
      <c r="M2082">
        <v>6</v>
      </c>
      <c r="N2082">
        <v>25</v>
      </c>
      <c r="O2082" s="31" t="s">
        <v>435</v>
      </c>
      <c r="P2082" s="35" t="s">
        <v>436</v>
      </c>
      <c r="Q2082">
        <v>4</v>
      </c>
      <c r="R2082">
        <v>56</v>
      </c>
      <c r="S2082" s="18" t="s">
        <v>95</v>
      </c>
      <c r="T2082" s="10">
        <v>2</v>
      </c>
      <c r="U2082">
        <v>12</v>
      </c>
      <c r="V2082">
        <v>11</v>
      </c>
      <c r="W2082">
        <v>5</v>
      </c>
      <c r="AA2082">
        <v>1083</v>
      </c>
      <c r="AB2082" t="s">
        <v>237</v>
      </c>
    </row>
    <row r="2083" spans="1:28" x14ac:dyDescent="0.25">
      <c r="A2083" s="22" t="s">
        <v>79</v>
      </c>
      <c r="B2083" s="19" t="s">
        <v>94</v>
      </c>
      <c r="C2083">
        <v>4.5999999999999996</v>
      </c>
      <c r="D2083" s="34">
        <v>5</v>
      </c>
      <c r="E2083" s="27" t="str">
        <f>VLOOKUP(U2083, method!$A$1:$B$15, 2, 0)</f>
        <v>中後</v>
      </c>
      <c r="F2083">
        <v>4</v>
      </c>
      <c r="G2083">
        <v>124</v>
      </c>
      <c r="H2083" s="46">
        <v>1400</v>
      </c>
      <c r="I2083" s="15" t="s">
        <v>441</v>
      </c>
      <c r="J2083">
        <v>1</v>
      </c>
      <c r="K2083">
        <v>22.15</v>
      </c>
      <c r="L2083">
        <v>25</v>
      </c>
      <c r="M2083">
        <v>5</v>
      </c>
      <c r="N2083">
        <v>25</v>
      </c>
      <c r="O2083" t="s">
        <v>545</v>
      </c>
      <c r="P2083" s="35" t="s">
        <v>455</v>
      </c>
      <c r="Q2083">
        <v>4</v>
      </c>
      <c r="R2083">
        <v>56</v>
      </c>
      <c r="S2083" s="18" t="s">
        <v>95</v>
      </c>
      <c r="T2083" t="s">
        <v>473</v>
      </c>
      <c r="U2083">
        <v>9</v>
      </c>
      <c r="V2083">
        <v>8</v>
      </c>
      <c r="W2083">
        <v>7</v>
      </c>
      <c r="X2083">
        <v>5</v>
      </c>
      <c r="AA2083">
        <v>1072</v>
      </c>
      <c r="AB2083" t="s">
        <v>16</v>
      </c>
    </row>
    <row r="2084" spans="1:28" x14ac:dyDescent="0.25">
      <c r="A2084" s="22" t="s">
        <v>79</v>
      </c>
      <c r="B2084" s="19" t="s">
        <v>94</v>
      </c>
      <c r="C2084">
        <v>12</v>
      </c>
      <c r="D2084" s="33">
        <v>3</v>
      </c>
      <c r="E2084" s="29" t="str">
        <f>VLOOKUP(U2084, method!$A$1:$B$15, 2, 0)</f>
        <v>留後</v>
      </c>
      <c r="F2084">
        <v>9</v>
      </c>
      <c r="G2084">
        <v>131</v>
      </c>
      <c r="H2084" s="46">
        <v>1400</v>
      </c>
      <c r="I2084" s="20" t="s">
        <v>402</v>
      </c>
      <c r="J2084">
        <v>1</v>
      </c>
      <c r="K2084">
        <v>21.77</v>
      </c>
      <c r="L2084">
        <v>27</v>
      </c>
      <c r="M2084">
        <v>4</v>
      </c>
      <c r="N2084">
        <v>25</v>
      </c>
      <c r="O2084" t="s">
        <v>545</v>
      </c>
      <c r="P2084" s="35" t="s">
        <v>455</v>
      </c>
      <c r="Q2084">
        <v>4</v>
      </c>
      <c r="R2084">
        <v>56</v>
      </c>
      <c r="S2084" s="18" t="s">
        <v>95</v>
      </c>
      <c r="T2084" s="10">
        <v>2</v>
      </c>
      <c r="U2084">
        <v>13</v>
      </c>
      <c r="V2084">
        <v>13</v>
      </c>
      <c r="W2084">
        <v>11</v>
      </c>
      <c r="X2084">
        <v>3</v>
      </c>
      <c r="AA2084">
        <v>1077</v>
      </c>
      <c r="AB2084" t="s">
        <v>16</v>
      </c>
    </row>
    <row r="2085" spans="1:28" x14ac:dyDescent="0.25">
      <c r="A2085" s="22" t="s">
        <v>79</v>
      </c>
      <c r="B2085" s="19" t="s">
        <v>94</v>
      </c>
      <c r="C2085">
        <v>4.3</v>
      </c>
      <c r="D2085" s="33">
        <v>1</v>
      </c>
      <c r="E2085" s="27" t="str">
        <f>VLOOKUP(U2085, method!$A$1:$B$15, 2, 0)</f>
        <v>中後</v>
      </c>
      <c r="F2085">
        <v>11</v>
      </c>
      <c r="G2085">
        <v>126</v>
      </c>
      <c r="H2085" s="46">
        <v>1400</v>
      </c>
      <c r="I2085" s="22" t="s">
        <v>33</v>
      </c>
      <c r="J2085">
        <v>1</v>
      </c>
      <c r="K2085">
        <v>24.33</v>
      </c>
      <c r="L2085">
        <v>15</v>
      </c>
      <c r="M2085">
        <v>3</v>
      </c>
      <c r="N2085">
        <v>25</v>
      </c>
      <c r="O2085" t="s">
        <v>631</v>
      </c>
      <c r="P2085" s="36" t="s">
        <v>440</v>
      </c>
      <c r="Q2085">
        <v>4</v>
      </c>
      <c r="R2085">
        <v>49</v>
      </c>
      <c r="S2085" s="18" t="s">
        <v>95</v>
      </c>
      <c r="T2085" s="10" t="s">
        <v>526</v>
      </c>
      <c r="U2085">
        <v>10</v>
      </c>
      <c r="V2085">
        <v>8</v>
      </c>
      <c r="W2085">
        <v>6</v>
      </c>
      <c r="X2085">
        <v>1</v>
      </c>
      <c r="AA2085">
        <v>1085</v>
      </c>
      <c r="AB2085" t="s">
        <v>16</v>
      </c>
    </row>
    <row r="2086" spans="1:28" x14ac:dyDescent="0.25">
      <c r="A2086" s="22" t="s">
        <v>79</v>
      </c>
      <c r="B2086" s="19" t="s">
        <v>94</v>
      </c>
      <c r="C2086">
        <v>4.5</v>
      </c>
      <c r="D2086" s="33">
        <v>3</v>
      </c>
      <c r="E2086" s="27" t="str">
        <f>VLOOKUP(U2086, method!$A$1:$B$15, 2, 0)</f>
        <v>中後</v>
      </c>
      <c r="F2086">
        <v>2</v>
      </c>
      <c r="G2086">
        <v>126</v>
      </c>
      <c r="H2086" s="46">
        <v>1400</v>
      </c>
      <c r="I2086" s="22" t="s">
        <v>33</v>
      </c>
      <c r="J2086">
        <v>1</v>
      </c>
      <c r="K2086">
        <v>22.57</v>
      </c>
      <c r="L2086">
        <v>26</v>
      </c>
      <c r="M2086">
        <v>1</v>
      </c>
      <c r="N2086">
        <v>25</v>
      </c>
      <c r="O2086" t="s">
        <v>491</v>
      </c>
      <c r="P2086" s="35" t="s">
        <v>455</v>
      </c>
      <c r="Q2086">
        <v>4</v>
      </c>
      <c r="R2086">
        <v>49</v>
      </c>
      <c r="S2086" s="18" t="s">
        <v>95</v>
      </c>
      <c r="T2086">
        <v>3</v>
      </c>
      <c r="U2086">
        <v>10</v>
      </c>
      <c r="V2086">
        <v>9</v>
      </c>
      <c r="W2086">
        <v>7</v>
      </c>
      <c r="X2086">
        <v>3</v>
      </c>
      <c r="AA2086">
        <v>1086</v>
      </c>
      <c r="AB2086" t="s">
        <v>16</v>
      </c>
    </row>
    <row r="2087" spans="1:28" x14ac:dyDescent="0.25">
      <c r="A2087" s="22" t="s">
        <v>79</v>
      </c>
      <c r="B2087" s="19" t="s">
        <v>94</v>
      </c>
      <c r="C2087">
        <v>29</v>
      </c>
      <c r="D2087" s="34">
        <v>5</v>
      </c>
      <c r="E2087" s="29" t="str">
        <f>VLOOKUP(U2087, method!$A$1:$B$15, 2, 0)</f>
        <v>留後</v>
      </c>
      <c r="F2087">
        <v>2</v>
      </c>
      <c r="G2087">
        <v>126</v>
      </c>
      <c r="H2087" s="44">
        <v>1200</v>
      </c>
      <c r="I2087" s="16" t="s">
        <v>406</v>
      </c>
      <c r="J2087">
        <v>1</v>
      </c>
      <c r="K2087">
        <v>9.58</v>
      </c>
      <c r="L2087">
        <v>8</v>
      </c>
      <c r="M2087">
        <v>12</v>
      </c>
      <c r="N2087">
        <v>24</v>
      </c>
      <c r="O2087" t="s">
        <v>545</v>
      </c>
      <c r="P2087" s="35" t="s">
        <v>455</v>
      </c>
      <c r="Q2087">
        <v>4</v>
      </c>
      <c r="R2087">
        <v>50</v>
      </c>
      <c r="S2087" s="18" t="s">
        <v>95</v>
      </c>
      <c r="T2087" s="10" t="s">
        <v>552</v>
      </c>
      <c r="U2087">
        <v>12</v>
      </c>
      <c r="V2087">
        <v>13</v>
      </c>
      <c r="W2087">
        <v>5</v>
      </c>
      <c r="AA2087">
        <v>1087</v>
      </c>
      <c r="AB2087" t="s">
        <v>16</v>
      </c>
    </row>
    <row r="2088" spans="1:28" x14ac:dyDescent="0.25">
      <c r="A2088" s="22" t="s">
        <v>79</v>
      </c>
      <c r="B2088" s="19" t="s">
        <v>94</v>
      </c>
      <c r="C2088">
        <v>7.1</v>
      </c>
      <c r="D2088">
        <v>14</v>
      </c>
      <c r="E2088" s="28" t="str">
        <f>VLOOKUP(U2088, method!$A$1:$B$15, 2, 0)</f>
        <v>中前</v>
      </c>
      <c r="F2088">
        <v>12</v>
      </c>
      <c r="G2088">
        <v>128</v>
      </c>
      <c r="H2088" s="44">
        <v>1200</v>
      </c>
      <c r="I2088" s="22" t="s">
        <v>33</v>
      </c>
      <c r="J2088">
        <v>1</v>
      </c>
      <c r="K2088">
        <v>10.47</v>
      </c>
      <c r="L2088">
        <v>9</v>
      </c>
      <c r="M2088">
        <v>11</v>
      </c>
      <c r="N2088">
        <v>24</v>
      </c>
      <c r="O2088" t="s">
        <v>491</v>
      </c>
      <c r="P2088" s="35" t="s">
        <v>455</v>
      </c>
      <c r="Q2088">
        <v>4</v>
      </c>
      <c r="R2088">
        <v>52</v>
      </c>
      <c r="S2088" s="18" t="s">
        <v>95</v>
      </c>
      <c r="T2088" t="s">
        <v>480</v>
      </c>
      <c r="U2088">
        <v>4</v>
      </c>
      <c r="V2088">
        <v>6</v>
      </c>
      <c r="W2088">
        <v>14</v>
      </c>
      <c r="AA2088">
        <v>1097</v>
      </c>
      <c r="AB2088" t="s">
        <v>16</v>
      </c>
    </row>
    <row r="2089" spans="1:28" x14ac:dyDescent="0.25">
      <c r="A2089" s="22" t="s">
        <v>79</v>
      </c>
      <c r="B2089" s="19" t="s">
        <v>94</v>
      </c>
      <c r="C2089">
        <v>17</v>
      </c>
      <c r="D2089">
        <v>7</v>
      </c>
      <c r="E2089" s="27" t="str">
        <f>VLOOKUP(U2089, method!$A$1:$B$15, 2, 0)</f>
        <v>中後</v>
      </c>
      <c r="F2089">
        <v>9</v>
      </c>
      <c r="G2089">
        <v>127</v>
      </c>
      <c r="H2089" s="44">
        <v>1200</v>
      </c>
      <c r="I2089" s="22" t="s">
        <v>33</v>
      </c>
      <c r="J2089">
        <v>1</v>
      </c>
      <c r="K2089">
        <v>9.59</v>
      </c>
      <c r="L2089">
        <v>20</v>
      </c>
      <c r="M2089">
        <v>10</v>
      </c>
      <c r="N2089">
        <v>24</v>
      </c>
      <c r="O2089" t="s">
        <v>469</v>
      </c>
      <c r="P2089" s="35" t="s">
        <v>436</v>
      </c>
      <c r="Q2089">
        <v>4</v>
      </c>
      <c r="R2089">
        <v>52</v>
      </c>
      <c r="S2089" s="18" t="s">
        <v>95</v>
      </c>
      <c r="T2089" s="10" t="s">
        <v>498</v>
      </c>
      <c r="U2089">
        <v>9</v>
      </c>
      <c r="V2089">
        <v>9</v>
      </c>
      <c r="W2089">
        <v>7</v>
      </c>
      <c r="AA2089">
        <v>1088</v>
      </c>
      <c r="AB2089" t="s">
        <v>100</v>
      </c>
    </row>
    <row r="2090" spans="1:28" x14ac:dyDescent="0.25">
      <c r="A2090" s="22" t="s">
        <v>79</v>
      </c>
      <c r="B2090" s="20" t="s">
        <v>102</v>
      </c>
      <c r="C2090">
        <v>29</v>
      </c>
      <c r="D2090" s="34">
        <v>4</v>
      </c>
      <c r="E2090" s="28" t="str">
        <f>VLOOKUP(U2090, method!$A$1:$B$15, 2, 0)</f>
        <v>中前</v>
      </c>
      <c r="F2090">
        <v>3</v>
      </c>
      <c r="G2090">
        <v>127</v>
      </c>
      <c r="H2090" s="44">
        <v>1200</v>
      </c>
      <c r="I2090" s="14" t="s">
        <v>45</v>
      </c>
      <c r="J2090">
        <v>1</v>
      </c>
      <c r="K2090">
        <v>10.48</v>
      </c>
      <c r="L2090">
        <v>25</v>
      </c>
      <c r="M2090">
        <v>6</v>
      </c>
      <c r="N2090">
        <v>25</v>
      </c>
      <c r="O2090" s="31" t="s">
        <v>435</v>
      </c>
      <c r="P2090" s="35" t="s">
        <v>436</v>
      </c>
      <c r="Q2090">
        <v>4</v>
      </c>
      <c r="R2090">
        <v>52</v>
      </c>
      <c r="S2090" s="15" t="s">
        <v>103</v>
      </c>
      <c r="T2090" t="s">
        <v>536</v>
      </c>
      <c r="U2090">
        <v>4</v>
      </c>
      <c r="V2090">
        <v>5</v>
      </c>
      <c r="W2090">
        <v>4</v>
      </c>
      <c r="AA2090">
        <v>1004</v>
      </c>
      <c r="AB2090" t="s">
        <v>463</v>
      </c>
    </row>
    <row r="2091" spans="1:28" x14ac:dyDescent="0.25">
      <c r="A2091" s="22" t="s">
        <v>79</v>
      </c>
      <c r="B2091" s="20" t="s">
        <v>102</v>
      </c>
      <c r="C2091">
        <v>28</v>
      </c>
      <c r="D2091">
        <v>10</v>
      </c>
      <c r="E2091" s="29" t="str">
        <f>VLOOKUP(U2091, method!$A$1:$B$15, 2, 0)</f>
        <v>留後</v>
      </c>
      <c r="F2091">
        <v>11</v>
      </c>
      <c r="G2091">
        <v>127</v>
      </c>
      <c r="H2091" s="44">
        <v>1200</v>
      </c>
      <c r="I2091" s="14" t="s">
        <v>50</v>
      </c>
      <c r="J2091">
        <v>1</v>
      </c>
      <c r="K2091">
        <v>12.06</v>
      </c>
      <c r="L2091">
        <v>4</v>
      </c>
      <c r="M2091">
        <v>6</v>
      </c>
      <c r="N2091">
        <v>25</v>
      </c>
      <c r="O2091" s="31" t="s">
        <v>439</v>
      </c>
      <c r="P2091" s="36" t="s">
        <v>440</v>
      </c>
      <c r="Q2091">
        <v>4</v>
      </c>
      <c r="R2091">
        <v>52</v>
      </c>
      <c r="S2091" s="15" t="s">
        <v>103</v>
      </c>
      <c r="T2091" t="s">
        <v>637</v>
      </c>
      <c r="U2091">
        <v>11</v>
      </c>
      <c r="V2091">
        <v>10</v>
      </c>
      <c r="W2091">
        <v>10</v>
      </c>
      <c r="AA2091">
        <v>987</v>
      </c>
      <c r="AB2091" t="s">
        <v>463</v>
      </c>
    </row>
    <row r="2092" spans="1:28" x14ac:dyDescent="0.25">
      <c r="A2092" s="22" t="s">
        <v>79</v>
      </c>
      <c r="B2092" s="21" t="s">
        <v>106</v>
      </c>
      <c r="C2092">
        <v>8.6999999999999993</v>
      </c>
      <c r="D2092">
        <v>8</v>
      </c>
      <c r="E2092" s="29" t="str">
        <f>VLOOKUP(U2092, method!$A$1:$B$15, 2, 0)</f>
        <v>留後</v>
      </c>
      <c r="F2092">
        <v>11</v>
      </c>
      <c r="G2092">
        <v>127</v>
      </c>
      <c r="H2092" s="44">
        <v>1200</v>
      </c>
      <c r="I2092" s="18" t="s">
        <v>12</v>
      </c>
      <c r="J2092">
        <v>1</v>
      </c>
      <c r="K2092">
        <v>10.050000000000001</v>
      </c>
      <c r="L2092">
        <v>14</v>
      </c>
      <c r="M2092">
        <v>6</v>
      </c>
      <c r="N2092">
        <v>25</v>
      </c>
      <c r="O2092" t="s">
        <v>631</v>
      </c>
      <c r="P2092" s="35" t="s">
        <v>455</v>
      </c>
      <c r="Q2092">
        <v>4</v>
      </c>
      <c r="R2092">
        <v>52</v>
      </c>
      <c r="S2092" s="16" t="s">
        <v>77</v>
      </c>
      <c r="T2092" t="s">
        <v>519</v>
      </c>
      <c r="U2092">
        <v>12</v>
      </c>
      <c r="V2092">
        <v>11</v>
      </c>
      <c r="W2092">
        <v>8</v>
      </c>
      <c r="AA2092">
        <v>1029</v>
      </c>
      <c r="AB2092" t="s">
        <v>463</v>
      </c>
    </row>
    <row r="2093" spans="1:28" x14ac:dyDescent="0.25">
      <c r="A2093" s="22" t="s">
        <v>79</v>
      </c>
      <c r="B2093" s="21" t="s">
        <v>106</v>
      </c>
      <c r="C2093">
        <v>5.7</v>
      </c>
      <c r="D2093" s="34">
        <v>5</v>
      </c>
      <c r="E2093" s="27" t="str">
        <f>VLOOKUP(U2093, method!$A$1:$B$15, 2, 0)</f>
        <v>中後</v>
      </c>
      <c r="F2093">
        <v>12</v>
      </c>
      <c r="G2093">
        <v>127</v>
      </c>
      <c r="H2093" s="46">
        <v>1000</v>
      </c>
      <c r="I2093" s="14" t="s">
        <v>45</v>
      </c>
      <c r="J2093">
        <v>0</v>
      </c>
      <c r="K2093">
        <v>57.08</v>
      </c>
      <c r="L2093">
        <v>10</v>
      </c>
      <c r="M2093">
        <v>5</v>
      </c>
      <c r="N2093">
        <v>25</v>
      </c>
      <c r="O2093" t="s">
        <v>532</v>
      </c>
      <c r="P2093" s="35" t="s">
        <v>455</v>
      </c>
      <c r="Q2093">
        <v>4</v>
      </c>
      <c r="R2093">
        <v>52</v>
      </c>
      <c r="S2093" s="16" t="s">
        <v>77</v>
      </c>
      <c r="T2093" s="10" t="s">
        <v>552</v>
      </c>
      <c r="U2093">
        <v>9</v>
      </c>
      <c r="V2093">
        <v>7</v>
      </c>
      <c r="W2093">
        <v>5</v>
      </c>
      <c r="AA2093">
        <v>1019</v>
      </c>
      <c r="AB2093" t="s">
        <v>463</v>
      </c>
    </row>
    <row r="2094" spans="1:28" x14ac:dyDescent="0.25">
      <c r="A2094" s="22" t="s">
        <v>79</v>
      </c>
      <c r="B2094" s="22" t="s">
        <v>108</v>
      </c>
      <c r="C2094">
        <v>8.3000000000000007</v>
      </c>
      <c r="D2094" s="34">
        <v>4</v>
      </c>
      <c r="E2094" s="26" t="str">
        <f>VLOOKUP(U2094, method!$A$1:$B$15, 2, 0)</f>
        <v>放頭</v>
      </c>
      <c r="F2094">
        <v>7</v>
      </c>
      <c r="G2094">
        <v>126</v>
      </c>
      <c r="H2094" s="44">
        <v>1200</v>
      </c>
      <c r="I2094" s="23" t="s">
        <v>39</v>
      </c>
      <c r="J2094">
        <v>1</v>
      </c>
      <c r="K2094">
        <v>9.77</v>
      </c>
      <c r="L2094">
        <v>25</v>
      </c>
      <c r="M2094">
        <v>6</v>
      </c>
      <c r="N2094">
        <v>25</v>
      </c>
      <c r="O2094" s="31" t="s">
        <v>435</v>
      </c>
      <c r="P2094" s="35" t="s">
        <v>436</v>
      </c>
      <c r="Q2094">
        <v>4</v>
      </c>
      <c r="R2094">
        <v>51</v>
      </c>
      <c r="S2094" s="20" t="s">
        <v>27</v>
      </c>
      <c r="T2094" s="10" t="s">
        <v>526</v>
      </c>
      <c r="U2094">
        <v>3</v>
      </c>
      <c r="V2094">
        <v>3</v>
      </c>
      <c r="W2094">
        <v>4</v>
      </c>
      <c r="AA2094">
        <v>1114</v>
      </c>
      <c r="AB2094" t="s">
        <v>16</v>
      </c>
    </row>
    <row r="2095" spans="1:28" x14ac:dyDescent="0.25">
      <c r="A2095" s="22" t="s">
        <v>79</v>
      </c>
      <c r="B2095" s="22" t="s">
        <v>108</v>
      </c>
      <c r="C2095">
        <v>8</v>
      </c>
      <c r="D2095">
        <v>6</v>
      </c>
      <c r="E2095" s="26" t="str">
        <f>VLOOKUP(U2095, method!$A$1:$B$15, 2, 0)</f>
        <v>放頭</v>
      </c>
      <c r="F2095">
        <v>5</v>
      </c>
      <c r="G2095">
        <v>129</v>
      </c>
      <c r="H2095" s="46">
        <v>1650</v>
      </c>
      <c r="I2095" s="17" t="s">
        <v>448</v>
      </c>
      <c r="J2095">
        <v>1</v>
      </c>
      <c r="K2095">
        <v>41.99</v>
      </c>
      <c r="L2095">
        <v>4</v>
      </c>
      <c r="M2095">
        <v>6</v>
      </c>
      <c r="N2095">
        <v>25</v>
      </c>
      <c r="O2095" s="31" t="s">
        <v>439</v>
      </c>
      <c r="P2095" s="36" t="s">
        <v>440</v>
      </c>
      <c r="Q2095">
        <v>4</v>
      </c>
      <c r="R2095">
        <v>53</v>
      </c>
      <c r="S2095" s="20" t="s">
        <v>27</v>
      </c>
      <c r="T2095">
        <v>3</v>
      </c>
      <c r="U2095">
        <v>2</v>
      </c>
      <c r="V2095">
        <v>2</v>
      </c>
      <c r="W2095">
        <v>2</v>
      </c>
      <c r="X2095">
        <v>6</v>
      </c>
      <c r="AA2095">
        <v>1124</v>
      </c>
      <c r="AB2095" t="s">
        <v>1746</v>
      </c>
    </row>
    <row r="2096" spans="1:28" x14ac:dyDescent="0.25">
      <c r="A2096" s="22" t="s">
        <v>79</v>
      </c>
      <c r="B2096" s="22" t="s">
        <v>108</v>
      </c>
      <c r="C2096">
        <v>4.8</v>
      </c>
      <c r="D2096">
        <v>6</v>
      </c>
      <c r="E2096" s="28" t="str">
        <f>VLOOKUP(U2096, method!$A$1:$B$15, 2, 0)</f>
        <v>中前</v>
      </c>
      <c r="F2096">
        <v>4</v>
      </c>
      <c r="G2096">
        <v>130</v>
      </c>
      <c r="H2096" s="46">
        <v>1650</v>
      </c>
      <c r="I2096" s="22" t="s">
        <v>33</v>
      </c>
      <c r="J2096">
        <v>1</v>
      </c>
      <c r="K2096">
        <v>40.29</v>
      </c>
      <c r="L2096">
        <v>21</v>
      </c>
      <c r="M2096">
        <v>5</v>
      </c>
      <c r="N2096">
        <v>25</v>
      </c>
      <c r="O2096" s="31" t="s">
        <v>435</v>
      </c>
      <c r="P2096" s="35" t="s">
        <v>436</v>
      </c>
      <c r="Q2096">
        <v>4</v>
      </c>
      <c r="R2096">
        <v>55</v>
      </c>
      <c r="S2096" s="20" t="s">
        <v>27</v>
      </c>
      <c r="T2096" t="s">
        <v>548</v>
      </c>
      <c r="U2096">
        <v>7</v>
      </c>
      <c r="V2096">
        <v>7</v>
      </c>
      <c r="W2096">
        <v>7</v>
      </c>
      <c r="X2096">
        <v>6</v>
      </c>
      <c r="AA2096">
        <v>1117</v>
      </c>
      <c r="AB2096" t="s">
        <v>152</v>
      </c>
    </row>
    <row r="2097" spans="1:29" x14ac:dyDescent="0.25">
      <c r="A2097" s="22" t="s">
        <v>79</v>
      </c>
      <c r="B2097" s="22" t="s">
        <v>108</v>
      </c>
      <c r="C2097">
        <v>8.1</v>
      </c>
      <c r="D2097" s="34">
        <v>4</v>
      </c>
      <c r="E2097" s="28" t="str">
        <f>VLOOKUP(U2097, method!$A$1:$B$15, 2, 0)</f>
        <v>中前</v>
      </c>
      <c r="F2097">
        <v>3</v>
      </c>
      <c r="G2097">
        <v>127</v>
      </c>
      <c r="H2097" s="46">
        <v>1650</v>
      </c>
      <c r="I2097" s="17" t="s">
        <v>512</v>
      </c>
      <c r="J2097">
        <v>1</v>
      </c>
      <c r="K2097">
        <v>40.94</v>
      </c>
      <c r="L2097">
        <v>7</v>
      </c>
      <c r="M2097">
        <v>5</v>
      </c>
      <c r="N2097">
        <v>25</v>
      </c>
      <c r="O2097" s="31" t="s">
        <v>439</v>
      </c>
      <c r="P2097" s="35" t="s">
        <v>455</v>
      </c>
      <c r="Q2097">
        <v>4</v>
      </c>
      <c r="R2097">
        <v>55</v>
      </c>
      <c r="S2097" s="20" t="s">
        <v>27</v>
      </c>
      <c r="T2097" s="10" t="s">
        <v>552</v>
      </c>
      <c r="U2097">
        <v>5</v>
      </c>
      <c r="V2097">
        <v>6</v>
      </c>
      <c r="W2097">
        <v>6</v>
      </c>
      <c r="X2097">
        <v>4</v>
      </c>
      <c r="AA2097">
        <v>1107</v>
      </c>
      <c r="AB2097" t="s">
        <v>152</v>
      </c>
    </row>
    <row r="2098" spans="1:29" x14ac:dyDescent="0.25">
      <c r="A2098" s="22" t="s">
        <v>79</v>
      </c>
      <c r="B2098" s="22" t="s">
        <v>108</v>
      </c>
      <c r="C2098">
        <v>3.6</v>
      </c>
      <c r="D2098" s="34">
        <v>5</v>
      </c>
      <c r="E2098" s="28" t="str">
        <f>VLOOKUP(U2098, method!$A$1:$B$15, 2, 0)</f>
        <v>中前</v>
      </c>
      <c r="F2098">
        <v>1</v>
      </c>
      <c r="G2098">
        <v>132</v>
      </c>
      <c r="H2098" s="44">
        <v>1200</v>
      </c>
      <c r="I2098" s="23" t="s">
        <v>39</v>
      </c>
      <c r="J2098">
        <v>1</v>
      </c>
      <c r="K2098">
        <v>9.84</v>
      </c>
      <c r="L2098">
        <v>23</v>
      </c>
      <c r="M2098">
        <v>4</v>
      </c>
      <c r="N2098">
        <v>25</v>
      </c>
      <c r="O2098" s="31" t="s">
        <v>435</v>
      </c>
      <c r="P2098" s="35" t="s">
        <v>455</v>
      </c>
      <c r="Q2098">
        <v>4</v>
      </c>
      <c r="R2098">
        <v>56</v>
      </c>
      <c r="S2098" s="20" t="s">
        <v>27</v>
      </c>
      <c r="T2098" s="10" t="s">
        <v>452</v>
      </c>
      <c r="U2098">
        <v>4</v>
      </c>
      <c r="V2098">
        <v>4</v>
      </c>
      <c r="W2098">
        <v>5</v>
      </c>
      <c r="AA2098">
        <v>1109</v>
      </c>
      <c r="AB2098" t="s">
        <v>152</v>
      </c>
    </row>
    <row r="2099" spans="1:29" x14ac:dyDescent="0.25">
      <c r="A2099" s="22" t="s">
        <v>79</v>
      </c>
      <c r="B2099" s="22" t="s">
        <v>108</v>
      </c>
      <c r="C2099">
        <v>13</v>
      </c>
      <c r="D2099">
        <v>6</v>
      </c>
      <c r="E2099" s="28" t="str">
        <f>VLOOKUP(U2099, method!$A$1:$B$15, 2, 0)</f>
        <v>中前</v>
      </c>
      <c r="F2099">
        <v>12</v>
      </c>
      <c r="G2099">
        <v>131</v>
      </c>
      <c r="H2099" s="44">
        <v>1200</v>
      </c>
      <c r="I2099" s="17" t="s">
        <v>448</v>
      </c>
      <c r="J2099">
        <v>1</v>
      </c>
      <c r="K2099">
        <v>10.09</v>
      </c>
      <c r="L2099">
        <v>2</v>
      </c>
      <c r="M2099">
        <v>4</v>
      </c>
      <c r="N2099">
        <v>25</v>
      </c>
      <c r="O2099" s="31" t="s">
        <v>451</v>
      </c>
      <c r="P2099" s="35" t="s">
        <v>436</v>
      </c>
      <c r="Q2099">
        <v>4</v>
      </c>
      <c r="R2099">
        <v>56</v>
      </c>
      <c r="S2099" s="20" t="s">
        <v>27</v>
      </c>
      <c r="T2099" t="s">
        <v>456</v>
      </c>
      <c r="U2099">
        <v>5</v>
      </c>
      <c r="V2099">
        <v>5</v>
      </c>
      <c r="W2099">
        <v>6</v>
      </c>
      <c r="AA2099">
        <v>1102</v>
      </c>
      <c r="AB2099" t="s">
        <v>152</v>
      </c>
    </row>
    <row r="2100" spans="1:29" x14ac:dyDescent="0.25">
      <c r="A2100" s="22" t="s">
        <v>79</v>
      </c>
      <c r="B2100" s="22" t="s">
        <v>108</v>
      </c>
      <c r="C2100">
        <v>4.9000000000000004</v>
      </c>
      <c r="D2100" s="33">
        <v>2</v>
      </c>
      <c r="E2100" s="28" t="str">
        <f>VLOOKUP(U2100, method!$A$1:$B$15, 2, 0)</f>
        <v>中前</v>
      </c>
      <c r="F2100">
        <v>1</v>
      </c>
      <c r="G2100">
        <v>128</v>
      </c>
      <c r="H2100" s="44">
        <v>1200</v>
      </c>
      <c r="I2100" s="17" t="s">
        <v>448</v>
      </c>
      <c r="J2100">
        <v>1</v>
      </c>
      <c r="K2100">
        <v>9.7100000000000009</v>
      </c>
      <c r="L2100">
        <v>19</v>
      </c>
      <c r="M2100">
        <v>3</v>
      </c>
      <c r="N2100">
        <v>25</v>
      </c>
      <c r="O2100" s="30" t="s">
        <v>445</v>
      </c>
      <c r="P2100" s="35" t="s">
        <v>436</v>
      </c>
      <c r="Q2100">
        <v>4</v>
      </c>
      <c r="R2100">
        <v>54</v>
      </c>
      <c r="S2100" s="20" t="s">
        <v>27</v>
      </c>
      <c r="T2100" s="10" t="s">
        <v>613</v>
      </c>
      <c r="U2100">
        <v>5</v>
      </c>
      <c r="V2100">
        <v>5</v>
      </c>
      <c r="W2100">
        <v>2</v>
      </c>
      <c r="AA2100">
        <v>1096</v>
      </c>
      <c r="AB2100" t="s">
        <v>152</v>
      </c>
    </row>
    <row r="2101" spans="1:29" x14ac:dyDescent="0.25">
      <c r="A2101" s="22" t="s">
        <v>79</v>
      </c>
      <c r="B2101" s="22" t="s">
        <v>108</v>
      </c>
      <c r="C2101">
        <v>30</v>
      </c>
      <c r="D2101">
        <v>9</v>
      </c>
      <c r="E2101" s="26" t="str">
        <f>VLOOKUP(U2101, method!$A$1:$B$15, 2, 0)</f>
        <v>放頭</v>
      </c>
      <c r="F2101">
        <v>9</v>
      </c>
      <c r="G2101">
        <v>129</v>
      </c>
      <c r="H2101" s="46">
        <v>1400</v>
      </c>
      <c r="I2101" s="22" t="s">
        <v>470</v>
      </c>
      <c r="J2101">
        <v>1</v>
      </c>
      <c r="K2101">
        <v>22.61</v>
      </c>
      <c r="L2101">
        <v>23</v>
      </c>
      <c r="M2101">
        <v>2</v>
      </c>
      <c r="N2101">
        <v>25</v>
      </c>
      <c r="O2101" t="s">
        <v>545</v>
      </c>
      <c r="P2101" s="35" t="s">
        <v>455</v>
      </c>
      <c r="Q2101">
        <v>4</v>
      </c>
      <c r="R2101">
        <v>56</v>
      </c>
      <c r="S2101" s="20" t="s">
        <v>27</v>
      </c>
      <c r="T2101">
        <v>4</v>
      </c>
      <c r="U2101">
        <v>2</v>
      </c>
      <c r="V2101">
        <v>1</v>
      </c>
      <c r="W2101">
        <v>1</v>
      </c>
      <c r="X2101">
        <v>9</v>
      </c>
      <c r="AA2101">
        <v>1108</v>
      </c>
      <c r="AB2101" t="s">
        <v>152</v>
      </c>
    </row>
    <row r="2102" spans="1:29" x14ac:dyDescent="0.25">
      <c r="A2102" s="22" t="s">
        <v>79</v>
      </c>
      <c r="B2102" s="22" t="s">
        <v>108</v>
      </c>
      <c r="C2102">
        <v>18</v>
      </c>
      <c r="D2102">
        <v>9</v>
      </c>
      <c r="E2102" s="28" t="str">
        <f>VLOOKUP(U2102, method!$A$1:$B$15, 2, 0)</f>
        <v>中前</v>
      </c>
      <c r="F2102">
        <v>4</v>
      </c>
      <c r="G2102">
        <v>129</v>
      </c>
      <c r="H2102" s="46">
        <v>1400</v>
      </c>
      <c r="I2102" s="17" t="s">
        <v>512</v>
      </c>
      <c r="J2102">
        <v>1</v>
      </c>
      <c r="K2102">
        <v>22.59</v>
      </c>
      <c r="L2102">
        <v>9</v>
      </c>
      <c r="M2102">
        <v>2</v>
      </c>
      <c r="N2102">
        <v>25</v>
      </c>
      <c r="O2102" t="s">
        <v>532</v>
      </c>
      <c r="P2102" s="35" t="s">
        <v>455</v>
      </c>
      <c r="Q2102">
        <v>4</v>
      </c>
      <c r="R2102">
        <v>57</v>
      </c>
      <c r="S2102" s="20" t="s">
        <v>27</v>
      </c>
      <c r="T2102" t="s">
        <v>495</v>
      </c>
      <c r="U2102">
        <v>7</v>
      </c>
      <c r="V2102">
        <v>8</v>
      </c>
      <c r="W2102">
        <v>8</v>
      </c>
      <c r="X2102">
        <v>9</v>
      </c>
      <c r="AA2102">
        <v>1104</v>
      </c>
      <c r="AB2102" t="s">
        <v>152</v>
      </c>
    </row>
    <row r="2103" spans="1:29" x14ac:dyDescent="0.25">
      <c r="A2103" s="22" t="s">
        <v>79</v>
      </c>
      <c r="B2103" s="22" t="s">
        <v>108</v>
      </c>
      <c r="C2103" t="s">
        <v>463</v>
      </c>
      <c r="D2103" t="s">
        <v>724</v>
      </c>
      <c r="F2103" t="s">
        <v>463</v>
      </c>
      <c r="G2103">
        <v>131</v>
      </c>
      <c r="H2103" s="46">
        <v>1650</v>
      </c>
      <c r="I2103" s="17" t="s">
        <v>512</v>
      </c>
      <c r="J2103" t="s">
        <v>463</v>
      </c>
      <c r="L2103">
        <v>9</v>
      </c>
      <c r="M2103">
        <v>10</v>
      </c>
      <c r="N2103">
        <v>24</v>
      </c>
      <c r="O2103" s="31" t="s">
        <v>439</v>
      </c>
      <c r="P2103" s="35" t="s">
        <v>455</v>
      </c>
      <c r="Q2103">
        <v>4</v>
      </c>
      <c r="R2103">
        <v>57</v>
      </c>
      <c r="S2103" s="20" t="s">
        <v>27</v>
      </c>
      <c r="T2103" t="s">
        <v>463</v>
      </c>
      <c r="U2103" t="s">
        <v>463</v>
      </c>
      <c r="AA2103" t="s">
        <v>463</v>
      </c>
      <c r="AB2103" t="s">
        <v>463</v>
      </c>
      <c r="AC2103" t="s">
        <v>463</v>
      </c>
    </row>
    <row r="2104" spans="1:29" x14ac:dyDescent="0.25">
      <c r="A2104" s="22" t="s">
        <v>79</v>
      </c>
      <c r="B2104" s="22" t="s">
        <v>108</v>
      </c>
      <c r="C2104">
        <v>15</v>
      </c>
      <c r="D2104" s="34">
        <v>4</v>
      </c>
      <c r="E2104" s="28" t="str">
        <f>VLOOKUP(U2104, method!$A$1:$B$15, 2, 0)</f>
        <v>中前</v>
      </c>
      <c r="F2104">
        <v>6</v>
      </c>
      <c r="G2104">
        <v>129</v>
      </c>
      <c r="H2104" s="44">
        <v>1200</v>
      </c>
      <c r="I2104" s="17" t="s">
        <v>512</v>
      </c>
      <c r="J2104">
        <v>1</v>
      </c>
      <c r="K2104">
        <v>11.16</v>
      </c>
      <c r="L2104">
        <v>11</v>
      </c>
      <c r="M2104">
        <v>9</v>
      </c>
      <c r="N2104">
        <v>24</v>
      </c>
      <c r="O2104" s="31" t="s">
        <v>439</v>
      </c>
      <c r="P2104" s="35" t="s">
        <v>455</v>
      </c>
      <c r="Q2104">
        <v>4</v>
      </c>
      <c r="R2104">
        <v>57</v>
      </c>
      <c r="S2104" s="20" t="s">
        <v>27</v>
      </c>
      <c r="T2104" t="s">
        <v>637</v>
      </c>
      <c r="U2104">
        <v>5</v>
      </c>
      <c r="V2104">
        <v>5</v>
      </c>
      <c r="W2104">
        <v>4</v>
      </c>
      <c r="AA2104">
        <v>1082</v>
      </c>
      <c r="AB2104" t="s">
        <v>152</v>
      </c>
    </row>
    <row r="2105" spans="1:29" x14ac:dyDescent="0.25">
      <c r="A2105" s="22" t="s">
        <v>79</v>
      </c>
      <c r="B2105" s="22" t="s">
        <v>108</v>
      </c>
      <c r="C2105">
        <v>3.9</v>
      </c>
      <c r="D2105" s="34">
        <v>5</v>
      </c>
      <c r="E2105" s="27" t="str">
        <f>VLOOKUP(U2105, method!$A$1:$B$15, 2, 0)</f>
        <v>中後</v>
      </c>
      <c r="F2105">
        <v>2</v>
      </c>
      <c r="G2105">
        <v>132</v>
      </c>
      <c r="H2105" s="44">
        <v>1200</v>
      </c>
      <c r="I2105" s="17" t="s">
        <v>512</v>
      </c>
      <c r="J2105">
        <v>1</v>
      </c>
      <c r="K2105">
        <v>10.72</v>
      </c>
      <c r="L2105">
        <v>4</v>
      </c>
      <c r="M2105">
        <v>7</v>
      </c>
      <c r="N2105">
        <v>24</v>
      </c>
      <c r="O2105" s="31" t="s">
        <v>439</v>
      </c>
      <c r="P2105" s="35" t="s">
        <v>455</v>
      </c>
      <c r="Q2105">
        <v>4</v>
      </c>
      <c r="R2105">
        <v>57</v>
      </c>
      <c r="S2105" s="20" t="s">
        <v>27</v>
      </c>
      <c r="T2105">
        <v>3</v>
      </c>
      <c r="U2105">
        <v>8</v>
      </c>
      <c r="V2105">
        <v>9</v>
      </c>
      <c r="W2105">
        <v>5</v>
      </c>
      <c r="AA2105">
        <v>1095</v>
      </c>
      <c r="AB2105" t="s">
        <v>152</v>
      </c>
    </row>
    <row r="2106" spans="1:29" x14ac:dyDescent="0.25">
      <c r="A2106" s="22" t="s">
        <v>79</v>
      </c>
      <c r="B2106" s="22" t="s">
        <v>108</v>
      </c>
      <c r="C2106">
        <v>13</v>
      </c>
      <c r="D2106" s="33">
        <v>1</v>
      </c>
      <c r="E2106" s="26" t="str">
        <f>VLOOKUP(U2106, method!$A$1:$B$15, 2, 0)</f>
        <v>放頭</v>
      </c>
      <c r="F2106">
        <v>8</v>
      </c>
      <c r="G2106">
        <v>125</v>
      </c>
      <c r="H2106" s="44">
        <v>1200</v>
      </c>
      <c r="I2106" s="17" t="s">
        <v>512</v>
      </c>
      <c r="J2106">
        <v>1</v>
      </c>
      <c r="K2106">
        <v>10.16</v>
      </c>
      <c r="L2106">
        <v>12</v>
      </c>
      <c r="M2106">
        <v>6</v>
      </c>
      <c r="N2106">
        <v>24</v>
      </c>
      <c r="O2106" s="30" t="s">
        <v>445</v>
      </c>
      <c r="P2106" s="35" t="s">
        <v>455</v>
      </c>
      <c r="Q2106">
        <v>4</v>
      </c>
      <c r="R2106">
        <v>51</v>
      </c>
      <c r="S2106" s="20" t="s">
        <v>27</v>
      </c>
      <c r="T2106" s="10" t="s">
        <v>488</v>
      </c>
      <c r="U2106">
        <v>1</v>
      </c>
      <c r="V2106">
        <v>1</v>
      </c>
      <c r="W2106">
        <v>1</v>
      </c>
      <c r="AA2106">
        <v>1106</v>
      </c>
      <c r="AB2106" t="s">
        <v>152</v>
      </c>
    </row>
    <row r="2107" spans="1:29" x14ac:dyDescent="0.25">
      <c r="A2107" s="22" t="s">
        <v>79</v>
      </c>
      <c r="B2107" s="22" t="s">
        <v>108</v>
      </c>
      <c r="C2107">
        <v>9.4</v>
      </c>
      <c r="D2107" s="34">
        <v>4</v>
      </c>
      <c r="E2107" s="26" t="str">
        <f>VLOOKUP(U2107, method!$A$1:$B$15, 2, 0)</f>
        <v>放頭</v>
      </c>
      <c r="F2107">
        <v>3</v>
      </c>
      <c r="G2107">
        <v>124</v>
      </c>
      <c r="H2107" s="44">
        <v>1200</v>
      </c>
      <c r="I2107" s="17" t="s">
        <v>512</v>
      </c>
      <c r="J2107">
        <v>1</v>
      </c>
      <c r="K2107">
        <v>10.55</v>
      </c>
      <c r="L2107">
        <v>22</v>
      </c>
      <c r="M2107">
        <v>5</v>
      </c>
      <c r="N2107">
        <v>24</v>
      </c>
      <c r="O2107" s="31" t="s">
        <v>451</v>
      </c>
      <c r="P2107" s="35" t="s">
        <v>455</v>
      </c>
      <c r="Q2107">
        <v>4</v>
      </c>
      <c r="R2107">
        <v>52</v>
      </c>
      <c r="S2107" s="20" t="s">
        <v>27</v>
      </c>
      <c r="T2107" t="s">
        <v>456</v>
      </c>
      <c r="U2107">
        <v>2</v>
      </c>
      <c r="V2107">
        <v>3</v>
      </c>
      <c r="W2107">
        <v>4</v>
      </c>
      <c r="AA2107">
        <v>1108</v>
      </c>
      <c r="AB2107" t="s">
        <v>152</v>
      </c>
    </row>
    <row r="2108" spans="1:29" x14ac:dyDescent="0.25">
      <c r="A2108" s="22" t="s">
        <v>79</v>
      </c>
      <c r="B2108" s="22" t="s">
        <v>108</v>
      </c>
      <c r="C2108">
        <v>8.3000000000000007</v>
      </c>
      <c r="D2108" s="34">
        <v>5</v>
      </c>
      <c r="E2108" s="26" t="str">
        <f>VLOOKUP(U2108, method!$A$1:$B$15, 2, 0)</f>
        <v>放頭</v>
      </c>
      <c r="F2108">
        <v>2</v>
      </c>
      <c r="G2108">
        <v>122</v>
      </c>
      <c r="H2108" s="44">
        <v>1200</v>
      </c>
      <c r="I2108" s="17" t="s">
        <v>512</v>
      </c>
      <c r="J2108">
        <v>1</v>
      </c>
      <c r="K2108">
        <v>11.3</v>
      </c>
      <c r="L2108">
        <v>1</v>
      </c>
      <c r="M2108">
        <v>5</v>
      </c>
      <c r="N2108">
        <v>24</v>
      </c>
      <c r="O2108" s="31" t="s">
        <v>439</v>
      </c>
      <c r="P2108" s="36" t="s">
        <v>440</v>
      </c>
      <c r="Q2108">
        <v>4</v>
      </c>
      <c r="R2108">
        <v>52</v>
      </c>
      <c r="S2108" s="20" t="s">
        <v>27</v>
      </c>
      <c r="T2108" s="10">
        <v>2</v>
      </c>
      <c r="U2108">
        <v>3</v>
      </c>
      <c r="V2108">
        <v>4</v>
      </c>
      <c r="W2108">
        <v>5</v>
      </c>
      <c r="AA2108">
        <v>1113</v>
      </c>
      <c r="AB2108" t="s">
        <v>586</v>
      </c>
    </row>
    <row r="2109" spans="1:29" x14ac:dyDescent="0.25">
      <c r="A2109" s="22" t="s">
        <v>79</v>
      </c>
      <c r="B2109" s="23" t="s">
        <v>111</v>
      </c>
      <c r="C2109">
        <v>10</v>
      </c>
      <c r="D2109">
        <v>9</v>
      </c>
      <c r="E2109" s="27" t="str">
        <f>VLOOKUP(U2109, method!$A$1:$B$15, 2, 0)</f>
        <v>中後</v>
      </c>
      <c r="F2109">
        <v>10</v>
      </c>
      <c r="G2109">
        <v>124</v>
      </c>
      <c r="H2109" s="44">
        <v>1200</v>
      </c>
      <c r="I2109" s="17" t="s">
        <v>448</v>
      </c>
      <c r="J2109">
        <v>1</v>
      </c>
      <c r="K2109">
        <v>11.53</v>
      </c>
      <c r="L2109">
        <v>4</v>
      </c>
      <c r="M2109">
        <v>6</v>
      </c>
      <c r="N2109">
        <v>25</v>
      </c>
      <c r="O2109" s="31" t="s">
        <v>439</v>
      </c>
      <c r="P2109" s="36" t="s">
        <v>440</v>
      </c>
      <c r="Q2109">
        <v>4</v>
      </c>
      <c r="R2109">
        <v>50</v>
      </c>
      <c r="S2109" s="21" t="s">
        <v>46</v>
      </c>
      <c r="T2109">
        <v>8</v>
      </c>
      <c r="U2109">
        <v>10</v>
      </c>
      <c r="V2109">
        <v>9</v>
      </c>
      <c r="W2109">
        <v>9</v>
      </c>
      <c r="AA2109">
        <v>1177</v>
      </c>
      <c r="AB2109" t="s">
        <v>113</v>
      </c>
    </row>
    <row r="2110" spans="1:29" x14ac:dyDescent="0.25">
      <c r="A2110" s="22" t="s">
        <v>79</v>
      </c>
      <c r="B2110" s="23" t="s">
        <v>111</v>
      </c>
      <c r="C2110">
        <v>22</v>
      </c>
      <c r="D2110">
        <v>10</v>
      </c>
      <c r="E2110" s="26" t="str">
        <f>VLOOKUP(U2110, method!$A$1:$B$15, 2, 0)</f>
        <v>放頭</v>
      </c>
      <c r="F2110">
        <v>10</v>
      </c>
      <c r="G2110">
        <v>116</v>
      </c>
      <c r="H2110" s="44">
        <v>1200</v>
      </c>
      <c r="I2110" s="22" t="s">
        <v>833</v>
      </c>
      <c r="J2110">
        <v>1</v>
      </c>
      <c r="K2110">
        <v>9.6999999999999993</v>
      </c>
      <c r="L2110">
        <v>18</v>
      </c>
      <c r="M2110">
        <v>5</v>
      </c>
      <c r="N2110">
        <v>25</v>
      </c>
      <c r="O2110" t="s">
        <v>631</v>
      </c>
      <c r="P2110" s="35" t="s">
        <v>436</v>
      </c>
      <c r="Q2110">
        <v>4</v>
      </c>
      <c r="R2110">
        <v>52</v>
      </c>
      <c r="S2110" s="21" t="s">
        <v>46</v>
      </c>
      <c r="T2110" t="s">
        <v>519</v>
      </c>
      <c r="U2110">
        <v>1</v>
      </c>
      <c r="V2110">
        <v>1</v>
      </c>
      <c r="W2110">
        <v>10</v>
      </c>
      <c r="AA2110">
        <v>1184</v>
      </c>
      <c r="AB2110" t="s">
        <v>113</v>
      </c>
    </row>
    <row r="2111" spans="1:29" x14ac:dyDescent="0.25">
      <c r="A2111" s="22" t="s">
        <v>79</v>
      </c>
      <c r="B2111" s="23" t="s">
        <v>111</v>
      </c>
      <c r="C2111">
        <v>24</v>
      </c>
      <c r="D2111">
        <v>6</v>
      </c>
      <c r="E2111" s="26" t="str">
        <f>VLOOKUP(U2111, method!$A$1:$B$15, 2, 0)</f>
        <v>放頭</v>
      </c>
      <c r="F2111">
        <v>5</v>
      </c>
      <c r="G2111">
        <v>129</v>
      </c>
      <c r="H2111" s="44">
        <v>1200</v>
      </c>
      <c r="I2111" s="23" t="s">
        <v>39</v>
      </c>
      <c r="J2111">
        <v>1</v>
      </c>
      <c r="K2111">
        <v>9.9499999999999993</v>
      </c>
      <c r="L2111">
        <v>20</v>
      </c>
      <c r="M2111">
        <v>4</v>
      </c>
      <c r="N2111">
        <v>25</v>
      </c>
      <c r="O2111" t="s">
        <v>511</v>
      </c>
      <c r="P2111" s="35" t="s">
        <v>455</v>
      </c>
      <c r="Q2111">
        <v>4</v>
      </c>
      <c r="R2111">
        <v>54</v>
      </c>
      <c r="S2111" s="21" t="s">
        <v>46</v>
      </c>
      <c r="T2111" t="s">
        <v>536</v>
      </c>
      <c r="U2111">
        <v>3</v>
      </c>
      <c r="V2111">
        <v>3</v>
      </c>
      <c r="W2111">
        <v>6</v>
      </c>
      <c r="AA2111">
        <v>1177</v>
      </c>
      <c r="AB2111" t="s">
        <v>113</v>
      </c>
    </row>
    <row r="2112" spans="1:29" x14ac:dyDescent="0.25">
      <c r="A2112" s="22" t="s">
        <v>79</v>
      </c>
      <c r="B2112" s="23" t="s">
        <v>111</v>
      </c>
      <c r="C2112">
        <v>36</v>
      </c>
      <c r="D2112">
        <v>9</v>
      </c>
      <c r="E2112" s="29" t="str">
        <f>VLOOKUP(U2112, method!$A$1:$B$15, 2, 0)</f>
        <v>留後</v>
      </c>
      <c r="F2112">
        <v>7</v>
      </c>
      <c r="G2112">
        <v>130</v>
      </c>
      <c r="H2112" s="44">
        <v>1200</v>
      </c>
      <c r="I2112" s="14" t="s">
        <v>50</v>
      </c>
      <c r="J2112">
        <v>1</v>
      </c>
      <c r="K2112">
        <v>10.18</v>
      </c>
      <c r="L2112">
        <v>9</v>
      </c>
      <c r="M2112">
        <v>3</v>
      </c>
      <c r="N2112">
        <v>25</v>
      </c>
      <c r="O2112" t="s">
        <v>511</v>
      </c>
      <c r="P2112" s="35" t="s">
        <v>455</v>
      </c>
      <c r="Q2112">
        <v>4</v>
      </c>
      <c r="R2112">
        <v>55</v>
      </c>
      <c r="S2112" s="21" t="s">
        <v>46</v>
      </c>
      <c r="T2112">
        <v>8</v>
      </c>
      <c r="U2112">
        <v>11</v>
      </c>
      <c r="V2112">
        <v>10</v>
      </c>
      <c r="W2112">
        <v>9</v>
      </c>
      <c r="AA2112">
        <v>1176</v>
      </c>
      <c r="AB2112" t="s">
        <v>113</v>
      </c>
    </row>
    <row r="2113" spans="1:28" x14ac:dyDescent="0.25">
      <c r="A2113" s="22" t="s">
        <v>79</v>
      </c>
      <c r="B2113" s="23" t="s">
        <v>111</v>
      </c>
      <c r="C2113">
        <v>13</v>
      </c>
      <c r="D2113" s="34">
        <v>5</v>
      </c>
      <c r="E2113" s="26" t="str">
        <f>VLOOKUP(U2113, method!$A$1:$B$15, 2, 0)</f>
        <v>放頭</v>
      </c>
      <c r="F2113">
        <v>9</v>
      </c>
      <c r="G2113">
        <v>133</v>
      </c>
      <c r="H2113" s="44">
        <v>1200</v>
      </c>
      <c r="I2113" s="24" t="s">
        <v>146</v>
      </c>
      <c r="J2113">
        <v>1</v>
      </c>
      <c r="K2113">
        <v>11.51</v>
      </c>
      <c r="L2113">
        <v>12</v>
      </c>
      <c r="M2113">
        <v>2</v>
      </c>
      <c r="N2113">
        <v>25</v>
      </c>
      <c r="O2113" t="s">
        <v>511</v>
      </c>
      <c r="P2113" s="36" t="s">
        <v>603</v>
      </c>
      <c r="Q2113">
        <v>4</v>
      </c>
      <c r="R2113">
        <v>55</v>
      </c>
      <c r="S2113" s="21" t="s">
        <v>46</v>
      </c>
      <c r="T2113">
        <v>5</v>
      </c>
      <c r="U2113">
        <v>3</v>
      </c>
      <c r="V2113">
        <v>3</v>
      </c>
      <c r="W2113">
        <v>5</v>
      </c>
      <c r="AA2113">
        <v>1190</v>
      </c>
      <c r="AB2113" t="s">
        <v>113</v>
      </c>
    </row>
    <row r="2114" spans="1:28" x14ac:dyDescent="0.25">
      <c r="A2114" s="22" t="s">
        <v>79</v>
      </c>
      <c r="B2114" s="23" t="s">
        <v>111</v>
      </c>
      <c r="C2114">
        <v>12</v>
      </c>
      <c r="D2114">
        <v>11</v>
      </c>
      <c r="E2114" s="26" t="str">
        <f>VLOOKUP(U2114, method!$A$1:$B$15, 2, 0)</f>
        <v>放頭</v>
      </c>
      <c r="F2114">
        <v>1</v>
      </c>
      <c r="G2114">
        <v>124</v>
      </c>
      <c r="H2114" s="44">
        <v>1200</v>
      </c>
      <c r="I2114" s="15" t="s">
        <v>441</v>
      </c>
      <c r="J2114">
        <v>1</v>
      </c>
      <c r="K2114">
        <v>10.76</v>
      </c>
      <c r="L2114">
        <v>12</v>
      </c>
      <c r="M2114">
        <v>1</v>
      </c>
      <c r="N2114">
        <v>25</v>
      </c>
      <c r="O2114" t="s">
        <v>511</v>
      </c>
      <c r="P2114" s="35" t="s">
        <v>455</v>
      </c>
      <c r="Q2114">
        <v>4</v>
      </c>
      <c r="R2114">
        <v>55</v>
      </c>
      <c r="S2114" s="21" t="s">
        <v>46</v>
      </c>
      <c r="T2114" t="s">
        <v>476</v>
      </c>
      <c r="U2114">
        <v>3</v>
      </c>
      <c r="V2114">
        <v>1</v>
      </c>
      <c r="W2114">
        <v>11</v>
      </c>
      <c r="AA2114">
        <v>1187</v>
      </c>
      <c r="AB2114" t="s">
        <v>113</v>
      </c>
    </row>
    <row r="2115" spans="1:28" x14ac:dyDescent="0.25">
      <c r="A2115" s="22" t="s">
        <v>79</v>
      </c>
      <c r="B2115" s="23" t="s">
        <v>111</v>
      </c>
      <c r="C2115">
        <v>18</v>
      </c>
      <c r="D2115" s="33">
        <v>1</v>
      </c>
      <c r="E2115" s="26" t="str">
        <f>VLOOKUP(U2115, method!$A$1:$B$15, 2, 0)</f>
        <v>放頭</v>
      </c>
      <c r="F2115">
        <v>1</v>
      </c>
      <c r="G2115">
        <v>114</v>
      </c>
      <c r="H2115" s="44">
        <v>1200</v>
      </c>
      <c r="I2115" s="22" t="s">
        <v>833</v>
      </c>
      <c r="J2115">
        <v>1</v>
      </c>
      <c r="K2115">
        <v>9.0399999999999991</v>
      </c>
      <c r="L2115">
        <v>29</v>
      </c>
      <c r="M2115">
        <v>12</v>
      </c>
      <c r="N2115">
        <v>24</v>
      </c>
      <c r="O2115" t="s">
        <v>511</v>
      </c>
      <c r="P2115" s="35" t="s">
        <v>455</v>
      </c>
      <c r="Q2115">
        <v>4</v>
      </c>
      <c r="R2115">
        <v>48</v>
      </c>
      <c r="S2115" s="21" t="s">
        <v>46</v>
      </c>
      <c r="T2115" s="10" t="s">
        <v>452</v>
      </c>
      <c r="U2115">
        <v>1</v>
      </c>
      <c r="V2115">
        <v>1</v>
      </c>
      <c r="W2115">
        <v>1</v>
      </c>
      <c r="AA2115">
        <v>1194</v>
      </c>
      <c r="AB2115" t="s">
        <v>113</v>
      </c>
    </row>
    <row r="2116" spans="1:28" x14ac:dyDescent="0.25">
      <c r="A2116" s="22" t="s">
        <v>79</v>
      </c>
      <c r="B2116" s="23" t="s">
        <v>111</v>
      </c>
      <c r="C2116">
        <v>7.6</v>
      </c>
      <c r="D2116">
        <v>12</v>
      </c>
      <c r="E2116" s="27" t="str">
        <f>VLOOKUP(U2116, method!$A$1:$B$15, 2, 0)</f>
        <v>中後</v>
      </c>
      <c r="F2116">
        <v>12</v>
      </c>
      <c r="G2116">
        <v>123</v>
      </c>
      <c r="H2116" s="44">
        <v>1200</v>
      </c>
      <c r="I2116" s="24" t="s">
        <v>389</v>
      </c>
      <c r="J2116">
        <v>1</v>
      </c>
      <c r="K2116">
        <v>10.01</v>
      </c>
      <c r="L2116">
        <v>24</v>
      </c>
      <c r="M2116">
        <v>11</v>
      </c>
      <c r="N2116">
        <v>24</v>
      </c>
      <c r="O2116" t="s">
        <v>511</v>
      </c>
      <c r="P2116" s="35" t="s">
        <v>455</v>
      </c>
      <c r="Q2116">
        <v>4</v>
      </c>
      <c r="R2116">
        <v>48</v>
      </c>
      <c r="S2116" s="21" t="s">
        <v>46</v>
      </c>
      <c r="T2116" t="s">
        <v>573</v>
      </c>
      <c r="U2116">
        <v>8</v>
      </c>
      <c r="V2116">
        <v>7</v>
      </c>
      <c r="W2116">
        <v>12</v>
      </c>
      <c r="AA2116">
        <v>1190</v>
      </c>
      <c r="AB2116" t="s">
        <v>113</v>
      </c>
    </row>
    <row r="2117" spans="1:28" x14ac:dyDescent="0.25">
      <c r="A2117" s="22" t="s">
        <v>79</v>
      </c>
      <c r="B2117" s="23" t="s">
        <v>111</v>
      </c>
      <c r="C2117">
        <v>6</v>
      </c>
      <c r="D2117">
        <v>6</v>
      </c>
      <c r="E2117" s="26" t="str">
        <f>VLOOKUP(U2117, method!$A$1:$B$15, 2, 0)</f>
        <v>放頭</v>
      </c>
      <c r="F2117">
        <v>2</v>
      </c>
      <c r="G2117">
        <v>113</v>
      </c>
      <c r="H2117" s="44">
        <v>1200</v>
      </c>
      <c r="I2117" s="22" t="s">
        <v>833</v>
      </c>
      <c r="J2117">
        <v>1</v>
      </c>
      <c r="K2117">
        <v>9.8800000000000008</v>
      </c>
      <c r="L2117">
        <v>23</v>
      </c>
      <c r="M2117">
        <v>10</v>
      </c>
      <c r="N2117">
        <v>24</v>
      </c>
      <c r="O2117" t="s">
        <v>511</v>
      </c>
      <c r="P2117" s="35" t="s">
        <v>455</v>
      </c>
      <c r="Q2117">
        <v>4</v>
      </c>
      <c r="R2117">
        <v>48</v>
      </c>
      <c r="S2117" s="21" t="s">
        <v>46</v>
      </c>
      <c r="T2117" t="s">
        <v>637</v>
      </c>
      <c r="U2117">
        <v>1</v>
      </c>
      <c r="V2117">
        <v>1</v>
      </c>
      <c r="W2117">
        <v>6</v>
      </c>
      <c r="AA2117">
        <v>1191</v>
      </c>
      <c r="AB2117" t="s">
        <v>113</v>
      </c>
    </row>
    <row r="2118" spans="1:28" x14ac:dyDescent="0.25">
      <c r="A2118" s="22" t="s">
        <v>79</v>
      </c>
      <c r="B2118" s="23" t="s">
        <v>111</v>
      </c>
      <c r="C2118">
        <v>11</v>
      </c>
      <c r="D2118" s="33">
        <v>1</v>
      </c>
      <c r="E2118" s="26" t="str">
        <f>VLOOKUP(U2118, method!$A$1:$B$15, 2, 0)</f>
        <v>放頭</v>
      </c>
      <c r="F2118">
        <v>4</v>
      </c>
      <c r="G2118">
        <v>109</v>
      </c>
      <c r="H2118" s="44">
        <v>1200</v>
      </c>
      <c r="I2118" s="22" t="s">
        <v>833</v>
      </c>
      <c r="J2118">
        <v>1</v>
      </c>
      <c r="K2118">
        <v>9.2200000000000006</v>
      </c>
      <c r="L2118">
        <v>28</v>
      </c>
      <c r="M2118">
        <v>9</v>
      </c>
      <c r="N2118">
        <v>24</v>
      </c>
      <c r="O2118" t="s">
        <v>511</v>
      </c>
      <c r="P2118" s="35" t="s">
        <v>455</v>
      </c>
      <c r="Q2118">
        <v>4</v>
      </c>
      <c r="R2118">
        <v>41</v>
      </c>
      <c r="S2118" s="21" t="s">
        <v>46</v>
      </c>
      <c r="T2118" s="10">
        <v>1</v>
      </c>
      <c r="U2118">
        <v>2</v>
      </c>
      <c r="V2118">
        <v>1</v>
      </c>
      <c r="W2118">
        <v>1</v>
      </c>
      <c r="AA2118">
        <v>1181</v>
      </c>
      <c r="AB2118" t="s">
        <v>113</v>
      </c>
    </row>
    <row r="2119" spans="1:28" x14ac:dyDescent="0.25">
      <c r="A2119" s="22" t="s">
        <v>79</v>
      </c>
      <c r="B2119" s="23" t="s">
        <v>111</v>
      </c>
      <c r="C2119">
        <v>26</v>
      </c>
      <c r="D2119">
        <v>8</v>
      </c>
      <c r="E2119" s="26" t="str">
        <f>VLOOKUP(U2119, method!$A$1:$B$15, 2, 0)</f>
        <v>放頭</v>
      </c>
      <c r="F2119">
        <v>8</v>
      </c>
      <c r="G2119">
        <v>118</v>
      </c>
      <c r="H2119" s="46">
        <v>1400</v>
      </c>
      <c r="I2119" s="21" t="s">
        <v>61</v>
      </c>
      <c r="J2119">
        <v>1</v>
      </c>
      <c r="K2119">
        <v>22.27</v>
      </c>
      <c r="L2119">
        <v>15</v>
      </c>
      <c r="M2119">
        <v>9</v>
      </c>
      <c r="N2119">
        <v>24</v>
      </c>
      <c r="O2119" t="s">
        <v>491</v>
      </c>
      <c r="P2119" s="35" t="s">
        <v>436</v>
      </c>
      <c r="Q2119">
        <v>4</v>
      </c>
      <c r="R2119">
        <v>42</v>
      </c>
      <c r="S2119" s="21" t="s">
        <v>46</v>
      </c>
      <c r="T2119">
        <v>4</v>
      </c>
      <c r="U2119">
        <v>1</v>
      </c>
      <c r="V2119">
        <v>1</v>
      </c>
      <c r="W2119">
        <v>1</v>
      </c>
      <c r="X2119">
        <v>8</v>
      </c>
      <c r="AA2119">
        <v>1180</v>
      </c>
      <c r="AB2119" t="s">
        <v>113</v>
      </c>
    </row>
    <row r="2120" spans="1:28" x14ac:dyDescent="0.25">
      <c r="A2120" s="22" t="s">
        <v>79</v>
      </c>
      <c r="B2120" s="23" t="s">
        <v>111</v>
      </c>
      <c r="C2120">
        <v>21</v>
      </c>
      <c r="D2120" s="34">
        <v>5</v>
      </c>
      <c r="E2120" s="28" t="str">
        <f>VLOOKUP(U2120, method!$A$1:$B$15, 2, 0)</f>
        <v>中前</v>
      </c>
      <c r="F2120">
        <v>8</v>
      </c>
      <c r="G2120">
        <v>122</v>
      </c>
      <c r="H2120" s="44">
        <v>1200</v>
      </c>
      <c r="I2120" s="21" t="s">
        <v>61</v>
      </c>
      <c r="J2120">
        <v>1</v>
      </c>
      <c r="K2120">
        <v>10.35</v>
      </c>
      <c r="L2120">
        <v>10</v>
      </c>
      <c r="M2120">
        <v>7</v>
      </c>
      <c r="N2120">
        <v>24</v>
      </c>
      <c r="O2120" s="30" t="s">
        <v>445</v>
      </c>
      <c r="P2120" s="35" t="s">
        <v>436</v>
      </c>
      <c r="Q2120">
        <v>4</v>
      </c>
      <c r="R2120">
        <v>46</v>
      </c>
      <c r="S2120" s="21" t="s">
        <v>46</v>
      </c>
      <c r="T2120" t="s">
        <v>529</v>
      </c>
      <c r="U2120">
        <v>5</v>
      </c>
      <c r="V2120">
        <v>5</v>
      </c>
      <c r="W2120">
        <v>5</v>
      </c>
      <c r="AA2120">
        <v>1184</v>
      </c>
      <c r="AB2120" t="s">
        <v>961</v>
      </c>
    </row>
    <row r="2121" spans="1:28" x14ac:dyDescent="0.25">
      <c r="A2121" s="22" t="s">
        <v>79</v>
      </c>
      <c r="B2121" s="23" t="s">
        <v>111</v>
      </c>
      <c r="C2121">
        <v>20</v>
      </c>
      <c r="D2121" s="34">
        <v>4</v>
      </c>
      <c r="E2121" s="26" t="str">
        <f>VLOOKUP(U2121, method!$A$1:$B$15, 2, 0)</f>
        <v>放頭</v>
      </c>
      <c r="F2121">
        <v>7</v>
      </c>
      <c r="G2121">
        <v>124</v>
      </c>
      <c r="H2121" s="44">
        <v>1200</v>
      </c>
      <c r="I2121" s="20" t="s">
        <v>56</v>
      </c>
      <c r="J2121">
        <v>1</v>
      </c>
      <c r="K2121">
        <v>10.15</v>
      </c>
      <c r="L2121">
        <v>26</v>
      </c>
      <c r="M2121">
        <v>6</v>
      </c>
      <c r="N2121">
        <v>24</v>
      </c>
      <c r="O2121" s="31" t="s">
        <v>435</v>
      </c>
      <c r="P2121" s="35" t="s">
        <v>455</v>
      </c>
      <c r="Q2121">
        <v>4</v>
      </c>
      <c r="R2121">
        <v>47</v>
      </c>
      <c r="S2121" s="21" t="s">
        <v>46</v>
      </c>
      <c r="T2121" s="10">
        <v>2</v>
      </c>
      <c r="U2121">
        <v>2</v>
      </c>
      <c r="V2121">
        <v>2</v>
      </c>
      <c r="W2121">
        <v>4</v>
      </c>
      <c r="AA2121">
        <v>1182</v>
      </c>
      <c r="AB2121" t="s">
        <v>915</v>
      </c>
    </row>
    <row r="2122" spans="1:28" x14ac:dyDescent="0.25">
      <c r="A2122" s="22" t="s">
        <v>79</v>
      </c>
      <c r="B2122" s="23" t="s">
        <v>111</v>
      </c>
      <c r="C2122">
        <v>36</v>
      </c>
      <c r="D2122" s="34">
        <v>4</v>
      </c>
      <c r="E2122" s="28" t="str">
        <f>VLOOKUP(U2122, method!$A$1:$B$15, 2, 0)</f>
        <v>中前</v>
      </c>
      <c r="F2122">
        <v>3</v>
      </c>
      <c r="G2122">
        <v>125</v>
      </c>
      <c r="H2122" s="44">
        <v>1200</v>
      </c>
      <c r="I2122" s="21" t="s">
        <v>61</v>
      </c>
      <c r="J2122">
        <v>1</v>
      </c>
      <c r="K2122">
        <v>9.68</v>
      </c>
      <c r="L2122">
        <v>2</v>
      </c>
      <c r="M2122">
        <v>6</v>
      </c>
      <c r="N2122">
        <v>24</v>
      </c>
      <c r="O2122" t="s">
        <v>551</v>
      </c>
      <c r="P2122" s="35" t="s">
        <v>455</v>
      </c>
      <c r="Q2122">
        <v>4</v>
      </c>
      <c r="R2122">
        <v>48</v>
      </c>
      <c r="S2122" s="21" t="s">
        <v>46</v>
      </c>
      <c r="T2122" s="10" t="s">
        <v>442</v>
      </c>
      <c r="U2122">
        <v>4</v>
      </c>
      <c r="V2122">
        <v>3</v>
      </c>
      <c r="W2122">
        <v>4</v>
      </c>
      <c r="AA2122">
        <v>1176</v>
      </c>
      <c r="AB2122" t="s">
        <v>113</v>
      </c>
    </row>
    <row r="2123" spans="1:28" x14ac:dyDescent="0.25">
      <c r="A2123" s="22" t="s">
        <v>79</v>
      </c>
      <c r="B2123" s="23" t="s">
        <v>111</v>
      </c>
      <c r="C2123">
        <v>103</v>
      </c>
      <c r="D2123">
        <v>11</v>
      </c>
      <c r="E2123" s="27" t="str">
        <f>VLOOKUP(U2123, method!$A$1:$B$15, 2, 0)</f>
        <v>中後</v>
      </c>
      <c r="F2123">
        <v>5</v>
      </c>
      <c r="G2123">
        <v>124</v>
      </c>
      <c r="H2123" s="46">
        <v>1000</v>
      </c>
      <c r="I2123" s="18" t="s">
        <v>201</v>
      </c>
      <c r="J2123">
        <v>0</v>
      </c>
      <c r="K2123">
        <v>56.76</v>
      </c>
      <c r="L2123">
        <v>20</v>
      </c>
      <c r="M2123">
        <v>4</v>
      </c>
      <c r="N2123">
        <v>24</v>
      </c>
      <c r="O2123" t="s">
        <v>631</v>
      </c>
      <c r="P2123" s="35" t="s">
        <v>455</v>
      </c>
      <c r="Q2123">
        <v>4</v>
      </c>
      <c r="R2123">
        <v>50</v>
      </c>
      <c r="S2123" s="21" t="s">
        <v>46</v>
      </c>
      <c r="T2123" t="s">
        <v>546</v>
      </c>
      <c r="U2123">
        <v>8</v>
      </c>
      <c r="V2123">
        <v>6</v>
      </c>
      <c r="W2123">
        <v>11</v>
      </c>
      <c r="AA2123">
        <v>1166</v>
      </c>
      <c r="AB2123" t="s">
        <v>113</v>
      </c>
    </row>
    <row r="2124" spans="1:28" x14ac:dyDescent="0.25">
      <c r="A2124" s="22" t="s">
        <v>79</v>
      </c>
      <c r="B2124" s="23" t="s">
        <v>111</v>
      </c>
      <c r="C2124">
        <v>16</v>
      </c>
      <c r="D2124">
        <v>7</v>
      </c>
      <c r="E2124" s="28" t="str">
        <f>VLOOKUP(U2124, method!$A$1:$B$15, 2, 0)</f>
        <v>中前</v>
      </c>
      <c r="F2124">
        <v>2</v>
      </c>
      <c r="G2124">
        <v>129</v>
      </c>
      <c r="H2124" s="44">
        <v>1200</v>
      </c>
      <c r="I2124" s="19" t="s">
        <v>388</v>
      </c>
      <c r="J2124">
        <v>1</v>
      </c>
      <c r="K2124">
        <v>10.15</v>
      </c>
      <c r="L2124">
        <v>3</v>
      </c>
      <c r="M2124">
        <v>4</v>
      </c>
      <c r="N2124">
        <v>24</v>
      </c>
      <c r="O2124" t="s">
        <v>511</v>
      </c>
      <c r="P2124" s="35" t="s">
        <v>455</v>
      </c>
      <c r="Q2124">
        <v>4</v>
      </c>
      <c r="R2124">
        <v>52</v>
      </c>
      <c r="S2124" s="21" t="s">
        <v>46</v>
      </c>
      <c r="T2124" t="s">
        <v>519</v>
      </c>
      <c r="U2124">
        <v>4</v>
      </c>
      <c r="V2124">
        <v>6</v>
      </c>
      <c r="W2124">
        <v>7</v>
      </c>
      <c r="AA2124">
        <v>1171</v>
      </c>
      <c r="AB2124" t="s">
        <v>2009</v>
      </c>
    </row>
    <row r="2125" spans="1:28" x14ac:dyDescent="0.25">
      <c r="A2125" s="22" t="s">
        <v>79</v>
      </c>
      <c r="B2125" s="23" t="s">
        <v>111</v>
      </c>
      <c r="C2125">
        <v>14</v>
      </c>
      <c r="D2125">
        <v>11</v>
      </c>
      <c r="E2125" s="28" t="str">
        <f>VLOOKUP(U2125, method!$A$1:$B$15, 2, 0)</f>
        <v>中前</v>
      </c>
      <c r="F2125">
        <v>3</v>
      </c>
      <c r="G2125">
        <v>128</v>
      </c>
      <c r="H2125" s="44">
        <v>1200</v>
      </c>
      <c r="I2125" s="17" t="s">
        <v>448</v>
      </c>
      <c r="J2125">
        <v>1</v>
      </c>
      <c r="K2125">
        <v>10.46</v>
      </c>
      <c r="L2125">
        <v>16</v>
      </c>
      <c r="M2125">
        <v>3</v>
      </c>
      <c r="N2125">
        <v>24</v>
      </c>
      <c r="O2125" t="s">
        <v>631</v>
      </c>
      <c r="P2125" s="35" t="s">
        <v>455</v>
      </c>
      <c r="Q2125">
        <v>4</v>
      </c>
      <c r="R2125">
        <v>54</v>
      </c>
      <c r="S2125" s="21" t="s">
        <v>46</v>
      </c>
      <c r="T2125" t="s">
        <v>533</v>
      </c>
      <c r="U2125">
        <v>6</v>
      </c>
      <c r="V2125">
        <v>6</v>
      </c>
      <c r="W2125">
        <v>11</v>
      </c>
      <c r="AA2125">
        <v>1179</v>
      </c>
      <c r="AB2125" t="s">
        <v>1845</v>
      </c>
    </row>
    <row r="2126" spans="1:28" x14ac:dyDescent="0.25">
      <c r="A2126" s="22" t="s">
        <v>79</v>
      </c>
      <c r="B2126" s="23" t="s">
        <v>111</v>
      </c>
      <c r="C2126">
        <v>10</v>
      </c>
      <c r="D2126">
        <v>7</v>
      </c>
      <c r="E2126" s="29" t="str">
        <f>VLOOKUP(U2126, method!$A$1:$B$15, 2, 0)</f>
        <v>留後</v>
      </c>
      <c r="F2126">
        <v>7</v>
      </c>
      <c r="G2126">
        <v>131</v>
      </c>
      <c r="H2126" s="44">
        <v>1200</v>
      </c>
      <c r="I2126" s="21" t="s">
        <v>61</v>
      </c>
      <c r="J2126">
        <v>1</v>
      </c>
      <c r="K2126">
        <v>10.6</v>
      </c>
      <c r="L2126">
        <v>21</v>
      </c>
      <c r="M2126">
        <v>2</v>
      </c>
      <c r="N2126">
        <v>24</v>
      </c>
      <c r="O2126" s="31" t="s">
        <v>451</v>
      </c>
      <c r="P2126" s="35" t="s">
        <v>455</v>
      </c>
      <c r="Q2126">
        <v>4</v>
      </c>
      <c r="R2126">
        <v>56</v>
      </c>
      <c r="S2126" s="21" t="s">
        <v>46</v>
      </c>
      <c r="T2126" t="s">
        <v>495</v>
      </c>
      <c r="U2126">
        <v>11</v>
      </c>
      <c r="V2126">
        <v>11</v>
      </c>
      <c r="W2126">
        <v>7</v>
      </c>
      <c r="AA2126">
        <v>1196</v>
      </c>
      <c r="AB2126" t="s">
        <v>346</v>
      </c>
    </row>
    <row r="2127" spans="1:28" x14ac:dyDescent="0.25">
      <c r="A2127" s="22" t="s">
        <v>79</v>
      </c>
      <c r="B2127" s="23" t="s">
        <v>111</v>
      </c>
      <c r="C2127">
        <v>19</v>
      </c>
      <c r="D2127">
        <v>9</v>
      </c>
      <c r="E2127" s="28" t="str">
        <f>VLOOKUP(U2127, method!$A$1:$B$15, 2, 0)</f>
        <v>中前</v>
      </c>
      <c r="F2127">
        <v>5</v>
      </c>
      <c r="G2127">
        <v>131</v>
      </c>
      <c r="H2127" s="46">
        <v>1000</v>
      </c>
      <c r="I2127" s="17" t="s">
        <v>448</v>
      </c>
      <c r="J2127">
        <v>0</v>
      </c>
      <c r="K2127">
        <v>58.13</v>
      </c>
      <c r="L2127">
        <v>4</v>
      </c>
      <c r="M2127">
        <v>2</v>
      </c>
      <c r="N2127">
        <v>24</v>
      </c>
      <c r="O2127" t="s">
        <v>469</v>
      </c>
      <c r="P2127" s="35" t="s">
        <v>455</v>
      </c>
      <c r="Q2127">
        <v>4</v>
      </c>
      <c r="R2127">
        <v>58</v>
      </c>
      <c r="S2127" s="21" t="s">
        <v>46</v>
      </c>
      <c r="T2127" t="s">
        <v>536</v>
      </c>
      <c r="U2127">
        <v>7</v>
      </c>
      <c r="V2127">
        <v>9</v>
      </c>
      <c r="W2127">
        <v>9</v>
      </c>
      <c r="AA2127">
        <v>1196</v>
      </c>
      <c r="AB2127" t="s">
        <v>346</v>
      </c>
    </row>
    <row r="2128" spans="1:28" x14ac:dyDescent="0.25">
      <c r="A2128" s="22" t="s">
        <v>79</v>
      </c>
      <c r="B2128" s="23" t="s">
        <v>111</v>
      </c>
      <c r="C2128">
        <v>15</v>
      </c>
      <c r="D2128">
        <v>6</v>
      </c>
      <c r="E2128" s="28" t="str">
        <f>VLOOKUP(U2128, method!$A$1:$B$15, 2, 0)</f>
        <v>中前</v>
      </c>
      <c r="F2128">
        <v>1</v>
      </c>
      <c r="G2128">
        <v>125</v>
      </c>
      <c r="H2128" s="44">
        <v>1200</v>
      </c>
      <c r="I2128" s="15" t="s">
        <v>441</v>
      </c>
      <c r="J2128">
        <v>1</v>
      </c>
      <c r="K2128">
        <v>9.6</v>
      </c>
      <c r="L2128">
        <v>24</v>
      </c>
      <c r="M2128">
        <v>1</v>
      </c>
      <c r="N2128">
        <v>24</v>
      </c>
      <c r="O2128" t="s">
        <v>511</v>
      </c>
      <c r="P2128" s="35" t="s">
        <v>455</v>
      </c>
      <c r="Q2128">
        <v>4</v>
      </c>
      <c r="R2128">
        <v>60</v>
      </c>
      <c r="S2128" s="21" t="s">
        <v>46</v>
      </c>
      <c r="T2128" t="s">
        <v>637</v>
      </c>
      <c r="U2128">
        <v>5</v>
      </c>
      <c r="V2128">
        <v>3</v>
      </c>
      <c r="W2128">
        <v>6</v>
      </c>
      <c r="AA2128">
        <v>1195</v>
      </c>
      <c r="AB2128" t="s">
        <v>346</v>
      </c>
    </row>
    <row r="2129" spans="1:29" x14ac:dyDescent="0.25">
      <c r="A2129" s="22" t="s">
        <v>79</v>
      </c>
      <c r="B2129" s="23" t="s">
        <v>111</v>
      </c>
      <c r="C2129">
        <v>67</v>
      </c>
      <c r="D2129">
        <v>6</v>
      </c>
      <c r="E2129" s="29" t="str">
        <f>VLOOKUP(U2129, method!$A$1:$B$15, 2, 0)</f>
        <v>留後</v>
      </c>
      <c r="F2129">
        <v>2</v>
      </c>
      <c r="G2129">
        <v>121</v>
      </c>
      <c r="H2129" s="46">
        <v>1000</v>
      </c>
      <c r="I2129" s="23" t="s">
        <v>394</v>
      </c>
      <c r="J2129">
        <v>0</v>
      </c>
      <c r="K2129">
        <v>57.04</v>
      </c>
      <c r="L2129">
        <v>26</v>
      </c>
      <c r="M2129">
        <v>12</v>
      </c>
      <c r="N2129">
        <v>23</v>
      </c>
      <c r="O2129" t="s">
        <v>631</v>
      </c>
      <c r="P2129" s="35" t="s">
        <v>455</v>
      </c>
      <c r="Q2129">
        <v>3</v>
      </c>
      <c r="R2129">
        <v>62</v>
      </c>
      <c r="S2129" s="21" t="s">
        <v>46</v>
      </c>
      <c r="T2129" t="s">
        <v>456</v>
      </c>
      <c r="U2129">
        <v>11</v>
      </c>
      <c r="V2129">
        <v>11</v>
      </c>
      <c r="W2129">
        <v>6</v>
      </c>
      <c r="AA2129">
        <v>1193</v>
      </c>
      <c r="AB2129" t="s">
        <v>346</v>
      </c>
    </row>
    <row r="2130" spans="1:29" x14ac:dyDescent="0.25">
      <c r="A2130" s="22" t="s">
        <v>79</v>
      </c>
      <c r="B2130" s="23" t="s">
        <v>111</v>
      </c>
      <c r="C2130">
        <v>99</v>
      </c>
      <c r="D2130">
        <v>9</v>
      </c>
      <c r="E2130" s="28" t="str">
        <f>VLOOKUP(U2130, method!$A$1:$B$15, 2, 0)</f>
        <v>中前</v>
      </c>
      <c r="F2130">
        <v>4</v>
      </c>
      <c r="G2130">
        <v>121</v>
      </c>
      <c r="H2130" s="44">
        <v>1200</v>
      </c>
      <c r="I2130" s="17" t="s">
        <v>448</v>
      </c>
      <c r="J2130">
        <v>1</v>
      </c>
      <c r="K2130">
        <v>10.18</v>
      </c>
      <c r="L2130">
        <v>10</v>
      </c>
      <c r="M2130">
        <v>12</v>
      </c>
      <c r="N2130">
        <v>23</v>
      </c>
      <c r="O2130" t="s">
        <v>545</v>
      </c>
      <c r="P2130" s="35" t="s">
        <v>455</v>
      </c>
      <c r="Q2130">
        <v>3</v>
      </c>
      <c r="R2130">
        <v>64</v>
      </c>
      <c r="S2130" s="21" t="s">
        <v>46</v>
      </c>
      <c r="T2130" t="s">
        <v>465</v>
      </c>
      <c r="U2130">
        <v>5</v>
      </c>
      <c r="V2130">
        <v>7</v>
      </c>
      <c r="W2130">
        <v>9</v>
      </c>
      <c r="AA2130">
        <v>1198</v>
      </c>
      <c r="AB2130" t="s">
        <v>346</v>
      </c>
    </row>
    <row r="2131" spans="1:29" x14ac:dyDescent="0.25">
      <c r="A2131" s="22" t="s">
        <v>79</v>
      </c>
      <c r="B2131" s="23" t="s">
        <v>111</v>
      </c>
      <c r="C2131">
        <v>126</v>
      </c>
      <c r="D2131">
        <v>6</v>
      </c>
      <c r="E2131" s="28" t="str">
        <f>VLOOKUP(U2131, method!$A$1:$B$15, 2, 0)</f>
        <v>中前</v>
      </c>
      <c r="F2131">
        <v>9</v>
      </c>
      <c r="G2131">
        <v>120</v>
      </c>
      <c r="H2131" s="44">
        <v>1200</v>
      </c>
      <c r="I2131" s="17" t="s">
        <v>448</v>
      </c>
      <c r="J2131">
        <v>1</v>
      </c>
      <c r="K2131">
        <v>10.14</v>
      </c>
      <c r="L2131">
        <v>11</v>
      </c>
      <c r="M2131">
        <v>11</v>
      </c>
      <c r="N2131">
        <v>23</v>
      </c>
      <c r="O2131" t="s">
        <v>491</v>
      </c>
      <c r="P2131" s="35" t="s">
        <v>455</v>
      </c>
      <c r="Q2131">
        <v>3</v>
      </c>
      <c r="R2131">
        <v>64</v>
      </c>
      <c r="S2131" s="21" t="s">
        <v>46</v>
      </c>
      <c r="T2131" t="s">
        <v>508</v>
      </c>
      <c r="U2131">
        <v>6</v>
      </c>
      <c r="V2131">
        <v>7</v>
      </c>
      <c r="W2131">
        <v>6</v>
      </c>
      <c r="AA2131">
        <v>1187</v>
      </c>
      <c r="AB2131" t="s">
        <v>596</v>
      </c>
    </row>
    <row r="2132" spans="1:29" x14ac:dyDescent="0.25">
      <c r="A2132" s="22" t="s">
        <v>79</v>
      </c>
      <c r="B2132" s="24" t="s">
        <v>115</v>
      </c>
      <c r="C2132">
        <v>12</v>
      </c>
      <c r="D2132">
        <v>11</v>
      </c>
      <c r="E2132" s="27" t="str">
        <f>VLOOKUP(U2132, method!$A$1:$B$15, 2, 0)</f>
        <v>中後</v>
      </c>
      <c r="F2132">
        <v>11</v>
      </c>
      <c r="G2132">
        <v>123</v>
      </c>
      <c r="H2132" s="46">
        <v>1000</v>
      </c>
      <c r="I2132" s="24" t="s">
        <v>146</v>
      </c>
      <c r="J2132">
        <v>0</v>
      </c>
      <c r="K2132">
        <v>56.54</v>
      </c>
      <c r="L2132">
        <v>18</v>
      </c>
      <c r="M2132">
        <v>5</v>
      </c>
      <c r="N2132">
        <v>25</v>
      </c>
      <c r="O2132" t="s">
        <v>631</v>
      </c>
      <c r="P2132" s="35" t="s">
        <v>436</v>
      </c>
      <c r="Q2132">
        <v>4</v>
      </c>
      <c r="R2132">
        <v>48</v>
      </c>
      <c r="S2132" s="17" t="s">
        <v>116</v>
      </c>
      <c r="T2132">
        <v>6</v>
      </c>
      <c r="U2132">
        <v>10</v>
      </c>
      <c r="V2132">
        <v>14</v>
      </c>
      <c r="W2132">
        <v>11</v>
      </c>
      <c r="AA2132">
        <v>1112</v>
      </c>
      <c r="AB2132" t="s">
        <v>1405</v>
      </c>
    </row>
    <row r="2133" spans="1:29" x14ac:dyDescent="0.25">
      <c r="A2133" s="22" t="s">
        <v>79</v>
      </c>
      <c r="B2133" s="24" t="s">
        <v>115</v>
      </c>
      <c r="C2133">
        <v>11</v>
      </c>
      <c r="D2133">
        <v>9</v>
      </c>
      <c r="E2133" s="28" t="str">
        <f>VLOOKUP(U2133, method!$A$1:$B$15, 2, 0)</f>
        <v>中前</v>
      </c>
      <c r="F2133">
        <v>8</v>
      </c>
      <c r="G2133">
        <v>124</v>
      </c>
      <c r="H2133" s="46">
        <v>1000</v>
      </c>
      <c r="I2133" s="24" t="s">
        <v>146</v>
      </c>
      <c r="J2133">
        <v>0</v>
      </c>
      <c r="K2133">
        <v>57.5</v>
      </c>
      <c r="L2133">
        <v>10</v>
      </c>
      <c r="M2133">
        <v>5</v>
      </c>
      <c r="N2133">
        <v>25</v>
      </c>
      <c r="O2133" t="s">
        <v>532</v>
      </c>
      <c r="P2133" s="35" t="s">
        <v>455</v>
      </c>
      <c r="Q2133">
        <v>4</v>
      </c>
      <c r="R2133">
        <v>49</v>
      </c>
      <c r="S2133" s="17" t="s">
        <v>116</v>
      </c>
      <c r="T2133" t="s">
        <v>519</v>
      </c>
      <c r="U2133">
        <v>4</v>
      </c>
      <c r="V2133">
        <v>8</v>
      </c>
      <c r="W2133">
        <v>9</v>
      </c>
      <c r="AA2133">
        <v>1111</v>
      </c>
      <c r="AB2133" t="s">
        <v>30</v>
      </c>
    </row>
    <row r="2134" spans="1:29" x14ac:dyDescent="0.25">
      <c r="A2134" s="22" t="s">
        <v>79</v>
      </c>
      <c r="B2134" s="24" t="s">
        <v>115</v>
      </c>
      <c r="C2134">
        <v>15</v>
      </c>
      <c r="D2134" s="33">
        <v>3</v>
      </c>
      <c r="E2134" s="27" t="str">
        <f>VLOOKUP(U2134, method!$A$1:$B$15, 2, 0)</f>
        <v>中後</v>
      </c>
      <c r="F2134">
        <v>11</v>
      </c>
      <c r="G2134">
        <v>123</v>
      </c>
      <c r="H2134" s="46">
        <v>1000</v>
      </c>
      <c r="I2134" s="24" t="s">
        <v>146</v>
      </c>
      <c r="J2134">
        <v>0</v>
      </c>
      <c r="K2134">
        <v>56.86</v>
      </c>
      <c r="L2134">
        <v>13</v>
      </c>
      <c r="M2134">
        <v>4</v>
      </c>
      <c r="N2134">
        <v>25</v>
      </c>
      <c r="O2134" t="s">
        <v>532</v>
      </c>
      <c r="P2134" s="35" t="s">
        <v>455</v>
      </c>
      <c r="Q2134">
        <v>4</v>
      </c>
      <c r="R2134">
        <v>48</v>
      </c>
      <c r="S2134" s="17" t="s">
        <v>116</v>
      </c>
      <c r="T2134" s="10" t="s">
        <v>613</v>
      </c>
      <c r="U2134">
        <v>10</v>
      </c>
      <c r="V2134">
        <v>10</v>
      </c>
      <c r="W2134">
        <v>3</v>
      </c>
      <c r="AA2134">
        <v>1116</v>
      </c>
      <c r="AB2134" t="s">
        <v>30</v>
      </c>
    </row>
    <row r="2135" spans="1:29" x14ac:dyDescent="0.25">
      <c r="A2135" s="22" t="s">
        <v>79</v>
      </c>
      <c r="B2135" s="24" t="s">
        <v>115</v>
      </c>
      <c r="C2135">
        <v>8.8000000000000007</v>
      </c>
      <c r="D2135">
        <v>12</v>
      </c>
      <c r="E2135" s="27" t="str">
        <f>VLOOKUP(U2135, method!$A$1:$B$15, 2, 0)</f>
        <v>中後</v>
      </c>
      <c r="F2135">
        <v>1</v>
      </c>
      <c r="G2135">
        <v>124</v>
      </c>
      <c r="H2135" s="46">
        <v>1400</v>
      </c>
      <c r="I2135" s="20" t="s">
        <v>402</v>
      </c>
      <c r="J2135">
        <v>1</v>
      </c>
      <c r="K2135">
        <v>22.67</v>
      </c>
      <c r="L2135">
        <v>23</v>
      </c>
      <c r="M2135">
        <v>3</v>
      </c>
      <c r="N2135">
        <v>25</v>
      </c>
      <c r="O2135" t="s">
        <v>545</v>
      </c>
      <c r="P2135" s="35" t="s">
        <v>436</v>
      </c>
      <c r="Q2135">
        <v>4</v>
      </c>
      <c r="R2135">
        <v>49</v>
      </c>
      <c r="S2135" s="17" t="s">
        <v>116</v>
      </c>
      <c r="T2135" t="s">
        <v>548</v>
      </c>
      <c r="U2135">
        <v>8</v>
      </c>
      <c r="V2135">
        <v>6</v>
      </c>
      <c r="W2135">
        <v>6</v>
      </c>
      <c r="X2135">
        <v>12</v>
      </c>
      <c r="AA2135">
        <v>1118</v>
      </c>
      <c r="AB2135" t="s">
        <v>30</v>
      </c>
    </row>
    <row r="2136" spans="1:29" x14ac:dyDescent="0.25">
      <c r="A2136" s="22" t="s">
        <v>79</v>
      </c>
      <c r="B2136" s="24" t="s">
        <v>115</v>
      </c>
      <c r="C2136">
        <v>21</v>
      </c>
      <c r="D2136" s="33">
        <v>3</v>
      </c>
      <c r="E2136" s="28" t="str">
        <f>VLOOKUP(U2136, method!$A$1:$B$15, 2, 0)</f>
        <v>中前</v>
      </c>
      <c r="F2136">
        <v>9</v>
      </c>
      <c r="G2136">
        <v>124</v>
      </c>
      <c r="H2136" s="44">
        <v>1200</v>
      </c>
      <c r="I2136" s="20" t="s">
        <v>402</v>
      </c>
      <c r="J2136">
        <v>1</v>
      </c>
      <c r="K2136">
        <v>9.18</v>
      </c>
      <c r="L2136">
        <v>2</v>
      </c>
      <c r="M2136">
        <v>3</v>
      </c>
      <c r="N2136">
        <v>25</v>
      </c>
      <c r="O2136" t="s">
        <v>551</v>
      </c>
      <c r="P2136" s="35" t="s">
        <v>455</v>
      </c>
      <c r="Q2136">
        <v>4</v>
      </c>
      <c r="R2136">
        <v>48</v>
      </c>
      <c r="S2136" s="17" t="s">
        <v>116</v>
      </c>
      <c r="T2136" s="10" t="s">
        <v>376</v>
      </c>
      <c r="U2136">
        <v>6</v>
      </c>
      <c r="V2136">
        <v>5</v>
      </c>
      <c r="W2136">
        <v>3</v>
      </c>
      <c r="AA2136">
        <v>1127</v>
      </c>
      <c r="AB2136" t="s">
        <v>30</v>
      </c>
    </row>
    <row r="2137" spans="1:29" x14ac:dyDescent="0.25">
      <c r="A2137" s="22" t="s">
        <v>79</v>
      </c>
      <c r="B2137" s="24" t="s">
        <v>115</v>
      </c>
      <c r="C2137">
        <v>16</v>
      </c>
      <c r="D2137">
        <v>7</v>
      </c>
      <c r="E2137" s="29" t="str">
        <f>VLOOKUP(U2137, method!$A$1:$B$15, 2, 0)</f>
        <v>留後</v>
      </c>
      <c r="F2137">
        <v>11</v>
      </c>
      <c r="G2137">
        <v>127</v>
      </c>
      <c r="H2137" s="44">
        <v>1200</v>
      </c>
      <c r="I2137" s="23" t="s">
        <v>403</v>
      </c>
      <c r="J2137">
        <v>1</v>
      </c>
      <c r="K2137">
        <v>10.23</v>
      </c>
      <c r="L2137">
        <v>31</v>
      </c>
      <c r="M2137">
        <v>1</v>
      </c>
      <c r="N2137">
        <v>25</v>
      </c>
      <c r="O2137" t="s">
        <v>469</v>
      </c>
      <c r="P2137" s="35" t="s">
        <v>455</v>
      </c>
      <c r="Q2137">
        <v>4</v>
      </c>
      <c r="R2137">
        <v>49</v>
      </c>
      <c r="S2137" s="17" t="s">
        <v>116</v>
      </c>
      <c r="T2137" s="10">
        <v>2</v>
      </c>
      <c r="U2137">
        <v>12</v>
      </c>
      <c r="V2137">
        <v>12</v>
      </c>
      <c r="W2137">
        <v>7</v>
      </c>
      <c r="AA2137">
        <v>1125</v>
      </c>
      <c r="AB2137" t="s">
        <v>1407</v>
      </c>
    </row>
    <row r="2138" spans="1:29" x14ac:dyDescent="0.25">
      <c r="A2138" s="22" t="s">
        <v>79</v>
      </c>
      <c r="B2138" s="24" t="s">
        <v>115</v>
      </c>
      <c r="C2138">
        <v>7.6</v>
      </c>
      <c r="D2138" s="34">
        <v>4</v>
      </c>
      <c r="E2138" s="26" t="str">
        <f>VLOOKUP(U2138, method!$A$1:$B$15, 2, 0)</f>
        <v>放頭</v>
      </c>
      <c r="F2138">
        <v>1</v>
      </c>
      <c r="G2138">
        <v>123</v>
      </c>
      <c r="H2138" s="44">
        <v>1200</v>
      </c>
      <c r="I2138" s="18" t="s">
        <v>12</v>
      </c>
      <c r="J2138">
        <v>1</v>
      </c>
      <c r="K2138">
        <v>10.02</v>
      </c>
      <c r="L2138">
        <v>1</v>
      </c>
      <c r="M2138">
        <v>1</v>
      </c>
      <c r="N2138">
        <v>25</v>
      </c>
      <c r="O2138" t="s">
        <v>532</v>
      </c>
      <c r="P2138" s="35" t="s">
        <v>455</v>
      </c>
      <c r="Q2138">
        <v>4</v>
      </c>
      <c r="R2138">
        <v>50</v>
      </c>
      <c r="S2138" s="17" t="s">
        <v>116</v>
      </c>
      <c r="T2138" s="10" t="s">
        <v>442</v>
      </c>
      <c r="U2138">
        <v>3</v>
      </c>
      <c r="V2138">
        <v>1</v>
      </c>
      <c r="W2138">
        <v>4</v>
      </c>
      <c r="AA2138">
        <v>1141</v>
      </c>
      <c r="AB2138" t="s">
        <v>1411</v>
      </c>
    </row>
    <row r="2139" spans="1:29" x14ac:dyDescent="0.25">
      <c r="A2139" s="22" t="s">
        <v>79</v>
      </c>
      <c r="B2139" s="24" t="s">
        <v>115</v>
      </c>
      <c r="C2139">
        <v>35</v>
      </c>
      <c r="D2139">
        <v>12</v>
      </c>
      <c r="E2139" s="29" t="str">
        <f>VLOOKUP(U2139, method!$A$1:$B$15, 2, 0)</f>
        <v>留後</v>
      </c>
      <c r="F2139">
        <v>12</v>
      </c>
      <c r="G2139">
        <v>129</v>
      </c>
      <c r="H2139" s="46">
        <v>1400</v>
      </c>
      <c r="I2139" s="20" t="s">
        <v>56</v>
      </c>
      <c r="J2139">
        <v>1</v>
      </c>
      <c r="K2139">
        <v>23.43</v>
      </c>
      <c r="L2139">
        <v>8</v>
      </c>
      <c r="M2139">
        <v>12</v>
      </c>
      <c r="N2139">
        <v>24</v>
      </c>
      <c r="O2139" t="s">
        <v>545</v>
      </c>
      <c r="P2139" s="35" t="s">
        <v>455</v>
      </c>
      <c r="Q2139">
        <v>4</v>
      </c>
      <c r="R2139">
        <v>52</v>
      </c>
      <c r="S2139" s="17" t="s">
        <v>116</v>
      </c>
      <c r="T2139" t="s">
        <v>648</v>
      </c>
      <c r="U2139">
        <v>11</v>
      </c>
      <c r="V2139">
        <v>12</v>
      </c>
      <c r="W2139">
        <v>11</v>
      </c>
      <c r="X2139">
        <v>12</v>
      </c>
      <c r="AA2139">
        <v>1148</v>
      </c>
      <c r="AB2139" t="s">
        <v>1418</v>
      </c>
    </row>
    <row r="2140" spans="1:29" x14ac:dyDescent="0.25">
      <c r="A2140" s="22" t="s">
        <v>79</v>
      </c>
      <c r="B2140" s="24" t="s">
        <v>115</v>
      </c>
      <c r="C2140">
        <v>4.9000000000000004</v>
      </c>
      <c r="D2140" s="34">
        <v>4</v>
      </c>
      <c r="E2140" s="27" t="str">
        <f>VLOOKUP(U2140, method!$A$1:$B$15, 2, 0)</f>
        <v>中後</v>
      </c>
      <c r="F2140">
        <v>5</v>
      </c>
      <c r="G2140">
        <v>128</v>
      </c>
      <c r="H2140" s="44">
        <v>1200</v>
      </c>
      <c r="I2140" s="20" t="s">
        <v>56</v>
      </c>
      <c r="J2140">
        <v>1</v>
      </c>
      <c r="K2140">
        <v>9.51</v>
      </c>
      <c r="L2140">
        <v>17</v>
      </c>
      <c r="M2140">
        <v>11</v>
      </c>
      <c r="N2140">
        <v>24</v>
      </c>
      <c r="O2140" t="s">
        <v>469</v>
      </c>
      <c r="P2140" s="35" t="s">
        <v>455</v>
      </c>
      <c r="Q2140">
        <v>4</v>
      </c>
      <c r="R2140">
        <v>52</v>
      </c>
      <c r="S2140" s="17" t="s">
        <v>116</v>
      </c>
      <c r="T2140" t="s">
        <v>536</v>
      </c>
      <c r="U2140">
        <v>10</v>
      </c>
      <c r="V2140">
        <v>9</v>
      </c>
      <c r="W2140">
        <v>4</v>
      </c>
      <c r="AA2140">
        <v>1148</v>
      </c>
      <c r="AB2140" t="s">
        <v>635</v>
      </c>
    </row>
    <row r="2141" spans="1:29" x14ac:dyDescent="0.25">
      <c r="A2141" s="22" t="s">
        <v>79</v>
      </c>
      <c r="B2141" s="25" t="s">
        <v>119</v>
      </c>
      <c r="C2141">
        <v>7</v>
      </c>
      <c r="D2141" s="33">
        <v>3</v>
      </c>
      <c r="E2141" s="26" t="str">
        <f>VLOOKUP(U2141, method!$A$1:$B$15, 2, 0)</f>
        <v>放頭</v>
      </c>
      <c r="F2141">
        <v>1</v>
      </c>
      <c r="G2141">
        <v>120</v>
      </c>
      <c r="H2141" s="44">
        <v>1200</v>
      </c>
      <c r="I2141" s="15" t="s">
        <v>391</v>
      </c>
      <c r="J2141">
        <v>1</v>
      </c>
      <c r="K2141">
        <v>9.69</v>
      </c>
      <c r="L2141">
        <v>25</v>
      </c>
      <c r="M2141">
        <v>6</v>
      </c>
      <c r="N2141">
        <v>25</v>
      </c>
      <c r="O2141" s="31" t="s">
        <v>435</v>
      </c>
      <c r="P2141" s="35" t="s">
        <v>436</v>
      </c>
      <c r="Q2141">
        <v>4</v>
      </c>
      <c r="R2141">
        <v>45</v>
      </c>
      <c r="S2141" s="20" t="s">
        <v>121</v>
      </c>
      <c r="T2141" s="10" t="s">
        <v>376</v>
      </c>
      <c r="U2141">
        <v>1</v>
      </c>
      <c r="V2141">
        <v>1</v>
      </c>
      <c r="W2141">
        <v>3</v>
      </c>
      <c r="AA2141">
        <v>1202</v>
      </c>
      <c r="AB2141" t="s">
        <v>123</v>
      </c>
    </row>
    <row r="2142" spans="1:29" x14ac:dyDescent="0.25">
      <c r="A2142" s="22" t="s">
        <v>79</v>
      </c>
      <c r="B2142" s="25" t="s">
        <v>119</v>
      </c>
      <c r="C2142">
        <v>39</v>
      </c>
      <c r="D2142">
        <v>12</v>
      </c>
      <c r="E2142" s="29" t="str">
        <f>VLOOKUP(U2142, method!$A$1:$B$15, 2, 0)</f>
        <v>留後</v>
      </c>
      <c r="F2142">
        <v>10</v>
      </c>
      <c r="G2142">
        <v>127</v>
      </c>
      <c r="H2142" s="44">
        <v>1200</v>
      </c>
      <c r="I2142" s="24" t="s">
        <v>389</v>
      </c>
      <c r="J2142">
        <v>1</v>
      </c>
      <c r="K2142">
        <v>10.61</v>
      </c>
      <c r="L2142">
        <v>26</v>
      </c>
      <c r="M2142">
        <v>6</v>
      </c>
      <c r="N2142">
        <v>24</v>
      </c>
      <c r="O2142" s="31" t="s">
        <v>435</v>
      </c>
      <c r="P2142" s="35" t="s">
        <v>455</v>
      </c>
      <c r="Q2142">
        <v>4</v>
      </c>
      <c r="R2142">
        <v>49</v>
      </c>
      <c r="S2142" s="20" t="s">
        <v>121</v>
      </c>
      <c r="T2142">
        <v>7</v>
      </c>
      <c r="U2142">
        <v>12</v>
      </c>
      <c r="V2142">
        <v>12</v>
      </c>
      <c r="W2142">
        <v>12</v>
      </c>
      <c r="AA2142">
        <v>1184</v>
      </c>
      <c r="AB2142" t="s">
        <v>2012</v>
      </c>
    </row>
    <row r="2143" spans="1:29" x14ac:dyDescent="0.25">
      <c r="A2143" s="22" t="s">
        <v>79</v>
      </c>
      <c r="B2143" s="25" t="s">
        <v>119</v>
      </c>
      <c r="C2143" t="s">
        <v>463</v>
      </c>
      <c r="D2143" t="s">
        <v>1021</v>
      </c>
      <c r="F2143" t="s">
        <v>463</v>
      </c>
      <c r="G2143">
        <v>124</v>
      </c>
      <c r="H2143" s="46">
        <v>1000</v>
      </c>
      <c r="J2143" t="s">
        <v>463</v>
      </c>
      <c r="L2143">
        <v>8</v>
      </c>
      <c r="M2143">
        <v>6</v>
      </c>
      <c r="N2143">
        <v>24</v>
      </c>
      <c r="O2143" t="s">
        <v>532</v>
      </c>
      <c r="P2143" s="35" t="s">
        <v>455</v>
      </c>
      <c r="Q2143">
        <v>4</v>
      </c>
      <c r="R2143">
        <v>49</v>
      </c>
      <c r="S2143" s="20" t="s">
        <v>121</v>
      </c>
      <c r="T2143" t="s">
        <v>463</v>
      </c>
      <c r="U2143" t="s">
        <v>463</v>
      </c>
      <c r="AA2143" t="s">
        <v>463</v>
      </c>
      <c r="AB2143" t="s">
        <v>463</v>
      </c>
      <c r="AC2143" t="s">
        <v>463</v>
      </c>
    </row>
    <row r="2144" spans="1:29" x14ac:dyDescent="0.25">
      <c r="A2144" s="22" t="s">
        <v>79</v>
      </c>
      <c r="B2144" s="25" t="s">
        <v>119</v>
      </c>
      <c r="C2144">
        <v>20</v>
      </c>
      <c r="D2144">
        <v>11</v>
      </c>
      <c r="E2144" s="28" t="str">
        <f>VLOOKUP(U2144, method!$A$1:$B$15, 2, 0)</f>
        <v>中前</v>
      </c>
      <c r="F2144">
        <v>2</v>
      </c>
      <c r="G2144">
        <v>126</v>
      </c>
      <c r="H2144" s="46">
        <v>1000</v>
      </c>
      <c r="I2144" s="24" t="s">
        <v>389</v>
      </c>
      <c r="J2144">
        <v>0</v>
      </c>
      <c r="K2144">
        <v>57.2</v>
      </c>
      <c r="L2144">
        <v>26</v>
      </c>
      <c r="M2144">
        <v>5</v>
      </c>
      <c r="N2144">
        <v>24</v>
      </c>
      <c r="O2144" t="s">
        <v>545</v>
      </c>
      <c r="P2144" s="35" t="s">
        <v>455</v>
      </c>
      <c r="Q2144">
        <v>4</v>
      </c>
      <c r="R2144">
        <v>51</v>
      </c>
      <c r="S2144" s="20" t="s">
        <v>121</v>
      </c>
      <c r="T2144" t="s">
        <v>465</v>
      </c>
      <c r="U2144">
        <v>5</v>
      </c>
      <c r="V2144">
        <v>7</v>
      </c>
      <c r="W2144">
        <v>11</v>
      </c>
      <c r="AA2144">
        <v>1192</v>
      </c>
      <c r="AB2144" t="s">
        <v>152</v>
      </c>
    </row>
    <row r="2145" spans="1:28" x14ac:dyDescent="0.25">
      <c r="A2145" s="22" t="s">
        <v>79</v>
      </c>
      <c r="B2145" s="25" t="s">
        <v>119</v>
      </c>
      <c r="C2145">
        <v>47</v>
      </c>
      <c r="D2145" s="34">
        <v>4</v>
      </c>
      <c r="E2145" s="27" t="str">
        <f>VLOOKUP(U2145, method!$A$1:$B$15, 2, 0)</f>
        <v>中後</v>
      </c>
      <c r="F2145">
        <v>11</v>
      </c>
      <c r="G2145">
        <v>126</v>
      </c>
      <c r="H2145" s="46">
        <v>1000</v>
      </c>
      <c r="I2145" s="24" t="s">
        <v>146</v>
      </c>
      <c r="J2145">
        <v>0</v>
      </c>
      <c r="K2145">
        <v>57.33</v>
      </c>
      <c r="L2145">
        <v>5</v>
      </c>
      <c r="M2145">
        <v>5</v>
      </c>
      <c r="N2145">
        <v>24</v>
      </c>
      <c r="O2145" t="s">
        <v>551</v>
      </c>
      <c r="P2145" s="35" t="s">
        <v>455</v>
      </c>
      <c r="Q2145">
        <v>4</v>
      </c>
      <c r="R2145">
        <v>52</v>
      </c>
      <c r="S2145" s="20" t="s">
        <v>121</v>
      </c>
      <c r="T2145">
        <v>3</v>
      </c>
      <c r="U2145">
        <v>9</v>
      </c>
      <c r="V2145">
        <v>9</v>
      </c>
      <c r="W2145">
        <v>4</v>
      </c>
      <c r="AA2145">
        <v>1197</v>
      </c>
      <c r="AB2145" t="s">
        <v>906</v>
      </c>
    </row>
    <row r="2146" spans="1:28" x14ac:dyDescent="0.25">
      <c r="A2146" s="22" t="s">
        <v>79</v>
      </c>
      <c r="B2146" s="25" t="s">
        <v>119</v>
      </c>
      <c r="C2146">
        <v>25</v>
      </c>
      <c r="D2146">
        <v>12</v>
      </c>
      <c r="E2146" s="28" t="str">
        <f>VLOOKUP(U2146, method!$A$1:$B$15, 2, 0)</f>
        <v>中前</v>
      </c>
      <c r="F2146">
        <v>12</v>
      </c>
      <c r="G2146">
        <v>123</v>
      </c>
      <c r="H2146" s="44">
        <v>1200</v>
      </c>
      <c r="I2146" s="16" t="s">
        <v>140</v>
      </c>
      <c r="J2146">
        <v>1</v>
      </c>
      <c r="K2146">
        <v>11.18</v>
      </c>
      <c r="L2146">
        <v>7</v>
      </c>
      <c r="M2146">
        <v>4</v>
      </c>
      <c r="N2146">
        <v>24</v>
      </c>
      <c r="O2146" t="s">
        <v>469</v>
      </c>
      <c r="P2146" s="35" t="s">
        <v>455</v>
      </c>
      <c r="Q2146">
        <v>4</v>
      </c>
      <c r="R2146">
        <v>52</v>
      </c>
      <c r="S2146" s="20" t="s">
        <v>121</v>
      </c>
      <c r="T2146">
        <v>11</v>
      </c>
      <c r="U2146">
        <v>5</v>
      </c>
      <c r="V2146">
        <v>7</v>
      </c>
      <c r="W2146">
        <v>12</v>
      </c>
      <c r="AA2146">
        <v>1188</v>
      </c>
      <c r="AB2146" t="s">
        <v>100</v>
      </c>
    </row>
    <row r="2147" spans="1:28" x14ac:dyDescent="0.25">
      <c r="A2147" s="22" t="s">
        <v>79</v>
      </c>
      <c r="B2147" s="14" t="s">
        <v>125</v>
      </c>
      <c r="C2147">
        <v>48</v>
      </c>
      <c r="D2147">
        <v>10</v>
      </c>
      <c r="E2147" s="28" t="str">
        <f>VLOOKUP(U2147, method!$A$1:$B$15, 2, 0)</f>
        <v>中前</v>
      </c>
      <c r="F2147">
        <v>4</v>
      </c>
      <c r="G2147">
        <v>118</v>
      </c>
      <c r="H2147" s="44">
        <v>1200</v>
      </c>
      <c r="I2147" s="24" t="s">
        <v>146</v>
      </c>
      <c r="J2147">
        <v>1</v>
      </c>
      <c r="K2147">
        <v>10.73</v>
      </c>
      <c r="L2147">
        <v>18</v>
      </c>
      <c r="M2147">
        <v>5</v>
      </c>
      <c r="N2147">
        <v>25</v>
      </c>
      <c r="O2147" t="s">
        <v>511</v>
      </c>
      <c r="P2147" s="35" t="s">
        <v>455</v>
      </c>
      <c r="Q2147">
        <v>4</v>
      </c>
      <c r="R2147">
        <v>43</v>
      </c>
      <c r="S2147" s="21" t="s">
        <v>126</v>
      </c>
      <c r="T2147">
        <v>10</v>
      </c>
      <c r="U2147">
        <v>5</v>
      </c>
      <c r="V2147">
        <v>5</v>
      </c>
      <c r="W2147">
        <v>10</v>
      </c>
      <c r="AA2147">
        <v>968</v>
      </c>
      <c r="AB2147" t="s">
        <v>127</v>
      </c>
    </row>
    <row r="2148" spans="1:28" x14ac:dyDescent="0.25">
      <c r="A2148" s="22" t="s">
        <v>79</v>
      </c>
      <c r="B2148" s="14" t="s">
        <v>125</v>
      </c>
      <c r="C2148">
        <v>20</v>
      </c>
      <c r="D2148">
        <v>6</v>
      </c>
      <c r="E2148" s="29" t="str">
        <f>VLOOKUP(U2148, method!$A$1:$B$15, 2, 0)</f>
        <v>留後</v>
      </c>
      <c r="F2148">
        <v>12</v>
      </c>
      <c r="G2148">
        <v>120</v>
      </c>
      <c r="H2148" s="44">
        <v>1200</v>
      </c>
      <c r="I2148" s="24" t="s">
        <v>146</v>
      </c>
      <c r="J2148">
        <v>1</v>
      </c>
      <c r="K2148">
        <v>10.18</v>
      </c>
      <c r="L2148">
        <v>9</v>
      </c>
      <c r="M2148">
        <v>4</v>
      </c>
      <c r="N2148">
        <v>25</v>
      </c>
      <c r="O2148" s="31" t="s">
        <v>439</v>
      </c>
      <c r="P2148" s="35" t="s">
        <v>436</v>
      </c>
      <c r="Q2148">
        <v>4</v>
      </c>
      <c r="R2148">
        <v>43</v>
      </c>
      <c r="S2148" s="21" t="s">
        <v>126</v>
      </c>
      <c r="T2148">
        <v>4</v>
      </c>
      <c r="U2148">
        <v>11</v>
      </c>
      <c r="V2148">
        <v>10</v>
      </c>
      <c r="W2148">
        <v>6</v>
      </c>
      <c r="AA2148">
        <v>986</v>
      </c>
      <c r="AB2148" t="s">
        <v>127</v>
      </c>
    </row>
    <row r="2149" spans="1:28" x14ac:dyDescent="0.25">
      <c r="A2149" s="22" t="s">
        <v>79</v>
      </c>
      <c r="B2149" s="14" t="s">
        <v>125</v>
      </c>
      <c r="C2149">
        <v>11</v>
      </c>
      <c r="D2149" s="33">
        <v>1</v>
      </c>
      <c r="E2149" s="26" t="str">
        <f>VLOOKUP(U2149, method!$A$1:$B$15, 2, 0)</f>
        <v>放頭</v>
      </c>
      <c r="F2149">
        <v>4</v>
      </c>
      <c r="G2149">
        <v>133</v>
      </c>
      <c r="H2149" s="44">
        <v>1200</v>
      </c>
      <c r="I2149" s="19" t="s">
        <v>388</v>
      </c>
      <c r="J2149">
        <v>1</v>
      </c>
      <c r="K2149">
        <v>9.9700000000000006</v>
      </c>
      <c r="L2149">
        <v>19</v>
      </c>
      <c r="M2149">
        <v>2</v>
      </c>
      <c r="N2149">
        <v>25</v>
      </c>
      <c r="O2149" s="30" t="s">
        <v>445</v>
      </c>
      <c r="P2149" s="35" t="s">
        <v>455</v>
      </c>
      <c r="Q2149">
        <v>5</v>
      </c>
      <c r="R2149">
        <v>37</v>
      </c>
      <c r="S2149" s="21" t="s">
        <v>126</v>
      </c>
      <c r="T2149" s="10">
        <v>1</v>
      </c>
      <c r="U2149">
        <v>1</v>
      </c>
      <c r="V2149">
        <v>1</v>
      </c>
      <c r="W2149">
        <v>1</v>
      </c>
      <c r="AA2149">
        <v>1000</v>
      </c>
      <c r="AB2149" t="s">
        <v>127</v>
      </c>
    </row>
    <row r="2150" spans="1:28" x14ac:dyDescent="0.25">
      <c r="A2150" s="22" t="s">
        <v>79</v>
      </c>
      <c r="B2150" s="14" t="s">
        <v>125</v>
      </c>
      <c r="C2150">
        <v>16</v>
      </c>
      <c r="D2150">
        <v>10</v>
      </c>
      <c r="E2150" s="26" t="str">
        <f>VLOOKUP(U2150, method!$A$1:$B$15, 2, 0)</f>
        <v>放頭</v>
      </c>
      <c r="F2150">
        <v>11</v>
      </c>
      <c r="G2150">
        <v>132</v>
      </c>
      <c r="H2150" s="44">
        <v>1200</v>
      </c>
      <c r="I2150" s="19" t="s">
        <v>388</v>
      </c>
      <c r="J2150">
        <v>1</v>
      </c>
      <c r="K2150">
        <v>10.33</v>
      </c>
      <c r="L2150">
        <v>5</v>
      </c>
      <c r="M2150">
        <v>1</v>
      </c>
      <c r="N2150">
        <v>25</v>
      </c>
      <c r="O2150" t="s">
        <v>631</v>
      </c>
      <c r="P2150" s="35" t="s">
        <v>455</v>
      </c>
      <c r="Q2150">
        <v>5</v>
      </c>
      <c r="R2150">
        <v>37</v>
      </c>
      <c r="S2150" s="21" t="s">
        <v>126</v>
      </c>
      <c r="T2150" t="s">
        <v>480</v>
      </c>
      <c r="U2150">
        <v>3</v>
      </c>
      <c r="V2150">
        <v>3</v>
      </c>
      <c r="W2150">
        <v>10</v>
      </c>
      <c r="AA2150">
        <v>977</v>
      </c>
      <c r="AB2150" t="s">
        <v>127</v>
      </c>
    </row>
    <row r="2151" spans="1:28" x14ac:dyDescent="0.25">
      <c r="A2151" s="22" t="s">
        <v>79</v>
      </c>
      <c r="B2151" s="14" t="s">
        <v>125</v>
      </c>
      <c r="C2151">
        <v>25</v>
      </c>
      <c r="D2151" s="33">
        <v>2</v>
      </c>
      <c r="E2151" s="26" t="str">
        <f>VLOOKUP(U2151, method!$A$1:$B$15, 2, 0)</f>
        <v>放頭</v>
      </c>
      <c r="F2151">
        <v>4</v>
      </c>
      <c r="G2151">
        <v>131</v>
      </c>
      <c r="H2151" s="46">
        <v>1000</v>
      </c>
      <c r="I2151" s="19" t="s">
        <v>388</v>
      </c>
      <c r="J2151">
        <v>0</v>
      </c>
      <c r="K2151">
        <v>57.64</v>
      </c>
      <c r="L2151">
        <v>11</v>
      </c>
      <c r="M2151">
        <v>12</v>
      </c>
      <c r="N2151">
        <v>24</v>
      </c>
      <c r="O2151" s="30" t="s">
        <v>445</v>
      </c>
      <c r="P2151" s="35" t="s">
        <v>455</v>
      </c>
      <c r="Q2151">
        <v>5</v>
      </c>
      <c r="R2151">
        <v>36</v>
      </c>
      <c r="S2151" s="21" t="s">
        <v>126</v>
      </c>
      <c r="T2151" s="10" t="s">
        <v>539</v>
      </c>
      <c r="U2151">
        <v>1</v>
      </c>
      <c r="V2151">
        <v>1</v>
      </c>
      <c r="W2151">
        <v>2</v>
      </c>
      <c r="AA2151">
        <v>983</v>
      </c>
      <c r="AB2151" t="s">
        <v>127</v>
      </c>
    </row>
    <row r="2152" spans="1:28" x14ac:dyDescent="0.25">
      <c r="A2152" s="22" t="s">
        <v>79</v>
      </c>
      <c r="B2152" s="14" t="s">
        <v>125</v>
      </c>
      <c r="C2152">
        <v>16</v>
      </c>
      <c r="D2152" s="34">
        <v>5</v>
      </c>
      <c r="E2152" s="26" t="str">
        <f>VLOOKUP(U2152, method!$A$1:$B$15, 2, 0)</f>
        <v>放頭</v>
      </c>
      <c r="F2152">
        <v>1</v>
      </c>
      <c r="G2152">
        <v>132</v>
      </c>
      <c r="H2152" s="44">
        <v>1200</v>
      </c>
      <c r="I2152" s="19" t="s">
        <v>388</v>
      </c>
      <c r="J2152">
        <v>1</v>
      </c>
      <c r="K2152">
        <v>10.48</v>
      </c>
      <c r="L2152">
        <v>6</v>
      </c>
      <c r="M2152">
        <v>11</v>
      </c>
      <c r="N2152">
        <v>24</v>
      </c>
      <c r="O2152" s="31" t="s">
        <v>439</v>
      </c>
      <c r="P2152" s="35" t="s">
        <v>455</v>
      </c>
      <c r="Q2152">
        <v>5</v>
      </c>
      <c r="R2152">
        <v>37</v>
      </c>
      <c r="S2152" s="21" t="s">
        <v>126</v>
      </c>
      <c r="T2152" s="10" t="s">
        <v>552</v>
      </c>
      <c r="U2152">
        <v>3</v>
      </c>
      <c r="V2152">
        <v>3</v>
      </c>
      <c r="W2152">
        <v>5</v>
      </c>
      <c r="AA2152">
        <v>984</v>
      </c>
      <c r="AB2152" t="s">
        <v>127</v>
      </c>
    </row>
    <row r="2153" spans="1:28" x14ac:dyDescent="0.25">
      <c r="A2153" s="22" t="s">
        <v>79</v>
      </c>
      <c r="B2153" s="14" t="s">
        <v>125</v>
      </c>
      <c r="C2153">
        <v>6.9</v>
      </c>
      <c r="D2153">
        <v>11</v>
      </c>
      <c r="E2153" s="28" t="str">
        <f>VLOOKUP(U2153, method!$A$1:$B$15, 2, 0)</f>
        <v>中前</v>
      </c>
      <c r="F2153">
        <v>4</v>
      </c>
      <c r="G2153">
        <v>132</v>
      </c>
      <c r="H2153" s="44">
        <v>1200</v>
      </c>
      <c r="I2153" s="19" t="s">
        <v>388</v>
      </c>
      <c r="J2153">
        <v>1</v>
      </c>
      <c r="K2153">
        <v>11.48</v>
      </c>
      <c r="L2153">
        <v>27</v>
      </c>
      <c r="M2153">
        <v>10</v>
      </c>
      <c r="N2153">
        <v>24</v>
      </c>
      <c r="O2153" s="31" t="s">
        <v>435</v>
      </c>
      <c r="P2153" s="35" t="s">
        <v>455</v>
      </c>
      <c r="Q2153">
        <v>5</v>
      </c>
      <c r="R2153">
        <v>37</v>
      </c>
      <c r="S2153" s="21" t="s">
        <v>126</v>
      </c>
      <c r="T2153">
        <v>8</v>
      </c>
      <c r="U2153">
        <v>7</v>
      </c>
      <c r="V2153">
        <v>7</v>
      </c>
      <c r="W2153">
        <v>11</v>
      </c>
      <c r="AA2153">
        <v>980</v>
      </c>
      <c r="AB2153" t="s">
        <v>127</v>
      </c>
    </row>
    <row r="2154" spans="1:28" x14ac:dyDescent="0.25">
      <c r="A2154" s="22" t="s">
        <v>79</v>
      </c>
      <c r="B2154" s="14" t="s">
        <v>125</v>
      </c>
      <c r="C2154">
        <v>8.5</v>
      </c>
      <c r="D2154">
        <v>7</v>
      </c>
      <c r="E2154" s="26" t="str">
        <f>VLOOKUP(U2154, method!$A$1:$B$15, 2, 0)</f>
        <v>放頭</v>
      </c>
      <c r="F2154">
        <v>6</v>
      </c>
      <c r="G2154">
        <v>130</v>
      </c>
      <c r="H2154" s="44">
        <v>1200</v>
      </c>
      <c r="I2154" s="19" t="s">
        <v>388</v>
      </c>
      <c r="J2154">
        <v>1</v>
      </c>
      <c r="K2154">
        <v>10.39</v>
      </c>
      <c r="L2154">
        <v>1</v>
      </c>
      <c r="M2154">
        <v>10</v>
      </c>
      <c r="N2154">
        <v>24</v>
      </c>
      <c r="O2154" t="s">
        <v>631</v>
      </c>
      <c r="P2154" s="35" t="s">
        <v>436</v>
      </c>
      <c r="Q2154">
        <v>5</v>
      </c>
      <c r="R2154">
        <v>37</v>
      </c>
      <c r="S2154" s="21" t="s">
        <v>126</v>
      </c>
      <c r="T2154" t="s">
        <v>637</v>
      </c>
      <c r="U2154">
        <v>3</v>
      </c>
      <c r="V2154">
        <v>3</v>
      </c>
      <c r="W2154">
        <v>7</v>
      </c>
      <c r="AA2154">
        <v>997</v>
      </c>
      <c r="AB2154" t="s">
        <v>127</v>
      </c>
    </row>
    <row r="2155" spans="1:28" x14ac:dyDescent="0.25">
      <c r="A2155" s="22" t="s">
        <v>79</v>
      </c>
      <c r="B2155" s="14" t="s">
        <v>125</v>
      </c>
      <c r="C2155">
        <v>15</v>
      </c>
      <c r="D2155" s="33">
        <v>1</v>
      </c>
      <c r="E2155" s="26" t="str">
        <f>VLOOKUP(U2155, method!$A$1:$B$15, 2, 0)</f>
        <v>放頭</v>
      </c>
      <c r="F2155">
        <v>9</v>
      </c>
      <c r="G2155">
        <v>126</v>
      </c>
      <c r="H2155" s="44">
        <v>1200</v>
      </c>
      <c r="I2155" s="19" t="s">
        <v>388</v>
      </c>
      <c r="J2155">
        <v>1</v>
      </c>
      <c r="K2155">
        <v>9.98</v>
      </c>
      <c r="L2155">
        <v>8</v>
      </c>
      <c r="M2155">
        <v>9</v>
      </c>
      <c r="N2155">
        <v>24</v>
      </c>
      <c r="O2155" t="s">
        <v>545</v>
      </c>
      <c r="P2155" s="36" t="s">
        <v>440</v>
      </c>
      <c r="Q2155">
        <v>5</v>
      </c>
      <c r="R2155">
        <v>31</v>
      </c>
      <c r="S2155" s="21" t="s">
        <v>126</v>
      </c>
      <c r="T2155" s="10" t="s">
        <v>376</v>
      </c>
      <c r="U2155">
        <v>3</v>
      </c>
      <c r="V2155">
        <v>2</v>
      </c>
      <c r="W2155">
        <v>1</v>
      </c>
      <c r="AA2155">
        <v>974</v>
      </c>
      <c r="AB2155" t="s">
        <v>127</v>
      </c>
    </row>
    <row r="2156" spans="1:28" x14ac:dyDescent="0.25">
      <c r="A2156" s="22" t="s">
        <v>79</v>
      </c>
      <c r="B2156" s="14" t="s">
        <v>125</v>
      </c>
      <c r="C2156">
        <v>11</v>
      </c>
      <c r="D2156">
        <v>7</v>
      </c>
      <c r="E2156" s="29" t="str">
        <f>VLOOKUP(U2156, method!$A$1:$B$15, 2, 0)</f>
        <v>留後</v>
      </c>
      <c r="F2156">
        <v>12</v>
      </c>
      <c r="G2156">
        <v>130</v>
      </c>
      <c r="H2156" s="46">
        <v>1000</v>
      </c>
      <c r="I2156" s="19" t="s">
        <v>388</v>
      </c>
      <c r="J2156">
        <v>0</v>
      </c>
      <c r="K2156">
        <v>58.37</v>
      </c>
      <c r="L2156">
        <v>5</v>
      </c>
      <c r="M2156">
        <v>6</v>
      </c>
      <c r="N2156">
        <v>24</v>
      </c>
      <c r="O2156" s="31" t="s">
        <v>439</v>
      </c>
      <c r="P2156" s="36" t="s">
        <v>440</v>
      </c>
      <c r="Q2156">
        <v>5</v>
      </c>
      <c r="R2156">
        <v>35</v>
      </c>
      <c r="S2156" s="21" t="s">
        <v>126</v>
      </c>
      <c r="T2156">
        <v>3</v>
      </c>
      <c r="U2156">
        <v>11</v>
      </c>
      <c r="V2156">
        <v>10</v>
      </c>
      <c r="W2156">
        <v>7</v>
      </c>
      <c r="AA2156">
        <v>984</v>
      </c>
      <c r="AB2156" t="s">
        <v>127</v>
      </c>
    </row>
    <row r="2157" spans="1:28" x14ac:dyDescent="0.25">
      <c r="A2157" s="22" t="s">
        <v>79</v>
      </c>
      <c r="B2157" s="14" t="s">
        <v>125</v>
      </c>
      <c r="C2157">
        <v>53</v>
      </c>
      <c r="D2157" s="33">
        <v>3</v>
      </c>
      <c r="E2157" s="29" t="str">
        <f>VLOOKUP(U2157, method!$A$1:$B$15, 2, 0)</f>
        <v>留後</v>
      </c>
      <c r="F2157">
        <v>11</v>
      </c>
      <c r="G2157">
        <v>131</v>
      </c>
      <c r="H2157" s="44">
        <v>1200</v>
      </c>
      <c r="I2157" s="19" t="s">
        <v>388</v>
      </c>
      <c r="J2157">
        <v>1</v>
      </c>
      <c r="K2157">
        <v>10.94</v>
      </c>
      <c r="L2157">
        <v>8</v>
      </c>
      <c r="M2157">
        <v>5</v>
      </c>
      <c r="N2157">
        <v>24</v>
      </c>
      <c r="O2157" s="30" t="s">
        <v>445</v>
      </c>
      <c r="P2157" s="35" t="s">
        <v>455</v>
      </c>
      <c r="Q2157">
        <v>5</v>
      </c>
      <c r="R2157">
        <v>36</v>
      </c>
      <c r="S2157" s="21" t="s">
        <v>126</v>
      </c>
      <c r="T2157" s="10">
        <v>2</v>
      </c>
      <c r="U2157">
        <v>11</v>
      </c>
      <c r="V2157">
        <v>11</v>
      </c>
      <c r="W2157">
        <v>3</v>
      </c>
      <c r="AA2157">
        <v>973</v>
      </c>
      <c r="AB2157" t="s">
        <v>127</v>
      </c>
    </row>
    <row r="2158" spans="1:28" x14ac:dyDescent="0.25">
      <c r="A2158" s="22" t="s">
        <v>79</v>
      </c>
      <c r="B2158" s="14" t="s">
        <v>125</v>
      </c>
      <c r="C2158">
        <v>44</v>
      </c>
      <c r="D2158">
        <v>6</v>
      </c>
      <c r="E2158" s="27" t="str">
        <f>VLOOKUP(U2158, method!$A$1:$B$15, 2, 0)</f>
        <v>中後</v>
      </c>
      <c r="F2158">
        <v>5</v>
      </c>
      <c r="G2158">
        <v>133</v>
      </c>
      <c r="H2158" s="46">
        <v>1000</v>
      </c>
      <c r="I2158" s="14" t="s">
        <v>45</v>
      </c>
      <c r="J2158">
        <v>0</v>
      </c>
      <c r="K2158">
        <v>57.95</v>
      </c>
      <c r="L2158">
        <v>17</v>
      </c>
      <c r="M2158">
        <v>4</v>
      </c>
      <c r="N2158">
        <v>24</v>
      </c>
      <c r="O2158" s="31" t="s">
        <v>435</v>
      </c>
      <c r="P2158" s="35" t="s">
        <v>455</v>
      </c>
      <c r="Q2158">
        <v>5</v>
      </c>
      <c r="R2158">
        <v>38</v>
      </c>
      <c r="S2158" s="21" t="s">
        <v>126</v>
      </c>
      <c r="T2158" t="s">
        <v>519</v>
      </c>
      <c r="U2158">
        <v>8</v>
      </c>
      <c r="V2158">
        <v>9</v>
      </c>
      <c r="W2158">
        <v>6</v>
      </c>
      <c r="AA2158">
        <v>975</v>
      </c>
      <c r="AB2158" t="s">
        <v>127</v>
      </c>
    </row>
    <row r="2159" spans="1:28" x14ac:dyDescent="0.25">
      <c r="A2159" s="22" t="s">
        <v>79</v>
      </c>
      <c r="B2159" s="14" t="s">
        <v>125</v>
      </c>
      <c r="C2159">
        <v>58</v>
      </c>
      <c r="D2159">
        <v>8</v>
      </c>
      <c r="E2159" s="28" t="str">
        <f>VLOOKUP(U2159, method!$A$1:$B$15, 2, 0)</f>
        <v>中前</v>
      </c>
      <c r="F2159">
        <v>8</v>
      </c>
      <c r="G2159">
        <v>115</v>
      </c>
      <c r="H2159" s="44">
        <v>1200</v>
      </c>
      <c r="I2159" s="14" t="s">
        <v>45</v>
      </c>
      <c r="J2159">
        <v>1</v>
      </c>
      <c r="K2159">
        <v>11.44</v>
      </c>
      <c r="L2159">
        <v>10</v>
      </c>
      <c r="M2159">
        <v>4</v>
      </c>
      <c r="N2159">
        <v>24</v>
      </c>
      <c r="O2159" s="30" t="s">
        <v>445</v>
      </c>
      <c r="P2159" s="35" t="s">
        <v>455</v>
      </c>
      <c r="Q2159">
        <v>4</v>
      </c>
      <c r="R2159">
        <v>40</v>
      </c>
      <c r="S2159" s="21" t="s">
        <v>126</v>
      </c>
      <c r="T2159" t="s">
        <v>637</v>
      </c>
      <c r="U2159">
        <v>6</v>
      </c>
      <c r="V2159">
        <v>6</v>
      </c>
      <c r="W2159">
        <v>8</v>
      </c>
      <c r="AA2159">
        <v>991</v>
      </c>
      <c r="AB2159" t="s">
        <v>127</v>
      </c>
    </row>
    <row r="2160" spans="1:28" x14ac:dyDescent="0.25">
      <c r="A2160" s="22" t="s">
        <v>79</v>
      </c>
      <c r="B2160" s="14" t="s">
        <v>125</v>
      </c>
      <c r="C2160">
        <v>165</v>
      </c>
      <c r="D2160">
        <v>8</v>
      </c>
      <c r="E2160" s="27" t="str">
        <f>VLOOKUP(U2160, method!$A$1:$B$15, 2, 0)</f>
        <v>中後</v>
      </c>
      <c r="F2160">
        <v>12</v>
      </c>
      <c r="G2160">
        <v>113</v>
      </c>
      <c r="H2160" s="44">
        <v>1200</v>
      </c>
      <c r="I2160" s="17" t="s">
        <v>512</v>
      </c>
      <c r="J2160">
        <v>1</v>
      </c>
      <c r="K2160">
        <v>11.42</v>
      </c>
      <c r="L2160">
        <v>13</v>
      </c>
      <c r="M2160">
        <v>3</v>
      </c>
      <c r="N2160">
        <v>24</v>
      </c>
      <c r="O2160" s="31" t="s">
        <v>435</v>
      </c>
      <c r="P2160" s="35" t="s">
        <v>455</v>
      </c>
      <c r="Q2160">
        <v>4</v>
      </c>
      <c r="R2160">
        <v>42</v>
      </c>
      <c r="S2160" s="21" t="s">
        <v>126</v>
      </c>
      <c r="T2160" t="s">
        <v>637</v>
      </c>
      <c r="U2160">
        <v>10</v>
      </c>
      <c r="V2160">
        <v>10</v>
      </c>
      <c r="W2160">
        <v>8</v>
      </c>
      <c r="AA2160">
        <v>988</v>
      </c>
      <c r="AB2160" t="s">
        <v>127</v>
      </c>
    </row>
    <row r="2161" spans="1:28" x14ac:dyDescent="0.25">
      <c r="A2161" s="22" t="s">
        <v>79</v>
      </c>
      <c r="B2161" s="14" t="s">
        <v>125</v>
      </c>
      <c r="C2161">
        <v>107</v>
      </c>
      <c r="D2161">
        <v>11</v>
      </c>
      <c r="E2161" s="29" t="str">
        <f>VLOOKUP(U2161, method!$A$1:$B$15, 2, 0)</f>
        <v>留後</v>
      </c>
      <c r="F2161">
        <v>11</v>
      </c>
      <c r="G2161">
        <v>121</v>
      </c>
      <c r="H2161" s="46">
        <v>1000</v>
      </c>
      <c r="I2161" s="14" t="s">
        <v>45</v>
      </c>
      <c r="J2161">
        <v>0</v>
      </c>
      <c r="K2161">
        <v>58.31</v>
      </c>
      <c r="L2161">
        <v>15</v>
      </c>
      <c r="M2161">
        <v>2</v>
      </c>
      <c r="N2161">
        <v>24</v>
      </c>
      <c r="O2161" s="31" t="s">
        <v>435</v>
      </c>
      <c r="P2161" s="35" t="s">
        <v>455</v>
      </c>
      <c r="Q2161">
        <v>4</v>
      </c>
      <c r="R2161">
        <v>45</v>
      </c>
      <c r="S2161" s="21" t="s">
        <v>126</v>
      </c>
      <c r="T2161" t="s">
        <v>533</v>
      </c>
      <c r="U2161">
        <v>11</v>
      </c>
      <c r="V2161">
        <v>10</v>
      </c>
      <c r="W2161">
        <v>11</v>
      </c>
      <c r="AA2161">
        <v>988</v>
      </c>
      <c r="AB2161" t="s">
        <v>2020</v>
      </c>
    </row>
    <row r="2162" spans="1:28" x14ac:dyDescent="0.25">
      <c r="A2162" s="22" t="s">
        <v>79</v>
      </c>
      <c r="B2162" s="14" t="s">
        <v>125</v>
      </c>
      <c r="C2162">
        <v>195</v>
      </c>
      <c r="D2162">
        <v>14</v>
      </c>
      <c r="E2162" s="27" t="str">
        <f>VLOOKUP(U2162, method!$A$1:$B$15, 2, 0)</f>
        <v>中後</v>
      </c>
      <c r="F2162">
        <v>1</v>
      </c>
      <c r="G2162">
        <v>123</v>
      </c>
      <c r="H2162" s="46">
        <v>1000</v>
      </c>
      <c r="I2162" s="21" t="s">
        <v>61</v>
      </c>
      <c r="J2162">
        <v>0</v>
      </c>
      <c r="K2162">
        <v>59.91</v>
      </c>
      <c r="L2162">
        <v>21</v>
      </c>
      <c r="M2162">
        <v>1</v>
      </c>
      <c r="N2162">
        <v>24</v>
      </c>
      <c r="O2162" t="s">
        <v>545</v>
      </c>
      <c r="P2162" s="35" t="s">
        <v>455</v>
      </c>
      <c r="Q2162">
        <v>4</v>
      </c>
      <c r="R2162">
        <v>48</v>
      </c>
      <c r="S2162" s="21" t="s">
        <v>126</v>
      </c>
      <c r="T2162" t="s">
        <v>1648</v>
      </c>
      <c r="U2162">
        <v>10</v>
      </c>
      <c r="V2162">
        <v>13</v>
      </c>
      <c r="W2162">
        <v>14</v>
      </c>
      <c r="AA2162">
        <v>982</v>
      </c>
      <c r="AB2162" t="s">
        <v>2022</v>
      </c>
    </row>
    <row r="2163" spans="1:28" x14ac:dyDescent="0.25">
      <c r="A2163" s="22" t="s">
        <v>79</v>
      </c>
      <c r="B2163" s="14" t="s">
        <v>125</v>
      </c>
      <c r="C2163">
        <v>73</v>
      </c>
      <c r="D2163">
        <v>10</v>
      </c>
      <c r="E2163" s="27" t="str">
        <f>VLOOKUP(U2163, method!$A$1:$B$15, 2, 0)</f>
        <v>中後</v>
      </c>
      <c r="F2163">
        <v>7</v>
      </c>
      <c r="G2163">
        <v>127</v>
      </c>
      <c r="H2163" s="46">
        <v>1000</v>
      </c>
      <c r="I2163" s="16" t="s">
        <v>71</v>
      </c>
      <c r="J2163">
        <v>0</v>
      </c>
      <c r="K2163">
        <v>58.35</v>
      </c>
      <c r="L2163">
        <v>4</v>
      </c>
      <c r="M2163">
        <v>1</v>
      </c>
      <c r="N2163">
        <v>24</v>
      </c>
      <c r="O2163" s="31" t="s">
        <v>439</v>
      </c>
      <c r="P2163" s="35" t="s">
        <v>455</v>
      </c>
      <c r="Q2163">
        <v>4</v>
      </c>
      <c r="R2163">
        <v>50</v>
      </c>
      <c r="S2163" s="21" t="s">
        <v>126</v>
      </c>
      <c r="T2163" t="s">
        <v>508</v>
      </c>
      <c r="U2163">
        <v>8</v>
      </c>
      <c r="V2163">
        <v>8</v>
      </c>
      <c r="W2163">
        <v>10</v>
      </c>
      <c r="AA2163">
        <v>984</v>
      </c>
      <c r="AB2163" t="s">
        <v>557</v>
      </c>
    </row>
    <row r="2164" spans="1:28" x14ac:dyDescent="0.25">
      <c r="A2164" s="22" t="s">
        <v>79</v>
      </c>
      <c r="B2164" s="14" t="s">
        <v>125</v>
      </c>
      <c r="C2164">
        <v>88</v>
      </c>
      <c r="D2164">
        <v>14</v>
      </c>
      <c r="E2164" s="29" t="str">
        <f>VLOOKUP(U2164, method!$A$1:$B$15, 2, 0)</f>
        <v>留後</v>
      </c>
      <c r="F2164">
        <v>9</v>
      </c>
      <c r="G2164">
        <v>128</v>
      </c>
      <c r="H2164" s="46">
        <v>1000</v>
      </c>
      <c r="I2164" s="18" t="s">
        <v>201</v>
      </c>
      <c r="J2164">
        <v>0</v>
      </c>
      <c r="K2164">
        <v>57.21</v>
      </c>
      <c r="L2164">
        <v>21</v>
      </c>
      <c r="M2164">
        <v>5</v>
      </c>
      <c r="N2164">
        <v>23</v>
      </c>
      <c r="O2164" t="s">
        <v>631</v>
      </c>
      <c r="P2164" s="35" t="s">
        <v>455</v>
      </c>
      <c r="Q2164">
        <v>4</v>
      </c>
      <c r="R2164">
        <v>52</v>
      </c>
      <c r="S2164" s="14" t="s">
        <v>181</v>
      </c>
      <c r="T2164">
        <v>13</v>
      </c>
      <c r="U2164">
        <v>11</v>
      </c>
      <c r="V2164">
        <v>10</v>
      </c>
      <c r="W2164">
        <v>14</v>
      </c>
      <c r="AA2164">
        <v>962</v>
      </c>
      <c r="AB2164" t="s">
        <v>463</v>
      </c>
    </row>
    <row r="2165" spans="1:28" x14ac:dyDescent="0.25">
      <c r="A2165" s="22" t="s">
        <v>79</v>
      </c>
      <c r="B2165" s="15" t="s">
        <v>2658</v>
      </c>
      <c r="C2165">
        <v>34</v>
      </c>
      <c r="D2165" s="34">
        <v>4</v>
      </c>
      <c r="E2165" s="28" t="str">
        <f>VLOOKUP(U2165, method!$A$1:$B$15, 2, 0)</f>
        <v>中前</v>
      </c>
      <c r="F2165">
        <v>8</v>
      </c>
      <c r="G2165">
        <v>131</v>
      </c>
      <c r="H2165" s="46">
        <v>1000</v>
      </c>
      <c r="I2165" s="15" t="s">
        <v>390</v>
      </c>
      <c r="J2165">
        <v>0</v>
      </c>
      <c r="K2165">
        <v>56.81</v>
      </c>
      <c r="L2165">
        <v>1</v>
      </c>
      <c r="M2165">
        <v>7</v>
      </c>
      <c r="N2165">
        <v>25</v>
      </c>
      <c r="O2165" t="s">
        <v>532</v>
      </c>
      <c r="P2165" s="35" t="s">
        <v>455</v>
      </c>
      <c r="Q2165">
        <v>4</v>
      </c>
      <c r="R2165">
        <v>51</v>
      </c>
      <c r="S2165" s="19" t="s">
        <v>57</v>
      </c>
      <c r="T2165" t="s">
        <v>456</v>
      </c>
      <c r="U2165">
        <v>6</v>
      </c>
      <c r="V2165">
        <v>5</v>
      </c>
      <c r="W2165">
        <v>4</v>
      </c>
      <c r="AA2165">
        <v>1029</v>
      </c>
      <c r="AB2165" t="s">
        <v>16</v>
      </c>
    </row>
    <row r="2166" spans="1:28" x14ac:dyDescent="0.25">
      <c r="A2166" s="22" t="s">
        <v>79</v>
      </c>
      <c r="B2166" s="15" t="s">
        <v>2658</v>
      </c>
      <c r="C2166">
        <v>5.6</v>
      </c>
      <c r="D2166">
        <v>8</v>
      </c>
      <c r="E2166" s="28" t="str">
        <f>VLOOKUP(U2166, method!$A$1:$B$15, 2, 0)</f>
        <v>中前</v>
      </c>
      <c r="F2166">
        <v>5</v>
      </c>
      <c r="G2166">
        <v>129</v>
      </c>
      <c r="H2166" s="44">
        <v>1200</v>
      </c>
      <c r="I2166" s="18" t="s">
        <v>12</v>
      </c>
      <c r="J2166">
        <v>1</v>
      </c>
      <c r="K2166">
        <v>11.51</v>
      </c>
      <c r="L2166">
        <v>4</v>
      </c>
      <c r="M2166">
        <v>6</v>
      </c>
      <c r="N2166">
        <v>25</v>
      </c>
      <c r="O2166" s="31" t="s">
        <v>439</v>
      </c>
      <c r="P2166" s="36" t="s">
        <v>440</v>
      </c>
      <c r="Q2166">
        <v>4</v>
      </c>
      <c r="R2166">
        <v>53</v>
      </c>
      <c r="S2166" s="19" t="s">
        <v>57</v>
      </c>
      <c r="T2166">
        <v>8</v>
      </c>
      <c r="U2166">
        <v>4</v>
      </c>
      <c r="V2166">
        <v>2</v>
      </c>
      <c r="W2166">
        <v>8</v>
      </c>
      <c r="AA2166">
        <v>1036</v>
      </c>
      <c r="AB2166" t="s">
        <v>16</v>
      </c>
    </row>
    <row r="2167" spans="1:28" x14ac:dyDescent="0.25">
      <c r="A2167" s="22" t="s">
        <v>79</v>
      </c>
      <c r="B2167" s="15" t="s">
        <v>2658</v>
      </c>
      <c r="C2167">
        <v>5.9</v>
      </c>
      <c r="D2167">
        <v>6</v>
      </c>
      <c r="E2167" s="28" t="str">
        <f>VLOOKUP(U2167, method!$A$1:$B$15, 2, 0)</f>
        <v>中前</v>
      </c>
      <c r="F2167">
        <v>3</v>
      </c>
      <c r="G2167">
        <v>128</v>
      </c>
      <c r="H2167" s="44">
        <v>1200</v>
      </c>
      <c r="I2167" s="21" t="s">
        <v>61</v>
      </c>
      <c r="J2167">
        <v>1</v>
      </c>
      <c r="K2167">
        <v>10.57</v>
      </c>
      <c r="L2167">
        <v>14</v>
      </c>
      <c r="M2167">
        <v>5</v>
      </c>
      <c r="N2167">
        <v>25</v>
      </c>
      <c r="O2167" s="30" t="s">
        <v>445</v>
      </c>
      <c r="P2167" s="35" t="s">
        <v>436</v>
      </c>
      <c r="Q2167">
        <v>4</v>
      </c>
      <c r="R2167">
        <v>53</v>
      </c>
      <c r="S2167" s="19" t="s">
        <v>57</v>
      </c>
      <c r="T2167" t="s">
        <v>536</v>
      </c>
      <c r="U2167">
        <v>5</v>
      </c>
      <c r="V2167">
        <v>6</v>
      </c>
      <c r="W2167">
        <v>6</v>
      </c>
      <c r="AA2167">
        <v>1038</v>
      </c>
      <c r="AB2167" t="s">
        <v>16</v>
      </c>
    </row>
    <row r="2168" spans="1:28" x14ac:dyDescent="0.25">
      <c r="A2168" s="22" t="s">
        <v>79</v>
      </c>
      <c r="B2168" s="15" t="s">
        <v>2658</v>
      </c>
      <c r="C2168">
        <v>28</v>
      </c>
      <c r="D2168" s="33">
        <v>2</v>
      </c>
      <c r="E2168" s="26" t="str">
        <f>VLOOKUP(U2168, method!$A$1:$B$15, 2, 0)</f>
        <v>放頭</v>
      </c>
      <c r="F2168">
        <v>6</v>
      </c>
      <c r="G2168">
        <v>128</v>
      </c>
      <c r="H2168" s="44">
        <v>1200</v>
      </c>
      <c r="I2168" s="15" t="s">
        <v>390</v>
      </c>
      <c r="J2168">
        <v>1</v>
      </c>
      <c r="K2168">
        <v>9.91</v>
      </c>
      <c r="L2168">
        <v>9</v>
      </c>
      <c r="M2168">
        <v>4</v>
      </c>
      <c r="N2168">
        <v>25</v>
      </c>
      <c r="O2168" s="31" t="s">
        <v>439</v>
      </c>
      <c r="P2168" s="35" t="s">
        <v>436</v>
      </c>
      <c r="Q2168">
        <v>4</v>
      </c>
      <c r="R2168">
        <v>52</v>
      </c>
      <c r="S2168" s="19" t="s">
        <v>57</v>
      </c>
      <c r="T2168" s="10" t="s">
        <v>488</v>
      </c>
      <c r="U2168">
        <v>2</v>
      </c>
      <c r="V2168">
        <v>2</v>
      </c>
      <c r="W2168">
        <v>2</v>
      </c>
      <c r="AA2168">
        <v>1031</v>
      </c>
      <c r="AB2168" t="s">
        <v>16</v>
      </c>
    </row>
    <row r="2169" spans="1:28" x14ac:dyDescent="0.25">
      <c r="A2169" s="22" t="s">
        <v>79</v>
      </c>
      <c r="B2169" s="15" t="s">
        <v>2658</v>
      </c>
      <c r="C2169">
        <v>24</v>
      </c>
      <c r="D2169">
        <v>9</v>
      </c>
      <c r="E2169" s="27" t="str">
        <f>VLOOKUP(U2169, method!$A$1:$B$15, 2, 0)</f>
        <v>中後</v>
      </c>
      <c r="F2169">
        <v>9</v>
      </c>
      <c r="G2169">
        <v>130</v>
      </c>
      <c r="H2169" s="44">
        <v>1200</v>
      </c>
      <c r="I2169" s="25" t="s">
        <v>120</v>
      </c>
      <c r="J2169">
        <v>1</v>
      </c>
      <c r="K2169">
        <v>10.26</v>
      </c>
      <c r="L2169">
        <v>19</v>
      </c>
      <c r="M2169">
        <v>3</v>
      </c>
      <c r="N2169">
        <v>25</v>
      </c>
      <c r="O2169" s="30" t="s">
        <v>445</v>
      </c>
      <c r="P2169" s="35" t="s">
        <v>436</v>
      </c>
      <c r="Q2169">
        <v>4</v>
      </c>
      <c r="R2169">
        <v>54</v>
      </c>
      <c r="S2169" s="19" t="s">
        <v>57</v>
      </c>
      <c r="T2169" t="s">
        <v>546</v>
      </c>
      <c r="U2169">
        <v>8</v>
      </c>
      <c r="V2169">
        <v>5</v>
      </c>
      <c r="W2169">
        <v>9</v>
      </c>
      <c r="AA2169">
        <v>1034</v>
      </c>
      <c r="AB2169" t="s">
        <v>16</v>
      </c>
    </row>
    <row r="2170" spans="1:28" x14ac:dyDescent="0.25">
      <c r="A2170" s="22" t="s">
        <v>79</v>
      </c>
      <c r="B2170" s="15" t="s">
        <v>2658</v>
      </c>
      <c r="C2170">
        <v>74</v>
      </c>
      <c r="D2170" s="34">
        <v>5</v>
      </c>
      <c r="E2170" s="27" t="str">
        <f>VLOOKUP(U2170, method!$A$1:$B$15, 2, 0)</f>
        <v>中後</v>
      </c>
      <c r="F2170">
        <v>7</v>
      </c>
      <c r="G2170">
        <v>130</v>
      </c>
      <c r="H2170" s="44">
        <v>1200</v>
      </c>
      <c r="I2170" s="25" t="s">
        <v>120</v>
      </c>
      <c r="J2170">
        <v>1</v>
      </c>
      <c r="K2170">
        <v>10.130000000000001</v>
      </c>
      <c r="L2170">
        <v>19</v>
      </c>
      <c r="M2170">
        <v>2</v>
      </c>
      <c r="N2170">
        <v>25</v>
      </c>
      <c r="O2170" s="30" t="s">
        <v>445</v>
      </c>
      <c r="P2170" s="35" t="s">
        <v>455</v>
      </c>
      <c r="Q2170">
        <v>4</v>
      </c>
      <c r="R2170">
        <v>55</v>
      </c>
      <c r="S2170" s="19" t="s">
        <v>57</v>
      </c>
      <c r="T2170" s="10">
        <v>2</v>
      </c>
      <c r="U2170">
        <v>8</v>
      </c>
      <c r="V2170">
        <v>7</v>
      </c>
      <c r="W2170">
        <v>5</v>
      </c>
      <c r="AA2170">
        <v>1033</v>
      </c>
      <c r="AB2170" t="s">
        <v>16</v>
      </c>
    </row>
    <row r="2171" spans="1:28" x14ac:dyDescent="0.25">
      <c r="A2171" s="22" t="s">
        <v>79</v>
      </c>
      <c r="B2171" s="15" t="s">
        <v>2658</v>
      </c>
      <c r="C2171">
        <v>13</v>
      </c>
      <c r="D2171">
        <v>11</v>
      </c>
      <c r="E2171" s="29" t="str">
        <f>VLOOKUP(U2171, method!$A$1:$B$15, 2, 0)</f>
        <v>留後</v>
      </c>
      <c r="F2171">
        <v>8</v>
      </c>
      <c r="G2171">
        <v>132</v>
      </c>
      <c r="H2171" s="44">
        <v>1200</v>
      </c>
      <c r="I2171" s="25" t="s">
        <v>26</v>
      </c>
      <c r="J2171">
        <v>1</v>
      </c>
      <c r="K2171">
        <v>10.8</v>
      </c>
      <c r="L2171">
        <v>22</v>
      </c>
      <c r="M2171">
        <v>1</v>
      </c>
      <c r="N2171">
        <v>25</v>
      </c>
      <c r="O2171" s="31" t="s">
        <v>435</v>
      </c>
      <c r="P2171" s="35" t="s">
        <v>455</v>
      </c>
      <c r="Q2171">
        <v>4</v>
      </c>
      <c r="R2171">
        <v>57</v>
      </c>
      <c r="S2171" s="19" t="s">
        <v>57</v>
      </c>
      <c r="T2171" t="s">
        <v>519</v>
      </c>
      <c r="U2171">
        <v>11</v>
      </c>
      <c r="V2171">
        <v>10</v>
      </c>
      <c r="W2171">
        <v>11</v>
      </c>
      <c r="AA2171">
        <v>1038</v>
      </c>
      <c r="AB2171" t="s">
        <v>16</v>
      </c>
    </row>
    <row r="2172" spans="1:28" x14ac:dyDescent="0.25">
      <c r="A2172" s="22" t="s">
        <v>79</v>
      </c>
      <c r="B2172" s="15" t="s">
        <v>2658</v>
      </c>
      <c r="C2172">
        <v>113</v>
      </c>
      <c r="D2172" s="34">
        <v>4</v>
      </c>
      <c r="E2172" s="27" t="str">
        <f>VLOOKUP(U2172, method!$A$1:$B$15, 2, 0)</f>
        <v>中後</v>
      </c>
      <c r="F2172">
        <v>9</v>
      </c>
      <c r="G2172">
        <v>134</v>
      </c>
      <c r="H2172" s="46">
        <v>1000</v>
      </c>
      <c r="I2172" s="25" t="s">
        <v>26</v>
      </c>
      <c r="J2172">
        <v>0</v>
      </c>
      <c r="K2172">
        <v>57.55</v>
      </c>
      <c r="L2172">
        <v>26</v>
      </c>
      <c r="M2172">
        <v>12</v>
      </c>
      <c r="N2172">
        <v>24</v>
      </c>
      <c r="O2172" s="31" t="s">
        <v>451</v>
      </c>
      <c r="P2172" s="35" t="s">
        <v>455</v>
      </c>
      <c r="Q2172">
        <v>4</v>
      </c>
      <c r="R2172">
        <v>58</v>
      </c>
      <c r="S2172" s="19" t="s">
        <v>57</v>
      </c>
      <c r="T2172" t="s">
        <v>456</v>
      </c>
      <c r="U2172">
        <v>8</v>
      </c>
      <c r="V2172">
        <v>9</v>
      </c>
      <c r="W2172">
        <v>4</v>
      </c>
      <c r="AA2172">
        <v>1041</v>
      </c>
      <c r="AB2172" t="s">
        <v>915</v>
      </c>
    </row>
    <row r="2173" spans="1:28" x14ac:dyDescent="0.25">
      <c r="A2173" s="22" t="s">
        <v>79</v>
      </c>
      <c r="B2173" s="15" t="s">
        <v>2658</v>
      </c>
      <c r="C2173">
        <v>204</v>
      </c>
      <c r="D2173">
        <v>14</v>
      </c>
      <c r="E2173" s="26" t="str">
        <f>VLOOKUP(U2173, method!$A$1:$B$15, 2, 0)</f>
        <v>放頭</v>
      </c>
      <c r="F2173">
        <v>13</v>
      </c>
      <c r="G2173">
        <v>122</v>
      </c>
      <c r="H2173" s="44">
        <v>1200</v>
      </c>
      <c r="I2173" s="21" t="s">
        <v>61</v>
      </c>
      <c r="J2173">
        <v>1</v>
      </c>
      <c r="K2173">
        <v>12.86</v>
      </c>
      <c r="L2173">
        <v>1</v>
      </c>
      <c r="M2173">
        <v>7</v>
      </c>
      <c r="N2173">
        <v>24</v>
      </c>
      <c r="O2173" t="s">
        <v>551</v>
      </c>
      <c r="P2173" s="35" t="s">
        <v>455</v>
      </c>
      <c r="Q2173">
        <v>3</v>
      </c>
      <c r="R2173">
        <v>62</v>
      </c>
      <c r="S2173" s="19" t="s">
        <v>57</v>
      </c>
      <c r="T2173" t="s">
        <v>2025</v>
      </c>
      <c r="U2173">
        <v>3</v>
      </c>
      <c r="V2173">
        <v>8</v>
      </c>
      <c r="W2173">
        <v>14</v>
      </c>
      <c r="AA2173">
        <v>1050</v>
      </c>
      <c r="AB2173" t="s">
        <v>321</v>
      </c>
    </row>
    <row r="2174" spans="1:28" x14ac:dyDescent="0.25">
      <c r="A2174" s="22" t="s">
        <v>79</v>
      </c>
      <c r="B2174" s="15" t="s">
        <v>2658</v>
      </c>
      <c r="C2174">
        <v>124</v>
      </c>
      <c r="D2174">
        <v>12</v>
      </c>
      <c r="E2174" s="26" t="str">
        <f>VLOOKUP(U2174, method!$A$1:$B$15, 2, 0)</f>
        <v>放頭</v>
      </c>
      <c r="F2174">
        <v>8</v>
      </c>
      <c r="G2174">
        <v>120</v>
      </c>
      <c r="H2174" s="46">
        <v>1400</v>
      </c>
      <c r="I2174" s="25" t="s">
        <v>26</v>
      </c>
      <c r="J2174">
        <v>1</v>
      </c>
      <c r="K2174">
        <v>24.3</v>
      </c>
      <c r="L2174">
        <v>8</v>
      </c>
      <c r="M2174">
        <v>6</v>
      </c>
      <c r="N2174">
        <v>24</v>
      </c>
      <c r="O2174" t="s">
        <v>532</v>
      </c>
      <c r="P2174" s="35" t="s">
        <v>455</v>
      </c>
      <c r="Q2174">
        <v>3</v>
      </c>
      <c r="R2174">
        <v>64</v>
      </c>
      <c r="S2174" s="19" t="s">
        <v>57</v>
      </c>
      <c r="T2174" t="s">
        <v>2027</v>
      </c>
      <c r="U2174">
        <v>2</v>
      </c>
      <c r="V2174">
        <v>2</v>
      </c>
      <c r="W2174">
        <v>6</v>
      </c>
      <c r="X2174">
        <v>12</v>
      </c>
      <c r="AA2174">
        <v>1058</v>
      </c>
      <c r="AB2174" t="s">
        <v>16</v>
      </c>
    </row>
    <row r="2175" spans="1:28" x14ac:dyDescent="0.25">
      <c r="A2175" s="22" t="s">
        <v>79</v>
      </c>
      <c r="B2175" s="15" t="s">
        <v>2658</v>
      </c>
      <c r="C2175">
        <v>144</v>
      </c>
      <c r="D2175">
        <v>14</v>
      </c>
      <c r="E2175" s="28" t="str">
        <f>VLOOKUP(U2175, method!$A$1:$B$15, 2, 0)</f>
        <v>中前</v>
      </c>
      <c r="F2175">
        <v>13</v>
      </c>
      <c r="G2175">
        <v>120</v>
      </c>
      <c r="H2175" s="46">
        <v>1400</v>
      </c>
      <c r="I2175" s="25" t="s">
        <v>26</v>
      </c>
      <c r="J2175">
        <v>1</v>
      </c>
      <c r="K2175">
        <v>25.14</v>
      </c>
      <c r="L2175">
        <v>19</v>
      </c>
      <c r="M2175">
        <v>5</v>
      </c>
      <c r="N2175">
        <v>24</v>
      </c>
      <c r="O2175" t="s">
        <v>631</v>
      </c>
      <c r="P2175" s="35" t="s">
        <v>455</v>
      </c>
      <c r="Q2175">
        <v>3</v>
      </c>
      <c r="R2175">
        <v>64</v>
      </c>
      <c r="S2175" s="19" t="s">
        <v>57</v>
      </c>
      <c r="T2175" t="s">
        <v>801</v>
      </c>
      <c r="U2175">
        <v>7</v>
      </c>
      <c r="V2175">
        <v>7</v>
      </c>
      <c r="W2175">
        <v>10</v>
      </c>
      <c r="X2175">
        <v>14</v>
      </c>
      <c r="AA2175">
        <v>1056</v>
      </c>
      <c r="AB2175" t="s">
        <v>100</v>
      </c>
    </row>
    <row r="2176" spans="1:28" x14ac:dyDescent="0.25">
      <c r="A2176" s="22" t="s">
        <v>79</v>
      </c>
      <c r="B2176" s="16" t="s">
        <v>2660</v>
      </c>
      <c r="C2176">
        <v>60</v>
      </c>
      <c r="D2176" s="34">
        <v>4</v>
      </c>
      <c r="E2176" s="29" t="str">
        <f>VLOOKUP(U2176, method!$A$1:$B$15, 2, 0)</f>
        <v>留後</v>
      </c>
      <c r="F2176">
        <v>7</v>
      </c>
      <c r="G2176">
        <v>128</v>
      </c>
      <c r="H2176" s="44">
        <v>1200</v>
      </c>
      <c r="I2176" s="15" t="s">
        <v>390</v>
      </c>
      <c r="J2176">
        <v>1</v>
      </c>
      <c r="K2176">
        <v>11.24</v>
      </c>
      <c r="L2176">
        <v>4</v>
      </c>
      <c r="M2176">
        <v>6</v>
      </c>
      <c r="N2176">
        <v>25</v>
      </c>
      <c r="O2176" s="31" t="s">
        <v>439</v>
      </c>
      <c r="P2176" s="36" t="s">
        <v>440</v>
      </c>
      <c r="Q2176">
        <v>4</v>
      </c>
      <c r="R2176">
        <v>52</v>
      </c>
      <c r="S2176" s="16" t="s">
        <v>40</v>
      </c>
      <c r="T2176" t="s">
        <v>473</v>
      </c>
      <c r="U2176">
        <v>12</v>
      </c>
      <c r="V2176">
        <v>12</v>
      </c>
      <c r="W2176">
        <v>4</v>
      </c>
      <c r="AA2176">
        <v>1023</v>
      </c>
      <c r="AB2176" t="s">
        <v>463</v>
      </c>
    </row>
  </sheetData>
  <phoneticPr fontId="3" type="noConversion"/>
  <conditionalFormatting sqref="C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:C10485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2:G3000 Z3001:Z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3001:I1048576 F2:F3000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3000 F3001:F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">
    <cfRule type="colorScale" priority="5">
      <colorScale>
        <cfvo type="min"/>
        <cfvo type="max"/>
        <color rgb="FFFFEF9C"/>
        <color rgb="FF63BE7B"/>
      </colorScale>
    </cfRule>
  </conditionalFormatting>
  <conditionalFormatting sqref="R2:R3000 U3001:U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U1:Z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Z3000 AB3001:AF1048576 J3001:K104857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olorScale" priority="2">
      <colorScale>
        <cfvo type="min"/>
        <cfvo type="max"/>
        <color rgb="FFFFEF9C"/>
        <color rgb="FF63BE7B"/>
      </colorScale>
    </cfRule>
  </conditionalFormatting>
  <conditionalFormatting sqref="AA2:AA3000 AH3001:AH1048576">
    <cfRule type="colorScale" priority="9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8A05E-8F81-4DF6-A1E6-68B01DAA6C2A}">
  <sheetPr codeName="工作表7"/>
  <dimension ref="A1:B22"/>
  <sheetViews>
    <sheetView workbookViewId="0">
      <selection activeCell="G15" sqref="G15"/>
    </sheetView>
  </sheetViews>
  <sheetFormatPr defaultRowHeight="15.75" x14ac:dyDescent="0.25"/>
  <sheetData>
    <row r="1" spans="1:2" x14ac:dyDescent="0.25">
      <c r="A1" t="s">
        <v>103</v>
      </c>
      <c r="B1">
        <v>0.34313725490196079</v>
      </c>
    </row>
    <row r="2" spans="1:2" x14ac:dyDescent="0.25">
      <c r="A2" t="s">
        <v>89</v>
      </c>
      <c r="B2">
        <v>0.25219298245614036</v>
      </c>
    </row>
    <row r="3" spans="1:2" x14ac:dyDescent="0.25">
      <c r="A3" t="s">
        <v>131</v>
      </c>
      <c r="B3">
        <v>0.30263157894736842</v>
      </c>
    </row>
    <row r="4" spans="1:2" x14ac:dyDescent="0.25">
      <c r="A4" t="s">
        <v>121</v>
      </c>
      <c r="B4">
        <v>0.27138643067846607</v>
      </c>
    </row>
    <row r="5" spans="1:2" x14ac:dyDescent="0.25">
      <c r="A5" t="s">
        <v>116</v>
      </c>
      <c r="B5">
        <v>0.23456790123456789</v>
      </c>
    </row>
    <row r="6" spans="1:2" x14ac:dyDescent="0.25">
      <c r="A6" t="s">
        <v>68</v>
      </c>
      <c r="B6">
        <v>0.28244274809160308</v>
      </c>
    </row>
    <row r="7" spans="1:2" x14ac:dyDescent="0.25">
      <c r="A7" t="s">
        <v>95</v>
      </c>
      <c r="B7">
        <v>0.29569892473118281</v>
      </c>
    </row>
    <row r="8" spans="1:2" x14ac:dyDescent="0.25">
      <c r="A8" t="s">
        <v>126</v>
      </c>
      <c r="B8">
        <v>0.29607250755287007</v>
      </c>
    </row>
    <row r="9" spans="1:2" x14ac:dyDescent="0.25">
      <c r="A9" t="s">
        <v>13</v>
      </c>
      <c r="B9">
        <v>0.26062322946175637</v>
      </c>
    </row>
    <row r="10" spans="1:2" x14ac:dyDescent="0.25">
      <c r="A10" t="s">
        <v>57</v>
      </c>
      <c r="B10">
        <v>0.25617283950617287</v>
      </c>
    </row>
    <row r="11" spans="1:2" x14ac:dyDescent="0.25">
      <c r="A11" t="s">
        <v>27</v>
      </c>
      <c r="B11">
        <v>0.23702031602708803</v>
      </c>
    </row>
    <row r="12" spans="1:2" x14ac:dyDescent="0.25">
      <c r="A12" t="s">
        <v>20</v>
      </c>
      <c r="B12">
        <v>0.22121212121212122</v>
      </c>
    </row>
    <row r="13" spans="1:2" x14ac:dyDescent="0.25">
      <c r="A13" t="s">
        <v>46</v>
      </c>
      <c r="B13">
        <v>0.23048327137546468</v>
      </c>
    </row>
    <row r="14" spans="1:2" x14ac:dyDescent="0.25">
      <c r="A14" t="s">
        <v>279</v>
      </c>
      <c r="B14">
        <v>0.29032258064516131</v>
      </c>
    </row>
    <row r="15" spans="1:2" x14ac:dyDescent="0.25">
      <c r="A15" t="s">
        <v>77</v>
      </c>
      <c r="B15">
        <v>0.22580645161290322</v>
      </c>
    </row>
    <row r="16" spans="1:2" x14ac:dyDescent="0.25">
      <c r="A16" t="s">
        <v>40</v>
      </c>
      <c r="B16">
        <v>0.21296296296296297</v>
      </c>
    </row>
    <row r="17" spans="1:2" x14ac:dyDescent="0.25">
      <c r="A17" t="s">
        <v>34</v>
      </c>
      <c r="B17">
        <v>0.17183098591549295</v>
      </c>
    </row>
    <row r="18" spans="1:2" x14ac:dyDescent="0.25">
      <c r="A18" t="s">
        <v>188</v>
      </c>
      <c r="B18">
        <v>0.19391634980988592</v>
      </c>
    </row>
    <row r="19" spans="1:2" x14ac:dyDescent="0.25">
      <c r="A19" t="s">
        <v>72</v>
      </c>
      <c r="B19">
        <v>0.16988416988416988</v>
      </c>
    </row>
    <row r="20" spans="1:2" x14ac:dyDescent="0.25">
      <c r="A20" t="s">
        <v>51</v>
      </c>
      <c r="B20">
        <v>0.17587939698492464</v>
      </c>
    </row>
    <row r="21" spans="1:2" x14ac:dyDescent="0.25">
      <c r="A21" t="s">
        <v>62</v>
      </c>
      <c r="B21">
        <v>0.16666666666666666</v>
      </c>
    </row>
    <row r="22" spans="1:2" x14ac:dyDescent="0.25">
      <c r="A22" t="s">
        <v>181</v>
      </c>
      <c r="B22">
        <v>0.22839506172839505</v>
      </c>
    </row>
  </sheetData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B2C58-20B4-4518-82FC-46CBE11544A7}">
  <sheetPr codeName="工作表8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0BDD-9E2C-4E0F-9C64-55112217DF65}">
  <sheetPr codeName="工作表9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427</v>
      </c>
    </row>
    <row r="2" spans="1:2" x14ac:dyDescent="0.25">
      <c r="A2">
        <v>2</v>
      </c>
      <c r="B2" t="s">
        <v>427</v>
      </c>
    </row>
    <row r="3" spans="1:2" x14ac:dyDescent="0.25">
      <c r="A3">
        <v>3</v>
      </c>
      <c r="B3" t="s">
        <v>427</v>
      </c>
    </row>
    <row r="4" spans="1:2" x14ac:dyDescent="0.25">
      <c r="A4">
        <v>4</v>
      </c>
      <c r="B4" t="s">
        <v>428</v>
      </c>
    </row>
    <row r="5" spans="1:2" x14ac:dyDescent="0.25">
      <c r="A5">
        <v>5</v>
      </c>
      <c r="B5" t="s">
        <v>428</v>
      </c>
    </row>
    <row r="6" spans="1:2" x14ac:dyDescent="0.25">
      <c r="A6">
        <v>6</v>
      </c>
      <c r="B6" t="s">
        <v>428</v>
      </c>
    </row>
    <row r="7" spans="1:2" x14ac:dyDescent="0.25">
      <c r="A7">
        <v>7</v>
      </c>
      <c r="B7" t="s">
        <v>428</v>
      </c>
    </row>
    <row r="8" spans="1:2" x14ac:dyDescent="0.25">
      <c r="A8">
        <v>8</v>
      </c>
      <c r="B8" t="s">
        <v>429</v>
      </c>
    </row>
    <row r="9" spans="1:2" x14ac:dyDescent="0.25">
      <c r="A9">
        <v>9</v>
      </c>
      <c r="B9" t="s">
        <v>429</v>
      </c>
    </row>
    <row r="10" spans="1:2" x14ac:dyDescent="0.25">
      <c r="A10">
        <v>10</v>
      </c>
      <c r="B10" t="s">
        <v>429</v>
      </c>
    </row>
    <row r="11" spans="1:2" x14ac:dyDescent="0.25">
      <c r="A11">
        <v>11</v>
      </c>
      <c r="B11" t="s">
        <v>430</v>
      </c>
    </row>
    <row r="12" spans="1:2" x14ac:dyDescent="0.25">
      <c r="A12">
        <v>12</v>
      </c>
      <c r="B12" t="s">
        <v>430</v>
      </c>
    </row>
    <row r="13" spans="1:2" x14ac:dyDescent="0.25">
      <c r="A13">
        <v>13</v>
      </c>
      <c r="B13" t="s">
        <v>430</v>
      </c>
    </row>
    <row r="14" spans="1:2" x14ac:dyDescent="0.25">
      <c r="A14">
        <v>14</v>
      </c>
      <c r="B14" t="s">
        <v>430</v>
      </c>
    </row>
  </sheetData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1225-5B63-422B-B714-E1DE53EC489C}">
  <sheetPr codeName="工作表15"/>
  <dimension ref="A1:B127"/>
  <sheetViews>
    <sheetView topLeftCell="A96" workbookViewId="0">
      <selection activeCell="G13" sqref="G13"/>
    </sheetView>
  </sheetViews>
  <sheetFormatPr defaultRowHeight="15.75" x14ac:dyDescent="0.25"/>
  <sheetData>
    <row r="1" spans="1:2" x14ac:dyDescent="0.25">
      <c r="A1" t="s">
        <v>2</v>
      </c>
      <c r="B1" t="s">
        <v>2039</v>
      </c>
    </row>
    <row r="3" spans="1:2" x14ac:dyDescent="0.25">
      <c r="A3" t="s">
        <v>2030</v>
      </c>
      <c r="B3" t="s">
        <v>2507</v>
      </c>
    </row>
    <row r="4" spans="1:2" x14ac:dyDescent="0.25">
      <c r="A4" t="s">
        <v>11</v>
      </c>
      <c r="B4">
        <v>1</v>
      </c>
    </row>
    <row r="5" spans="1:2" x14ac:dyDescent="0.25">
      <c r="A5" t="s">
        <v>18</v>
      </c>
      <c r="B5">
        <v>2</v>
      </c>
    </row>
    <row r="6" spans="1:2" x14ac:dyDescent="0.25">
      <c r="A6" t="s">
        <v>25</v>
      </c>
      <c r="B6">
        <v>3</v>
      </c>
    </row>
    <row r="7" spans="1:2" x14ac:dyDescent="0.25">
      <c r="A7" t="s">
        <v>32</v>
      </c>
      <c r="B7">
        <v>4</v>
      </c>
    </row>
    <row r="8" spans="1:2" x14ac:dyDescent="0.25">
      <c r="A8" t="s">
        <v>38</v>
      </c>
      <c r="B8">
        <v>5</v>
      </c>
    </row>
    <row r="9" spans="1:2" x14ac:dyDescent="0.25">
      <c r="A9" t="s">
        <v>44</v>
      </c>
      <c r="B9">
        <v>6</v>
      </c>
    </row>
    <row r="10" spans="1:2" x14ac:dyDescent="0.25">
      <c r="A10" t="s">
        <v>49</v>
      </c>
      <c r="B10">
        <v>7</v>
      </c>
    </row>
    <row r="11" spans="1:2" x14ac:dyDescent="0.25">
      <c r="A11" t="s">
        <v>55</v>
      </c>
      <c r="B11">
        <v>8</v>
      </c>
    </row>
    <row r="12" spans="1:2" x14ac:dyDescent="0.25">
      <c r="A12" t="s">
        <v>60</v>
      </c>
      <c r="B12">
        <v>9</v>
      </c>
    </row>
    <row r="13" spans="1:2" x14ac:dyDescent="0.25">
      <c r="A13" t="s">
        <v>66</v>
      </c>
      <c r="B13">
        <v>10</v>
      </c>
    </row>
    <row r="14" spans="1:2" x14ac:dyDescent="0.25">
      <c r="A14" t="s">
        <v>70</v>
      </c>
      <c r="B14">
        <v>11</v>
      </c>
    </row>
    <row r="15" spans="1:2" x14ac:dyDescent="0.25">
      <c r="A15" t="s">
        <v>75</v>
      </c>
      <c r="B15">
        <v>12</v>
      </c>
    </row>
    <row r="17" spans="1:2" x14ac:dyDescent="0.25">
      <c r="A17" t="s">
        <v>2030</v>
      </c>
      <c r="B17" t="s">
        <v>2032</v>
      </c>
    </row>
    <row r="18" spans="1:2" x14ac:dyDescent="0.25">
      <c r="A18" t="s">
        <v>80</v>
      </c>
      <c r="B18">
        <v>1</v>
      </c>
    </row>
    <row r="19" spans="1:2" x14ac:dyDescent="0.25">
      <c r="A19" t="s">
        <v>84</v>
      </c>
      <c r="B19">
        <v>2</v>
      </c>
    </row>
    <row r="20" spans="1:2" x14ac:dyDescent="0.25">
      <c r="A20" t="s">
        <v>88</v>
      </c>
      <c r="B20">
        <v>3</v>
      </c>
    </row>
    <row r="21" spans="1:2" x14ac:dyDescent="0.25">
      <c r="A21" t="s">
        <v>94</v>
      </c>
      <c r="B21">
        <v>4</v>
      </c>
    </row>
    <row r="22" spans="1:2" x14ac:dyDescent="0.25">
      <c r="A22" t="s">
        <v>98</v>
      </c>
      <c r="B22">
        <v>5</v>
      </c>
    </row>
    <row r="23" spans="1:2" x14ac:dyDescent="0.25">
      <c r="A23" t="s">
        <v>102</v>
      </c>
      <c r="B23">
        <v>6</v>
      </c>
    </row>
    <row r="24" spans="1:2" x14ac:dyDescent="0.25">
      <c r="A24" t="s">
        <v>106</v>
      </c>
      <c r="B24">
        <v>7</v>
      </c>
    </row>
    <row r="25" spans="1:2" x14ac:dyDescent="0.25">
      <c r="A25" t="s">
        <v>108</v>
      </c>
      <c r="B25">
        <v>8</v>
      </c>
    </row>
    <row r="26" spans="1:2" x14ac:dyDescent="0.25">
      <c r="A26" t="s">
        <v>111</v>
      </c>
      <c r="B26">
        <v>9</v>
      </c>
    </row>
    <row r="27" spans="1:2" x14ac:dyDescent="0.25">
      <c r="A27" t="s">
        <v>115</v>
      </c>
      <c r="B27">
        <v>10</v>
      </c>
    </row>
    <row r="28" spans="1:2" x14ac:dyDescent="0.25">
      <c r="A28" t="s">
        <v>119</v>
      </c>
      <c r="B28">
        <v>11</v>
      </c>
    </row>
    <row r="29" spans="1:2" x14ac:dyDescent="0.25">
      <c r="A29" t="s">
        <v>125</v>
      </c>
      <c r="B29">
        <v>12</v>
      </c>
    </row>
    <row r="31" spans="1:2" x14ac:dyDescent="0.25">
      <c r="A31" t="s">
        <v>2030</v>
      </c>
      <c r="B31" t="s">
        <v>2032</v>
      </c>
    </row>
    <row r="32" spans="1:2" x14ac:dyDescent="0.25">
      <c r="A32" t="s">
        <v>130</v>
      </c>
      <c r="B32">
        <v>1</v>
      </c>
    </row>
    <row r="33" spans="1:2" x14ac:dyDescent="0.25">
      <c r="A33" t="s">
        <v>135</v>
      </c>
      <c r="B33">
        <v>2</v>
      </c>
    </row>
    <row r="34" spans="1:2" x14ac:dyDescent="0.25">
      <c r="A34" t="s">
        <v>137</v>
      </c>
      <c r="B34">
        <v>3</v>
      </c>
    </row>
    <row r="35" spans="1:2" x14ac:dyDescent="0.25">
      <c r="A35" t="s">
        <v>139</v>
      </c>
      <c r="B35">
        <v>4</v>
      </c>
    </row>
    <row r="36" spans="1:2" x14ac:dyDescent="0.25">
      <c r="A36" t="s">
        <v>142</v>
      </c>
      <c r="B36">
        <v>5</v>
      </c>
    </row>
    <row r="37" spans="1:2" x14ac:dyDescent="0.25">
      <c r="A37" t="s">
        <v>145</v>
      </c>
      <c r="B37">
        <v>6</v>
      </c>
    </row>
    <row r="38" spans="1:2" x14ac:dyDescent="0.25">
      <c r="A38" t="s">
        <v>148</v>
      </c>
      <c r="B38">
        <v>7</v>
      </c>
    </row>
    <row r="39" spans="1:2" x14ac:dyDescent="0.25">
      <c r="A39" t="s">
        <v>150</v>
      </c>
      <c r="B39">
        <v>8</v>
      </c>
    </row>
    <row r="40" spans="1:2" x14ac:dyDescent="0.25">
      <c r="A40" t="s">
        <v>154</v>
      </c>
      <c r="B40">
        <v>9</v>
      </c>
    </row>
    <row r="41" spans="1:2" x14ac:dyDescent="0.25">
      <c r="A41" t="s">
        <v>157</v>
      </c>
      <c r="B41">
        <v>10</v>
      </c>
    </row>
    <row r="42" spans="1:2" x14ac:dyDescent="0.25">
      <c r="A42" t="s">
        <v>160</v>
      </c>
      <c r="B42">
        <v>11</v>
      </c>
    </row>
    <row r="43" spans="1:2" x14ac:dyDescent="0.25">
      <c r="A43" t="s">
        <v>164</v>
      </c>
      <c r="B43">
        <v>12</v>
      </c>
    </row>
    <row r="45" spans="1:2" x14ac:dyDescent="0.25">
      <c r="A45" t="s">
        <v>2033</v>
      </c>
      <c r="B45" t="s">
        <v>2032</v>
      </c>
    </row>
    <row r="46" spans="1:2" x14ac:dyDescent="0.25">
      <c r="A46" t="s">
        <v>168</v>
      </c>
      <c r="B46">
        <v>1</v>
      </c>
    </row>
    <row r="47" spans="1:2" x14ac:dyDescent="0.25">
      <c r="A47" t="s">
        <v>171</v>
      </c>
      <c r="B47">
        <v>2</v>
      </c>
    </row>
    <row r="48" spans="1:2" x14ac:dyDescent="0.25">
      <c r="A48" t="s">
        <v>173</v>
      </c>
      <c r="B48">
        <v>3</v>
      </c>
    </row>
    <row r="49" spans="1:2" x14ac:dyDescent="0.25">
      <c r="A49" t="s">
        <v>177</v>
      </c>
      <c r="B49">
        <v>4</v>
      </c>
    </row>
    <row r="50" spans="1:2" x14ac:dyDescent="0.25">
      <c r="A50" t="s">
        <v>180</v>
      </c>
      <c r="B50">
        <v>5</v>
      </c>
    </row>
    <row r="51" spans="1:2" x14ac:dyDescent="0.25">
      <c r="A51" t="s">
        <v>184</v>
      </c>
      <c r="B51">
        <v>6</v>
      </c>
    </row>
    <row r="52" spans="1:2" x14ac:dyDescent="0.25">
      <c r="A52" t="s">
        <v>187</v>
      </c>
      <c r="B52">
        <v>7</v>
      </c>
    </row>
    <row r="53" spans="1:2" x14ac:dyDescent="0.25">
      <c r="A53" t="s">
        <v>191</v>
      </c>
      <c r="B53">
        <v>8</v>
      </c>
    </row>
    <row r="54" spans="1:2" x14ac:dyDescent="0.25">
      <c r="A54" t="s">
        <v>194</v>
      </c>
      <c r="B54">
        <v>9</v>
      </c>
    </row>
    <row r="55" spans="1:2" x14ac:dyDescent="0.25">
      <c r="A55" t="s">
        <v>196</v>
      </c>
      <c r="B55">
        <v>10</v>
      </c>
    </row>
    <row r="56" spans="1:2" x14ac:dyDescent="0.25">
      <c r="A56" t="s">
        <v>198</v>
      </c>
      <c r="B56">
        <v>11</v>
      </c>
    </row>
    <row r="57" spans="1:2" x14ac:dyDescent="0.25">
      <c r="A57" t="s">
        <v>200</v>
      </c>
      <c r="B57">
        <v>12</v>
      </c>
    </row>
    <row r="59" spans="1:2" x14ac:dyDescent="0.25">
      <c r="A59" t="s">
        <v>2030</v>
      </c>
      <c r="B59" t="s">
        <v>2032</v>
      </c>
    </row>
    <row r="60" spans="1:2" x14ac:dyDescent="0.25">
      <c r="A60" t="s">
        <v>204</v>
      </c>
      <c r="B60">
        <v>1</v>
      </c>
    </row>
    <row r="61" spans="1:2" x14ac:dyDescent="0.25">
      <c r="A61" t="s">
        <v>206</v>
      </c>
      <c r="B61">
        <v>2</v>
      </c>
    </row>
    <row r="62" spans="1:2" x14ac:dyDescent="0.25">
      <c r="A62" t="s">
        <v>210</v>
      </c>
      <c r="B62">
        <v>3</v>
      </c>
    </row>
    <row r="63" spans="1:2" x14ac:dyDescent="0.25">
      <c r="A63" t="s">
        <v>213</v>
      </c>
      <c r="B63">
        <v>4</v>
      </c>
    </row>
    <row r="64" spans="1:2" x14ac:dyDescent="0.25">
      <c r="A64" t="s">
        <v>216</v>
      </c>
      <c r="B64">
        <v>5</v>
      </c>
    </row>
    <row r="65" spans="1:2" x14ac:dyDescent="0.25">
      <c r="A65" t="s">
        <v>219</v>
      </c>
      <c r="B65">
        <v>6</v>
      </c>
    </row>
    <row r="66" spans="1:2" x14ac:dyDescent="0.25">
      <c r="A66" t="s">
        <v>222</v>
      </c>
      <c r="B66">
        <v>7</v>
      </c>
    </row>
    <row r="67" spans="1:2" x14ac:dyDescent="0.25">
      <c r="A67" t="s">
        <v>225</v>
      </c>
      <c r="B67">
        <v>8</v>
      </c>
    </row>
    <row r="68" spans="1:2" x14ac:dyDescent="0.25">
      <c r="A68" t="s">
        <v>229</v>
      </c>
      <c r="B68">
        <v>9</v>
      </c>
    </row>
    <row r="69" spans="1:2" x14ac:dyDescent="0.25">
      <c r="A69" t="s">
        <v>232</v>
      </c>
      <c r="B69">
        <v>10</v>
      </c>
    </row>
    <row r="70" spans="1:2" x14ac:dyDescent="0.25">
      <c r="A70" t="s">
        <v>235</v>
      </c>
      <c r="B70">
        <v>11</v>
      </c>
    </row>
    <row r="71" spans="1:2" x14ac:dyDescent="0.25">
      <c r="A71" t="s">
        <v>239</v>
      </c>
      <c r="B71">
        <v>12</v>
      </c>
    </row>
    <row r="73" spans="1:2" x14ac:dyDescent="0.25">
      <c r="A73" t="s">
        <v>2034</v>
      </c>
      <c r="B73" t="s">
        <v>2032</v>
      </c>
    </row>
    <row r="74" spans="1:2" x14ac:dyDescent="0.25">
      <c r="A74" t="s">
        <v>242</v>
      </c>
      <c r="B74">
        <v>1</v>
      </c>
    </row>
    <row r="75" spans="1:2" x14ac:dyDescent="0.25">
      <c r="A75" t="s">
        <v>244</v>
      </c>
      <c r="B75">
        <v>2</v>
      </c>
    </row>
    <row r="76" spans="1:2" x14ac:dyDescent="0.25">
      <c r="A76" t="s">
        <v>247</v>
      </c>
      <c r="B76">
        <v>3</v>
      </c>
    </row>
    <row r="77" spans="1:2" x14ac:dyDescent="0.25">
      <c r="A77" t="s">
        <v>251</v>
      </c>
      <c r="B77">
        <v>4</v>
      </c>
    </row>
    <row r="78" spans="1:2" x14ac:dyDescent="0.25">
      <c r="A78" t="s">
        <v>253</v>
      </c>
      <c r="B78">
        <v>5</v>
      </c>
    </row>
    <row r="79" spans="1:2" x14ac:dyDescent="0.25">
      <c r="A79" t="s">
        <v>256</v>
      </c>
      <c r="B79">
        <v>6</v>
      </c>
    </row>
    <row r="80" spans="1:2" x14ac:dyDescent="0.25">
      <c r="A80" t="s">
        <v>259</v>
      </c>
      <c r="B80">
        <v>7</v>
      </c>
    </row>
    <row r="81" spans="1:2" x14ac:dyDescent="0.25">
      <c r="A81" t="s">
        <v>262</v>
      </c>
      <c r="B81">
        <v>8</v>
      </c>
    </row>
    <row r="82" spans="1:2" x14ac:dyDescent="0.25">
      <c r="A82" t="s">
        <v>265</v>
      </c>
      <c r="B82">
        <v>9</v>
      </c>
    </row>
    <row r="83" spans="1:2" x14ac:dyDescent="0.25">
      <c r="A83" t="s">
        <v>268</v>
      </c>
      <c r="B83">
        <v>10</v>
      </c>
    </row>
    <row r="84" spans="1:2" x14ac:dyDescent="0.25">
      <c r="A84" t="s">
        <v>271</v>
      </c>
      <c r="B84">
        <v>11</v>
      </c>
    </row>
    <row r="85" spans="1:2" x14ac:dyDescent="0.25">
      <c r="A85" t="s">
        <v>274</v>
      </c>
      <c r="B85">
        <v>12</v>
      </c>
    </row>
    <row r="87" spans="1:2" x14ac:dyDescent="0.25">
      <c r="A87" t="s">
        <v>2034</v>
      </c>
      <c r="B87" t="s">
        <v>2035</v>
      </c>
    </row>
    <row r="88" spans="1:2" x14ac:dyDescent="0.25">
      <c r="A88" t="s">
        <v>278</v>
      </c>
      <c r="B88">
        <v>1</v>
      </c>
    </row>
    <row r="89" spans="1:2" x14ac:dyDescent="0.25">
      <c r="A89" t="s">
        <v>282</v>
      </c>
      <c r="B89">
        <v>2</v>
      </c>
    </row>
    <row r="90" spans="1:2" x14ac:dyDescent="0.25">
      <c r="A90" t="s">
        <v>285</v>
      </c>
      <c r="B90">
        <v>3</v>
      </c>
    </row>
    <row r="91" spans="1:2" x14ac:dyDescent="0.25">
      <c r="A91" t="s">
        <v>289</v>
      </c>
      <c r="B91">
        <v>4</v>
      </c>
    </row>
    <row r="92" spans="1:2" x14ac:dyDescent="0.25">
      <c r="A92" t="s">
        <v>292</v>
      </c>
      <c r="B92">
        <v>5</v>
      </c>
    </row>
    <row r="93" spans="1:2" x14ac:dyDescent="0.25">
      <c r="A93" t="s">
        <v>296</v>
      </c>
      <c r="B93">
        <v>6</v>
      </c>
    </row>
    <row r="94" spans="1:2" x14ac:dyDescent="0.25">
      <c r="A94" t="s">
        <v>299</v>
      </c>
      <c r="B94">
        <v>7</v>
      </c>
    </row>
    <row r="95" spans="1:2" x14ac:dyDescent="0.25">
      <c r="A95" t="s">
        <v>302</v>
      </c>
      <c r="B95">
        <v>8</v>
      </c>
    </row>
    <row r="96" spans="1:2" x14ac:dyDescent="0.25">
      <c r="A96" t="s">
        <v>305</v>
      </c>
      <c r="B96">
        <v>9</v>
      </c>
    </row>
    <row r="97" spans="1:2" x14ac:dyDescent="0.25">
      <c r="A97" t="s">
        <v>309</v>
      </c>
      <c r="B97">
        <v>10</v>
      </c>
    </row>
    <row r="98" spans="1:2" x14ac:dyDescent="0.25">
      <c r="A98" t="s">
        <v>312</v>
      </c>
      <c r="B98">
        <v>11</v>
      </c>
    </row>
    <row r="99" spans="1:2" x14ac:dyDescent="0.25">
      <c r="A99" t="s">
        <v>315</v>
      </c>
      <c r="B99">
        <v>12</v>
      </c>
    </row>
    <row r="101" spans="1:2" x14ac:dyDescent="0.25">
      <c r="A101" t="s">
        <v>2030</v>
      </c>
      <c r="B101" t="s">
        <v>2036</v>
      </c>
    </row>
    <row r="102" spans="1:2" x14ac:dyDescent="0.25">
      <c r="A102" t="s">
        <v>319</v>
      </c>
      <c r="B102">
        <v>1</v>
      </c>
    </row>
    <row r="103" spans="1:2" x14ac:dyDescent="0.25">
      <c r="A103" t="s">
        <v>323</v>
      </c>
      <c r="B103">
        <v>2</v>
      </c>
    </row>
    <row r="104" spans="1:2" x14ac:dyDescent="0.25">
      <c r="A104" t="s">
        <v>327</v>
      </c>
      <c r="B104">
        <v>3</v>
      </c>
    </row>
    <row r="105" spans="1:2" x14ac:dyDescent="0.25">
      <c r="A105" t="s">
        <v>330</v>
      </c>
      <c r="B105">
        <v>4</v>
      </c>
    </row>
    <row r="106" spans="1:2" x14ac:dyDescent="0.25">
      <c r="A106" t="s">
        <v>333</v>
      </c>
      <c r="B106">
        <v>5</v>
      </c>
    </row>
    <row r="107" spans="1:2" x14ac:dyDescent="0.25">
      <c r="A107" t="s">
        <v>336</v>
      </c>
      <c r="B107">
        <v>6</v>
      </c>
    </row>
    <row r="108" spans="1:2" x14ac:dyDescent="0.25">
      <c r="A108" t="s">
        <v>339</v>
      </c>
      <c r="B108">
        <v>7</v>
      </c>
    </row>
    <row r="109" spans="1:2" x14ac:dyDescent="0.25">
      <c r="A109" t="s">
        <v>341</v>
      </c>
      <c r="B109">
        <v>8</v>
      </c>
    </row>
    <row r="110" spans="1:2" x14ac:dyDescent="0.25">
      <c r="A110" t="s">
        <v>344</v>
      </c>
      <c r="B110">
        <v>9</v>
      </c>
    </row>
    <row r="111" spans="1:2" x14ac:dyDescent="0.25">
      <c r="A111" t="s">
        <v>348</v>
      </c>
      <c r="B111">
        <v>10</v>
      </c>
    </row>
    <row r="112" spans="1:2" x14ac:dyDescent="0.25">
      <c r="A112" t="s">
        <v>350</v>
      </c>
      <c r="B112">
        <v>11</v>
      </c>
    </row>
    <row r="113" spans="1:2" x14ac:dyDescent="0.25">
      <c r="A113" t="s">
        <v>352</v>
      </c>
      <c r="B113">
        <v>12</v>
      </c>
    </row>
    <row r="115" spans="1:2" x14ac:dyDescent="0.25">
      <c r="A115" t="s">
        <v>2030</v>
      </c>
      <c r="B115" t="s">
        <v>2035</v>
      </c>
    </row>
    <row r="116" spans="1:2" x14ac:dyDescent="0.25">
      <c r="A116" t="s">
        <v>356</v>
      </c>
      <c r="B116">
        <v>1</v>
      </c>
    </row>
    <row r="117" spans="1:2" x14ac:dyDescent="0.25">
      <c r="A117" t="s">
        <v>359</v>
      </c>
      <c r="B117">
        <v>2</v>
      </c>
    </row>
    <row r="118" spans="1:2" x14ac:dyDescent="0.25">
      <c r="A118" t="s">
        <v>362</v>
      </c>
      <c r="B118">
        <v>3</v>
      </c>
    </row>
    <row r="119" spans="1:2" x14ac:dyDescent="0.25">
      <c r="A119" t="s">
        <v>363</v>
      </c>
      <c r="B119">
        <v>4</v>
      </c>
    </row>
    <row r="120" spans="1:2" x14ac:dyDescent="0.25">
      <c r="A120" t="s">
        <v>365</v>
      </c>
      <c r="B120">
        <v>5</v>
      </c>
    </row>
    <row r="121" spans="1:2" x14ac:dyDescent="0.25">
      <c r="A121" t="s">
        <v>367</v>
      </c>
      <c r="B121">
        <v>6</v>
      </c>
    </row>
    <row r="122" spans="1:2" x14ac:dyDescent="0.25">
      <c r="A122" t="s">
        <v>369</v>
      </c>
      <c r="B122">
        <v>7</v>
      </c>
    </row>
    <row r="123" spans="1:2" x14ac:dyDescent="0.25">
      <c r="A123" t="s">
        <v>372</v>
      </c>
      <c r="B123">
        <v>8</v>
      </c>
    </row>
    <row r="124" spans="1:2" x14ac:dyDescent="0.25">
      <c r="A124" t="s">
        <v>375</v>
      </c>
      <c r="B124">
        <v>9</v>
      </c>
    </row>
    <row r="125" spans="1:2" x14ac:dyDescent="0.25">
      <c r="A125" t="s">
        <v>378</v>
      </c>
      <c r="B125">
        <v>10</v>
      </c>
    </row>
    <row r="126" spans="1:2" x14ac:dyDescent="0.25">
      <c r="A126" t="s">
        <v>382</v>
      </c>
      <c r="B126">
        <v>11</v>
      </c>
    </row>
    <row r="127" spans="1:2" x14ac:dyDescent="0.25">
      <c r="A127" t="s">
        <v>385</v>
      </c>
      <c r="B127">
        <v>12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A9C7A-50B4-4852-A4C1-8DEF111E27AC}">
  <sheetPr codeName="工作表13"/>
  <dimension ref="A1"/>
  <sheetViews>
    <sheetView workbookViewId="0">
      <selection activeCell="O24" sqref="O24"/>
    </sheetView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61DAF-9C5E-45E6-B27F-D430654A73A6}">
  <sheetPr codeName="工作表12"/>
  <dimension ref="A1:K118"/>
  <sheetViews>
    <sheetView workbookViewId="0">
      <selection activeCell="D17" sqref="D17"/>
    </sheetView>
  </sheetViews>
  <sheetFormatPr defaultRowHeight="15.75" x14ac:dyDescent="0.25"/>
  <cols>
    <col min="4" max="4" width="228.28515625" customWidth="1"/>
  </cols>
  <sheetData>
    <row r="1" spans="1:11" x14ac:dyDescent="0.25">
      <c r="A1" s="1" t="s">
        <v>0</v>
      </c>
      <c r="B1" s="1" t="s">
        <v>2039</v>
      </c>
      <c r="C1" s="1" t="s">
        <v>2040</v>
      </c>
      <c r="D1" s="1" t="s">
        <v>2041</v>
      </c>
      <c r="E1" s="1" t="s">
        <v>2042</v>
      </c>
      <c r="F1" s="1" t="s">
        <v>2043</v>
      </c>
      <c r="G1" s="1" t="s">
        <v>2044</v>
      </c>
      <c r="H1" s="1" t="s">
        <v>2045</v>
      </c>
      <c r="I1" s="1" t="s">
        <v>2046</v>
      </c>
      <c r="J1" s="1" t="s">
        <v>2047</v>
      </c>
      <c r="K1" s="1" t="s">
        <v>2048</v>
      </c>
    </row>
    <row r="3" spans="1:11" x14ac:dyDescent="0.25">
      <c r="A3">
        <v>0</v>
      </c>
      <c r="B3">
        <v>1</v>
      </c>
      <c r="C3" t="s">
        <v>2049</v>
      </c>
      <c r="E3" t="s">
        <v>2050</v>
      </c>
      <c r="F3" t="s">
        <v>2051</v>
      </c>
      <c r="G3" t="s">
        <v>2052</v>
      </c>
      <c r="K3" t="s">
        <v>2053</v>
      </c>
    </row>
    <row r="4" spans="1:11" x14ac:dyDescent="0.25">
      <c r="A4">
        <v>1</v>
      </c>
      <c r="B4">
        <v>2</v>
      </c>
      <c r="C4" t="s">
        <v>2054</v>
      </c>
      <c r="D4" t="s">
        <v>2055</v>
      </c>
      <c r="E4" t="s">
        <v>2056</v>
      </c>
      <c r="F4" t="s">
        <v>2057</v>
      </c>
      <c r="G4" t="s">
        <v>2058</v>
      </c>
      <c r="K4" t="s">
        <v>2053</v>
      </c>
    </row>
    <row r="5" spans="1:11" x14ac:dyDescent="0.25">
      <c r="A5">
        <v>2</v>
      </c>
      <c r="B5">
        <v>3</v>
      </c>
      <c r="C5" t="s">
        <v>2059</v>
      </c>
      <c r="E5" t="s">
        <v>2060</v>
      </c>
      <c r="F5" t="s">
        <v>2061</v>
      </c>
      <c r="G5" t="s">
        <v>2062</v>
      </c>
      <c r="K5" t="s">
        <v>2053</v>
      </c>
    </row>
    <row r="6" spans="1:11" x14ac:dyDescent="0.25">
      <c r="A6">
        <v>3</v>
      </c>
      <c r="B6">
        <v>4</v>
      </c>
      <c r="C6" t="s">
        <v>2063</v>
      </c>
      <c r="D6" t="s">
        <v>2064</v>
      </c>
      <c r="E6" t="s">
        <v>2065</v>
      </c>
      <c r="F6" t="s">
        <v>2066</v>
      </c>
      <c r="K6" t="s">
        <v>2053</v>
      </c>
    </row>
    <row r="7" spans="1:11" x14ac:dyDescent="0.25">
      <c r="A7">
        <v>4</v>
      </c>
      <c r="B7">
        <v>5</v>
      </c>
      <c r="C7" t="s">
        <v>2067</v>
      </c>
      <c r="E7" t="s">
        <v>2068</v>
      </c>
      <c r="F7" t="s">
        <v>2069</v>
      </c>
      <c r="G7" t="s">
        <v>2070</v>
      </c>
      <c r="K7" t="s">
        <v>2053</v>
      </c>
    </row>
    <row r="8" spans="1:11" x14ac:dyDescent="0.25">
      <c r="A8">
        <v>5</v>
      </c>
      <c r="B8">
        <v>6</v>
      </c>
      <c r="C8" t="s">
        <v>2071</v>
      </c>
      <c r="E8" t="s">
        <v>2072</v>
      </c>
      <c r="F8" t="s">
        <v>2073</v>
      </c>
      <c r="G8" t="s">
        <v>2074</v>
      </c>
      <c r="K8" t="s">
        <v>2053</v>
      </c>
    </row>
    <row r="9" spans="1:11" x14ac:dyDescent="0.25">
      <c r="A9">
        <v>6</v>
      </c>
      <c r="B9">
        <v>7</v>
      </c>
      <c r="C9" t="s">
        <v>2075</v>
      </c>
      <c r="D9" t="s">
        <v>2076</v>
      </c>
      <c r="E9" t="s">
        <v>2077</v>
      </c>
      <c r="F9" t="s">
        <v>2078</v>
      </c>
      <c r="G9" t="s">
        <v>2079</v>
      </c>
      <c r="K9" t="s">
        <v>2053</v>
      </c>
    </row>
    <row r="10" spans="1:11" x14ac:dyDescent="0.25">
      <c r="A10">
        <v>7</v>
      </c>
      <c r="B10">
        <v>8</v>
      </c>
      <c r="C10" t="s">
        <v>2080</v>
      </c>
      <c r="D10" t="s">
        <v>2081</v>
      </c>
      <c r="E10" t="s">
        <v>2082</v>
      </c>
      <c r="F10" t="s">
        <v>2083</v>
      </c>
      <c r="G10" t="s">
        <v>2084</v>
      </c>
      <c r="K10" t="s">
        <v>2053</v>
      </c>
    </row>
    <row r="11" spans="1:11" x14ac:dyDescent="0.25">
      <c r="A11">
        <v>8</v>
      </c>
      <c r="B11">
        <v>9</v>
      </c>
      <c r="C11" t="s">
        <v>2085</v>
      </c>
      <c r="F11" t="s">
        <v>2086</v>
      </c>
      <c r="K11" t="s">
        <v>2053</v>
      </c>
    </row>
    <row r="12" spans="1:11" x14ac:dyDescent="0.25">
      <c r="A12">
        <v>9</v>
      </c>
      <c r="B12">
        <v>10</v>
      </c>
      <c r="C12" t="s">
        <v>2087</v>
      </c>
      <c r="E12" t="s">
        <v>2088</v>
      </c>
      <c r="F12" t="s">
        <v>2089</v>
      </c>
      <c r="G12" t="s">
        <v>2090</v>
      </c>
      <c r="K12" t="s">
        <v>2053</v>
      </c>
    </row>
    <row r="13" spans="1:11" x14ac:dyDescent="0.25">
      <c r="A13">
        <v>10</v>
      </c>
      <c r="B13">
        <v>11</v>
      </c>
      <c r="C13" t="s">
        <v>2091</v>
      </c>
      <c r="E13" t="s">
        <v>2092</v>
      </c>
      <c r="F13" t="s">
        <v>2093</v>
      </c>
      <c r="G13" t="s">
        <v>2094</v>
      </c>
      <c r="K13" t="s">
        <v>2053</v>
      </c>
    </row>
    <row r="14" spans="1:11" x14ac:dyDescent="0.25">
      <c r="A14">
        <v>11</v>
      </c>
      <c r="B14">
        <v>12</v>
      </c>
      <c r="C14" t="s">
        <v>2095</v>
      </c>
      <c r="E14" t="s">
        <v>2096</v>
      </c>
      <c r="F14" t="s">
        <v>2097</v>
      </c>
      <c r="G14" t="s">
        <v>2098</v>
      </c>
      <c r="K14" t="s">
        <v>2053</v>
      </c>
    </row>
    <row r="16" spans="1:11" x14ac:dyDescent="0.25">
      <c r="A16">
        <v>0</v>
      </c>
      <c r="B16">
        <v>1</v>
      </c>
      <c r="C16" t="s">
        <v>2099</v>
      </c>
      <c r="E16" t="s">
        <v>2100</v>
      </c>
      <c r="F16" t="s">
        <v>2101</v>
      </c>
      <c r="G16" t="s">
        <v>2102</v>
      </c>
      <c r="K16" t="s">
        <v>2053</v>
      </c>
    </row>
    <row r="17" spans="1:11" x14ac:dyDescent="0.25">
      <c r="A17">
        <v>1</v>
      </c>
      <c r="B17">
        <v>2</v>
      </c>
      <c r="C17" t="s">
        <v>2103</v>
      </c>
      <c r="E17" t="s">
        <v>2104</v>
      </c>
      <c r="F17" t="s">
        <v>2105</v>
      </c>
      <c r="G17" t="s">
        <v>2106</v>
      </c>
      <c r="K17" t="s">
        <v>2053</v>
      </c>
    </row>
    <row r="18" spans="1:11" x14ac:dyDescent="0.25">
      <c r="A18">
        <v>2</v>
      </c>
      <c r="B18">
        <v>3</v>
      </c>
      <c r="C18" t="s">
        <v>2107</v>
      </c>
      <c r="D18" t="s">
        <v>2108</v>
      </c>
      <c r="E18" t="s">
        <v>2109</v>
      </c>
      <c r="F18" t="s">
        <v>2110</v>
      </c>
      <c r="G18" t="s">
        <v>2062</v>
      </c>
      <c r="K18" t="s">
        <v>2053</v>
      </c>
    </row>
    <row r="19" spans="1:11" x14ac:dyDescent="0.25">
      <c r="A19">
        <v>3</v>
      </c>
      <c r="B19">
        <v>4</v>
      </c>
      <c r="C19" t="s">
        <v>2111</v>
      </c>
      <c r="E19" t="s">
        <v>2112</v>
      </c>
      <c r="F19" t="s">
        <v>2113</v>
      </c>
      <c r="G19" t="s">
        <v>2114</v>
      </c>
      <c r="K19" t="s">
        <v>2053</v>
      </c>
    </row>
    <row r="20" spans="1:11" x14ac:dyDescent="0.25">
      <c r="A20">
        <v>4</v>
      </c>
      <c r="B20">
        <v>5</v>
      </c>
      <c r="C20" t="s">
        <v>2115</v>
      </c>
      <c r="D20" t="s">
        <v>2116</v>
      </c>
      <c r="E20" t="s">
        <v>2117</v>
      </c>
      <c r="F20" t="s">
        <v>2118</v>
      </c>
      <c r="G20" t="s">
        <v>2119</v>
      </c>
      <c r="K20" t="s">
        <v>2053</v>
      </c>
    </row>
    <row r="21" spans="1:11" x14ac:dyDescent="0.25">
      <c r="A21">
        <v>5</v>
      </c>
      <c r="B21">
        <v>6</v>
      </c>
      <c r="C21" t="s">
        <v>2120</v>
      </c>
      <c r="E21" t="s">
        <v>2121</v>
      </c>
      <c r="F21" t="s">
        <v>2122</v>
      </c>
      <c r="G21" t="s">
        <v>2123</v>
      </c>
      <c r="K21" t="s">
        <v>2053</v>
      </c>
    </row>
    <row r="22" spans="1:11" x14ac:dyDescent="0.25">
      <c r="A22">
        <v>6</v>
      </c>
      <c r="B22">
        <v>7</v>
      </c>
      <c r="C22" t="s">
        <v>2124</v>
      </c>
      <c r="E22" t="s">
        <v>2125</v>
      </c>
      <c r="F22" t="s">
        <v>2126</v>
      </c>
      <c r="G22" t="s">
        <v>2062</v>
      </c>
      <c r="K22" t="s">
        <v>2053</v>
      </c>
    </row>
    <row r="23" spans="1:11" x14ac:dyDescent="0.25">
      <c r="A23">
        <v>7</v>
      </c>
      <c r="B23">
        <v>8</v>
      </c>
      <c r="C23" t="s">
        <v>2127</v>
      </c>
      <c r="E23" t="s">
        <v>2128</v>
      </c>
      <c r="F23" t="s">
        <v>2129</v>
      </c>
      <c r="G23" t="s">
        <v>2130</v>
      </c>
      <c r="K23" t="s">
        <v>2053</v>
      </c>
    </row>
    <row r="24" spans="1:11" x14ac:dyDescent="0.25">
      <c r="A24">
        <v>8</v>
      </c>
      <c r="B24">
        <v>9</v>
      </c>
      <c r="C24" t="s">
        <v>2131</v>
      </c>
      <c r="D24" t="s">
        <v>2132</v>
      </c>
      <c r="E24" t="s">
        <v>2133</v>
      </c>
      <c r="F24" t="s">
        <v>2134</v>
      </c>
      <c r="G24" t="s">
        <v>2135</v>
      </c>
      <c r="K24" t="s">
        <v>2053</v>
      </c>
    </row>
    <row r="25" spans="1:11" x14ac:dyDescent="0.25">
      <c r="A25">
        <v>9</v>
      </c>
      <c r="B25">
        <v>10</v>
      </c>
      <c r="C25" t="s">
        <v>2136</v>
      </c>
      <c r="D25" t="s">
        <v>2137</v>
      </c>
      <c r="E25" t="s">
        <v>2138</v>
      </c>
      <c r="F25" t="s">
        <v>2139</v>
      </c>
      <c r="G25" t="s">
        <v>2140</v>
      </c>
      <c r="K25" t="s">
        <v>2053</v>
      </c>
    </row>
    <row r="26" spans="1:11" x14ac:dyDescent="0.25">
      <c r="A26">
        <v>10</v>
      </c>
      <c r="B26">
        <v>11</v>
      </c>
      <c r="C26" t="s">
        <v>2141</v>
      </c>
      <c r="E26" t="s">
        <v>2142</v>
      </c>
      <c r="F26" t="s">
        <v>2143</v>
      </c>
      <c r="G26" t="s">
        <v>2144</v>
      </c>
      <c r="K26" t="s">
        <v>2053</v>
      </c>
    </row>
    <row r="27" spans="1:11" x14ac:dyDescent="0.25">
      <c r="A27">
        <v>11</v>
      </c>
      <c r="B27">
        <v>12</v>
      </c>
      <c r="C27" t="s">
        <v>2145</v>
      </c>
      <c r="D27" t="s">
        <v>2146</v>
      </c>
      <c r="E27" t="s">
        <v>2147</v>
      </c>
      <c r="F27" t="s">
        <v>2148</v>
      </c>
      <c r="G27" t="s">
        <v>2149</v>
      </c>
      <c r="K27" t="s">
        <v>2053</v>
      </c>
    </row>
    <row r="29" spans="1:11" x14ac:dyDescent="0.25">
      <c r="A29">
        <v>0</v>
      </c>
      <c r="B29">
        <v>1</v>
      </c>
      <c r="C29" t="s">
        <v>2150</v>
      </c>
      <c r="E29" t="s">
        <v>2151</v>
      </c>
      <c r="F29" t="s">
        <v>2152</v>
      </c>
      <c r="G29" t="s">
        <v>2153</v>
      </c>
      <c r="K29" t="s">
        <v>2053</v>
      </c>
    </row>
    <row r="30" spans="1:11" x14ac:dyDescent="0.25">
      <c r="A30">
        <v>1</v>
      </c>
      <c r="B30">
        <v>2</v>
      </c>
      <c r="C30" t="s">
        <v>2154</v>
      </c>
      <c r="E30" t="s">
        <v>2155</v>
      </c>
      <c r="F30" t="s">
        <v>2156</v>
      </c>
      <c r="K30" t="s">
        <v>2053</v>
      </c>
    </row>
    <row r="31" spans="1:11" x14ac:dyDescent="0.25">
      <c r="A31">
        <v>2</v>
      </c>
      <c r="B31">
        <v>3</v>
      </c>
      <c r="C31" t="s">
        <v>2157</v>
      </c>
      <c r="E31" t="s">
        <v>2158</v>
      </c>
      <c r="F31" t="s">
        <v>2159</v>
      </c>
      <c r="G31" t="s">
        <v>2160</v>
      </c>
      <c r="K31" t="s">
        <v>2053</v>
      </c>
    </row>
    <row r="32" spans="1:11" x14ac:dyDescent="0.25">
      <c r="A32">
        <v>3</v>
      </c>
      <c r="B32">
        <v>4</v>
      </c>
      <c r="C32" t="s">
        <v>2161</v>
      </c>
      <c r="D32" t="s">
        <v>2162</v>
      </c>
      <c r="E32" t="s">
        <v>2163</v>
      </c>
      <c r="F32" t="s">
        <v>2164</v>
      </c>
      <c r="G32" t="s">
        <v>2165</v>
      </c>
      <c r="K32" t="s">
        <v>2053</v>
      </c>
    </row>
    <row r="33" spans="1:11" x14ac:dyDescent="0.25">
      <c r="A33">
        <v>4</v>
      </c>
      <c r="B33">
        <v>5</v>
      </c>
      <c r="C33" t="s">
        <v>2166</v>
      </c>
      <c r="E33" t="s">
        <v>2167</v>
      </c>
      <c r="F33" t="s">
        <v>2168</v>
      </c>
      <c r="G33" t="s">
        <v>2169</v>
      </c>
      <c r="K33" t="s">
        <v>2053</v>
      </c>
    </row>
    <row r="34" spans="1:11" x14ac:dyDescent="0.25">
      <c r="A34">
        <v>5</v>
      </c>
      <c r="B34">
        <v>6</v>
      </c>
      <c r="C34" t="s">
        <v>2170</v>
      </c>
      <c r="E34" t="s">
        <v>2171</v>
      </c>
      <c r="F34" t="s">
        <v>2172</v>
      </c>
      <c r="G34" t="s">
        <v>2173</v>
      </c>
      <c r="K34" t="s">
        <v>2053</v>
      </c>
    </row>
    <row r="35" spans="1:11" x14ac:dyDescent="0.25">
      <c r="A35">
        <v>6</v>
      </c>
      <c r="B35">
        <v>7</v>
      </c>
      <c r="C35" t="s">
        <v>2174</v>
      </c>
      <c r="E35" t="s">
        <v>2175</v>
      </c>
      <c r="F35" t="s">
        <v>2176</v>
      </c>
      <c r="G35" t="s">
        <v>2177</v>
      </c>
      <c r="K35" t="s">
        <v>2053</v>
      </c>
    </row>
    <row r="36" spans="1:11" x14ac:dyDescent="0.25">
      <c r="A36">
        <v>7</v>
      </c>
      <c r="B36">
        <v>8</v>
      </c>
      <c r="C36" t="s">
        <v>2178</v>
      </c>
      <c r="D36" t="s">
        <v>2179</v>
      </c>
      <c r="E36" t="s">
        <v>2180</v>
      </c>
      <c r="F36" t="s">
        <v>2181</v>
      </c>
      <c r="G36" t="s">
        <v>2062</v>
      </c>
      <c r="K36" t="s">
        <v>2053</v>
      </c>
    </row>
    <row r="37" spans="1:11" x14ac:dyDescent="0.25">
      <c r="A37">
        <v>8</v>
      </c>
      <c r="B37">
        <v>9</v>
      </c>
      <c r="C37" t="s">
        <v>2182</v>
      </c>
      <c r="E37" t="s">
        <v>2183</v>
      </c>
      <c r="F37" t="s">
        <v>2184</v>
      </c>
      <c r="G37" t="s">
        <v>2185</v>
      </c>
      <c r="K37" t="s">
        <v>2053</v>
      </c>
    </row>
    <row r="38" spans="1:11" x14ac:dyDescent="0.25">
      <c r="A38">
        <v>9</v>
      </c>
      <c r="B38">
        <v>10</v>
      </c>
      <c r="C38" t="s">
        <v>2186</v>
      </c>
      <c r="E38" t="s">
        <v>2187</v>
      </c>
      <c r="F38" t="s">
        <v>2188</v>
      </c>
      <c r="G38" t="s">
        <v>2189</v>
      </c>
      <c r="K38" t="s">
        <v>2053</v>
      </c>
    </row>
    <row r="39" spans="1:11" x14ac:dyDescent="0.25">
      <c r="A39">
        <v>10</v>
      </c>
      <c r="B39">
        <v>11</v>
      </c>
      <c r="C39" t="s">
        <v>2190</v>
      </c>
      <c r="E39" t="s">
        <v>2191</v>
      </c>
      <c r="F39" t="s">
        <v>2192</v>
      </c>
      <c r="G39" t="s">
        <v>2193</v>
      </c>
      <c r="K39" t="s">
        <v>2053</v>
      </c>
    </row>
    <row r="40" spans="1:11" x14ac:dyDescent="0.25">
      <c r="A40">
        <v>11</v>
      </c>
      <c r="B40">
        <v>12</v>
      </c>
      <c r="C40" t="s">
        <v>2194</v>
      </c>
      <c r="E40" t="s">
        <v>2195</v>
      </c>
      <c r="F40" t="s">
        <v>2196</v>
      </c>
      <c r="G40" t="s">
        <v>2197</v>
      </c>
      <c r="K40" t="s">
        <v>2053</v>
      </c>
    </row>
    <row r="42" spans="1:11" x14ac:dyDescent="0.25">
      <c r="A42">
        <v>0</v>
      </c>
      <c r="B42">
        <v>1</v>
      </c>
      <c r="C42" t="s">
        <v>2198</v>
      </c>
      <c r="E42" t="s">
        <v>2199</v>
      </c>
      <c r="F42" t="s">
        <v>2200</v>
      </c>
      <c r="G42" t="s">
        <v>2201</v>
      </c>
      <c r="K42" t="s">
        <v>2053</v>
      </c>
    </row>
    <row r="43" spans="1:11" x14ac:dyDescent="0.25">
      <c r="A43">
        <v>1</v>
      </c>
      <c r="B43">
        <v>2</v>
      </c>
      <c r="C43" t="s">
        <v>2202</v>
      </c>
      <c r="E43" t="s">
        <v>2203</v>
      </c>
      <c r="F43" t="s">
        <v>2204</v>
      </c>
      <c r="G43" t="s">
        <v>2205</v>
      </c>
      <c r="K43" t="s">
        <v>2053</v>
      </c>
    </row>
    <row r="44" spans="1:11" x14ac:dyDescent="0.25">
      <c r="A44">
        <v>2</v>
      </c>
      <c r="B44">
        <v>3</v>
      </c>
      <c r="C44" t="s">
        <v>2206</v>
      </c>
      <c r="D44" t="s">
        <v>2207</v>
      </c>
      <c r="E44" t="s">
        <v>2208</v>
      </c>
      <c r="F44" t="s">
        <v>2209</v>
      </c>
      <c r="G44" t="s">
        <v>2210</v>
      </c>
      <c r="K44" t="s">
        <v>2053</v>
      </c>
    </row>
    <row r="45" spans="1:11" x14ac:dyDescent="0.25">
      <c r="A45">
        <v>3</v>
      </c>
      <c r="B45">
        <v>4</v>
      </c>
      <c r="C45" t="s">
        <v>2211</v>
      </c>
      <c r="E45" t="s">
        <v>2212</v>
      </c>
      <c r="F45" t="s">
        <v>2213</v>
      </c>
      <c r="G45" t="s">
        <v>2214</v>
      </c>
      <c r="K45" t="s">
        <v>2053</v>
      </c>
    </row>
    <row r="46" spans="1:11" x14ac:dyDescent="0.25">
      <c r="A46">
        <v>4</v>
      </c>
      <c r="B46">
        <v>5</v>
      </c>
      <c r="C46" t="s">
        <v>2215</v>
      </c>
      <c r="E46" t="s">
        <v>2216</v>
      </c>
      <c r="F46" t="s">
        <v>2217</v>
      </c>
      <c r="G46" t="s">
        <v>2218</v>
      </c>
      <c r="K46" t="s">
        <v>2053</v>
      </c>
    </row>
    <row r="47" spans="1:11" x14ac:dyDescent="0.25">
      <c r="A47">
        <v>5</v>
      </c>
      <c r="B47">
        <v>6</v>
      </c>
      <c r="C47" t="s">
        <v>2219</v>
      </c>
      <c r="E47" t="s">
        <v>2220</v>
      </c>
      <c r="F47" t="s">
        <v>2221</v>
      </c>
      <c r="G47" t="s">
        <v>2102</v>
      </c>
      <c r="K47" t="s">
        <v>2053</v>
      </c>
    </row>
    <row r="48" spans="1:11" x14ac:dyDescent="0.25">
      <c r="A48">
        <v>6</v>
      </c>
      <c r="B48">
        <v>7</v>
      </c>
      <c r="C48" t="s">
        <v>2222</v>
      </c>
      <c r="E48" t="s">
        <v>2223</v>
      </c>
      <c r="F48" t="s">
        <v>2224</v>
      </c>
      <c r="G48" t="s">
        <v>2102</v>
      </c>
      <c r="K48" t="s">
        <v>2053</v>
      </c>
    </row>
    <row r="49" spans="1:11" x14ac:dyDescent="0.25">
      <c r="A49">
        <v>7</v>
      </c>
      <c r="B49">
        <v>8</v>
      </c>
      <c r="C49" t="s">
        <v>2225</v>
      </c>
      <c r="E49" t="s">
        <v>2226</v>
      </c>
      <c r="F49" t="s">
        <v>2227</v>
      </c>
      <c r="G49" t="s">
        <v>2228</v>
      </c>
      <c r="K49" t="s">
        <v>2053</v>
      </c>
    </row>
    <row r="50" spans="1:11" x14ac:dyDescent="0.25">
      <c r="A50">
        <v>8</v>
      </c>
      <c r="B50">
        <v>9</v>
      </c>
      <c r="C50" t="s">
        <v>2229</v>
      </c>
      <c r="D50" t="s">
        <v>2230</v>
      </c>
      <c r="E50" t="s">
        <v>2231</v>
      </c>
      <c r="F50" t="s">
        <v>2232</v>
      </c>
      <c r="K50" t="s">
        <v>2053</v>
      </c>
    </row>
    <row r="51" spans="1:11" x14ac:dyDescent="0.25">
      <c r="A51">
        <v>9</v>
      </c>
      <c r="B51">
        <v>10</v>
      </c>
      <c r="C51" t="s">
        <v>2233</v>
      </c>
      <c r="E51" t="s">
        <v>2234</v>
      </c>
      <c r="F51" t="s">
        <v>2235</v>
      </c>
      <c r="G51" t="s">
        <v>2236</v>
      </c>
      <c r="K51" t="s">
        <v>2053</v>
      </c>
    </row>
    <row r="52" spans="1:11" x14ac:dyDescent="0.25">
      <c r="A52">
        <v>10</v>
      </c>
      <c r="B52">
        <v>11</v>
      </c>
      <c r="C52" t="s">
        <v>2237</v>
      </c>
      <c r="D52" t="s">
        <v>2238</v>
      </c>
      <c r="E52" t="s">
        <v>2239</v>
      </c>
      <c r="F52" t="s">
        <v>2240</v>
      </c>
      <c r="G52" t="s">
        <v>2241</v>
      </c>
      <c r="K52" t="s">
        <v>2053</v>
      </c>
    </row>
    <row r="53" spans="1:11" x14ac:dyDescent="0.25">
      <c r="A53">
        <v>11</v>
      </c>
      <c r="B53">
        <v>12</v>
      </c>
      <c r="C53" t="s">
        <v>2242</v>
      </c>
      <c r="D53" t="s">
        <v>2243</v>
      </c>
      <c r="F53" t="s">
        <v>2244</v>
      </c>
      <c r="K53" t="s">
        <v>2053</v>
      </c>
    </row>
    <row r="55" spans="1:11" x14ac:dyDescent="0.25">
      <c r="A55">
        <v>0</v>
      </c>
      <c r="B55">
        <v>1</v>
      </c>
      <c r="C55" t="s">
        <v>2245</v>
      </c>
      <c r="E55" t="s">
        <v>2246</v>
      </c>
      <c r="F55" t="s">
        <v>2247</v>
      </c>
      <c r="G55" t="s">
        <v>2248</v>
      </c>
      <c r="K55" t="s">
        <v>2053</v>
      </c>
    </row>
    <row r="56" spans="1:11" x14ac:dyDescent="0.25">
      <c r="A56">
        <v>1</v>
      </c>
      <c r="B56">
        <v>2</v>
      </c>
      <c r="C56" t="s">
        <v>2249</v>
      </c>
      <c r="E56" t="s">
        <v>2250</v>
      </c>
      <c r="F56" t="s">
        <v>2251</v>
      </c>
      <c r="G56" t="s">
        <v>2062</v>
      </c>
      <c r="K56" t="s">
        <v>2053</v>
      </c>
    </row>
    <row r="57" spans="1:11" x14ac:dyDescent="0.25">
      <c r="A57">
        <v>2</v>
      </c>
      <c r="B57">
        <v>3</v>
      </c>
      <c r="C57" t="s">
        <v>2252</v>
      </c>
      <c r="D57" t="s">
        <v>2253</v>
      </c>
      <c r="E57" t="s">
        <v>2254</v>
      </c>
      <c r="F57" t="s">
        <v>2255</v>
      </c>
      <c r="G57" t="s">
        <v>2256</v>
      </c>
      <c r="K57" t="s">
        <v>2053</v>
      </c>
    </row>
    <row r="58" spans="1:11" x14ac:dyDescent="0.25">
      <c r="A58">
        <v>3</v>
      </c>
      <c r="B58">
        <v>4</v>
      </c>
      <c r="C58" t="s">
        <v>2257</v>
      </c>
      <c r="E58" t="s">
        <v>2258</v>
      </c>
      <c r="F58" t="s">
        <v>2259</v>
      </c>
      <c r="G58" t="s">
        <v>2260</v>
      </c>
      <c r="K58" t="s">
        <v>2053</v>
      </c>
    </row>
    <row r="59" spans="1:11" x14ac:dyDescent="0.25">
      <c r="A59">
        <v>4</v>
      </c>
      <c r="B59">
        <v>5</v>
      </c>
      <c r="C59" t="s">
        <v>2261</v>
      </c>
      <c r="D59" t="s">
        <v>2262</v>
      </c>
      <c r="E59" t="s">
        <v>2263</v>
      </c>
      <c r="F59" t="s">
        <v>2264</v>
      </c>
      <c r="G59" t="s">
        <v>2265</v>
      </c>
      <c r="K59" t="s">
        <v>2053</v>
      </c>
    </row>
    <row r="60" spans="1:11" x14ac:dyDescent="0.25">
      <c r="A60">
        <v>5</v>
      </c>
      <c r="B60">
        <v>6</v>
      </c>
      <c r="C60" t="s">
        <v>2266</v>
      </c>
      <c r="E60" t="s">
        <v>2267</v>
      </c>
      <c r="F60" t="s">
        <v>2268</v>
      </c>
      <c r="G60" t="s">
        <v>2090</v>
      </c>
      <c r="K60" t="s">
        <v>2053</v>
      </c>
    </row>
    <row r="61" spans="1:11" x14ac:dyDescent="0.25">
      <c r="A61">
        <v>6</v>
      </c>
      <c r="B61">
        <v>7</v>
      </c>
      <c r="C61" t="s">
        <v>2269</v>
      </c>
      <c r="E61" t="s">
        <v>2270</v>
      </c>
      <c r="F61" t="s">
        <v>2271</v>
      </c>
      <c r="G61" t="s">
        <v>2272</v>
      </c>
      <c r="K61" t="s">
        <v>2053</v>
      </c>
    </row>
    <row r="62" spans="1:11" x14ac:dyDescent="0.25">
      <c r="A62">
        <v>7</v>
      </c>
      <c r="B62">
        <v>8</v>
      </c>
      <c r="C62" t="s">
        <v>2273</v>
      </c>
      <c r="E62" t="s">
        <v>2274</v>
      </c>
      <c r="F62" t="s">
        <v>2275</v>
      </c>
      <c r="G62" t="s">
        <v>2276</v>
      </c>
      <c r="K62" t="s">
        <v>2053</v>
      </c>
    </row>
    <row r="63" spans="1:11" x14ac:dyDescent="0.25">
      <c r="A63">
        <v>8</v>
      </c>
      <c r="B63">
        <v>9</v>
      </c>
      <c r="C63" t="s">
        <v>2277</v>
      </c>
      <c r="E63" t="s">
        <v>2278</v>
      </c>
      <c r="F63" t="s">
        <v>2279</v>
      </c>
      <c r="G63" t="s">
        <v>2280</v>
      </c>
      <c r="K63" t="s">
        <v>2053</v>
      </c>
    </row>
    <row r="64" spans="1:11" x14ac:dyDescent="0.25">
      <c r="A64">
        <v>9</v>
      </c>
      <c r="B64">
        <v>10</v>
      </c>
      <c r="C64" t="s">
        <v>2281</v>
      </c>
      <c r="E64" t="s">
        <v>2282</v>
      </c>
      <c r="F64" t="s">
        <v>2283</v>
      </c>
      <c r="G64" t="s">
        <v>2284</v>
      </c>
      <c r="K64" t="s">
        <v>2053</v>
      </c>
    </row>
    <row r="65" spans="1:11" x14ac:dyDescent="0.25">
      <c r="A65">
        <v>10</v>
      </c>
      <c r="B65">
        <v>11</v>
      </c>
      <c r="C65" t="s">
        <v>2285</v>
      </c>
      <c r="E65" t="s">
        <v>2286</v>
      </c>
      <c r="F65" t="s">
        <v>2287</v>
      </c>
      <c r="G65" t="s">
        <v>2218</v>
      </c>
      <c r="K65" t="s">
        <v>2053</v>
      </c>
    </row>
    <row r="66" spans="1:11" x14ac:dyDescent="0.25">
      <c r="A66">
        <v>11</v>
      </c>
      <c r="B66">
        <v>12</v>
      </c>
      <c r="C66" t="s">
        <v>2288</v>
      </c>
      <c r="E66" t="s">
        <v>2289</v>
      </c>
      <c r="F66" t="s">
        <v>2290</v>
      </c>
      <c r="G66" t="s">
        <v>2291</v>
      </c>
      <c r="K66" t="s">
        <v>2053</v>
      </c>
    </row>
    <row r="68" spans="1:11" x14ac:dyDescent="0.25">
      <c r="A68">
        <v>0</v>
      </c>
      <c r="B68">
        <v>1</v>
      </c>
      <c r="C68" t="s">
        <v>2292</v>
      </c>
      <c r="E68" t="s">
        <v>2293</v>
      </c>
      <c r="F68" t="s">
        <v>2294</v>
      </c>
      <c r="G68" t="s">
        <v>2295</v>
      </c>
      <c r="K68" t="s">
        <v>2053</v>
      </c>
    </row>
    <row r="69" spans="1:11" x14ac:dyDescent="0.25">
      <c r="A69">
        <v>1</v>
      </c>
      <c r="B69">
        <v>2</v>
      </c>
      <c r="C69" t="s">
        <v>2296</v>
      </c>
      <c r="D69" t="s">
        <v>2297</v>
      </c>
      <c r="E69" t="s">
        <v>2298</v>
      </c>
      <c r="F69" t="s">
        <v>2299</v>
      </c>
      <c r="G69" t="s">
        <v>2300</v>
      </c>
      <c r="K69" t="s">
        <v>2053</v>
      </c>
    </row>
    <row r="70" spans="1:11" x14ac:dyDescent="0.25">
      <c r="A70">
        <v>2</v>
      </c>
      <c r="B70">
        <v>3</v>
      </c>
      <c r="C70" t="s">
        <v>2301</v>
      </c>
      <c r="E70" t="s">
        <v>2302</v>
      </c>
      <c r="F70" t="s">
        <v>2303</v>
      </c>
      <c r="G70" t="s">
        <v>2304</v>
      </c>
      <c r="K70" t="s">
        <v>2053</v>
      </c>
    </row>
    <row r="71" spans="1:11" x14ac:dyDescent="0.25">
      <c r="A71">
        <v>3</v>
      </c>
      <c r="B71">
        <v>4</v>
      </c>
      <c r="C71" t="s">
        <v>2305</v>
      </c>
      <c r="E71" t="s">
        <v>2306</v>
      </c>
      <c r="F71" t="s">
        <v>2307</v>
      </c>
      <c r="G71" t="s">
        <v>2308</v>
      </c>
      <c r="K71" t="s">
        <v>2053</v>
      </c>
    </row>
    <row r="72" spans="1:11" x14ac:dyDescent="0.25">
      <c r="A72">
        <v>4</v>
      </c>
      <c r="B72">
        <v>5</v>
      </c>
      <c r="C72" t="s">
        <v>2309</v>
      </c>
      <c r="E72" t="s">
        <v>2310</v>
      </c>
      <c r="F72" t="s">
        <v>2311</v>
      </c>
      <c r="G72" t="s">
        <v>2312</v>
      </c>
      <c r="K72" t="s">
        <v>2053</v>
      </c>
    </row>
    <row r="73" spans="1:11" x14ac:dyDescent="0.25">
      <c r="A73">
        <v>5</v>
      </c>
      <c r="B73">
        <v>6</v>
      </c>
      <c r="C73" t="s">
        <v>2313</v>
      </c>
      <c r="D73" t="s">
        <v>2314</v>
      </c>
      <c r="E73" t="s">
        <v>2315</v>
      </c>
      <c r="F73" t="s">
        <v>2316</v>
      </c>
      <c r="G73" t="s">
        <v>2317</v>
      </c>
      <c r="K73" t="s">
        <v>2053</v>
      </c>
    </row>
    <row r="74" spans="1:11" x14ac:dyDescent="0.25">
      <c r="A74">
        <v>6</v>
      </c>
      <c r="B74">
        <v>7</v>
      </c>
      <c r="C74" t="s">
        <v>2318</v>
      </c>
      <c r="E74" t="s">
        <v>2319</v>
      </c>
      <c r="F74" t="s">
        <v>2320</v>
      </c>
      <c r="G74" t="s">
        <v>2276</v>
      </c>
      <c r="K74" t="s">
        <v>2053</v>
      </c>
    </row>
    <row r="75" spans="1:11" x14ac:dyDescent="0.25">
      <c r="A75">
        <v>7</v>
      </c>
      <c r="B75">
        <v>8</v>
      </c>
      <c r="C75" t="s">
        <v>2321</v>
      </c>
      <c r="E75" t="s">
        <v>2322</v>
      </c>
      <c r="F75" t="s">
        <v>2323</v>
      </c>
      <c r="G75" t="s">
        <v>2324</v>
      </c>
      <c r="K75" t="s">
        <v>2053</v>
      </c>
    </row>
    <row r="76" spans="1:11" x14ac:dyDescent="0.25">
      <c r="A76">
        <v>8</v>
      </c>
      <c r="B76">
        <v>9</v>
      </c>
      <c r="C76" t="s">
        <v>2325</v>
      </c>
      <c r="E76" t="s">
        <v>2326</v>
      </c>
      <c r="F76" t="s">
        <v>2327</v>
      </c>
      <c r="G76" t="s">
        <v>2106</v>
      </c>
      <c r="K76" t="s">
        <v>2053</v>
      </c>
    </row>
    <row r="77" spans="1:11" x14ac:dyDescent="0.25">
      <c r="A77">
        <v>9</v>
      </c>
      <c r="B77">
        <v>10</v>
      </c>
      <c r="C77" t="s">
        <v>2328</v>
      </c>
      <c r="E77" t="s">
        <v>2329</v>
      </c>
      <c r="F77" t="s">
        <v>2330</v>
      </c>
      <c r="G77" t="s">
        <v>2331</v>
      </c>
      <c r="K77" t="s">
        <v>2053</v>
      </c>
    </row>
    <row r="78" spans="1:11" x14ac:dyDescent="0.25">
      <c r="A78">
        <v>10</v>
      </c>
      <c r="B78">
        <v>11</v>
      </c>
      <c r="C78" t="s">
        <v>2332</v>
      </c>
      <c r="E78" t="s">
        <v>2333</v>
      </c>
      <c r="F78" t="s">
        <v>2334</v>
      </c>
      <c r="K78" t="s">
        <v>2053</v>
      </c>
    </row>
    <row r="79" spans="1:11" x14ac:dyDescent="0.25">
      <c r="A79">
        <v>11</v>
      </c>
      <c r="B79">
        <v>12</v>
      </c>
      <c r="C79" t="s">
        <v>2335</v>
      </c>
      <c r="E79" t="s">
        <v>2336</v>
      </c>
      <c r="F79" t="s">
        <v>2337</v>
      </c>
      <c r="G79" t="s">
        <v>2062</v>
      </c>
      <c r="K79" t="s">
        <v>2053</v>
      </c>
    </row>
    <row r="81" spans="1:11" x14ac:dyDescent="0.25">
      <c r="A81">
        <v>0</v>
      </c>
      <c r="B81">
        <v>1</v>
      </c>
      <c r="C81" t="s">
        <v>2338</v>
      </c>
      <c r="D81" t="s">
        <v>2339</v>
      </c>
      <c r="E81" t="s">
        <v>2340</v>
      </c>
      <c r="F81" t="s">
        <v>2341</v>
      </c>
      <c r="G81" t="s">
        <v>2342</v>
      </c>
      <c r="K81" t="s">
        <v>2053</v>
      </c>
    </row>
    <row r="82" spans="1:11" x14ac:dyDescent="0.25">
      <c r="A82">
        <v>1</v>
      </c>
      <c r="B82">
        <v>2</v>
      </c>
      <c r="C82" t="s">
        <v>2343</v>
      </c>
      <c r="D82" t="s">
        <v>2344</v>
      </c>
      <c r="E82" t="s">
        <v>2345</v>
      </c>
      <c r="F82" t="s">
        <v>2346</v>
      </c>
      <c r="G82" t="s">
        <v>2347</v>
      </c>
      <c r="K82" t="s">
        <v>2053</v>
      </c>
    </row>
    <row r="83" spans="1:11" x14ac:dyDescent="0.25">
      <c r="A83">
        <v>2</v>
      </c>
      <c r="B83">
        <v>3</v>
      </c>
      <c r="C83" t="s">
        <v>2348</v>
      </c>
      <c r="D83" t="s">
        <v>2349</v>
      </c>
      <c r="E83" t="s">
        <v>2350</v>
      </c>
      <c r="F83" t="s">
        <v>2351</v>
      </c>
      <c r="G83" t="s">
        <v>2352</v>
      </c>
      <c r="K83" t="s">
        <v>2053</v>
      </c>
    </row>
    <row r="84" spans="1:11" x14ac:dyDescent="0.25">
      <c r="A84">
        <v>3</v>
      </c>
      <c r="B84">
        <v>4</v>
      </c>
      <c r="C84" t="s">
        <v>2353</v>
      </c>
      <c r="E84" t="s">
        <v>2354</v>
      </c>
      <c r="F84" t="s">
        <v>2355</v>
      </c>
      <c r="G84" t="s">
        <v>2276</v>
      </c>
      <c r="K84" t="s">
        <v>2053</v>
      </c>
    </row>
    <row r="85" spans="1:11" x14ac:dyDescent="0.25">
      <c r="A85">
        <v>4</v>
      </c>
      <c r="B85">
        <v>5</v>
      </c>
      <c r="C85" t="s">
        <v>2356</v>
      </c>
      <c r="F85" t="s">
        <v>2357</v>
      </c>
      <c r="K85" t="s">
        <v>2053</v>
      </c>
    </row>
    <row r="86" spans="1:11" x14ac:dyDescent="0.25">
      <c r="A86">
        <v>5</v>
      </c>
      <c r="B86">
        <v>6</v>
      </c>
      <c r="C86" t="s">
        <v>2358</v>
      </c>
      <c r="E86" t="s">
        <v>2359</v>
      </c>
      <c r="F86" t="s">
        <v>2360</v>
      </c>
      <c r="G86" t="s">
        <v>2361</v>
      </c>
      <c r="K86" t="s">
        <v>2053</v>
      </c>
    </row>
    <row r="87" spans="1:11" x14ac:dyDescent="0.25">
      <c r="A87">
        <v>6</v>
      </c>
      <c r="B87">
        <v>7</v>
      </c>
      <c r="C87" t="s">
        <v>2362</v>
      </c>
      <c r="E87" t="s">
        <v>2363</v>
      </c>
      <c r="F87" t="s">
        <v>2364</v>
      </c>
      <c r="G87" t="s">
        <v>2062</v>
      </c>
      <c r="K87" t="s">
        <v>2053</v>
      </c>
    </row>
    <row r="88" spans="1:11" x14ac:dyDescent="0.25">
      <c r="A88">
        <v>7</v>
      </c>
      <c r="B88">
        <v>8</v>
      </c>
      <c r="C88" t="s">
        <v>2365</v>
      </c>
      <c r="D88" t="s">
        <v>2366</v>
      </c>
      <c r="E88" t="s">
        <v>2367</v>
      </c>
      <c r="F88" t="s">
        <v>2368</v>
      </c>
      <c r="G88" t="s">
        <v>2369</v>
      </c>
      <c r="K88" t="s">
        <v>2053</v>
      </c>
    </row>
    <row r="89" spans="1:11" x14ac:dyDescent="0.25">
      <c r="A89">
        <v>8</v>
      </c>
      <c r="B89">
        <v>9</v>
      </c>
      <c r="C89" t="s">
        <v>2370</v>
      </c>
      <c r="D89" t="s">
        <v>2371</v>
      </c>
      <c r="E89" t="s">
        <v>2372</v>
      </c>
      <c r="F89" t="s">
        <v>2373</v>
      </c>
      <c r="G89" t="s">
        <v>2197</v>
      </c>
      <c r="K89" t="s">
        <v>2053</v>
      </c>
    </row>
    <row r="90" spans="1:11" x14ac:dyDescent="0.25">
      <c r="A90">
        <v>9</v>
      </c>
      <c r="B90">
        <v>10</v>
      </c>
      <c r="C90" t="s">
        <v>2374</v>
      </c>
      <c r="D90" t="s">
        <v>2375</v>
      </c>
      <c r="E90" t="s">
        <v>2376</v>
      </c>
      <c r="F90" t="s">
        <v>2377</v>
      </c>
      <c r="G90" t="s">
        <v>2062</v>
      </c>
      <c r="K90" t="s">
        <v>2053</v>
      </c>
    </row>
    <row r="91" spans="1:11" x14ac:dyDescent="0.25">
      <c r="A91">
        <v>10</v>
      </c>
      <c r="B91">
        <v>11</v>
      </c>
      <c r="C91" t="s">
        <v>2378</v>
      </c>
      <c r="D91" t="s">
        <v>2379</v>
      </c>
      <c r="E91" t="s">
        <v>2380</v>
      </c>
      <c r="F91" t="s">
        <v>2381</v>
      </c>
      <c r="G91" t="s">
        <v>2382</v>
      </c>
      <c r="K91" t="s">
        <v>2053</v>
      </c>
    </row>
    <row r="92" spans="1:11" x14ac:dyDescent="0.25">
      <c r="A92">
        <v>11</v>
      </c>
      <c r="B92">
        <v>12</v>
      </c>
      <c r="C92" t="s">
        <v>2383</v>
      </c>
      <c r="E92" t="s">
        <v>2384</v>
      </c>
      <c r="F92" t="s">
        <v>2385</v>
      </c>
      <c r="G92" t="s">
        <v>2177</v>
      </c>
      <c r="K92" t="s">
        <v>2053</v>
      </c>
    </row>
    <row r="94" spans="1:11" x14ac:dyDescent="0.25">
      <c r="A94">
        <v>0</v>
      </c>
      <c r="B94">
        <v>1</v>
      </c>
      <c r="C94" t="s">
        <v>2386</v>
      </c>
      <c r="E94" t="s">
        <v>2387</v>
      </c>
      <c r="F94" t="s">
        <v>2388</v>
      </c>
      <c r="G94" t="s">
        <v>2102</v>
      </c>
      <c r="K94" t="s">
        <v>2053</v>
      </c>
    </row>
    <row r="95" spans="1:11" x14ac:dyDescent="0.25">
      <c r="A95">
        <v>1</v>
      </c>
      <c r="B95">
        <v>2</v>
      </c>
      <c r="C95" t="s">
        <v>2389</v>
      </c>
      <c r="D95" t="s">
        <v>2390</v>
      </c>
      <c r="E95" t="s">
        <v>2391</v>
      </c>
      <c r="F95" t="s">
        <v>2392</v>
      </c>
      <c r="G95" t="s">
        <v>2393</v>
      </c>
      <c r="K95" t="s">
        <v>2053</v>
      </c>
    </row>
    <row r="96" spans="1:11" x14ac:dyDescent="0.25">
      <c r="A96">
        <v>2</v>
      </c>
      <c r="B96">
        <v>3</v>
      </c>
      <c r="C96" t="s">
        <v>2394</v>
      </c>
      <c r="E96" t="s">
        <v>2395</v>
      </c>
      <c r="F96" t="s">
        <v>2396</v>
      </c>
      <c r="G96" t="s">
        <v>2062</v>
      </c>
      <c r="K96" t="s">
        <v>2053</v>
      </c>
    </row>
    <row r="97" spans="1:11" x14ac:dyDescent="0.25">
      <c r="A97">
        <v>3</v>
      </c>
      <c r="B97">
        <v>4</v>
      </c>
      <c r="C97" t="s">
        <v>2397</v>
      </c>
      <c r="D97" t="s">
        <v>2398</v>
      </c>
      <c r="E97" t="s">
        <v>2399</v>
      </c>
      <c r="F97" t="s">
        <v>2373</v>
      </c>
      <c r="G97" t="s">
        <v>2197</v>
      </c>
      <c r="K97" t="s">
        <v>2053</v>
      </c>
    </row>
    <row r="98" spans="1:11" x14ac:dyDescent="0.25">
      <c r="A98">
        <v>4</v>
      </c>
      <c r="B98">
        <v>5</v>
      </c>
      <c r="C98" t="s">
        <v>2400</v>
      </c>
      <c r="D98" t="s">
        <v>2401</v>
      </c>
      <c r="E98" t="s">
        <v>2402</v>
      </c>
      <c r="F98" t="s">
        <v>2403</v>
      </c>
      <c r="G98" t="s">
        <v>2404</v>
      </c>
      <c r="K98" t="s">
        <v>2053</v>
      </c>
    </row>
    <row r="99" spans="1:11" x14ac:dyDescent="0.25">
      <c r="A99">
        <v>5</v>
      </c>
      <c r="B99">
        <v>6</v>
      </c>
      <c r="C99" t="s">
        <v>2405</v>
      </c>
      <c r="E99" t="s">
        <v>2406</v>
      </c>
      <c r="F99" t="s">
        <v>2407</v>
      </c>
      <c r="G99" t="s">
        <v>2408</v>
      </c>
      <c r="K99" t="s">
        <v>2053</v>
      </c>
    </row>
    <row r="100" spans="1:11" x14ac:dyDescent="0.25">
      <c r="A100">
        <v>6</v>
      </c>
      <c r="B100">
        <v>7</v>
      </c>
      <c r="C100" t="s">
        <v>2409</v>
      </c>
      <c r="E100" t="s">
        <v>2410</v>
      </c>
      <c r="F100" t="s">
        <v>2411</v>
      </c>
      <c r="G100" t="s">
        <v>2102</v>
      </c>
      <c r="K100" t="s">
        <v>2053</v>
      </c>
    </row>
    <row r="101" spans="1:11" x14ac:dyDescent="0.25">
      <c r="A101">
        <v>7</v>
      </c>
      <c r="B101">
        <v>8</v>
      </c>
      <c r="C101" t="s">
        <v>2412</v>
      </c>
      <c r="E101" t="s">
        <v>2413</v>
      </c>
      <c r="F101" t="s">
        <v>2414</v>
      </c>
      <c r="G101" t="s">
        <v>2295</v>
      </c>
      <c r="K101" t="s">
        <v>2053</v>
      </c>
    </row>
    <row r="102" spans="1:11" x14ac:dyDescent="0.25">
      <c r="A102">
        <v>8</v>
      </c>
      <c r="B102">
        <v>9</v>
      </c>
      <c r="C102" t="s">
        <v>2415</v>
      </c>
      <c r="E102" t="s">
        <v>2416</v>
      </c>
      <c r="F102" t="s">
        <v>2417</v>
      </c>
      <c r="G102" t="s">
        <v>2062</v>
      </c>
      <c r="K102" t="s">
        <v>2053</v>
      </c>
    </row>
    <row r="103" spans="1:11" x14ac:dyDescent="0.25">
      <c r="A103">
        <v>9</v>
      </c>
      <c r="B103">
        <v>10</v>
      </c>
      <c r="C103" t="s">
        <v>2418</v>
      </c>
      <c r="E103" t="s">
        <v>2419</v>
      </c>
      <c r="F103" t="s">
        <v>2420</v>
      </c>
      <c r="G103" t="s">
        <v>2421</v>
      </c>
      <c r="K103" t="s">
        <v>2053</v>
      </c>
    </row>
    <row r="104" spans="1:11" x14ac:dyDescent="0.25">
      <c r="A104">
        <v>10</v>
      </c>
      <c r="B104">
        <v>11</v>
      </c>
      <c r="C104" t="s">
        <v>2422</v>
      </c>
      <c r="E104" t="s">
        <v>2423</v>
      </c>
      <c r="F104" t="s">
        <v>2424</v>
      </c>
      <c r="G104" t="s">
        <v>2425</v>
      </c>
      <c r="K104" t="s">
        <v>2053</v>
      </c>
    </row>
    <row r="105" spans="1:11" x14ac:dyDescent="0.25">
      <c r="A105">
        <v>11</v>
      </c>
      <c r="B105">
        <v>12</v>
      </c>
      <c r="C105" t="s">
        <v>2426</v>
      </c>
      <c r="E105" t="s">
        <v>2427</v>
      </c>
      <c r="F105" t="s">
        <v>2428</v>
      </c>
      <c r="G105" t="s">
        <v>2214</v>
      </c>
      <c r="K105" t="s">
        <v>2053</v>
      </c>
    </row>
    <row r="107" spans="1:11" x14ac:dyDescent="0.25">
      <c r="A107">
        <v>0</v>
      </c>
      <c r="B107">
        <v>1</v>
      </c>
      <c r="C107" t="s">
        <v>2429</v>
      </c>
      <c r="E107" t="s">
        <v>2430</v>
      </c>
      <c r="F107" t="s">
        <v>2431</v>
      </c>
      <c r="G107" t="s">
        <v>2432</v>
      </c>
      <c r="K107" t="s">
        <v>2053</v>
      </c>
    </row>
    <row r="108" spans="1:11" x14ac:dyDescent="0.25">
      <c r="A108">
        <v>1</v>
      </c>
      <c r="B108">
        <v>2</v>
      </c>
      <c r="C108" t="s">
        <v>2433</v>
      </c>
      <c r="E108" t="s">
        <v>2434</v>
      </c>
      <c r="F108" t="s">
        <v>2435</v>
      </c>
      <c r="G108" t="s">
        <v>2436</v>
      </c>
      <c r="K108" t="s">
        <v>2053</v>
      </c>
    </row>
    <row r="109" spans="1:11" x14ac:dyDescent="0.25">
      <c r="A109">
        <v>2</v>
      </c>
      <c r="B109">
        <v>3</v>
      </c>
      <c r="C109" t="s">
        <v>2437</v>
      </c>
      <c r="E109" t="s">
        <v>2438</v>
      </c>
      <c r="F109" t="s">
        <v>2439</v>
      </c>
      <c r="G109" t="s">
        <v>2440</v>
      </c>
      <c r="K109" t="s">
        <v>2053</v>
      </c>
    </row>
    <row r="110" spans="1:11" x14ac:dyDescent="0.25">
      <c r="A110">
        <v>3</v>
      </c>
      <c r="B110">
        <v>4</v>
      </c>
      <c r="C110" t="s">
        <v>2441</v>
      </c>
      <c r="D110" t="s">
        <v>2442</v>
      </c>
      <c r="E110" t="s">
        <v>2443</v>
      </c>
      <c r="F110" t="s">
        <v>2444</v>
      </c>
      <c r="G110" t="s">
        <v>2445</v>
      </c>
      <c r="K110" t="s">
        <v>2053</v>
      </c>
    </row>
    <row r="111" spans="1:11" x14ac:dyDescent="0.25">
      <c r="A111">
        <v>4</v>
      </c>
      <c r="B111">
        <v>5</v>
      </c>
      <c r="C111" t="s">
        <v>2446</v>
      </c>
      <c r="D111" t="s">
        <v>2447</v>
      </c>
      <c r="E111" t="s">
        <v>2448</v>
      </c>
      <c r="F111" t="s">
        <v>2449</v>
      </c>
      <c r="G111" t="s">
        <v>2369</v>
      </c>
      <c r="K111" t="s">
        <v>2053</v>
      </c>
    </row>
    <row r="112" spans="1:11" x14ac:dyDescent="0.25">
      <c r="A112">
        <v>5</v>
      </c>
      <c r="B112">
        <v>6</v>
      </c>
      <c r="C112" t="s">
        <v>2450</v>
      </c>
      <c r="E112" t="s">
        <v>2451</v>
      </c>
      <c r="F112" t="s">
        <v>2452</v>
      </c>
      <c r="G112" t="s">
        <v>2214</v>
      </c>
      <c r="K112" t="s">
        <v>2053</v>
      </c>
    </row>
    <row r="113" spans="1:11" x14ac:dyDescent="0.25">
      <c r="A113">
        <v>6</v>
      </c>
      <c r="B113">
        <v>7</v>
      </c>
      <c r="C113" t="s">
        <v>2453</v>
      </c>
      <c r="D113" t="s">
        <v>2454</v>
      </c>
      <c r="E113" t="s">
        <v>2455</v>
      </c>
      <c r="F113" t="s">
        <v>2456</v>
      </c>
      <c r="G113" t="s">
        <v>2457</v>
      </c>
      <c r="K113" t="s">
        <v>2053</v>
      </c>
    </row>
    <row r="114" spans="1:11" x14ac:dyDescent="0.25">
      <c r="A114">
        <v>7</v>
      </c>
      <c r="B114">
        <v>8</v>
      </c>
      <c r="C114" t="s">
        <v>2458</v>
      </c>
      <c r="D114" t="s">
        <v>2459</v>
      </c>
      <c r="E114" t="s">
        <v>2460</v>
      </c>
      <c r="F114" t="s">
        <v>2461</v>
      </c>
      <c r="G114" t="s">
        <v>2062</v>
      </c>
      <c r="K114" t="s">
        <v>2053</v>
      </c>
    </row>
    <row r="115" spans="1:11" x14ac:dyDescent="0.25">
      <c r="A115">
        <v>8</v>
      </c>
      <c r="B115">
        <v>9</v>
      </c>
      <c r="C115" t="s">
        <v>2462</v>
      </c>
      <c r="E115" t="s">
        <v>2463</v>
      </c>
      <c r="F115" t="s">
        <v>2464</v>
      </c>
      <c r="G115" t="s">
        <v>2102</v>
      </c>
      <c r="K115" t="s">
        <v>2053</v>
      </c>
    </row>
    <row r="116" spans="1:11" x14ac:dyDescent="0.25">
      <c r="A116">
        <v>9</v>
      </c>
      <c r="B116">
        <v>10</v>
      </c>
      <c r="C116" t="s">
        <v>2465</v>
      </c>
      <c r="E116" t="s">
        <v>2466</v>
      </c>
      <c r="F116" t="s">
        <v>2467</v>
      </c>
      <c r="G116" t="s">
        <v>2062</v>
      </c>
      <c r="K116" t="s">
        <v>2053</v>
      </c>
    </row>
    <row r="117" spans="1:11" x14ac:dyDescent="0.25">
      <c r="A117">
        <v>10</v>
      </c>
      <c r="B117">
        <v>11</v>
      </c>
      <c r="C117" t="s">
        <v>2468</v>
      </c>
      <c r="D117" t="s">
        <v>2469</v>
      </c>
      <c r="E117" t="s">
        <v>2470</v>
      </c>
      <c r="F117" t="s">
        <v>2471</v>
      </c>
      <c r="G117" t="s">
        <v>2062</v>
      </c>
      <c r="K117" t="s">
        <v>2053</v>
      </c>
    </row>
    <row r="118" spans="1:11" x14ac:dyDescent="0.25">
      <c r="A118">
        <v>11</v>
      </c>
      <c r="B118">
        <v>12</v>
      </c>
      <c r="C118" t="s">
        <v>2472</v>
      </c>
      <c r="E118" t="s">
        <v>2473</v>
      </c>
      <c r="F118" t="s">
        <v>2474</v>
      </c>
      <c r="G118" t="s">
        <v>2475</v>
      </c>
      <c r="K118" t="s">
        <v>2053</v>
      </c>
    </row>
  </sheetData>
  <phoneticPr fontId="3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0FCB4-F630-4466-AFA9-652B2F51EFB6}">
  <sheetPr codeName="工作表21"/>
  <dimension ref="A1:I118"/>
  <sheetViews>
    <sheetView workbookViewId="0">
      <selection activeCell="H2" sqref="H2:H118"/>
    </sheetView>
  </sheetViews>
  <sheetFormatPr defaultRowHeight="15.75" x14ac:dyDescent="0.25"/>
  <sheetData>
    <row r="1" spans="1:9" x14ac:dyDescent="0.25">
      <c r="A1" s="1" t="s">
        <v>2</v>
      </c>
      <c r="B1" s="1" t="s">
        <v>2699</v>
      </c>
      <c r="C1" s="1" t="s">
        <v>2700</v>
      </c>
      <c r="D1" s="1" t="s">
        <v>2701</v>
      </c>
      <c r="E1" s="1" t="s">
        <v>2702</v>
      </c>
      <c r="F1" s="1" t="s">
        <v>2709</v>
      </c>
      <c r="G1" s="1" t="s">
        <v>2710</v>
      </c>
      <c r="H1" s="53"/>
      <c r="I1" s="1" t="s">
        <v>2696</v>
      </c>
    </row>
    <row r="2" spans="1:9" x14ac:dyDescent="0.25">
      <c r="A2" t="s">
        <v>11</v>
      </c>
      <c r="B2" s="54">
        <v>5.7</v>
      </c>
      <c r="C2" s="54">
        <v>1.9</v>
      </c>
      <c r="D2" s="54">
        <v>5.5</v>
      </c>
      <c r="E2" s="54">
        <v>2</v>
      </c>
      <c r="F2" s="54">
        <v>5.0999999999999996</v>
      </c>
      <c r="G2" s="54">
        <v>1.7</v>
      </c>
      <c r="H2" t="str">
        <f>IF(AND(B2&gt;D2, D2&gt;F2), IF(AND(B2&gt;F2, (B2-F2)&gt;10), "落大飛", "落飛"), "")</f>
        <v>落飛</v>
      </c>
      <c r="I2" s="54">
        <v>1</v>
      </c>
    </row>
    <row r="3" spans="1:9" x14ac:dyDescent="0.25">
      <c r="A3" t="s">
        <v>18</v>
      </c>
      <c r="B3" s="54">
        <v>18</v>
      </c>
      <c r="C3" s="54">
        <v>5.9</v>
      </c>
      <c r="D3" s="54">
        <v>17</v>
      </c>
      <c r="E3" s="54">
        <v>5.2</v>
      </c>
      <c r="F3" s="54">
        <v>8.4</v>
      </c>
      <c r="G3" s="54">
        <v>2.2999999999999998</v>
      </c>
      <c r="H3" t="str">
        <f t="shared" ref="H3:H66" si="0">IF(AND(B3&gt;D3, D3&gt;F3), IF(AND(B3&gt;F3, (B3-F3)&gt;10), "落大飛", "落飛"), "")</f>
        <v>落飛</v>
      </c>
      <c r="I3" s="54">
        <v>2</v>
      </c>
    </row>
    <row r="4" spans="1:9" x14ac:dyDescent="0.25">
      <c r="A4" t="s">
        <v>25</v>
      </c>
      <c r="B4" s="54">
        <v>8.1</v>
      </c>
      <c r="C4" s="54">
        <v>3.3</v>
      </c>
      <c r="D4" s="54">
        <v>8.4</v>
      </c>
      <c r="E4" s="54">
        <v>3.1</v>
      </c>
      <c r="F4" s="54">
        <v>9.6999999999999993</v>
      </c>
      <c r="G4" s="54">
        <v>3.4</v>
      </c>
      <c r="H4" t="str">
        <f t="shared" si="0"/>
        <v/>
      </c>
      <c r="I4" s="54">
        <v>3</v>
      </c>
    </row>
    <row r="5" spans="1:9" x14ac:dyDescent="0.25">
      <c r="A5" t="s">
        <v>32</v>
      </c>
      <c r="B5" s="54">
        <v>6.5</v>
      </c>
      <c r="C5" s="54">
        <v>1.5</v>
      </c>
      <c r="D5" s="54">
        <v>5.2</v>
      </c>
      <c r="E5" s="54">
        <v>1.8</v>
      </c>
      <c r="F5" s="54">
        <v>5.5</v>
      </c>
      <c r="G5" s="54">
        <v>2.4</v>
      </c>
      <c r="H5" t="str">
        <f t="shared" si="0"/>
        <v/>
      </c>
      <c r="I5" s="54">
        <v>4</v>
      </c>
    </row>
    <row r="6" spans="1:9" x14ac:dyDescent="0.25">
      <c r="A6" t="s">
        <v>38</v>
      </c>
      <c r="B6" s="54">
        <v>3.6</v>
      </c>
      <c r="C6" s="54">
        <v>1.9</v>
      </c>
      <c r="D6" s="54">
        <v>4.3</v>
      </c>
      <c r="E6" s="54">
        <v>1.7</v>
      </c>
      <c r="F6" s="54">
        <v>4.7</v>
      </c>
      <c r="G6" s="54">
        <v>1.8</v>
      </c>
      <c r="H6" t="str">
        <f t="shared" si="0"/>
        <v/>
      </c>
      <c r="I6" s="54">
        <v>5</v>
      </c>
    </row>
    <row r="7" spans="1:9" x14ac:dyDescent="0.25">
      <c r="A7" t="s">
        <v>44</v>
      </c>
      <c r="B7" s="54">
        <v>54</v>
      </c>
      <c r="C7" s="54">
        <v>10</v>
      </c>
      <c r="D7" s="54">
        <v>79</v>
      </c>
      <c r="E7" s="54">
        <v>14</v>
      </c>
      <c r="F7" s="54">
        <v>107</v>
      </c>
      <c r="G7" s="54">
        <v>21</v>
      </c>
      <c r="H7" t="str">
        <f t="shared" si="0"/>
        <v/>
      </c>
      <c r="I7" s="54">
        <v>6</v>
      </c>
    </row>
    <row r="8" spans="1:9" x14ac:dyDescent="0.25">
      <c r="A8" t="s">
        <v>49</v>
      </c>
      <c r="B8" s="54">
        <v>83</v>
      </c>
      <c r="C8" s="54">
        <v>17</v>
      </c>
      <c r="D8" s="54">
        <v>90</v>
      </c>
      <c r="E8" s="54">
        <v>17</v>
      </c>
      <c r="F8" s="54">
        <v>69</v>
      </c>
      <c r="G8" s="54">
        <v>13</v>
      </c>
      <c r="H8" t="str">
        <f t="shared" si="0"/>
        <v/>
      </c>
      <c r="I8" s="54">
        <v>7</v>
      </c>
    </row>
    <row r="9" spans="1:9" x14ac:dyDescent="0.25">
      <c r="A9" t="s">
        <v>55</v>
      </c>
      <c r="B9" s="54">
        <v>21</v>
      </c>
      <c r="C9" s="54">
        <v>5.9</v>
      </c>
      <c r="D9" s="54">
        <v>25</v>
      </c>
      <c r="E9" s="54">
        <v>7.1</v>
      </c>
      <c r="F9" s="54">
        <v>30</v>
      </c>
      <c r="G9" s="54">
        <v>6.5</v>
      </c>
      <c r="H9" t="str">
        <f t="shared" si="0"/>
        <v/>
      </c>
      <c r="I9" s="54">
        <v>8</v>
      </c>
    </row>
    <row r="10" spans="1:9" x14ac:dyDescent="0.25">
      <c r="A10" t="s">
        <v>60</v>
      </c>
      <c r="B10" s="54">
        <v>5.4</v>
      </c>
      <c r="C10" s="54">
        <v>1.8</v>
      </c>
      <c r="D10" s="54">
        <v>5.7</v>
      </c>
      <c r="E10" s="54">
        <v>2.2000000000000002</v>
      </c>
      <c r="F10" s="54">
        <v>6.6</v>
      </c>
      <c r="G10" s="54">
        <v>2.2999999999999998</v>
      </c>
      <c r="H10" t="str">
        <f t="shared" si="0"/>
        <v/>
      </c>
      <c r="I10" s="54">
        <v>9</v>
      </c>
    </row>
    <row r="11" spans="1:9" x14ac:dyDescent="0.25">
      <c r="A11" t="s">
        <v>66</v>
      </c>
      <c r="B11" s="54">
        <v>30</v>
      </c>
      <c r="C11" s="54">
        <v>6.1</v>
      </c>
      <c r="D11" s="54">
        <v>28</v>
      </c>
      <c r="E11" s="54">
        <v>7.9</v>
      </c>
      <c r="F11" s="54">
        <v>36</v>
      </c>
      <c r="G11" s="54">
        <v>8.1</v>
      </c>
      <c r="H11" t="str">
        <f t="shared" si="0"/>
        <v/>
      </c>
      <c r="I11" s="54">
        <v>10</v>
      </c>
    </row>
    <row r="12" spans="1:9" x14ac:dyDescent="0.25">
      <c r="A12" t="s">
        <v>70</v>
      </c>
      <c r="B12" s="54">
        <v>9.9</v>
      </c>
      <c r="C12" s="54">
        <v>3</v>
      </c>
      <c r="D12" s="54">
        <v>7.6</v>
      </c>
      <c r="E12" s="54">
        <v>1.9</v>
      </c>
      <c r="F12" s="54">
        <v>7.4</v>
      </c>
      <c r="G12" s="54">
        <v>2.6</v>
      </c>
      <c r="H12" t="str">
        <f t="shared" si="0"/>
        <v>落飛</v>
      </c>
      <c r="I12" s="54">
        <v>11</v>
      </c>
    </row>
    <row r="13" spans="1:9" x14ac:dyDescent="0.25">
      <c r="A13" t="s">
        <v>75</v>
      </c>
      <c r="B13" s="54">
        <v>32</v>
      </c>
      <c r="C13" s="54">
        <v>9.3000000000000007</v>
      </c>
      <c r="D13" s="54">
        <v>31</v>
      </c>
      <c r="E13" s="54">
        <v>6.8</v>
      </c>
      <c r="F13" s="54">
        <v>28</v>
      </c>
      <c r="G13" s="54">
        <v>7</v>
      </c>
      <c r="H13" t="str">
        <f t="shared" si="0"/>
        <v>落飛</v>
      </c>
      <c r="I13" s="54">
        <v>12</v>
      </c>
    </row>
    <row r="14" spans="1:9" x14ac:dyDescent="0.25">
      <c r="A14" t="s">
        <v>2698</v>
      </c>
      <c r="H14" t="str">
        <f t="shared" si="0"/>
        <v/>
      </c>
      <c r="I14" t="s">
        <v>2697</v>
      </c>
    </row>
    <row r="15" spans="1:9" x14ac:dyDescent="0.25">
      <c r="A15" t="s">
        <v>80</v>
      </c>
      <c r="B15" s="54">
        <v>8.5</v>
      </c>
      <c r="C15" s="54">
        <v>3.3</v>
      </c>
      <c r="D15" s="54">
        <v>8.1</v>
      </c>
      <c r="E15" s="54">
        <v>3.3</v>
      </c>
      <c r="F15" s="54">
        <v>10</v>
      </c>
      <c r="G15" s="54">
        <v>3.5</v>
      </c>
      <c r="H15" t="str">
        <f t="shared" si="0"/>
        <v/>
      </c>
      <c r="I15" s="54">
        <v>1</v>
      </c>
    </row>
    <row r="16" spans="1:9" x14ac:dyDescent="0.25">
      <c r="A16" t="s">
        <v>84</v>
      </c>
      <c r="B16" s="54">
        <v>8.4</v>
      </c>
      <c r="C16" s="54">
        <v>3.1</v>
      </c>
      <c r="D16" s="54">
        <v>7.8</v>
      </c>
      <c r="E16" s="54">
        <v>2.9</v>
      </c>
      <c r="F16" s="54">
        <v>6.7</v>
      </c>
      <c r="G16" s="54">
        <v>2.2999999999999998</v>
      </c>
      <c r="H16" t="str">
        <f t="shared" si="0"/>
        <v>落飛</v>
      </c>
      <c r="I16" s="54">
        <v>2</v>
      </c>
    </row>
    <row r="17" spans="1:9" x14ac:dyDescent="0.25">
      <c r="A17" t="s">
        <v>88</v>
      </c>
      <c r="B17" s="54">
        <v>34</v>
      </c>
      <c r="C17" s="54">
        <v>8.3000000000000007</v>
      </c>
      <c r="D17" s="54">
        <v>35</v>
      </c>
      <c r="E17" s="54">
        <v>7.8</v>
      </c>
      <c r="F17" s="54">
        <v>38</v>
      </c>
      <c r="G17" s="54">
        <v>7.2</v>
      </c>
      <c r="H17" t="str">
        <f t="shared" si="0"/>
        <v/>
      </c>
      <c r="I17" s="54">
        <v>3</v>
      </c>
    </row>
    <row r="18" spans="1:9" x14ac:dyDescent="0.25">
      <c r="A18" t="s">
        <v>94</v>
      </c>
      <c r="B18" s="54">
        <v>3.5</v>
      </c>
      <c r="C18" s="54">
        <v>1.5</v>
      </c>
      <c r="D18" s="54">
        <v>3.9</v>
      </c>
      <c r="E18" s="54">
        <v>1.5</v>
      </c>
      <c r="F18" s="54">
        <v>4.7</v>
      </c>
      <c r="G18" s="54">
        <v>1.8</v>
      </c>
      <c r="H18" t="str">
        <f t="shared" si="0"/>
        <v/>
      </c>
      <c r="I18" s="54">
        <v>4</v>
      </c>
    </row>
    <row r="19" spans="1:9" x14ac:dyDescent="0.25">
      <c r="A19" t="s">
        <v>98</v>
      </c>
      <c r="B19" s="54">
        <v>23</v>
      </c>
      <c r="C19" s="54">
        <v>5.8</v>
      </c>
      <c r="D19" s="54">
        <v>23</v>
      </c>
      <c r="E19" s="54">
        <v>6</v>
      </c>
      <c r="F19" s="54">
        <v>22</v>
      </c>
      <c r="G19" s="54">
        <v>5.9</v>
      </c>
      <c r="H19" t="str">
        <f t="shared" si="0"/>
        <v/>
      </c>
      <c r="I19" s="54">
        <v>5</v>
      </c>
    </row>
    <row r="20" spans="1:9" x14ac:dyDescent="0.25">
      <c r="A20" t="s">
        <v>102</v>
      </c>
      <c r="B20" s="54">
        <v>23</v>
      </c>
      <c r="C20" s="54">
        <v>5.4</v>
      </c>
      <c r="D20" s="54">
        <v>23</v>
      </c>
      <c r="E20" s="54">
        <v>5.3</v>
      </c>
      <c r="F20" s="54">
        <v>28</v>
      </c>
      <c r="G20" s="54">
        <v>6.5</v>
      </c>
      <c r="H20" t="str">
        <f t="shared" si="0"/>
        <v/>
      </c>
      <c r="I20" s="54">
        <v>6</v>
      </c>
    </row>
    <row r="21" spans="1:9" x14ac:dyDescent="0.25">
      <c r="A21" t="s">
        <v>106</v>
      </c>
      <c r="B21" s="54">
        <v>10</v>
      </c>
      <c r="C21" s="54">
        <v>4.5999999999999996</v>
      </c>
      <c r="D21" s="54">
        <v>12</v>
      </c>
      <c r="E21" s="54">
        <v>5</v>
      </c>
      <c r="F21" s="54">
        <v>10</v>
      </c>
      <c r="G21" s="54">
        <v>3.1</v>
      </c>
      <c r="H21" t="str">
        <f t="shared" si="0"/>
        <v/>
      </c>
      <c r="I21" s="54">
        <v>7</v>
      </c>
    </row>
    <row r="22" spans="1:9" x14ac:dyDescent="0.25">
      <c r="A22" t="s">
        <v>108</v>
      </c>
      <c r="B22" s="54">
        <v>6.3</v>
      </c>
      <c r="C22" s="54">
        <v>2.1</v>
      </c>
      <c r="D22" s="54">
        <v>6.8</v>
      </c>
      <c r="E22" s="54">
        <v>2.4</v>
      </c>
      <c r="F22" s="54">
        <v>7.4</v>
      </c>
      <c r="G22" s="54">
        <v>2.7</v>
      </c>
      <c r="H22" t="str">
        <f t="shared" si="0"/>
        <v/>
      </c>
      <c r="I22" s="54">
        <v>8</v>
      </c>
    </row>
    <row r="23" spans="1:9" x14ac:dyDescent="0.25">
      <c r="A23" t="s">
        <v>111</v>
      </c>
      <c r="B23" s="54">
        <v>31</v>
      </c>
      <c r="C23" s="54">
        <v>5.8</v>
      </c>
      <c r="D23" s="54">
        <v>38</v>
      </c>
      <c r="E23" s="54">
        <v>6.4</v>
      </c>
      <c r="F23" s="54">
        <v>38</v>
      </c>
      <c r="G23" s="54">
        <v>8.4</v>
      </c>
      <c r="H23" t="str">
        <f t="shared" si="0"/>
        <v/>
      </c>
      <c r="I23" s="54">
        <v>9</v>
      </c>
    </row>
    <row r="24" spans="1:9" x14ac:dyDescent="0.25">
      <c r="A24" t="s">
        <v>115</v>
      </c>
      <c r="B24" s="54">
        <v>24</v>
      </c>
      <c r="C24" s="54">
        <v>5.5</v>
      </c>
      <c r="D24" s="54">
        <v>15</v>
      </c>
      <c r="E24" s="54">
        <v>5</v>
      </c>
      <c r="F24" s="54">
        <v>12</v>
      </c>
      <c r="G24" s="54">
        <v>3.2</v>
      </c>
      <c r="H24" t="str">
        <f t="shared" si="0"/>
        <v>落大飛</v>
      </c>
      <c r="I24" s="54">
        <v>10</v>
      </c>
    </row>
    <row r="25" spans="1:9" x14ac:dyDescent="0.25">
      <c r="A25" t="s">
        <v>119</v>
      </c>
      <c r="B25" s="54">
        <v>4.5</v>
      </c>
      <c r="C25" s="54">
        <v>1.4</v>
      </c>
      <c r="D25" s="54">
        <v>4.0999999999999996</v>
      </c>
      <c r="E25" s="54">
        <v>1.3</v>
      </c>
      <c r="F25" s="54">
        <v>3.5</v>
      </c>
      <c r="G25" s="54">
        <v>1.6</v>
      </c>
      <c r="H25" t="str">
        <f t="shared" si="0"/>
        <v>落飛</v>
      </c>
      <c r="I25" s="54">
        <v>11</v>
      </c>
    </row>
    <row r="26" spans="1:9" x14ac:dyDescent="0.25">
      <c r="A26" t="s">
        <v>125</v>
      </c>
      <c r="B26" s="54">
        <v>32</v>
      </c>
      <c r="C26" s="54">
        <v>6.7</v>
      </c>
      <c r="D26" s="54">
        <v>28</v>
      </c>
      <c r="E26" s="54">
        <v>5.8</v>
      </c>
      <c r="F26" s="54">
        <v>33</v>
      </c>
      <c r="G26" s="54">
        <v>6.3</v>
      </c>
      <c r="H26" t="str">
        <f t="shared" si="0"/>
        <v/>
      </c>
      <c r="I26" s="54">
        <v>12</v>
      </c>
    </row>
    <row r="27" spans="1:9" x14ac:dyDescent="0.25">
      <c r="A27" t="s">
        <v>2698</v>
      </c>
      <c r="H27" t="str">
        <f t="shared" si="0"/>
        <v/>
      </c>
      <c r="I27" t="s">
        <v>2697</v>
      </c>
    </row>
    <row r="28" spans="1:9" x14ac:dyDescent="0.25">
      <c r="A28" t="s">
        <v>130</v>
      </c>
      <c r="B28" s="54">
        <v>11</v>
      </c>
      <c r="C28" s="54">
        <v>2.7</v>
      </c>
      <c r="D28" s="54">
        <v>9.6999999999999993</v>
      </c>
      <c r="E28" s="54">
        <v>2.8</v>
      </c>
      <c r="F28" s="54">
        <v>7.9</v>
      </c>
      <c r="G28" s="54">
        <v>2.5</v>
      </c>
      <c r="H28" t="str">
        <f t="shared" si="0"/>
        <v>落飛</v>
      </c>
      <c r="I28" s="54">
        <v>1</v>
      </c>
    </row>
    <row r="29" spans="1:9" x14ac:dyDescent="0.25">
      <c r="A29" t="s">
        <v>135</v>
      </c>
      <c r="B29" s="54">
        <v>23</v>
      </c>
      <c r="C29" s="54">
        <v>7.4</v>
      </c>
      <c r="D29" s="54">
        <v>22</v>
      </c>
      <c r="E29" s="54">
        <v>7.2</v>
      </c>
      <c r="F29" s="54">
        <v>12</v>
      </c>
      <c r="G29" s="54">
        <v>3.6</v>
      </c>
      <c r="H29" t="str">
        <f t="shared" si="0"/>
        <v>落大飛</v>
      </c>
      <c r="I29" s="54">
        <v>2</v>
      </c>
    </row>
    <row r="30" spans="1:9" x14ac:dyDescent="0.25">
      <c r="A30" t="s">
        <v>137</v>
      </c>
      <c r="B30" s="54">
        <v>34</v>
      </c>
      <c r="C30" s="54">
        <v>6.5</v>
      </c>
      <c r="D30" s="54">
        <v>34</v>
      </c>
      <c r="E30" s="54">
        <v>7.8</v>
      </c>
      <c r="F30" s="54">
        <v>20</v>
      </c>
      <c r="G30" s="54">
        <v>4.0999999999999996</v>
      </c>
      <c r="H30" t="str">
        <f t="shared" si="0"/>
        <v/>
      </c>
      <c r="I30" s="54">
        <v>3</v>
      </c>
    </row>
    <row r="31" spans="1:9" x14ac:dyDescent="0.25">
      <c r="A31" t="s">
        <v>139</v>
      </c>
      <c r="B31" s="54">
        <v>30</v>
      </c>
      <c r="C31" s="54">
        <v>6.4</v>
      </c>
      <c r="D31" s="54">
        <v>30</v>
      </c>
      <c r="E31" s="54">
        <v>7.3</v>
      </c>
      <c r="F31" s="54">
        <v>34</v>
      </c>
      <c r="G31" s="54">
        <v>8.1</v>
      </c>
      <c r="H31" t="str">
        <f t="shared" si="0"/>
        <v/>
      </c>
      <c r="I31" s="54">
        <v>4</v>
      </c>
    </row>
    <row r="32" spans="1:9" x14ac:dyDescent="0.25">
      <c r="A32" t="s">
        <v>142</v>
      </c>
      <c r="B32" s="54">
        <v>6.5</v>
      </c>
      <c r="C32" s="54">
        <v>2.5</v>
      </c>
      <c r="D32" s="54">
        <v>6</v>
      </c>
      <c r="E32" s="54">
        <v>2.2000000000000002</v>
      </c>
      <c r="F32" s="54">
        <v>7</v>
      </c>
      <c r="G32" s="54">
        <v>2.4</v>
      </c>
      <c r="H32" t="str">
        <f t="shared" si="0"/>
        <v/>
      </c>
      <c r="I32" s="54">
        <v>5</v>
      </c>
    </row>
    <row r="33" spans="1:9" x14ac:dyDescent="0.25">
      <c r="A33" t="s">
        <v>2532</v>
      </c>
      <c r="B33" s="54">
        <v>10</v>
      </c>
      <c r="C33" s="54">
        <v>3</v>
      </c>
      <c r="D33" s="54">
        <v>10</v>
      </c>
      <c r="E33" s="54">
        <v>3.1</v>
      </c>
      <c r="F33" s="54">
        <v>10</v>
      </c>
      <c r="G33" s="54">
        <v>3.2</v>
      </c>
      <c r="H33" t="str">
        <f t="shared" si="0"/>
        <v/>
      </c>
      <c r="I33" s="54">
        <v>6</v>
      </c>
    </row>
    <row r="34" spans="1:9" x14ac:dyDescent="0.25">
      <c r="A34" t="s">
        <v>148</v>
      </c>
      <c r="B34" s="54">
        <v>12</v>
      </c>
      <c r="C34" s="54">
        <v>4</v>
      </c>
      <c r="D34" s="54">
        <v>11</v>
      </c>
      <c r="E34" s="54">
        <v>4.2</v>
      </c>
      <c r="F34" s="54">
        <v>7.6</v>
      </c>
      <c r="G34" s="54">
        <v>2.8</v>
      </c>
      <c r="H34" t="str">
        <f t="shared" si="0"/>
        <v>落飛</v>
      </c>
      <c r="I34" s="54">
        <v>7</v>
      </c>
    </row>
    <row r="35" spans="1:9" x14ac:dyDescent="0.25">
      <c r="A35" t="s">
        <v>150</v>
      </c>
      <c r="B35" s="54">
        <v>26</v>
      </c>
      <c r="C35" s="54">
        <v>7</v>
      </c>
      <c r="D35" s="54">
        <v>27</v>
      </c>
      <c r="E35" s="54">
        <v>7.2</v>
      </c>
      <c r="F35" s="54">
        <v>51</v>
      </c>
      <c r="G35" s="54">
        <v>10</v>
      </c>
      <c r="H35" t="str">
        <f t="shared" si="0"/>
        <v/>
      </c>
      <c r="I35" s="54">
        <v>8</v>
      </c>
    </row>
    <row r="36" spans="1:9" x14ac:dyDescent="0.25">
      <c r="A36" t="s">
        <v>154</v>
      </c>
      <c r="B36" s="54">
        <v>3.8</v>
      </c>
      <c r="C36" s="54">
        <v>1.7</v>
      </c>
      <c r="D36" s="54">
        <v>3.6</v>
      </c>
      <c r="E36" s="54">
        <v>1.5</v>
      </c>
      <c r="F36" s="54">
        <v>3.4</v>
      </c>
      <c r="G36" s="54">
        <v>1.6</v>
      </c>
      <c r="H36" t="str">
        <f t="shared" si="0"/>
        <v>落飛</v>
      </c>
      <c r="I36" s="54">
        <v>9</v>
      </c>
    </row>
    <row r="37" spans="1:9" x14ac:dyDescent="0.25">
      <c r="A37" t="s">
        <v>157</v>
      </c>
      <c r="B37" s="54">
        <v>4.5999999999999996</v>
      </c>
      <c r="C37" s="54">
        <v>2.6</v>
      </c>
      <c r="D37" s="54">
        <v>5.8</v>
      </c>
      <c r="E37" s="54">
        <v>2.2000000000000002</v>
      </c>
      <c r="F37" s="54">
        <v>8.6</v>
      </c>
      <c r="G37" s="54">
        <v>2.5</v>
      </c>
      <c r="H37" t="str">
        <f t="shared" si="0"/>
        <v/>
      </c>
      <c r="I37" s="54">
        <v>10</v>
      </c>
    </row>
    <row r="38" spans="1:9" x14ac:dyDescent="0.25">
      <c r="A38" t="s">
        <v>160</v>
      </c>
      <c r="B38" s="54">
        <v>8.5</v>
      </c>
      <c r="C38" s="54">
        <v>1.9</v>
      </c>
      <c r="D38" s="54">
        <v>8.6</v>
      </c>
      <c r="E38" s="54">
        <v>2.2999999999999998</v>
      </c>
      <c r="F38" s="54">
        <v>10</v>
      </c>
      <c r="G38" s="54">
        <v>3.3</v>
      </c>
      <c r="H38" t="str">
        <f t="shared" si="0"/>
        <v/>
      </c>
      <c r="I38" s="54">
        <v>11</v>
      </c>
    </row>
    <row r="39" spans="1:9" x14ac:dyDescent="0.25">
      <c r="A39" t="s">
        <v>164</v>
      </c>
      <c r="B39" s="54">
        <v>19</v>
      </c>
      <c r="C39" s="54">
        <v>4.2</v>
      </c>
      <c r="D39" s="54">
        <v>19</v>
      </c>
      <c r="E39" s="54">
        <v>4.5999999999999996</v>
      </c>
      <c r="F39" s="54">
        <v>30</v>
      </c>
      <c r="G39" s="54">
        <v>7.8</v>
      </c>
      <c r="H39" t="str">
        <f t="shared" si="0"/>
        <v/>
      </c>
      <c r="I39" s="54">
        <v>12</v>
      </c>
    </row>
    <row r="40" spans="1:9" x14ac:dyDescent="0.25">
      <c r="A40" t="s">
        <v>2698</v>
      </c>
      <c r="H40" t="str">
        <f t="shared" si="0"/>
        <v/>
      </c>
      <c r="I40" t="s">
        <v>2697</v>
      </c>
    </row>
    <row r="41" spans="1:9" x14ac:dyDescent="0.25">
      <c r="A41" t="s">
        <v>168</v>
      </c>
      <c r="B41" s="54">
        <v>7.9</v>
      </c>
      <c r="C41" s="54">
        <v>3.2</v>
      </c>
      <c r="D41" s="54">
        <v>8.1</v>
      </c>
      <c r="E41" s="54">
        <v>3.8</v>
      </c>
      <c r="F41" s="54">
        <v>9</v>
      </c>
      <c r="G41" s="54">
        <v>3.1</v>
      </c>
      <c r="H41" t="str">
        <f t="shared" si="0"/>
        <v/>
      </c>
      <c r="I41" s="54">
        <v>1</v>
      </c>
    </row>
    <row r="42" spans="1:9" x14ac:dyDescent="0.25">
      <c r="A42" t="s">
        <v>171</v>
      </c>
      <c r="B42" s="54">
        <v>5</v>
      </c>
      <c r="C42" s="54">
        <v>1.7</v>
      </c>
      <c r="D42" s="54">
        <v>5.9</v>
      </c>
      <c r="E42" s="54">
        <v>1.6</v>
      </c>
      <c r="F42" s="54">
        <v>5.2</v>
      </c>
      <c r="G42" s="54">
        <v>1.8</v>
      </c>
      <c r="H42" t="str">
        <f t="shared" si="0"/>
        <v/>
      </c>
      <c r="I42" s="54">
        <v>2</v>
      </c>
    </row>
    <row r="43" spans="1:9" x14ac:dyDescent="0.25">
      <c r="A43" t="s">
        <v>173</v>
      </c>
      <c r="B43" s="54">
        <v>12</v>
      </c>
      <c r="C43" s="54">
        <v>2.5</v>
      </c>
      <c r="D43" s="54">
        <v>9.3000000000000007</v>
      </c>
      <c r="E43" s="54">
        <v>2.9</v>
      </c>
      <c r="F43" s="54">
        <v>9.1</v>
      </c>
      <c r="G43" s="54">
        <v>2.9</v>
      </c>
      <c r="H43" t="str">
        <f t="shared" si="0"/>
        <v>落飛</v>
      </c>
      <c r="I43" s="54">
        <v>3</v>
      </c>
    </row>
    <row r="44" spans="1:9" x14ac:dyDescent="0.25">
      <c r="A44" t="s">
        <v>177</v>
      </c>
      <c r="B44" s="54">
        <v>15</v>
      </c>
      <c r="C44" s="54">
        <v>4.7</v>
      </c>
      <c r="D44" s="54">
        <v>13</v>
      </c>
      <c r="E44" s="54">
        <v>5.5</v>
      </c>
      <c r="F44" s="54">
        <v>11</v>
      </c>
      <c r="G44" s="54">
        <v>3.8</v>
      </c>
      <c r="H44" t="str">
        <f t="shared" si="0"/>
        <v>落飛</v>
      </c>
      <c r="I44" s="54">
        <v>4</v>
      </c>
    </row>
    <row r="45" spans="1:9" x14ac:dyDescent="0.25">
      <c r="A45" t="s">
        <v>180</v>
      </c>
      <c r="B45" s="54">
        <v>12</v>
      </c>
      <c r="C45" s="54">
        <v>4.0999999999999996</v>
      </c>
      <c r="D45" s="54">
        <v>10</v>
      </c>
      <c r="E45" s="54">
        <v>3.6</v>
      </c>
      <c r="F45" s="54">
        <v>9.8000000000000007</v>
      </c>
      <c r="G45" s="54">
        <v>3.8</v>
      </c>
      <c r="H45" t="str">
        <f t="shared" si="0"/>
        <v>落飛</v>
      </c>
      <c r="I45" s="54">
        <v>5</v>
      </c>
    </row>
    <row r="46" spans="1:9" x14ac:dyDescent="0.25">
      <c r="A46" t="s">
        <v>184</v>
      </c>
      <c r="B46" s="54">
        <v>6.3</v>
      </c>
      <c r="C46" s="54">
        <v>2.1</v>
      </c>
      <c r="D46" s="54">
        <v>5.6</v>
      </c>
      <c r="E46" s="54">
        <v>2.2999999999999998</v>
      </c>
      <c r="F46" s="54">
        <v>6.5</v>
      </c>
      <c r="G46" s="54">
        <v>2.4</v>
      </c>
      <c r="H46" t="str">
        <f t="shared" si="0"/>
        <v/>
      </c>
      <c r="I46" s="54">
        <v>6</v>
      </c>
    </row>
    <row r="47" spans="1:9" x14ac:dyDescent="0.25">
      <c r="A47" t="s">
        <v>187</v>
      </c>
      <c r="B47" s="54">
        <v>10</v>
      </c>
      <c r="C47" s="54">
        <v>2.7</v>
      </c>
      <c r="D47" s="54">
        <v>12</v>
      </c>
      <c r="E47" s="54">
        <v>3.4</v>
      </c>
      <c r="F47" s="54">
        <v>17</v>
      </c>
      <c r="G47" s="54">
        <v>4.5</v>
      </c>
      <c r="H47" t="str">
        <f t="shared" si="0"/>
        <v/>
      </c>
      <c r="I47" s="54">
        <v>7</v>
      </c>
    </row>
    <row r="48" spans="1:9" x14ac:dyDescent="0.25">
      <c r="A48" t="s">
        <v>191</v>
      </c>
      <c r="B48" s="54">
        <v>9.1999999999999993</v>
      </c>
      <c r="C48" s="54">
        <v>4.9000000000000004</v>
      </c>
      <c r="D48" s="54">
        <v>12</v>
      </c>
      <c r="E48" s="54">
        <v>5.4</v>
      </c>
      <c r="F48" s="54">
        <v>19</v>
      </c>
      <c r="G48" s="54">
        <v>5.5</v>
      </c>
      <c r="H48" t="str">
        <f t="shared" si="0"/>
        <v/>
      </c>
      <c r="I48" s="54">
        <v>8</v>
      </c>
    </row>
    <row r="49" spans="1:9" x14ac:dyDescent="0.25">
      <c r="A49" t="s">
        <v>194</v>
      </c>
      <c r="B49" s="54">
        <v>23</v>
      </c>
      <c r="C49" s="54">
        <v>6.5</v>
      </c>
      <c r="D49" s="54">
        <v>18</v>
      </c>
      <c r="E49" s="54">
        <v>5.9</v>
      </c>
      <c r="F49" s="54">
        <v>32</v>
      </c>
      <c r="G49" s="54">
        <v>8.6</v>
      </c>
      <c r="H49" t="str">
        <f t="shared" si="0"/>
        <v/>
      </c>
      <c r="I49" s="54">
        <v>9</v>
      </c>
    </row>
    <row r="50" spans="1:9" x14ac:dyDescent="0.25">
      <c r="A50" t="s">
        <v>196</v>
      </c>
      <c r="B50" s="54">
        <v>31</v>
      </c>
      <c r="C50" s="54">
        <v>5.4</v>
      </c>
      <c r="D50" s="54">
        <v>35</v>
      </c>
      <c r="E50" s="54">
        <v>7.1</v>
      </c>
      <c r="F50" s="54">
        <v>19</v>
      </c>
      <c r="G50" s="54">
        <v>4.8</v>
      </c>
      <c r="H50" t="str">
        <f t="shared" si="0"/>
        <v/>
      </c>
      <c r="I50" s="54">
        <v>10</v>
      </c>
    </row>
    <row r="51" spans="1:9" x14ac:dyDescent="0.25">
      <c r="A51" t="s">
        <v>198</v>
      </c>
      <c r="B51" s="54">
        <v>9.6999999999999993</v>
      </c>
      <c r="C51" s="54">
        <v>3.6</v>
      </c>
      <c r="D51" s="54">
        <v>9.1</v>
      </c>
      <c r="E51" s="54">
        <v>3.1</v>
      </c>
      <c r="F51" s="54">
        <v>7.6</v>
      </c>
      <c r="G51" s="54">
        <v>2.8</v>
      </c>
      <c r="H51" t="str">
        <f t="shared" si="0"/>
        <v>落飛</v>
      </c>
      <c r="I51" s="54">
        <v>11</v>
      </c>
    </row>
    <row r="52" spans="1:9" x14ac:dyDescent="0.25">
      <c r="A52" t="s">
        <v>200</v>
      </c>
      <c r="B52" s="54">
        <v>8.4</v>
      </c>
      <c r="C52" s="54">
        <v>3.9</v>
      </c>
      <c r="D52" s="54">
        <v>9</v>
      </c>
      <c r="E52" s="54">
        <v>2.5</v>
      </c>
      <c r="F52" s="54">
        <v>7</v>
      </c>
      <c r="G52" s="54">
        <v>2.4</v>
      </c>
      <c r="H52" t="str">
        <f t="shared" si="0"/>
        <v/>
      </c>
      <c r="I52" s="54">
        <v>12</v>
      </c>
    </row>
    <row r="53" spans="1:9" x14ac:dyDescent="0.25">
      <c r="A53" t="s">
        <v>2698</v>
      </c>
      <c r="H53" t="str">
        <f t="shared" si="0"/>
        <v/>
      </c>
      <c r="I53" t="s">
        <v>2697</v>
      </c>
    </row>
    <row r="54" spans="1:9" x14ac:dyDescent="0.25">
      <c r="A54" t="s">
        <v>204</v>
      </c>
      <c r="B54" s="54">
        <v>4</v>
      </c>
      <c r="C54" s="54">
        <v>1.8</v>
      </c>
      <c r="D54" s="54">
        <v>4.2</v>
      </c>
      <c r="E54" s="54">
        <v>1.8</v>
      </c>
      <c r="F54" s="54">
        <v>3.9</v>
      </c>
      <c r="G54" s="54">
        <v>2</v>
      </c>
      <c r="H54" t="str">
        <f t="shared" si="0"/>
        <v/>
      </c>
      <c r="I54" s="54">
        <v>1</v>
      </c>
    </row>
    <row r="55" spans="1:9" x14ac:dyDescent="0.25">
      <c r="A55" t="s">
        <v>206</v>
      </c>
      <c r="B55" s="54">
        <v>18</v>
      </c>
      <c r="C55" s="54">
        <v>4.5999999999999996</v>
      </c>
      <c r="D55" s="54">
        <v>15</v>
      </c>
      <c r="E55" s="54">
        <v>3.5</v>
      </c>
      <c r="F55" s="54">
        <v>11</v>
      </c>
      <c r="G55" s="54">
        <v>3.2</v>
      </c>
      <c r="H55" t="str">
        <f t="shared" si="0"/>
        <v>落飛</v>
      </c>
      <c r="I55" s="54">
        <v>2</v>
      </c>
    </row>
    <row r="56" spans="1:9" x14ac:dyDescent="0.25">
      <c r="A56" t="s">
        <v>210</v>
      </c>
      <c r="B56" s="54">
        <v>9.5</v>
      </c>
      <c r="C56" s="54">
        <v>3.4</v>
      </c>
      <c r="D56" s="54">
        <v>8.9</v>
      </c>
      <c r="E56" s="54">
        <v>2.9</v>
      </c>
      <c r="F56" s="54">
        <v>9.1999999999999993</v>
      </c>
      <c r="G56" s="54">
        <v>3.2</v>
      </c>
      <c r="H56" t="str">
        <f t="shared" si="0"/>
        <v/>
      </c>
      <c r="I56" s="54">
        <v>3</v>
      </c>
    </row>
    <row r="57" spans="1:9" x14ac:dyDescent="0.25">
      <c r="A57" t="s">
        <v>213</v>
      </c>
      <c r="B57" s="54">
        <v>6.4</v>
      </c>
      <c r="C57" s="54">
        <v>2</v>
      </c>
      <c r="D57" s="54">
        <v>5.4</v>
      </c>
      <c r="E57" s="54">
        <v>1.8</v>
      </c>
      <c r="F57" s="54">
        <v>6.3</v>
      </c>
      <c r="G57" s="54">
        <v>2.1</v>
      </c>
      <c r="H57" t="str">
        <f t="shared" si="0"/>
        <v/>
      </c>
      <c r="I57" s="54">
        <v>4</v>
      </c>
    </row>
    <row r="58" spans="1:9" x14ac:dyDescent="0.25">
      <c r="A58" t="s">
        <v>216</v>
      </c>
      <c r="B58" s="54">
        <v>35</v>
      </c>
      <c r="C58" s="54">
        <v>5.6</v>
      </c>
      <c r="D58" s="54">
        <v>28</v>
      </c>
      <c r="E58" s="54">
        <v>5.9</v>
      </c>
      <c r="F58" s="54">
        <v>32</v>
      </c>
      <c r="G58" s="54">
        <v>8.8000000000000007</v>
      </c>
      <c r="H58" t="str">
        <f t="shared" si="0"/>
        <v/>
      </c>
      <c r="I58" s="54">
        <v>5</v>
      </c>
    </row>
    <row r="59" spans="1:9" x14ac:dyDescent="0.25">
      <c r="A59" t="s">
        <v>219</v>
      </c>
      <c r="B59" s="54">
        <v>26</v>
      </c>
      <c r="C59" s="54">
        <v>7.3</v>
      </c>
      <c r="D59" s="54">
        <v>20</v>
      </c>
      <c r="E59" s="54">
        <v>6.7</v>
      </c>
      <c r="F59" s="54">
        <v>18</v>
      </c>
      <c r="G59" s="54">
        <v>4.8</v>
      </c>
      <c r="H59" t="str">
        <f t="shared" si="0"/>
        <v>落飛</v>
      </c>
      <c r="I59" s="54">
        <v>6</v>
      </c>
    </row>
    <row r="60" spans="1:9" x14ac:dyDescent="0.25">
      <c r="A60" t="s">
        <v>222</v>
      </c>
      <c r="B60" s="54">
        <v>3.6</v>
      </c>
      <c r="C60" s="54">
        <v>1.5</v>
      </c>
      <c r="D60" s="54">
        <v>4</v>
      </c>
      <c r="E60" s="54">
        <v>2</v>
      </c>
      <c r="F60" s="54">
        <v>4.4000000000000004</v>
      </c>
      <c r="G60" s="54">
        <v>1.7</v>
      </c>
      <c r="H60" t="str">
        <f t="shared" si="0"/>
        <v/>
      </c>
      <c r="I60" s="54">
        <v>7</v>
      </c>
    </row>
    <row r="61" spans="1:9" x14ac:dyDescent="0.25">
      <c r="A61" t="s">
        <v>225</v>
      </c>
      <c r="B61" s="54">
        <v>32</v>
      </c>
      <c r="C61" s="54">
        <v>9.1999999999999993</v>
      </c>
      <c r="D61" s="54">
        <v>39</v>
      </c>
      <c r="E61" s="54">
        <v>9.1999999999999993</v>
      </c>
      <c r="F61" s="54">
        <v>48</v>
      </c>
      <c r="G61" s="54">
        <v>10</v>
      </c>
      <c r="H61" t="str">
        <f t="shared" si="0"/>
        <v/>
      </c>
      <c r="I61" s="54">
        <v>8</v>
      </c>
    </row>
    <row r="62" spans="1:9" x14ac:dyDescent="0.25">
      <c r="A62" t="s">
        <v>229</v>
      </c>
      <c r="B62" s="54">
        <v>23</v>
      </c>
      <c r="C62" s="54">
        <v>4.7</v>
      </c>
      <c r="D62" s="54">
        <v>23</v>
      </c>
      <c r="E62" s="54">
        <v>4.7</v>
      </c>
      <c r="F62" s="54">
        <v>61</v>
      </c>
      <c r="G62" s="54">
        <v>13</v>
      </c>
      <c r="H62" t="str">
        <f t="shared" si="0"/>
        <v/>
      </c>
      <c r="I62" s="54">
        <v>9</v>
      </c>
    </row>
    <row r="63" spans="1:9" x14ac:dyDescent="0.25">
      <c r="A63" t="s">
        <v>232</v>
      </c>
      <c r="B63" s="54">
        <v>12</v>
      </c>
      <c r="C63" s="54">
        <v>3.3</v>
      </c>
      <c r="D63" s="54">
        <v>13</v>
      </c>
      <c r="E63" s="54">
        <v>3.7</v>
      </c>
      <c r="F63" s="54">
        <v>12</v>
      </c>
      <c r="G63" s="54">
        <v>3</v>
      </c>
      <c r="H63" t="str">
        <f t="shared" si="0"/>
        <v/>
      </c>
      <c r="I63" s="54">
        <v>10</v>
      </c>
    </row>
    <row r="64" spans="1:9" x14ac:dyDescent="0.25">
      <c r="A64" t="s">
        <v>235</v>
      </c>
      <c r="B64" s="54">
        <v>21</v>
      </c>
      <c r="C64" s="54">
        <v>4.8</v>
      </c>
      <c r="D64" s="54">
        <v>25</v>
      </c>
      <c r="E64" s="54">
        <v>5.5</v>
      </c>
      <c r="F64" s="54">
        <v>30</v>
      </c>
      <c r="G64" s="54">
        <v>7.1</v>
      </c>
      <c r="H64" t="str">
        <f t="shared" si="0"/>
        <v/>
      </c>
      <c r="I64" s="54">
        <v>11</v>
      </c>
    </row>
    <row r="65" spans="1:9" x14ac:dyDescent="0.25">
      <c r="A65" t="s">
        <v>239</v>
      </c>
      <c r="B65" s="54">
        <v>9.4</v>
      </c>
      <c r="C65" s="54">
        <v>3.2</v>
      </c>
      <c r="D65" s="54">
        <v>9.6</v>
      </c>
      <c r="E65" s="54">
        <v>3</v>
      </c>
      <c r="F65" s="54">
        <v>7</v>
      </c>
      <c r="G65" s="54">
        <v>1.9</v>
      </c>
      <c r="H65" t="str">
        <f t="shared" si="0"/>
        <v/>
      </c>
      <c r="I65" s="54">
        <v>12</v>
      </c>
    </row>
    <row r="66" spans="1:9" x14ac:dyDescent="0.25">
      <c r="A66" t="s">
        <v>2698</v>
      </c>
      <c r="H66" t="str">
        <f t="shared" si="0"/>
        <v/>
      </c>
      <c r="I66" t="s">
        <v>2697</v>
      </c>
    </row>
    <row r="67" spans="1:9" x14ac:dyDescent="0.25">
      <c r="A67" t="s">
        <v>242</v>
      </c>
      <c r="B67" s="54">
        <v>6.5</v>
      </c>
      <c r="C67" s="54">
        <v>3</v>
      </c>
      <c r="D67" s="54">
        <v>6.6</v>
      </c>
      <c r="E67" s="54">
        <v>3.2</v>
      </c>
      <c r="F67" s="54">
        <v>5.2</v>
      </c>
      <c r="G67" s="54">
        <v>2.5</v>
      </c>
      <c r="H67" t="str">
        <f t="shared" ref="H67:H118" si="1">IF(AND(B67&gt;D67, D67&gt;F67), IF(AND(B67&gt;F67, (B67-F67)&gt;10), "落大飛", "落飛"), "")</f>
        <v/>
      </c>
      <c r="I67" s="54">
        <v>1</v>
      </c>
    </row>
    <row r="68" spans="1:9" x14ac:dyDescent="0.25">
      <c r="A68" t="s">
        <v>244</v>
      </c>
      <c r="B68" s="54">
        <v>24</v>
      </c>
      <c r="C68" s="54">
        <v>6.5</v>
      </c>
      <c r="D68" s="54">
        <v>28</v>
      </c>
      <c r="E68" s="54">
        <v>7.7</v>
      </c>
      <c r="F68" s="54">
        <v>21</v>
      </c>
      <c r="G68" s="54">
        <v>5</v>
      </c>
      <c r="H68" t="str">
        <f t="shared" si="1"/>
        <v/>
      </c>
      <c r="I68" s="54">
        <v>2</v>
      </c>
    </row>
    <row r="69" spans="1:9" x14ac:dyDescent="0.25">
      <c r="A69" t="s">
        <v>247</v>
      </c>
      <c r="B69" s="54">
        <v>6.1</v>
      </c>
      <c r="C69" s="54">
        <v>2.9</v>
      </c>
      <c r="D69" s="54">
        <v>6.3</v>
      </c>
      <c r="E69" s="54">
        <v>2.9</v>
      </c>
      <c r="F69" s="54">
        <v>7.1</v>
      </c>
      <c r="G69" s="54">
        <v>2.7</v>
      </c>
      <c r="H69" t="str">
        <f t="shared" si="1"/>
        <v/>
      </c>
      <c r="I69" s="54">
        <v>3</v>
      </c>
    </row>
    <row r="70" spans="1:9" x14ac:dyDescent="0.25">
      <c r="A70" t="s">
        <v>251</v>
      </c>
      <c r="B70" s="54">
        <v>27</v>
      </c>
      <c r="C70" s="54">
        <v>6.7</v>
      </c>
      <c r="D70" s="54">
        <v>27</v>
      </c>
      <c r="E70" s="54">
        <v>6.6</v>
      </c>
      <c r="F70" s="54">
        <v>19</v>
      </c>
      <c r="G70" s="54">
        <v>4.5</v>
      </c>
      <c r="H70" t="str">
        <f t="shared" si="1"/>
        <v/>
      </c>
      <c r="I70" s="54">
        <v>4</v>
      </c>
    </row>
    <row r="71" spans="1:9" x14ac:dyDescent="0.25">
      <c r="A71" t="s">
        <v>253</v>
      </c>
      <c r="B71" s="54">
        <v>7.6</v>
      </c>
      <c r="C71" s="54">
        <v>2.1</v>
      </c>
      <c r="D71" s="54">
        <v>8.1999999999999993</v>
      </c>
      <c r="E71" s="54">
        <v>2.5</v>
      </c>
      <c r="F71" s="54">
        <v>7.4</v>
      </c>
      <c r="G71" s="54">
        <v>2.5</v>
      </c>
      <c r="H71" t="str">
        <f t="shared" si="1"/>
        <v/>
      </c>
      <c r="I71" s="54">
        <v>5</v>
      </c>
    </row>
    <row r="72" spans="1:9" x14ac:dyDescent="0.25">
      <c r="A72" t="s">
        <v>256</v>
      </c>
      <c r="B72" s="54">
        <v>31</v>
      </c>
      <c r="C72" s="54">
        <v>6.8</v>
      </c>
      <c r="D72" s="54">
        <v>26</v>
      </c>
      <c r="E72" s="54">
        <v>7</v>
      </c>
      <c r="F72" s="54">
        <v>18</v>
      </c>
      <c r="G72" s="54">
        <v>3.8</v>
      </c>
      <c r="H72" t="str">
        <f t="shared" si="1"/>
        <v>落大飛</v>
      </c>
      <c r="I72" s="54">
        <v>6</v>
      </c>
    </row>
    <row r="73" spans="1:9" x14ac:dyDescent="0.25">
      <c r="A73" t="s">
        <v>259</v>
      </c>
      <c r="B73" s="54">
        <v>23</v>
      </c>
      <c r="C73" s="54">
        <v>5.9</v>
      </c>
      <c r="D73" s="54">
        <v>19</v>
      </c>
      <c r="E73" s="54">
        <v>5</v>
      </c>
      <c r="F73" s="54">
        <v>20</v>
      </c>
      <c r="G73" s="54">
        <v>5.0999999999999996</v>
      </c>
      <c r="H73" t="str">
        <f t="shared" si="1"/>
        <v/>
      </c>
      <c r="I73" s="54">
        <v>7</v>
      </c>
    </row>
    <row r="74" spans="1:9" x14ac:dyDescent="0.25">
      <c r="A74" t="s">
        <v>262</v>
      </c>
      <c r="B74" s="54">
        <v>15</v>
      </c>
      <c r="C74" s="54">
        <v>4.3</v>
      </c>
      <c r="D74" s="54">
        <v>16</v>
      </c>
      <c r="E74" s="54">
        <v>4.5999999999999996</v>
      </c>
      <c r="F74" s="54">
        <v>14</v>
      </c>
      <c r="G74" s="54">
        <v>4.0999999999999996</v>
      </c>
      <c r="H74" t="str">
        <f t="shared" si="1"/>
        <v/>
      </c>
      <c r="I74" s="54">
        <v>8</v>
      </c>
    </row>
    <row r="75" spans="1:9" x14ac:dyDescent="0.25">
      <c r="A75" t="s">
        <v>265</v>
      </c>
      <c r="B75" s="54">
        <v>11</v>
      </c>
      <c r="C75" s="54">
        <v>3</v>
      </c>
      <c r="D75" s="54">
        <v>10</v>
      </c>
      <c r="E75" s="54">
        <v>2.9</v>
      </c>
      <c r="F75" s="54">
        <v>11</v>
      </c>
      <c r="G75" s="54">
        <v>3.2</v>
      </c>
      <c r="H75" t="str">
        <f t="shared" si="1"/>
        <v/>
      </c>
      <c r="I75" s="54">
        <v>9</v>
      </c>
    </row>
    <row r="76" spans="1:9" x14ac:dyDescent="0.25">
      <c r="A76" t="s">
        <v>268</v>
      </c>
      <c r="B76" s="54">
        <v>8.9</v>
      </c>
      <c r="C76" s="54">
        <v>2.6</v>
      </c>
      <c r="D76" s="54">
        <v>8.3000000000000007</v>
      </c>
      <c r="E76" s="54">
        <v>2.6</v>
      </c>
      <c r="F76" s="54">
        <v>10</v>
      </c>
      <c r="G76" s="54">
        <v>3.4</v>
      </c>
      <c r="H76" t="str">
        <f t="shared" si="1"/>
        <v/>
      </c>
      <c r="I76" s="54">
        <v>10</v>
      </c>
    </row>
    <row r="77" spans="1:9" x14ac:dyDescent="0.25">
      <c r="A77" t="s">
        <v>271</v>
      </c>
      <c r="B77" s="54">
        <v>8.9</v>
      </c>
      <c r="C77" s="54">
        <v>2.4</v>
      </c>
      <c r="D77" s="54">
        <v>8.6999999999999993</v>
      </c>
      <c r="E77" s="54">
        <v>2</v>
      </c>
      <c r="F77" s="54">
        <v>8.8000000000000007</v>
      </c>
      <c r="G77" s="54">
        <v>2.9</v>
      </c>
      <c r="H77" t="str">
        <f t="shared" si="1"/>
        <v/>
      </c>
      <c r="I77" s="54">
        <v>11</v>
      </c>
    </row>
    <row r="78" spans="1:9" x14ac:dyDescent="0.25">
      <c r="A78" t="s">
        <v>274</v>
      </c>
      <c r="B78" s="54">
        <v>4.2</v>
      </c>
      <c r="C78" s="54">
        <v>1.8</v>
      </c>
      <c r="D78" s="54">
        <v>4.2</v>
      </c>
      <c r="E78" s="54">
        <v>1.8</v>
      </c>
      <c r="F78" s="54">
        <v>5.5</v>
      </c>
      <c r="G78" s="54">
        <v>2.6</v>
      </c>
      <c r="H78" t="str">
        <f t="shared" si="1"/>
        <v/>
      </c>
      <c r="I78" s="54">
        <v>12</v>
      </c>
    </row>
    <row r="79" spans="1:9" x14ac:dyDescent="0.25">
      <c r="A79" t="s">
        <v>2698</v>
      </c>
      <c r="H79" t="str">
        <f t="shared" si="1"/>
        <v/>
      </c>
      <c r="I79" t="s">
        <v>2697</v>
      </c>
    </row>
    <row r="80" spans="1:9" x14ac:dyDescent="0.25">
      <c r="A80" t="s">
        <v>278</v>
      </c>
      <c r="B80" s="54">
        <v>12</v>
      </c>
      <c r="C80" s="54">
        <v>3.8</v>
      </c>
      <c r="D80" s="54">
        <v>12</v>
      </c>
      <c r="E80" s="54">
        <v>3.7</v>
      </c>
      <c r="F80" s="54">
        <v>8.8000000000000007</v>
      </c>
      <c r="G80" s="54">
        <v>2.9</v>
      </c>
      <c r="H80" t="str">
        <f t="shared" si="1"/>
        <v/>
      </c>
      <c r="I80" s="54">
        <v>1</v>
      </c>
    </row>
    <row r="81" spans="1:9" x14ac:dyDescent="0.25">
      <c r="A81" t="s">
        <v>282</v>
      </c>
      <c r="B81" s="54">
        <v>11</v>
      </c>
      <c r="C81" s="54">
        <v>3</v>
      </c>
      <c r="D81" s="54">
        <v>13</v>
      </c>
      <c r="E81" s="54">
        <v>3.8</v>
      </c>
      <c r="F81" s="54">
        <v>12</v>
      </c>
      <c r="G81" s="54">
        <v>3.9</v>
      </c>
      <c r="H81" t="str">
        <f t="shared" si="1"/>
        <v/>
      </c>
      <c r="I81" s="54">
        <v>2</v>
      </c>
    </row>
    <row r="82" spans="1:9" x14ac:dyDescent="0.25">
      <c r="A82" t="s">
        <v>285</v>
      </c>
      <c r="B82" s="54">
        <v>9.8000000000000007</v>
      </c>
      <c r="C82" s="54">
        <v>4.9000000000000004</v>
      </c>
      <c r="D82" s="54">
        <v>7.9</v>
      </c>
      <c r="E82" s="54">
        <v>4.5</v>
      </c>
      <c r="F82" s="54">
        <v>9.6</v>
      </c>
      <c r="G82" s="54">
        <v>3.4</v>
      </c>
      <c r="H82" t="str">
        <f t="shared" si="1"/>
        <v/>
      </c>
      <c r="I82" s="54">
        <v>3</v>
      </c>
    </row>
    <row r="83" spans="1:9" x14ac:dyDescent="0.25">
      <c r="A83" t="s">
        <v>289</v>
      </c>
      <c r="B83" s="54">
        <v>6.9</v>
      </c>
      <c r="C83" s="54">
        <v>3</v>
      </c>
      <c r="D83" s="54">
        <v>8.5</v>
      </c>
      <c r="E83" s="54">
        <v>3.2</v>
      </c>
      <c r="F83" s="54">
        <v>10</v>
      </c>
      <c r="G83" s="54">
        <v>3.4</v>
      </c>
      <c r="H83" t="str">
        <f t="shared" si="1"/>
        <v/>
      </c>
      <c r="I83" s="54">
        <v>4</v>
      </c>
    </row>
    <row r="84" spans="1:9" x14ac:dyDescent="0.25">
      <c r="A84" t="s">
        <v>292</v>
      </c>
      <c r="B84" s="54">
        <v>14</v>
      </c>
      <c r="C84" s="54">
        <v>4.4000000000000004</v>
      </c>
      <c r="D84" s="54">
        <v>14</v>
      </c>
      <c r="E84" s="54">
        <v>3.3</v>
      </c>
      <c r="F84" s="54">
        <v>16</v>
      </c>
      <c r="G84" s="54">
        <v>4.0999999999999996</v>
      </c>
      <c r="H84" t="str">
        <f t="shared" si="1"/>
        <v/>
      </c>
      <c r="I84" s="54">
        <v>5</v>
      </c>
    </row>
    <row r="85" spans="1:9" x14ac:dyDescent="0.25">
      <c r="A85" t="s">
        <v>296</v>
      </c>
      <c r="B85" s="54">
        <v>5.5</v>
      </c>
      <c r="C85" s="54">
        <v>2.1</v>
      </c>
      <c r="D85" s="54">
        <v>5</v>
      </c>
      <c r="E85" s="54">
        <v>1.9</v>
      </c>
      <c r="F85" s="54">
        <v>3.7</v>
      </c>
      <c r="G85" s="54">
        <v>1.6</v>
      </c>
      <c r="H85" t="str">
        <f t="shared" si="1"/>
        <v>落飛</v>
      </c>
      <c r="I85" s="54">
        <v>6</v>
      </c>
    </row>
    <row r="86" spans="1:9" x14ac:dyDescent="0.25">
      <c r="A86" t="s">
        <v>299</v>
      </c>
      <c r="B86" s="54">
        <v>6.2</v>
      </c>
      <c r="C86" s="54">
        <v>2.2000000000000002</v>
      </c>
      <c r="D86" s="54">
        <v>5.8</v>
      </c>
      <c r="E86" s="54">
        <v>1.9</v>
      </c>
      <c r="F86" s="54">
        <v>6.3</v>
      </c>
      <c r="G86" s="54">
        <v>2.1</v>
      </c>
      <c r="H86" t="str">
        <f t="shared" si="1"/>
        <v/>
      </c>
      <c r="I86" s="54">
        <v>7</v>
      </c>
    </row>
    <row r="87" spans="1:9" x14ac:dyDescent="0.25">
      <c r="A87" t="s">
        <v>302</v>
      </c>
      <c r="B87" s="54">
        <v>17</v>
      </c>
      <c r="C87" s="54">
        <v>3.2</v>
      </c>
      <c r="D87" s="54">
        <v>16</v>
      </c>
      <c r="E87" s="54">
        <v>4.3</v>
      </c>
      <c r="F87" s="54">
        <v>14</v>
      </c>
      <c r="G87" s="54">
        <v>4</v>
      </c>
      <c r="H87" t="str">
        <f t="shared" si="1"/>
        <v>落飛</v>
      </c>
      <c r="I87" s="54">
        <v>8</v>
      </c>
    </row>
    <row r="88" spans="1:9" x14ac:dyDescent="0.25">
      <c r="A88" t="s">
        <v>305</v>
      </c>
      <c r="B88" s="54">
        <v>15</v>
      </c>
      <c r="C88" s="54">
        <v>5</v>
      </c>
      <c r="D88" s="54">
        <v>16</v>
      </c>
      <c r="E88" s="54">
        <v>4.8</v>
      </c>
      <c r="F88" s="54">
        <v>19</v>
      </c>
      <c r="G88" s="54">
        <v>4.7</v>
      </c>
      <c r="H88" t="str">
        <f t="shared" si="1"/>
        <v/>
      </c>
      <c r="I88" s="54">
        <v>9</v>
      </c>
    </row>
    <row r="89" spans="1:9" x14ac:dyDescent="0.25">
      <c r="A89" t="s">
        <v>309</v>
      </c>
      <c r="B89" s="54">
        <v>46</v>
      </c>
      <c r="C89" s="54">
        <v>13</v>
      </c>
      <c r="D89" s="54">
        <v>44</v>
      </c>
      <c r="E89" s="54">
        <v>11</v>
      </c>
      <c r="F89" s="54">
        <v>59</v>
      </c>
      <c r="G89" s="54">
        <v>11</v>
      </c>
      <c r="H89" t="str">
        <f t="shared" si="1"/>
        <v/>
      </c>
      <c r="I89" s="54">
        <v>10</v>
      </c>
    </row>
    <row r="90" spans="1:9" x14ac:dyDescent="0.25">
      <c r="A90" t="s">
        <v>312</v>
      </c>
      <c r="B90" s="54">
        <v>11</v>
      </c>
      <c r="C90" s="54">
        <v>3.3</v>
      </c>
      <c r="D90" s="54">
        <v>9.6999999999999993</v>
      </c>
      <c r="E90" s="54">
        <v>3.3</v>
      </c>
      <c r="F90" s="54">
        <v>12</v>
      </c>
      <c r="G90" s="54">
        <v>3.7</v>
      </c>
      <c r="H90" t="str">
        <f t="shared" si="1"/>
        <v/>
      </c>
      <c r="I90" s="54">
        <v>11</v>
      </c>
    </row>
    <row r="91" spans="1:9" x14ac:dyDescent="0.25">
      <c r="A91" t="s">
        <v>315</v>
      </c>
      <c r="B91" s="54">
        <v>6.7</v>
      </c>
      <c r="C91" s="54">
        <v>2.1</v>
      </c>
      <c r="D91" s="54">
        <v>7.8</v>
      </c>
      <c r="E91" s="54">
        <v>2.6</v>
      </c>
      <c r="F91" s="54">
        <v>9</v>
      </c>
      <c r="G91" s="54">
        <v>3.3</v>
      </c>
      <c r="H91" t="str">
        <f t="shared" si="1"/>
        <v/>
      </c>
      <c r="I91" s="54">
        <v>12</v>
      </c>
    </row>
    <row r="92" spans="1:9" x14ac:dyDescent="0.25">
      <c r="A92" t="s">
        <v>2698</v>
      </c>
      <c r="H92" t="str">
        <f t="shared" si="1"/>
        <v/>
      </c>
      <c r="I92" t="s">
        <v>2697</v>
      </c>
    </row>
    <row r="93" spans="1:9" x14ac:dyDescent="0.25">
      <c r="A93" t="s">
        <v>319</v>
      </c>
      <c r="B93" s="54">
        <v>7.2</v>
      </c>
      <c r="C93" s="54">
        <v>2</v>
      </c>
      <c r="D93" s="54">
        <v>5.6</v>
      </c>
      <c r="E93" s="54">
        <v>2</v>
      </c>
      <c r="F93" s="54">
        <v>9.3000000000000007</v>
      </c>
      <c r="G93" s="54">
        <v>3</v>
      </c>
      <c r="H93" t="str">
        <f t="shared" si="1"/>
        <v/>
      </c>
      <c r="I93" s="54">
        <v>1</v>
      </c>
    </row>
    <row r="94" spans="1:9" x14ac:dyDescent="0.25">
      <c r="A94" t="s">
        <v>323</v>
      </c>
      <c r="B94" s="54">
        <v>5.3</v>
      </c>
      <c r="C94" s="54">
        <v>2.5</v>
      </c>
      <c r="D94" s="54">
        <v>5</v>
      </c>
      <c r="E94" s="54">
        <v>2.6</v>
      </c>
      <c r="F94" s="54">
        <v>4.9000000000000004</v>
      </c>
      <c r="G94" s="54">
        <v>2.5</v>
      </c>
      <c r="H94" t="str">
        <f t="shared" si="1"/>
        <v>落飛</v>
      </c>
      <c r="I94" s="54">
        <v>2</v>
      </c>
    </row>
    <row r="95" spans="1:9" x14ac:dyDescent="0.25">
      <c r="A95" t="s">
        <v>327</v>
      </c>
      <c r="B95" s="54">
        <v>5.4</v>
      </c>
      <c r="C95" s="54">
        <v>1.8</v>
      </c>
      <c r="D95" s="54">
        <v>5.8</v>
      </c>
      <c r="E95" s="54">
        <v>1.8</v>
      </c>
      <c r="F95" s="54">
        <v>4.2</v>
      </c>
      <c r="G95" s="54">
        <v>1.6</v>
      </c>
      <c r="H95" t="str">
        <f t="shared" si="1"/>
        <v/>
      </c>
      <c r="I95" s="54">
        <v>3</v>
      </c>
    </row>
    <row r="96" spans="1:9" x14ac:dyDescent="0.25">
      <c r="A96" t="s">
        <v>330</v>
      </c>
      <c r="B96" s="54">
        <v>18</v>
      </c>
      <c r="C96" s="54">
        <v>5.5</v>
      </c>
      <c r="D96" s="54">
        <v>21</v>
      </c>
      <c r="E96" s="54">
        <v>6.1</v>
      </c>
      <c r="F96" s="54">
        <v>18</v>
      </c>
      <c r="G96" s="54">
        <v>4.9000000000000004</v>
      </c>
      <c r="H96" t="str">
        <f t="shared" si="1"/>
        <v/>
      </c>
      <c r="I96" s="54">
        <v>4</v>
      </c>
    </row>
    <row r="97" spans="1:9" x14ac:dyDescent="0.25">
      <c r="A97" t="s">
        <v>333</v>
      </c>
      <c r="B97" s="54">
        <v>6.9</v>
      </c>
      <c r="C97" s="54">
        <v>2.1</v>
      </c>
      <c r="D97" s="54">
        <v>6.7</v>
      </c>
      <c r="E97" s="54">
        <v>2.1</v>
      </c>
      <c r="F97" s="54">
        <v>7.3</v>
      </c>
      <c r="G97" s="54">
        <v>2.2999999999999998</v>
      </c>
      <c r="H97" t="str">
        <f t="shared" si="1"/>
        <v/>
      </c>
      <c r="I97" s="54">
        <v>5</v>
      </c>
    </row>
    <row r="98" spans="1:9" x14ac:dyDescent="0.25">
      <c r="A98" t="s">
        <v>336</v>
      </c>
      <c r="B98" s="54">
        <v>28</v>
      </c>
      <c r="C98" s="54">
        <v>12</v>
      </c>
      <c r="D98" s="54">
        <v>29</v>
      </c>
      <c r="E98" s="54">
        <v>9.6999999999999993</v>
      </c>
      <c r="F98" s="54">
        <v>27</v>
      </c>
      <c r="G98" s="54">
        <v>6.3</v>
      </c>
      <c r="H98" t="str">
        <f t="shared" si="1"/>
        <v/>
      </c>
      <c r="I98" s="54">
        <v>6</v>
      </c>
    </row>
    <row r="99" spans="1:9" x14ac:dyDescent="0.25">
      <c r="A99" t="s">
        <v>339</v>
      </c>
      <c r="B99" s="54">
        <v>14</v>
      </c>
      <c r="C99" s="54">
        <v>3.6</v>
      </c>
      <c r="D99" s="54">
        <v>14</v>
      </c>
      <c r="E99" s="54">
        <v>4</v>
      </c>
      <c r="F99" s="54">
        <v>18</v>
      </c>
      <c r="G99" s="54">
        <v>5</v>
      </c>
      <c r="H99" t="str">
        <f t="shared" si="1"/>
        <v/>
      </c>
      <c r="I99" s="54">
        <v>7</v>
      </c>
    </row>
    <row r="100" spans="1:9" x14ac:dyDescent="0.25">
      <c r="A100" t="s">
        <v>341</v>
      </c>
      <c r="B100" s="54">
        <v>15</v>
      </c>
      <c r="C100" s="54">
        <v>5.2</v>
      </c>
      <c r="D100" s="54">
        <v>14</v>
      </c>
      <c r="E100" s="54">
        <v>4.3</v>
      </c>
      <c r="F100" s="54">
        <v>11</v>
      </c>
      <c r="G100" s="54">
        <v>3.1</v>
      </c>
      <c r="H100" t="str">
        <f t="shared" si="1"/>
        <v>落飛</v>
      </c>
      <c r="I100" s="54">
        <v>8</v>
      </c>
    </row>
    <row r="101" spans="1:9" x14ac:dyDescent="0.25">
      <c r="A101" t="s">
        <v>344</v>
      </c>
      <c r="B101" s="54">
        <v>14</v>
      </c>
      <c r="C101" s="54">
        <v>5.9</v>
      </c>
      <c r="D101" s="54">
        <v>15</v>
      </c>
      <c r="E101" s="54">
        <v>5.8</v>
      </c>
      <c r="F101" s="54">
        <v>16</v>
      </c>
      <c r="G101" s="54">
        <v>4.8</v>
      </c>
      <c r="H101" t="str">
        <f t="shared" si="1"/>
        <v/>
      </c>
      <c r="I101" s="54">
        <v>9</v>
      </c>
    </row>
    <row r="102" spans="1:9" x14ac:dyDescent="0.25">
      <c r="A102" t="s">
        <v>348</v>
      </c>
      <c r="B102" s="54">
        <v>21</v>
      </c>
      <c r="C102" s="54">
        <v>5.3</v>
      </c>
      <c r="D102" s="54">
        <v>25</v>
      </c>
      <c r="E102" s="54">
        <v>5.9</v>
      </c>
      <c r="F102" s="54">
        <v>33</v>
      </c>
      <c r="G102" s="54">
        <v>6.9</v>
      </c>
      <c r="H102" t="str">
        <f t="shared" si="1"/>
        <v/>
      </c>
      <c r="I102" s="54">
        <v>10</v>
      </c>
    </row>
    <row r="103" spans="1:9" x14ac:dyDescent="0.25">
      <c r="A103" t="s">
        <v>350</v>
      </c>
      <c r="B103" s="54">
        <v>6.6</v>
      </c>
      <c r="C103" s="54">
        <v>2.2999999999999998</v>
      </c>
      <c r="D103" s="54">
        <v>7.1</v>
      </c>
      <c r="E103" s="54">
        <v>2.2999999999999998</v>
      </c>
      <c r="F103" s="54">
        <v>6.9</v>
      </c>
      <c r="G103" s="54">
        <v>2.4</v>
      </c>
      <c r="H103" t="str">
        <f t="shared" si="1"/>
        <v/>
      </c>
      <c r="I103" s="54">
        <v>11</v>
      </c>
    </row>
    <row r="104" spans="1:9" x14ac:dyDescent="0.25">
      <c r="A104" t="s">
        <v>352</v>
      </c>
      <c r="B104" s="54">
        <v>15</v>
      </c>
      <c r="C104" s="54">
        <v>4.4000000000000004</v>
      </c>
      <c r="D104" s="54">
        <v>17</v>
      </c>
      <c r="E104" s="54">
        <v>4.3</v>
      </c>
      <c r="F104" s="54">
        <v>16</v>
      </c>
      <c r="G104" s="54">
        <v>4</v>
      </c>
      <c r="H104" t="str">
        <f t="shared" si="1"/>
        <v/>
      </c>
      <c r="I104" s="54">
        <v>12</v>
      </c>
    </row>
    <row r="105" spans="1:9" x14ac:dyDescent="0.25">
      <c r="A105" t="s">
        <v>2698</v>
      </c>
      <c r="H105" t="str">
        <f t="shared" si="1"/>
        <v/>
      </c>
      <c r="I105" t="s">
        <v>2697</v>
      </c>
    </row>
    <row r="106" spans="1:9" x14ac:dyDescent="0.25">
      <c r="A106" t="s">
        <v>356</v>
      </c>
      <c r="B106" s="54">
        <v>5.4</v>
      </c>
      <c r="C106" s="54">
        <v>2</v>
      </c>
      <c r="D106" s="54">
        <v>5</v>
      </c>
      <c r="E106" s="54">
        <v>1.7</v>
      </c>
      <c r="F106" s="54">
        <v>5.2</v>
      </c>
      <c r="G106" s="54">
        <v>2.4</v>
      </c>
      <c r="H106" t="str">
        <f t="shared" si="1"/>
        <v/>
      </c>
      <c r="I106" s="54">
        <v>1</v>
      </c>
    </row>
    <row r="107" spans="1:9" x14ac:dyDescent="0.25">
      <c r="A107" t="s">
        <v>359</v>
      </c>
      <c r="B107" s="54">
        <v>5.5</v>
      </c>
      <c r="C107" s="54">
        <v>1.5</v>
      </c>
      <c r="D107" s="54">
        <v>7.7</v>
      </c>
      <c r="E107" s="54">
        <v>2.4</v>
      </c>
      <c r="F107" s="54">
        <v>9.3000000000000007</v>
      </c>
      <c r="G107" s="54">
        <v>3.2</v>
      </c>
      <c r="H107" t="str">
        <f t="shared" si="1"/>
        <v/>
      </c>
      <c r="I107" s="54">
        <v>2</v>
      </c>
    </row>
    <row r="108" spans="1:9" x14ac:dyDescent="0.25">
      <c r="A108" t="s">
        <v>362</v>
      </c>
      <c r="B108" s="54">
        <v>9.6999999999999993</v>
      </c>
      <c r="C108" s="54">
        <v>3.3</v>
      </c>
      <c r="D108" s="54">
        <v>8.5</v>
      </c>
      <c r="E108" s="54">
        <v>2.9</v>
      </c>
      <c r="F108" s="54">
        <v>8.9</v>
      </c>
      <c r="G108" s="54">
        <v>3.5</v>
      </c>
      <c r="H108" t="str">
        <f t="shared" si="1"/>
        <v/>
      </c>
      <c r="I108" s="54">
        <v>3</v>
      </c>
    </row>
    <row r="109" spans="1:9" x14ac:dyDescent="0.25">
      <c r="A109" t="s">
        <v>363</v>
      </c>
      <c r="B109" s="54">
        <v>23</v>
      </c>
      <c r="C109" s="54">
        <v>5.4</v>
      </c>
      <c r="D109" s="54">
        <v>16</v>
      </c>
      <c r="E109" s="54">
        <v>4.7</v>
      </c>
      <c r="F109" s="54">
        <v>17</v>
      </c>
      <c r="G109" s="54">
        <v>1.7</v>
      </c>
      <c r="H109" t="str">
        <f t="shared" si="1"/>
        <v/>
      </c>
      <c r="I109" s="54">
        <v>4</v>
      </c>
    </row>
    <row r="110" spans="1:9" x14ac:dyDescent="0.25">
      <c r="A110" t="s">
        <v>365</v>
      </c>
      <c r="B110" s="54">
        <v>6.9</v>
      </c>
      <c r="C110" s="54">
        <v>2.7</v>
      </c>
      <c r="D110" s="54">
        <v>8.6</v>
      </c>
      <c r="E110" s="54">
        <v>3.6</v>
      </c>
      <c r="F110" s="54">
        <v>7.1</v>
      </c>
      <c r="G110" s="54">
        <v>2.7</v>
      </c>
      <c r="H110" t="str">
        <f t="shared" si="1"/>
        <v/>
      </c>
      <c r="I110" s="54">
        <v>5</v>
      </c>
    </row>
    <row r="111" spans="1:9" x14ac:dyDescent="0.25">
      <c r="A111" t="s">
        <v>367</v>
      </c>
      <c r="B111" s="54">
        <v>12</v>
      </c>
      <c r="C111" s="54">
        <v>3.6</v>
      </c>
      <c r="D111" s="54">
        <v>9.9</v>
      </c>
      <c r="E111" s="54">
        <v>2.9</v>
      </c>
      <c r="F111" s="54">
        <v>5.5</v>
      </c>
      <c r="G111" s="54">
        <v>2.1</v>
      </c>
      <c r="H111" t="str">
        <f t="shared" si="1"/>
        <v>落飛</v>
      </c>
      <c r="I111" s="54">
        <v>6</v>
      </c>
    </row>
    <row r="112" spans="1:9" x14ac:dyDescent="0.25">
      <c r="A112" t="s">
        <v>369</v>
      </c>
      <c r="B112" s="54">
        <v>13</v>
      </c>
      <c r="C112" s="54">
        <v>5.2</v>
      </c>
      <c r="D112" s="54">
        <v>10</v>
      </c>
      <c r="E112" s="54">
        <v>3.1</v>
      </c>
      <c r="F112" s="54">
        <v>15</v>
      </c>
      <c r="G112" s="54">
        <v>4.5</v>
      </c>
      <c r="H112" t="str">
        <f t="shared" si="1"/>
        <v/>
      </c>
      <c r="I112" s="54">
        <v>7</v>
      </c>
    </row>
    <row r="113" spans="1:9" x14ac:dyDescent="0.25">
      <c r="A113" t="s">
        <v>372</v>
      </c>
      <c r="B113" s="54">
        <v>16</v>
      </c>
      <c r="C113" s="54">
        <v>6.5</v>
      </c>
      <c r="D113" s="54">
        <v>18</v>
      </c>
      <c r="E113" s="54">
        <v>6</v>
      </c>
      <c r="F113" s="54">
        <v>19</v>
      </c>
      <c r="G113" s="54">
        <v>4.5999999999999996</v>
      </c>
      <c r="H113" t="str">
        <f t="shared" si="1"/>
        <v/>
      </c>
      <c r="I113" s="54">
        <v>8</v>
      </c>
    </row>
    <row r="114" spans="1:9" x14ac:dyDescent="0.25">
      <c r="A114" t="s">
        <v>375</v>
      </c>
      <c r="B114" s="54">
        <v>7.6</v>
      </c>
      <c r="C114" s="54">
        <v>3.2</v>
      </c>
      <c r="D114" s="54">
        <v>7.9</v>
      </c>
      <c r="E114" s="54">
        <v>3.2</v>
      </c>
      <c r="F114" s="54">
        <v>6.7</v>
      </c>
      <c r="G114" s="54">
        <v>3.4</v>
      </c>
      <c r="H114" t="str">
        <f t="shared" si="1"/>
        <v/>
      </c>
      <c r="I114" s="54">
        <v>9</v>
      </c>
    </row>
    <row r="115" spans="1:9" x14ac:dyDescent="0.25">
      <c r="A115" t="s">
        <v>378</v>
      </c>
      <c r="B115" s="54">
        <v>17</v>
      </c>
      <c r="C115" s="54">
        <v>4</v>
      </c>
      <c r="D115" s="54">
        <v>17</v>
      </c>
      <c r="E115" s="54">
        <v>4.5999999999999996</v>
      </c>
      <c r="F115" s="54">
        <v>23</v>
      </c>
      <c r="G115" s="54">
        <v>6.7</v>
      </c>
      <c r="H115" t="str">
        <f t="shared" si="1"/>
        <v/>
      </c>
      <c r="I115" s="54">
        <v>10</v>
      </c>
    </row>
    <row r="116" spans="1:9" x14ac:dyDescent="0.25">
      <c r="A116" t="s">
        <v>382</v>
      </c>
      <c r="B116" s="54">
        <v>24</v>
      </c>
      <c r="C116" s="54">
        <v>9.5</v>
      </c>
      <c r="D116" s="54">
        <v>25</v>
      </c>
      <c r="E116" s="54">
        <v>8.6</v>
      </c>
      <c r="F116" s="54">
        <v>28</v>
      </c>
      <c r="G116" s="54">
        <v>7.8</v>
      </c>
      <c r="H116" t="str">
        <f t="shared" si="1"/>
        <v/>
      </c>
      <c r="I116" s="54">
        <v>11</v>
      </c>
    </row>
    <row r="117" spans="1:9" x14ac:dyDescent="0.25">
      <c r="A117" t="s">
        <v>385</v>
      </c>
      <c r="B117" s="54">
        <v>8.9</v>
      </c>
      <c r="C117" s="54">
        <v>2.8</v>
      </c>
      <c r="D117" s="54">
        <v>8.8000000000000007</v>
      </c>
      <c r="E117" s="54">
        <v>2.9</v>
      </c>
      <c r="F117" s="54">
        <v>12</v>
      </c>
      <c r="G117" s="54">
        <v>4.3</v>
      </c>
      <c r="H117" t="str">
        <f t="shared" si="1"/>
        <v/>
      </c>
      <c r="I117" s="54">
        <v>12</v>
      </c>
    </row>
    <row r="118" spans="1:9" x14ac:dyDescent="0.25">
      <c r="A118" t="s">
        <v>2698</v>
      </c>
      <c r="H118" t="str">
        <f t="shared" si="1"/>
        <v/>
      </c>
      <c r="I118" t="s">
        <v>2697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70E4-5496-4FDB-BC4F-68ACD16C0EE7}">
  <sheetPr codeName="工作表22"/>
  <dimension ref="A1:AI162"/>
  <sheetViews>
    <sheetView workbookViewId="0">
      <pane xSplit="3" ySplit="1" topLeftCell="Z92" activePane="bottomRight" state="frozen"/>
      <selection pane="topRight" activeCell="D1" sqref="D1"/>
      <selection pane="bottomLeft" activeCell="A2" sqref="A2"/>
      <selection pane="bottomRight" activeCell="C35" sqref="C35"/>
    </sheetView>
  </sheetViews>
  <sheetFormatPr defaultRowHeight="15.75" x14ac:dyDescent="0.25"/>
  <cols>
    <col min="1" max="1" width="6.28515625" style="6" bestFit="1" customWidth="1"/>
    <col min="2" max="2" width="9.28515625" style="6" bestFit="1" customWidth="1"/>
    <col min="3" max="3" width="11" style="6" bestFit="1" customWidth="1"/>
    <col min="4" max="4" width="8.5703125" style="6" hidden="1" customWidth="1"/>
    <col min="5" max="6" width="6.28515625" style="6" hidden="1" customWidth="1"/>
    <col min="7" max="7" width="13.28515625" style="6" bestFit="1" customWidth="1"/>
    <col min="8" max="8" width="13" hidden="1" customWidth="1"/>
    <col min="9" max="9" width="11" style="6" bestFit="1" customWidth="1"/>
    <col min="10" max="10" width="13" hidden="1" customWidth="1"/>
    <col min="11" max="11" width="8.5703125" bestFit="1" customWidth="1"/>
    <col min="13" max="13" width="10.140625" bestFit="1" customWidth="1"/>
    <col min="14" max="14" width="8.5703125" bestFit="1" customWidth="1"/>
    <col min="15" max="15" width="8.28515625" style="43" customWidth="1"/>
    <col min="16" max="16" width="10.85546875" bestFit="1" customWidth="1"/>
    <col min="17" max="17" width="8.5703125" bestFit="1" customWidth="1"/>
    <col min="18" max="18" width="4.7109375" bestFit="1" customWidth="1"/>
    <col min="19" max="19" width="5.42578125" bestFit="1" customWidth="1"/>
    <col min="20" max="20" width="6.28515625" bestFit="1" customWidth="1"/>
    <col min="21" max="21" width="5.42578125" bestFit="1" customWidth="1"/>
    <col min="22" max="22" width="6.140625" bestFit="1" customWidth="1"/>
    <col min="23" max="23" width="13" hidden="1" customWidth="1"/>
    <col min="25" max="25" width="10.85546875" hidden="1" customWidth="1"/>
    <col min="32" max="32" width="8.5703125" bestFit="1" customWidth="1"/>
    <col min="33" max="33" width="6.28515625" bestFit="1" customWidth="1"/>
    <col min="34" max="34" width="10.85546875" bestFit="1" customWidth="1"/>
    <col min="35" max="35" width="63.28515625" customWidth="1"/>
    <col min="36" max="36" width="9.7109375" bestFit="1" customWidth="1"/>
    <col min="37" max="37" width="8.5703125" bestFit="1" customWidth="1"/>
    <col min="38" max="38" width="10.42578125" bestFit="1" customWidth="1"/>
    <col min="39" max="40" width="6.28515625" bestFit="1" customWidth="1"/>
    <col min="41" max="41" width="8.5703125" bestFit="1" customWidth="1"/>
    <col min="42" max="42" width="18.42578125" bestFit="1" customWidth="1"/>
    <col min="43" max="43" width="60.140625" bestFit="1" customWidth="1"/>
  </cols>
  <sheetData>
    <row r="1" spans="1:35" s="4" customFormat="1" x14ac:dyDescent="0.25">
      <c r="A1" s="5" t="s">
        <v>2476</v>
      </c>
      <c r="B1" s="5" t="s">
        <v>2477</v>
      </c>
      <c r="C1" s="5" t="s">
        <v>2</v>
      </c>
      <c r="D1" s="5" t="s">
        <v>2677</v>
      </c>
      <c r="E1" s="5" t="s">
        <v>2678</v>
      </c>
      <c r="F1" s="5" t="s">
        <v>2679</v>
      </c>
      <c r="G1" s="5" t="s">
        <v>4</v>
      </c>
      <c r="H1" s="4" t="s">
        <v>2495</v>
      </c>
      <c r="I1" s="5" t="s">
        <v>5</v>
      </c>
      <c r="J1" s="4" t="s">
        <v>2497</v>
      </c>
      <c r="K1" s="4" t="s">
        <v>6</v>
      </c>
      <c r="L1" s="4" t="s">
        <v>2499</v>
      </c>
      <c r="M1" s="4" t="s">
        <v>3</v>
      </c>
      <c r="N1" s="42" t="s">
        <v>2487</v>
      </c>
      <c r="O1" s="4" t="s">
        <v>2680</v>
      </c>
      <c r="P1" s="4" t="s">
        <v>2478</v>
      </c>
      <c r="Q1" s="4" t="s">
        <v>2488</v>
      </c>
      <c r="R1" s="4" t="s">
        <v>2489</v>
      </c>
      <c r="S1" s="4" t="s">
        <v>2490</v>
      </c>
      <c r="T1" s="4" t="s">
        <v>2491</v>
      </c>
      <c r="U1" s="4" t="s">
        <v>2492</v>
      </c>
      <c r="V1" s="4" t="s">
        <v>2502</v>
      </c>
      <c r="W1" s="4" t="s">
        <v>2493</v>
      </c>
      <c r="X1" s="4" t="s">
        <v>7</v>
      </c>
      <c r="Y1" s="4" t="s">
        <v>2485</v>
      </c>
      <c r="Z1" s="4" t="s">
        <v>2486</v>
      </c>
      <c r="AA1" s="4" t="s">
        <v>2479</v>
      </c>
      <c r="AB1" s="4" t="s">
        <v>2481</v>
      </c>
      <c r="AC1" s="4" t="s">
        <v>8</v>
      </c>
      <c r="AD1" s="4" t="s">
        <v>2500</v>
      </c>
      <c r="AE1" s="4" t="s">
        <v>2483</v>
      </c>
      <c r="AF1" s="4" t="s">
        <v>2482</v>
      </c>
      <c r="AG1" s="4" t="s">
        <v>2484</v>
      </c>
      <c r="AH1" s="4" t="s">
        <v>9</v>
      </c>
      <c r="AI1" s="4" t="s">
        <v>10</v>
      </c>
    </row>
    <row r="2" spans="1:35" s="4" customFormat="1" x14ac:dyDescent="0.25">
      <c r="A2" s="7" t="s">
        <v>1</v>
      </c>
      <c r="B2" s="6">
        <v>3</v>
      </c>
      <c r="C2" s="6" t="s">
        <v>25</v>
      </c>
      <c r="D2" s="6"/>
      <c r="E2" s="6"/>
      <c r="F2" s="6" t="s">
        <v>2679</v>
      </c>
      <c r="G2" s="6" t="s">
        <v>26</v>
      </c>
      <c r="H2">
        <f>VLOOKUP(表格1_68[[#This Row],[騎師]],J!$A$1:$B$45,2,FALSE)</f>
        <v>0.21897810218978103</v>
      </c>
      <c r="I2" s="6" t="s">
        <v>27</v>
      </c>
      <c r="J2">
        <f>VLOOKUP(表格1_68[[#This Row],[練馬師]],T!$A$1:$B$23,2,FALSE)</f>
        <v>0.23702031602708803</v>
      </c>
      <c r="K2">
        <v>1</v>
      </c>
      <c r="L2">
        <f>VLOOKUP(表格1_68[[#This Row],[檔位]],'1200M'!$A$1:$B$14,2,0)</f>
        <v>0.35</v>
      </c>
      <c r="M2">
        <v>133</v>
      </c>
      <c r="N2" s="43">
        <f t="shared" ref="N2:N13" si="0">V2+W2+(H2*0.3)+(J2*0.3)+(L2*0.4)+AD2</f>
        <v>0.43965666832220363</v>
      </c>
      <c r="O2" t="str">
        <f>VLOOKUP(表格1_68[[#This Row],[馬名]],'M2'!$A$4:$H$161,8,0)</f>
        <v>中前</v>
      </c>
      <c r="P2">
        <v>8</v>
      </c>
      <c r="Q2">
        <v>7</v>
      </c>
      <c r="R2">
        <v>1</v>
      </c>
      <c r="S2">
        <v>6</v>
      </c>
      <c r="T2">
        <v>11</v>
      </c>
      <c r="U2">
        <v>5</v>
      </c>
      <c r="V2">
        <f t="shared" ref="V2:V13" si="1">((1-(P2/14))*0.1*IF(P2&lt;&gt;0,1,0)) + ((1-(Q2/14))*0.1*IF(Q2&lt;&gt;0,1,0)) + ((1-(R2/14))*0.1*IF(R2&lt;&gt;0,1,0)) + ((1-(S2/14))*0.1*IF(S2&lt;&gt;0,1,0))</f>
        <v>0.24285714285714285</v>
      </c>
      <c r="W2">
        <f>VLOOKUP(表格1_68[[#This Row],[負磅]],W!$A$1:$B$32,2,FALSE)</f>
        <v>-0.08</v>
      </c>
      <c r="X2">
        <v>38</v>
      </c>
      <c r="Y2">
        <v>1</v>
      </c>
      <c r="Z2">
        <v>9.86</v>
      </c>
      <c r="AA2"/>
      <c r="AB2">
        <v>1324550</v>
      </c>
      <c r="AC2">
        <v>6</v>
      </c>
      <c r="AD2"/>
      <c r="AE2">
        <v>0</v>
      </c>
      <c r="AF2" t="s">
        <v>29</v>
      </c>
      <c r="AG2">
        <v>21</v>
      </c>
      <c r="AH2" t="s">
        <v>30</v>
      </c>
      <c r="AI2" t="s">
        <v>31</v>
      </c>
    </row>
    <row r="3" spans="1:35" x14ac:dyDescent="0.25">
      <c r="A3" s="7" t="s">
        <v>1</v>
      </c>
      <c r="B3" s="6">
        <v>4</v>
      </c>
      <c r="C3" s="49" t="s">
        <v>32</v>
      </c>
      <c r="G3" s="47" t="s">
        <v>33</v>
      </c>
      <c r="H3">
        <f>VLOOKUP(表格1_68[[#This Row],[騎師]],J!$A$1:$B$45,2,FALSE)</f>
        <v>0.35058823529411764</v>
      </c>
      <c r="I3" s="47" t="s">
        <v>34</v>
      </c>
      <c r="J3">
        <f>VLOOKUP(表格1_68[[#This Row],[練馬師]],T!$A$1:$B$23,2,FALSE)</f>
        <v>0.17183098591549295</v>
      </c>
      <c r="K3">
        <v>2</v>
      </c>
      <c r="L3">
        <f>VLOOKUP(表格1_68[[#This Row],[檔位]],'1200M'!$A$1:$B$14,2,0)</f>
        <v>0.39</v>
      </c>
      <c r="M3">
        <v>131</v>
      </c>
      <c r="N3" s="43">
        <f t="shared" si="0"/>
        <v>0.42415433779145462</v>
      </c>
      <c r="O3" t="str">
        <f>VLOOKUP(表格1_68[[#This Row],[馬名]],'M2'!$A$4:$H$161,8,0)</f>
        <v>中前</v>
      </c>
      <c r="P3">
        <v>8</v>
      </c>
      <c r="Q3">
        <v>12</v>
      </c>
      <c r="R3">
        <v>5</v>
      </c>
      <c r="S3">
        <v>7</v>
      </c>
      <c r="T3">
        <v>2</v>
      </c>
      <c r="U3">
        <v>4</v>
      </c>
      <c r="V3">
        <f t="shared" si="1"/>
        <v>0.17142857142857143</v>
      </c>
      <c r="W3">
        <f>VLOOKUP(表格1_68[[#This Row],[負磅]],W!$A$1:$B$32,2,FALSE)</f>
        <v>-0.06</v>
      </c>
      <c r="X3">
        <v>36</v>
      </c>
      <c r="Y3">
        <v>1</v>
      </c>
      <c r="Z3">
        <v>10.29</v>
      </c>
      <c r="AB3">
        <v>266875</v>
      </c>
      <c r="AC3">
        <v>6</v>
      </c>
      <c r="AE3">
        <v>-2</v>
      </c>
      <c r="AF3" t="s">
        <v>29</v>
      </c>
      <c r="AG3">
        <v>175</v>
      </c>
      <c r="AH3" t="s">
        <v>36</v>
      </c>
      <c r="AI3" t="s">
        <v>37</v>
      </c>
    </row>
    <row r="4" spans="1:35" x14ac:dyDescent="0.25">
      <c r="A4" s="7" t="s">
        <v>1</v>
      </c>
      <c r="B4" s="6">
        <v>1</v>
      </c>
      <c r="C4" s="50" t="s">
        <v>11</v>
      </c>
      <c r="F4" s="6" t="s">
        <v>2679</v>
      </c>
      <c r="G4" s="6" t="s">
        <v>12</v>
      </c>
      <c r="H4">
        <f>VLOOKUP(表格1_68[[#This Row],[騎師]],J!$A$1:$B$45,2,FALSE)</f>
        <v>0.51570680628272247</v>
      </c>
      <c r="I4" s="6" t="s">
        <v>13</v>
      </c>
      <c r="J4">
        <f>VLOOKUP(表格1_68[[#This Row],[練馬師]],T!$A$1:$B$23,2,FALSE)</f>
        <v>0.26062322946175637</v>
      </c>
      <c r="K4">
        <v>3</v>
      </c>
      <c r="L4">
        <f>VLOOKUP(表格1_68[[#This Row],[檔位]],'1200M'!$A$1:$B$14,2,0)</f>
        <v>0.28000000000000003</v>
      </c>
      <c r="M4">
        <v>135</v>
      </c>
      <c r="N4" s="43">
        <f t="shared" si="0"/>
        <v>0.47347043929477217</v>
      </c>
      <c r="O4" t="str">
        <f>VLOOKUP(表格1_68[[#This Row],[馬名]],'M2'!$A$4:$H$161,8,0)</f>
        <v>放頭</v>
      </c>
      <c r="P4">
        <v>3</v>
      </c>
      <c r="Q4">
        <v>9</v>
      </c>
      <c r="R4">
        <v>9</v>
      </c>
      <c r="S4">
        <v>3</v>
      </c>
      <c r="T4">
        <v>2</v>
      </c>
      <c r="U4">
        <v>10</v>
      </c>
      <c r="V4">
        <f t="shared" si="1"/>
        <v>0.22857142857142856</v>
      </c>
      <c r="W4">
        <f>VLOOKUP(表格1_68[[#This Row],[負磅]],W!$A$1:$B$32,2,FALSE)</f>
        <v>-0.1</v>
      </c>
      <c r="X4">
        <v>40</v>
      </c>
      <c r="Y4">
        <v>1</v>
      </c>
      <c r="Z4">
        <v>9.64</v>
      </c>
      <c r="AB4">
        <v>907925</v>
      </c>
      <c r="AC4">
        <v>5</v>
      </c>
      <c r="AE4">
        <v>0</v>
      </c>
      <c r="AF4" t="s">
        <v>15</v>
      </c>
      <c r="AG4">
        <v>21</v>
      </c>
      <c r="AH4" t="s">
        <v>16</v>
      </c>
      <c r="AI4" t="s">
        <v>17</v>
      </c>
    </row>
    <row r="5" spans="1:35" x14ac:dyDescent="0.25">
      <c r="A5" s="7" t="s">
        <v>1</v>
      </c>
      <c r="B5" s="51">
        <v>5</v>
      </c>
      <c r="C5" s="6" t="s">
        <v>38</v>
      </c>
      <c r="G5" s="6" t="s">
        <v>39</v>
      </c>
      <c r="H5">
        <f>VLOOKUP(表格1_68[[#This Row],[騎師]],J!$A$1:$B$45,2,FALSE)</f>
        <v>0.23636363636363636</v>
      </c>
      <c r="I5" s="6" t="s">
        <v>40</v>
      </c>
      <c r="J5">
        <f>VLOOKUP(表格1_68[[#This Row],[練馬師]],T!$A$1:$B$23,2,FALSE)</f>
        <v>0.21296296296296297</v>
      </c>
      <c r="K5">
        <v>4</v>
      </c>
      <c r="L5">
        <f>VLOOKUP(表格1_68[[#This Row],[檔位]],'1200M'!$A$1:$B$14,2,0)</f>
        <v>0.36</v>
      </c>
      <c r="M5">
        <v>130</v>
      </c>
      <c r="N5" s="43">
        <f t="shared" si="0"/>
        <v>0.51451226551226559</v>
      </c>
      <c r="O5" t="str">
        <f>VLOOKUP(表格1_68[[#This Row],[馬名]],'M2'!$A$4:$H$161,8,0)</f>
        <v>中前</v>
      </c>
      <c r="P5">
        <v>2</v>
      </c>
      <c r="Q5">
        <v>6</v>
      </c>
      <c r="R5">
        <v>6</v>
      </c>
      <c r="S5">
        <v>2</v>
      </c>
      <c r="T5">
        <v>3</v>
      </c>
      <c r="U5">
        <v>4</v>
      </c>
      <c r="V5">
        <f t="shared" si="1"/>
        <v>0.28571428571428575</v>
      </c>
      <c r="W5">
        <f>VLOOKUP(表格1_68[[#This Row],[負磅]],W!$A$1:$B$32,2,FALSE)</f>
        <v>-0.05</v>
      </c>
      <c r="X5">
        <v>35</v>
      </c>
      <c r="Y5">
        <v>1</v>
      </c>
      <c r="Z5">
        <v>9.5500000000000007</v>
      </c>
      <c r="AB5">
        <v>731125</v>
      </c>
      <c r="AC5">
        <v>5</v>
      </c>
      <c r="AE5">
        <v>1</v>
      </c>
      <c r="AF5" t="s">
        <v>15</v>
      </c>
      <c r="AG5">
        <v>21</v>
      </c>
      <c r="AH5" t="s">
        <v>42</v>
      </c>
      <c r="AI5" t="s">
        <v>43</v>
      </c>
    </row>
    <row r="6" spans="1:35" x14ac:dyDescent="0.25">
      <c r="A6" s="7" t="s">
        <v>1</v>
      </c>
      <c r="B6" s="6">
        <v>9</v>
      </c>
      <c r="C6" s="49" t="s">
        <v>60</v>
      </c>
      <c r="G6" s="6" t="s">
        <v>61</v>
      </c>
      <c r="H6">
        <f>VLOOKUP(表格1_68[[#This Row],[騎師]],J!$A$1:$B$45,2,FALSE)</f>
        <v>0.25641025641025639</v>
      </c>
      <c r="I6" s="6" t="s">
        <v>62</v>
      </c>
      <c r="J6">
        <f>VLOOKUP(表格1_68[[#This Row],[練馬師]],T!$A$1:$B$23,2,FALSE)</f>
        <v>0.16666666666666666</v>
      </c>
      <c r="K6">
        <v>5</v>
      </c>
      <c r="L6">
        <f>VLOOKUP(表格1_68[[#This Row],[檔位]],'1200M'!$A$1:$B$14,2,0)</f>
        <v>0.34</v>
      </c>
      <c r="M6">
        <v>126</v>
      </c>
      <c r="N6" s="43">
        <f t="shared" si="0"/>
        <v>0.45292307692307704</v>
      </c>
      <c r="O6" t="str">
        <f>VLOOKUP(表格1_68[[#This Row],[馬名]],'M2'!$A$4:$H$161,8,0)</f>
        <v>中後</v>
      </c>
      <c r="P6">
        <v>7</v>
      </c>
      <c r="Q6">
        <v>4</v>
      </c>
      <c r="R6">
        <v>10</v>
      </c>
      <c r="S6">
        <v>7</v>
      </c>
      <c r="T6">
        <v>9</v>
      </c>
      <c r="U6">
        <v>6</v>
      </c>
      <c r="V6">
        <f t="shared" si="1"/>
        <v>0.2</v>
      </c>
      <c r="W6">
        <f>VLOOKUP(表格1_68[[#This Row],[負磅]],W!$A$1:$B$32,2,FALSE)</f>
        <v>-9.99999999999991E-3</v>
      </c>
      <c r="X6">
        <v>31</v>
      </c>
      <c r="Y6">
        <v>1</v>
      </c>
      <c r="Z6">
        <v>9.36</v>
      </c>
      <c r="AB6">
        <v>187050</v>
      </c>
      <c r="AC6">
        <v>8</v>
      </c>
      <c r="AE6">
        <v>-1</v>
      </c>
      <c r="AF6" t="s">
        <v>15</v>
      </c>
      <c r="AG6">
        <v>7</v>
      </c>
      <c r="AH6" t="s">
        <v>64</v>
      </c>
      <c r="AI6" t="s">
        <v>65</v>
      </c>
    </row>
    <row r="7" spans="1:35" x14ac:dyDescent="0.25">
      <c r="A7" s="7" t="s">
        <v>1</v>
      </c>
      <c r="B7" s="6">
        <v>2</v>
      </c>
      <c r="C7" s="6" t="s">
        <v>18</v>
      </c>
      <c r="G7" s="6" t="s">
        <v>19</v>
      </c>
      <c r="H7">
        <f>VLOOKUP(表格1_68[[#This Row],[騎師]],J!$A$1:$B$45,2,FALSE)</f>
        <v>0.22222222222222221</v>
      </c>
      <c r="I7" s="6" t="s">
        <v>20</v>
      </c>
      <c r="J7">
        <f>VLOOKUP(表格1_68[[#This Row],[練馬師]],T!$A$1:$B$23,2,FALSE)</f>
        <v>0.22121212121212122</v>
      </c>
      <c r="K7">
        <v>6</v>
      </c>
      <c r="L7">
        <f>VLOOKUP(表格1_68[[#This Row],[檔位]],'1200M'!$A$1:$B$14,2,0)</f>
        <v>0.26</v>
      </c>
      <c r="M7">
        <v>128</v>
      </c>
      <c r="N7" s="43">
        <f t="shared" si="0"/>
        <v>0.44274458874458889</v>
      </c>
      <c r="O7" t="str">
        <f>VLOOKUP(表格1_68[[#This Row],[馬名]],'M2'!$A$4:$H$161,8,0)</f>
        <v>放頭</v>
      </c>
      <c r="P7">
        <v>11</v>
      </c>
      <c r="Q7">
        <v>4</v>
      </c>
      <c r="R7">
        <v>3</v>
      </c>
      <c r="S7">
        <v>5</v>
      </c>
      <c r="T7">
        <v>7</v>
      </c>
      <c r="U7">
        <v>2</v>
      </c>
      <c r="V7">
        <f t="shared" si="1"/>
        <v>0.23571428571428571</v>
      </c>
      <c r="W7">
        <f>VLOOKUP(表格1_68[[#This Row],[負磅]],W!$A$1:$B$32,2,FALSE)</f>
        <v>-2.9999999999999898E-2</v>
      </c>
      <c r="X7">
        <v>38</v>
      </c>
      <c r="Y7">
        <v>1</v>
      </c>
      <c r="Z7">
        <v>9.41</v>
      </c>
      <c r="AB7">
        <v>245700</v>
      </c>
      <c r="AC7">
        <v>7</v>
      </c>
      <c r="AE7">
        <v>-2</v>
      </c>
      <c r="AF7" t="s">
        <v>22</v>
      </c>
      <c r="AG7">
        <v>56</v>
      </c>
      <c r="AH7" t="s">
        <v>23</v>
      </c>
      <c r="AI7" t="s">
        <v>24</v>
      </c>
    </row>
    <row r="8" spans="1:35" x14ac:dyDescent="0.25">
      <c r="A8" s="7" t="s">
        <v>1</v>
      </c>
      <c r="B8" s="6">
        <v>11</v>
      </c>
      <c r="C8" s="49" t="s">
        <v>70</v>
      </c>
      <c r="G8" s="6" t="s">
        <v>71</v>
      </c>
      <c r="H8">
        <f>VLOOKUP(表格1_68[[#This Row],[騎師]],J!$A$1:$B$45,2,FALSE)</f>
        <v>0.24770642201834864</v>
      </c>
      <c r="I8" s="6" t="s">
        <v>72</v>
      </c>
      <c r="J8">
        <f>VLOOKUP(表格1_68[[#This Row],[練馬師]],T!$A$1:$B$23,2,FALSE)</f>
        <v>0.16988416988416988</v>
      </c>
      <c r="K8">
        <v>7</v>
      </c>
      <c r="L8">
        <f>VLOOKUP(表格1_68[[#This Row],[檔位]],'1200M'!$A$1:$B$14,2,0)</f>
        <v>0.21</v>
      </c>
      <c r="M8">
        <v>123</v>
      </c>
      <c r="N8" s="43">
        <f t="shared" si="0"/>
        <v>0.47213432042789844</v>
      </c>
      <c r="O8" t="str">
        <f>VLOOKUP(表格1_68[[#This Row],[馬名]],'M2'!$A$4:$H$161,8,0)</f>
        <v>放頭</v>
      </c>
      <c r="P8">
        <v>2</v>
      </c>
      <c r="Q8">
        <v>5</v>
      </c>
      <c r="R8">
        <v>4</v>
      </c>
      <c r="S8">
        <v>11</v>
      </c>
      <c r="T8">
        <v>3</v>
      </c>
      <c r="U8">
        <v>7</v>
      </c>
      <c r="V8">
        <f t="shared" si="1"/>
        <v>0.24285714285714291</v>
      </c>
      <c r="W8">
        <f>VLOOKUP(表格1_68[[#This Row],[負磅]],W!$A$1:$B$32,2,FALSE)</f>
        <v>0.02</v>
      </c>
      <c r="X8">
        <v>28</v>
      </c>
      <c r="Y8">
        <v>1</v>
      </c>
      <c r="Z8">
        <v>9.84</v>
      </c>
      <c r="AB8">
        <v>586450</v>
      </c>
      <c r="AC8">
        <v>5</v>
      </c>
      <c r="AE8">
        <v>1</v>
      </c>
      <c r="AF8" t="s">
        <v>15</v>
      </c>
      <c r="AG8">
        <v>18</v>
      </c>
      <c r="AH8" t="s">
        <v>30</v>
      </c>
      <c r="AI8" t="s">
        <v>74</v>
      </c>
    </row>
    <row r="9" spans="1:35" x14ac:dyDescent="0.25">
      <c r="A9" s="7" t="s">
        <v>1</v>
      </c>
      <c r="B9" s="6">
        <v>12</v>
      </c>
      <c r="C9" s="6" t="s">
        <v>75</v>
      </c>
      <c r="G9" s="6" t="s">
        <v>76</v>
      </c>
      <c r="H9">
        <f>VLOOKUP(表格1_68[[#This Row],[騎師]],J!$A$1:$B$45,2,FALSE)</f>
        <v>0.18466898954703834</v>
      </c>
      <c r="I9" s="6" t="s">
        <v>77</v>
      </c>
      <c r="J9">
        <f>VLOOKUP(表格1_68[[#This Row],[練馬師]],T!$A$1:$B$23,2,FALSE)</f>
        <v>0.22580645161290322</v>
      </c>
      <c r="K9">
        <v>8</v>
      </c>
      <c r="L9">
        <f>VLOOKUP(表格1_68[[#This Row],[檔位]],'1200M'!$A$1:$B$14,2,0)</f>
        <v>0.19</v>
      </c>
      <c r="M9">
        <v>113</v>
      </c>
      <c r="N9" s="43">
        <f t="shared" si="0"/>
        <v>0.52628548949083953</v>
      </c>
      <c r="O9" t="str">
        <f>VLOOKUP(表格1_68[[#This Row],[馬名]],'M2'!$A$4:$H$161,8,0)</f>
        <v>中前</v>
      </c>
      <c r="P9">
        <v>7</v>
      </c>
      <c r="Q9">
        <v>5</v>
      </c>
      <c r="R9">
        <v>11</v>
      </c>
      <c r="S9">
        <v>4</v>
      </c>
      <c r="T9">
        <v>5</v>
      </c>
      <c r="U9">
        <v>7</v>
      </c>
      <c r="V9">
        <f t="shared" si="1"/>
        <v>0.20714285714285713</v>
      </c>
      <c r="W9">
        <f>VLOOKUP(表格1_68[[#This Row],[負磅]],W!$A$1:$B$32,2,FALSE)</f>
        <v>0.12</v>
      </c>
      <c r="X9">
        <v>15</v>
      </c>
      <c r="AB9">
        <v>131250</v>
      </c>
      <c r="AC9">
        <v>6</v>
      </c>
      <c r="AE9">
        <v>-2</v>
      </c>
      <c r="AF9" t="s">
        <v>15</v>
      </c>
      <c r="AG9">
        <v>18</v>
      </c>
      <c r="AH9" t="s">
        <v>30</v>
      </c>
      <c r="AI9" t="s">
        <v>78</v>
      </c>
    </row>
    <row r="10" spans="1:35" x14ac:dyDescent="0.25">
      <c r="A10" s="7" t="s">
        <v>1</v>
      </c>
      <c r="B10" s="6">
        <v>8</v>
      </c>
      <c r="C10" s="6" t="s">
        <v>55</v>
      </c>
      <c r="G10" s="6" t="s">
        <v>56</v>
      </c>
      <c r="H10">
        <f>VLOOKUP(表格1_68[[#This Row],[騎師]],J!$A$1:$B$45,2,FALSE)</f>
        <v>0.26984126984126983</v>
      </c>
      <c r="I10" s="6" t="s">
        <v>57</v>
      </c>
      <c r="J10">
        <f>VLOOKUP(表格1_68[[#This Row],[練馬師]],T!$A$1:$B$23,2,FALSE)</f>
        <v>0.25617283950617287</v>
      </c>
      <c r="K10">
        <v>9</v>
      </c>
      <c r="L10">
        <f>VLOOKUP(表格1_68[[#This Row],[檔位]],'1200M'!$A$1:$B$14,2,0)</f>
        <v>0.26</v>
      </c>
      <c r="M10">
        <v>128</v>
      </c>
      <c r="N10" s="43">
        <f t="shared" si="0"/>
        <v>0.45323280423280432</v>
      </c>
      <c r="O10" t="str">
        <f>VLOOKUP(表格1_68[[#This Row],[馬名]],'M2'!$A$4:$H$161,8,0)</f>
        <v>中後</v>
      </c>
      <c r="P10">
        <v>10</v>
      </c>
      <c r="Q10">
        <v>7</v>
      </c>
      <c r="R10">
        <v>4</v>
      </c>
      <c r="S10">
        <v>4</v>
      </c>
      <c r="T10">
        <v>4</v>
      </c>
      <c r="U10">
        <v>13</v>
      </c>
      <c r="V10">
        <f t="shared" si="1"/>
        <v>0.22142857142857147</v>
      </c>
      <c r="W10">
        <f>VLOOKUP(表格1_68[[#This Row],[負磅]],W!$A$1:$B$32,2,FALSE)</f>
        <v>-2.9999999999999898E-2</v>
      </c>
      <c r="X10">
        <v>33</v>
      </c>
      <c r="Y10">
        <v>1</v>
      </c>
      <c r="Z10">
        <v>9.9700000000000006</v>
      </c>
      <c r="AB10">
        <v>453225</v>
      </c>
      <c r="AC10">
        <v>6</v>
      </c>
      <c r="AE10">
        <v>-2</v>
      </c>
      <c r="AF10" t="s">
        <v>29</v>
      </c>
      <c r="AG10">
        <v>59</v>
      </c>
      <c r="AH10" t="s">
        <v>23</v>
      </c>
      <c r="AI10" t="s">
        <v>59</v>
      </c>
    </row>
    <row r="11" spans="1:35" x14ac:dyDescent="0.25">
      <c r="A11" s="7" t="s">
        <v>1</v>
      </c>
      <c r="B11" s="6">
        <v>6</v>
      </c>
      <c r="C11" s="6" t="s">
        <v>44</v>
      </c>
      <c r="G11" s="6" t="s">
        <v>45</v>
      </c>
      <c r="H11">
        <f>VLOOKUP(表格1_68[[#This Row],[騎師]],J!$A$1:$B$45,2,FALSE)</f>
        <v>0.14015151515151514</v>
      </c>
      <c r="I11" s="6" t="s">
        <v>46</v>
      </c>
      <c r="J11">
        <f>VLOOKUP(表格1_68[[#This Row],[練馬師]],T!$A$1:$B$23,2,FALSE)</f>
        <v>0.23048327137546468</v>
      </c>
      <c r="K11">
        <v>10</v>
      </c>
      <c r="L11">
        <f>VLOOKUP(表格1_68[[#This Row],[檔位]],'1200M'!$A$1:$B$14,2,0)</f>
        <v>0.16</v>
      </c>
      <c r="M11">
        <v>130</v>
      </c>
      <c r="N11" s="43">
        <f t="shared" si="0"/>
        <v>0.16090472167237965</v>
      </c>
      <c r="O11" t="str">
        <f>VLOOKUP(表格1_68[[#This Row],[馬名]],'M2'!$A$4:$H$161,8,0)</f>
        <v>中後</v>
      </c>
      <c r="P11">
        <v>13</v>
      </c>
      <c r="Q11">
        <v>13</v>
      </c>
      <c r="R11">
        <v>14</v>
      </c>
      <c r="S11">
        <v>11</v>
      </c>
      <c r="T11">
        <v>9</v>
      </c>
      <c r="U11">
        <v>10</v>
      </c>
      <c r="V11">
        <f t="shared" si="1"/>
        <v>3.5714285714285712E-2</v>
      </c>
      <c r="W11">
        <f>VLOOKUP(表格1_68[[#This Row],[負磅]],W!$A$1:$B$32,2,FALSE)</f>
        <v>-0.05</v>
      </c>
      <c r="X11">
        <v>35</v>
      </c>
      <c r="Y11">
        <v>1</v>
      </c>
      <c r="Z11">
        <v>11.31</v>
      </c>
      <c r="AB11">
        <v>0</v>
      </c>
      <c r="AC11">
        <v>4</v>
      </c>
      <c r="AE11">
        <v>-3</v>
      </c>
      <c r="AF11" t="s">
        <v>29</v>
      </c>
      <c r="AG11">
        <v>18</v>
      </c>
      <c r="AI11" t="s">
        <v>48</v>
      </c>
    </row>
    <row r="12" spans="1:35" x14ac:dyDescent="0.25">
      <c r="A12" s="7" t="s">
        <v>1</v>
      </c>
      <c r="B12" s="6">
        <v>10</v>
      </c>
      <c r="C12" s="6" t="s">
        <v>66</v>
      </c>
      <c r="G12" s="6" t="s">
        <v>67</v>
      </c>
      <c r="H12">
        <f>VLOOKUP(表格1_68[[#This Row],[騎師]],J!$A$1:$B$45,2,FALSE)</f>
        <v>0.16796875</v>
      </c>
      <c r="I12" s="6" t="s">
        <v>68</v>
      </c>
      <c r="J12">
        <f>VLOOKUP(表格1_68[[#This Row],[練馬師]],T!$A$1:$B$23,2,FALSE)</f>
        <v>0.28244274809160308</v>
      </c>
      <c r="K12">
        <v>11</v>
      </c>
      <c r="L12">
        <f>VLOOKUP(表格1_68[[#This Row],[檔位]],'1200M'!$A$1:$B$14,2,0)</f>
        <v>0.16</v>
      </c>
      <c r="M12">
        <v>122</v>
      </c>
      <c r="N12" s="43">
        <f t="shared" si="0"/>
        <v>0.42912344942748093</v>
      </c>
      <c r="O12" t="str">
        <f>VLOOKUP(表格1_68[[#This Row],[馬名]],'M2'!$A$4:$H$161,8,0)</f>
        <v>中後</v>
      </c>
      <c r="P12">
        <v>9</v>
      </c>
      <c r="Q12">
        <v>11</v>
      </c>
      <c r="R12">
        <v>6</v>
      </c>
      <c r="S12">
        <v>2</v>
      </c>
      <c r="T12">
        <v>8</v>
      </c>
      <c r="U12">
        <v>3</v>
      </c>
      <c r="V12">
        <f t="shared" si="1"/>
        <v>0.2</v>
      </c>
      <c r="W12">
        <f>VLOOKUP(表格1_68[[#This Row],[負磅]],W!$A$1:$B$32,2,FALSE)</f>
        <v>0.03</v>
      </c>
      <c r="X12">
        <v>29</v>
      </c>
      <c r="Y12">
        <v>1</v>
      </c>
      <c r="Z12">
        <v>9.86</v>
      </c>
      <c r="AB12">
        <v>603950</v>
      </c>
      <c r="AC12">
        <v>4</v>
      </c>
      <c r="AE12">
        <v>-2</v>
      </c>
      <c r="AF12" t="s">
        <v>29</v>
      </c>
      <c r="AG12">
        <v>21</v>
      </c>
      <c r="AH12" t="s">
        <v>16</v>
      </c>
      <c r="AI12" t="s">
        <v>69</v>
      </c>
    </row>
    <row r="13" spans="1:35" x14ac:dyDescent="0.25">
      <c r="A13" s="7" t="s">
        <v>1</v>
      </c>
      <c r="B13" s="6">
        <v>7</v>
      </c>
      <c r="C13" s="6" t="s">
        <v>49</v>
      </c>
      <c r="G13" s="6" t="s">
        <v>50</v>
      </c>
      <c r="H13">
        <f>VLOOKUP(表格1_68[[#This Row],[騎師]],J!$A$1:$B$45,2,FALSE)</f>
        <v>0.16250000000000001</v>
      </c>
      <c r="I13" s="6" t="s">
        <v>51</v>
      </c>
      <c r="J13">
        <f>VLOOKUP(表格1_68[[#This Row],[練馬師]],T!$A$1:$B$23,2,FALSE)</f>
        <v>0.17587939698492464</v>
      </c>
      <c r="K13">
        <v>12</v>
      </c>
      <c r="L13">
        <f>VLOOKUP(表格1_68[[#This Row],[檔位]],'1200M'!$A$1:$B$14,2,0)</f>
        <v>0.09</v>
      </c>
      <c r="M13">
        <v>129</v>
      </c>
      <c r="N13" s="43">
        <f t="shared" si="0"/>
        <v>0.14037096195262036</v>
      </c>
      <c r="O13" t="str">
        <f>VLOOKUP(表格1_68[[#This Row],[馬名]],'M2'!$A$4:$H$161,8,0)</f>
        <v>中前</v>
      </c>
      <c r="P13">
        <v>14</v>
      </c>
      <c r="Q13">
        <v>12</v>
      </c>
      <c r="R13">
        <v>12</v>
      </c>
      <c r="S13">
        <v>12</v>
      </c>
      <c r="T13">
        <v>4</v>
      </c>
      <c r="U13">
        <v>11</v>
      </c>
      <c r="V13">
        <f t="shared" si="1"/>
        <v>4.2857142857142871E-2</v>
      </c>
      <c r="W13">
        <f>VLOOKUP(表格1_68[[#This Row],[負磅]],W!$A$1:$B$32,2,FALSE)</f>
        <v>-3.9999999999999897E-2</v>
      </c>
      <c r="X13">
        <v>34</v>
      </c>
      <c r="Y13">
        <v>1</v>
      </c>
      <c r="Z13">
        <v>11.16</v>
      </c>
      <c r="AB13">
        <v>70200</v>
      </c>
      <c r="AC13">
        <v>5</v>
      </c>
      <c r="AE13">
        <v>-4</v>
      </c>
      <c r="AF13" t="s">
        <v>22</v>
      </c>
      <c r="AG13">
        <v>59</v>
      </c>
      <c r="AH13" t="s">
        <v>53</v>
      </c>
      <c r="AI13" t="s">
        <v>54</v>
      </c>
    </row>
    <row r="14" spans="1:35" x14ac:dyDescent="0.25">
      <c r="A14" s="7" t="s">
        <v>1</v>
      </c>
      <c r="B14" s="6" t="str">
        <f>VLOOKUP(表格1_68[[#This Row],[場]],Raceinfo!$A$1:$C$9,3,0)</f>
        <v xml:space="preserve"> 第五班</v>
      </c>
      <c r="C14" s="6" t="str">
        <f>VLOOKUP(表格1_68[[#This Row],[場]],Raceinfo!$A$1:$C$9,2,0)</f>
        <v xml:space="preserve"> 1200米</v>
      </c>
      <c r="N14" s="43"/>
      <c r="O14"/>
    </row>
    <row r="15" spans="1:35" x14ac:dyDescent="0.25">
      <c r="A15" s="8" t="s">
        <v>79</v>
      </c>
      <c r="B15" s="6">
        <v>11</v>
      </c>
      <c r="C15" s="6" t="s">
        <v>119</v>
      </c>
      <c r="F15" s="6" t="s">
        <v>2679</v>
      </c>
      <c r="G15" s="6" t="s">
        <v>120</v>
      </c>
      <c r="H15">
        <f>VLOOKUP(表格1_68[[#This Row],[騎師]],J!$A$1:$B$45,2,FALSE)</f>
        <v>0.15384615384615385</v>
      </c>
      <c r="I15" s="6" t="s">
        <v>121</v>
      </c>
      <c r="J15">
        <f>VLOOKUP(表格1_68[[#This Row],[練馬師]],T!$A$1:$B$23,2,FALSE)</f>
        <v>0.27138643067846607</v>
      </c>
      <c r="K15">
        <v>1</v>
      </c>
      <c r="L15">
        <f>VLOOKUP(表格1_68[[#This Row],[檔位]],'1200M'!$A$1:$B$14,2,0)</f>
        <v>0.35</v>
      </c>
      <c r="M15">
        <v>120</v>
      </c>
      <c r="N15" s="43">
        <f t="shared" ref="N15:N26" si="2">V15+W15+(H15*0.3)+(J15*0.3)+(L15*0.4)+AD15</f>
        <v>0.50328406107167167</v>
      </c>
      <c r="O15" t="str">
        <f>VLOOKUP(表格1_68[[#This Row],[馬名]],'M2'!$A$4:$H$161,8,0)</f>
        <v>中前</v>
      </c>
      <c r="P15">
        <v>3</v>
      </c>
      <c r="Q15">
        <v>12</v>
      </c>
      <c r="R15">
        <v>11</v>
      </c>
      <c r="S15">
        <v>4</v>
      </c>
      <c r="T15">
        <v>12</v>
      </c>
      <c r="V15">
        <f>((1-(P15/14))*0.1*IF(P15&lt;&gt;0,1,0)) + ((1-(Q15/14))*0.1*IF(Q15&lt;&gt;0,1,0)) + ((1-(R15/14))*0.1*IF(R15&lt;&gt;0,1,0)) + ((1-(S15/14))*0.1*IF(S15&lt;&gt;0,1,0))</f>
        <v>0.18571428571428572</v>
      </c>
      <c r="W15">
        <f>VLOOKUP(表格1_68[[#This Row],[負磅]],W!$A$1:$B$32,2,FALSE)</f>
        <v>0.05</v>
      </c>
      <c r="X15">
        <v>45</v>
      </c>
      <c r="Y15">
        <v>1</v>
      </c>
      <c r="Z15">
        <v>9.69</v>
      </c>
      <c r="AB15">
        <v>134550</v>
      </c>
      <c r="AC15">
        <v>4</v>
      </c>
      <c r="AE15">
        <v>0</v>
      </c>
      <c r="AF15" t="s">
        <v>91</v>
      </c>
      <c r="AG15">
        <v>21</v>
      </c>
      <c r="AH15" t="s">
        <v>123</v>
      </c>
      <c r="AI15" t="s">
        <v>124</v>
      </c>
    </row>
    <row r="16" spans="1:35" x14ac:dyDescent="0.25">
      <c r="A16" s="8" t="s">
        <v>79</v>
      </c>
      <c r="B16" s="6">
        <v>7</v>
      </c>
      <c r="C16" s="6" t="s">
        <v>106</v>
      </c>
      <c r="G16" s="6" t="s">
        <v>26</v>
      </c>
      <c r="H16">
        <f>VLOOKUP(表格1_68[[#This Row],[騎師]],J!$A$1:$B$45,2,FALSE)</f>
        <v>0.21897810218978103</v>
      </c>
      <c r="I16" s="6" t="s">
        <v>77</v>
      </c>
      <c r="J16">
        <f>VLOOKUP(表格1_68[[#This Row],[練馬師]],T!$A$1:$B$23,2,FALSE)</f>
        <v>0.22580645161290322</v>
      </c>
      <c r="K16">
        <v>2</v>
      </c>
      <c r="L16">
        <f>VLOOKUP(表格1_68[[#This Row],[檔位]],'1200M'!$A$1:$B$14,2,0)</f>
        <v>0.39</v>
      </c>
      <c r="M16">
        <v>126</v>
      </c>
      <c r="N16" s="43">
        <f t="shared" si="2"/>
        <v>0.38657822328366254</v>
      </c>
      <c r="O16" t="str">
        <f>VLOOKUP(表格1_68[[#This Row],[馬名]],'M2'!$A$4:$H$161,8,0)</f>
        <v>中後</v>
      </c>
      <c r="P16">
        <v>8</v>
      </c>
      <c r="Q16">
        <v>5</v>
      </c>
      <c r="V16">
        <f>((1-(P16/14))*0.1*IF(P16&lt;&gt;0,1,0)) + ((1-(Q16/14))*0.1*IF(Q16&lt;&gt;0,1,0)) + ((1-(R16/14))*0.1*IF(R16&lt;&gt;0,1,0)) + ((1-(S16/14))*0.1*IF(S16&lt;&gt;0,1,0))</f>
        <v>0.10714285714285715</v>
      </c>
      <c r="W16">
        <f>VLOOKUP(表格1_68[[#This Row],[負磅]],W!$A$1:$B$32,2,FALSE)</f>
        <v>-9.99999999999991E-3</v>
      </c>
      <c r="X16">
        <v>51</v>
      </c>
      <c r="AB16">
        <v>40950</v>
      </c>
      <c r="AC16">
        <v>3</v>
      </c>
      <c r="AE16">
        <v>-1</v>
      </c>
      <c r="AF16" t="s">
        <v>91</v>
      </c>
      <c r="AG16">
        <v>32</v>
      </c>
      <c r="AI16" t="s">
        <v>107</v>
      </c>
    </row>
    <row r="17" spans="1:35" x14ac:dyDescent="0.25">
      <c r="A17" s="8" t="s">
        <v>79</v>
      </c>
      <c r="B17" s="6">
        <v>5</v>
      </c>
      <c r="C17" s="6" t="s">
        <v>98</v>
      </c>
      <c r="G17" s="6" t="s">
        <v>19</v>
      </c>
      <c r="H17">
        <f>VLOOKUP(表格1_68[[#This Row],[騎師]],J!$A$1:$B$45,2,FALSE)</f>
        <v>0.22222222222222221</v>
      </c>
      <c r="I17" s="6" t="s">
        <v>13</v>
      </c>
      <c r="J17">
        <f>VLOOKUP(表格1_68[[#This Row],[練馬師]],T!$A$1:$B$23,2,FALSE)</f>
        <v>0.26062322946175637</v>
      </c>
      <c r="K17">
        <v>3</v>
      </c>
      <c r="L17">
        <f>VLOOKUP(表格1_68[[#This Row],[檔位]],'1200M'!$A$1:$B$14,2,0)</f>
        <v>0.28000000000000003</v>
      </c>
      <c r="M17">
        <v>122</v>
      </c>
      <c r="N17" s="43">
        <f t="shared" si="2"/>
        <v>0.4118536355051936</v>
      </c>
      <c r="O17" s="40" t="s">
        <v>2682</v>
      </c>
      <c r="P17" t="s">
        <v>99</v>
      </c>
      <c r="V17">
        <v>0.125</v>
      </c>
      <c r="W17">
        <f>VLOOKUP(表格1_68[[#This Row],[負磅]],W!$A$1:$B$32,2,FALSE)</f>
        <v>0.03</v>
      </c>
      <c r="X17">
        <v>52</v>
      </c>
      <c r="AB17">
        <v>0</v>
      </c>
      <c r="AC17">
        <v>3</v>
      </c>
      <c r="AE17" t="s">
        <v>99</v>
      </c>
      <c r="AF17" t="s">
        <v>82</v>
      </c>
      <c r="AG17" t="s">
        <v>99</v>
      </c>
      <c r="AH17" t="s">
        <v>100</v>
      </c>
      <c r="AI17" t="s">
        <v>101</v>
      </c>
    </row>
    <row r="18" spans="1:35" x14ac:dyDescent="0.25">
      <c r="A18" s="8" t="s">
        <v>79</v>
      </c>
      <c r="B18" s="6">
        <v>3</v>
      </c>
      <c r="C18" s="6" t="s">
        <v>88</v>
      </c>
      <c r="F18" s="6" t="s">
        <v>2679</v>
      </c>
      <c r="G18" s="6" t="s">
        <v>61</v>
      </c>
      <c r="H18">
        <f>VLOOKUP(表格1_68[[#This Row],[騎師]],J!$A$1:$B$45,2,FALSE)</f>
        <v>0.25641025641025639</v>
      </c>
      <c r="I18" s="6" t="s">
        <v>89</v>
      </c>
      <c r="J18">
        <f>VLOOKUP(表格1_68[[#This Row],[練馬師]],T!$A$1:$B$23,2,FALSE)</f>
        <v>0.25219298245614036</v>
      </c>
      <c r="K18">
        <v>4</v>
      </c>
      <c r="L18">
        <f>VLOOKUP(表格1_68[[#This Row],[檔位]],'1200M'!$A$1:$B$14,2,0)</f>
        <v>0.36</v>
      </c>
      <c r="M18">
        <v>131</v>
      </c>
      <c r="N18" s="43">
        <f t="shared" si="2"/>
        <v>0.386580971659919</v>
      </c>
      <c r="O18" t="str">
        <f>VLOOKUP(表格1_68[[#This Row],[馬名]],'M2'!$A$4:$H$161,8,0)</f>
        <v>中前</v>
      </c>
      <c r="P18">
        <v>9</v>
      </c>
      <c r="Q18">
        <v>7</v>
      </c>
      <c r="R18">
        <v>8</v>
      </c>
      <c r="S18">
        <v>11</v>
      </c>
      <c r="T18">
        <v>13</v>
      </c>
      <c r="V18">
        <f t="shared" ref="V18:V26" si="3">((1-(P18/14))*0.1*IF(P18&lt;&gt;0,1,0)) + ((1-(Q18/14))*0.1*IF(Q18&lt;&gt;0,1,0)) + ((1-(R18/14))*0.1*IF(R18&lt;&gt;0,1,0)) + ((1-(S18/14))*0.1*IF(S18&lt;&gt;0,1,0))</f>
        <v>0.15000000000000002</v>
      </c>
      <c r="W18">
        <f>VLOOKUP(表格1_68[[#This Row],[負磅]],W!$A$1:$B$32,2,FALSE)</f>
        <v>-0.06</v>
      </c>
      <c r="X18">
        <v>56</v>
      </c>
      <c r="Y18">
        <v>1</v>
      </c>
      <c r="Z18">
        <v>9.99</v>
      </c>
      <c r="AB18">
        <v>0</v>
      </c>
      <c r="AC18">
        <v>3</v>
      </c>
      <c r="AE18">
        <v>-2</v>
      </c>
      <c r="AF18" t="s">
        <v>91</v>
      </c>
      <c r="AG18">
        <v>49</v>
      </c>
      <c r="AH18" t="s">
        <v>92</v>
      </c>
      <c r="AI18" t="s">
        <v>93</v>
      </c>
    </row>
    <row r="19" spans="1:35" x14ac:dyDescent="0.25">
      <c r="A19" s="8" t="s">
        <v>79</v>
      </c>
      <c r="B19" s="6">
        <v>10</v>
      </c>
      <c r="C19" s="6" t="s">
        <v>115</v>
      </c>
      <c r="G19" s="6" t="s">
        <v>67</v>
      </c>
      <c r="H19">
        <f>VLOOKUP(表格1_68[[#This Row],[騎師]],J!$A$1:$B$45,2,FALSE)</f>
        <v>0.16796875</v>
      </c>
      <c r="I19" s="6" t="s">
        <v>116</v>
      </c>
      <c r="J19">
        <f>VLOOKUP(表格1_68[[#This Row],[練馬師]],T!$A$1:$B$23,2,FALSE)</f>
        <v>0.23456790123456789</v>
      </c>
      <c r="K19">
        <v>5</v>
      </c>
      <c r="L19">
        <f>VLOOKUP(表格1_68[[#This Row],[檔位]],'1200M'!$A$1:$B$14,2,0)</f>
        <v>0.34</v>
      </c>
      <c r="M19">
        <v>119</v>
      </c>
      <c r="N19" s="43">
        <f t="shared" si="2"/>
        <v>0.46676099537037041</v>
      </c>
      <c r="O19" t="str">
        <f>VLOOKUP(表格1_68[[#This Row],[馬名]],'M2'!$A$4:$H$161,8,0)</f>
        <v>中後</v>
      </c>
      <c r="P19">
        <v>11</v>
      </c>
      <c r="Q19">
        <v>9</v>
      </c>
      <c r="R19">
        <v>3</v>
      </c>
      <c r="S19">
        <v>12</v>
      </c>
      <c r="T19">
        <v>3</v>
      </c>
      <c r="U19">
        <v>7</v>
      </c>
      <c r="V19">
        <f t="shared" si="3"/>
        <v>0.15000000000000002</v>
      </c>
      <c r="W19">
        <f>VLOOKUP(表格1_68[[#This Row],[負磅]],W!$A$1:$B$32,2,FALSE)</f>
        <v>0.06</v>
      </c>
      <c r="X19">
        <v>46</v>
      </c>
      <c r="AB19">
        <v>409500</v>
      </c>
      <c r="AC19">
        <v>4</v>
      </c>
      <c r="AE19">
        <v>-2</v>
      </c>
      <c r="AF19" t="s">
        <v>82</v>
      </c>
      <c r="AG19">
        <v>59</v>
      </c>
      <c r="AH19" t="s">
        <v>117</v>
      </c>
      <c r="AI19" t="s">
        <v>118</v>
      </c>
    </row>
    <row r="20" spans="1:35" x14ac:dyDescent="0.25">
      <c r="A20" s="8" t="s">
        <v>79</v>
      </c>
      <c r="B20" s="6">
        <v>9</v>
      </c>
      <c r="C20" s="6" t="s">
        <v>111</v>
      </c>
      <c r="E20" s="6" t="s">
        <v>2678</v>
      </c>
      <c r="G20" s="6" t="s">
        <v>71</v>
      </c>
      <c r="H20">
        <f>VLOOKUP(表格1_68[[#This Row],[騎師]],J!$A$1:$B$45,2,FALSE)</f>
        <v>0.24770642201834864</v>
      </c>
      <c r="I20" s="6" t="s">
        <v>46</v>
      </c>
      <c r="J20">
        <f>VLOOKUP(表格1_68[[#This Row],[練馬師]],T!$A$1:$B$23,2,FALSE)</f>
        <v>0.23048327137546468</v>
      </c>
      <c r="K20">
        <v>6</v>
      </c>
      <c r="L20">
        <f>VLOOKUP(表格1_68[[#This Row],[檔位]],'1200M'!$A$1:$B$14,2,0)</f>
        <v>0.26</v>
      </c>
      <c r="M20">
        <v>123</v>
      </c>
      <c r="N20" s="43">
        <f t="shared" si="2"/>
        <v>0.42459976516100117</v>
      </c>
      <c r="O20" t="str">
        <f>VLOOKUP(表格1_68[[#This Row],[馬名]],'M2'!$A$4:$H$161,8,0)</f>
        <v>放頭</v>
      </c>
      <c r="P20">
        <v>9</v>
      </c>
      <c r="Q20">
        <v>10</v>
      </c>
      <c r="R20">
        <v>6</v>
      </c>
      <c r="S20">
        <v>9</v>
      </c>
      <c r="T20">
        <v>5</v>
      </c>
      <c r="U20">
        <v>11</v>
      </c>
      <c r="V20">
        <f t="shared" si="3"/>
        <v>0.15714285714285714</v>
      </c>
      <c r="W20">
        <f>VLOOKUP(表格1_68[[#This Row],[負磅]],W!$A$1:$B$32,2,FALSE)</f>
        <v>0.02</v>
      </c>
      <c r="X20">
        <v>48</v>
      </c>
      <c r="Y20">
        <v>1</v>
      </c>
      <c r="Z20">
        <v>10.15</v>
      </c>
      <c r="AB20">
        <v>1398150</v>
      </c>
      <c r="AC20">
        <v>5</v>
      </c>
      <c r="AE20">
        <v>-2</v>
      </c>
      <c r="AF20" t="s">
        <v>91</v>
      </c>
      <c r="AG20">
        <v>42</v>
      </c>
      <c r="AH20" t="s">
        <v>113</v>
      </c>
      <c r="AI20" t="s">
        <v>114</v>
      </c>
    </row>
    <row r="21" spans="1:35" x14ac:dyDescent="0.25">
      <c r="A21" s="8" t="s">
        <v>79</v>
      </c>
      <c r="B21" s="6">
        <v>4</v>
      </c>
      <c r="C21" s="48" t="s">
        <v>94</v>
      </c>
      <c r="G21" s="6" t="s">
        <v>50</v>
      </c>
      <c r="H21">
        <f>VLOOKUP(表格1_68[[#This Row],[騎師]],J!$A$1:$B$45,2,FALSE)</f>
        <v>0.16250000000000001</v>
      </c>
      <c r="I21" s="6" t="s">
        <v>95</v>
      </c>
      <c r="J21">
        <f>VLOOKUP(表格1_68[[#This Row],[練馬師]],T!$A$1:$B$23,2,FALSE)</f>
        <v>0.29569892473118281</v>
      </c>
      <c r="K21">
        <v>7</v>
      </c>
      <c r="L21">
        <f>VLOOKUP(表格1_68[[#This Row],[檔位]],'1200M'!$A$1:$B$14,2,0)</f>
        <v>0.21</v>
      </c>
      <c r="M21">
        <v>131</v>
      </c>
      <c r="N21" s="43">
        <f t="shared" si="2"/>
        <v>0.46145967741935484</v>
      </c>
      <c r="O21" t="str">
        <f>VLOOKUP(表格1_68[[#This Row],[馬名]],'M2'!$A$4:$H$161,8,0)</f>
        <v>中後</v>
      </c>
      <c r="P21">
        <v>5</v>
      </c>
      <c r="Q21">
        <v>5</v>
      </c>
      <c r="R21">
        <v>3</v>
      </c>
      <c r="S21">
        <v>1</v>
      </c>
      <c r="T21">
        <v>3</v>
      </c>
      <c r="U21">
        <v>5</v>
      </c>
      <c r="V21">
        <f t="shared" si="3"/>
        <v>0.3</v>
      </c>
      <c r="W21">
        <f>VLOOKUP(表格1_68[[#This Row],[負磅]],W!$A$1:$B$32,2,FALSE)</f>
        <v>-0.06</v>
      </c>
      <c r="X21">
        <v>56</v>
      </c>
      <c r="Y21">
        <v>1</v>
      </c>
      <c r="Z21">
        <v>9.8800000000000008</v>
      </c>
      <c r="AB21">
        <v>1047150</v>
      </c>
      <c r="AC21">
        <v>4</v>
      </c>
      <c r="AE21">
        <v>0</v>
      </c>
      <c r="AF21" t="s">
        <v>91</v>
      </c>
      <c r="AG21">
        <v>21</v>
      </c>
      <c r="AH21" t="s">
        <v>30</v>
      </c>
      <c r="AI21" t="s">
        <v>97</v>
      </c>
    </row>
    <row r="22" spans="1:35" x14ac:dyDescent="0.25">
      <c r="A22" s="8" t="s">
        <v>79</v>
      </c>
      <c r="B22" s="6">
        <v>1</v>
      </c>
      <c r="C22" s="6" t="s">
        <v>80</v>
      </c>
      <c r="G22" s="47" t="s">
        <v>33</v>
      </c>
      <c r="H22">
        <f>VLOOKUP(表格1_68[[#This Row],[騎師]],J!$A$1:$B$45,2,FALSE)</f>
        <v>0.35058823529411764</v>
      </c>
      <c r="I22" s="47" t="s">
        <v>34</v>
      </c>
      <c r="J22">
        <f>VLOOKUP(表格1_68[[#This Row],[練馬師]],T!$A$1:$B$23,2,FALSE)</f>
        <v>0.17183098591549295</v>
      </c>
      <c r="K22">
        <v>8</v>
      </c>
      <c r="L22">
        <f>VLOOKUP(表格1_68[[#This Row],[檔位]],'1200M'!$A$1:$B$14,2,0)</f>
        <v>0.19</v>
      </c>
      <c r="M22">
        <v>135</v>
      </c>
      <c r="N22" s="43">
        <f t="shared" si="2"/>
        <v>0.31129719493431174</v>
      </c>
      <c r="O22" t="str">
        <f>VLOOKUP(表格1_68[[#This Row],[馬名]],'M2'!$A$4:$H$161,8,0)</f>
        <v>中前</v>
      </c>
      <c r="P22">
        <v>10</v>
      </c>
      <c r="Q22">
        <v>7</v>
      </c>
      <c r="R22">
        <v>8</v>
      </c>
      <c r="S22">
        <v>6</v>
      </c>
      <c r="T22">
        <v>6</v>
      </c>
      <c r="U22">
        <v>1</v>
      </c>
      <c r="V22">
        <f t="shared" si="3"/>
        <v>0.17857142857142858</v>
      </c>
      <c r="W22">
        <f>VLOOKUP(表格1_68[[#This Row],[負磅]],W!$A$1:$B$32,2,FALSE)</f>
        <v>-0.1</v>
      </c>
      <c r="X22">
        <v>60</v>
      </c>
      <c r="Y22">
        <v>1</v>
      </c>
      <c r="Z22">
        <v>9.42</v>
      </c>
      <c r="AB22">
        <v>804000</v>
      </c>
      <c r="AC22">
        <v>6</v>
      </c>
      <c r="AE22">
        <v>-2</v>
      </c>
      <c r="AF22" t="s">
        <v>82</v>
      </c>
      <c r="AG22">
        <v>18</v>
      </c>
      <c r="AH22" t="s">
        <v>30</v>
      </c>
      <c r="AI22" t="s">
        <v>83</v>
      </c>
    </row>
    <row r="23" spans="1:35" x14ac:dyDescent="0.25">
      <c r="A23" s="8" t="s">
        <v>79</v>
      </c>
      <c r="B23" s="6">
        <v>8</v>
      </c>
      <c r="C23" s="48" t="s">
        <v>108</v>
      </c>
      <c r="G23" s="6" t="s">
        <v>39</v>
      </c>
      <c r="H23">
        <f>VLOOKUP(表格1_68[[#This Row],[騎師]],J!$A$1:$B$45,2,FALSE)</f>
        <v>0.23636363636363636</v>
      </c>
      <c r="I23" s="6" t="s">
        <v>27</v>
      </c>
      <c r="J23">
        <f>VLOOKUP(表格1_68[[#This Row],[練馬師]],T!$A$1:$B$23,2,FALSE)</f>
        <v>0.23702031602708803</v>
      </c>
      <c r="K23">
        <v>9</v>
      </c>
      <c r="L23">
        <f>VLOOKUP(表格1_68[[#This Row],[檔位]],'1200M'!$A$1:$B$14,2,0)</f>
        <v>0.26</v>
      </c>
      <c r="M23">
        <v>125</v>
      </c>
      <c r="N23" s="43">
        <f t="shared" si="2"/>
        <v>0.50315804286007448</v>
      </c>
      <c r="O23" t="str">
        <f>VLOOKUP(表格1_68[[#This Row],[馬名]],'M2'!$A$4:$H$161,8,0)</f>
        <v>中前</v>
      </c>
      <c r="P23">
        <v>4</v>
      </c>
      <c r="Q23">
        <v>6</v>
      </c>
      <c r="R23">
        <v>6</v>
      </c>
      <c r="S23">
        <v>4</v>
      </c>
      <c r="T23">
        <v>5</v>
      </c>
      <c r="U23">
        <v>6</v>
      </c>
      <c r="V23">
        <f t="shared" si="3"/>
        <v>0.25714285714285717</v>
      </c>
      <c r="W23">
        <f>VLOOKUP(表格1_68[[#This Row],[負磅]],W!$A$1:$B$32,2,FALSE)</f>
        <v>0</v>
      </c>
      <c r="X23">
        <v>50</v>
      </c>
      <c r="Y23">
        <v>1</v>
      </c>
      <c r="Z23">
        <v>9.7100000000000009</v>
      </c>
      <c r="AB23">
        <v>567450</v>
      </c>
      <c r="AC23">
        <v>4</v>
      </c>
      <c r="AE23">
        <v>-1</v>
      </c>
      <c r="AF23" t="s">
        <v>29</v>
      </c>
      <c r="AG23">
        <v>21</v>
      </c>
      <c r="AH23" t="s">
        <v>16</v>
      </c>
      <c r="AI23" t="s">
        <v>110</v>
      </c>
    </row>
    <row r="24" spans="1:35" x14ac:dyDescent="0.25">
      <c r="A24" s="8" t="s">
        <v>79</v>
      </c>
      <c r="B24" s="6">
        <v>2</v>
      </c>
      <c r="C24" s="50" t="s">
        <v>84</v>
      </c>
      <c r="G24" s="6" t="s">
        <v>12</v>
      </c>
      <c r="H24">
        <f>VLOOKUP(表格1_68[[#This Row],[騎師]],J!$A$1:$B$45,2,FALSE)</f>
        <v>0.51570680628272247</v>
      </c>
      <c r="I24" s="6" t="s">
        <v>20</v>
      </c>
      <c r="J24">
        <f>VLOOKUP(表格1_68[[#This Row],[練馬師]],T!$A$1:$B$23,2,FALSE)</f>
        <v>0.22121212121212122</v>
      </c>
      <c r="K24">
        <v>10</v>
      </c>
      <c r="L24">
        <f>VLOOKUP(表格1_68[[#This Row],[檔位]],'1200M'!$A$1:$B$14,2,0)</f>
        <v>0.16</v>
      </c>
      <c r="M24">
        <v>132</v>
      </c>
      <c r="N24" s="43">
        <f t="shared" si="2"/>
        <v>0.46507567824845314</v>
      </c>
      <c r="O24" t="str">
        <f>VLOOKUP(表格1_68[[#This Row],[馬名]],'M2'!$A$4:$H$161,8,0)</f>
        <v>中後</v>
      </c>
      <c r="P24">
        <v>4</v>
      </c>
      <c r="Q24">
        <v>2</v>
      </c>
      <c r="R24">
        <v>11</v>
      </c>
      <c r="S24">
        <v>4</v>
      </c>
      <c r="T24">
        <v>6</v>
      </c>
      <c r="U24">
        <v>7</v>
      </c>
      <c r="V24">
        <f t="shared" si="3"/>
        <v>0.25000000000000006</v>
      </c>
      <c r="W24">
        <f>VLOOKUP(表格1_68[[#This Row],[負磅]],W!$A$1:$B$32,2,FALSE)</f>
        <v>-7.0000000000000007E-2</v>
      </c>
      <c r="X24">
        <v>57</v>
      </c>
      <c r="Y24">
        <v>1</v>
      </c>
      <c r="Z24">
        <v>9.74</v>
      </c>
      <c r="AB24">
        <v>474600</v>
      </c>
      <c r="AC24">
        <v>4</v>
      </c>
      <c r="AE24">
        <v>0</v>
      </c>
      <c r="AF24" t="s">
        <v>15</v>
      </c>
      <c r="AG24">
        <v>21</v>
      </c>
      <c r="AH24" t="s">
        <v>86</v>
      </c>
      <c r="AI24" t="s">
        <v>87</v>
      </c>
    </row>
    <row r="25" spans="1:35" x14ac:dyDescent="0.25">
      <c r="A25" s="8" t="s">
        <v>79</v>
      </c>
      <c r="B25" s="6">
        <v>12</v>
      </c>
      <c r="C25" s="6" t="s">
        <v>125</v>
      </c>
      <c r="E25" s="6" t="s">
        <v>2678</v>
      </c>
      <c r="G25" s="6" t="s">
        <v>76</v>
      </c>
      <c r="H25">
        <f>VLOOKUP(表格1_68[[#This Row],[騎師]],J!$A$1:$B$45,2,FALSE)</f>
        <v>0.18466898954703834</v>
      </c>
      <c r="I25" s="6" t="s">
        <v>126</v>
      </c>
      <c r="J25">
        <f>VLOOKUP(表格1_68[[#This Row],[練馬師]],T!$A$1:$B$23,2,FALSE)</f>
        <v>0.29607250755287007</v>
      </c>
      <c r="K25">
        <v>11</v>
      </c>
      <c r="L25">
        <f>VLOOKUP(表格1_68[[#This Row],[檔位]],'1200M'!$A$1:$B$14,2,0)</f>
        <v>0.16</v>
      </c>
      <c r="M25">
        <v>116</v>
      </c>
      <c r="N25" s="43">
        <f t="shared" si="2"/>
        <v>0.50536530627282961</v>
      </c>
      <c r="O25" t="str">
        <f>VLOOKUP(表格1_68[[#This Row],[馬名]],'M2'!$A$4:$H$161,8,0)</f>
        <v>放頭</v>
      </c>
      <c r="P25">
        <v>10</v>
      </c>
      <c r="Q25">
        <v>6</v>
      </c>
      <c r="R25">
        <v>1</v>
      </c>
      <c r="S25">
        <v>10</v>
      </c>
      <c r="T25">
        <v>2</v>
      </c>
      <c r="U25">
        <v>5</v>
      </c>
      <c r="V25">
        <f t="shared" si="3"/>
        <v>0.20714285714285716</v>
      </c>
      <c r="W25">
        <f>VLOOKUP(表格1_68[[#This Row],[負磅]],W!$A$1:$B$32,2,FALSE)</f>
        <v>0.09</v>
      </c>
      <c r="X25">
        <v>43</v>
      </c>
      <c r="Y25">
        <v>1</v>
      </c>
      <c r="Z25">
        <v>9.9700000000000006</v>
      </c>
      <c r="AB25">
        <v>1217775</v>
      </c>
      <c r="AC25">
        <v>6</v>
      </c>
      <c r="AE25">
        <v>0</v>
      </c>
      <c r="AF25" t="s">
        <v>91</v>
      </c>
      <c r="AG25">
        <v>59</v>
      </c>
      <c r="AH25" t="s">
        <v>127</v>
      </c>
      <c r="AI25" t="s">
        <v>128</v>
      </c>
    </row>
    <row r="26" spans="1:35" x14ac:dyDescent="0.25">
      <c r="A26" s="8" t="s">
        <v>79</v>
      </c>
      <c r="B26" s="6">
        <v>6</v>
      </c>
      <c r="C26" s="49" t="s">
        <v>102</v>
      </c>
      <c r="G26" s="6" t="s">
        <v>56</v>
      </c>
      <c r="H26">
        <f>VLOOKUP(表格1_68[[#This Row],[騎師]],J!$A$1:$B$45,2,FALSE)</f>
        <v>0.26984126984126983</v>
      </c>
      <c r="I26" s="6" t="s">
        <v>103</v>
      </c>
      <c r="J26">
        <f>VLOOKUP(表格1_68[[#This Row],[練馬師]],T!$A$1:$B$23,2,FALSE)</f>
        <v>0.34313725490196079</v>
      </c>
      <c r="K26">
        <v>12</v>
      </c>
      <c r="L26">
        <f>VLOOKUP(表格1_68[[#This Row],[檔位]],'1200M'!$A$1:$B$14,2,0)</f>
        <v>0.09</v>
      </c>
      <c r="M26">
        <v>126</v>
      </c>
      <c r="N26" s="43">
        <f t="shared" si="2"/>
        <v>0.30989355742296926</v>
      </c>
      <c r="O26" t="str">
        <f>VLOOKUP(表格1_68[[#This Row],[馬名]],'M2'!$A$4:$H$161,8,0)</f>
        <v>中前</v>
      </c>
      <c r="P26">
        <v>4</v>
      </c>
      <c r="Q26">
        <v>10</v>
      </c>
      <c r="V26">
        <f t="shared" si="3"/>
        <v>0.1</v>
      </c>
      <c r="W26">
        <f>VLOOKUP(表格1_68[[#This Row],[負磅]],W!$A$1:$B$32,2,FALSE)</f>
        <v>-9.99999999999991E-3</v>
      </c>
      <c r="X26">
        <v>51</v>
      </c>
      <c r="Y26">
        <v>1</v>
      </c>
      <c r="Z26">
        <v>10.48</v>
      </c>
      <c r="AB26">
        <v>70200</v>
      </c>
      <c r="AC26">
        <v>3</v>
      </c>
      <c r="AE26">
        <v>-1</v>
      </c>
      <c r="AF26" t="s">
        <v>82</v>
      </c>
      <c r="AG26">
        <v>21</v>
      </c>
      <c r="AI26" t="s">
        <v>105</v>
      </c>
    </row>
    <row r="27" spans="1:35" x14ac:dyDescent="0.25">
      <c r="A27" s="8" t="s">
        <v>79</v>
      </c>
      <c r="B27" s="6" t="str">
        <f>VLOOKUP(表格1_68[[#This Row],[場]],Raceinfo!$A$1:$C$9,3,0)</f>
        <v xml:space="preserve"> 第四班</v>
      </c>
      <c r="C27" s="6" t="str">
        <f>VLOOKUP(表格1_68[[#This Row],[場]],Raceinfo!$A$1:$C$9,2,0)</f>
        <v xml:space="preserve"> 1200米</v>
      </c>
      <c r="N27" s="43"/>
      <c r="O27"/>
    </row>
    <row r="28" spans="1:35" x14ac:dyDescent="0.25">
      <c r="A28" s="7" t="s">
        <v>129</v>
      </c>
      <c r="B28" s="6">
        <v>3</v>
      </c>
      <c r="C28" s="6" t="s">
        <v>137</v>
      </c>
      <c r="F28" s="6" t="s">
        <v>2679</v>
      </c>
      <c r="G28" s="6" t="s">
        <v>50</v>
      </c>
      <c r="H28">
        <f>VLOOKUP(表格1_68[[#This Row],[騎師]],J!$A$1:$B$45,2,FALSE)</f>
        <v>0.16250000000000001</v>
      </c>
      <c r="I28" s="6" t="s">
        <v>40</v>
      </c>
      <c r="J28">
        <f>VLOOKUP(表格1_68[[#This Row],[練馬師]],T!$A$1:$B$23,2,FALSE)</f>
        <v>0.21296296296296297</v>
      </c>
      <c r="K28">
        <v>1</v>
      </c>
      <c r="L28">
        <f>VLOOKUP(表格1_68[[#This Row],[檔位]],'1200M'!$A$1:$B$14,2,0)</f>
        <v>0.35</v>
      </c>
      <c r="M28">
        <v>127</v>
      </c>
      <c r="N28" s="43">
        <f t="shared" ref="N28:N39" si="4">V28+W28+(H28*0.3)+(J28*0.3)+(L28*0.4)+AD28</f>
        <v>0.27549603174603188</v>
      </c>
      <c r="O28" t="str">
        <f>VLOOKUP(表格1_68[[#This Row],[馬名]],'M2'!$A$4:$H$161,8,0)</f>
        <v>中前</v>
      </c>
      <c r="P28">
        <v>8</v>
      </c>
      <c r="V28">
        <f t="shared" ref="V28:V37" si="5">((1-(P28/14))*0.1*IF(P28&lt;&gt;0,1,0)) + ((1-(Q28/14))*0.1*IF(Q28&lt;&gt;0,1,0)) + ((1-(R28/14))*0.1*IF(R28&lt;&gt;0,1,0)) + ((1-(S28/14))*0.1*IF(S28&lt;&gt;0,1,0))</f>
        <v>4.2857142857142864E-2</v>
      </c>
      <c r="W28">
        <f>VLOOKUP(表格1_68[[#This Row],[負磅]],W!$A$1:$B$32,2,FALSE)</f>
        <v>-1.99999999999999E-2</v>
      </c>
      <c r="X28">
        <v>52</v>
      </c>
      <c r="AB28">
        <v>0</v>
      </c>
      <c r="AC28">
        <v>3</v>
      </c>
      <c r="AE28">
        <v>0</v>
      </c>
      <c r="AF28" t="s">
        <v>91</v>
      </c>
      <c r="AG28">
        <v>15</v>
      </c>
      <c r="AI28" t="s">
        <v>138</v>
      </c>
    </row>
    <row r="29" spans="1:35" x14ac:dyDescent="0.25">
      <c r="A29" s="7" t="s">
        <v>129</v>
      </c>
      <c r="B29" s="6">
        <v>5</v>
      </c>
      <c r="C29" s="6" t="s">
        <v>142</v>
      </c>
      <c r="F29" s="6" t="s">
        <v>2679</v>
      </c>
      <c r="G29" s="6" t="s">
        <v>39</v>
      </c>
      <c r="H29">
        <f>VLOOKUP(表格1_68[[#This Row],[騎師]],J!$A$1:$B$45,2,FALSE)</f>
        <v>0.23636363636363636</v>
      </c>
      <c r="I29" s="6" t="s">
        <v>68</v>
      </c>
      <c r="J29">
        <f>VLOOKUP(表格1_68[[#This Row],[練馬師]],T!$A$1:$B$23,2,FALSE)</f>
        <v>0.28244274809160308</v>
      </c>
      <c r="K29">
        <v>2</v>
      </c>
      <c r="L29">
        <f>VLOOKUP(表格1_68[[#This Row],[檔位]],'1200M'!$A$1:$B$14,2,0)</f>
        <v>0.39</v>
      </c>
      <c r="M29">
        <v>126</v>
      </c>
      <c r="N29" s="43">
        <f t="shared" si="4"/>
        <v>0.4873562010508577</v>
      </c>
      <c r="O29" t="str">
        <f>VLOOKUP(表格1_68[[#This Row],[馬名]],'M2'!$A$4:$H$161,8,0)</f>
        <v>中後</v>
      </c>
      <c r="P29">
        <v>4</v>
      </c>
      <c r="Q29">
        <v>4</v>
      </c>
      <c r="R29">
        <v>8</v>
      </c>
      <c r="V29">
        <f t="shared" si="5"/>
        <v>0.18571428571428575</v>
      </c>
      <c r="W29">
        <f>VLOOKUP(表格1_68[[#This Row],[負磅]],W!$A$1:$B$32,2,FALSE)</f>
        <v>-9.99999999999991E-3</v>
      </c>
      <c r="X29">
        <v>51</v>
      </c>
      <c r="AB29">
        <v>140400</v>
      </c>
      <c r="AC29">
        <v>3</v>
      </c>
      <c r="AE29">
        <v>-1</v>
      </c>
      <c r="AF29" t="s">
        <v>82</v>
      </c>
      <c r="AG29">
        <v>18</v>
      </c>
      <c r="AH29" t="s">
        <v>143</v>
      </c>
      <c r="AI29" t="s">
        <v>144</v>
      </c>
    </row>
    <row r="30" spans="1:35" x14ac:dyDescent="0.25">
      <c r="A30" s="7" t="s">
        <v>129</v>
      </c>
      <c r="B30" s="6">
        <v>10</v>
      </c>
      <c r="C30" s="49" t="s">
        <v>157</v>
      </c>
      <c r="G30" s="6" t="s">
        <v>61</v>
      </c>
      <c r="H30">
        <f>VLOOKUP(表格1_68[[#This Row],[騎師]],J!$A$1:$B$45,2,FALSE)</f>
        <v>0.25641025641025639</v>
      </c>
      <c r="I30" s="6" t="s">
        <v>51</v>
      </c>
      <c r="J30">
        <f>VLOOKUP(表格1_68[[#This Row],[練馬師]],T!$A$1:$B$23,2,FALSE)</f>
        <v>0.17587939698492464</v>
      </c>
      <c r="K30">
        <v>3</v>
      </c>
      <c r="L30">
        <f>VLOOKUP(表格1_68[[#This Row],[檔位]],'1200M'!$A$1:$B$14,2,0)</f>
        <v>0.28000000000000003</v>
      </c>
      <c r="M30">
        <v>120</v>
      </c>
      <c r="N30" s="43">
        <f t="shared" si="4"/>
        <v>0.58454403887569728</v>
      </c>
      <c r="O30" t="str">
        <f>VLOOKUP(表格1_68[[#This Row],[馬名]],'M2'!$A$4:$H$161,8,0)</f>
        <v>中前</v>
      </c>
      <c r="P30">
        <v>5</v>
      </c>
      <c r="Q30">
        <v>2</v>
      </c>
      <c r="R30">
        <v>2</v>
      </c>
      <c r="S30">
        <v>6</v>
      </c>
      <c r="T30">
        <v>12</v>
      </c>
      <c r="U30">
        <v>6</v>
      </c>
      <c r="V30">
        <f t="shared" si="5"/>
        <v>0.29285714285714293</v>
      </c>
      <c r="W30">
        <f>VLOOKUP(表格1_68[[#This Row],[負磅]],W!$A$1:$B$32,2,FALSE)</f>
        <v>0.05</v>
      </c>
      <c r="X30">
        <v>45</v>
      </c>
      <c r="Y30">
        <v>1</v>
      </c>
      <c r="Z30">
        <v>9.86</v>
      </c>
      <c r="AB30">
        <v>2275950</v>
      </c>
      <c r="AC30">
        <v>4</v>
      </c>
      <c r="AE30">
        <v>0</v>
      </c>
      <c r="AF30" t="s">
        <v>22</v>
      </c>
      <c r="AG30">
        <v>21</v>
      </c>
      <c r="AH30" t="s">
        <v>158</v>
      </c>
      <c r="AI30" t="s">
        <v>159</v>
      </c>
    </row>
    <row r="31" spans="1:35" x14ac:dyDescent="0.25">
      <c r="A31" s="7" t="s">
        <v>129</v>
      </c>
      <c r="B31" s="51">
        <v>1</v>
      </c>
      <c r="C31" s="50" t="s">
        <v>130</v>
      </c>
      <c r="G31" s="6" t="s">
        <v>19</v>
      </c>
      <c r="H31">
        <f>VLOOKUP(表格1_68[[#This Row],[騎師]],J!$A$1:$B$45,2,FALSE)</f>
        <v>0.22222222222222221</v>
      </c>
      <c r="I31" s="6" t="s">
        <v>131</v>
      </c>
      <c r="J31">
        <f>VLOOKUP(表格1_68[[#This Row],[練馬師]],T!$A$1:$B$23,2,FALSE)</f>
        <v>0.30263157894736842</v>
      </c>
      <c r="K31">
        <v>4</v>
      </c>
      <c r="L31">
        <f>VLOOKUP(表格1_68[[#This Row],[檔位]],'1200M'!$A$1:$B$14,2,0)</f>
        <v>0.36</v>
      </c>
      <c r="M31">
        <v>130</v>
      </c>
      <c r="N31" s="43">
        <f t="shared" si="4"/>
        <v>0.55859899749373432</v>
      </c>
      <c r="O31" t="str">
        <f>VLOOKUP(表格1_68[[#This Row],[馬名]],'M2'!$A$4:$H$161,8,0)</f>
        <v>放頭</v>
      </c>
      <c r="P31">
        <v>5</v>
      </c>
      <c r="Q31">
        <v>1</v>
      </c>
      <c r="R31">
        <v>5</v>
      </c>
      <c r="S31">
        <v>2</v>
      </c>
      <c r="T31">
        <v>4</v>
      </c>
      <c r="U31">
        <v>5</v>
      </c>
      <c r="V31">
        <f t="shared" si="5"/>
        <v>0.30714285714285716</v>
      </c>
      <c r="W31">
        <f>VLOOKUP(表格1_68[[#This Row],[負磅]],W!$A$1:$B$32,2,FALSE)</f>
        <v>-0.05</v>
      </c>
      <c r="X31">
        <v>60</v>
      </c>
      <c r="Y31">
        <v>1</v>
      </c>
      <c r="Z31">
        <v>9.66</v>
      </c>
      <c r="AB31">
        <v>1228500</v>
      </c>
      <c r="AC31">
        <v>7</v>
      </c>
      <c r="AE31">
        <v>0</v>
      </c>
      <c r="AF31" t="s">
        <v>29</v>
      </c>
      <c r="AG31">
        <v>21</v>
      </c>
      <c r="AH31" t="s">
        <v>133</v>
      </c>
      <c r="AI31" t="s">
        <v>134</v>
      </c>
    </row>
    <row r="32" spans="1:35" x14ac:dyDescent="0.25">
      <c r="A32" s="7" t="s">
        <v>129</v>
      </c>
      <c r="B32" s="6">
        <v>9</v>
      </c>
      <c r="C32" s="6" t="s">
        <v>154</v>
      </c>
      <c r="G32" s="6" t="s">
        <v>26</v>
      </c>
      <c r="H32">
        <f>VLOOKUP(表格1_68[[#This Row],[騎師]],J!$A$1:$B$45,2,FALSE)</f>
        <v>0.21897810218978103</v>
      </c>
      <c r="I32" s="6" t="s">
        <v>126</v>
      </c>
      <c r="J32">
        <f>VLOOKUP(表格1_68[[#This Row],[練馬師]],T!$A$1:$B$23,2,FALSE)</f>
        <v>0.29607250755287007</v>
      </c>
      <c r="K32">
        <v>5</v>
      </c>
      <c r="L32">
        <f>VLOOKUP(表格1_68[[#This Row],[檔位]],'1200M'!$A$1:$B$14,2,0)</f>
        <v>0.34</v>
      </c>
      <c r="M32">
        <v>121</v>
      </c>
      <c r="N32" s="43">
        <f t="shared" si="4"/>
        <v>0.5948008972085097</v>
      </c>
      <c r="O32" t="str">
        <f>VLOOKUP(表格1_68[[#This Row],[馬名]],'M2'!$A$4:$H$161,8,0)</f>
        <v>中後</v>
      </c>
      <c r="P32">
        <v>2</v>
      </c>
      <c r="Q32">
        <v>5</v>
      </c>
      <c r="R32">
        <v>7</v>
      </c>
      <c r="S32">
        <v>5</v>
      </c>
      <c r="T32">
        <v>4</v>
      </c>
      <c r="U32">
        <v>5</v>
      </c>
      <c r="V32">
        <f t="shared" si="5"/>
        <v>0.26428571428571429</v>
      </c>
      <c r="W32">
        <f>VLOOKUP(表格1_68[[#This Row],[負磅]],W!$A$1:$B$32,2,FALSE)</f>
        <v>0.04</v>
      </c>
      <c r="X32">
        <v>46</v>
      </c>
      <c r="AB32">
        <v>438750</v>
      </c>
      <c r="AC32">
        <v>3</v>
      </c>
      <c r="AE32">
        <v>1</v>
      </c>
      <c r="AF32" t="s">
        <v>82</v>
      </c>
      <c r="AG32">
        <v>18</v>
      </c>
      <c r="AH32" t="s">
        <v>155</v>
      </c>
      <c r="AI32" t="s">
        <v>156</v>
      </c>
    </row>
    <row r="33" spans="1:35" x14ac:dyDescent="0.25">
      <c r="A33" s="7" t="s">
        <v>129</v>
      </c>
      <c r="B33" s="6">
        <v>12</v>
      </c>
      <c r="C33" s="6" t="s">
        <v>164</v>
      </c>
      <c r="G33" s="6" t="s">
        <v>45</v>
      </c>
      <c r="H33">
        <f>VLOOKUP(表格1_68[[#This Row],[騎師]],J!$A$1:$B$45,2,FALSE)</f>
        <v>0.14015151515151514</v>
      </c>
      <c r="I33" s="6" t="s">
        <v>89</v>
      </c>
      <c r="J33">
        <f>VLOOKUP(表格1_68[[#This Row],[練馬師]],T!$A$1:$B$23,2,FALSE)</f>
        <v>0.25219298245614036</v>
      </c>
      <c r="K33">
        <v>6</v>
      </c>
      <c r="L33">
        <f>VLOOKUP(表格1_68[[#This Row],[檔位]],'1200M'!$A$1:$B$14,2,0)</f>
        <v>0.26</v>
      </c>
      <c r="M33">
        <v>118</v>
      </c>
      <c r="N33" s="43">
        <f t="shared" si="4"/>
        <v>0.4417033492822966</v>
      </c>
      <c r="O33" t="str">
        <f>VLOOKUP(表格1_68[[#This Row],[馬名]],'M2'!$A$4:$H$161,8,0)</f>
        <v>中後</v>
      </c>
      <c r="P33">
        <v>7</v>
      </c>
      <c r="Q33">
        <v>10</v>
      </c>
      <c r="R33">
        <v>7</v>
      </c>
      <c r="S33">
        <v>11</v>
      </c>
      <c r="T33">
        <v>6</v>
      </c>
      <c r="U33">
        <v>11</v>
      </c>
      <c r="V33">
        <f t="shared" si="5"/>
        <v>0.15</v>
      </c>
      <c r="W33">
        <f>VLOOKUP(表格1_68[[#This Row],[負磅]],W!$A$1:$B$32,2,FALSE)</f>
        <v>7.0000000000000007E-2</v>
      </c>
      <c r="X33">
        <v>43</v>
      </c>
      <c r="Y33">
        <v>1</v>
      </c>
      <c r="Z33">
        <v>10.69</v>
      </c>
      <c r="AB33">
        <v>23400</v>
      </c>
      <c r="AC33">
        <v>4</v>
      </c>
      <c r="AE33">
        <v>-2</v>
      </c>
      <c r="AF33" t="s">
        <v>82</v>
      </c>
      <c r="AG33">
        <v>35</v>
      </c>
      <c r="AH33" t="s">
        <v>64</v>
      </c>
      <c r="AI33" t="s">
        <v>166</v>
      </c>
    </row>
    <row r="34" spans="1:35" x14ac:dyDescent="0.25">
      <c r="A34" s="7" t="s">
        <v>129</v>
      </c>
      <c r="B34" s="6">
        <v>6</v>
      </c>
      <c r="C34" s="6" t="s">
        <v>2705</v>
      </c>
      <c r="G34" s="6" t="s">
        <v>201</v>
      </c>
      <c r="H34">
        <f>VLOOKUP(表格1_68[[#This Row],[騎師]],J!$A$1:$B$45,2,FALSE)</f>
        <v>0.23364485981308411</v>
      </c>
      <c r="I34" s="6" t="s">
        <v>181</v>
      </c>
      <c r="J34">
        <f>VLOOKUP(表格1_68[[#This Row],[練馬師]],T!$A$1:$B$23,2,FALSE)</f>
        <v>0.22839506172839505</v>
      </c>
      <c r="K34">
        <v>7</v>
      </c>
      <c r="L34">
        <f>VLOOKUP(表格1_68[[#This Row],[檔位]],'1200M'!$A$1:$B$14,2,0)</f>
        <v>0.21</v>
      </c>
      <c r="M34">
        <v>120</v>
      </c>
      <c r="N34" s="43">
        <f t="shared" si="4"/>
        <v>0.52975483360530085</v>
      </c>
      <c r="O34" t="str">
        <f>VLOOKUP(表格1_68[[#This Row],[馬名]],'M2'!$A$4:$H$161,8,0)</f>
        <v>中前</v>
      </c>
      <c r="P34">
        <v>8</v>
      </c>
      <c r="Q34">
        <v>3</v>
      </c>
      <c r="R34">
        <v>3</v>
      </c>
      <c r="S34">
        <v>6</v>
      </c>
      <c r="T34">
        <v>6</v>
      </c>
      <c r="U34">
        <v>8</v>
      </c>
      <c r="V34">
        <f t="shared" si="5"/>
        <v>0.25714285714285717</v>
      </c>
      <c r="W34">
        <f>VLOOKUP(表格1_68[[#This Row],[負磅]],W!$A$1:$B$32,2,FALSE)</f>
        <v>0.05</v>
      </c>
      <c r="X34">
        <v>45</v>
      </c>
      <c r="Y34">
        <v>1</v>
      </c>
      <c r="Z34">
        <v>10.01</v>
      </c>
      <c r="AB34">
        <v>561600</v>
      </c>
      <c r="AC34">
        <v>3</v>
      </c>
      <c r="AE34">
        <v>0</v>
      </c>
      <c r="AF34" t="s">
        <v>82</v>
      </c>
      <c r="AG34">
        <v>15</v>
      </c>
      <c r="AH34" t="s">
        <v>16</v>
      </c>
      <c r="AI34" t="s">
        <v>2708</v>
      </c>
    </row>
    <row r="35" spans="1:35" x14ac:dyDescent="0.25">
      <c r="A35" s="7" t="s">
        <v>129</v>
      </c>
      <c r="B35" s="6">
        <v>8</v>
      </c>
      <c r="C35" s="6" t="s">
        <v>150</v>
      </c>
      <c r="G35" s="6" t="s">
        <v>76</v>
      </c>
      <c r="H35">
        <f>VLOOKUP(表格1_68[[#This Row],[騎師]],J!$A$1:$B$45,2,FALSE)</f>
        <v>0.18466898954703834</v>
      </c>
      <c r="I35" s="6" t="s">
        <v>27</v>
      </c>
      <c r="J35">
        <f>VLOOKUP(表格1_68[[#This Row],[練馬師]],T!$A$1:$B$23,2,FALSE)</f>
        <v>0.23702031602708803</v>
      </c>
      <c r="K35">
        <v>8</v>
      </c>
      <c r="L35">
        <f>VLOOKUP(表格1_68[[#This Row],[檔位]],'1200M'!$A$1:$B$14,2,0)</f>
        <v>0.19</v>
      </c>
      <c r="M35">
        <v>121</v>
      </c>
      <c r="N35" s="43">
        <f t="shared" si="4"/>
        <v>0.27822107738652369</v>
      </c>
      <c r="O35" t="str">
        <f>VLOOKUP(表格1_68[[#This Row],[馬名]],'M2'!$A$4:$H$161,8,0)</f>
        <v>放頭</v>
      </c>
      <c r="P35">
        <v>11</v>
      </c>
      <c r="Q35">
        <v>14</v>
      </c>
      <c r="R35">
        <v>12</v>
      </c>
      <c r="V35">
        <f t="shared" si="5"/>
        <v>3.5714285714285726E-2</v>
      </c>
      <c r="W35">
        <f>VLOOKUP(表格1_68[[#This Row],[負磅]],W!$A$1:$B$32,2,FALSE)</f>
        <v>0.04</v>
      </c>
      <c r="X35">
        <v>48</v>
      </c>
      <c r="Y35">
        <v>1</v>
      </c>
      <c r="Z35">
        <v>12.15</v>
      </c>
      <c r="AB35">
        <v>0</v>
      </c>
      <c r="AC35">
        <v>4</v>
      </c>
      <c r="AE35">
        <v>-2</v>
      </c>
      <c r="AF35" t="s">
        <v>91</v>
      </c>
      <c r="AG35">
        <v>56</v>
      </c>
      <c r="AH35" t="s">
        <v>152</v>
      </c>
      <c r="AI35" t="s">
        <v>153</v>
      </c>
    </row>
    <row r="36" spans="1:35" x14ac:dyDescent="0.25">
      <c r="A36" s="7" t="s">
        <v>129</v>
      </c>
      <c r="B36" s="6">
        <v>2</v>
      </c>
      <c r="C36" s="6" t="s">
        <v>135</v>
      </c>
      <c r="G36" s="47" t="s">
        <v>33</v>
      </c>
      <c r="H36">
        <f>VLOOKUP(表格1_68[[#This Row],[騎師]],J!$A$1:$B$45,2,FALSE)</f>
        <v>0.35058823529411764</v>
      </c>
      <c r="I36" s="47" t="s">
        <v>34</v>
      </c>
      <c r="J36">
        <f>VLOOKUP(表格1_68[[#This Row],[練馬師]],T!$A$1:$B$23,2,FALSE)</f>
        <v>0.17183098591549295</v>
      </c>
      <c r="K36">
        <v>9</v>
      </c>
      <c r="L36">
        <f>VLOOKUP(表格1_68[[#This Row],[檔位]],'1200M'!$A$1:$B$14,2,0)</f>
        <v>0.26</v>
      </c>
      <c r="M36">
        <v>127</v>
      </c>
      <c r="N36" s="43">
        <f t="shared" si="4"/>
        <v>0.29072576636288328</v>
      </c>
      <c r="O36" t="str">
        <f>VLOOKUP(表格1_68[[#This Row],[馬名]],'M2'!$A$4:$H$161,8,0)</f>
        <v>留後</v>
      </c>
      <c r="P36">
        <v>7</v>
      </c>
      <c r="V36">
        <f t="shared" si="5"/>
        <v>0.05</v>
      </c>
      <c r="W36">
        <f>VLOOKUP(表格1_68[[#This Row],[負磅]],W!$A$1:$B$32,2,FALSE)</f>
        <v>-1.99999999999999E-2</v>
      </c>
      <c r="X36">
        <v>52</v>
      </c>
      <c r="AB36">
        <v>0</v>
      </c>
      <c r="AC36">
        <v>3</v>
      </c>
      <c r="AE36">
        <v>0</v>
      </c>
      <c r="AF36" t="s">
        <v>29</v>
      </c>
      <c r="AG36">
        <v>24</v>
      </c>
      <c r="AI36" t="s">
        <v>136</v>
      </c>
    </row>
    <row r="37" spans="1:35" x14ac:dyDescent="0.25">
      <c r="A37" s="7" t="s">
        <v>129</v>
      </c>
      <c r="B37" s="6">
        <v>11</v>
      </c>
      <c r="C37" s="6" t="s">
        <v>160</v>
      </c>
      <c r="G37" s="6" t="s">
        <v>56</v>
      </c>
      <c r="H37">
        <f>VLOOKUP(表格1_68[[#This Row],[騎師]],J!$A$1:$B$45,2,FALSE)</f>
        <v>0.26984126984126983</v>
      </c>
      <c r="I37" s="6" t="s">
        <v>62</v>
      </c>
      <c r="J37">
        <f>VLOOKUP(表格1_68[[#This Row],[練馬師]],T!$A$1:$B$23,2,FALSE)</f>
        <v>0.16666666666666666</v>
      </c>
      <c r="K37">
        <v>10</v>
      </c>
      <c r="L37">
        <f>VLOOKUP(表格1_68[[#This Row],[檔位]],'1200M'!$A$1:$B$14,2,0)</f>
        <v>0.16</v>
      </c>
      <c r="M37">
        <v>119</v>
      </c>
      <c r="N37" s="43">
        <f t="shared" si="4"/>
        <v>0.49780952380952381</v>
      </c>
      <c r="O37" t="str">
        <f>VLOOKUP(表格1_68[[#This Row],[馬名]],'M2'!$A$4:$H$161,8,0)</f>
        <v>中前</v>
      </c>
      <c r="P37">
        <v>7</v>
      </c>
      <c r="Q37">
        <v>3</v>
      </c>
      <c r="R37">
        <v>2</v>
      </c>
      <c r="S37">
        <v>10</v>
      </c>
      <c r="T37">
        <v>13</v>
      </c>
      <c r="U37">
        <v>8</v>
      </c>
      <c r="V37">
        <f t="shared" si="5"/>
        <v>0.24285714285714288</v>
      </c>
      <c r="W37">
        <f>VLOOKUP(表格1_68[[#This Row],[負磅]],W!$A$1:$B$32,2,FALSE)</f>
        <v>0.06</v>
      </c>
      <c r="X37">
        <v>44</v>
      </c>
      <c r="Y37">
        <v>1</v>
      </c>
      <c r="Z37">
        <v>10.210000000000001</v>
      </c>
      <c r="AB37">
        <v>625950</v>
      </c>
      <c r="AC37">
        <v>3</v>
      </c>
      <c r="AE37">
        <v>-1</v>
      </c>
      <c r="AF37" t="s">
        <v>91</v>
      </c>
      <c r="AG37">
        <v>21</v>
      </c>
      <c r="AH37" t="s">
        <v>162</v>
      </c>
      <c r="AI37" t="s">
        <v>163</v>
      </c>
    </row>
    <row r="38" spans="1:35" x14ac:dyDescent="0.25">
      <c r="A38" s="7" t="s">
        <v>129</v>
      </c>
      <c r="B38" s="6">
        <v>4</v>
      </c>
      <c r="C38" s="6" t="s">
        <v>139</v>
      </c>
      <c r="G38" s="6" t="s">
        <v>140</v>
      </c>
      <c r="H38">
        <f>VLOOKUP(表格1_68[[#This Row],[騎師]],J!$A$1:$B$45,2,FALSE)</f>
        <v>0.1165644171779141</v>
      </c>
      <c r="I38" s="6" t="s">
        <v>46</v>
      </c>
      <c r="J38">
        <f>VLOOKUP(表格1_68[[#This Row],[練馬師]],T!$A$1:$B$23,2,FALSE)</f>
        <v>0.23048327137546468</v>
      </c>
      <c r="K38">
        <v>11</v>
      </c>
      <c r="L38">
        <f>VLOOKUP(表格1_68[[#This Row],[檔位]],'1200M'!$A$1:$B$14,2,0)</f>
        <v>0.16</v>
      </c>
      <c r="M38">
        <v>127</v>
      </c>
      <c r="N38" s="43">
        <f t="shared" si="4"/>
        <v>0.27311430656601371</v>
      </c>
      <c r="O38" s="41" t="s">
        <v>2682</v>
      </c>
      <c r="P38" t="s">
        <v>99</v>
      </c>
      <c r="V38">
        <v>0.125</v>
      </c>
      <c r="W38">
        <f>VLOOKUP(表格1_68[[#This Row],[負磅]],W!$A$1:$B$32,2,FALSE)</f>
        <v>-1.99999999999999E-2</v>
      </c>
      <c r="X38">
        <v>52</v>
      </c>
      <c r="AB38">
        <v>0</v>
      </c>
      <c r="AC38">
        <v>3</v>
      </c>
      <c r="AE38" t="s">
        <v>99</v>
      </c>
      <c r="AF38" t="s">
        <v>29</v>
      </c>
      <c r="AG38" t="s">
        <v>99</v>
      </c>
      <c r="AH38" t="s">
        <v>100</v>
      </c>
      <c r="AI38" t="s">
        <v>141</v>
      </c>
    </row>
    <row r="39" spans="1:35" x14ac:dyDescent="0.25">
      <c r="A39" s="7" t="s">
        <v>129</v>
      </c>
      <c r="B39" s="6">
        <v>7</v>
      </c>
      <c r="C39" s="6" t="s">
        <v>148</v>
      </c>
      <c r="G39" s="6" t="s">
        <v>120</v>
      </c>
      <c r="H39">
        <f>VLOOKUP(表格1_68[[#This Row],[騎師]],J!$A$1:$B$45,2,FALSE)</f>
        <v>0.15384615384615385</v>
      </c>
      <c r="I39" s="6" t="s">
        <v>57</v>
      </c>
      <c r="J39">
        <f>VLOOKUP(表格1_68[[#This Row],[練馬師]],T!$A$1:$B$23,2,FALSE)</f>
        <v>0.25617283950617287</v>
      </c>
      <c r="K39">
        <v>12</v>
      </c>
      <c r="L39">
        <f>VLOOKUP(表格1_68[[#This Row],[檔位]],'1200M'!$A$1:$B$14,2,0)</f>
        <v>0.09</v>
      </c>
      <c r="M39">
        <v>123</v>
      </c>
      <c r="N39" s="43">
        <f t="shared" si="4"/>
        <v>0.37186284086284083</v>
      </c>
      <c r="O39" t="str">
        <f>VLOOKUP(表格1_68[[#This Row],[馬名]],'M2'!$A$4:$H$161,8,0)</f>
        <v>中前</v>
      </c>
      <c r="P39">
        <v>2</v>
      </c>
      <c r="Q39">
        <v>10</v>
      </c>
      <c r="R39">
        <v>12</v>
      </c>
      <c r="S39">
        <v>5</v>
      </c>
      <c r="T39">
        <v>13</v>
      </c>
      <c r="V39">
        <f>((1-(P39/14))*0.1*IF(P39&lt;&gt;0,1,0)) + ((1-(Q39/14))*0.1*IF(Q39&lt;&gt;0,1,0)) + ((1-(R39/14))*0.1*IF(R39&lt;&gt;0,1,0)) + ((1-(S39/14))*0.1*IF(S39&lt;&gt;0,1,0))</f>
        <v>0.19285714285714287</v>
      </c>
      <c r="W39">
        <f>VLOOKUP(表格1_68[[#This Row],[負磅]],W!$A$1:$B$32,2,FALSE)</f>
        <v>0.02</v>
      </c>
      <c r="X39">
        <v>48</v>
      </c>
      <c r="AB39">
        <v>286650</v>
      </c>
      <c r="AC39">
        <v>3</v>
      </c>
      <c r="AE39">
        <v>1</v>
      </c>
      <c r="AF39" t="s">
        <v>91</v>
      </c>
      <c r="AG39">
        <v>15</v>
      </c>
      <c r="AH39" t="s">
        <v>30</v>
      </c>
      <c r="AI39" t="s">
        <v>149</v>
      </c>
    </row>
    <row r="40" spans="1:35" x14ac:dyDescent="0.25">
      <c r="A40" s="7" t="s">
        <v>129</v>
      </c>
      <c r="B40" s="6" t="str">
        <f>VLOOKUP(表格1_68[[#This Row],[場]],Raceinfo!$A$1:$C$9,3,0)</f>
        <v xml:space="preserve"> 第四班</v>
      </c>
      <c r="C40" s="6" t="str">
        <f>VLOOKUP(表格1_68[[#This Row],[場]],Raceinfo!$A$1:$C$9,2,0)</f>
        <v xml:space="preserve"> 1200米</v>
      </c>
      <c r="N40" s="43"/>
      <c r="O40"/>
    </row>
    <row r="41" spans="1:35" x14ac:dyDescent="0.25">
      <c r="A41" s="9" t="s">
        <v>167</v>
      </c>
      <c r="B41" s="51">
        <v>12</v>
      </c>
      <c r="C41" s="6" t="s">
        <v>200</v>
      </c>
      <c r="F41" s="6" t="s">
        <v>2679</v>
      </c>
      <c r="G41" s="6" t="s">
        <v>201</v>
      </c>
      <c r="H41">
        <f>VLOOKUP(表格1_68[[#This Row],[騎師]],J!$A$1:$B$45,2,FALSE)</f>
        <v>0.23364485981308411</v>
      </c>
      <c r="I41" s="6" t="s">
        <v>95</v>
      </c>
      <c r="J41">
        <f>VLOOKUP(表格1_68[[#This Row],[練馬師]],T!$A$1:$B$23,2,FALSE)</f>
        <v>0.29569892473118281</v>
      </c>
      <c r="K41">
        <v>1</v>
      </c>
      <c r="L41">
        <f>VLOOKUP(表格1_68[[#This Row],[檔位]],'1800M'!$A$1:$B$14,2,0)</f>
        <v>0.5</v>
      </c>
      <c r="M41">
        <v>116</v>
      </c>
      <c r="N41" s="43">
        <f t="shared" ref="N41:N52" si="6">V41+W41+(H41*0.3)+(J41*0.3)+(L41*0.4)+AD41</f>
        <v>0.64880313536328016</v>
      </c>
      <c r="O41" t="str">
        <f>VLOOKUP(表格1_68[[#This Row],[馬名]],'M2'!$A$4:$H$161,8,0)</f>
        <v>留後</v>
      </c>
      <c r="P41">
        <v>4</v>
      </c>
      <c r="Q41">
        <v>6</v>
      </c>
      <c r="R41">
        <v>7</v>
      </c>
      <c r="S41">
        <v>11</v>
      </c>
      <c r="T41">
        <v>11</v>
      </c>
      <c r="U41">
        <v>12</v>
      </c>
      <c r="V41">
        <f t="shared" ref="V41:V52" si="7">((1-(P41/14))*0.1*IF(P41&lt;&gt;0,1,0)) + ((1-(Q41/14))*0.1*IF(Q41&lt;&gt;0,1,0)) + ((1-(R41/14))*0.1*IF(R41&lt;&gt;0,1,0)) + ((1-(S41/14))*0.1*IF(S41&lt;&gt;0,1,0))</f>
        <v>0.20000000000000004</v>
      </c>
      <c r="W41">
        <f>VLOOKUP(表格1_68[[#This Row],[負磅]],W!$A$1:$B$32,2,FALSE)</f>
        <v>0.09</v>
      </c>
      <c r="X41">
        <v>40</v>
      </c>
      <c r="AB41">
        <v>93600</v>
      </c>
      <c r="AC41">
        <v>3</v>
      </c>
      <c r="AE41">
        <v>-1</v>
      </c>
      <c r="AF41" t="s">
        <v>29</v>
      </c>
      <c r="AG41">
        <v>49</v>
      </c>
      <c r="AH41" t="s">
        <v>143</v>
      </c>
      <c r="AI41" t="s">
        <v>202</v>
      </c>
    </row>
    <row r="42" spans="1:35" x14ac:dyDescent="0.25">
      <c r="A42" s="9" t="s">
        <v>167</v>
      </c>
      <c r="B42" s="6">
        <v>2</v>
      </c>
      <c r="C42" s="6" t="s">
        <v>171</v>
      </c>
      <c r="F42" s="6" t="s">
        <v>2679</v>
      </c>
      <c r="G42" s="6" t="s">
        <v>61</v>
      </c>
      <c r="H42">
        <f>VLOOKUP(表格1_68[[#This Row],[騎師]],J!$A$1:$B$45,2,FALSE)</f>
        <v>0.25641025641025639</v>
      </c>
      <c r="I42" s="6" t="s">
        <v>57</v>
      </c>
      <c r="J42">
        <f>VLOOKUP(表格1_68[[#This Row],[練馬師]],T!$A$1:$B$23,2,FALSE)</f>
        <v>0.25617283950617287</v>
      </c>
      <c r="K42">
        <v>2</v>
      </c>
      <c r="L42">
        <f>VLOOKUP(表格1_68[[#This Row],[檔位]],'1800M'!$A$1:$B$14,2,0)</f>
        <v>0.27</v>
      </c>
      <c r="M42">
        <v>134</v>
      </c>
      <c r="N42" s="43">
        <f t="shared" si="6"/>
        <v>0.37177492877492879</v>
      </c>
      <c r="O42" t="str">
        <f>VLOOKUP(表格1_68[[#This Row],[馬名]],'M2'!$A$4:$H$161,8,0)</f>
        <v>中前</v>
      </c>
      <c r="P42">
        <v>8</v>
      </c>
      <c r="Q42">
        <v>7</v>
      </c>
      <c r="R42">
        <v>3</v>
      </c>
      <c r="S42">
        <v>10</v>
      </c>
      <c r="T42">
        <v>8</v>
      </c>
      <c r="U42">
        <v>9</v>
      </c>
      <c r="V42">
        <f t="shared" si="7"/>
        <v>0.2</v>
      </c>
      <c r="W42">
        <f>VLOOKUP(表格1_68[[#This Row],[負磅]],W!$A$1:$B$32,2,FALSE)</f>
        <v>-0.09</v>
      </c>
      <c r="X42">
        <v>58</v>
      </c>
      <c r="AB42">
        <v>862100</v>
      </c>
      <c r="AC42">
        <v>4</v>
      </c>
      <c r="AE42">
        <v>-2</v>
      </c>
      <c r="AF42" t="s">
        <v>29</v>
      </c>
      <c r="AG42">
        <v>15</v>
      </c>
      <c r="AH42" t="s">
        <v>16</v>
      </c>
      <c r="AI42" t="s">
        <v>172</v>
      </c>
    </row>
    <row r="43" spans="1:35" x14ac:dyDescent="0.25">
      <c r="A43" s="9" t="s">
        <v>167</v>
      </c>
      <c r="B43" s="6">
        <v>9</v>
      </c>
      <c r="C43" s="49" t="s">
        <v>194</v>
      </c>
      <c r="G43" s="6" t="s">
        <v>26</v>
      </c>
      <c r="H43">
        <f>VLOOKUP(表格1_68[[#This Row],[騎師]],J!$A$1:$B$45,2,FALSE)</f>
        <v>0.21897810218978103</v>
      </c>
      <c r="I43" s="6" t="s">
        <v>103</v>
      </c>
      <c r="J43">
        <f>VLOOKUP(表格1_68[[#This Row],[練馬師]],T!$A$1:$B$23,2,FALSE)</f>
        <v>0.34313725490196079</v>
      </c>
      <c r="K43">
        <v>3</v>
      </c>
      <c r="L43">
        <f>VLOOKUP(表格1_68[[#This Row],[檔位]],'1800M'!$A$1:$B$14,2,0)</f>
        <v>0.27</v>
      </c>
      <c r="M43">
        <v>122</v>
      </c>
      <c r="N43" s="43">
        <f t="shared" si="6"/>
        <v>0.42092032141323688</v>
      </c>
      <c r="O43" t="str">
        <f>VLOOKUP(表格1_68[[#This Row],[馬名]],'M2'!$A$4:$H$161,8,0)</f>
        <v>留後</v>
      </c>
      <c r="P43">
        <v>11</v>
      </c>
      <c r="Q43">
        <v>9</v>
      </c>
      <c r="R43">
        <v>9</v>
      </c>
      <c r="S43">
        <v>11</v>
      </c>
      <c r="V43">
        <f t="shared" si="7"/>
        <v>0.1142857142857143</v>
      </c>
      <c r="W43">
        <f>VLOOKUP(表格1_68[[#This Row],[負磅]],W!$A$1:$B$32,2,FALSE)</f>
        <v>0.03</v>
      </c>
      <c r="X43">
        <v>46</v>
      </c>
      <c r="AB43">
        <v>0</v>
      </c>
      <c r="AC43">
        <v>3</v>
      </c>
      <c r="AE43">
        <v>-2</v>
      </c>
      <c r="AF43">
        <v>1</v>
      </c>
      <c r="AG43">
        <v>35</v>
      </c>
      <c r="AH43" t="s">
        <v>158</v>
      </c>
      <c r="AI43" t="s">
        <v>195</v>
      </c>
    </row>
    <row r="44" spans="1:35" x14ac:dyDescent="0.25">
      <c r="A44" s="9" t="s">
        <v>167</v>
      </c>
      <c r="B44" s="6">
        <v>6</v>
      </c>
      <c r="C44" s="6" t="s">
        <v>184</v>
      </c>
      <c r="G44" s="6" t="s">
        <v>67</v>
      </c>
      <c r="H44">
        <f>VLOOKUP(表格1_68[[#This Row],[騎師]],J!$A$1:$B$45,2,FALSE)</f>
        <v>0.16796875</v>
      </c>
      <c r="I44" s="6" t="s">
        <v>72</v>
      </c>
      <c r="J44">
        <f>VLOOKUP(表格1_68[[#This Row],[練馬師]],T!$A$1:$B$23,2,FALSE)</f>
        <v>0.16988416988416988</v>
      </c>
      <c r="K44">
        <v>4</v>
      </c>
      <c r="L44">
        <f>VLOOKUP(表格1_68[[#This Row],[檔位]],'1800M'!$A$1:$B$14,2,0)</f>
        <v>0.27</v>
      </c>
      <c r="M44">
        <v>124</v>
      </c>
      <c r="N44" s="43">
        <f t="shared" si="6"/>
        <v>0.43364159025096527</v>
      </c>
      <c r="O44" t="str">
        <f>VLOOKUP(表格1_68[[#This Row],[馬名]],'M2'!$A$4:$H$161,8,0)</f>
        <v>留後</v>
      </c>
      <c r="P44">
        <v>6</v>
      </c>
      <c r="Q44">
        <v>5</v>
      </c>
      <c r="R44">
        <v>7</v>
      </c>
      <c r="S44">
        <v>8</v>
      </c>
      <c r="T44">
        <v>3</v>
      </c>
      <c r="U44">
        <v>11</v>
      </c>
      <c r="V44">
        <f t="shared" si="7"/>
        <v>0.2142857142857143</v>
      </c>
      <c r="W44">
        <f>VLOOKUP(表格1_68[[#This Row],[負磅]],W!$A$1:$B$32,2,FALSE)</f>
        <v>0.01</v>
      </c>
      <c r="X44">
        <v>50</v>
      </c>
      <c r="AB44">
        <v>198900</v>
      </c>
      <c r="AC44">
        <v>4</v>
      </c>
      <c r="AE44">
        <v>-2</v>
      </c>
      <c r="AF44" t="s">
        <v>29</v>
      </c>
      <c r="AG44">
        <v>18</v>
      </c>
      <c r="AH44" t="s">
        <v>185</v>
      </c>
      <c r="AI44" t="s">
        <v>186</v>
      </c>
    </row>
    <row r="45" spans="1:35" x14ac:dyDescent="0.25">
      <c r="A45" s="9" t="s">
        <v>167</v>
      </c>
      <c r="B45" s="6">
        <v>1</v>
      </c>
      <c r="C45" s="48" t="s">
        <v>168</v>
      </c>
      <c r="G45" s="6" t="s">
        <v>56</v>
      </c>
      <c r="H45">
        <f>VLOOKUP(表格1_68[[#This Row],[騎師]],J!$A$1:$B$45,2,FALSE)</f>
        <v>0.26984126984126983</v>
      </c>
      <c r="I45" s="6" t="s">
        <v>77</v>
      </c>
      <c r="J45">
        <f>VLOOKUP(表格1_68[[#This Row],[練馬師]],T!$A$1:$B$23,2,FALSE)</f>
        <v>0.22580645161290322</v>
      </c>
      <c r="K45">
        <v>5</v>
      </c>
      <c r="L45">
        <f>VLOOKUP(表格1_68[[#This Row],[檔位]],'1800M'!$A$1:$B$14,2,0)</f>
        <v>0.19</v>
      </c>
      <c r="M45">
        <v>135</v>
      </c>
      <c r="N45" s="43">
        <f t="shared" si="6"/>
        <v>0.43183717357910906</v>
      </c>
      <c r="O45" t="str">
        <f>VLOOKUP(表格1_68[[#This Row],[馬名]],'M2'!$A$4:$H$161,8,0)</f>
        <v>中後</v>
      </c>
      <c r="P45">
        <v>1</v>
      </c>
      <c r="Q45">
        <v>1</v>
      </c>
      <c r="R45">
        <v>6</v>
      </c>
      <c r="S45">
        <v>5</v>
      </c>
      <c r="T45">
        <v>6</v>
      </c>
      <c r="U45">
        <v>4</v>
      </c>
      <c r="V45">
        <f t="shared" si="7"/>
        <v>0.30714285714285716</v>
      </c>
      <c r="W45">
        <f>VLOOKUP(表格1_68[[#This Row],[負磅]],W!$A$1:$B$32,2,FALSE)</f>
        <v>-0.1</v>
      </c>
      <c r="X45">
        <v>59</v>
      </c>
      <c r="Y45">
        <v>1</v>
      </c>
      <c r="Z45">
        <v>49.04</v>
      </c>
      <c r="AB45">
        <v>1491750</v>
      </c>
      <c r="AC45">
        <v>7</v>
      </c>
      <c r="AE45">
        <v>9</v>
      </c>
      <c r="AF45">
        <v>1</v>
      </c>
      <c r="AG45">
        <v>18</v>
      </c>
      <c r="AH45" t="s">
        <v>113</v>
      </c>
      <c r="AI45" t="s">
        <v>170</v>
      </c>
    </row>
    <row r="46" spans="1:35" x14ac:dyDescent="0.25">
      <c r="A46" s="9" t="s">
        <v>167</v>
      </c>
      <c r="B46" s="6">
        <v>7</v>
      </c>
      <c r="C46" s="6" t="s">
        <v>187</v>
      </c>
      <c r="G46" s="47" t="s">
        <v>76</v>
      </c>
      <c r="H46">
        <f>VLOOKUP(表格1_68[[#This Row],[騎師]],J!$A$1:$B$45,2,FALSE)</f>
        <v>0.18466898954703834</v>
      </c>
      <c r="I46" s="47" t="s">
        <v>188</v>
      </c>
      <c r="J46">
        <f>VLOOKUP(表格1_68[[#This Row],[練馬師]],T!$A$1:$B$23,2,FALSE)</f>
        <v>0.19391634980988592</v>
      </c>
      <c r="K46">
        <v>6</v>
      </c>
      <c r="L46">
        <f>VLOOKUP(表格1_68[[#This Row],[檔位]],'1800M'!$A$1:$B$14,2,0)</f>
        <v>0.27</v>
      </c>
      <c r="M46">
        <v>123</v>
      </c>
      <c r="N46" s="43">
        <f t="shared" si="6"/>
        <v>0.48443274466422015</v>
      </c>
      <c r="O46" t="str">
        <f>VLOOKUP(表格1_68[[#This Row],[馬名]],'M2'!$A$4:$H$161,8,0)</f>
        <v>中前</v>
      </c>
      <c r="P46">
        <v>8</v>
      </c>
      <c r="Q46">
        <v>3</v>
      </c>
      <c r="R46">
        <v>6</v>
      </c>
      <c r="S46">
        <v>5</v>
      </c>
      <c r="T46">
        <v>12</v>
      </c>
      <c r="U46">
        <v>5</v>
      </c>
      <c r="V46">
        <f t="shared" si="7"/>
        <v>0.24285714285714285</v>
      </c>
      <c r="W46">
        <f>VLOOKUP(表格1_68[[#This Row],[負磅]],W!$A$1:$B$32,2,FALSE)</f>
        <v>0.02</v>
      </c>
      <c r="X46">
        <v>49</v>
      </c>
      <c r="Y46">
        <v>1</v>
      </c>
      <c r="Z46">
        <v>56.26</v>
      </c>
      <c r="AB46">
        <v>198900</v>
      </c>
      <c r="AC46">
        <v>5</v>
      </c>
      <c r="AE46">
        <v>-2</v>
      </c>
      <c r="AF46" t="s">
        <v>15</v>
      </c>
      <c r="AG46">
        <v>18</v>
      </c>
      <c r="AH46" t="s">
        <v>30</v>
      </c>
      <c r="AI46" t="s">
        <v>190</v>
      </c>
    </row>
    <row r="47" spans="1:35" x14ac:dyDescent="0.25">
      <c r="A47" s="9" t="s">
        <v>167</v>
      </c>
      <c r="B47" s="6">
        <v>10</v>
      </c>
      <c r="C47" s="6" t="s">
        <v>196</v>
      </c>
      <c r="G47" s="6" t="s">
        <v>19</v>
      </c>
      <c r="H47">
        <f>VLOOKUP(表格1_68[[#This Row],[騎師]],J!$A$1:$B$45,2,FALSE)</f>
        <v>0.22222222222222221</v>
      </c>
      <c r="I47" s="6" t="s">
        <v>46</v>
      </c>
      <c r="J47">
        <f>VLOOKUP(表格1_68[[#This Row],[練馬師]],T!$A$1:$B$23,2,FALSE)</f>
        <v>0.23048327137546468</v>
      </c>
      <c r="K47">
        <v>7</v>
      </c>
      <c r="L47">
        <f>VLOOKUP(表格1_68[[#This Row],[檔位]],'1800M'!$A$1:$B$14,2,0)</f>
        <v>0.32</v>
      </c>
      <c r="M47">
        <v>117</v>
      </c>
      <c r="N47" s="43">
        <f t="shared" si="6"/>
        <v>0.47238307665073465</v>
      </c>
      <c r="O47" t="str">
        <f>VLOOKUP(表格1_68[[#This Row],[馬名]],'M2'!$A$4:$H$161,8,0)</f>
        <v>放頭</v>
      </c>
      <c r="P47">
        <v>5</v>
      </c>
      <c r="Q47">
        <v>14</v>
      </c>
      <c r="R47">
        <v>5</v>
      </c>
      <c r="S47">
        <v>14</v>
      </c>
      <c r="T47">
        <v>11</v>
      </c>
      <c r="V47">
        <f t="shared" si="7"/>
        <v>0.12857142857142856</v>
      </c>
      <c r="W47">
        <f>VLOOKUP(表格1_68[[#This Row],[負磅]],W!$A$1:$B$32,2,FALSE)</f>
        <v>0.08</v>
      </c>
      <c r="X47">
        <v>46</v>
      </c>
      <c r="AB47">
        <v>81900</v>
      </c>
      <c r="AC47">
        <v>3</v>
      </c>
      <c r="AE47">
        <v>-2</v>
      </c>
      <c r="AF47" t="s">
        <v>29</v>
      </c>
      <c r="AG47">
        <v>32</v>
      </c>
      <c r="AH47" t="s">
        <v>30</v>
      </c>
      <c r="AI47" t="s">
        <v>197</v>
      </c>
    </row>
    <row r="48" spans="1:35" x14ac:dyDescent="0.25">
      <c r="A48" s="9" t="s">
        <v>167</v>
      </c>
      <c r="B48" s="6">
        <v>3</v>
      </c>
      <c r="C48" s="6" t="s">
        <v>173</v>
      </c>
      <c r="G48" s="6" t="s">
        <v>33</v>
      </c>
      <c r="H48">
        <f>VLOOKUP(表格1_68[[#This Row],[騎師]],J!$A$1:$B$45,2,FALSE)</f>
        <v>0.35058823529411764</v>
      </c>
      <c r="I48" s="6" t="s">
        <v>89</v>
      </c>
      <c r="J48">
        <f>VLOOKUP(表格1_68[[#This Row],[練馬師]],T!$A$1:$B$23,2,FALSE)</f>
        <v>0.25219298245614036</v>
      </c>
      <c r="K48">
        <v>8</v>
      </c>
      <c r="L48">
        <f>VLOOKUP(表格1_68[[#This Row],[檔位]],'1800M'!$A$1:$B$14,2,0)</f>
        <v>0.2</v>
      </c>
      <c r="M48">
        <v>134</v>
      </c>
      <c r="N48" s="43">
        <f t="shared" si="6"/>
        <v>0.34940579389650595</v>
      </c>
      <c r="O48" t="str">
        <f>VLOOKUP(表格1_68[[#This Row],[馬名]],'M2'!$A$4:$H$161,8,0)</f>
        <v>中前</v>
      </c>
      <c r="P48">
        <v>6</v>
      </c>
      <c r="Q48">
        <v>13</v>
      </c>
      <c r="R48">
        <v>9</v>
      </c>
      <c r="S48">
        <v>3</v>
      </c>
      <c r="T48">
        <v>10</v>
      </c>
      <c r="U48">
        <v>6</v>
      </c>
      <c r="V48">
        <f t="shared" si="7"/>
        <v>0.17857142857142855</v>
      </c>
      <c r="W48">
        <f>VLOOKUP(表格1_68[[#This Row],[負磅]],W!$A$1:$B$32,2,FALSE)</f>
        <v>-0.09</v>
      </c>
      <c r="X48">
        <v>58</v>
      </c>
      <c r="Y48">
        <v>1</v>
      </c>
      <c r="Z48">
        <v>48.33</v>
      </c>
      <c r="AB48">
        <v>535900</v>
      </c>
      <c r="AC48">
        <v>5</v>
      </c>
      <c r="AE48">
        <v>-2</v>
      </c>
      <c r="AF48" t="s">
        <v>15</v>
      </c>
      <c r="AG48">
        <v>42</v>
      </c>
      <c r="AH48" t="s">
        <v>175</v>
      </c>
      <c r="AI48" t="s">
        <v>176</v>
      </c>
    </row>
    <row r="49" spans="1:35" x14ac:dyDescent="0.25">
      <c r="A49" s="9" t="s">
        <v>167</v>
      </c>
      <c r="B49" s="6">
        <v>8</v>
      </c>
      <c r="C49" s="6" t="s">
        <v>191</v>
      </c>
      <c r="G49" s="6" t="s">
        <v>120</v>
      </c>
      <c r="H49">
        <f>VLOOKUP(表格1_68[[#This Row],[騎師]],J!$A$1:$B$45,2,FALSE)</f>
        <v>0.15384615384615385</v>
      </c>
      <c r="I49" s="6" t="s">
        <v>131</v>
      </c>
      <c r="J49">
        <f>VLOOKUP(表格1_68[[#This Row],[練馬師]],T!$A$1:$B$23,2,FALSE)</f>
        <v>0.30263157894736842</v>
      </c>
      <c r="K49">
        <v>9</v>
      </c>
      <c r="L49">
        <f>VLOOKUP(表格1_68[[#This Row],[檔位]],'1800M'!$A$1:$B$14,2,0)</f>
        <v>0.24</v>
      </c>
      <c r="M49">
        <v>124</v>
      </c>
      <c r="N49" s="43">
        <f t="shared" si="6"/>
        <v>0.4143718912666281</v>
      </c>
      <c r="O49" t="str">
        <f>VLOOKUP(表格1_68[[#This Row],[馬名]],'M2'!$A$4:$H$161,8,0)</f>
        <v>中前</v>
      </c>
      <c r="P49">
        <v>8</v>
      </c>
      <c r="Q49">
        <v>7</v>
      </c>
      <c r="R49">
        <v>10</v>
      </c>
      <c r="S49">
        <v>7</v>
      </c>
      <c r="T49">
        <v>5</v>
      </c>
      <c r="U49">
        <v>8</v>
      </c>
      <c r="V49">
        <f t="shared" si="7"/>
        <v>0.17142857142857143</v>
      </c>
      <c r="W49">
        <f>VLOOKUP(表格1_68[[#This Row],[負磅]],W!$A$1:$B$32,2,FALSE)</f>
        <v>0.01</v>
      </c>
      <c r="X49">
        <v>48</v>
      </c>
      <c r="Y49">
        <v>1</v>
      </c>
      <c r="Z49">
        <v>49.66</v>
      </c>
      <c r="AB49">
        <v>737100</v>
      </c>
      <c r="AC49">
        <v>5</v>
      </c>
      <c r="AE49">
        <v>-2</v>
      </c>
      <c r="AF49" t="s">
        <v>15</v>
      </c>
      <c r="AG49">
        <v>21</v>
      </c>
      <c r="AH49" t="s">
        <v>152</v>
      </c>
      <c r="AI49" t="s">
        <v>193</v>
      </c>
    </row>
    <row r="50" spans="1:35" x14ac:dyDescent="0.25">
      <c r="A50" s="9" t="s">
        <v>167</v>
      </c>
      <c r="B50" s="6">
        <v>5</v>
      </c>
      <c r="C50" s="50" t="s">
        <v>180</v>
      </c>
      <c r="G50" s="6" t="s">
        <v>12</v>
      </c>
      <c r="H50">
        <f>VLOOKUP(表格1_68[[#This Row],[騎師]],J!$A$1:$B$45,2,FALSE)</f>
        <v>0.51570680628272247</v>
      </c>
      <c r="I50" s="6" t="s">
        <v>181</v>
      </c>
      <c r="J50">
        <f>VLOOKUP(表格1_68[[#This Row],[練馬師]],T!$A$1:$B$23,2,FALSE)</f>
        <v>0.22839506172839505</v>
      </c>
      <c r="K50">
        <v>10</v>
      </c>
      <c r="L50">
        <f>VLOOKUP(表格1_68[[#This Row],[檔位]],'1800M'!$A$1:$B$14,2,0)</f>
        <v>0.24</v>
      </c>
      <c r="M50">
        <v>133</v>
      </c>
      <c r="N50" s="43">
        <f t="shared" si="6"/>
        <v>0.41780198897476384</v>
      </c>
      <c r="O50" t="str">
        <f>VLOOKUP(表格1_68[[#This Row],[馬名]],'M2'!$A$4:$H$161,8,0)</f>
        <v>放頭</v>
      </c>
      <c r="P50">
        <v>11</v>
      </c>
      <c r="Q50">
        <v>4</v>
      </c>
      <c r="R50">
        <v>9</v>
      </c>
      <c r="S50">
        <v>7</v>
      </c>
      <c r="T50">
        <v>1</v>
      </c>
      <c r="U50">
        <v>3</v>
      </c>
      <c r="V50">
        <f t="shared" si="7"/>
        <v>0.1785714285714286</v>
      </c>
      <c r="W50">
        <f>VLOOKUP(表格1_68[[#This Row],[負磅]],W!$A$1:$B$32,2,FALSE)</f>
        <v>-0.08</v>
      </c>
      <c r="X50">
        <v>57</v>
      </c>
      <c r="Y50">
        <v>1</v>
      </c>
      <c r="Z50">
        <v>49.36</v>
      </c>
      <c r="AB50">
        <v>1837050</v>
      </c>
      <c r="AC50">
        <v>5</v>
      </c>
      <c r="AE50">
        <v>-2</v>
      </c>
      <c r="AF50" t="s">
        <v>15</v>
      </c>
      <c r="AG50">
        <v>21</v>
      </c>
      <c r="AH50" t="s">
        <v>30</v>
      </c>
      <c r="AI50" t="s">
        <v>183</v>
      </c>
    </row>
    <row r="51" spans="1:35" x14ac:dyDescent="0.25">
      <c r="A51" s="9" t="s">
        <v>167</v>
      </c>
      <c r="B51" s="6">
        <v>11</v>
      </c>
      <c r="C51" s="6" t="s">
        <v>198</v>
      </c>
      <c r="G51" s="6" t="s">
        <v>146</v>
      </c>
      <c r="H51">
        <f>VLOOKUP(表格1_68[[#This Row],[騎師]],J!$A$1:$B$45,2,FALSE)</f>
        <v>0.2857142857142857</v>
      </c>
      <c r="I51" s="6" t="s">
        <v>27</v>
      </c>
      <c r="J51">
        <f>VLOOKUP(表格1_68[[#This Row],[練馬師]],T!$A$1:$B$23,2,FALSE)</f>
        <v>0.23702031602708803</v>
      </c>
      <c r="K51">
        <v>11</v>
      </c>
      <c r="L51">
        <f>VLOOKUP(表格1_68[[#This Row],[檔位]],'1800M'!$A$1:$B$14,2,0)</f>
        <v>0.16</v>
      </c>
      <c r="M51">
        <v>119</v>
      </c>
      <c r="N51" s="43">
        <f t="shared" si="6"/>
        <v>0.5665346662366979</v>
      </c>
      <c r="O51" t="str">
        <f>VLOOKUP(表格1_68[[#This Row],[馬名]],'M2'!$A$4:$H$161,8,0)</f>
        <v>中前</v>
      </c>
      <c r="P51">
        <v>3</v>
      </c>
      <c r="Q51">
        <v>3</v>
      </c>
      <c r="R51">
        <v>4</v>
      </c>
      <c r="S51">
        <v>6</v>
      </c>
      <c r="T51">
        <v>11</v>
      </c>
      <c r="U51">
        <v>7</v>
      </c>
      <c r="V51">
        <f t="shared" si="7"/>
        <v>0.28571428571428575</v>
      </c>
      <c r="W51">
        <f>VLOOKUP(表格1_68[[#This Row],[負磅]],W!$A$1:$B$32,2,FALSE)</f>
        <v>0.06</v>
      </c>
      <c r="X51">
        <v>43</v>
      </c>
      <c r="AB51">
        <v>719550</v>
      </c>
      <c r="AC51">
        <v>6</v>
      </c>
      <c r="AE51">
        <v>0</v>
      </c>
      <c r="AF51" t="s">
        <v>29</v>
      </c>
      <c r="AG51">
        <v>56</v>
      </c>
      <c r="AH51" t="s">
        <v>23</v>
      </c>
      <c r="AI51" t="s">
        <v>199</v>
      </c>
    </row>
    <row r="52" spans="1:35" x14ac:dyDescent="0.25">
      <c r="A52" s="9" t="s">
        <v>167</v>
      </c>
      <c r="B52" s="6">
        <v>4</v>
      </c>
      <c r="C52" s="6" t="s">
        <v>177</v>
      </c>
      <c r="G52" s="6" t="s">
        <v>50</v>
      </c>
      <c r="H52">
        <f>VLOOKUP(表格1_68[[#This Row],[騎師]],J!$A$1:$B$45,2,FALSE)</f>
        <v>0.16250000000000001</v>
      </c>
      <c r="I52" s="6" t="s">
        <v>116</v>
      </c>
      <c r="J52">
        <f>VLOOKUP(表格1_68[[#This Row],[練馬師]],T!$A$1:$B$23,2,FALSE)</f>
        <v>0.23456790123456789</v>
      </c>
      <c r="K52">
        <v>12</v>
      </c>
      <c r="L52">
        <f>VLOOKUP(表格1_68[[#This Row],[檔位]],'1800M'!$A$1:$B$14,2,0)</f>
        <v>0.13</v>
      </c>
      <c r="M52">
        <v>134</v>
      </c>
      <c r="N52" s="43">
        <f t="shared" si="6"/>
        <v>0.2954060846560847</v>
      </c>
      <c r="O52" t="str">
        <f>VLOOKUP(表格1_68[[#This Row],[馬名]],'M2'!$A$4:$H$161,8,0)</f>
        <v>中後</v>
      </c>
      <c r="P52">
        <v>7</v>
      </c>
      <c r="Q52">
        <v>6</v>
      </c>
      <c r="R52">
        <v>2</v>
      </c>
      <c r="S52">
        <v>11</v>
      </c>
      <c r="T52">
        <v>8</v>
      </c>
      <c r="U52">
        <v>11</v>
      </c>
      <c r="V52">
        <f t="shared" si="7"/>
        <v>0.21428571428571433</v>
      </c>
      <c r="W52">
        <f>VLOOKUP(表格1_68[[#This Row],[負磅]],W!$A$1:$B$32,2,FALSE)</f>
        <v>-0.09</v>
      </c>
      <c r="X52">
        <v>58</v>
      </c>
      <c r="Y52">
        <v>1</v>
      </c>
      <c r="Z52">
        <v>49.13</v>
      </c>
      <c r="AB52">
        <v>829950</v>
      </c>
      <c r="AC52">
        <v>5</v>
      </c>
      <c r="AE52">
        <v>-2</v>
      </c>
      <c r="AF52" t="s">
        <v>15</v>
      </c>
      <c r="AG52">
        <v>21</v>
      </c>
      <c r="AH52" t="s">
        <v>16</v>
      </c>
      <c r="AI52" t="s">
        <v>179</v>
      </c>
    </row>
    <row r="53" spans="1:35" x14ac:dyDescent="0.25">
      <c r="A53" s="9" t="s">
        <v>167</v>
      </c>
      <c r="B53" s="6" t="str">
        <f>VLOOKUP(表格1_68[[#This Row],[場]],Raceinfo!$A$1:$C$9,3,0)</f>
        <v xml:space="preserve"> 第四班</v>
      </c>
      <c r="C53" s="6" t="str">
        <f>VLOOKUP(表格1_68[[#This Row],[場]],Raceinfo!$A$1:$C$9,2,0)</f>
        <v xml:space="preserve"> 1800米</v>
      </c>
      <c r="N53" s="43"/>
      <c r="O53"/>
    </row>
    <row r="54" spans="1:35" x14ac:dyDescent="0.25">
      <c r="A54" s="7" t="s">
        <v>203</v>
      </c>
      <c r="B54" s="6">
        <v>10</v>
      </c>
      <c r="C54" s="50" t="s">
        <v>232</v>
      </c>
      <c r="F54" s="6" t="s">
        <v>2679</v>
      </c>
      <c r="G54" s="6" t="s">
        <v>56</v>
      </c>
      <c r="H54">
        <f>VLOOKUP(表格1_68[[#This Row],[騎師]],J!$A$1:$B$45,2,FALSE)</f>
        <v>0.26984126984126983</v>
      </c>
      <c r="I54" s="6" t="s">
        <v>51</v>
      </c>
      <c r="J54">
        <f>VLOOKUP(表格1_68[[#This Row],[練馬師]],T!$A$1:$B$23,2,FALSE)</f>
        <v>0.17587939698492464</v>
      </c>
      <c r="K54">
        <v>1</v>
      </c>
      <c r="L54">
        <f>VLOOKUP(表格1_68[[#This Row],[檔位]],'1200M'!$A$1:$B$14,2,0)</f>
        <v>0.35</v>
      </c>
      <c r="M54">
        <v>121</v>
      </c>
      <c r="N54" s="43">
        <f t="shared" ref="N54:N65" si="8">V54+W54+(H54*0.3)+(J54*0.3)+(L54*0.4)+AD54</f>
        <v>0.59228762861928685</v>
      </c>
      <c r="O54" t="str">
        <f>VLOOKUP(表格1_68[[#This Row],[馬名]],'M2'!$A$4:$H$161,8,0)</f>
        <v>中前</v>
      </c>
      <c r="P54">
        <v>6</v>
      </c>
      <c r="Q54">
        <v>8</v>
      </c>
      <c r="R54">
        <v>1</v>
      </c>
      <c r="S54">
        <v>2</v>
      </c>
      <c r="T54">
        <v>5</v>
      </c>
      <c r="U54">
        <v>6</v>
      </c>
      <c r="V54">
        <f t="shared" ref="V54:V65" si="9">((1-(P54/14))*0.1*IF(P54&lt;&gt;0,1,0)) + ((1-(Q54/14))*0.1*IF(Q54&lt;&gt;0,1,0)) + ((1-(R54/14))*0.1*IF(R54&lt;&gt;0,1,0)) + ((1-(S54/14))*0.1*IF(S54&lt;&gt;0,1,0))</f>
        <v>0.27857142857142858</v>
      </c>
      <c r="W54">
        <f>VLOOKUP(表格1_68[[#This Row],[負磅]],W!$A$1:$B$32,2,FALSE)</f>
        <v>0.04</v>
      </c>
      <c r="X54">
        <v>45</v>
      </c>
      <c r="Y54">
        <v>1</v>
      </c>
      <c r="Z54">
        <v>9.7799999999999994</v>
      </c>
      <c r="AB54">
        <v>1632150</v>
      </c>
      <c r="AC54">
        <v>4</v>
      </c>
      <c r="AE54">
        <v>0</v>
      </c>
      <c r="AF54" t="s">
        <v>91</v>
      </c>
      <c r="AG54">
        <v>21</v>
      </c>
      <c r="AH54" t="s">
        <v>158</v>
      </c>
      <c r="AI54" t="s">
        <v>234</v>
      </c>
    </row>
    <row r="55" spans="1:35" x14ac:dyDescent="0.25">
      <c r="A55" s="7" t="s">
        <v>203</v>
      </c>
      <c r="B55" s="51">
        <v>4</v>
      </c>
      <c r="C55" s="50" t="s">
        <v>213</v>
      </c>
      <c r="G55" s="6" t="s">
        <v>146</v>
      </c>
      <c r="H55">
        <f>VLOOKUP(表格1_68[[#This Row],[騎師]],J!$A$1:$B$45,2,FALSE)</f>
        <v>0.2857142857142857</v>
      </c>
      <c r="I55" s="6" t="s">
        <v>126</v>
      </c>
      <c r="J55">
        <f>VLOOKUP(表格1_68[[#This Row],[練馬師]],T!$A$1:$B$23,2,FALSE)</f>
        <v>0.29607250755287007</v>
      </c>
      <c r="K55">
        <v>2</v>
      </c>
      <c r="L55">
        <f>VLOOKUP(表格1_68[[#This Row],[檔位]],'1200M'!$A$1:$B$14,2,0)</f>
        <v>0.39</v>
      </c>
      <c r="M55">
        <v>131</v>
      </c>
      <c r="N55" s="43">
        <f t="shared" si="8"/>
        <v>0.56339318083728962</v>
      </c>
      <c r="O55" t="str">
        <f>VLOOKUP(表格1_68[[#This Row],[馬名]],'M2'!$A$4:$H$161,8,0)</f>
        <v>留後</v>
      </c>
      <c r="P55">
        <v>2</v>
      </c>
      <c r="Q55">
        <v>2</v>
      </c>
      <c r="R55">
        <v>4</v>
      </c>
      <c r="S55">
        <v>7</v>
      </c>
      <c r="T55">
        <v>11</v>
      </c>
      <c r="U55">
        <v>1</v>
      </c>
      <c r="V55">
        <f t="shared" si="9"/>
        <v>0.29285714285714287</v>
      </c>
      <c r="W55">
        <f>VLOOKUP(表格1_68[[#This Row],[負磅]],W!$A$1:$B$32,2,FALSE)</f>
        <v>-0.06</v>
      </c>
      <c r="X55">
        <v>55</v>
      </c>
      <c r="Y55">
        <v>1</v>
      </c>
      <c r="Z55">
        <v>9.6999999999999993</v>
      </c>
      <c r="AB55">
        <v>2655900</v>
      </c>
      <c r="AC55">
        <v>5</v>
      </c>
      <c r="AE55">
        <v>0</v>
      </c>
      <c r="AF55" t="s">
        <v>15</v>
      </c>
      <c r="AG55">
        <v>7</v>
      </c>
      <c r="AH55" t="s">
        <v>158</v>
      </c>
      <c r="AI55" t="s">
        <v>215</v>
      </c>
    </row>
    <row r="56" spans="1:35" x14ac:dyDescent="0.25">
      <c r="A56" s="7" t="s">
        <v>203</v>
      </c>
      <c r="B56" s="6">
        <v>3</v>
      </c>
      <c r="C56" s="6" t="s">
        <v>210</v>
      </c>
      <c r="G56" s="6" t="s">
        <v>26</v>
      </c>
      <c r="H56">
        <f>VLOOKUP(表格1_68[[#This Row],[騎師]],J!$A$1:$B$45,2,FALSE)</f>
        <v>0.21897810218978103</v>
      </c>
      <c r="I56" s="6" t="s">
        <v>103</v>
      </c>
      <c r="J56">
        <f>VLOOKUP(表格1_68[[#This Row],[練馬師]],T!$A$1:$B$23,2,FALSE)</f>
        <v>0.34313725490196079</v>
      </c>
      <c r="K56">
        <v>3</v>
      </c>
      <c r="L56">
        <f>VLOOKUP(表格1_68[[#This Row],[檔位]],'1200M'!$A$1:$B$14,2,0)</f>
        <v>0.28000000000000003</v>
      </c>
      <c r="M56">
        <v>131</v>
      </c>
      <c r="N56" s="43">
        <f t="shared" si="8"/>
        <v>0.46349174998466536</v>
      </c>
      <c r="O56" t="str">
        <f>VLOOKUP(表格1_68[[#This Row],[馬名]],'M2'!$A$4:$H$161,8,0)</f>
        <v>留後</v>
      </c>
      <c r="P56">
        <v>6</v>
      </c>
      <c r="Q56">
        <v>6</v>
      </c>
      <c r="R56">
        <v>4</v>
      </c>
      <c r="S56">
        <v>6</v>
      </c>
      <c r="T56">
        <v>12</v>
      </c>
      <c r="U56">
        <v>6</v>
      </c>
      <c r="V56">
        <f t="shared" si="9"/>
        <v>0.24285714285714285</v>
      </c>
      <c r="W56">
        <f>VLOOKUP(表格1_68[[#This Row],[負磅]],W!$A$1:$B$32,2,FALSE)</f>
        <v>-0.06</v>
      </c>
      <c r="X56">
        <v>55</v>
      </c>
      <c r="AB56">
        <v>875850</v>
      </c>
      <c r="AC56">
        <v>4</v>
      </c>
      <c r="AE56">
        <v>-2</v>
      </c>
      <c r="AF56" t="s">
        <v>91</v>
      </c>
      <c r="AG56">
        <v>24</v>
      </c>
      <c r="AH56" t="s">
        <v>211</v>
      </c>
      <c r="AI56" t="s">
        <v>212</v>
      </c>
    </row>
    <row r="57" spans="1:35" x14ac:dyDescent="0.25">
      <c r="A57" s="7" t="s">
        <v>203</v>
      </c>
      <c r="B57" s="51">
        <v>7</v>
      </c>
      <c r="C57" s="50" t="s">
        <v>222</v>
      </c>
      <c r="F57" s="6" t="s">
        <v>2679</v>
      </c>
      <c r="G57" s="6" t="s">
        <v>12</v>
      </c>
      <c r="H57">
        <f>VLOOKUP(表格1_68[[#This Row],[騎師]],J!$A$1:$B$45,2,FALSE)</f>
        <v>0.51570680628272247</v>
      </c>
      <c r="I57" s="6" t="s">
        <v>89</v>
      </c>
      <c r="J57">
        <f>VLOOKUP(表格1_68[[#This Row],[練馬師]],T!$A$1:$B$23,2,FALSE)</f>
        <v>0.25219298245614036</v>
      </c>
      <c r="K57">
        <v>4</v>
      </c>
      <c r="L57">
        <f>VLOOKUP(表格1_68[[#This Row],[檔位]],'1200M'!$A$1:$B$14,2,0)</f>
        <v>0.36</v>
      </c>
      <c r="M57">
        <v>126</v>
      </c>
      <c r="N57" s="43">
        <f t="shared" si="8"/>
        <v>0.65008422233594476</v>
      </c>
      <c r="O57" t="str">
        <f>VLOOKUP(表格1_68[[#This Row],[馬名]],'M2'!$A$4:$H$161,8,0)</f>
        <v>放頭</v>
      </c>
      <c r="P57">
        <v>3</v>
      </c>
      <c r="Q57">
        <v>5</v>
      </c>
      <c r="R57">
        <v>4</v>
      </c>
      <c r="S57">
        <v>4</v>
      </c>
      <c r="V57">
        <f t="shared" si="9"/>
        <v>0.28571428571428575</v>
      </c>
      <c r="W57">
        <f>VLOOKUP(表格1_68[[#This Row],[負磅]],W!$A$1:$B$32,2,FALSE)</f>
        <v>-9.99999999999991E-3</v>
      </c>
      <c r="X57">
        <v>50</v>
      </c>
      <c r="Y57">
        <v>1</v>
      </c>
      <c r="Z57">
        <v>10.4</v>
      </c>
      <c r="AB57">
        <v>315900</v>
      </c>
      <c r="AC57">
        <v>3</v>
      </c>
      <c r="AE57">
        <v>0</v>
      </c>
      <c r="AF57" t="s">
        <v>29</v>
      </c>
      <c r="AG57">
        <v>21</v>
      </c>
      <c r="AI57" t="s">
        <v>224</v>
      </c>
    </row>
    <row r="58" spans="1:35" x14ac:dyDescent="0.25">
      <c r="A58" s="7" t="s">
        <v>203</v>
      </c>
      <c r="B58" s="6">
        <v>12</v>
      </c>
      <c r="C58" s="6" t="s">
        <v>239</v>
      </c>
      <c r="G58" s="6" t="s">
        <v>39</v>
      </c>
      <c r="H58">
        <f>VLOOKUP(表格1_68[[#This Row],[騎師]],J!$A$1:$B$45,2,FALSE)</f>
        <v>0.23636363636363636</v>
      </c>
      <c r="I58" s="6" t="s">
        <v>46</v>
      </c>
      <c r="J58">
        <f>VLOOKUP(表格1_68[[#This Row],[練馬師]],T!$A$1:$B$23,2,FALSE)</f>
        <v>0.23048327137546468</v>
      </c>
      <c r="K58">
        <v>5</v>
      </c>
      <c r="L58">
        <f>VLOOKUP(表格1_68[[#This Row],[檔位]],'1200M'!$A$1:$B$14,2,0)</f>
        <v>0.34</v>
      </c>
      <c r="M58">
        <v>118</v>
      </c>
      <c r="N58" s="43">
        <f t="shared" si="8"/>
        <v>0.6103397866074447</v>
      </c>
      <c r="O58" t="str">
        <f>VLOOKUP(表格1_68[[#This Row],[馬名]],'M2'!$A$4:$H$161,8,0)</f>
        <v>中前</v>
      </c>
      <c r="P58">
        <v>3</v>
      </c>
      <c r="Q58">
        <v>3</v>
      </c>
      <c r="R58">
        <v>1</v>
      </c>
      <c r="S58">
        <v>12</v>
      </c>
      <c r="T58">
        <v>10</v>
      </c>
      <c r="U58">
        <v>9</v>
      </c>
      <c r="V58">
        <f t="shared" si="9"/>
        <v>0.26428571428571429</v>
      </c>
      <c r="W58">
        <f>VLOOKUP(表格1_68[[#This Row],[負磅]],W!$A$1:$B$32,2,FALSE)</f>
        <v>7.0000000000000007E-2</v>
      </c>
      <c r="X58">
        <v>42</v>
      </c>
      <c r="AB58">
        <v>958000</v>
      </c>
      <c r="AC58">
        <v>5</v>
      </c>
      <c r="AE58">
        <v>0</v>
      </c>
      <c r="AF58" t="s">
        <v>82</v>
      </c>
      <c r="AG58">
        <v>24</v>
      </c>
      <c r="AH58" t="s">
        <v>30</v>
      </c>
      <c r="AI58" t="s">
        <v>240</v>
      </c>
    </row>
    <row r="59" spans="1:35" x14ac:dyDescent="0.25">
      <c r="A59" s="7" t="s">
        <v>203</v>
      </c>
      <c r="B59" s="6">
        <v>2</v>
      </c>
      <c r="C59" s="6" t="s">
        <v>206</v>
      </c>
      <c r="G59" s="6" t="s">
        <v>50</v>
      </c>
      <c r="H59">
        <f>VLOOKUP(表格1_68[[#This Row],[騎師]],J!$A$1:$B$45,2,FALSE)</f>
        <v>0.16250000000000001</v>
      </c>
      <c r="I59" s="6" t="s">
        <v>34</v>
      </c>
      <c r="J59">
        <f>VLOOKUP(表格1_68[[#This Row],[練馬師]],T!$A$1:$B$23,2,FALSE)</f>
        <v>0.17183098591549295</v>
      </c>
      <c r="K59">
        <v>6</v>
      </c>
      <c r="L59">
        <f>VLOOKUP(表格1_68[[#This Row],[檔位]],'1200M'!$A$1:$B$14,2,0)</f>
        <v>0.26</v>
      </c>
      <c r="M59">
        <v>133</v>
      </c>
      <c r="N59" s="43">
        <f t="shared" si="8"/>
        <v>0.33144215291750512</v>
      </c>
      <c r="O59" t="str">
        <f>VLOOKUP(表格1_68[[#This Row],[馬名]],'M2'!$A$4:$H$161,8,0)</f>
        <v>中前</v>
      </c>
      <c r="P59">
        <v>3</v>
      </c>
      <c r="Q59">
        <v>8</v>
      </c>
      <c r="R59">
        <v>8</v>
      </c>
      <c r="S59">
        <v>8</v>
      </c>
      <c r="T59">
        <v>8</v>
      </c>
      <c r="U59">
        <v>10</v>
      </c>
      <c r="V59">
        <f t="shared" si="9"/>
        <v>0.20714285714285718</v>
      </c>
      <c r="W59">
        <f>VLOOKUP(表格1_68[[#This Row],[負磅]],W!$A$1:$B$32,2,FALSE)</f>
        <v>-0.08</v>
      </c>
      <c r="X59">
        <v>57</v>
      </c>
      <c r="Y59">
        <v>1</v>
      </c>
      <c r="Z59">
        <v>9.6199999999999992</v>
      </c>
      <c r="AB59">
        <v>1100550</v>
      </c>
      <c r="AC59">
        <v>6</v>
      </c>
      <c r="AE59">
        <v>-1</v>
      </c>
      <c r="AF59" t="s">
        <v>91</v>
      </c>
      <c r="AG59">
        <v>42</v>
      </c>
      <c r="AH59" t="s">
        <v>208</v>
      </c>
      <c r="AI59" t="s">
        <v>209</v>
      </c>
    </row>
    <row r="60" spans="1:35" x14ac:dyDescent="0.25">
      <c r="A60" s="7" t="s">
        <v>203</v>
      </c>
      <c r="B60" s="6">
        <v>6</v>
      </c>
      <c r="C60" s="6" t="s">
        <v>219</v>
      </c>
      <c r="G60" s="6" t="s">
        <v>67</v>
      </c>
      <c r="H60">
        <f>VLOOKUP(表格1_68[[#This Row],[騎師]],J!$A$1:$B$45,2,FALSE)</f>
        <v>0.16796875</v>
      </c>
      <c r="I60" s="6" t="s">
        <v>116</v>
      </c>
      <c r="J60">
        <f>VLOOKUP(表格1_68[[#This Row],[練馬師]],T!$A$1:$B$23,2,FALSE)</f>
        <v>0.23456790123456789</v>
      </c>
      <c r="K60">
        <v>7</v>
      </c>
      <c r="L60">
        <f>VLOOKUP(表格1_68[[#This Row],[檔位]],'1200M'!$A$1:$B$14,2,0)</f>
        <v>0.21</v>
      </c>
      <c r="M60">
        <v>125</v>
      </c>
      <c r="N60" s="43">
        <f t="shared" si="8"/>
        <v>0.47618956679894181</v>
      </c>
      <c r="O60" t="str">
        <f>VLOOKUP(表格1_68[[#This Row],[馬名]],'M2'!$A$4:$H$161,8,0)</f>
        <v>中前</v>
      </c>
      <c r="P60">
        <v>6</v>
      </c>
      <c r="Q60">
        <v>1</v>
      </c>
      <c r="R60">
        <v>3</v>
      </c>
      <c r="S60">
        <v>8</v>
      </c>
      <c r="T60">
        <v>6</v>
      </c>
      <c r="U60">
        <v>12</v>
      </c>
      <c r="V60">
        <f t="shared" si="9"/>
        <v>0.27142857142857141</v>
      </c>
      <c r="W60">
        <f>VLOOKUP(表格1_68[[#This Row],[負磅]],W!$A$1:$B$32,2,FALSE)</f>
        <v>0</v>
      </c>
      <c r="X60">
        <v>51</v>
      </c>
      <c r="Y60">
        <v>1</v>
      </c>
      <c r="Z60">
        <v>10.119999999999999</v>
      </c>
      <c r="AB60">
        <v>877500</v>
      </c>
      <c r="AC60">
        <v>4</v>
      </c>
      <c r="AE60">
        <v>0</v>
      </c>
      <c r="AF60" t="s">
        <v>91</v>
      </c>
      <c r="AG60">
        <v>21</v>
      </c>
      <c r="AI60" t="s">
        <v>221</v>
      </c>
    </row>
    <row r="61" spans="1:35" x14ac:dyDescent="0.25">
      <c r="A61" s="7" t="s">
        <v>203</v>
      </c>
      <c r="B61" s="6">
        <v>11</v>
      </c>
      <c r="C61" s="6" t="s">
        <v>235</v>
      </c>
      <c r="G61" s="6" t="s">
        <v>201</v>
      </c>
      <c r="H61">
        <f>VLOOKUP(表格1_68[[#This Row],[騎師]],J!$A$1:$B$45,2,FALSE)</f>
        <v>0.23364485981308411</v>
      </c>
      <c r="I61" s="6" t="s">
        <v>181</v>
      </c>
      <c r="J61">
        <f>VLOOKUP(表格1_68[[#This Row],[練馬師]],T!$A$1:$B$23,2,FALSE)</f>
        <v>0.22839506172839505</v>
      </c>
      <c r="K61">
        <v>8</v>
      </c>
      <c r="L61">
        <f>VLOOKUP(表格1_68[[#This Row],[檔位]],'1200M'!$A$1:$B$14,2,0)</f>
        <v>0.19</v>
      </c>
      <c r="M61">
        <v>120</v>
      </c>
      <c r="N61" s="43">
        <f t="shared" si="8"/>
        <v>0.42175483360530092</v>
      </c>
      <c r="O61" t="str">
        <f>VLOOKUP(表格1_68[[#This Row],[馬名]],'M2'!$A$4:$H$161,8,0)</f>
        <v>中前</v>
      </c>
      <c r="P61">
        <v>8</v>
      </c>
      <c r="Q61">
        <v>10</v>
      </c>
      <c r="R61">
        <v>10</v>
      </c>
      <c r="S61">
        <v>6</v>
      </c>
      <c r="T61">
        <v>5</v>
      </c>
      <c r="U61">
        <v>4</v>
      </c>
      <c r="V61">
        <f t="shared" si="9"/>
        <v>0.15714285714285714</v>
      </c>
      <c r="W61">
        <f>VLOOKUP(表格1_68[[#This Row],[負磅]],W!$A$1:$B$32,2,FALSE)</f>
        <v>0.05</v>
      </c>
      <c r="X61">
        <v>44</v>
      </c>
      <c r="Y61">
        <v>1</v>
      </c>
      <c r="Z61">
        <v>9.91</v>
      </c>
      <c r="AB61">
        <v>134550</v>
      </c>
      <c r="AC61">
        <v>3</v>
      </c>
      <c r="AE61">
        <v>-2</v>
      </c>
      <c r="AF61" t="s">
        <v>91</v>
      </c>
      <c r="AG61">
        <v>21</v>
      </c>
      <c r="AH61" t="s">
        <v>237</v>
      </c>
      <c r="AI61" t="s">
        <v>238</v>
      </c>
    </row>
    <row r="62" spans="1:35" x14ac:dyDescent="0.25">
      <c r="A62" s="7" t="s">
        <v>203</v>
      </c>
      <c r="B62" s="6">
        <v>9</v>
      </c>
      <c r="C62" s="6" t="s">
        <v>229</v>
      </c>
      <c r="G62" s="6" t="s">
        <v>61</v>
      </c>
      <c r="H62">
        <f>VLOOKUP(表格1_68[[#This Row],[騎師]],J!$A$1:$B$45,2,FALSE)</f>
        <v>0.25641025641025639</v>
      </c>
      <c r="I62" s="6" t="s">
        <v>57</v>
      </c>
      <c r="J62">
        <f>VLOOKUP(表格1_68[[#This Row],[練馬師]],T!$A$1:$B$23,2,FALSE)</f>
        <v>0.25617283950617287</v>
      </c>
      <c r="K62">
        <v>9</v>
      </c>
      <c r="L62">
        <f>VLOOKUP(表格1_68[[#This Row],[檔位]],'1200M'!$A$1:$B$14,2,0)</f>
        <v>0.26</v>
      </c>
      <c r="M62">
        <v>121</v>
      </c>
      <c r="N62" s="43">
        <f t="shared" si="8"/>
        <v>0.36206064306064301</v>
      </c>
      <c r="O62" t="str">
        <f>VLOOKUP(表格1_68[[#This Row],[馬名]],'M2'!$A$4:$H$161,8,0)</f>
        <v>中前</v>
      </c>
      <c r="P62">
        <v>11</v>
      </c>
      <c r="Q62">
        <v>11</v>
      </c>
      <c r="R62">
        <v>12</v>
      </c>
      <c r="S62">
        <v>13</v>
      </c>
      <c r="V62">
        <f t="shared" si="9"/>
        <v>6.4285714285714293E-2</v>
      </c>
      <c r="W62">
        <f>VLOOKUP(表格1_68[[#This Row],[負磅]],W!$A$1:$B$32,2,FALSE)</f>
        <v>0.04</v>
      </c>
      <c r="X62">
        <v>45</v>
      </c>
      <c r="Y62">
        <v>1</v>
      </c>
      <c r="Z62">
        <v>11.29</v>
      </c>
      <c r="AB62">
        <v>0</v>
      </c>
      <c r="AC62">
        <v>4</v>
      </c>
      <c r="AE62">
        <v>-3</v>
      </c>
      <c r="AF62" t="s">
        <v>82</v>
      </c>
      <c r="AG62">
        <v>35</v>
      </c>
      <c r="AH62" t="s">
        <v>16</v>
      </c>
      <c r="AI62" t="s">
        <v>231</v>
      </c>
    </row>
    <row r="63" spans="1:35" x14ac:dyDescent="0.25">
      <c r="A63" s="7" t="s">
        <v>203</v>
      </c>
      <c r="B63" s="6">
        <v>1</v>
      </c>
      <c r="C63" s="6" t="s">
        <v>204</v>
      </c>
      <c r="G63" s="6" t="s">
        <v>33</v>
      </c>
      <c r="H63">
        <f>VLOOKUP(表格1_68[[#This Row],[騎師]],J!$A$1:$B$45,2,FALSE)</f>
        <v>0.35058823529411764</v>
      </c>
      <c r="I63" s="6" t="s">
        <v>95</v>
      </c>
      <c r="J63">
        <f>VLOOKUP(表格1_68[[#This Row],[練馬師]],T!$A$1:$B$23,2,FALSE)</f>
        <v>0.29569892473118281</v>
      </c>
      <c r="K63">
        <v>10</v>
      </c>
      <c r="L63">
        <f>VLOOKUP(表格1_68[[#This Row],[檔位]],'1200M'!$A$1:$B$14,2,0)</f>
        <v>0.16</v>
      </c>
      <c r="M63">
        <v>135</v>
      </c>
      <c r="N63" s="43">
        <f t="shared" si="8"/>
        <v>0.25788614800759013</v>
      </c>
      <c r="O63" t="str">
        <f>VLOOKUP(表格1_68[[#This Row],[馬名]],'M2'!$A$4:$H$161,8,0)</f>
        <v>放頭</v>
      </c>
      <c r="P63">
        <v>13</v>
      </c>
      <c r="Q63">
        <v>1</v>
      </c>
      <c r="V63">
        <f t="shared" si="9"/>
        <v>0.1</v>
      </c>
      <c r="W63">
        <f>VLOOKUP(表格1_68[[#This Row],[負磅]],W!$A$1:$B$32,2,FALSE)</f>
        <v>-0.1</v>
      </c>
      <c r="X63">
        <v>59</v>
      </c>
      <c r="AB63">
        <v>655200</v>
      </c>
      <c r="AC63">
        <v>4</v>
      </c>
      <c r="AE63">
        <v>0</v>
      </c>
      <c r="AF63" t="s">
        <v>29</v>
      </c>
      <c r="AG63">
        <v>38</v>
      </c>
      <c r="AH63" t="s">
        <v>16</v>
      </c>
      <c r="AI63" t="s">
        <v>205</v>
      </c>
    </row>
    <row r="64" spans="1:35" x14ac:dyDescent="0.25">
      <c r="A64" s="7" t="s">
        <v>203</v>
      </c>
      <c r="B64" s="6">
        <v>8</v>
      </c>
      <c r="C64" s="6" t="s">
        <v>225</v>
      </c>
      <c r="G64" s="47" t="s">
        <v>76</v>
      </c>
      <c r="H64">
        <f>VLOOKUP(表格1_68[[#This Row],[騎師]],J!$A$1:$B$45,2,FALSE)</f>
        <v>0.18466898954703834</v>
      </c>
      <c r="I64" s="47" t="s">
        <v>188</v>
      </c>
      <c r="J64">
        <f>VLOOKUP(表格1_68[[#This Row],[練馬師]],T!$A$1:$B$23,2,FALSE)</f>
        <v>0.19391634980988592</v>
      </c>
      <c r="K64">
        <v>11</v>
      </c>
      <c r="L64">
        <f>VLOOKUP(表格1_68[[#This Row],[檔位]],'1200M'!$A$1:$B$14,2,0)</f>
        <v>0.16</v>
      </c>
      <c r="M64">
        <v>122</v>
      </c>
      <c r="N64" s="43">
        <f t="shared" si="8"/>
        <v>0.45043274466422017</v>
      </c>
      <c r="O64" t="str">
        <f>VLOOKUP(表格1_68[[#This Row],[馬名]],'M2'!$A$4:$H$161,8,0)</f>
        <v>中後</v>
      </c>
      <c r="P64">
        <v>11</v>
      </c>
      <c r="Q64">
        <v>3</v>
      </c>
      <c r="R64">
        <v>1</v>
      </c>
      <c r="S64">
        <v>7</v>
      </c>
      <c r="T64">
        <v>8</v>
      </c>
      <c r="U64">
        <v>11</v>
      </c>
      <c r="V64">
        <f t="shared" si="9"/>
        <v>0.24285714285714288</v>
      </c>
      <c r="W64">
        <f>VLOOKUP(表格1_68[[#This Row],[負磅]],W!$A$1:$B$32,2,FALSE)</f>
        <v>0.03</v>
      </c>
      <c r="X64">
        <v>48</v>
      </c>
      <c r="Y64">
        <v>1</v>
      </c>
      <c r="Z64">
        <v>10.06</v>
      </c>
      <c r="AB64">
        <v>1556100</v>
      </c>
      <c r="AC64">
        <v>6</v>
      </c>
      <c r="AE64">
        <v>0</v>
      </c>
      <c r="AF64" t="s">
        <v>82</v>
      </c>
      <c r="AG64">
        <v>21</v>
      </c>
      <c r="AH64" t="s">
        <v>227</v>
      </c>
      <c r="AI64" t="s">
        <v>228</v>
      </c>
    </row>
    <row r="65" spans="1:35" x14ac:dyDescent="0.25">
      <c r="A65" s="7" t="s">
        <v>203</v>
      </c>
      <c r="B65" s="6">
        <v>5</v>
      </c>
      <c r="C65" s="6" t="s">
        <v>216</v>
      </c>
      <c r="G65" s="6" t="s">
        <v>120</v>
      </c>
      <c r="H65">
        <f>VLOOKUP(表格1_68[[#This Row],[騎師]],J!$A$1:$B$45,2,FALSE)</f>
        <v>0.15384615384615385</v>
      </c>
      <c r="I65" s="6" t="s">
        <v>40</v>
      </c>
      <c r="J65">
        <f>VLOOKUP(表格1_68[[#This Row],[練馬師]],T!$A$1:$B$23,2,FALSE)</f>
        <v>0.21296296296296297</v>
      </c>
      <c r="K65">
        <v>12</v>
      </c>
      <c r="L65">
        <f>VLOOKUP(表格1_68[[#This Row],[檔位]],'1200M'!$A$1:$B$14,2,0)</f>
        <v>0.09</v>
      </c>
      <c r="M65">
        <v>128</v>
      </c>
      <c r="N65" s="43">
        <f t="shared" si="8"/>
        <v>0.13032844932844942</v>
      </c>
      <c r="O65" t="str">
        <f>VLOOKUP(表格1_68[[#This Row],[馬名]],'M2'!$A$4:$H$161,8,0)</f>
        <v>留後</v>
      </c>
      <c r="P65">
        <v>12</v>
      </c>
      <c r="V65">
        <f t="shared" si="9"/>
        <v>1.428571428571429E-2</v>
      </c>
      <c r="W65">
        <f>VLOOKUP(表格1_68[[#This Row],[負磅]],W!$A$1:$B$32,2,FALSE)</f>
        <v>-2.9999999999999898E-2</v>
      </c>
      <c r="X65">
        <v>52</v>
      </c>
      <c r="AB65">
        <v>0</v>
      </c>
      <c r="AC65">
        <v>3</v>
      </c>
      <c r="AE65">
        <v>0</v>
      </c>
      <c r="AF65" t="s">
        <v>82</v>
      </c>
      <c r="AG65">
        <v>94</v>
      </c>
      <c r="AH65" t="s">
        <v>217</v>
      </c>
      <c r="AI65" t="s">
        <v>218</v>
      </c>
    </row>
    <row r="66" spans="1:35" x14ac:dyDescent="0.25">
      <c r="A66" s="7" t="s">
        <v>203</v>
      </c>
      <c r="B66" s="6" t="str">
        <f>VLOOKUP(表格1_68[[#This Row],[場]],Raceinfo!$A$1:$C$9,3,0)</f>
        <v xml:space="preserve"> 第四班</v>
      </c>
      <c r="C66" s="6" t="str">
        <f>VLOOKUP(表格1_68[[#This Row],[場]],Raceinfo!$A$1:$C$9,2,0)</f>
        <v xml:space="preserve"> 1200米</v>
      </c>
      <c r="N66" s="43"/>
      <c r="O66"/>
    </row>
    <row r="67" spans="1:35" x14ac:dyDescent="0.25">
      <c r="A67" s="8" t="s">
        <v>241</v>
      </c>
      <c r="B67" s="6">
        <v>3</v>
      </c>
      <c r="C67" s="50" t="s">
        <v>247</v>
      </c>
      <c r="G67" s="6" t="s">
        <v>12</v>
      </c>
      <c r="H67">
        <f>VLOOKUP(表格1_68[[#This Row],[騎師]],J!$A$1:$B$45,2,FALSE)</f>
        <v>0.51570680628272247</v>
      </c>
      <c r="I67" s="6" t="s">
        <v>57</v>
      </c>
      <c r="J67">
        <f>VLOOKUP(表格1_68[[#This Row],[練馬師]],T!$A$1:$B$23,2,FALSE)</f>
        <v>0.25617283950617287</v>
      </c>
      <c r="K67">
        <v>1</v>
      </c>
      <c r="L67">
        <f>VLOOKUP(表格1_68[[#This Row],[檔位]],'1650M'!$A$1:$B$14,2,0)</f>
        <v>0.43</v>
      </c>
      <c r="M67">
        <v>133</v>
      </c>
      <c r="N67" s="43">
        <f t="shared" ref="N67:N78" si="10">V67+W67+(H67*0.3)+(J67*0.3)+(L67*0.4)+AD67</f>
        <v>0.51642103659381144</v>
      </c>
      <c r="O67" t="str">
        <f>VLOOKUP(表格1_68[[#This Row],[馬名]],'M2'!$A$4:$H$161,8,0)</f>
        <v>中後</v>
      </c>
      <c r="P67">
        <v>9</v>
      </c>
      <c r="Q67">
        <v>10</v>
      </c>
      <c r="R67">
        <v>5</v>
      </c>
      <c r="S67">
        <v>5</v>
      </c>
      <c r="T67">
        <v>5</v>
      </c>
      <c r="U67">
        <v>4</v>
      </c>
      <c r="V67">
        <f t="shared" ref="V67:V78" si="11">((1-(P67/14))*0.1*IF(P67&lt;&gt;0,1,0)) + ((1-(Q67/14))*0.1*IF(Q67&lt;&gt;0,1,0)) + ((1-(R67/14))*0.1*IF(R67&lt;&gt;0,1,0)) + ((1-(S67/14))*0.1*IF(S67&lt;&gt;0,1,0))</f>
        <v>0.19285714285714284</v>
      </c>
      <c r="W67">
        <f>VLOOKUP(表格1_68[[#This Row],[負磅]],W!$A$1:$B$32,2,FALSE)</f>
        <v>-0.08</v>
      </c>
      <c r="X67">
        <v>58</v>
      </c>
      <c r="Y67">
        <v>1</v>
      </c>
      <c r="Z67">
        <v>39</v>
      </c>
      <c r="AB67">
        <v>1228850</v>
      </c>
      <c r="AC67">
        <v>5</v>
      </c>
      <c r="AE67">
        <v>-1</v>
      </c>
      <c r="AF67" t="s">
        <v>15</v>
      </c>
      <c r="AG67">
        <v>21</v>
      </c>
      <c r="AH67" t="s">
        <v>249</v>
      </c>
      <c r="AI67" t="s">
        <v>250</v>
      </c>
    </row>
    <row r="68" spans="1:35" x14ac:dyDescent="0.25">
      <c r="A68" s="8" t="s">
        <v>241</v>
      </c>
      <c r="B68" s="6">
        <v>9</v>
      </c>
      <c r="C68" s="6" t="s">
        <v>265</v>
      </c>
      <c r="G68" s="6" t="s">
        <v>56</v>
      </c>
      <c r="H68">
        <f>VLOOKUP(表格1_68[[#This Row],[騎師]],J!$A$1:$B$45,2,FALSE)</f>
        <v>0.26984126984126983</v>
      </c>
      <c r="I68" s="6" t="s">
        <v>89</v>
      </c>
      <c r="J68">
        <f>VLOOKUP(表格1_68[[#This Row],[練馬師]],T!$A$1:$B$23,2,FALSE)</f>
        <v>0.25219298245614036</v>
      </c>
      <c r="K68">
        <v>2</v>
      </c>
      <c r="L68">
        <f>VLOOKUP(表格1_68[[#This Row],[檔位]],'1650M'!$A$1:$B$14,2,0)</f>
        <v>0.34</v>
      </c>
      <c r="M68">
        <v>126</v>
      </c>
      <c r="N68" s="43">
        <f t="shared" si="10"/>
        <v>0.51118170426065168</v>
      </c>
      <c r="O68" t="str">
        <f>VLOOKUP(表格1_68[[#This Row],[馬名]],'M2'!$A$4:$H$161,8,0)</f>
        <v>留後</v>
      </c>
      <c r="P68">
        <v>1</v>
      </c>
      <c r="Q68">
        <v>3</v>
      </c>
      <c r="R68">
        <v>8</v>
      </c>
      <c r="S68">
        <v>12</v>
      </c>
      <c r="T68">
        <v>9</v>
      </c>
      <c r="U68">
        <v>8</v>
      </c>
      <c r="V68">
        <f t="shared" si="11"/>
        <v>0.22857142857142859</v>
      </c>
      <c r="W68">
        <f>VLOOKUP(表格1_68[[#This Row],[負磅]],W!$A$1:$B$32,2,FALSE)</f>
        <v>-9.99999999999991E-3</v>
      </c>
      <c r="X68">
        <v>51</v>
      </c>
      <c r="Y68">
        <v>1</v>
      </c>
      <c r="Z68">
        <v>39.35</v>
      </c>
      <c r="AB68">
        <v>1760850</v>
      </c>
      <c r="AC68">
        <v>5</v>
      </c>
      <c r="AE68">
        <v>7</v>
      </c>
      <c r="AF68" t="s">
        <v>15</v>
      </c>
      <c r="AG68">
        <v>21</v>
      </c>
      <c r="AI68" t="s">
        <v>267</v>
      </c>
    </row>
    <row r="69" spans="1:35" x14ac:dyDescent="0.25">
      <c r="A69" s="8" t="s">
        <v>241</v>
      </c>
      <c r="B69" s="52">
        <v>12</v>
      </c>
      <c r="C69" s="6" t="s">
        <v>274</v>
      </c>
      <c r="F69" s="6" t="s">
        <v>2679</v>
      </c>
      <c r="G69" s="6" t="s">
        <v>26</v>
      </c>
      <c r="H69">
        <f>VLOOKUP(表格1_68[[#This Row],[騎師]],J!$A$1:$B$45,2,FALSE)</f>
        <v>0.21897810218978103</v>
      </c>
      <c r="I69" s="6" t="s">
        <v>27</v>
      </c>
      <c r="J69">
        <f>VLOOKUP(表格1_68[[#This Row],[練馬師]],T!$A$1:$B$23,2,FALSE)</f>
        <v>0.23702031602708803</v>
      </c>
      <c r="K69">
        <v>3</v>
      </c>
      <c r="L69">
        <f>VLOOKUP(表格1_68[[#This Row],[檔位]],'1650M'!$A$1:$B$14,2,0)</f>
        <v>0.28999999999999998</v>
      </c>
      <c r="M69">
        <v>116</v>
      </c>
      <c r="N69" s="43">
        <f t="shared" si="10"/>
        <v>0.54994238260791795</v>
      </c>
      <c r="O69" t="str">
        <f>VLOOKUP(表格1_68[[#This Row],[馬名]],'M2'!$A$4:$H$161,8,0)</f>
        <v>放頭</v>
      </c>
      <c r="P69">
        <v>3</v>
      </c>
      <c r="Q69">
        <v>4</v>
      </c>
      <c r="R69">
        <v>11</v>
      </c>
      <c r="S69">
        <v>9</v>
      </c>
      <c r="T69">
        <v>6</v>
      </c>
      <c r="U69">
        <v>7</v>
      </c>
      <c r="V69">
        <f t="shared" si="11"/>
        <v>0.20714285714285718</v>
      </c>
      <c r="W69">
        <f>VLOOKUP(表格1_68[[#This Row],[負磅]],W!$A$1:$B$32,2,FALSE)</f>
        <v>0.09</v>
      </c>
      <c r="X69">
        <v>41</v>
      </c>
      <c r="Y69">
        <v>1</v>
      </c>
      <c r="Z69">
        <v>38.840000000000003</v>
      </c>
      <c r="AB69">
        <v>614250</v>
      </c>
      <c r="AC69">
        <v>4</v>
      </c>
      <c r="AE69">
        <v>0</v>
      </c>
      <c r="AF69" t="s">
        <v>15</v>
      </c>
      <c r="AG69">
        <v>21</v>
      </c>
      <c r="AI69" t="s">
        <v>276</v>
      </c>
    </row>
    <row r="70" spans="1:35" x14ac:dyDescent="0.25">
      <c r="A70" s="8" t="s">
        <v>241</v>
      </c>
      <c r="B70" s="52">
        <v>6</v>
      </c>
      <c r="C70" s="6" t="s">
        <v>256</v>
      </c>
      <c r="F70" s="6" t="s">
        <v>2679</v>
      </c>
      <c r="G70" s="6" t="s">
        <v>146</v>
      </c>
      <c r="H70">
        <f>VLOOKUP(表格1_68[[#This Row],[騎師]],J!$A$1:$B$45,2,FALSE)</f>
        <v>0.2857142857142857</v>
      </c>
      <c r="I70" s="6" t="s">
        <v>40</v>
      </c>
      <c r="J70">
        <f>VLOOKUP(表格1_68[[#This Row],[練馬師]],T!$A$1:$B$23,2,FALSE)</f>
        <v>0.21296296296296297</v>
      </c>
      <c r="K70">
        <v>4</v>
      </c>
      <c r="L70">
        <f>VLOOKUP(表格1_68[[#This Row],[檔位]],'1650M'!$A$1:$B$14,2,0)</f>
        <v>0.33</v>
      </c>
      <c r="M70">
        <v>132</v>
      </c>
      <c r="N70" s="43">
        <f t="shared" si="10"/>
        <v>0.29731746031746031</v>
      </c>
      <c r="O70" t="str">
        <f>VLOOKUP(表格1_68[[#This Row],[馬名]],'M2'!$A$4:$H$161,8,0)</f>
        <v>中後</v>
      </c>
      <c r="P70">
        <v>11</v>
      </c>
      <c r="Q70">
        <v>10</v>
      </c>
      <c r="R70">
        <v>12</v>
      </c>
      <c r="S70">
        <v>11</v>
      </c>
      <c r="T70">
        <v>3</v>
      </c>
      <c r="U70">
        <v>1</v>
      </c>
      <c r="V70">
        <f t="shared" si="11"/>
        <v>8.5714285714285729E-2</v>
      </c>
      <c r="W70">
        <f>VLOOKUP(表格1_68[[#This Row],[負磅]],W!$A$1:$B$32,2,FALSE)</f>
        <v>-7.0000000000000007E-2</v>
      </c>
      <c r="X70">
        <v>57</v>
      </c>
      <c r="Y70">
        <v>1</v>
      </c>
      <c r="Z70">
        <v>39.97</v>
      </c>
      <c r="AB70">
        <v>1335550</v>
      </c>
      <c r="AC70">
        <v>5</v>
      </c>
      <c r="AE70">
        <v>-2</v>
      </c>
      <c r="AF70" t="s">
        <v>29</v>
      </c>
      <c r="AG70">
        <v>59</v>
      </c>
      <c r="AH70" t="s">
        <v>133</v>
      </c>
      <c r="AI70" t="s">
        <v>258</v>
      </c>
    </row>
    <row r="71" spans="1:35" x14ac:dyDescent="0.25">
      <c r="A71" s="8" t="s">
        <v>241</v>
      </c>
      <c r="B71" s="6">
        <v>5</v>
      </c>
      <c r="C71" s="48" t="s">
        <v>253</v>
      </c>
      <c r="G71" s="6" t="s">
        <v>19</v>
      </c>
      <c r="H71">
        <f>VLOOKUP(表格1_68[[#This Row],[騎師]],J!$A$1:$B$45,2,FALSE)</f>
        <v>0.22222222222222221</v>
      </c>
      <c r="I71" s="6" t="s">
        <v>95</v>
      </c>
      <c r="J71">
        <f>VLOOKUP(表格1_68[[#This Row],[練馬師]],T!$A$1:$B$23,2,FALSE)</f>
        <v>0.29569892473118281</v>
      </c>
      <c r="K71">
        <v>5</v>
      </c>
      <c r="L71">
        <f>VLOOKUP(表格1_68[[#This Row],[檔位]],'1650M'!$A$1:$B$14,2,0)</f>
        <v>0.32</v>
      </c>
      <c r="M71">
        <v>128</v>
      </c>
      <c r="N71" s="43">
        <f t="shared" si="10"/>
        <v>0.53909062980030731</v>
      </c>
      <c r="O71" t="str">
        <f>VLOOKUP(表格1_68[[#This Row],[馬名]],'M2'!$A$4:$H$161,8,0)</f>
        <v>中後</v>
      </c>
      <c r="P71">
        <v>5</v>
      </c>
      <c r="Q71">
        <v>5</v>
      </c>
      <c r="R71">
        <v>2</v>
      </c>
      <c r="S71">
        <v>4</v>
      </c>
      <c r="T71">
        <v>7</v>
      </c>
      <c r="U71">
        <v>4</v>
      </c>
      <c r="V71">
        <f t="shared" si="11"/>
        <v>0.28571428571428575</v>
      </c>
      <c r="W71">
        <f>VLOOKUP(表格1_68[[#This Row],[負磅]],W!$A$1:$B$32,2,FALSE)</f>
        <v>-2.9999999999999898E-2</v>
      </c>
      <c r="X71">
        <v>58</v>
      </c>
      <c r="Y71">
        <v>1</v>
      </c>
      <c r="Z71">
        <v>39.42</v>
      </c>
      <c r="AB71">
        <v>845750</v>
      </c>
      <c r="AC71">
        <v>6</v>
      </c>
      <c r="AE71">
        <v>-2</v>
      </c>
      <c r="AF71" t="s">
        <v>29</v>
      </c>
      <c r="AG71">
        <v>21</v>
      </c>
      <c r="AH71" t="s">
        <v>30</v>
      </c>
      <c r="AI71" t="s">
        <v>255</v>
      </c>
    </row>
    <row r="72" spans="1:35" x14ac:dyDescent="0.25">
      <c r="A72" s="8" t="s">
        <v>241</v>
      </c>
      <c r="B72" s="6">
        <v>10</v>
      </c>
      <c r="C72" s="6" t="s">
        <v>268</v>
      </c>
      <c r="G72" s="6" t="s">
        <v>39</v>
      </c>
      <c r="H72">
        <f>VLOOKUP(表格1_68[[#This Row],[騎師]],J!$A$1:$B$45,2,FALSE)</f>
        <v>0.23636363636363636</v>
      </c>
      <c r="I72" s="6" t="s">
        <v>62</v>
      </c>
      <c r="J72">
        <f>VLOOKUP(表格1_68[[#This Row],[練馬師]],T!$A$1:$B$23,2,FALSE)</f>
        <v>0.16666666666666666</v>
      </c>
      <c r="K72">
        <v>6</v>
      </c>
      <c r="L72">
        <f>VLOOKUP(表格1_68[[#This Row],[檔位]],'1650M'!$A$1:$B$14,2,0)</f>
        <v>0.22</v>
      </c>
      <c r="M72">
        <v>123</v>
      </c>
      <c r="N72" s="43">
        <f t="shared" si="10"/>
        <v>0.48605194805194812</v>
      </c>
      <c r="O72" t="str">
        <f>VLOOKUP(表格1_68[[#This Row],[馬名]],'M2'!$A$4:$H$161,8,0)</f>
        <v>留後</v>
      </c>
      <c r="P72">
        <v>2</v>
      </c>
      <c r="Q72">
        <v>5</v>
      </c>
      <c r="R72">
        <v>9</v>
      </c>
      <c r="S72">
        <v>4</v>
      </c>
      <c r="T72">
        <v>4</v>
      </c>
      <c r="U72">
        <v>12</v>
      </c>
      <c r="V72">
        <f t="shared" si="11"/>
        <v>0.25714285714285717</v>
      </c>
      <c r="W72">
        <f>VLOOKUP(表格1_68[[#This Row],[負磅]],W!$A$1:$B$32,2,FALSE)</f>
        <v>0.02</v>
      </c>
      <c r="X72">
        <v>48</v>
      </c>
      <c r="Y72">
        <v>1</v>
      </c>
      <c r="Z72">
        <v>39.9</v>
      </c>
      <c r="AB72">
        <v>1043000</v>
      </c>
      <c r="AC72">
        <v>6</v>
      </c>
      <c r="AE72">
        <v>0</v>
      </c>
      <c r="AF72" t="s">
        <v>15</v>
      </c>
      <c r="AG72">
        <v>18</v>
      </c>
      <c r="AH72" t="s">
        <v>158</v>
      </c>
      <c r="AI72" t="s">
        <v>270</v>
      </c>
    </row>
    <row r="73" spans="1:35" x14ac:dyDescent="0.25">
      <c r="A73" s="8" t="s">
        <v>241</v>
      </c>
      <c r="B73" s="6">
        <v>2</v>
      </c>
      <c r="C73" s="49" t="s">
        <v>244</v>
      </c>
      <c r="G73" s="47" t="s">
        <v>76</v>
      </c>
      <c r="H73">
        <f>VLOOKUP(表格1_68[[#This Row],[騎師]],J!$A$1:$B$45,2,FALSE)</f>
        <v>0.18466898954703834</v>
      </c>
      <c r="I73" s="47" t="s">
        <v>188</v>
      </c>
      <c r="J73">
        <f>VLOOKUP(表格1_68[[#This Row],[練馬師]],T!$A$1:$B$23,2,FALSE)</f>
        <v>0.19391634980988592</v>
      </c>
      <c r="K73">
        <v>7</v>
      </c>
      <c r="L73">
        <f>VLOOKUP(表格1_68[[#This Row],[檔位]],'1650M'!$A$1:$B$14,2,0)</f>
        <v>0.27</v>
      </c>
      <c r="M73">
        <v>132</v>
      </c>
      <c r="N73" s="43">
        <f t="shared" si="10"/>
        <v>0.42300417323564876</v>
      </c>
      <c r="O73" t="str">
        <f>VLOOKUP(表格1_68[[#This Row],[馬名]],'M2'!$A$4:$H$161,8,0)</f>
        <v>留後</v>
      </c>
      <c r="P73">
        <v>8</v>
      </c>
      <c r="Q73">
        <v>8</v>
      </c>
      <c r="R73">
        <v>1</v>
      </c>
      <c r="S73">
        <v>1</v>
      </c>
      <c r="T73">
        <v>8</v>
      </c>
      <c r="U73">
        <v>2</v>
      </c>
      <c r="V73">
        <f t="shared" si="11"/>
        <v>0.27142857142857146</v>
      </c>
      <c r="W73">
        <f>VLOOKUP(表格1_68[[#This Row],[負磅]],W!$A$1:$B$32,2,FALSE)</f>
        <v>-7.0000000000000007E-2</v>
      </c>
      <c r="X73">
        <v>59</v>
      </c>
      <c r="Y73">
        <v>1</v>
      </c>
      <c r="Z73">
        <v>39.4</v>
      </c>
      <c r="AB73">
        <v>2088450</v>
      </c>
      <c r="AC73">
        <v>4</v>
      </c>
      <c r="AE73">
        <v>0</v>
      </c>
      <c r="AF73" t="s">
        <v>29</v>
      </c>
      <c r="AG73">
        <v>42</v>
      </c>
      <c r="AH73" t="s">
        <v>30</v>
      </c>
      <c r="AI73" t="s">
        <v>246</v>
      </c>
    </row>
    <row r="74" spans="1:35" x14ac:dyDescent="0.25">
      <c r="A74" s="8" t="s">
        <v>241</v>
      </c>
      <c r="B74" s="6">
        <v>1</v>
      </c>
      <c r="C74" s="50" t="s">
        <v>242</v>
      </c>
      <c r="G74" s="6" t="s">
        <v>33</v>
      </c>
      <c r="H74">
        <f>VLOOKUP(表格1_68[[#This Row],[騎師]],J!$A$1:$B$45,2,FALSE)</f>
        <v>0.35058823529411764</v>
      </c>
      <c r="I74" s="6" t="s">
        <v>72</v>
      </c>
      <c r="J74">
        <f>VLOOKUP(表格1_68[[#This Row],[練馬師]],T!$A$1:$B$23,2,FALSE)</f>
        <v>0.16988416988416988</v>
      </c>
      <c r="K74">
        <v>8</v>
      </c>
      <c r="L74">
        <f>VLOOKUP(表格1_68[[#This Row],[檔位]],'1650M'!$A$1:$B$14,2,0)</f>
        <v>0.21</v>
      </c>
      <c r="M74">
        <v>134</v>
      </c>
      <c r="N74" s="43">
        <f t="shared" si="10"/>
        <v>0.42871315012491484</v>
      </c>
      <c r="O74" t="str">
        <f>VLOOKUP(表格1_68[[#This Row],[馬名]],'M2'!$A$4:$H$161,8,0)</f>
        <v>留後</v>
      </c>
      <c r="P74">
        <v>1</v>
      </c>
      <c r="Q74">
        <v>4</v>
      </c>
      <c r="R74">
        <v>3</v>
      </c>
      <c r="S74">
        <v>9</v>
      </c>
      <c r="T74">
        <v>9</v>
      </c>
      <c r="U74">
        <v>4</v>
      </c>
      <c r="V74">
        <f t="shared" si="11"/>
        <v>0.27857142857142858</v>
      </c>
      <c r="W74">
        <f>VLOOKUP(表格1_68[[#This Row],[負磅]],W!$A$1:$B$32,2,FALSE)</f>
        <v>-0.09</v>
      </c>
      <c r="X74">
        <v>59</v>
      </c>
      <c r="AB74">
        <v>995250</v>
      </c>
      <c r="AC74">
        <v>3</v>
      </c>
      <c r="AE74">
        <v>6</v>
      </c>
      <c r="AF74" t="s">
        <v>15</v>
      </c>
      <c r="AG74">
        <v>11</v>
      </c>
      <c r="AH74" t="s">
        <v>23</v>
      </c>
      <c r="AI74" t="s">
        <v>243</v>
      </c>
    </row>
    <row r="75" spans="1:35" x14ac:dyDescent="0.25">
      <c r="A75" s="8" t="s">
        <v>241</v>
      </c>
      <c r="B75" s="6">
        <v>7</v>
      </c>
      <c r="C75" s="6" t="s">
        <v>259</v>
      </c>
      <c r="G75" s="6" t="s">
        <v>50</v>
      </c>
      <c r="H75">
        <f>VLOOKUP(表格1_68[[#This Row],[騎師]],J!$A$1:$B$45,2,FALSE)</f>
        <v>0.16250000000000001</v>
      </c>
      <c r="I75" s="6" t="s">
        <v>13</v>
      </c>
      <c r="J75">
        <f>VLOOKUP(表格1_68[[#This Row],[練馬師]],T!$A$1:$B$23,2,FALSE)</f>
        <v>0.26062322946175637</v>
      </c>
      <c r="K75">
        <v>9</v>
      </c>
      <c r="L75">
        <f>VLOOKUP(表格1_68[[#This Row],[檔位]],'1650M'!$A$1:$B$14,2,0)</f>
        <v>0.18</v>
      </c>
      <c r="M75">
        <v>127</v>
      </c>
      <c r="N75" s="43">
        <f t="shared" si="10"/>
        <v>0.41465125455281276</v>
      </c>
      <c r="O75" t="str">
        <f>VLOOKUP(表格1_68[[#This Row],[馬名]],'M2'!$A$4:$H$161,8,0)</f>
        <v>放頭</v>
      </c>
      <c r="P75">
        <v>10</v>
      </c>
      <c r="Q75">
        <v>3</v>
      </c>
      <c r="R75">
        <v>8</v>
      </c>
      <c r="S75">
        <v>2</v>
      </c>
      <c r="T75">
        <v>7</v>
      </c>
      <c r="U75">
        <v>5</v>
      </c>
      <c r="V75">
        <f t="shared" si="11"/>
        <v>0.23571428571428571</v>
      </c>
      <c r="W75">
        <f>VLOOKUP(表格1_68[[#This Row],[負磅]],W!$A$1:$B$32,2,FALSE)</f>
        <v>-1.99999999999999E-2</v>
      </c>
      <c r="X75">
        <v>52</v>
      </c>
      <c r="Y75">
        <v>1</v>
      </c>
      <c r="Z75">
        <v>39.74</v>
      </c>
      <c r="AB75">
        <v>462150</v>
      </c>
      <c r="AC75">
        <v>5</v>
      </c>
      <c r="AE75">
        <v>-2</v>
      </c>
      <c r="AF75" t="s">
        <v>29</v>
      </c>
      <c r="AG75">
        <v>21</v>
      </c>
      <c r="AH75" t="s">
        <v>16</v>
      </c>
      <c r="AI75" t="s">
        <v>261</v>
      </c>
    </row>
    <row r="76" spans="1:35" x14ac:dyDescent="0.25">
      <c r="A76" s="8" t="s">
        <v>241</v>
      </c>
      <c r="B76" s="6">
        <v>4</v>
      </c>
      <c r="C76" s="6" t="s">
        <v>251</v>
      </c>
      <c r="G76" s="6" t="s">
        <v>120</v>
      </c>
      <c r="H76">
        <f>VLOOKUP(表格1_68[[#This Row],[騎師]],J!$A$1:$B$45,2,FALSE)</f>
        <v>0.15384615384615385</v>
      </c>
      <c r="I76" s="6" t="s">
        <v>46</v>
      </c>
      <c r="J76">
        <f>VLOOKUP(表格1_68[[#This Row],[練馬師]],T!$A$1:$B$23,2,FALSE)</f>
        <v>0.23048327137546468</v>
      </c>
      <c r="K76">
        <v>10</v>
      </c>
      <c r="L76">
        <f>VLOOKUP(表格1_68[[#This Row],[檔位]],'1650M'!$A$1:$B$14,2,0)</f>
        <v>0.18</v>
      </c>
      <c r="M76">
        <v>133</v>
      </c>
      <c r="N76" s="43">
        <f t="shared" si="10"/>
        <v>0.32872739899505704</v>
      </c>
      <c r="O76" t="str">
        <f>VLOOKUP(表格1_68[[#This Row],[馬名]],'M2'!$A$4:$H$161,8,0)</f>
        <v>中前</v>
      </c>
      <c r="P76">
        <v>6</v>
      </c>
      <c r="Q76">
        <v>7</v>
      </c>
      <c r="R76">
        <v>11</v>
      </c>
      <c r="S76">
        <v>1</v>
      </c>
      <c r="V76">
        <f t="shared" si="11"/>
        <v>0.22142857142857145</v>
      </c>
      <c r="W76">
        <f>VLOOKUP(表格1_68[[#This Row],[負磅]],W!$A$1:$B$32,2,FALSE)</f>
        <v>-0.08</v>
      </c>
      <c r="X76">
        <v>58</v>
      </c>
      <c r="AB76">
        <v>23400</v>
      </c>
      <c r="AC76">
        <v>4</v>
      </c>
      <c r="AE76">
        <v>-1</v>
      </c>
      <c r="AF76" t="s">
        <v>29</v>
      </c>
      <c r="AG76">
        <v>24</v>
      </c>
      <c r="AH76" t="s">
        <v>113</v>
      </c>
      <c r="AI76" t="s">
        <v>252</v>
      </c>
    </row>
    <row r="77" spans="1:35" x14ac:dyDescent="0.25">
      <c r="A77" s="8" t="s">
        <v>241</v>
      </c>
      <c r="B77" s="6">
        <v>11</v>
      </c>
      <c r="C77" s="6" t="s">
        <v>271</v>
      </c>
      <c r="G77" s="6" t="s">
        <v>61</v>
      </c>
      <c r="H77">
        <f>VLOOKUP(表格1_68[[#This Row],[騎師]],J!$A$1:$B$45,2,FALSE)</f>
        <v>0.25641025641025639</v>
      </c>
      <c r="I77" s="6" t="s">
        <v>34</v>
      </c>
      <c r="J77">
        <f>VLOOKUP(表格1_68[[#This Row],[練馬師]],T!$A$1:$B$23,2,FALSE)</f>
        <v>0.17183098591549295</v>
      </c>
      <c r="K77">
        <v>11</v>
      </c>
      <c r="L77">
        <f>VLOOKUP(表格1_68[[#This Row],[檔位]],'1650M'!$A$1:$B$14,2,0)</f>
        <v>0.14000000000000001</v>
      </c>
      <c r="M77">
        <v>116</v>
      </c>
      <c r="N77" s="43">
        <f t="shared" si="10"/>
        <v>0.56732951555486777</v>
      </c>
      <c r="O77" t="str">
        <f>VLOOKUP(表格1_68[[#This Row],[馬名]],'M2'!$A$4:$H$161,8,0)</f>
        <v>留後</v>
      </c>
      <c r="P77">
        <v>2</v>
      </c>
      <c r="Q77">
        <v>1</v>
      </c>
      <c r="R77">
        <v>8</v>
      </c>
      <c r="S77">
        <v>4</v>
      </c>
      <c r="T77">
        <v>7</v>
      </c>
      <c r="U77">
        <v>11</v>
      </c>
      <c r="V77">
        <f t="shared" si="11"/>
        <v>0.29285714285714293</v>
      </c>
      <c r="W77">
        <f>VLOOKUP(表格1_68[[#This Row],[負磅]],W!$A$1:$B$32,2,FALSE)</f>
        <v>0.09</v>
      </c>
      <c r="X77">
        <v>41</v>
      </c>
      <c r="Y77">
        <v>1</v>
      </c>
      <c r="Z77">
        <v>39.47</v>
      </c>
      <c r="AB77">
        <v>1106500</v>
      </c>
      <c r="AC77">
        <v>5</v>
      </c>
      <c r="AE77">
        <v>1</v>
      </c>
      <c r="AF77" t="s">
        <v>29</v>
      </c>
      <c r="AG77">
        <v>35</v>
      </c>
      <c r="AH77" t="s">
        <v>208</v>
      </c>
      <c r="AI77" t="s">
        <v>273</v>
      </c>
    </row>
    <row r="78" spans="1:35" x14ac:dyDescent="0.25">
      <c r="A78" s="8" t="s">
        <v>241</v>
      </c>
      <c r="B78" s="6">
        <v>8</v>
      </c>
      <c r="C78" s="6" t="s">
        <v>262</v>
      </c>
      <c r="G78" s="6" t="s">
        <v>71</v>
      </c>
      <c r="H78">
        <f>VLOOKUP(表格1_68[[#This Row],[騎師]],J!$A$1:$B$45,2,FALSE)</f>
        <v>0.24770642201834864</v>
      </c>
      <c r="I78" s="6" t="s">
        <v>126</v>
      </c>
      <c r="J78">
        <f>VLOOKUP(表格1_68[[#This Row],[練馬師]],T!$A$1:$B$23,2,FALSE)</f>
        <v>0.29607250755287007</v>
      </c>
      <c r="K78">
        <v>12</v>
      </c>
      <c r="L78">
        <f>VLOOKUP(表格1_68[[#This Row],[檔位]],'1650M'!$A$1:$B$14,2,0)</f>
        <v>0.21</v>
      </c>
      <c r="M78">
        <v>127</v>
      </c>
      <c r="N78" s="43">
        <f t="shared" si="10"/>
        <v>0.44141939315708001</v>
      </c>
      <c r="O78" t="str">
        <f>VLOOKUP(表格1_68[[#This Row],[馬名]],'M2'!$A$4:$H$161,8,0)</f>
        <v>中後</v>
      </c>
      <c r="P78">
        <v>6</v>
      </c>
      <c r="Q78">
        <v>5</v>
      </c>
      <c r="R78">
        <v>8</v>
      </c>
      <c r="S78">
        <v>7</v>
      </c>
      <c r="T78">
        <v>3</v>
      </c>
      <c r="U78">
        <v>8</v>
      </c>
      <c r="V78">
        <f t="shared" si="11"/>
        <v>0.2142857142857143</v>
      </c>
      <c r="W78">
        <f>VLOOKUP(表格1_68[[#This Row],[負磅]],W!$A$1:$B$32,2,FALSE)</f>
        <v>-1.99999999999999E-2</v>
      </c>
      <c r="X78">
        <v>52</v>
      </c>
      <c r="Y78">
        <v>1</v>
      </c>
      <c r="Z78">
        <v>39.200000000000003</v>
      </c>
      <c r="AB78">
        <v>894600</v>
      </c>
      <c r="AC78">
        <v>7</v>
      </c>
      <c r="AE78">
        <v>-2</v>
      </c>
      <c r="AF78" t="s">
        <v>15</v>
      </c>
      <c r="AG78">
        <v>21</v>
      </c>
      <c r="AH78" t="s">
        <v>30</v>
      </c>
      <c r="AI78" t="s">
        <v>264</v>
      </c>
    </row>
    <row r="79" spans="1:35" x14ac:dyDescent="0.25">
      <c r="A79" s="8" t="s">
        <v>241</v>
      </c>
      <c r="B79" s="6" t="str">
        <f>VLOOKUP(表格1_68[[#This Row],[場]],Raceinfo!$A$1:$C$9,3,0)</f>
        <v xml:space="preserve"> 第四班</v>
      </c>
      <c r="C79" s="6" t="str">
        <f>VLOOKUP(表格1_68[[#This Row],[場]],Raceinfo!$A$1:$C$9,2,0)</f>
        <v xml:space="preserve"> 1650米</v>
      </c>
      <c r="N79" s="43"/>
      <c r="O79"/>
    </row>
    <row r="80" spans="1:35" x14ac:dyDescent="0.25">
      <c r="A80" s="7" t="s">
        <v>277</v>
      </c>
      <c r="B80" s="51">
        <v>12</v>
      </c>
      <c r="C80" s="49" t="s">
        <v>315</v>
      </c>
      <c r="F80" s="6" t="s">
        <v>2679</v>
      </c>
      <c r="G80" s="6" t="s">
        <v>76</v>
      </c>
      <c r="H80">
        <f>VLOOKUP(表格1_68[[#This Row],[騎師]],J!$A$1:$B$45,2,FALSE)</f>
        <v>0.18466898954703834</v>
      </c>
      <c r="I80" s="6" t="s">
        <v>27</v>
      </c>
      <c r="J80">
        <f>VLOOKUP(表格1_68[[#This Row],[練馬師]],T!$A$1:$B$23,2,FALSE)</f>
        <v>0.23702031602708803</v>
      </c>
      <c r="K80">
        <v>1</v>
      </c>
      <c r="L80">
        <f>VLOOKUP(表格1_68[[#This Row],[檔位]],'1650M'!$A$1:$B$14,2,0)</f>
        <v>0.43</v>
      </c>
      <c r="M80">
        <v>118</v>
      </c>
      <c r="N80" s="43">
        <f t="shared" ref="N80:N91" si="12">V80+W80+(H80*0.3)+(J80*0.3)+(L80*0.4)+AD80</f>
        <v>0.77564964881509502</v>
      </c>
      <c r="O80" t="str">
        <f>VLOOKUP(表格1_68[[#This Row],[馬名]],'M2'!$A$4:$H$161,8,0)</f>
        <v>放頭</v>
      </c>
      <c r="P80">
        <v>4</v>
      </c>
      <c r="Q80">
        <v>10</v>
      </c>
      <c r="R80">
        <v>12</v>
      </c>
      <c r="S80">
        <v>1</v>
      </c>
      <c r="T80">
        <v>3</v>
      </c>
      <c r="U80">
        <v>2</v>
      </c>
      <c r="V80">
        <f t="shared" ref="V80:V91" si="13">((1-(P80/14))*0.1*IF(P80&lt;&gt;0,1,0)) + ((1-(Q80/14))*0.1*IF(Q80&lt;&gt;0,1,0)) + ((1-(R80/14))*0.1*IF(R80&lt;&gt;0,1,0)) + ((1-(S80/14))*0.1*IF(S80&lt;&gt;0,1,0))</f>
        <v>0.20714285714285716</v>
      </c>
      <c r="W80">
        <f>VLOOKUP(表格1_68[[#This Row],[負磅]],W!$A$1:$B$32,2,FALSE)</f>
        <v>7.0000000000000007E-2</v>
      </c>
      <c r="X80">
        <v>61</v>
      </c>
      <c r="Y80">
        <v>1</v>
      </c>
      <c r="Z80">
        <v>40.51</v>
      </c>
      <c r="AB80">
        <v>1269600</v>
      </c>
      <c r="AC80">
        <v>4</v>
      </c>
      <c r="AD80">
        <f>VLOOKUP(表格1_68[[#This Row],[馬齡]],SPB!$A$1:$B$9,2,FALSE)</f>
        <v>0.2</v>
      </c>
      <c r="AE80">
        <v>-1</v>
      </c>
      <c r="AF80" t="s">
        <v>15</v>
      </c>
      <c r="AG80">
        <v>15</v>
      </c>
      <c r="AH80" t="s">
        <v>16</v>
      </c>
      <c r="AI80" t="s">
        <v>317</v>
      </c>
    </row>
    <row r="81" spans="1:35" x14ac:dyDescent="0.25">
      <c r="A81" s="7" t="s">
        <v>277</v>
      </c>
      <c r="B81" s="6">
        <v>4</v>
      </c>
      <c r="C81" s="6" t="s">
        <v>289</v>
      </c>
      <c r="G81" s="6" t="s">
        <v>201</v>
      </c>
      <c r="H81">
        <f>VLOOKUP(表格1_68[[#This Row],[騎師]],J!$A$1:$B$45,2,FALSE)</f>
        <v>0.23364485981308411</v>
      </c>
      <c r="I81" s="6" t="s">
        <v>57</v>
      </c>
      <c r="J81">
        <f>VLOOKUP(表格1_68[[#This Row],[練馬師]],T!$A$1:$B$23,2,FALSE)</f>
        <v>0.25617283950617287</v>
      </c>
      <c r="K81">
        <v>2</v>
      </c>
      <c r="L81">
        <f>VLOOKUP(表格1_68[[#This Row],[檔位]],'1650M'!$A$1:$B$14,2,0)</f>
        <v>0.34</v>
      </c>
      <c r="M81">
        <v>131</v>
      </c>
      <c r="N81" s="43">
        <f t="shared" si="12"/>
        <v>0.43008816693863422</v>
      </c>
      <c r="O81" t="str">
        <f>VLOOKUP(表格1_68[[#This Row],[馬名]],'M2'!$A$4:$H$161,8,0)</f>
        <v>中前</v>
      </c>
      <c r="P81">
        <v>2</v>
      </c>
      <c r="Q81">
        <v>7</v>
      </c>
      <c r="R81">
        <v>5</v>
      </c>
      <c r="S81">
        <v>13</v>
      </c>
      <c r="T81">
        <v>7</v>
      </c>
      <c r="U81">
        <v>2</v>
      </c>
      <c r="V81">
        <f t="shared" si="13"/>
        <v>0.20714285714285716</v>
      </c>
      <c r="W81">
        <f>VLOOKUP(表格1_68[[#This Row],[負磅]],W!$A$1:$B$32,2,FALSE)</f>
        <v>-0.06</v>
      </c>
      <c r="X81">
        <v>72</v>
      </c>
      <c r="Y81">
        <v>1</v>
      </c>
      <c r="Z81">
        <v>38.85</v>
      </c>
      <c r="AB81">
        <v>2429250</v>
      </c>
      <c r="AC81">
        <v>6</v>
      </c>
      <c r="AD81">
        <f>VLOOKUP(表格1_68[[#This Row],[馬齡]],SPB!$A$1:$B$9,2,FALSE)</f>
        <v>0</v>
      </c>
      <c r="AE81">
        <v>1</v>
      </c>
      <c r="AF81">
        <v>1</v>
      </c>
      <c r="AG81">
        <v>21</v>
      </c>
      <c r="AH81" t="s">
        <v>113</v>
      </c>
      <c r="AI81" t="s">
        <v>291</v>
      </c>
    </row>
    <row r="82" spans="1:35" x14ac:dyDescent="0.25">
      <c r="A82" s="7" t="s">
        <v>277</v>
      </c>
      <c r="B82" s="6">
        <v>1</v>
      </c>
      <c r="C82" s="49" t="s">
        <v>278</v>
      </c>
      <c r="G82" s="6" t="s">
        <v>56</v>
      </c>
      <c r="H82">
        <f>VLOOKUP(表格1_68[[#This Row],[騎師]],J!$A$1:$B$45,2,FALSE)</f>
        <v>0.26984126984126983</v>
      </c>
      <c r="I82" s="6" t="s">
        <v>279</v>
      </c>
      <c r="J82">
        <f>VLOOKUP(表格1_68[[#This Row],[練馬師]],T!$A$1:$B$23,2,FALSE)</f>
        <v>0.29032258064516131</v>
      </c>
      <c r="K82">
        <v>3</v>
      </c>
      <c r="L82">
        <f>VLOOKUP(表格1_68[[#This Row],[檔位]],'1650M'!$A$1:$B$14,2,0)</f>
        <v>0.28999999999999998</v>
      </c>
      <c r="M82">
        <v>134</v>
      </c>
      <c r="N82" s="43">
        <f t="shared" si="12"/>
        <v>0.45119201228878647</v>
      </c>
      <c r="O82" t="str">
        <f>VLOOKUP(表格1_68[[#This Row],[馬名]],'M2'!$A$4:$H$161,8,0)</f>
        <v>放頭</v>
      </c>
      <c r="P82">
        <v>1</v>
      </c>
      <c r="Q82">
        <v>10</v>
      </c>
      <c r="R82">
        <v>7</v>
      </c>
      <c r="S82">
        <v>2</v>
      </c>
      <c r="T82">
        <v>4</v>
      </c>
      <c r="U82">
        <v>2</v>
      </c>
      <c r="V82">
        <f t="shared" si="13"/>
        <v>0.25714285714285717</v>
      </c>
      <c r="W82">
        <f>VLOOKUP(表格1_68[[#This Row],[負磅]],W!$A$1:$B$32,2,FALSE)</f>
        <v>-0.09</v>
      </c>
      <c r="X82">
        <v>75</v>
      </c>
      <c r="Y82">
        <v>1</v>
      </c>
      <c r="Z82">
        <v>38.82</v>
      </c>
      <c r="AB82">
        <v>4780000</v>
      </c>
      <c r="AC82">
        <v>4</v>
      </c>
      <c r="AD82">
        <v>0</v>
      </c>
      <c r="AE82">
        <v>6</v>
      </c>
      <c r="AF82">
        <v>1</v>
      </c>
      <c r="AG82">
        <v>35</v>
      </c>
      <c r="AH82" t="s">
        <v>30</v>
      </c>
      <c r="AI82" t="s">
        <v>281</v>
      </c>
    </row>
    <row r="83" spans="1:35" x14ac:dyDescent="0.25">
      <c r="A83" s="7" t="s">
        <v>277</v>
      </c>
      <c r="B83" s="6">
        <v>3</v>
      </c>
      <c r="C83" s="48" t="s">
        <v>285</v>
      </c>
      <c r="G83" s="6" t="s">
        <v>33</v>
      </c>
      <c r="H83">
        <f>VLOOKUP(表格1_68[[#This Row],[騎師]],J!$A$1:$B$45,2,FALSE)</f>
        <v>0.35058823529411764</v>
      </c>
      <c r="I83" s="6" t="s">
        <v>95</v>
      </c>
      <c r="J83">
        <f>VLOOKUP(表格1_68[[#This Row],[練馬師]],T!$A$1:$B$23,2,FALSE)</f>
        <v>0.29569892473118281</v>
      </c>
      <c r="K83">
        <v>4</v>
      </c>
      <c r="L83">
        <f>VLOOKUP(表格1_68[[#This Row],[檔位]],'1650M'!$A$1:$B$14,2,0)</f>
        <v>0.33</v>
      </c>
      <c r="M83">
        <v>131</v>
      </c>
      <c r="N83" s="43">
        <f t="shared" si="12"/>
        <v>0.50874329086473302</v>
      </c>
      <c r="O83" t="str">
        <f>VLOOKUP(表格1_68[[#This Row],[馬名]],'M2'!$A$4:$H$161,8,0)</f>
        <v>中後</v>
      </c>
      <c r="P83">
        <v>5</v>
      </c>
      <c r="Q83">
        <v>7</v>
      </c>
      <c r="R83">
        <v>2</v>
      </c>
      <c r="S83">
        <v>8</v>
      </c>
      <c r="T83">
        <v>5</v>
      </c>
      <c r="U83">
        <v>1</v>
      </c>
      <c r="V83">
        <f t="shared" si="13"/>
        <v>0.24285714285714288</v>
      </c>
      <c r="W83">
        <f>VLOOKUP(表格1_68[[#This Row],[負磅]],W!$A$1:$B$32,2,FALSE)</f>
        <v>-0.06</v>
      </c>
      <c r="X83">
        <v>72</v>
      </c>
      <c r="Y83">
        <v>1</v>
      </c>
      <c r="Z83">
        <v>38.950000000000003</v>
      </c>
      <c r="AB83">
        <v>2848700</v>
      </c>
      <c r="AC83">
        <v>7</v>
      </c>
      <c r="AD83">
        <f>VLOOKUP(表格1_68[[#This Row],[馬齡]],SPB!$A$1:$B$9,2,FALSE)</f>
        <v>0</v>
      </c>
      <c r="AE83">
        <v>-1</v>
      </c>
      <c r="AF83" t="s">
        <v>29</v>
      </c>
      <c r="AG83">
        <v>32</v>
      </c>
      <c r="AH83" t="s">
        <v>287</v>
      </c>
      <c r="AI83" t="s">
        <v>288</v>
      </c>
    </row>
    <row r="84" spans="1:35" x14ac:dyDescent="0.25">
      <c r="A84" s="7" t="s">
        <v>277</v>
      </c>
      <c r="B84" s="6">
        <v>8</v>
      </c>
      <c r="C84" s="49" t="s">
        <v>302</v>
      </c>
      <c r="F84" s="6" t="s">
        <v>2679</v>
      </c>
      <c r="G84" s="6" t="s">
        <v>50</v>
      </c>
      <c r="H84">
        <f>VLOOKUP(表格1_68[[#This Row],[騎師]],J!$A$1:$B$45,2,FALSE)</f>
        <v>0.16250000000000001</v>
      </c>
      <c r="I84" s="6" t="s">
        <v>131</v>
      </c>
      <c r="J84">
        <f>VLOOKUP(表格1_68[[#This Row],[練馬師]],T!$A$1:$B$23,2,FALSE)</f>
        <v>0.30263157894736842</v>
      </c>
      <c r="K84">
        <v>5</v>
      </c>
      <c r="L84">
        <f>VLOOKUP(表格1_68[[#This Row],[檔位]],'1650M'!$A$1:$B$14,2,0)</f>
        <v>0.32</v>
      </c>
      <c r="M84">
        <v>127</v>
      </c>
      <c r="N84" s="43">
        <f t="shared" si="12"/>
        <v>0.74039661654135358</v>
      </c>
      <c r="O84" t="str">
        <f>VLOOKUP(表格1_68[[#This Row],[馬名]],'M2'!$A$4:$H$161,8,0)</f>
        <v>放頭</v>
      </c>
      <c r="P84">
        <v>8</v>
      </c>
      <c r="Q84">
        <v>1</v>
      </c>
      <c r="R84">
        <v>3</v>
      </c>
      <c r="S84">
        <v>3</v>
      </c>
      <c r="T84">
        <v>3</v>
      </c>
      <c r="U84">
        <v>6</v>
      </c>
      <c r="V84">
        <f t="shared" si="13"/>
        <v>0.29285714285714287</v>
      </c>
      <c r="W84">
        <f>VLOOKUP(表格1_68[[#This Row],[負磅]],W!$A$1:$B$32,2,FALSE)</f>
        <v>-1.99999999999999E-2</v>
      </c>
      <c r="X84">
        <v>68</v>
      </c>
      <c r="Y84">
        <v>1</v>
      </c>
      <c r="Z84">
        <v>38.54</v>
      </c>
      <c r="AB84">
        <v>1099850</v>
      </c>
      <c r="AC84">
        <v>4</v>
      </c>
      <c r="AD84">
        <f>VLOOKUP(表格1_68[[#This Row],[馬齡]],SPB!$A$1:$B$9,2,FALSE)</f>
        <v>0.2</v>
      </c>
      <c r="AE84">
        <v>0</v>
      </c>
      <c r="AF84" t="s">
        <v>15</v>
      </c>
      <c r="AG84">
        <v>42</v>
      </c>
      <c r="AH84" t="s">
        <v>133</v>
      </c>
      <c r="AI84" t="s">
        <v>304</v>
      </c>
    </row>
    <row r="85" spans="1:35" x14ac:dyDescent="0.25">
      <c r="A85" s="7" t="s">
        <v>277</v>
      </c>
      <c r="B85" s="6">
        <v>5</v>
      </c>
      <c r="C85" s="6" t="s">
        <v>292</v>
      </c>
      <c r="G85" s="6" t="s">
        <v>120</v>
      </c>
      <c r="H85">
        <f>VLOOKUP(表格1_68[[#This Row],[騎師]],J!$A$1:$B$45,2,FALSE)</f>
        <v>0.15384615384615385</v>
      </c>
      <c r="I85" s="6" t="s">
        <v>77</v>
      </c>
      <c r="J85">
        <f>VLOOKUP(表格1_68[[#This Row],[練馬師]],T!$A$1:$B$23,2,FALSE)</f>
        <v>0.22580645161290322</v>
      </c>
      <c r="K85">
        <v>6</v>
      </c>
      <c r="L85">
        <f>VLOOKUP(表格1_68[[#This Row],[檔位]],'1650M'!$A$1:$B$14,2,0)</f>
        <v>0.22</v>
      </c>
      <c r="M85">
        <v>129</v>
      </c>
      <c r="N85" s="43">
        <f t="shared" si="12"/>
        <v>0.29761006735200296</v>
      </c>
      <c r="O85" t="str">
        <f>VLOOKUP(表格1_68[[#This Row],[馬名]],'M2'!$A$4:$H$161,8,0)</f>
        <v>中前</v>
      </c>
      <c r="P85">
        <v>9</v>
      </c>
      <c r="Q85">
        <v>11</v>
      </c>
      <c r="R85">
        <v>11</v>
      </c>
      <c r="S85">
        <v>6</v>
      </c>
      <c r="T85">
        <v>10</v>
      </c>
      <c r="U85">
        <v>9</v>
      </c>
      <c r="V85">
        <f t="shared" si="13"/>
        <v>0.13571428571428573</v>
      </c>
      <c r="W85">
        <f>VLOOKUP(表格1_68[[#This Row],[負磅]],W!$A$1:$B$32,2,FALSE)</f>
        <v>-3.9999999999999897E-2</v>
      </c>
      <c r="X85">
        <v>70</v>
      </c>
      <c r="Y85">
        <v>1</v>
      </c>
      <c r="Z85">
        <v>39.729999999999997</v>
      </c>
      <c r="AB85">
        <v>290600</v>
      </c>
      <c r="AC85">
        <v>7</v>
      </c>
      <c r="AD85">
        <f>VLOOKUP(表格1_68[[#This Row],[馬齡]],SPB!$A$1:$B$9,2,FALSE)</f>
        <v>0</v>
      </c>
      <c r="AE85">
        <v>-3</v>
      </c>
      <c r="AF85" t="s">
        <v>15</v>
      </c>
      <c r="AG85">
        <v>18</v>
      </c>
      <c r="AH85" t="s">
        <v>294</v>
      </c>
      <c r="AI85" t="s">
        <v>295</v>
      </c>
    </row>
    <row r="86" spans="1:35" x14ac:dyDescent="0.25">
      <c r="A86" s="7" t="s">
        <v>277</v>
      </c>
      <c r="B86" s="6">
        <v>7</v>
      </c>
      <c r="C86" s="6" t="s">
        <v>299</v>
      </c>
      <c r="G86" s="6" t="s">
        <v>61</v>
      </c>
      <c r="H86">
        <f>VLOOKUP(表格1_68[[#This Row],[騎師]],J!$A$1:$B$45,2,FALSE)</f>
        <v>0.25641025641025639</v>
      </c>
      <c r="I86" s="6" t="s">
        <v>116</v>
      </c>
      <c r="J86">
        <f>VLOOKUP(表格1_68[[#This Row],[練馬師]],T!$A$1:$B$23,2,FALSE)</f>
        <v>0.23456790123456789</v>
      </c>
      <c r="K86">
        <v>7</v>
      </c>
      <c r="L86">
        <f>VLOOKUP(表格1_68[[#This Row],[檔位]],'1650M'!$A$1:$B$14,2,0)</f>
        <v>0.27</v>
      </c>
      <c r="M86">
        <v>127</v>
      </c>
      <c r="N86" s="43">
        <f t="shared" si="12"/>
        <v>0.42815059015059032</v>
      </c>
      <c r="O86" t="str">
        <f>VLOOKUP(表格1_68[[#This Row],[馬名]],'M2'!$A$4:$H$161,8,0)</f>
        <v>放頭</v>
      </c>
      <c r="P86">
        <v>2</v>
      </c>
      <c r="Q86">
        <v>3</v>
      </c>
      <c r="R86">
        <v>10</v>
      </c>
      <c r="S86">
        <v>14</v>
      </c>
      <c r="T86">
        <v>7</v>
      </c>
      <c r="U86">
        <v>6</v>
      </c>
      <c r="V86">
        <f t="shared" si="13"/>
        <v>0.19285714285714289</v>
      </c>
      <c r="W86">
        <f>VLOOKUP(表格1_68[[#This Row],[負磅]],W!$A$1:$B$32,2,FALSE)</f>
        <v>-1.99999999999999E-2</v>
      </c>
      <c r="X86">
        <v>68</v>
      </c>
      <c r="Y86">
        <v>1</v>
      </c>
      <c r="Z86">
        <v>39.950000000000003</v>
      </c>
      <c r="AB86">
        <v>3574350</v>
      </c>
      <c r="AC86">
        <v>4</v>
      </c>
      <c r="AD86">
        <v>0</v>
      </c>
      <c r="AE86">
        <v>1</v>
      </c>
      <c r="AF86">
        <v>1</v>
      </c>
      <c r="AG86">
        <v>35</v>
      </c>
      <c r="AH86" t="s">
        <v>30</v>
      </c>
      <c r="AI86" t="s">
        <v>301</v>
      </c>
    </row>
    <row r="87" spans="1:35" x14ac:dyDescent="0.25">
      <c r="A87" s="7" t="s">
        <v>277</v>
      </c>
      <c r="B87" s="6">
        <v>2</v>
      </c>
      <c r="C87" s="49" t="s">
        <v>282</v>
      </c>
      <c r="G87" s="6" t="s">
        <v>146</v>
      </c>
      <c r="H87">
        <f>VLOOKUP(表格1_68[[#This Row],[騎師]],J!$A$1:$B$45,2,FALSE)</f>
        <v>0.2857142857142857</v>
      </c>
      <c r="I87" s="6" t="s">
        <v>103</v>
      </c>
      <c r="J87">
        <f>VLOOKUP(表格1_68[[#This Row],[練馬師]],T!$A$1:$B$23,2,FALSE)</f>
        <v>0.34313725490196079</v>
      </c>
      <c r="K87">
        <v>8</v>
      </c>
      <c r="L87">
        <f>VLOOKUP(表格1_68[[#This Row],[檔位]],'1650M'!$A$1:$B$14,2,0)</f>
        <v>0.21</v>
      </c>
      <c r="M87">
        <v>131</v>
      </c>
      <c r="N87" s="43">
        <f t="shared" si="12"/>
        <v>0.42694117647058821</v>
      </c>
      <c r="O87" t="str">
        <f>VLOOKUP(表格1_68[[#This Row],[馬名]],'M2'!$A$4:$H$161,8,0)</f>
        <v>中後</v>
      </c>
      <c r="P87">
        <v>10</v>
      </c>
      <c r="Q87">
        <v>6</v>
      </c>
      <c r="R87">
        <v>9</v>
      </c>
      <c r="S87">
        <v>1</v>
      </c>
      <c r="T87">
        <v>1</v>
      </c>
      <c r="U87">
        <v>7</v>
      </c>
      <c r="V87">
        <f t="shared" si="13"/>
        <v>0.2142857142857143</v>
      </c>
      <c r="W87">
        <f>VLOOKUP(表格1_68[[#This Row],[負磅]],W!$A$1:$B$32,2,FALSE)</f>
        <v>-0.06</v>
      </c>
      <c r="X87">
        <v>72</v>
      </c>
      <c r="Y87">
        <v>1</v>
      </c>
      <c r="Z87">
        <v>38.909999999999997</v>
      </c>
      <c r="AB87">
        <v>3050450</v>
      </c>
      <c r="AC87">
        <v>6</v>
      </c>
      <c r="AD87">
        <f>VLOOKUP(表格1_68[[#This Row],[馬齡]],SPB!$A$1:$B$9,2,FALSE)</f>
        <v>0</v>
      </c>
      <c r="AE87">
        <v>-1</v>
      </c>
      <c r="AF87" t="s">
        <v>15</v>
      </c>
      <c r="AG87">
        <v>21</v>
      </c>
      <c r="AH87" t="s">
        <v>158</v>
      </c>
      <c r="AI87" t="s">
        <v>284</v>
      </c>
    </row>
    <row r="88" spans="1:35" x14ac:dyDescent="0.25">
      <c r="A88" s="7" t="s">
        <v>277</v>
      </c>
      <c r="B88" s="6">
        <v>9</v>
      </c>
      <c r="C88" s="6" t="s">
        <v>305</v>
      </c>
      <c r="G88" s="6" t="s">
        <v>140</v>
      </c>
      <c r="H88">
        <f>VLOOKUP(表格1_68[[#This Row],[騎師]],J!$A$1:$B$45,2,FALSE)</f>
        <v>0.1165644171779141</v>
      </c>
      <c r="I88" s="6" t="s">
        <v>34</v>
      </c>
      <c r="J88">
        <f>VLOOKUP(表格1_68[[#This Row],[練馬師]],T!$A$1:$B$23,2,FALSE)</f>
        <v>0.17183098591549295</v>
      </c>
      <c r="K88">
        <v>9</v>
      </c>
      <c r="L88">
        <f>VLOOKUP(表格1_68[[#This Row],[檔位]],'1650M'!$A$1:$B$14,2,0)</f>
        <v>0.18</v>
      </c>
      <c r="M88">
        <v>124</v>
      </c>
      <c r="N88" s="43">
        <f t="shared" si="12"/>
        <v>0.38994719235659359</v>
      </c>
      <c r="O88" t="str">
        <f>VLOOKUP(表格1_68[[#This Row],[馬名]],'M2'!$A$4:$H$161,8,0)</f>
        <v>中前</v>
      </c>
      <c r="P88">
        <v>11</v>
      </c>
      <c r="Q88">
        <v>1</v>
      </c>
      <c r="R88">
        <v>4</v>
      </c>
      <c r="S88">
        <v>9</v>
      </c>
      <c r="T88">
        <v>5</v>
      </c>
      <c r="U88">
        <v>3</v>
      </c>
      <c r="V88">
        <f t="shared" si="13"/>
        <v>0.22142857142857142</v>
      </c>
      <c r="W88">
        <f>VLOOKUP(表格1_68[[#This Row],[負磅]],W!$A$1:$B$32,2,FALSE)</f>
        <v>0.01</v>
      </c>
      <c r="X88">
        <v>65</v>
      </c>
      <c r="Y88">
        <v>1</v>
      </c>
      <c r="Z88">
        <v>39.299999999999997</v>
      </c>
      <c r="AB88">
        <v>1587950</v>
      </c>
      <c r="AC88">
        <v>6</v>
      </c>
      <c r="AD88">
        <f>VLOOKUP(表格1_68[[#This Row],[馬齡]],SPB!$A$1:$B$9,2,FALSE)</f>
        <v>0</v>
      </c>
      <c r="AE88">
        <v>0</v>
      </c>
      <c r="AF88" t="s">
        <v>15</v>
      </c>
      <c r="AG88">
        <v>42</v>
      </c>
      <c r="AH88" t="s">
        <v>307</v>
      </c>
      <c r="AI88" t="s">
        <v>308</v>
      </c>
    </row>
    <row r="89" spans="1:35" x14ac:dyDescent="0.25">
      <c r="A89" s="7" t="s">
        <v>277</v>
      </c>
      <c r="B89" s="6">
        <v>10</v>
      </c>
      <c r="C89" s="6" t="s">
        <v>309</v>
      </c>
      <c r="G89" s="6" t="s">
        <v>19</v>
      </c>
      <c r="H89">
        <f>VLOOKUP(表格1_68[[#This Row],[騎師]],J!$A$1:$B$45,2,FALSE)</f>
        <v>0.22222222222222221</v>
      </c>
      <c r="I89" s="6" t="s">
        <v>68</v>
      </c>
      <c r="J89">
        <f>VLOOKUP(表格1_68[[#This Row],[練馬師]],T!$A$1:$B$23,2,FALSE)</f>
        <v>0.28244274809160308</v>
      </c>
      <c r="K89">
        <v>10</v>
      </c>
      <c r="L89">
        <f>VLOOKUP(表格1_68[[#This Row],[檔位]],'1650M'!$A$1:$B$14,2,0)</f>
        <v>0.18</v>
      </c>
      <c r="M89">
        <v>119</v>
      </c>
      <c r="N89" s="43">
        <f t="shared" si="12"/>
        <v>0.49768520537986188</v>
      </c>
      <c r="O89" t="str">
        <f>VLOOKUP(表格1_68[[#This Row],[馬名]],'M2'!$A$4:$H$161,8,0)</f>
        <v>留後</v>
      </c>
      <c r="P89">
        <v>12</v>
      </c>
      <c r="V89">
        <f t="shared" si="13"/>
        <v>1.428571428571429E-2</v>
      </c>
      <c r="W89">
        <f>VLOOKUP(表格1_68[[#This Row],[負磅]],W!$A$1:$B$32,2,FALSE)</f>
        <v>0.06</v>
      </c>
      <c r="X89">
        <v>65</v>
      </c>
      <c r="AB89">
        <v>0</v>
      </c>
      <c r="AC89">
        <v>4</v>
      </c>
      <c r="AD89">
        <f>VLOOKUP(表格1_68[[#This Row],[馬齡]],SPB!$A$1:$B$9,2,FALSE)</f>
        <v>0.2</v>
      </c>
      <c r="AE89">
        <v>0</v>
      </c>
      <c r="AF89" t="s">
        <v>29</v>
      </c>
      <c r="AG89">
        <v>42</v>
      </c>
      <c r="AH89" t="s">
        <v>310</v>
      </c>
      <c r="AI89" t="s">
        <v>311</v>
      </c>
    </row>
    <row r="90" spans="1:35" x14ac:dyDescent="0.25">
      <c r="A90" s="7" t="s">
        <v>277</v>
      </c>
      <c r="B90" s="6">
        <v>11</v>
      </c>
      <c r="C90" s="6" t="s">
        <v>312</v>
      </c>
      <c r="G90" s="6" t="s">
        <v>67</v>
      </c>
      <c r="H90">
        <f>VLOOKUP(表格1_68[[#This Row],[騎師]],J!$A$1:$B$45,2,FALSE)</f>
        <v>0.16796875</v>
      </c>
      <c r="I90" s="6" t="s">
        <v>89</v>
      </c>
      <c r="J90">
        <f>VLOOKUP(表格1_68[[#This Row],[練馬師]],T!$A$1:$B$23,2,FALSE)</f>
        <v>0.25219298245614036</v>
      </c>
      <c r="K90">
        <v>11</v>
      </c>
      <c r="L90">
        <f>VLOOKUP(表格1_68[[#This Row],[檔位]],'1650M'!$A$1:$B$14,2,0)</f>
        <v>0.14000000000000001</v>
      </c>
      <c r="M90">
        <v>121</v>
      </c>
      <c r="N90" s="43">
        <f t="shared" si="12"/>
        <v>0.50776280545112784</v>
      </c>
      <c r="O90" t="str">
        <f>VLOOKUP(表格1_68[[#This Row],[馬名]],'M2'!$A$4:$H$161,8,0)</f>
        <v>放頭</v>
      </c>
      <c r="P90">
        <v>3</v>
      </c>
      <c r="Q90">
        <v>4</v>
      </c>
      <c r="R90">
        <v>3</v>
      </c>
      <c r="S90">
        <v>6</v>
      </c>
      <c r="T90">
        <v>9</v>
      </c>
      <c r="U90">
        <v>4</v>
      </c>
      <c r="V90">
        <f t="shared" si="13"/>
        <v>0.28571428571428575</v>
      </c>
      <c r="W90">
        <f>VLOOKUP(表格1_68[[#This Row],[負磅]],W!$A$1:$B$32,2,FALSE)</f>
        <v>0.04</v>
      </c>
      <c r="X90">
        <v>64</v>
      </c>
      <c r="Y90">
        <v>1</v>
      </c>
      <c r="Z90">
        <v>39.090000000000003</v>
      </c>
      <c r="AB90">
        <v>1818350</v>
      </c>
      <c r="AC90">
        <v>6</v>
      </c>
      <c r="AD90">
        <f>VLOOKUP(表格1_68[[#This Row],[馬齡]],SPB!$A$1:$B$9,2,FALSE)</f>
        <v>0</v>
      </c>
      <c r="AE90">
        <v>1</v>
      </c>
      <c r="AF90" t="s">
        <v>29</v>
      </c>
      <c r="AG90">
        <v>35</v>
      </c>
      <c r="AH90" t="s">
        <v>113</v>
      </c>
      <c r="AI90" t="s">
        <v>314</v>
      </c>
    </row>
    <row r="91" spans="1:35" x14ac:dyDescent="0.25">
      <c r="A91" s="7" t="s">
        <v>277</v>
      </c>
      <c r="B91" s="51">
        <v>6</v>
      </c>
      <c r="C91" s="50" t="s">
        <v>296</v>
      </c>
      <c r="G91" s="6" t="s">
        <v>12</v>
      </c>
      <c r="H91">
        <f>VLOOKUP(表格1_68[[#This Row],[騎師]],J!$A$1:$B$45,2,FALSE)</f>
        <v>0.51570680628272247</v>
      </c>
      <c r="I91" s="6" t="s">
        <v>121</v>
      </c>
      <c r="J91">
        <f>VLOOKUP(表格1_68[[#This Row],[練馬師]],T!$A$1:$B$23,2,FALSE)</f>
        <v>0.27138643067846607</v>
      </c>
      <c r="K91">
        <v>12</v>
      </c>
      <c r="L91">
        <f>VLOOKUP(表格1_68[[#This Row],[檔位]],'1650M'!$A$1:$B$14,2,0)</f>
        <v>0.21</v>
      </c>
      <c r="M91">
        <v>128</v>
      </c>
      <c r="N91" s="43">
        <f t="shared" si="12"/>
        <v>0.6329851139454995</v>
      </c>
      <c r="O91" t="str">
        <f>VLOOKUP(表格1_68[[#This Row],[馬名]],'M2'!$A$4:$H$161,8,0)</f>
        <v>放頭</v>
      </c>
      <c r="P91">
        <v>2</v>
      </c>
      <c r="Q91">
        <v>3</v>
      </c>
      <c r="R91">
        <v>2</v>
      </c>
      <c r="S91">
        <v>1</v>
      </c>
      <c r="T91">
        <v>1</v>
      </c>
      <c r="U91">
        <v>10</v>
      </c>
      <c r="V91">
        <f t="shared" si="13"/>
        <v>0.34285714285714292</v>
      </c>
      <c r="W91">
        <f>VLOOKUP(表格1_68[[#This Row],[負磅]],W!$A$1:$B$32,2,FALSE)</f>
        <v>-2.9999999999999898E-2</v>
      </c>
      <c r="X91">
        <v>69</v>
      </c>
      <c r="Y91">
        <v>1</v>
      </c>
      <c r="Z91">
        <v>38.42</v>
      </c>
      <c r="AB91">
        <v>2921950</v>
      </c>
      <c r="AC91">
        <v>5</v>
      </c>
      <c r="AD91">
        <f>VLOOKUP(表格1_68[[#This Row],[馬齡]],SPB!$A$1:$B$9,2,FALSE)</f>
        <v>0</v>
      </c>
      <c r="AE91">
        <v>3</v>
      </c>
      <c r="AF91" t="s">
        <v>15</v>
      </c>
      <c r="AG91">
        <v>42</v>
      </c>
      <c r="AH91" t="s">
        <v>30</v>
      </c>
      <c r="AI91" t="s">
        <v>298</v>
      </c>
    </row>
    <row r="92" spans="1:35" x14ac:dyDescent="0.25">
      <c r="A92" s="7" t="s">
        <v>277</v>
      </c>
      <c r="B92" s="6" t="str">
        <f>VLOOKUP(表格1_68[[#This Row],[場]],Raceinfo!$A$1:$C$9,3,0)</f>
        <v xml:space="preserve"> 第三班</v>
      </c>
      <c r="C92" s="6" t="str">
        <f>VLOOKUP(表格1_68[[#This Row],[場]],Raceinfo!$A$1:$C$9,2,0)</f>
        <v xml:space="preserve"> 1650米</v>
      </c>
      <c r="N92" s="43"/>
      <c r="O92"/>
    </row>
    <row r="93" spans="1:35" x14ac:dyDescent="0.25">
      <c r="A93" s="9" t="s">
        <v>318</v>
      </c>
      <c r="B93" s="6">
        <v>11</v>
      </c>
      <c r="C93" s="6" t="s">
        <v>350</v>
      </c>
      <c r="F93" s="6" t="s">
        <v>2679</v>
      </c>
      <c r="G93" s="6" t="s">
        <v>26</v>
      </c>
      <c r="H93">
        <f>VLOOKUP(表格1_68[[#This Row],[騎師]],J!$A$1:$B$45,2,FALSE)</f>
        <v>0.21897810218978103</v>
      </c>
      <c r="I93" s="6" t="s">
        <v>72</v>
      </c>
      <c r="J93">
        <f>VLOOKUP(表格1_68[[#This Row],[練馬師]],T!$A$1:$B$23,2,FALSE)</f>
        <v>0.16988416988416988</v>
      </c>
      <c r="K93">
        <v>1</v>
      </c>
      <c r="L93">
        <f>VLOOKUP(表格1_68[[#This Row],[檔位]],'1200M'!$A$1:$B$14,2,0)</f>
        <v>0.35</v>
      </c>
      <c r="M93">
        <v>115</v>
      </c>
      <c r="N93" s="43">
        <f t="shared" ref="N93:N104" si="14">V93+W93+(H93*0.3)+(J93*0.3)+(L93*0.4)+AD93</f>
        <v>0.83523011019361393</v>
      </c>
      <c r="O93" t="str">
        <f>VLOOKUP(表格1_68[[#This Row],[馬名]],'M2'!$A$4:$H$161,8,0)</f>
        <v>中前</v>
      </c>
      <c r="P93">
        <v>5</v>
      </c>
      <c r="Q93">
        <v>1</v>
      </c>
      <c r="R93">
        <v>7</v>
      </c>
      <c r="S93">
        <v>4</v>
      </c>
      <c r="T93">
        <v>3</v>
      </c>
      <c r="U93">
        <v>1</v>
      </c>
      <c r="V93">
        <f t="shared" ref="V93:V104" si="15">((1-(P93/14))*0.1*IF(P93&lt;&gt;0,1,0)) + ((1-(Q93/14))*0.1*IF(Q93&lt;&gt;0,1,0)) + ((1-(R93/14))*0.1*IF(R93&lt;&gt;0,1,0)) + ((1-(S93/14))*0.1*IF(S93&lt;&gt;0,1,0))</f>
        <v>0.27857142857142858</v>
      </c>
      <c r="W93">
        <f>VLOOKUP(表格1_68[[#This Row],[負磅]],W!$A$1:$B$32,2,FALSE)</f>
        <v>0.1</v>
      </c>
      <c r="X93">
        <v>81</v>
      </c>
      <c r="AB93">
        <v>4408000</v>
      </c>
      <c r="AC93">
        <v>4</v>
      </c>
      <c r="AD93">
        <f>VLOOKUP(表格1_68[[#This Row],[馬齡]],SPB!$A$1:$B$9,2,FALSE)</f>
        <v>0.2</v>
      </c>
      <c r="AE93">
        <v>0</v>
      </c>
      <c r="AF93">
        <v>1</v>
      </c>
      <c r="AG93">
        <v>11</v>
      </c>
      <c r="AH93" t="s">
        <v>175</v>
      </c>
      <c r="AI93" t="s">
        <v>351</v>
      </c>
    </row>
    <row r="94" spans="1:35" x14ac:dyDescent="0.25">
      <c r="A94" s="9" t="s">
        <v>318</v>
      </c>
      <c r="B94" s="51">
        <v>1</v>
      </c>
      <c r="C94" s="49" t="s">
        <v>319</v>
      </c>
      <c r="G94" s="6" t="s">
        <v>320</v>
      </c>
      <c r="H94">
        <v>0.25</v>
      </c>
      <c r="I94" s="6" t="s">
        <v>57</v>
      </c>
      <c r="J94">
        <f>VLOOKUP(表格1_68[[#This Row],[練馬師]],T!$A$1:$B$23,2,FALSE)</f>
        <v>0.25617283950617287</v>
      </c>
      <c r="K94">
        <v>2</v>
      </c>
      <c r="L94">
        <f>VLOOKUP(表格1_68[[#This Row],[檔位]],'1200M'!$A$1:$B$14,2,0)</f>
        <v>0.39</v>
      </c>
      <c r="M94">
        <v>130</v>
      </c>
      <c r="N94" s="43">
        <f t="shared" si="14"/>
        <v>0.4578518518518519</v>
      </c>
      <c r="O94" t="str">
        <f>VLOOKUP(表格1_68[[#This Row],[馬名]],'M2'!$A$4:$H$161,8,0)</f>
        <v>放頭</v>
      </c>
      <c r="P94">
        <v>3</v>
      </c>
      <c r="Q94">
        <v>11</v>
      </c>
      <c r="R94">
        <v>7</v>
      </c>
      <c r="S94">
        <v>7</v>
      </c>
      <c r="T94">
        <v>6</v>
      </c>
      <c r="U94">
        <v>1</v>
      </c>
      <c r="V94">
        <f t="shared" si="15"/>
        <v>0.2</v>
      </c>
      <c r="W94">
        <f>VLOOKUP(表格1_68[[#This Row],[負磅]],W!$A$1:$B$32,2,FALSE)</f>
        <v>-0.05</v>
      </c>
      <c r="X94">
        <v>105</v>
      </c>
      <c r="AB94">
        <v>10176400</v>
      </c>
      <c r="AC94">
        <v>4</v>
      </c>
      <c r="AD94">
        <v>0</v>
      </c>
      <c r="AE94">
        <v>0</v>
      </c>
      <c r="AF94">
        <v>1</v>
      </c>
      <c r="AG94">
        <v>18</v>
      </c>
      <c r="AH94" t="s">
        <v>321</v>
      </c>
      <c r="AI94" t="s">
        <v>322</v>
      </c>
    </row>
    <row r="95" spans="1:35" x14ac:dyDescent="0.25">
      <c r="A95" s="9" t="s">
        <v>318</v>
      </c>
      <c r="B95" s="6">
        <v>2</v>
      </c>
      <c r="C95" s="49" t="s">
        <v>323</v>
      </c>
      <c r="G95" s="6" t="s">
        <v>33</v>
      </c>
      <c r="H95">
        <f>VLOOKUP(表格1_68[[#This Row],[騎師]],J!$A$1:$B$45,2,FALSE)</f>
        <v>0.35058823529411764</v>
      </c>
      <c r="I95" s="6" t="s">
        <v>103</v>
      </c>
      <c r="J95">
        <f>VLOOKUP(表格1_68[[#This Row],[練馬師]],T!$A$1:$B$23,2,FALSE)</f>
        <v>0.34313725490196079</v>
      </c>
      <c r="K95">
        <v>3</v>
      </c>
      <c r="L95">
        <f>VLOOKUP(表格1_68[[#This Row],[檔位]],'1200M'!$A$1:$B$14,2,0)</f>
        <v>0.28000000000000003</v>
      </c>
      <c r="M95">
        <v>135</v>
      </c>
      <c r="N95" s="43">
        <f t="shared" si="14"/>
        <v>0.52726050420168069</v>
      </c>
      <c r="O95" t="str">
        <f>VLOOKUP(表格1_68[[#This Row],[馬名]],'M2'!$A$4:$H$161,8,0)</f>
        <v>中前</v>
      </c>
      <c r="P95">
        <v>2</v>
      </c>
      <c r="Q95">
        <v>4</v>
      </c>
      <c r="R95">
        <v>6</v>
      </c>
      <c r="S95">
        <v>1</v>
      </c>
      <c r="T95">
        <v>1</v>
      </c>
      <c r="U95">
        <v>8</v>
      </c>
      <c r="V95">
        <f t="shared" si="15"/>
        <v>0.30714285714285716</v>
      </c>
      <c r="W95">
        <f>VLOOKUP(表格1_68[[#This Row],[負磅]],W!$A$1:$B$32,2,FALSE)</f>
        <v>-0.1</v>
      </c>
      <c r="X95">
        <v>105</v>
      </c>
      <c r="Y95">
        <v>1</v>
      </c>
      <c r="Z95">
        <v>9.25</v>
      </c>
      <c r="AB95">
        <v>4728000</v>
      </c>
      <c r="AC95">
        <v>5</v>
      </c>
      <c r="AD95">
        <f>VLOOKUP(表格1_68[[#This Row],[馬齡]],SPB!$A$1:$B$9,2,FALSE)</f>
        <v>0</v>
      </c>
      <c r="AE95">
        <v>1</v>
      </c>
      <c r="AF95">
        <v>1</v>
      </c>
      <c r="AG95">
        <v>32</v>
      </c>
      <c r="AH95" t="s">
        <v>325</v>
      </c>
      <c r="AI95" t="s">
        <v>326</v>
      </c>
    </row>
    <row r="96" spans="1:35" x14ac:dyDescent="0.25">
      <c r="A96" s="9" t="s">
        <v>318</v>
      </c>
      <c r="B96" s="51">
        <v>7</v>
      </c>
      <c r="C96" s="6" t="s">
        <v>339</v>
      </c>
      <c r="F96" s="6" t="s">
        <v>2679</v>
      </c>
      <c r="G96" s="6" t="s">
        <v>39</v>
      </c>
      <c r="H96">
        <f>VLOOKUP(表格1_68[[#This Row],[騎師]],J!$A$1:$B$45,2,FALSE)</f>
        <v>0.23636363636363636</v>
      </c>
      <c r="I96" s="6" t="s">
        <v>126</v>
      </c>
      <c r="J96">
        <f>VLOOKUP(表格1_68[[#This Row],[練馬師]],T!$A$1:$B$23,2,FALSE)</f>
        <v>0.29607250755287007</v>
      </c>
      <c r="K96">
        <v>4</v>
      </c>
      <c r="L96">
        <f>VLOOKUP(表格1_68[[#This Row],[檔位]],'1200M'!$A$1:$B$14,2,0)</f>
        <v>0.36</v>
      </c>
      <c r="M96">
        <v>118</v>
      </c>
      <c r="N96" s="43">
        <f t="shared" si="14"/>
        <v>0.8094451288892377</v>
      </c>
      <c r="O96" t="str">
        <f>VLOOKUP(表格1_68[[#This Row],[馬名]],'M2'!$A$4:$H$161,8,0)</f>
        <v>放頭</v>
      </c>
      <c r="P96">
        <v>7</v>
      </c>
      <c r="Q96">
        <v>11</v>
      </c>
      <c r="R96">
        <v>3</v>
      </c>
      <c r="S96">
        <v>2</v>
      </c>
      <c r="T96">
        <v>3</v>
      </c>
      <c r="U96">
        <v>6</v>
      </c>
      <c r="V96">
        <f t="shared" si="15"/>
        <v>0.23571428571428577</v>
      </c>
      <c r="W96">
        <f>VLOOKUP(表格1_68[[#This Row],[負磅]],W!$A$1:$B$32,2,FALSE)</f>
        <v>7.0000000000000007E-2</v>
      </c>
      <c r="X96">
        <v>88</v>
      </c>
      <c r="Y96">
        <v>1</v>
      </c>
      <c r="Z96">
        <v>9.6199999999999992</v>
      </c>
      <c r="AB96">
        <v>3372200</v>
      </c>
      <c r="AC96">
        <v>4</v>
      </c>
      <c r="AD96">
        <f>VLOOKUP(表格1_68[[#This Row],[馬齡]],SPB!$A$1:$B$9,2,FALSE)</f>
        <v>0.2</v>
      </c>
      <c r="AE96">
        <v>-2</v>
      </c>
      <c r="AF96">
        <v>1</v>
      </c>
      <c r="AG96">
        <v>18</v>
      </c>
      <c r="AH96" t="s">
        <v>16</v>
      </c>
      <c r="AI96" t="s">
        <v>340</v>
      </c>
    </row>
    <row r="97" spans="1:35" x14ac:dyDescent="0.25">
      <c r="A97" s="9" t="s">
        <v>318</v>
      </c>
      <c r="B97" s="6">
        <v>3</v>
      </c>
      <c r="C97" s="49" t="s">
        <v>327</v>
      </c>
      <c r="G97" s="6" t="s">
        <v>12</v>
      </c>
      <c r="H97">
        <f>VLOOKUP(表格1_68[[#This Row],[騎師]],J!$A$1:$B$45,2,FALSE)</f>
        <v>0.51570680628272247</v>
      </c>
      <c r="I97" s="6" t="s">
        <v>27</v>
      </c>
      <c r="J97">
        <f>VLOOKUP(表格1_68[[#This Row],[練馬師]],T!$A$1:$B$23,2,FALSE)</f>
        <v>0.23702031602708803</v>
      </c>
      <c r="K97">
        <v>5</v>
      </c>
      <c r="L97">
        <f>VLOOKUP(表格1_68[[#This Row],[檔位]],'1200M'!$A$1:$B$14,2,0)</f>
        <v>0.34</v>
      </c>
      <c r="M97">
        <v>134</v>
      </c>
      <c r="N97" s="43">
        <f t="shared" si="14"/>
        <v>0.50038956526437173</v>
      </c>
      <c r="O97" t="str">
        <f>VLOOKUP(表格1_68[[#This Row],[馬名]],'M2'!$A$4:$H$161,8,0)</f>
        <v>放頭</v>
      </c>
      <c r="P97">
        <v>1</v>
      </c>
      <c r="Q97">
        <v>10</v>
      </c>
      <c r="R97">
        <v>10</v>
      </c>
      <c r="S97">
        <v>3</v>
      </c>
      <c r="T97">
        <v>7</v>
      </c>
      <c r="U97">
        <v>3</v>
      </c>
      <c r="V97">
        <f t="shared" si="15"/>
        <v>0.22857142857142856</v>
      </c>
      <c r="W97">
        <f>VLOOKUP(表格1_68[[#This Row],[負磅]],W!$A$1:$B$32,2,FALSE)</f>
        <v>-0.09</v>
      </c>
      <c r="X97">
        <v>104</v>
      </c>
      <c r="Y97">
        <v>1</v>
      </c>
      <c r="Z97">
        <v>9.8699999999999992</v>
      </c>
      <c r="AB97">
        <v>7188000</v>
      </c>
      <c r="AC97">
        <v>5</v>
      </c>
      <c r="AD97">
        <f>VLOOKUP(表格1_68[[#This Row],[馬齡]],SPB!$A$1:$B$9,2,FALSE)</f>
        <v>0</v>
      </c>
      <c r="AE97">
        <v>6</v>
      </c>
      <c r="AF97">
        <v>1</v>
      </c>
      <c r="AG97">
        <v>18</v>
      </c>
      <c r="AH97" t="s">
        <v>16</v>
      </c>
      <c r="AI97" t="s">
        <v>329</v>
      </c>
    </row>
    <row r="98" spans="1:35" x14ac:dyDescent="0.25">
      <c r="A98" s="9" t="s">
        <v>318</v>
      </c>
      <c r="B98" s="51">
        <v>5</v>
      </c>
      <c r="C98" s="49" t="s">
        <v>333</v>
      </c>
      <c r="G98" s="6" t="s">
        <v>19</v>
      </c>
      <c r="H98">
        <f>VLOOKUP(表格1_68[[#This Row],[騎師]],J!$A$1:$B$45,2,FALSE)</f>
        <v>0.22222222222222221</v>
      </c>
      <c r="I98" s="6" t="s">
        <v>95</v>
      </c>
      <c r="J98">
        <f>VLOOKUP(表格1_68[[#This Row],[練馬師]],T!$A$1:$B$23,2,FALSE)</f>
        <v>0.29569892473118281</v>
      </c>
      <c r="K98">
        <v>6</v>
      </c>
      <c r="L98">
        <f>VLOOKUP(表格1_68[[#This Row],[檔位]],'1200M'!$A$1:$B$14,2,0)</f>
        <v>0.26</v>
      </c>
      <c r="M98">
        <v>117</v>
      </c>
      <c r="N98" s="43">
        <f t="shared" si="14"/>
        <v>0.68223348694316432</v>
      </c>
      <c r="O98" t="str">
        <f>VLOOKUP(表格1_68[[#This Row],[馬名]],'M2'!$A$4:$H$161,8,0)</f>
        <v>中前</v>
      </c>
      <c r="P98">
        <v>1</v>
      </c>
      <c r="Q98">
        <v>1</v>
      </c>
      <c r="R98">
        <v>5</v>
      </c>
      <c r="S98">
        <v>1</v>
      </c>
      <c r="T98">
        <v>5</v>
      </c>
      <c r="U98">
        <v>13</v>
      </c>
      <c r="V98">
        <f t="shared" si="15"/>
        <v>0.34285714285714286</v>
      </c>
      <c r="W98">
        <f>VLOOKUP(表格1_68[[#This Row],[負磅]],W!$A$1:$B$32,2,FALSE)</f>
        <v>0.08</v>
      </c>
      <c r="X98">
        <v>92</v>
      </c>
      <c r="Y98">
        <v>1</v>
      </c>
      <c r="Z98">
        <v>9.31</v>
      </c>
      <c r="AB98">
        <v>5749500</v>
      </c>
      <c r="AC98">
        <v>5</v>
      </c>
      <c r="AD98">
        <f>VLOOKUP(表格1_68[[#This Row],[馬齡]],SPB!$A$1:$B$9,2,FALSE)</f>
        <v>0</v>
      </c>
      <c r="AE98">
        <v>7</v>
      </c>
      <c r="AF98" t="s">
        <v>15</v>
      </c>
      <c r="AG98">
        <v>42</v>
      </c>
      <c r="AH98" t="s">
        <v>16</v>
      </c>
      <c r="AI98" t="s">
        <v>335</v>
      </c>
    </row>
    <row r="99" spans="1:35" x14ac:dyDescent="0.25">
      <c r="A99" s="9" t="s">
        <v>318</v>
      </c>
      <c r="B99" s="6">
        <v>8</v>
      </c>
      <c r="C99" s="6" t="s">
        <v>341</v>
      </c>
      <c r="G99" s="6" t="s">
        <v>201</v>
      </c>
      <c r="H99">
        <f>VLOOKUP(表格1_68[[#This Row],[騎師]],J!$A$1:$B$45,2,FALSE)</f>
        <v>0.23364485981308411</v>
      </c>
      <c r="I99" s="7" t="s">
        <v>89</v>
      </c>
      <c r="J99">
        <f>VLOOKUP(表格1_68[[#This Row],[練馬師]],T!$A$1:$B$23,2,FALSE)</f>
        <v>0.25219298245614036</v>
      </c>
      <c r="K99">
        <v>7</v>
      </c>
      <c r="L99">
        <f>VLOOKUP(表格1_68[[#This Row],[檔位]],'1200M'!$A$1:$B$14,2,0)</f>
        <v>0.21</v>
      </c>
      <c r="M99">
        <v>116</v>
      </c>
      <c r="N99" s="43">
        <f t="shared" si="14"/>
        <v>0.59832278125219585</v>
      </c>
      <c r="O99" t="str">
        <f>VLOOKUP(表格1_68[[#This Row],[馬名]],'M2'!$A$4:$H$161,8,0)</f>
        <v>放頭</v>
      </c>
      <c r="P99">
        <v>6</v>
      </c>
      <c r="Q99">
        <v>5</v>
      </c>
      <c r="R99">
        <v>3</v>
      </c>
      <c r="S99">
        <v>3</v>
      </c>
      <c r="T99">
        <v>9</v>
      </c>
      <c r="U99">
        <v>5</v>
      </c>
      <c r="V99">
        <f t="shared" si="15"/>
        <v>0.27857142857142858</v>
      </c>
      <c r="W99">
        <f>VLOOKUP(表格1_68[[#This Row],[負磅]],W!$A$1:$B$32,2,FALSE)</f>
        <v>0.09</v>
      </c>
      <c r="X99">
        <v>86</v>
      </c>
      <c r="Y99">
        <v>1</v>
      </c>
      <c r="Z99">
        <v>9.25</v>
      </c>
      <c r="AB99">
        <v>1171500</v>
      </c>
      <c r="AC99">
        <v>6</v>
      </c>
      <c r="AD99">
        <f>VLOOKUP(表格1_68[[#This Row],[馬齡]],SPB!$A$1:$B$9,2,FALSE)</f>
        <v>0</v>
      </c>
      <c r="AE99">
        <v>-2</v>
      </c>
      <c r="AF99">
        <v>2</v>
      </c>
      <c r="AG99">
        <v>11</v>
      </c>
      <c r="AH99" t="s">
        <v>342</v>
      </c>
      <c r="AI99" t="s">
        <v>343</v>
      </c>
    </row>
    <row r="100" spans="1:35" x14ac:dyDescent="0.25">
      <c r="A100" s="9" t="s">
        <v>318</v>
      </c>
      <c r="B100" s="6">
        <v>10</v>
      </c>
      <c r="C100" s="6" t="s">
        <v>348</v>
      </c>
      <c r="G100" s="6" t="s">
        <v>76</v>
      </c>
      <c r="H100">
        <f>VLOOKUP(表格1_68[[#This Row],[騎師]],J!$A$1:$B$45,2,FALSE)</f>
        <v>0.18466898954703834</v>
      </c>
      <c r="I100" s="6" t="s">
        <v>46</v>
      </c>
      <c r="J100">
        <f>VLOOKUP(表格1_68[[#This Row],[練馬師]],T!$A$1:$B$23,2,FALSE)</f>
        <v>0.23048327137546468</v>
      </c>
      <c r="K100">
        <v>8</v>
      </c>
      <c r="L100">
        <f>VLOOKUP(表格1_68[[#This Row],[檔位]],'1200M'!$A$1:$B$14,2,0)</f>
        <v>0.19</v>
      </c>
      <c r="M100">
        <v>113</v>
      </c>
      <c r="N100" s="43">
        <f t="shared" si="14"/>
        <v>0.53483139256246526</v>
      </c>
      <c r="O100" t="str">
        <f>VLOOKUP(表格1_68[[#This Row],[馬名]],'M2'!$A$4:$H$161,8,0)</f>
        <v>中前</v>
      </c>
      <c r="P100">
        <v>4</v>
      </c>
      <c r="Q100">
        <v>7</v>
      </c>
      <c r="R100">
        <v>4</v>
      </c>
      <c r="S100">
        <v>11</v>
      </c>
      <c r="T100">
        <v>1</v>
      </c>
      <c r="U100">
        <v>3</v>
      </c>
      <c r="V100">
        <f t="shared" si="15"/>
        <v>0.21428571428571433</v>
      </c>
      <c r="W100">
        <f>VLOOKUP(表格1_68[[#This Row],[負磅]],W!$A$1:$B$32,2,FALSE)</f>
        <v>0.12</v>
      </c>
      <c r="X100">
        <v>83</v>
      </c>
      <c r="AB100">
        <v>3140100</v>
      </c>
      <c r="AC100">
        <v>5</v>
      </c>
      <c r="AD100">
        <f>VLOOKUP(表格1_68[[#This Row],[馬齡]],SPB!$A$1:$B$9,2,FALSE)</f>
        <v>0</v>
      </c>
      <c r="AE100">
        <v>0</v>
      </c>
      <c r="AF100" t="s">
        <v>15</v>
      </c>
      <c r="AG100">
        <v>11</v>
      </c>
      <c r="AH100" t="s">
        <v>16</v>
      </c>
      <c r="AI100" t="s">
        <v>349</v>
      </c>
    </row>
    <row r="101" spans="1:35" x14ac:dyDescent="0.25">
      <c r="A101" s="9" t="s">
        <v>318</v>
      </c>
      <c r="B101" s="6">
        <v>4</v>
      </c>
      <c r="C101" s="49" t="s">
        <v>330</v>
      </c>
      <c r="G101" s="6" t="s">
        <v>71</v>
      </c>
      <c r="H101">
        <f>VLOOKUP(表格1_68[[#This Row],[騎師]],J!$A$1:$B$45,2,FALSE)</f>
        <v>0.24770642201834864</v>
      </c>
      <c r="I101" s="6" t="s">
        <v>34</v>
      </c>
      <c r="J101">
        <f>VLOOKUP(表格1_68[[#This Row],[練馬師]],T!$A$1:$B$23,2,FALSE)</f>
        <v>0.17183098591549295</v>
      </c>
      <c r="K101">
        <v>9</v>
      </c>
      <c r="L101">
        <f>VLOOKUP(表格1_68[[#This Row],[檔位]],'1200M'!$A$1:$B$14,2,0)</f>
        <v>0.26</v>
      </c>
      <c r="M101">
        <v>124</v>
      </c>
      <c r="N101" s="43">
        <f t="shared" si="14"/>
        <v>0.43986122238015257</v>
      </c>
      <c r="O101" t="str">
        <f>VLOOKUP(表格1_68[[#This Row],[馬名]],'M2'!$A$4:$H$161,8,0)</f>
        <v>放頭</v>
      </c>
      <c r="P101">
        <v>6</v>
      </c>
      <c r="Q101">
        <v>4</v>
      </c>
      <c r="R101">
        <v>12</v>
      </c>
      <c r="S101">
        <v>6</v>
      </c>
      <c r="T101">
        <v>10</v>
      </c>
      <c r="U101">
        <v>13</v>
      </c>
      <c r="V101">
        <f t="shared" si="15"/>
        <v>0.2</v>
      </c>
      <c r="W101">
        <f>VLOOKUP(表格1_68[[#This Row],[負磅]],W!$A$1:$B$32,2,FALSE)</f>
        <v>0.01</v>
      </c>
      <c r="X101">
        <v>94</v>
      </c>
      <c r="Y101">
        <v>1</v>
      </c>
      <c r="Z101">
        <v>9.18</v>
      </c>
      <c r="AB101">
        <v>431000</v>
      </c>
      <c r="AC101">
        <v>6</v>
      </c>
      <c r="AD101">
        <f>VLOOKUP(表格1_68[[#This Row],[馬齡]],SPB!$A$1:$B$9,2,FALSE)</f>
        <v>0</v>
      </c>
      <c r="AE101">
        <v>-2</v>
      </c>
      <c r="AF101">
        <v>1</v>
      </c>
      <c r="AG101">
        <v>154</v>
      </c>
      <c r="AH101" t="s">
        <v>158</v>
      </c>
      <c r="AI101" t="s">
        <v>332</v>
      </c>
    </row>
    <row r="102" spans="1:35" x14ac:dyDescent="0.25">
      <c r="A102" s="9" t="s">
        <v>318</v>
      </c>
      <c r="B102" s="6">
        <v>12</v>
      </c>
      <c r="C102" s="6" t="s">
        <v>352</v>
      </c>
      <c r="G102" s="6" t="s">
        <v>56</v>
      </c>
      <c r="H102">
        <f>VLOOKUP(表格1_68[[#This Row],[騎師]],J!$A$1:$B$45,2,FALSE)</f>
        <v>0.26984126984126983</v>
      </c>
      <c r="I102" s="7" t="s">
        <v>89</v>
      </c>
      <c r="J102">
        <f>VLOOKUP(表格1_68[[#This Row],[練馬師]],T!$A$1:$B$23,2,FALSE)</f>
        <v>0.25219298245614036</v>
      </c>
      <c r="K102">
        <v>10</v>
      </c>
      <c r="L102">
        <f>VLOOKUP(表格1_68[[#This Row],[檔位]],'1200M'!$A$1:$B$14,2,0)</f>
        <v>0.16</v>
      </c>
      <c r="M102">
        <v>115</v>
      </c>
      <c r="N102" s="43">
        <f t="shared" si="14"/>
        <v>0.84918170426065154</v>
      </c>
      <c r="O102" t="str">
        <f>VLOOKUP(表格1_68[[#This Row],[馬名]],'M2'!$A$4:$H$161,8,0)</f>
        <v>中前</v>
      </c>
      <c r="P102">
        <v>5</v>
      </c>
      <c r="Q102">
        <v>1</v>
      </c>
      <c r="R102">
        <v>2</v>
      </c>
      <c r="S102">
        <v>2</v>
      </c>
      <c r="T102">
        <v>2</v>
      </c>
      <c r="U102">
        <v>5</v>
      </c>
      <c r="V102">
        <f t="shared" si="15"/>
        <v>0.32857142857142863</v>
      </c>
      <c r="W102">
        <f>VLOOKUP(表格1_68[[#This Row],[負磅]],W!$A$1:$B$32,2,FALSE)</f>
        <v>0.1</v>
      </c>
      <c r="X102">
        <v>80</v>
      </c>
      <c r="Y102">
        <v>1</v>
      </c>
      <c r="Z102">
        <v>9.24</v>
      </c>
      <c r="AB102">
        <v>3008550</v>
      </c>
      <c r="AC102">
        <v>4</v>
      </c>
      <c r="AD102">
        <f>VLOOKUP(表格1_68[[#This Row],[馬齡]],SPB!$A$1:$B$9,2,FALSE)</f>
        <v>0.2</v>
      </c>
      <c r="AE102">
        <v>0</v>
      </c>
      <c r="AF102">
        <v>1</v>
      </c>
      <c r="AG102">
        <v>21</v>
      </c>
      <c r="AH102" t="s">
        <v>158</v>
      </c>
      <c r="AI102" t="s">
        <v>354</v>
      </c>
    </row>
    <row r="103" spans="1:35" x14ac:dyDescent="0.25">
      <c r="A103" s="9" t="s">
        <v>318</v>
      </c>
      <c r="B103" s="6">
        <v>9</v>
      </c>
      <c r="C103" s="6" t="s">
        <v>344</v>
      </c>
      <c r="G103" s="6" t="s">
        <v>140</v>
      </c>
      <c r="H103">
        <f>VLOOKUP(表格1_68[[#This Row],[騎師]],J!$A$1:$B$45,2,FALSE)</f>
        <v>0.1165644171779141</v>
      </c>
      <c r="I103" s="6" t="s">
        <v>121</v>
      </c>
      <c r="J103">
        <f>VLOOKUP(表格1_68[[#This Row],[練馬師]],T!$A$1:$B$23,2,FALSE)</f>
        <v>0.27138643067846607</v>
      </c>
      <c r="K103">
        <v>11</v>
      </c>
      <c r="L103">
        <f>VLOOKUP(表格1_68[[#This Row],[檔位]],'1200M'!$A$1:$B$14,2,0)</f>
        <v>0.16</v>
      </c>
      <c r="M103">
        <v>115</v>
      </c>
      <c r="N103" s="43">
        <f t="shared" si="14"/>
        <v>0.47324239721405686</v>
      </c>
      <c r="O103" t="str">
        <f>VLOOKUP(表格1_68[[#This Row],[馬名]],'M2'!$A$4:$H$161,8,0)</f>
        <v>放頭</v>
      </c>
      <c r="P103">
        <v>5</v>
      </c>
      <c r="Q103">
        <v>5</v>
      </c>
      <c r="R103">
        <v>7</v>
      </c>
      <c r="S103">
        <v>12</v>
      </c>
      <c r="T103">
        <v>3</v>
      </c>
      <c r="U103">
        <v>9</v>
      </c>
      <c r="V103">
        <f t="shared" si="15"/>
        <v>0.19285714285714284</v>
      </c>
      <c r="W103">
        <f>VLOOKUP(表格1_68[[#This Row],[負磅]],W!$A$1:$B$32,2,FALSE)</f>
        <v>0.1</v>
      </c>
      <c r="X103">
        <v>83</v>
      </c>
      <c r="Y103">
        <v>1</v>
      </c>
      <c r="Z103">
        <v>8.98</v>
      </c>
      <c r="AB103">
        <v>3751400</v>
      </c>
      <c r="AC103">
        <v>6</v>
      </c>
      <c r="AD103">
        <f>VLOOKUP(表格1_68[[#This Row],[馬齡]],SPB!$A$1:$B$9,2,FALSE)</f>
        <v>0</v>
      </c>
      <c r="AE103">
        <v>-1</v>
      </c>
      <c r="AF103">
        <v>1</v>
      </c>
      <c r="AG103">
        <v>42</v>
      </c>
      <c r="AH103" t="s">
        <v>346</v>
      </c>
      <c r="AI103" t="s">
        <v>347</v>
      </c>
    </row>
    <row r="104" spans="1:35" x14ac:dyDescent="0.25">
      <c r="A104" s="9" t="s">
        <v>318</v>
      </c>
      <c r="B104" s="6">
        <v>6</v>
      </c>
      <c r="C104" s="6" t="s">
        <v>336</v>
      </c>
      <c r="G104" s="6" t="s">
        <v>146</v>
      </c>
      <c r="H104">
        <f>VLOOKUP(表格1_68[[#This Row],[騎師]],J!$A$1:$B$45,2,FALSE)</f>
        <v>0.2857142857142857</v>
      </c>
      <c r="I104" s="6" t="s">
        <v>116</v>
      </c>
      <c r="J104">
        <f>VLOOKUP(表格1_68[[#This Row],[練馬師]],T!$A$1:$B$23,2,FALSE)</f>
        <v>0.23456790123456789</v>
      </c>
      <c r="K104">
        <v>12</v>
      </c>
      <c r="L104">
        <f>VLOOKUP(表格1_68[[#This Row],[檔位]],'1200M'!$A$1:$B$14,2,0)</f>
        <v>0.09</v>
      </c>
      <c r="M104">
        <v>119</v>
      </c>
      <c r="N104" s="43">
        <f t="shared" si="14"/>
        <v>0.72351322751322744</v>
      </c>
      <c r="O104" t="str">
        <f>VLOOKUP(表格1_68[[#This Row],[馬名]],'M2'!$A$4:$H$161,8,0)</f>
        <v>放頭</v>
      </c>
      <c r="P104">
        <v>6</v>
      </c>
      <c r="Q104">
        <v>6</v>
      </c>
      <c r="R104">
        <v>4</v>
      </c>
      <c r="S104">
        <v>2</v>
      </c>
      <c r="T104">
        <v>1</v>
      </c>
      <c r="U104">
        <v>9</v>
      </c>
      <c r="V104">
        <f t="shared" si="15"/>
        <v>0.27142857142857146</v>
      </c>
      <c r="W104">
        <f>VLOOKUP(表格1_68[[#This Row],[負磅]],W!$A$1:$B$32,2,FALSE)</f>
        <v>0.06</v>
      </c>
      <c r="X104">
        <v>89</v>
      </c>
      <c r="Y104">
        <v>1</v>
      </c>
      <c r="Z104">
        <v>9.02</v>
      </c>
      <c r="AB104">
        <v>6008370</v>
      </c>
      <c r="AC104">
        <v>4</v>
      </c>
      <c r="AD104">
        <f>VLOOKUP(表格1_68[[#This Row],[馬齡]],SPB!$A$1:$B$9,2,FALSE)</f>
        <v>0.2</v>
      </c>
      <c r="AE104">
        <v>-1</v>
      </c>
      <c r="AF104">
        <v>1</v>
      </c>
      <c r="AG104">
        <v>18</v>
      </c>
      <c r="AH104" t="s">
        <v>113</v>
      </c>
      <c r="AI104" t="s">
        <v>338</v>
      </c>
    </row>
    <row r="105" spans="1:35" x14ac:dyDescent="0.25">
      <c r="A105" s="9" t="s">
        <v>318</v>
      </c>
      <c r="B105" s="6" t="str">
        <f>VLOOKUP(表格1_68[[#This Row],[場]],Raceinfo!$A$1:$C$9,3,0)</f>
        <v xml:space="preserve"> 第二班</v>
      </c>
      <c r="C105" s="6" t="str">
        <f>VLOOKUP(表格1_68[[#This Row],[場]],Raceinfo!$A$1:$C$9,2,0)</f>
        <v xml:space="preserve"> 1200米</v>
      </c>
      <c r="N105" s="43"/>
      <c r="O105"/>
    </row>
    <row r="106" spans="1:35" x14ac:dyDescent="0.25">
      <c r="A106" s="7" t="s">
        <v>355</v>
      </c>
      <c r="B106" s="6">
        <v>2</v>
      </c>
      <c r="C106" s="48" t="s">
        <v>359</v>
      </c>
      <c r="G106" s="6" t="s">
        <v>56</v>
      </c>
      <c r="H106">
        <f>VLOOKUP(表格1_68[[#This Row],[騎師]],J!$A$1:$B$45,2,FALSE)</f>
        <v>0.26984126984126983</v>
      </c>
      <c r="I106" s="6" t="s">
        <v>40</v>
      </c>
      <c r="J106">
        <f>VLOOKUP(表格1_68[[#This Row],[練馬師]],T!$A$1:$B$23,2,FALSE)</f>
        <v>0.21296296296296297</v>
      </c>
      <c r="K106">
        <v>1</v>
      </c>
      <c r="L106">
        <f>VLOOKUP(表格1_68[[#This Row],[檔位]],'1200M'!$A$1:$B$14,2,0)</f>
        <v>0.35</v>
      </c>
      <c r="M106">
        <v>127</v>
      </c>
      <c r="N106" s="43">
        <f t="shared" ref="N106:N117" si="16">V106+W106+(H106*0.3)+(J106*0.3)+(L106*0.4)+AD106</f>
        <v>0.49341269841269852</v>
      </c>
      <c r="O106" t="str">
        <f>VLOOKUP(表格1_68[[#This Row],[馬名]],'M2'!$A$4:$H$161,8,0)</f>
        <v>中後</v>
      </c>
      <c r="P106">
        <v>8</v>
      </c>
      <c r="Q106">
        <v>4</v>
      </c>
      <c r="R106">
        <v>7</v>
      </c>
      <c r="S106">
        <v>5</v>
      </c>
      <c r="T106">
        <v>9</v>
      </c>
      <c r="U106">
        <v>2</v>
      </c>
      <c r="V106">
        <f>((1-(P106/14))*0.1*IF(P106&lt;&gt;0,1,0)) + ((1-(Q106/14))*0.1*IF(Q106&lt;&gt;0,1,0)) + ((1-(R106/14))*0.1*IF(R106&lt;&gt;0,1,0)) + ((1-(S106/14))*0.1*IF(S106&lt;&gt;0,1,0))</f>
        <v>0.22857142857142859</v>
      </c>
      <c r="W106">
        <f>VLOOKUP(表格1_68[[#This Row],[負磅]],W!$A$1:$B$32,2,FALSE)</f>
        <v>-1.99999999999999E-2</v>
      </c>
      <c r="X106">
        <v>72</v>
      </c>
      <c r="Y106">
        <v>1</v>
      </c>
      <c r="Z106">
        <v>9.4600000000000009</v>
      </c>
      <c r="AB106">
        <v>1687020</v>
      </c>
      <c r="AC106">
        <v>5</v>
      </c>
      <c r="AD106">
        <f>VLOOKUP(表格1_68[[#This Row],[馬齡]],SPB!$A$1:$B$9,2,FALSE)</f>
        <v>0</v>
      </c>
      <c r="AE106">
        <v>-2</v>
      </c>
      <c r="AF106" t="s">
        <v>15</v>
      </c>
      <c r="AG106">
        <v>21</v>
      </c>
      <c r="AH106" t="s">
        <v>123</v>
      </c>
      <c r="AI106" t="s">
        <v>361</v>
      </c>
    </row>
    <row r="107" spans="1:35" x14ac:dyDescent="0.25">
      <c r="A107" s="7" t="s">
        <v>355</v>
      </c>
      <c r="B107" s="6">
        <v>10</v>
      </c>
      <c r="C107" s="6" t="s">
        <v>378</v>
      </c>
      <c r="F107" s="6" t="s">
        <v>2679</v>
      </c>
      <c r="G107" s="6" t="s">
        <v>379</v>
      </c>
      <c r="H107">
        <f>VLOOKUP(表格1_68[[#This Row],[騎師]],J!$A$1:$B$45,2,FALSE)</f>
        <v>0.13333333333333333</v>
      </c>
      <c r="I107" s="6" t="s">
        <v>279</v>
      </c>
      <c r="J107">
        <f>VLOOKUP(表格1_68[[#This Row],[練馬師]],T!$A$1:$B$23,2,FALSE)</f>
        <v>0.29032258064516131</v>
      </c>
      <c r="K107">
        <v>2</v>
      </c>
      <c r="L107">
        <f>VLOOKUP(表格1_68[[#This Row],[檔位]],'1200M'!$A$1:$B$14,2,0)</f>
        <v>0.39</v>
      </c>
      <c r="M107">
        <v>115</v>
      </c>
      <c r="N107" s="43">
        <f t="shared" si="16"/>
        <v>0.69738248847926276</v>
      </c>
      <c r="O107" t="str">
        <f>VLOOKUP(表格1_68[[#This Row],[馬名]],'M2'!$A$4:$H$161,8,0)</f>
        <v>放頭</v>
      </c>
      <c r="P107">
        <v>12</v>
      </c>
      <c r="Q107">
        <v>10</v>
      </c>
      <c r="R107">
        <v>10</v>
      </c>
      <c r="S107">
        <v>8</v>
      </c>
      <c r="T107">
        <v>2</v>
      </c>
      <c r="U107">
        <v>4</v>
      </c>
      <c r="V107">
        <f>((1-(P107/14))*0.1*IF(P107&lt;&gt;0,1,0)) + ((1-(Q107/14))*0.1*IF(Q107&lt;&gt;0,1,0)) + ((1-(R107/14))*0.1*IF(R107&lt;&gt;0,1,0)) + ((1-(S107/14))*0.1*IF(S107&lt;&gt;0,1,0))</f>
        <v>0.1142857142857143</v>
      </c>
      <c r="W107">
        <f>VLOOKUP(表格1_68[[#This Row],[負磅]],W!$A$1:$B$32,2,FALSE)</f>
        <v>0.1</v>
      </c>
      <c r="X107">
        <v>62</v>
      </c>
      <c r="Y107">
        <v>1</v>
      </c>
      <c r="Z107">
        <v>10.34</v>
      </c>
      <c r="AB107">
        <v>502200</v>
      </c>
      <c r="AC107">
        <v>4</v>
      </c>
      <c r="AD107">
        <f>VLOOKUP(表格1_68[[#This Row],[馬齡]],SPB!$A$1:$B$9,2,FALSE)</f>
        <v>0.2</v>
      </c>
      <c r="AE107">
        <v>-2</v>
      </c>
      <c r="AF107" t="s">
        <v>15</v>
      </c>
      <c r="AG107">
        <v>15</v>
      </c>
      <c r="AH107" t="s">
        <v>16</v>
      </c>
      <c r="AI107" t="s">
        <v>381</v>
      </c>
    </row>
    <row r="108" spans="1:35" x14ac:dyDescent="0.25">
      <c r="A108" s="7" t="s">
        <v>355</v>
      </c>
      <c r="B108" s="6">
        <v>6</v>
      </c>
      <c r="C108" s="50" t="s">
        <v>367</v>
      </c>
      <c r="G108" s="6" t="s">
        <v>146</v>
      </c>
      <c r="H108">
        <f>VLOOKUP(表格1_68[[#This Row],[騎師]],J!$A$1:$B$45,2,FALSE)</f>
        <v>0.2857142857142857</v>
      </c>
      <c r="I108" s="6" t="s">
        <v>34</v>
      </c>
      <c r="J108">
        <f>VLOOKUP(表格1_68[[#This Row],[練馬師]],T!$A$1:$B$23,2,FALSE)</f>
        <v>0.17183098591549295</v>
      </c>
      <c r="K108">
        <v>3</v>
      </c>
      <c r="L108">
        <f>VLOOKUP(表格1_68[[#This Row],[檔位]],'1200M'!$A$1:$B$14,2,0)</f>
        <v>0.28000000000000003</v>
      </c>
      <c r="M108">
        <v>120</v>
      </c>
      <c r="N108" s="43">
        <f t="shared" si="16"/>
        <v>0.79212072434607639</v>
      </c>
      <c r="O108" t="str">
        <f>VLOOKUP(表格1_68[[#This Row],[馬名]],'M2'!$A$4:$H$161,8,0)</f>
        <v>中前</v>
      </c>
      <c r="P108">
        <v>3</v>
      </c>
      <c r="Q108">
        <v>1</v>
      </c>
      <c r="R108">
        <v>7</v>
      </c>
      <c r="S108">
        <v>4</v>
      </c>
      <c r="T108">
        <v>6</v>
      </c>
      <c r="U108">
        <v>3</v>
      </c>
      <c r="V108">
        <f>((1-(P108/14))*0.1*IF(P108&lt;&gt;0,1,0)) + ((1-(Q108/14))*0.1*IF(Q108&lt;&gt;0,1,0)) + ((1-(R108/14))*0.1*IF(R108&lt;&gt;0,1,0)) + ((1-(S108/14))*0.1*IF(S108&lt;&gt;0,1,0))</f>
        <v>0.29285714285714287</v>
      </c>
      <c r="W108">
        <f>VLOOKUP(表格1_68[[#This Row],[負磅]],W!$A$1:$B$32,2,FALSE)</f>
        <v>0.05</v>
      </c>
      <c r="X108">
        <v>65</v>
      </c>
      <c r="Y108">
        <v>1</v>
      </c>
      <c r="Z108">
        <v>9.36</v>
      </c>
      <c r="AB108">
        <v>1724700</v>
      </c>
      <c r="AC108">
        <v>4</v>
      </c>
      <c r="AD108">
        <f>VLOOKUP(表格1_68[[#This Row],[馬齡]],SPB!$A$1:$B$9,2,FALSE)</f>
        <v>0.2</v>
      </c>
      <c r="AE108">
        <v>1</v>
      </c>
      <c r="AF108" t="s">
        <v>15</v>
      </c>
      <c r="AG108">
        <v>21</v>
      </c>
      <c r="AH108" t="s">
        <v>64</v>
      </c>
      <c r="AI108" t="s">
        <v>368</v>
      </c>
    </row>
    <row r="109" spans="1:35" x14ac:dyDescent="0.25">
      <c r="A109" s="7" t="s">
        <v>355</v>
      </c>
      <c r="B109" s="6">
        <v>11</v>
      </c>
      <c r="C109" s="6" t="s">
        <v>382</v>
      </c>
      <c r="G109" s="6" t="s">
        <v>61</v>
      </c>
      <c r="H109">
        <f>VLOOKUP(表格1_68[[#This Row],[騎師]],J!$A$1:$B$45,2,FALSE)</f>
        <v>0.25641025641025639</v>
      </c>
      <c r="I109" s="6" t="s">
        <v>68</v>
      </c>
      <c r="J109">
        <f>VLOOKUP(表格1_68[[#This Row],[練馬師]],T!$A$1:$B$23,2,FALSE)</f>
        <v>0.28244274809160308</v>
      </c>
      <c r="K109">
        <v>4</v>
      </c>
      <c r="L109">
        <f>VLOOKUP(表格1_68[[#This Row],[檔位]],'1200M'!$A$1:$B$14,2,0)</f>
        <v>0.36</v>
      </c>
      <c r="M109">
        <v>117</v>
      </c>
      <c r="N109" s="43">
        <f t="shared" si="16"/>
        <v>0.66279875849341496</v>
      </c>
      <c r="O109" t="str">
        <f>VLOOKUP(表格1_68[[#This Row],[馬名]],'M2'!$A$4:$H$161,8,0)</f>
        <v>中前</v>
      </c>
      <c r="P109">
        <v>10</v>
      </c>
      <c r="Q109">
        <v>11</v>
      </c>
      <c r="R109">
        <v>6</v>
      </c>
      <c r="S109">
        <v>7</v>
      </c>
      <c r="V109">
        <f>((1-(P109/14))*0.1*IF(P109&lt;&gt;0,1,0)) + ((1-(Q109/14))*0.1*IF(Q109&lt;&gt;0,1,0)) + ((1-(R109/14))*0.1*IF(R109&lt;&gt;0,1,0)) + ((1-(S109/14))*0.1*IF(S109&lt;&gt;0,1,0))</f>
        <v>0.15714285714285714</v>
      </c>
      <c r="W109">
        <f>VLOOKUP(表格1_68[[#This Row],[負磅]],W!$A$1:$B$32,2,FALSE)</f>
        <v>0.08</v>
      </c>
      <c r="X109">
        <v>62</v>
      </c>
      <c r="Y109">
        <v>1</v>
      </c>
      <c r="Z109">
        <v>10.029999999999999</v>
      </c>
      <c r="AB109">
        <v>37200</v>
      </c>
      <c r="AC109">
        <v>3</v>
      </c>
      <c r="AD109">
        <f>VLOOKUP(表格1_68[[#This Row],[馬齡]],SPB!$A$1:$B$9,2,FALSE)</f>
        <v>0.12</v>
      </c>
      <c r="AE109">
        <v>-2</v>
      </c>
      <c r="AF109" t="s">
        <v>29</v>
      </c>
      <c r="AG109">
        <v>46</v>
      </c>
      <c r="AI109" t="s">
        <v>384</v>
      </c>
    </row>
    <row r="110" spans="1:35" x14ac:dyDescent="0.25">
      <c r="A110" s="7" t="s">
        <v>355</v>
      </c>
      <c r="B110" s="6">
        <v>4</v>
      </c>
      <c r="C110" s="6" t="s">
        <v>363</v>
      </c>
      <c r="E110" s="6" t="s">
        <v>2678</v>
      </c>
      <c r="F110" s="6" t="s">
        <v>2679</v>
      </c>
      <c r="G110" s="6" t="s">
        <v>71</v>
      </c>
      <c r="H110">
        <f>VLOOKUP(表格1_68[[#This Row],[騎師]],J!$A$1:$B$45,2,FALSE)</f>
        <v>0.24770642201834864</v>
      </c>
      <c r="I110" s="6" t="s">
        <v>89</v>
      </c>
      <c r="J110">
        <f>VLOOKUP(表格1_68[[#This Row],[練馬師]],T!$A$1:$B$23,2,FALSE)</f>
        <v>0.25219298245614036</v>
      </c>
      <c r="K110">
        <v>5</v>
      </c>
      <c r="L110">
        <f>VLOOKUP(表格1_68[[#This Row],[檔位]],'1200M'!$A$1:$B$14,2,0)</f>
        <v>0.34</v>
      </c>
      <c r="M110">
        <v>125</v>
      </c>
      <c r="N110" s="43">
        <f t="shared" si="16"/>
        <v>0.45025553562806103</v>
      </c>
      <c r="O110" t="str">
        <f>VLOOKUP(表格1_68[[#This Row],[馬名]],'M2'!$A$4:$H$161,8,0)</f>
        <v>中前</v>
      </c>
      <c r="P110">
        <v>12</v>
      </c>
      <c r="Q110">
        <v>4</v>
      </c>
      <c r="R110">
        <v>6</v>
      </c>
      <c r="S110">
        <v>11</v>
      </c>
      <c r="T110">
        <v>1</v>
      </c>
      <c r="U110">
        <v>6</v>
      </c>
      <c r="V110">
        <f>((1-(P110/14))*0.1*IF(P110&lt;&gt;0,1,0)) + ((1-(Q110/14))*0.1*IF(Q110&lt;&gt;0,1,0)) + ((1-(R110/14))*0.1*IF(R110&lt;&gt;0,1,0)) + ((1-(S110/14))*0.1*IF(S110&lt;&gt;0,1,0))</f>
        <v>0.16428571428571431</v>
      </c>
      <c r="W110">
        <f>VLOOKUP(表格1_68[[#This Row],[負磅]],W!$A$1:$B$32,2,FALSE)</f>
        <v>0</v>
      </c>
      <c r="X110">
        <v>70</v>
      </c>
      <c r="Y110">
        <v>1</v>
      </c>
      <c r="Z110">
        <v>9.31</v>
      </c>
      <c r="AB110">
        <v>3620400</v>
      </c>
      <c r="AC110">
        <v>4</v>
      </c>
      <c r="AD110">
        <v>0</v>
      </c>
      <c r="AE110">
        <v>-1</v>
      </c>
      <c r="AF110" t="s">
        <v>29</v>
      </c>
      <c r="AG110">
        <v>38</v>
      </c>
      <c r="AH110" t="s">
        <v>64</v>
      </c>
      <c r="AI110" t="s">
        <v>364</v>
      </c>
    </row>
    <row r="111" spans="1:35" x14ac:dyDescent="0.25">
      <c r="A111" s="7" t="s">
        <v>355</v>
      </c>
      <c r="B111" s="6">
        <v>5</v>
      </c>
      <c r="C111" s="6" t="s">
        <v>365</v>
      </c>
      <c r="G111" s="6" t="s">
        <v>19</v>
      </c>
      <c r="H111">
        <f>VLOOKUP(表格1_68[[#This Row],[騎師]],J!$A$1:$B$45,2,FALSE)</f>
        <v>0.22222222222222221</v>
      </c>
      <c r="I111" s="6" t="s">
        <v>131</v>
      </c>
      <c r="J111">
        <f>VLOOKUP(表格1_68[[#This Row],[練馬師]],T!$A$1:$B$23,2,FALSE)</f>
        <v>0.30263157894736842</v>
      </c>
      <c r="K111">
        <v>6</v>
      </c>
      <c r="L111">
        <f>VLOOKUP(表格1_68[[#This Row],[檔位]],'1200M'!$A$1:$B$14,2,0)</f>
        <v>0.26</v>
      </c>
      <c r="M111">
        <v>115</v>
      </c>
      <c r="N111" s="43">
        <f t="shared" si="16"/>
        <v>0.48645614035087725</v>
      </c>
      <c r="O111" s="41" t="s">
        <v>2682</v>
      </c>
      <c r="P111" t="s">
        <v>99</v>
      </c>
      <c r="V111">
        <v>0.125</v>
      </c>
      <c r="W111">
        <f>VLOOKUP(表格1_68[[#This Row],[負磅]],W!$A$1:$B$32,2,FALSE)</f>
        <v>0.1</v>
      </c>
      <c r="X111">
        <v>65</v>
      </c>
      <c r="AB111">
        <v>0</v>
      </c>
      <c r="AC111">
        <v>3</v>
      </c>
      <c r="AD111">
        <v>0</v>
      </c>
      <c r="AE111" t="s">
        <v>99</v>
      </c>
      <c r="AF111" t="s">
        <v>29</v>
      </c>
      <c r="AG111" t="s">
        <v>99</v>
      </c>
      <c r="AH111" t="s">
        <v>100</v>
      </c>
      <c r="AI111" t="s">
        <v>366</v>
      </c>
    </row>
    <row r="112" spans="1:35" x14ac:dyDescent="0.25">
      <c r="A112" s="7" t="s">
        <v>355</v>
      </c>
      <c r="B112" s="6">
        <v>3</v>
      </c>
      <c r="C112" s="6" t="s">
        <v>362</v>
      </c>
      <c r="G112" s="6" t="s">
        <v>320</v>
      </c>
      <c r="H112">
        <v>0.25</v>
      </c>
      <c r="I112" s="6" t="s">
        <v>95</v>
      </c>
      <c r="J112">
        <f>VLOOKUP(表格1_68[[#This Row],[練馬師]],T!$A$1:$B$23,2,FALSE)</f>
        <v>0.29569892473118281</v>
      </c>
      <c r="K112">
        <v>7</v>
      </c>
      <c r="L112">
        <f>VLOOKUP(表格1_68[[#This Row],[檔位]],'1200M'!$A$1:$B$14,2,0)</f>
        <v>0.21</v>
      </c>
      <c r="M112">
        <v>122</v>
      </c>
      <c r="N112" s="43">
        <f t="shared" si="16"/>
        <v>0.41342396313364055</v>
      </c>
      <c r="O112" t="str">
        <f>VLOOKUP(表格1_68[[#This Row],[馬名]],'M2'!$A$4:$H$161,8,0)</f>
        <v>中後</v>
      </c>
      <c r="P112">
        <v>12</v>
      </c>
      <c r="Q112">
        <v>11</v>
      </c>
      <c r="R112">
        <v>7</v>
      </c>
      <c r="S112">
        <v>7</v>
      </c>
      <c r="T112">
        <v>3</v>
      </c>
      <c r="U112">
        <v>4</v>
      </c>
      <c r="V112">
        <f t="shared" ref="V112:V117" si="17">((1-(P112/14))*0.1*IF(P112&lt;&gt;0,1,0)) + ((1-(Q112/14))*0.1*IF(Q112&lt;&gt;0,1,0)) + ((1-(R112/14))*0.1*IF(R112&lt;&gt;0,1,0)) + ((1-(S112/14))*0.1*IF(S112&lt;&gt;0,1,0))</f>
        <v>0.13571428571428573</v>
      </c>
      <c r="W112">
        <f>VLOOKUP(表格1_68[[#This Row],[負磅]],W!$A$1:$B$32,2,FALSE)</f>
        <v>0.03</v>
      </c>
      <c r="X112">
        <v>72</v>
      </c>
      <c r="Y112">
        <v>1</v>
      </c>
      <c r="Z112">
        <v>9.36</v>
      </c>
      <c r="AB112">
        <v>1692600</v>
      </c>
      <c r="AC112">
        <v>6</v>
      </c>
      <c r="AD112">
        <f>VLOOKUP(表格1_68[[#This Row],[馬齡]],SPB!$A$1:$B$9,2,FALSE)</f>
        <v>0</v>
      </c>
      <c r="AE112">
        <v>-2</v>
      </c>
      <c r="AF112" t="s">
        <v>29</v>
      </c>
      <c r="AG112">
        <v>18</v>
      </c>
      <c r="AH112" t="s">
        <v>16</v>
      </c>
      <c r="AI112" t="s">
        <v>354</v>
      </c>
    </row>
    <row r="113" spans="1:35" x14ac:dyDescent="0.25">
      <c r="A113" s="7" t="s">
        <v>355</v>
      </c>
      <c r="B113" s="51">
        <v>1</v>
      </c>
      <c r="C113" s="50" t="s">
        <v>356</v>
      </c>
      <c r="G113" s="6" t="s">
        <v>12</v>
      </c>
      <c r="H113">
        <f>VLOOKUP(表格1_68[[#This Row],[騎師]],J!$A$1:$B$45,2,FALSE)</f>
        <v>0.51570680628272247</v>
      </c>
      <c r="I113" s="6" t="s">
        <v>46</v>
      </c>
      <c r="J113">
        <f>VLOOKUP(表格1_68[[#This Row],[練馬師]],T!$A$1:$B$23,2,FALSE)</f>
        <v>0.23048327137546468</v>
      </c>
      <c r="K113">
        <v>8</v>
      </c>
      <c r="L113">
        <f>VLOOKUP(表格1_68[[#This Row],[檔位]],'1200M'!$A$1:$B$14,2,0)</f>
        <v>0.19</v>
      </c>
      <c r="M113">
        <v>135</v>
      </c>
      <c r="N113" s="43">
        <f t="shared" si="16"/>
        <v>0.53557130901174188</v>
      </c>
      <c r="O113" t="str">
        <f>VLOOKUP(表格1_68[[#This Row],[馬名]],'M2'!$A$4:$H$161,8,0)</f>
        <v>放頭</v>
      </c>
      <c r="P113">
        <v>1</v>
      </c>
      <c r="Q113">
        <v>1</v>
      </c>
      <c r="R113">
        <v>6</v>
      </c>
      <c r="S113">
        <v>1</v>
      </c>
      <c r="T113">
        <v>1</v>
      </c>
      <c r="U113">
        <v>3</v>
      </c>
      <c r="V113">
        <f t="shared" si="17"/>
        <v>0.33571428571428574</v>
      </c>
      <c r="W113">
        <f>VLOOKUP(表格1_68[[#This Row],[負磅]],W!$A$1:$B$32,2,FALSE)</f>
        <v>-0.1</v>
      </c>
      <c r="X113">
        <v>80</v>
      </c>
      <c r="Y113">
        <v>1</v>
      </c>
      <c r="Z113">
        <v>9.14</v>
      </c>
      <c r="AB113">
        <v>5022000</v>
      </c>
      <c r="AC113">
        <v>4</v>
      </c>
      <c r="AD113">
        <v>0</v>
      </c>
      <c r="AE113">
        <v>8</v>
      </c>
      <c r="AF113" t="s">
        <v>15</v>
      </c>
      <c r="AG113">
        <v>21</v>
      </c>
      <c r="AH113" t="s">
        <v>158</v>
      </c>
      <c r="AI113" t="s">
        <v>358</v>
      </c>
    </row>
    <row r="114" spans="1:35" x14ac:dyDescent="0.25">
      <c r="A114" s="7" t="s">
        <v>355</v>
      </c>
      <c r="B114" s="6">
        <v>9</v>
      </c>
      <c r="C114" s="6" t="s">
        <v>375</v>
      </c>
      <c r="G114" s="6" t="s">
        <v>39</v>
      </c>
      <c r="H114">
        <f>VLOOKUP(表格1_68[[#This Row],[騎師]],J!$A$1:$B$45,2,FALSE)</f>
        <v>0.23636363636363636</v>
      </c>
      <c r="I114" s="6" t="s">
        <v>121</v>
      </c>
      <c r="J114">
        <f>VLOOKUP(表格1_68[[#This Row],[練馬師]],T!$A$1:$B$23,2,FALSE)</f>
        <v>0.27138643067846607</v>
      </c>
      <c r="K114">
        <v>9</v>
      </c>
      <c r="L114">
        <f>VLOOKUP(表格1_68[[#This Row],[檔位]],'1200M'!$A$1:$B$14,2,0)</f>
        <v>0.26</v>
      </c>
      <c r="M114">
        <v>117</v>
      </c>
      <c r="N114" s="43">
        <f t="shared" si="16"/>
        <v>0.63489644868405937</v>
      </c>
      <c r="O114" t="str">
        <f>VLOOKUP(表格1_68[[#This Row],[馬名]],'M2'!$A$4:$H$161,8,0)</f>
        <v>放頭</v>
      </c>
      <c r="P114">
        <v>1</v>
      </c>
      <c r="Q114">
        <v>2</v>
      </c>
      <c r="V114">
        <f t="shared" si="17"/>
        <v>0.1785714285714286</v>
      </c>
      <c r="W114">
        <f>VLOOKUP(表格1_68[[#This Row],[負磅]],W!$A$1:$B$32,2,FALSE)</f>
        <v>0.08</v>
      </c>
      <c r="X114">
        <v>62</v>
      </c>
      <c r="AB114">
        <v>900900</v>
      </c>
      <c r="AC114">
        <v>3</v>
      </c>
      <c r="AD114">
        <f>VLOOKUP(表格1_68[[#This Row],[馬齡]],SPB!$A$1:$B$9,2,FALSE)</f>
        <v>0.12</v>
      </c>
      <c r="AE114">
        <v>8</v>
      </c>
      <c r="AF114" t="s">
        <v>15</v>
      </c>
      <c r="AG114">
        <v>18</v>
      </c>
      <c r="AI114" t="s">
        <v>377</v>
      </c>
    </row>
    <row r="115" spans="1:35" x14ac:dyDescent="0.25">
      <c r="A115" s="7" t="s">
        <v>355</v>
      </c>
      <c r="B115" s="6">
        <v>8</v>
      </c>
      <c r="C115" s="6" t="s">
        <v>372</v>
      </c>
      <c r="G115" s="6" t="s">
        <v>26</v>
      </c>
      <c r="H115">
        <f>VLOOKUP(表格1_68[[#This Row],[騎師]],J!$A$1:$B$45,2,FALSE)</f>
        <v>0.21897810218978103</v>
      </c>
      <c r="I115" s="6" t="s">
        <v>77</v>
      </c>
      <c r="J115">
        <f>VLOOKUP(表格1_68[[#This Row],[練馬師]],T!$A$1:$B$23,2,FALSE)</f>
        <v>0.22580645161290322</v>
      </c>
      <c r="K115">
        <v>10</v>
      </c>
      <c r="L115">
        <f>VLOOKUP(表格1_68[[#This Row],[檔位]],'1200M'!$A$1:$B$14,2,0)</f>
        <v>0.16</v>
      </c>
      <c r="M115">
        <v>118</v>
      </c>
      <c r="N115" s="43">
        <f t="shared" si="16"/>
        <v>0.71029250899794816</v>
      </c>
      <c r="O115" t="str">
        <f>VLOOKUP(表格1_68[[#This Row],[馬名]],'M2'!$A$4:$H$161,8,0)</f>
        <v>中前</v>
      </c>
      <c r="P115">
        <v>1</v>
      </c>
      <c r="Q115">
        <v>6</v>
      </c>
      <c r="R115">
        <v>12</v>
      </c>
      <c r="S115">
        <v>3</v>
      </c>
      <c r="T115">
        <v>11</v>
      </c>
      <c r="U115">
        <v>3</v>
      </c>
      <c r="V115">
        <f t="shared" si="17"/>
        <v>0.24285714285714285</v>
      </c>
      <c r="W115">
        <f>VLOOKUP(表格1_68[[#This Row],[負磅]],W!$A$1:$B$32,2,FALSE)</f>
        <v>7.0000000000000007E-2</v>
      </c>
      <c r="X115">
        <v>63</v>
      </c>
      <c r="Y115">
        <v>1</v>
      </c>
      <c r="Z115">
        <v>9.93</v>
      </c>
      <c r="AB115">
        <v>984900</v>
      </c>
      <c r="AC115">
        <v>4</v>
      </c>
      <c r="AD115">
        <f>VLOOKUP(表格1_68[[#This Row],[馬齡]],SPB!$A$1:$B$9,2,FALSE)</f>
        <v>0.2</v>
      </c>
      <c r="AE115">
        <v>5</v>
      </c>
      <c r="AF115" t="s">
        <v>29</v>
      </c>
      <c r="AG115">
        <v>56</v>
      </c>
      <c r="AH115" t="s">
        <v>16</v>
      </c>
      <c r="AI115" t="s">
        <v>374</v>
      </c>
    </row>
    <row r="116" spans="1:35" x14ac:dyDescent="0.25">
      <c r="A116" s="7" t="s">
        <v>355</v>
      </c>
      <c r="B116" s="6">
        <v>7</v>
      </c>
      <c r="C116" s="6" t="s">
        <v>369</v>
      </c>
      <c r="G116" s="6" t="s">
        <v>45</v>
      </c>
      <c r="H116">
        <f>VLOOKUP(表格1_68[[#This Row],[騎師]],J!$A$1:$B$45,2,FALSE)</f>
        <v>0.14015151515151514</v>
      </c>
      <c r="I116" s="6" t="s">
        <v>188</v>
      </c>
      <c r="J116">
        <f>VLOOKUP(表格1_68[[#This Row],[練馬師]],T!$A$1:$B$23,2,FALSE)</f>
        <v>0.19391634980988592</v>
      </c>
      <c r="K116">
        <v>11</v>
      </c>
      <c r="L116">
        <f>VLOOKUP(表格1_68[[#This Row],[檔位]],'1200M'!$A$1:$B$14,2,0)</f>
        <v>0.16</v>
      </c>
      <c r="M116">
        <v>119</v>
      </c>
      <c r="N116" s="43">
        <f t="shared" si="16"/>
        <v>0.50993464520270604</v>
      </c>
      <c r="O116" t="str">
        <f>VLOOKUP(表格1_68[[#This Row],[馬名]],'M2'!$A$4:$H$161,8,0)</f>
        <v>中前</v>
      </c>
      <c r="P116">
        <v>4</v>
      </c>
      <c r="Q116">
        <v>2</v>
      </c>
      <c r="R116">
        <v>3</v>
      </c>
      <c r="S116">
        <v>7</v>
      </c>
      <c r="T116">
        <v>4</v>
      </c>
      <c r="U116">
        <v>4</v>
      </c>
      <c r="V116">
        <f t="shared" si="17"/>
        <v>0.28571428571428575</v>
      </c>
      <c r="W116">
        <f>VLOOKUP(表格1_68[[#This Row],[負磅]],W!$A$1:$B$32,2,FALSE)</f>
        <v>0.06</v>
      </c>
      <c r="X116">
        <v>64</v>
      </c>
      <c r="Y116">
        <v>1</v>
      </c>
      <c r="Z116">
        <v>9.4</v>
      </c>
      <c r="AB116">
        <v>3535470</v>
      </c>
      <c r="AC116">
        <v>4</v>
      </c>
      <c r="AD116">
        <v>0</v>
      </c>
      <c r="AE116">
        <v>0</v>
      </c>
      <c r="AF116" t="s">
        <v>15</v>
      </c>
      <c r="AG116">
        <v>21</v>
      </c>
      <c r="AH116" t="s">
        <v>23</v>
      </c>
      <c r="AI116" t="s">
        <v>371</v>
      </c>
    </row>
    <row r="117" spans="1:35" x14ac:dyDescent="0.25">
      <c r="A117" s="7" t="s">
        <v>355</v>
      </c>
      <c r="B117" s="6">
        <v>12</v>
      </c>
      <c r="C117" s="6" t="s">
        <v>385</v>
      </c>
      <c r="G117" s="6" t="s">
        <v>120</v>
      </c>
      <c r="H117">
        <f>VLOOKUP(表格1_68[[#This Row],[騎師]],J!$A$1:$B$45,2,FALSE)</f>
        <v>0.15384615384615385</v>
      </c>
      <c r="I117" s="6" t="s">
        <v>116</v>
      </c>
      <c r="J117">
        <f>VLOOKUP(表格1_68[[#This Row],[練馬師]],T!$A$1:$B$23,2,FALSE)</f>
        <v>0.23456790123456789</v>
      </c>
      <c r="K117">
        <v>12</v>
      </c>
      <c r="L117">
        <f>VLOOKUP(表格1_68[[#This Row],[檔位]],'1200M'!$A$1:$B$14,2,0)</f>
        <v>0.09</v>
      </c>
      <c r="M117">
        <v>117</v>
      </c>
      <c r="N117" s="43">
        <f t="shared" si="16"/>
        <v>0.51109564509564509</v>
      </c>
      <c r="O117" t="str">
        <f>VLOOKUP(表格1_68[[#This Row],[馬名]],'M2'!$A$4:$H$161,8,0)</f>
        <v>留後</v>
      </c>
      <c r="P117">
        <v>1</v>
      </c>
      <c r="Q117">
        <v>7</v>
      </c>
      <c r="R117">
        <v>2</v>
      </c>
      <c r="S117">
        <v>7</v>
      </c>
      <c r="T117">
        <v>8</v>
      </c>
      <c r="U117">
        <v>9</v>
      </c>
      <c r="V117">
        <f t="shared" si="17"/>
        <v>0.27857142857142858</v>
      </c>
      <c r="W117">
        <f>VLOOKUP(表格1_68[[#This Row],[負磅]],W!$A$1:$B$32,2,FALSE)</f>
        <v>0.08</v>
      </c>
      <c r="X117">
        <v>62</v>
      </c>
      <c r="Y117">
        <v>1</v>
      </c>
      <c r="Z117">
        <v>9.44</v>
      </c>
      <c r="AB117">
        <v>900900</v>
      </c>
      <c r="AC117">
        <v>5</v>
      </c>
      <c r="AD117">
        <f>VLOOKUP(表格1_68[[#This Row],[馬齡]],SPB!$A$1:$B$9,2,FALSE)</f>
        <v>0</v>
      </c>
      <c r="AE117">
        <v>10</v>
      </c>
      <c r="AF117" t="s">
        <v>15</v>
      </c>
      <c r="AG117">
        <v>7</v>
      </c>
      <c r="AH117" t="s">
        <v>16</v>
      </c>
      <c r="AI117" t="s">
        <v>387</v>
      </c>
    </row>
    <row r="118" spans="1:35" x14ac:dyDescent="0.25">
      <c r="A118" s="7" t="s">
        <v>355</v>
      </c>
      <c r="B118" s="6" t="str">
        <f>VLOOKUP(表格1_68[[#This Row],[場]],Raceinfo!$A$1:$C$9,3,0)</f>
        <v xml:space="preserve"> 第三班</v>
      </c>
      <c r="C118" s="6" t="str">
        <f>VLOOKUP(表格1_68[[#This Row],[場]],Raceinfo!$A$1:$C$9,2,0)</f>
        <v xml:space="preserve"> 1200米</v>
      </c>
      <c r="N118" s="43"/>
      <c r="O118"/>
    </row>
    <row r="119" spans="1:35" x14ac:dyDescent="0.25">
      <c r="A119" s="5"/>
      <c r="B119" s="5"/>
      <c r="C119" s="5"/>
      <c r="D119" s="5"/>
      <c r="E119" s="5"/>
      <c r="F119" s="5"/>
      <c r="G119" s="5"/>
      <c r="H119" s="4"/>
      <c r="I119" s="5"/>
      <c r="J119" s="4"/>
      <c r="K119" s="4"/>
      <c r="L119" s="4"/>
      <c r="M119" s="4"/>
      <c r="N119" s="42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x14ac:dyDescent="0.25">
      <c r="N120" s="43"/>
      <c r="O120"/>
    </row>
    <row r="121" spans="1:35" x14ac:dyDescent="0.25">
      <c r="N121" s="43"/>
      <c r="O121"/>
    </row>
    <row r="122" spans="1:35" x14ac:dyDescent="0.25">
      <c r="N122" s="43"/>
      <c r="O122"/>
    </row>
    <row r="123" spans="1:35" x14ac:dyDescent="0.25">
      <c r="N123" s="43"/>
      <c r="O123"/>
    </row>
    <row r="124" spans="1:35" x14ac:dyDescent="0.25">
      <c r="N124" s="43"/>
      <c r="O124"/>
    </row>
    <row r="125" spans="1:35" x14ac:dyDescent="0.25">
      <c r="N125" s="43"/>
      <c r="O125"/>
    </row>
    <row r="126" spans="1:35" x14ac:dyDescent="0.25">
      <c r="N126" s="43"/>
      <c r="O126"/>
    </row>
    <row r="127" spans="1:35" x14ac:dyDescent="0.25">
      <c r="N127" s="43"/>
      <c r="O127"/>
    </row>
    <row r="128" spans="1:35" x14ac:dyDescent="0.25">
      <c r="N128" s="43"/>
      <c r="O128"/>
    </row>
    <row r="129" spans="14:15" x14ac:dyDescent="0.25">
      <c r="N129" s="43"/>
      <c r="O129"/>
    </row>
    <row r="130" spans="14:15" x14ac:dyDescent="0.25">
      <c r="N130" s="43"/>
      <c r="O130"/>
    </row>
    <row r="131" spans="14:15" x14ac:dyDescent="0.25">
      <c r="N131" s="43"/>
      <c r="O131"/>
    </row>
    <row r="132" spans="14:15" x14ac:dyDescent="0.25">
      <c r="N132" s="43"/>
      <c r="O132"/>
    </row>
    <row r="133" spans="14:15" x14ac:dyDescent="0.25">
      <c r="N133" s="43"/>
      <c r="O133"/>
    </row>
    <row r="134" spans="14:15" x14ac:dyDescent="0.25">
      <c r="N134" s="43"/>
      <c r="O134"/>
    </row>
    <row r="135" spans="14:15" x14ac:dyDescent="0.25">
      <c r="N135" s="43"/>
      <c r="O135"/>
    </row>
    <row r="136" spans="14:15" x14ac:dyDescent="0.25">
      <c r="N136" s="43"/>
      <c r="O136"/>
    </row>
    <row r="137" spans="14:15" x14ac:dyDescent="0.25">
      <c r="N137" s="43"/>
      <c r="O137"/>
    </row>
    <row r="138" spans="14:15" x14ac:dyDescent="0.25">
      <c r="N138" s="43"/>
      <c r="O138"/>
    </row>
    <row r="139" spans="14:15" x14ac:dyDescent="0.25">
      <c r="N139" s="43"/>
      <c r="O139"/>
    </row>
    <row r="140" spans="14:15" x14ac:dyDescent="0.25">
      <c r="N140" s="43"/>
      <c r="O140"/>
    </row>
    <row r="141" spans="14:15" x14ac:dyDescent="0.25">
      <c r="N141" s="43"/>
      <c r="O141"/>
    </row>
    <row r="142" spans="14:15" x14ac:dyDescent="0.25">
      <c r="N142" s="43"/>
      <c r="O142"/>
    </row>
    <row r="143" spans="14:15" x14ac:dyDescent="0.25">
      <c r="N143" s="43"/>
      <c r="O143"/>
    </row>
    <row r="144" spans="14:15" x14ac:dyDescent="0.25">
      <c r="N144" s="43"/>
      <c r="O144"/>
    </row>
    <row r="145" spans="14:15" x14ac:dyDescent="0.25">
      <c r="N145" s="43"/>
      <c r="O145"/>
    </row>
    <row r="146" spans="14:15" x14ac:dyDescent="0.25">
      <c r="N146" s="43"/>
      <c r="O146"/>
    </row>
    <row r="147" spans="14:15" x14ac:dyDescent="0.25">
      <c r="N147" s="43"/>
      <c r="O147"/>
    </row>
    <row r="148" spans="14:15" x14ac:dyDescent="0.25">
      <c r="N148" s="43"/>
      <c r="O148"/>
    </row>
    <row r="149" spans="14:15" x14ac:dyDescent="0.25">
      <c r="N149" s="43"/>
      <c r="O149"/>
    </row>
    <row r="150" spans="14:15" x14ac:dyDescent="0.25">
      <c r="N150" s="43"/>
      <c r="O150"/>
    </row>
    <row r="151" spans="14:15" x14ac:dyDescent="0.25">
      <c r="N151" s="43"/>
      <c r="O151"/>
    </row>
    <row r="152" spans="14:15" x14ac:dyDescent="0.25">
      <c r="N152" s="43"/>
      <c r="O152"/>
    </row>
    <row r="153" spans="14:15" x14ac:dyDescent="0.25">
      <c r="N153" s="43"/>
      <c r="O153"/>
    </row>
    <row r="154" spans="14:15" x14ac:dyDescent="0.25">
      <c r="N154" s="43"/>
      <c r="O154"/>
    </row>
    <row r="155" spans="14:15" x14ac:dyDescent="0.25">
      <c r="N155" s="43"/>
      <c r="O155"/>
    </row>
    <row r="156" spans="14:15" x14ac:dyDescent="0.25">
      <c r="N156" s="43"/>
      <c r="O156"/>
    </row>
    <row r="157" spans="14:15" x14ac:dyDescent="0.25">
      <c r="N157" s="43"/>
      <c r="O157"/>
    </row>
    <row r="158" spans="14:15" x14ac:dyDescent="0.25">
      <c r="N158" s="43"/>
      <c r="O158"/>
    </row>
    <row r="159" spans="14:15" x14ac:dyDescent="0.25">
      <c r="N159" s="43"/>
      <c r="O159"/>
    </row>
    <row r="160" spans="14:15" x14ac:dyDescent="0.25">
      <c r="N160" s="43"/>
      <c r="O160"/>
    </row>
    <row r="161" spans="14:15" x14ac:dyDescent="0.25">
      <c r="N161" s="43"/>
      <c r="O161"/>
    </row>
    <row r="162" spans="14:15" x14ac:dyDescent="0.25">
      <c r="N162" s="43"/>
      <c r="O162"/>
    </row>
  </sheetData>
  <phoneticPr fontId="3" type="noConversion"/>
  <conditionalFormatting sqref="P163:P1048576 O1:O162">
    <cfRule type="containsText" dxfId="34" priority="19" operator="containsText" text="留後">
      <formula>NOT(ISERROR(SEARCH("留後",O1)))</formula>
    </cfRule>
    <cfRule type="containsText" dxfId="33" priority="20" operator="containsText" text="中後">
      <formula>NOT(ISERROR(SEARCH("中後",O1)))</formula>
    </cfRule>
    <cfRule type="containsText" dxfId="32" priority="21" operator="containsText" text="中前">
      <formula>NOT(ISERROR(SEARCH("中前",O1)))</formula>
    </cfRule>
    <cfRule type="containsText" dxfId="31" priority="22" operator="containsText" text="放頭">
      <formula>NOT(ISERROR(SEARCH("放頭",O1)))</formula>
    </cfRule>
  </conditionalFormatting>
  <conditionalFormatting sqref="Q163:V1048576 P1:U16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63:N1048576 M1:M162">
    <cfRule type="colorScale" priority="3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:K1048576">
    <cfRule type="colorScale" priority="3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62 AF163:AF1048576">
    <cfRule type="colorScale" priority="29">
      <colorScale>
        <cfvo type="min"/>
        <cfvo type="max"/>
        <color rgb="FFFFEF9C"/>
        <color rgb="FF63BE7B"/>
      </colorScale>
    </cfRule>
  </conditionalFormatting>
  <conditionalFormatting sqref="AA1:AA162 AI163:AI1048576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B1:AB162 AJ163:AJ1048576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1:AC162 AK163:AK1048576">
    <cfRule type="colorScale" priority="2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1:AE162 AM163:AM1048576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:AG162 AO163:AO104857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:AI162 AQ163:AQ1048576">
    <cfRule type="duplicateValues" dxfId="30" priority="23"/>
  </conditionalFormatting>
  <conditionalFormatting sqref="N4:N15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8:N29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2:N43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6:N5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0:N71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74:N8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88:N99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02:N113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6:N127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116:Z12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02:Z11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8:Z9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:Z8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60:Z7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6:Z5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32:Z4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8:Z2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:Z1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A6B-8FEA-44DE-856F-2FD94E051F10}">
  <sheetPr codeName="工作表23"/>
  <dimension ref="A1:AC3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03" sqref="C3003:C3006"/>
    </sheetView>
  </sheetViews>
  <sheetFormatPr defaultRowHeight="15.75" x14ac:dyDescent="0.25"/>
  <cols>
    <col min="5" max="5" width="9.140625" style="11"/>
    <col min="8" max="8" width="9.140625" style="46"/>
  </cols>
  <sheetData>
    <row r="1" spans="1:29" x14ac:dyDescent="0.25">
      <c r="A1" s="13" t="s">
        <v>2683</v>
      </c>
      <c r="B1" s="13" t="s">
        <v>2510</v>
      </c>
      <c r="C1" s="1" t="s">
        <v>2516</v>
      </c>
      <c r="D1" s="1" t="s">
        <v>431</v>
      </c>
      <c r="E1" s="12" t="s">
        <v>2511</v>
      </c>
      <c r="F1" s="1" t="s">
        <v>6</v>
      </c>
      <c r="G1" s="1" t="s">
        <v>2517</v>
      </c>
      <c r="H1" s="45" t="s">
        <v>433</v>
      </c>
      <c r="I1" s="13" t="s">
        <v>4</v>
      </c>
      <c r="J1" s="1" t="s">
        <v>2684</v>
      </c>
      <c r="K1" s="1" t="s">
        <v>2685</v>
      </c>
      <c r="L1" s="1" t="s">
        <v>432</v>
      </c>
      <c r="M1" s="1" t="s">
        <v>2691</v>
      </c>
      <c r="N1" s="1" t="s">
        <v>2692</v>
      </c>
      <c r="O1" s="1" t="s">
        <v>2512</v>
      </c>
      <c r="P1" s="1" t="s">
        <v>2513</v>
      </c>
      <c r="Q1" s="1" t="s">
        <v>2514</v>
      </c>
      <c r="R1" s="1" t="s">
        <v>7</v>
      </c>
      <c r="S1" s="13" t="s">
        <v>5</v>
      </c>
      <c r="T1" s="1" t="s">
        <v>2515</v>
      </c>
      <c r="U1" s="1" t="s">
        <v>2518</v>
      </c>
      <c r="V1" s="1" t="s">
        <v>2663</v>
      </c>
      <c r="W1" s="1" t="s">
        <v>2664</v>
      </c>
      <c r="X1" s="1" t="s">
        <v>2665</v>
      </c>
      <c r="Y1" s="1" t="s">
        <v>2666</v>
      </c>
      <c r="Z1" s="1" t="s">
        <v>2667</v>
      </c>
      <c r="AA1" s="1" t="s">
        <v>2520</v>
      </c>
      <c r="AB1" s="1" t="s">
        <v>9</v>
      </c>
      <c r="AC1" s="1" t="s">
        <v>504</v>
      </c>
    </row>
    <row r="2" spans="1:29" hidden="1" x14ac:dyDescent="0.25">
      <c r="A2" s="14" t="s">
        <v>129</v>
      </c>
      <c r="B2" s="14" t="s">
        <v>2534</v>
      </c>
      <c r="C2">
        <v>17</v>
      </c>
      <c r="D2" s="33">
        <v>2</v>
      </c>
      <c r="E2" s="26" t="str">
        <f>VLOOKUP(U2, method!$A$1:$B$15, 2, 0)</f>
        <v>放頭</v>
      </c>
      <c r="F2">
        <v>12</v>
      </c>
      <c r="G2">
        <v>126</v>
      </c>
      <c r="H2" s="44">
        <v>1200</v>
      </c>
      <c r="I2" s="15" t="s">
        <v>390</v>
      </c>
      <c r="J2">
        <v>1</v>
      </c>
      <c r="K2">
        <v>9.52</v>
      </c>
      <c r="L2">
        <v>12</v>
      </c>
      <c r="M2">
        <v>3</v>
      </c>
      <c r="N2">
        <v>25</v>
      </c>
      <c r="O2" s="31" t="s">
        <v>439</v>
      </c>
      <c r="P2" s="35" t="s">
        <v>436</v>
      </c>
      <c r="Q2">
        <v>4</v>
      </c>
      <c r="R2">
        <v>50</v>
      </c>
      <c r="S2" s="15" t="s">
        <v>103</v>
      </c>
      <c r="T2" s="10" t="s">
        <v>376</v>
      </c>
      <c r="U2">
        <v>3</v>
      </c>
      <c r="V2">
        <v>2</v>
      </c>
      <c r="W2">
        <v>2</v>
      </c>
      <c r="AA2">
        <v>1029</v>
      </c>
      <c r="AB2" t="s">
        <v>635</v>
      </c>
    </row>
    <row r="3" spans="1:29" x14ac:dyDescent="0.25">
      <c r="A3" s="14" t="s">
        <v>129</v>
      </c>
      <c r="B3" s="18" t="s">
        <v>145</v>
      </c>
      <c r="C3">
        <v>22</v>
      </c>
      <c r="D3" s="34">
        <v>4</v>
      </c>
      <c r="E3" s="28" t="str">
        <f>VLOOKUP(U3, method!$A$1:$B$15, 2, 0)</f>
        <v>中前</v>
      </c>
      <c r="F3">
        <v>8</v>
      </c>
      <c r="G3">
        <v>113</v>
      </c>
      <c r="H3" s="44">
        <v>1200</v>
      </c>
      <c r="I3" s="15" t="s">
        <v>441</v>
      </c>
      <c r="J3">
        <v>1</v>
      </c>
      <c r="K3">
        <v>9.58</v>
      </c>
      <c r="L3">
        <v>21</v>
      </c>
      <c r="M3">
        <v>5</v>
      </c>
      <c r="N3">
        <v>25</v>
      </c>
      <c r="O3" s="31" t="s">
        <v>435</v>
      </c>
      <c r="P3" s="35" t="s">
        <v>436</v>
      </c>
      <c r="Q3">
        <v>4</v>
      </c>
      <c r="R3">
        <v>44</v>
      </c>
      <c r="S3" s="18" t="s">
        <v>95</v>
      </c>
      <c r="T3" s="10" t="s">
        <v>442</v>
      </c>
      <c r="U3">
        <v>6</v>
      </c>
      <c r="V3">
        <v>6</v>
      </c>
      <c r="W3">
        <v>4</v>
      </c>
      <c r="AA3">
        <v>1167</v>
      </c>
      <c r="AB3" t="s">
        <v>16</v>
      </c>
    </row>
    <row r="4" spans="1:29" hidden="1" x14ac:dyDescent="0.25">
      <c r="A4" s="14" t="s">
        <v>129</v>
      </c>
      <c r="B4" s="14" t="s">
        <v>2534</v>
      </c>
      <c r="C4">
        <v>2.2999999999999998</v>
      </c>
      <c r="D4" s="33">
        <v>2</v>
      </c>
      <c r="E4" s="26" t="str">
        <f>VLOOKUP(U4, method!$A$1:$B$15, 2, 0)</f>
        <v>放頭</v>
      </c>
      <c r="F4">
        <v>6</v>
      </c>
      <c r="G4">
        <v>128</v>
      </c>
      <c r="H4" s="44">
        <v>1200</v>
      </c>
      <c r="I4" s="22" t="s">
        <v>33</v>
      </c>
      <c r="J4">
        <v>1</v>
      </c>
      <c r="K4">
        <v>9.75</v>
      </c>
      <c r="L4">
        <v>2</v>
      </c>
      <c r="M4">
        <v>4</v>
      </c>
      <c r="N4">
        <v>25</v>
      </c>
      <c r="O4" s="31" t="s">
        <v>451</v>
      </c>
      <c r="P4" s="35" t="s">
        <v>436</v>
      </c>
      <c r="Q4">
        <v>4</v>
      </c>
      <c r="R4">
        <v>51</v>
      </c>
      <c r="S4" s="15" t="s">
        <v>103</v>
      </c>
      <c r="T4" s="10" t="s">
        <v>376</v>
      </c>
      <c r="U4">
        <v>1</v>
      </c>
      <c r="V4">
        <v>1</v>
      </c>
      <c r="W4">
        <v>2</v>
      </c>
      <c r="AA4">
        <v>1027</v>
      </c>
      <c r="AB4" t="s">
        <v>158</v>
      </c>
    </row>
    <row r="5" spans="1:29" x14ac:dyDescent="0.25">
      <c r="A5" s="14" t="s">
        <v>129</v>
      </c>
      <c r="B5" s="22" t="s">
        <v>157</v>
      </c>
      <c r="C5">
        <v>4.7</v>
      </c>
      <c r="D5" s="34">
        <v>5</v>
      </c>
      <c r="E5" s="27" t="str">
        <f>VLOOKUP(U5, method!$A$1:$B$15, 2, 0)</f>
        <v>中後</v>
      </c>
      <c r="F5">
        <v>3</v>
      </c>
      <c r="G5">
        <v>120</v>
      </c>
      <c r="H5" s="44">
        <v>1200</v>
      </c>
      <c r="I5" s="16" t="s">
        <v>140</v>
      </c>
      <c r="J5">
        <v>1</v>
      </c>
      <c r="K5">
        <v>9.86</v>
      </c>
      <c r="L5">
        <v>25</v>
      </c>
      <c r="M5">
        <v>6</v>
      </c>
      <c r="N5">
        <v>25</v>
      </c>
      <c r="O5" s="31" t="s">
        <v>435</v>
      </c>
      <c r="P5" s="35" t="s">
        <v>436</v>
      </c>
      <c r="Q5">
        <v>4</v>
      </c>
      <c r="R5">
        <v>45</v>
      </c>
      <c r="S5" s="22" t="s">
        <v>51</v>
      </c>
      <c r="T5" s="10" t="s">
        <v>552</v>
      </c>
      <c r="U5">
        <v>8</v>
      </c>
      <c r="V5">
        <v>8</v>
      </c>
      <c r="W5">
        <v>5</v>
      </c>
      <c r="AA5">
        <v>1145</v>
      </c>
      <c r="AB5" t="s">
        <v>158</v>
      </c>
    </row>
    <row r="6" spans="1:29" x14ac:dyDescent="0.25">
      <c r="A6" s="14" t="s">
        <v>129</v>
      </c>
      <c r="B6" s="14" t="s">
        <v>130</v>
      </c>
      <c r="C6">
        <v>8.4</v>
      </c>
      <c r="D6" s="34">
        <v>4</v>
      </c>
      <c r="E6" s="26" t="str">
        <f>VLOOKUP(U6, method!$A$1:$B$15, 2, 0)</f>
        <v>放頭</v>
      </c>
      <c r="F6">
        <v>1</v>
      </c>
      <c r="G6">
        <v>129</v>
      </c>
      <c r="H6" s="44">
        <v>1200</v>
      </c>
      <c r="I6" s="18" t="s">
        <v>401</v>
      </c>
      <c r="J6">
        <v>1</v>
      </c>
      <c r="K6">
        <v>9.89</v>
      </c>
      <c r="L6">
        <v>2</v>
      </c>
      <c r="M6">
        <v>4</v>
      </c>
      <c r="N6">
        <v>25</v>
      </c>
      <c r="O6" s="31" t="s">
        <v>451</v>
      </c>
      <c r="P6" s="35" t="s">
        <v>436</v>
      </c>
      <c r="Q6">
        <v>4</v>
      </c>
      <c r="R6">
        <v>53</v>
      </c>
      <c r="S6" s="14" t="s">
        <v>131</v>
      </c>
      <c r="T6" s="10" t="s">
        <v>452</v>
      </c>
      <c r="U6">
        <v>1</v>
      </c>
      <c r="V6">
        <v>1</v>
      </c>
      <c r="W6">
        <v>4</v>
      </c>
      <c r="AA6">
        <v>1276</v>
      </c>
      <c r="AB6" t="s">
        <v>133</v>
      </c>
    </row>
    <row r="7" spans="1:29" hidden="1" x14ac:dyDescent="0.25">
      <c r="A7" s="14" t="s">
        <v>129</v>
      </c>
      <c r="B7" s="14" t="s">
        <v>2534</v>
      </c>
      <c r="C7">
        <v>2.7</v>
      </c>
      <c r="D7" s="33">
        <v>3</v>
      </c>
      <c r="E7" s="26" t="str">
        <f>VLOOKUP(U7, method!$A$1:$B$15, 2, 0)</f>
        <v>放頭</v>
      </c>
      <c r="F7">
        <v>9</v>
      </c>
      <c r="G7">
        <v>128</v>
      </c>
      <c r="H7" s="44">
        <v>1200</v>
      </c>
      <c r="I7" s="22" t="s">
        <v>33</v>
      </c>
      <c r="J7">
        <v>1</v>
      </c>
      <c r="K7">
        <v>9.92</v>
      </c>
      <c r="L7">
        <v>30</v>
      </c>
      <c r="M7">
        <v>4</v>
      </c>
      <c r="N7">
        <v>25</v>
      </c>
      <c r="O7" s="31" t="s">
        <v>451</v>
      </c>
      <c r="P7" s="35" t="s">
        <v>436</v>
      </c>
      <c r="Q7">
        <v>4</v>
      </c>
      <c r="R7">
        <v>53</v>
      </c>
      <c r="S7" s="15" t="s">
        <v>103</v>
      </c>
      <c r="T7">
        <v>3</v>
      </c>
      <c r="U7">
        <v>3</v>
      </c>
      <c r="V7">
        <v>2</v>
      </c>
      <c r="W7">
        <v>3</v>
      </c>
      <c r="AA7">
        <v>1024</v>
      </c>
      <c r="AB7" t="s">
        <v>158</v>
      </c>
    </row>
    <row r="8" spans="1:29" x14ac:dyDescent="0.25">
      <c r="A8" s="14" t="s">
        <v>129</v>
      </c>
      <c r="B8" s="14" t="s">
        <v>130</v>
      </c>
      <c r="C8">
        <v>30</v>
      </c>
      <c r="D8" s="33">
        <v>3</v>
      </c>
      <c r="E8" s="26" t="str">
        <f>VLOOKUP(U8, method!$A$1:$B$15, 2, 0)</f>
        <v>放頭</v>
      </c>
      <c r="F8">
        <v>7</v>
      </c>
      <c r="G8">
        <v>128</v>
      </c>
      <c r="H8" s="44">
        <v>1200</v>
      </c>
      <c r="I8" s="19" t="s">
        <v>388</v>
      </c>
      <c r="J8">
        <v>1</v>
      </c>
      <c r="K8">
        <v>9.98</v>
      </c>
      <c r="L8">
        <v>19</v>
      </c>
      <c r="M8">
        <v>2</v>
      </c>
      <c r="N8">
        <v>25</v>
      </c>
      <c r="O8" s="30" t="s">
        <v>445</v>
      </c>
      <c r="P8" s="35" t="s">
        <v>455</v>
      </c>
      <c r="Q8">
        <v>4</v>
      </c>
      <c r="R8">
        <v>53</v>
      </c>
      <c r="S8" s="14" t="s">
        <v>131</v>
      </c>
      <c r="T8" s="10" t="s">
        <v>376</v>
      </c>
      <c r="U8">
        <v>1</v>
      </c>
      <c r="V8">
        <v>1</v>
      </c>
      <c r="W8">
        <v>3</v>
      </c>
      <c r="AA8">
        <v>1282</v>
      </c>
      <c r="AB8" t="s">
        <v>459</v>
      </c>
    </row>
    <row r="9" spans="1:29" x14ac:dyDescent="0.25">
      <c r="A9" s="14" t="s">
        <v>129</v>
      </c>
      <c r="B9" s="25" t="s">
        <v>2532</v>
      </c>
      <c r="C9">
        <v>10</v>
      </c>
      <c r="D9">
        <v>6</v>
      </c>
      <c r="E9" s="28" t="str">
        <f>VLOOKUP(U9, method!$A$1:$B$15, 2, 0)</f>
        <v>中前</v>
      </c>
      <c r="F9">
        <v>1</v>
      </c>
      <c r="G9">
        <v>121</v>
      </c>
      <c r="H9" s="44">
        <v>1200</v>
      </c>
      <c r="I9" s="17" t="s">
        <v>448</v>
      </c>
      <c r="J9">
        <v>1</v>
      </c>
      <c r="K9">
        <v>10.01</v>
      </c>
      <c r="L9">
        <v>26</v>
      </c>
      <c r="M9">
        <v>2</v>
      </c>
      <c r="N9">
        <v>25</v>
      </c>
      <c r="O9" s="31" t="s">
        <v>435</v>
      </c>
      <c r="P9" s="35" t="s">
        <v>455</v>
      </c>
      <c r="Q9">
        <v>4</v>
      </c>
      <c r="R9">
        <v>48</v>
      </c>
      <c r="S9" s="14" t="s">
        <v>181</v>
      </c>
      <c r="T9" s="10" t="s">
        <v>452</v>
      </c>
      <c r="U9">
        <v>4</v>
      </c>
      <c r="V9">
        <v>6</v>
      </c>
      <c r="W9">
        <v>6</v>
      </c>
      <c r="AA9">
        <v>1171</v>
      </c>
      <c r="AB9" t="s">
        <v>113</v>
      </c>
    </row>
    <row r="10" spans="1:29" x14ac:dyDescent="0.25">
      <c r="A10" s="14" t="s">
        <v>129</v>
      </c>
      <c r="B10" s="25" t="s">
        <v>2532</v>
      </c>
      <c r="C10">
        <v>9.6</v>
      </c>
      <c r="D10" s="33">
        <v>3</v>
      </c>
      <c r="E10" s="26" t="str">
        <f>VLOOKUP(U10, method!$A$1:$B$15, 2, 0)</f>
        <v>放頭</v>
      </c>
      <c r="F10">
        <v>1</v>
      </c>
      <c r="G10">
        <v>121</v>
      </c>
      <c r="H10" s="44">
        <v>1200</v>
      </c>
      <c r="I10" s="25" t="s">
        <v>120</v>
      </c>
      <c r="J10">
        <v>1</v>
      </c>
      <c r="K10">
        <v>10.029999999999999</v>
      </c>
      <c r="L10">
        <v>16</v>
      </c>
      <c r="M10">
        <v>4</v>
      </c>
      <c r="N10">
        <v>25</v>
      </c>
      <c r="O10" s="30" t="s">
        <v>445</v>
      </c>
      <c r="P10" s="35" t="s">
        <v>436</v>
      </c>
      <c r="Q10">
        <v>4</v>
      </c>
      <c r="R10">
        <v>45</v>
      </c>
      <c r="S10" s="14" t="s">
        <v>181</v>
      </c>
      <c r="T10" s="10" t="s">
        <v>597</v>
      </c>
      <c r="U10">
        <v>1</v>
      </c>
      <c r="V10">
        <v>1</v>
      </c>
      <c r="W10">
        <v>3</v>
      </c>
      <c r="AA10">
        <v>1162</v>
      </c>
      <c r="AB10" t="s">
        <v>113</v>
      </c>
    </row>
    <row r="11" spans="1:29" hidden="1" x14ac:dyDescent="0.25">
      <c r="A11" s="14" t="s">
        <v>129</v>
      </c>
      <c r="B11" s="14" t="s">
        <v>130</v>
      </c>
      <c r="C11">
        <v>138</v>
      </c>
      <c r="D11">
        <v>14</v>
      </c>
      <c r="E11" s="26" t="str">
        <f>VLOOKUP(U11, method!$A$1:$B$15, 2, 0)</f>
        <v>放頭</v>
      </c>
      <c r="F11">
        <v>7</v>
      </c>
      <c r="G11">
        <v>114</v>
      </c>
      <c r="H11" s="46">
        <v>1000</v>
      </c>
      <c r="I11" s="22" t="s">
        <v>470</v>
      </c>
      <c r="J11">
        <v>0</v>
      </c>
      <c r="K11">
        <v>58.88</v>
      </c>
      <c r="L11">
        <v>17</v>
      </c>
      <c r="M11">
        <v>11</v>
      </c>
      <c r="N11">
        <v>24</v>
      </c>
      <c r="O11" t="s">
        <v>469</v>
      </c>
      <c r="P11" s="35" t="s">
        <v>455</v>
      </c>
      <c r="Q11">
        <v>3</v>
      </c>
      <c r="R11">
        <v>61</v>
      </c>
      <c r="S11" s="14" t="s">
        <v>131</v>
      </c>
      <c r="T11">
        <v>19</v>
      </c>
      <c r="U11">
        <v>2</v>
      </c>
      <c r="V11">
        <v>6</v>
      </c>
      <c r="W11">
        <v>14</v>
      </c>
      <c r="AA11">
        <v>1265</v>
      </c>
      <c r="AB11" t="s">
        <v>133</v>
      </c>
    </row>
    <row r="12" spans="1:29" hidden="1" x14ac:dyDescent="0.25">
      <c r="A12" s="14" t="s">
        <v>129</v>
      </c>
      <c r="B12" s="14" t="s">
        <v>130</v>
      </c>
      <c r="C12">
        <v>39</v>
      </c>
      <c r="D12">
        <v>11</v>
      </c>
      <c r="E12" s="26" t="str">
        <f>VLOOKUP(U12, method!$A$1:$B$15, 2, 0)</f>
        <v>放頭</v>
      </c>
      <c r="F12">
        <v>11</v>
      </c>
      <c r="G12">
        <v>116</v>
      </c>
      <c r="H12" s="44">
        <v>1200</v>
      </c>
      <c r="I12" s="23" t="s">
        <v>39</v>
      </c>
      <c r="J12">
        <v>1</v>
      </c>
      <c r="K12">
        <v>10.79</v>
      </c>
      <c r="L12">
        <v>27</v>
      </c>
      <c r="M12">
        <v>10</v>
      </c>
      <c r="N12">
        <v>24</v>
      </c>
      <c r="O12" s="31" t="s">
        <v>435</v>
      </c>
      <c r="P12" s="35" t="s">
        <v>455</v>
      </c>
      <c r="Q12">
        <v>3</v>
      </c>
      <c r="R12">
        <v>63</v>
      </c>
      <c r="S12" s="14" t="s">
        <v>131</v>
      </c>
      <c r="T12" t="s">
        <v>473</v>
      </c>
      <c r="U12">
        <v>1</v>
      </c>
      <c r="V12">
        <v>2</v>
      </c>
      <c r="W12">
        <v>11</v>
      </c>
      <c r="AA12">
        <v>1266</v>
      </c>
      <c r="AB12" t="s">
        <v>133</v>
      </c>
    </row>
    <row r="13" spans="1:29" hidden="1" x14ac:dyDescent="0.25">
      <c r="A13" s="14" t="s">
        <v>129</v>
      </c>
      <c r="B13" s="14" t="s">
        <v>130</v>
      </c>
      <c r="C13">
        <v>49</v>
      </c>
      <c r="D13">
        <v>11</v>
      </c>
      <c r="E13" s="26" t="str">
        <f>VLOOKUP(U13, method!$A$1:$B$15, 2, 0)</f>
        <v>放頭</v>
      </c>
      <c r="F13">
        <v>10</v>
      </c>
      <c r="G13">
        <v>125</v>
      </c>
      <c r="H13" s="44">
        <v>1200</v>
      </c>
      <c r="I13" s="24" t="s">
        <v>146</v>
      </c>
      <c r="J13">
        <v>1</v>
      </c>
      <c r="K13">
        <v>10.99</v>
      </c>
      <c r="L13">
        <v>16</v>
      </c>
      <c r="M13">
        <v>10</v>
      </c>
      <c r="N13">
        <v>24</v>
      </c>
      <c r="O13" s="30" t="s">
        <v>445</v>
      </c>
      <c r="P13" s="35" t="s">
        <v>436</v>
      </c>
      <c r="Q13">
        <v>3</v>
      </c>
      <c r="R13">
        <v>65</v>
      </c>
      <c r="S13" s="14" t="s">
        <v>131</v>
      </c>
      <c r="T13" t="s">
        <v>476</v>
      </c>
      <c r="U13">
        <v>1</v>
      </c>
      <c r="V13">
        <v>1</v>
      </c>
      <c r="W13">
        <v>11</v>
      </c>
      <c r="AA13">
        <v>1270</v>
      </c>
      <c r="AB13" t="s">
        <v>133</v>
      </c>
    </row>
    <row r="14" spans="1:29" hidden="1" x14ac:dyDescent="0.25">
      <c r="A14" s="14" t="s">
        <v>129</v>
      </c>
      <c r="B14" s="14" t="s">
        <v>130</v>
      </c>
      <c r="C14">
        <v>71</v>
      </c>
      <c r="D14">
        <v>10</v>
      </c>
      <c r="E14" s="26" t="str">
        <f>VLOOKUP(U14, method!$A$1:$B$15, 2, 0)</f>
        <v>放頭</v>
      </c>
      <c r="F14">
        <v>3</v>
      </c>
      <c r="G14">
        <v>120</v>
      </c>
      <c r="H14" s="44">
        <v>1200</v>
      </c>
      <c r="I14" s="25" t="s">
        <v>120</v>
      </c>
      <c r="J14">
        <v>1</v>
      </c>
      <c r="K14">
        <v>10.58</v>
      </c>
      <c r="L14">
        <v>22</v>
      </c>
      <c r="M14">
        <v>9</v>
      </c>
      <c r="N14">
        <v>24</v>
      </c>
      <c r="O14" t="s">
        <v>469</v>
      </c>
      <c r="P14" s="36" t="s">
        <v>479</v>
      </c>
      <c r="Q14">
        <v>3</v>
      </c>
      <c r="R14">
        <v>66</v>
      </c>
      <c r="S14" s="14" t="s">
        <v>131</v>
      </c>
      <c r="T14" t="s">
        <v>480</v>
      </c>
      <c r="U14">
        <v>3</v>
      </c>
      <c r="V14">
        <v>3</v>
      </c>
      <c r="W14">
        <v>10</v>
      </c>
      <c r="AA14">
        <v>1270</v>
      </c>
      <c r="AB14" t="s">
        <v>133</v>
      </c>
    </row>
    <row r="15" spans="1:29" hidden="1" x14ac:dyDescent="0.25">
      <c r="A15" s="14" t="s">
        <v>129</v>
      </c>
      <c r="B15" s="14" t="s">
        <v>130</v>
      </c>
      <c r="C15">
        <v>65</v>
      </c>
      <c r="D15">
        <v>12</v>
      </c>
      <c r="E15" s="26" t="str">
        <f>VLOOKUP(U15, method!$A$1:$B$15, 2, 0)</f>
        <v>放頭</v>
      </c>
      <c r="F15">
        <v>8</v>
      </c>
      <c r="G15">
        <v>124</v>
      </c>
      <c r="H15" s="44">
        <v>1200</v>
      </c>
      <c r="I15" s="16" t="s">
        <v>71</v>
      </c>
      <c r="J15">
        <v>1</v>
      </c>
      <c r="K15">
        <v>13.08</v>
      </c>
      <c r="L15">
        <v>11</v>
      </c>
      <c r="M15">
        <v>9</v>
      </c>
      <c r="N15">
        <v>24</v>
      </c>
      <c r="O15" s="31" t="s">
        <v>439</v>
      </c>
      <c r="P15" s="35" t="s">
        <v>455</v>
      </c>
      <c r="Q15">
        <v>3</v>
      </c>
      <c r="R15">
        <v>66</v>
      </c>
      <c r="S15" s="14" t="s">
        <v>131</v>
      </c>
      <c r="T15">
        <v>14</v>
      </c>
      <c r="U15">
        <v>1</v>
      </c>
      <c r="V15">
        <v>1</v>
      </c>
      <c r="W15">
        <v>12</v>
      </c>
      <c r="AA15">
        <v>1255</v>
      </c>
      <c r="AB15" t="s">
        <v>133</v>
      </c>
    </row>
    <row r="16" spans="1:29" hidden="1" x14ac:dyDescent="0.25">
      <c r="A16" s="14" t="s">
        <v>129</v>
      </c>
      <c r="B16" s="14" t="s">
        <v>130</v>
      </c>
      <c r="C16">
        <v>51</v>
      </c>
      <c r="D16">
        <v>12</v>
      </c>
      <c r="E16" s="28" t="str">
        <f>VLOOKUP(U16, method!$A$1:$B$15, 2, 0)</f>
        <v>中前</v>
      </c>
      <c r="F16">
        <v>12</v>
      </c>
      <c r="G16">
        <v>125</v>
      </c>
      <c r="H16" s="44">
        <v>1200</v>
      </c>
      <c r="I16" s="16" t="s">
        <v>71</v>
      </c>
      <c r="J16">
        <v>1</v>
      </c>
      <c r="K16">
        <v>11.99</v>
      </c>
      <c r="L16">
        <v>5</v>
      </c>
      <c r="M16">
        <v>6</v>
      </c>
      <c r="N16">
        <v>24</v>
      </c>
      <c r="O16" s="31" t="s">
        <v>439</v>
      </c>
      <c r="P16" s="36" t="s">
        <v>440</v>
      </c>
      <c r="Q16">
        <v>3</v>
      </c>
      <c r="R16">
        <v>66</v>
      </c>
      <c r="S16" s="14" t="s">
        <v>131</v>
      </c>
      <c r="T16" t="s">
        <v>485</v>
      </c>
      <c r="U16">
        <v>4</v>
      </c>
      <c r="V16">
        <v>4</v>
      </c>
      <c r="W16">
        <v>12</v>
      </c>
      <c r="AA16">
        <v>1269</v>
      </c>
      <c r="AB16" t="s">
        <v>133</v>
      </c>
    </row>
    <row r="17" spans="1:28" hidden="1" x14ac:dyDescent="0.25">
      <c r="A17" s="14" t="s">
        <v>129</v>
      </c>
      <c r="B17" s="14" t="s">
        <v>130</v>
      </c>
      <c r="C17">
        <v>12</v>
      </c>
      <c r="D17" s="33">
        <v>1</v>
      </c>
      <c r="E17" s="26" t="str">
        <f>VLOOKUP(U17, method!$A$1:$B$15, 2, 0)</f>
        <v>放頭</v>
      </c>
      <c r="F17">
        <v>8</v>
      </c>
      <c r="G17">
        <v>135</v>
      </c>
      <c r="H17" s="44">
        <v>1200</v>
      </c>
      <c r="I17" s="25" t="s">
        <v>120</v>
      </c>
      <c r="J17">
        <v>1</v>
      </c>
      <c r="K17">
        <v>10.97</v>
      </c>
      <c r="L17">
        <v>1</v>
      </c>
      <c r="M17">
        <v>5</v>
      </c>
      <c r="N17">
        <v>24</v>
      </c>
      <c r="O17" s="31" t="s">
        <v>439</v>
      </c>
      <c r="P17" s="36" t="s">
        <v>440</v>
      </c>
      <c r="Q17">
        <v>4</v>
      </c>
      <c r="R17">
        <v>60</v>
      </c>
      <c r="S17" s="14" t="s">
        <v>131</v>
      </c>
      <c r="T17" s="10" t="s">
        <v>488</v>
      </c>
      <c r="U17">
        <v>2</v>
      </c>
      <c r="V17">
        <v>2</v>
      </c>
      <c r="W17">
        <v>1</v>
      </c>
      <c r="AA17">
        <v>1261</v>
      </c>
      <c r="AB17" t="s">
        <v>133</v>
      </c>
    </row>
    <row r="18" spans="1:28" hidden="1" x14ac:dyDescent="0.25">
      <c r="A18" s="14" t="s">
        <v>129</v>
      </c>
      <c r="B18" s="14" t="s">
        <v>130</v>
      </c>
      <c r="C18">
        <v>105</v>
      </c>
      <c r="D18">
        <v>13</v>
      </c>
      <c r="E18" s="26" t="str">
        <f>VLOOKUP(U18, method!$A$1:$B$15, 2, 0)</f>
        <v>放頭</v>
      </c>
      <c r="F18">
        <v>3</v>
      </c>
      <c r="G18">
        <v>116</v>
      </c>
      <c r="H18" s="44">
        <v>1200</v>
      </c>
      <c r="I18" s="14" t="s">
        <v>45</v>
      </c>
      <c r="J18">
        <v>1</v>
      </c>
      <c r="K18">
        <v>11.74</v>
      </c>
      <c r="L18">
        <v>31</v>
      </c>
      <c r="M18">
        <v>3</v>
      </c>
      <c r="N18">
        <v>24</v>
      </c>
      <c r="O18" t="s">
        <v>491</v>
      </c>
      <c r="P18" s="35" t="s">
        <v>455</v>
      </c>
      <c r="Q18">
        <v>3</v>
      </c>
      <c r="R18">
        <v>61</v>
      </c>
      <c r="S18" s="14" t="s">
        <v>131</v>
      </c>
      <c r="T18" t="s">
        <v>492</v>
      </c>
      <c r="U18">
        <v>2</v>
      </c>
      <c r="V18">
        <v>3</v>
      </c>
      <c r="W18">
        <v>13</v>
      </c>
      <c r="AA18">
        <v>1264</v>
      </c>
      <c r="AB18" t="s">
        <v>133</v>
      </c>
    </row>
    <row r="19" spans="1:28" hidden="1" x14ac:dyDescent="0.25">
      <c r="A19" s="14" t="s">
        <v>129</v>
      </c>
      <c r="B19" s="14" t="s">
        <v>130</v>
      </c>
      <c r="C19">
        <v>21</v>
      </c>
      <c r="D19" s="34">
        <v>5</v>
      </c>
      <c r="E19" s="26" t="str">
        <f>VLOOKUP(U19, method!$A$1:$B$15, 2, 0)</f>
        <v>放頭</v>
      </c>
      <c r="F19">
        <v>9</v>
      </c>
      <c r="G19">
        <v>118</v>
      </c>
      <c r="H19" s="44">
        <v>1200</v>
      </c>
      <c r="I19" s="15" t="s">
        <v>390</v>
      </c>
      <c r="J19">
        <v>1</v>
      </c>
      <c r="K19">
        <v>10.73</v>
      </c>
      <c r="L19">
        <v>6</v>
      </c>
      <c r="M19">
        <v>3</v>
      </c>
      <c r="N19">
        <v>24</v>
      </c>
      <c r="O19" s="30" t="s">
        <v>445</v>
      </c>
      <c r="P19" s="35" t="s">
        <v>455</v>
      </c>
      <c r="Q19">
        <v>3</v>
      </c>
      <c r="R19">
        <v>62</v>
      </c>
      <c r="S19" s="14" t="s">
        <v>131</v>
      </c>
      <c r="T19" t="s">
        <v>495</v>
      </c>
      <c r="U19">
        <v>3</v>
      </c>
      <c r="V19">
        <v>4</v>
      </c>
      <c r="W19">
        <v>5</v>
      </c>
      <c r="AA19">
        <v>1251</v>
      </c>
      <c r="AB19" t="s">
        <v>133</v>
      </c>
    </row>
    <row r="20" spans="1:28" hidden="1" x14ac:dyDescent="0.25">
      <c r="A20" s="14" t="s">
        <v>129</v>
      </c>
      <c r="B20" s="14" t="s">
        <v>130</v>
      </c>
      <c r="C20">
        <v>34</v>
      </c>
      <c r="D20" s="34">
        <v>5</v>
      </c>
      <c r="E20" s="26" t="str">
        <f>VLOOKUP(U20, method!$A$1:$B$15, 2, 0)</f>
        <v>放頭</v>
      </c>
      <c r="F20">
        <v>9</v>
      </c>
      <c r="G20">
        <v>119</v>
      </c>
      <c r="H20" s="44">
        <v>1200</v>
      </c>
      <c r="I20" s="23" t="s">
        <v>39</v>
      </c>
      <c r="J20">
        <v>1</v>
      </c>
      <c r="K20">
        <v>10.66</v>
      </c>
      <c r="L20">
        <v>15</v>
      </c>
      <c r="M20">
        <v>2</v>
      </c>
      <c r="N20">
        <v>24</v>
      </c>
      <c r="O20" s="31" t="s">
        <v>435</v>
      </c>
      <c r="P20" s="35" t="s">
        <v>455</v>
      </c>
      <c r="Q20">
        <v>3</v>
      </c>
      <c r="R20">
        <v>62</v>
      </c>
      <c r="S20" s="14" t="s">
        <v>131</v>
      </c>
      <c r="T20" s="10" t="s">
        <v>498</v>
      </c>
      <c r="U20">
        <v>2</v>
      </c>
      <c r="V20">
        <v>1</v>
      </c>
      <c r="W20">
        <v>5</v>
      </c>
      <c r="AA20">
        <v>1258</v>
      </c>
      <c r="AB20" t="s">
        <v>133</v>
      </c>
    </row>
    <row r="21" spans="1:28" hidden="1" x14ac:dyDescent="0.25">
      <c r="A21" s="14" t="s">
        <v>129</v>
      </c>
      <c r="B21" s="14" t="s">
        <v>130</v>
      </c>
      <c r="C21">
        <v>36</v>
      </c>
      <c r="D21">
        <v>12</v>
      </c>
      <c r="E21" s="26" t="str">
        <f>VLOOKUP(U21, method!$A$1:$B$15, 2, 0)</f>
        <v>放頭</v>
      </c>
      <c r="F21">
        <v>6</v>
      </c>
      <c r="G21">
        <v>119</v>
      </c>
      <c r="H21" s="44">
        <v>1200</v>
      </c>
      <c r="I21" s="25" t="s">
        <v>120</v>
      </c>
      <c r="J21">
        <v>1</v>
      </c>
      <c r="K21">
        <v>11.76</v>
      </c>
      <c r="L21">
        <v>31</v>
      </c>
      <c r="M21">
        <v>1</v>
      </c>
      <c r="N21">
        <v>24</v>
      </c>
      <c r="O21" s="31" t="s">
        <v>439</v>
      </c>
      <c r="P21" s="35" t="s">
        <v>455</v>
      </c>
      <c r="Q21">
        <v>3</v>
      </c>
      <c r="R21">
        <v>62</v>
      </c>
      <c r="S21" s="14" t="s">
        <v>131</v>
      </c>
      <c r="T21" t="s">
        <v>501</v>
      </c>
      <c r="U21">
        <v>2</v>
      </c>
      <c r="V21">
        <v>2</v>
      </c>
      <c r="W21">
        <v>12</v>
      </c>
      <c r="AA21">
        <v>1266</v>
      </c>
      <c r="AB21" t="s">
        <v>133</v>
      </c>
    </row>
    <row r="22" spans="1:28" hidden="1" x14ac:dyDescent="0.25">
      <c r="A22" s="14" t="s">
        <v>129</v>
      </c>
      <c r="B22" s="14" t="s">
        <v>130</v>
      </c>
      <c r="C22">
        <v>18</v>
      </c>
      <c r="D22" s="33">
        <v>1</v>
      </c>
      <c r="E22" s="26" t="str">
        <f>VLOOKUP(U22, method!$A$1:$B$15, 2, 0)</f>
        <v>放頭</v>
      </c>
      <c r="F22">
        <v>11</v>
      </c>
      <c r="G22">
        <v>132</v>
      </c>
      <c r="H22" s="44">
        <v>1200</v>
      </c>
      <c r="I22" s="16" t="s">
        <v>71</v>
      </c>
      <c r="J22">
        <v>1</v>
      </c>
      <c r="K22">
        <v>10.64</v>
      </c>
      <c r="L22">
        <v>10</v>
      </c>
      <c r="M22">
        <v>1</v>
      </c>
      <c r="N22">
        <v>24</v>
      </c>
      <c r="O22" s="30" t="s">
        <v>445</v>
      </c>
      <c r="P22" s="35" t="s">
        <v>455</v>
      </c>
      <c r="Q22">
        <v>4</v>
      </c>
      <c r="R22">
        <v>57</v>
      </c>
      <c r="S22" s="14" t="s">
        <v>131</v>
      </c>
      <c r="T22" s="10" t="s">
        <v>376</v>
      </c>
      <c r="U22">
        <v>1</v>
      </c>
      <c r="V22">
        <v>1</v>
      </c>
      <c r="W22">
        <v>1</v>
      </c>
      <c r="AA22">
        <v>1258</v>
      </c>
      <c r="AB22" t="s">
        <v>506</v>
      </c>
    </row>
    <row r="23" spans="1:28" hidden="1" x14ac:dyDescent="0.25">
      <c r="A23" s="14" t="s">
        <v>129</v>
      </c>
      <c r="B23" s="14" t="s">
        <v>130</v>
      </c>
      <c r="C23">
        <v>31</v>
      </c>
      <c r="D23">
        <v>10</v>
      </c>
      <c r="E23" s="26" t="str">
        <f>VLOOKUP(U23, method!$A$1:$B$15, 2, 0)</f>
        <v>放頭</v>
      </c>
      <c r="F23">
        <v>7</v>
      </c>
      <c r="G23">
        <v>133</v>
      </c>
      <c r="H23" s="44">
        <v>1200</v>
      </c>
      <c r="I23" s="16" t="s">
        <v>140</v>
      </c>
      <c r="J23">
        <v>1</v>
      </c>
      <c r="K23">
        <v>11.2</v>
      </c>
      <c r="L23">
        <v>15</v>
      </c>
      <c r="M23">
        <v>11</v>
      </c>
      <c r="N23">
        <v>23</v>
      </c>
      <c r="O23" s="30" t="s">
        <v>445</v>
      </c>
      <c r="P23" s="35" t="s">
        <v>455</v>
      </c>
      <c r="Q23">
        <v>4</v>
      </c>
      <c r="R23">
        <v>58</v>
      </c>
      <c r="S23" s="14" t="s">
        <v>131</v>
      </c>
      <c r="T23" t="s">
        <v>508</v>
      </c>
      <c r="U23">
        <v>3</v>
      </c>
      <c r="V23">
        <v>3</v>
      </c>
      <c r="W23">
        <v>10</v>
      </c>
      <c r="AA23">
        <v>1280</v>
      </c>
      <c r="AB23" t="s">
        <v>64</v>
      </c>
    </row>
    <row r="24" spans="1:28" hidden="1" x14ac:dyDescent="0.25">
      <c r="A24" s="14" t="s">
        <v>129</v>
      </c>
      <c r="B24" s="14" t="s">
        <v>130</v>
      </c>
      <c r="C24">
        <v>16</v>
      </c>
      <c r="D24">
        <v>11</v>
      </c>
      <c r="E24" s="26" t="str">
        <f>VLOOKUP(U24, method!$A$1:$B$15, 2, 0)</f>
        <v>放頭</v>
      </c>
      <c r="F24">
        <v>10</v>
      </c>
      <c r="G24">
        <v>127</v>
      </c>
      <c r="H24" s="44">
        <v>1200</v>
      </c>
      <c r="I24" s="17" t="s">
        <v>512</v>
      </c>
      <c r="J24">
        <v>1</v>
      </c>
      <c r="K24">
        <v>11.85</v>
      </c>
      <c r="L24">
        <v>25</v>
      </c>
      <c r="M24">
        <v>10</v>
      </c>
      <c r="N24">
        <v>23</v>
      </c>
      <c r="O24" t="s">
        <v>511</v>
      </c>
      <c r="P24" s="35" t="s">
        <v>455</v>
      </c>
      <c r="Q24">
        <v>4</v>
      </c>
      <c r="R24">
        <v>58</v>
      </c>
      <c r="S24" s="14" t="s">
        <v>131</v>
      </c>
      <c r="T24">
        <v>19</v>
      </c>
      <c r="U24">
        <v>2</v>
      </c>
      <c r="V24">
        <v>3</v>
      </c>
      <c r="W24">
        <v>11</v>
      </c>
      <c r="AA24">
        <v>1275</v>
      </c>
      <c r="AB24" t="s">
        <v>64</v>
      </c>
    </row>
    <row r="25" spans="1:28" hidden="1" x14ac:dyDescent="0.25">
      <c r="A25" s="14" t="s">
        <v>129</v>
      </c>
      <c r="B25" s="14" t="s">
        <v>130</v>
      </c>
      <c r="C25">
        <v>14</v>
      </c>
      <c r="D25">
        <v>9</v>
      </c>
      <c r="E25" s="26" t="str">
        <f>VLOOKUP(U25, method!$A$1:$B$15, 2, 0)</f>
        <v>放頭</v>
      </c>
      <c r="F25">
        <v>10</v>
      </c>
      <c r="G25">
        <v>133</v>
      </c>
      <c r="H25" s="44">
        <v>1200</v>
      </c>
      <c r="I25" s="24" t="s">
        <v>146</v>
      </c>
      <c r="J25">
        <v>1</v>
      </c>
      <c r="K25">
        <v>11.12</v>
      </c>
      <c r="L25">
        <v>27</v>
      </c>
      <c r="M25">
        <v>9</v>
      </c>
      <c r="N25">
        <v>23</v>
      </c>
      <c r="O25" s="31" t="s">
        <v>435</v>
      </c>
      <c r="P25" s="35" t="s">
        <v>436</v>
      </c>
      <c r="Q25">
        <v>4</v>
      </c>
      <c r="R25">
        <v>58</v>
      </c>
      <c r="S25" s="14" t="s">
        <v>131</v>
      </c>
      <c r="T25" t="s">
        <v>485</v>
      </c>
      <c r="U25">
        <v>3</v>
      </c>
      <c r="V25">
        <v>4</v>
      </c>
      <c r="W25">
        <v>9</v>
      </c>
      <c r="AA25">
        <v>1288</v>
      </c>
      <c r="AB25" t="s">
        <v>64</v>
      </c>
    </row>
    <row r="26" spans="1:28" hidden="1" x14ac:dyDescent="0.25">
      <c r="A26" s="14" t="s">
        <v>129</v>
      </c>
      <c r="B26" s="14" t="s">
        <v>130</v>
      </c>
      <c r="C26">
        <v>8.5</v>
      </c>
      <c r="D26" s="33">
        <v>1</v>
      </c>
      <c r="E26" s="26" t="str">
        <f>VLOOKUP(U26, method!$A$1:$B$15, 2, 0)</f>
        <v>放頭</v>
      </c>
      <c r="F26">
        <v>1</v>
      </c>
      <c r="G26">
        <v>128</v>
      </c>
      <c r="H26" s="44">
        <v>1200</v>
      </c>
      <c r="I26" s="24" t="s">
        <v>146</v>
      </c>
      <c r="J26">
        <v>1</v>
      </c>
      <c r="K26">
        <v>10.19</v>
      </c>
      <c r="L26">
        <v>13</v>
      </c>
      <c r="M26">
        <v>9</v>
      </c>
      <c r="N26">
        <v>23</v>
      </c>
      <c r="O26" s="31" t="s">
        <v>439</v>
      </c>
      <c r="P26" s="35" t="s">
        <v>455</v>
      </c>
      <c r="Q26">
        <v>4</v>
      </c>
      <c r="R26">
        <v>53</v>
      </c>
      <c r="S26" s="14" t="s">
        <v>131</v>
      </c>
      <c r="T26" s="10">
        <v>1</v>
      </c>
      <c r="U26">
        <v>2</v>
      </c>
      <c r="V26">
        <v>2</v>
      </c>
      <c r="W26">
        <v>1</v>
      </c>
      <c r="AA26">
        <v>1277</v>
      </c>
      <c r="AB26" t="s">
        <v>64</v>
      </c>
    </row>
    <row r="27" spans="1:28" hidden="1" x14ac:dyDescent="0.25">
      <c r="A27" s="14" t="s">
        <v>129</v>
      </c>
      <c r="B27" s="14" t="s">
        <v>130</v>
      </c>
      <c r="C27">
        <v>17</v>
      </c>
      <c r="D27" s="34">
        <v>4</v>
      </c>
      <c r="E27" s="26" t="str">
        <f>VLOOKUP(U27, method!$A$1:$B$15, 2, 0)</f>
        <v>放頭</v>
      </c>
      <c r="F27">
        <v>10</v>
      </c>
      <c r="G27">
        <v>124</v>
      </c>
      <c r="H27" s="44">
        <v>1200</v>
      </c>
      <c r="I27" s="17" t="s">
        <v>512</v>
      </c>
      <c r="J27">
        <v>1</v>
      </c>
      <c r="K27">
        <v>10.46</v>
      </c>
      <c r="L27">
        <v>28</v>
      </c>
      <c r="M27">
        <v>6</v>
      </c>
      <c r="N27">
        <v>23</v>
      </c>
      <c r="O27" s="31" t="s">
        <v>435</v>
      </c>
      <c r="P27" s="35" t="s">
        <v>455</v>
      </c>
      <c r="Q27">
        <v>4</v>
      </c>
      <c r="R27">
        <v>56</v>
      </c>
      <c r="S27" s="14" t="s">
        <v>131</v>
      </c>
      <c r="T27" t="s">
        <v>519</v>
      </c>
      <c r="U27">
        <v>1</v>
      </c>
      <c r="V27">
        <v>1</v>
      </c>
      <c r="W27">
        <v>4</v>
      </c>
      <c r="AA27">
        <v>1278</v>
      </c>
      <c r="AB27" t="s">
        <v>521</v>
      </c>
    </row>
    <row r="28" spans="1:28" hidden="1" x14ac:dyDescent="0.25">
      <c r="A28" s="14" t="s">
        <v>129</v>
      </c>
      <c r="B28" s="14" t="s">
        <v>130</v>
      </c>
      <c r="C28">
        <v>3.8</v>
      </c>
      <c r="D28">
        <v>8</v>
      </c>
      <c r="E28" s="26" t="str">
        <f>VLOOKUP(U28, method!$A$1:$B$15, 2, 0)</f>
        <v>放頭</v>
      </c>
      <c r="F28">
        <v>3</v>
      </c>
      <c r="G28">
        <v>131</v>
      </c>
      <c r="H28" s="44">
        <v>1200</v>
      </c>
      <c r="I28" s="18" t="s">
        <v>12</v>
      </c>
      <c r="J28">
        <v>1</v>
      </c>
      <c r="K28">
        <v>10.63</v>
      </c>
      <c r="L28">
        <v>4</v>
      </c>
      <c r="M28">
        <v>6</v>
      </c>
      <c r="N28">
        <v>23</v>
      </c>
      <c r="O28" t="s">
        <v>511</v>
      </c>
      <c r="P28" s="35" t="s">
        <v>455</v>
      </c>
      <c r="Q28">
        <v>4</v>
      </c>
      <c r="R28">
        <v>56</v>
      </c>
      <c r="S28" s="14" t="s">
        <v>131</v>
      </c>
      <c r="T28">
        <v>5</v>
      </c>
      <c r="U28">
        <v>3</v>
      </c>
      <c r="V28">
        <v>2</v>
      </c>
      <c r="W28">
        <v>8</v>
      </c>
      <c r="AA28">
        <v>1261</v>
      </c>
      <c r="AB28" t="s">
        <v>133</v>
      </c>
    </row>
    <row r="29" spans="1:28" hidden="1" x14ac:dyDescent="0.25">
      <c r="A29" s="14" t="s">
        <v>129</v>
      </c>
      <c r="B29" s="14" t="s">
        <v>130</v>
      </c>
      <c r="C29">
        <v>18</v>
      </c>
      <c r="D29" s="33">
        <v>2</v>
      </c>
      <c r="E29" s="28" t="str">
        <f>VLOOKUP(U29, method!$A$1:$B$15, 2, 0)</f>
        <v>中前</v>
      </c>
      <c r="F29">
        <v>9</v>
      </c>
      <c r="G29">
        <v>131</v>
      </c>
      <c r="H29" s="44">
        <v>1200</v>
      </c>
      <c r="I29" s="19" t="s">
        <v>525</v>
      </c>
      <c r="J29">
        <v>1</v>
      </c>
      <c r="K29">
        <v>8.9</v>
      </c>
      <c r="L29">
        <v>10</v>
      </c>
      <c r="M29">
        <v>5</v>
      </c>
      <c r="N29">
        <v>23</v>
      </c>
      <c r="O29" t="s">
        <v>511</v>
      </c>
      <c r="P29" s="35" t="s">
        <v>455</v>
      </c>
      <c r="Q29">
        <v>4</v>
      </c>
      <c r="R29">
        <v>56</v>
      </c>
      <c r="S29" s="14" t="s">
        <v>131</v>
      </c>
      <c r="T29" s="10" t="s">
        <v>526</v>
      </c>
      <c r="U29">
        <v>7</v>
      </c>
      <c r="V29">
        <v>7</v>
      </c>
      <c r="W29">
        <v>2</v>
      </c>
      <c r="AA29">
        <v>1258</v>
      </c>
      <c r="AB29" t="s">
        <v>133</v>
      </c>
    </row>
    <row r="30" spans="1:28" hidden="1" x14ac:dyDescent="0.25">
      <c r="A30" s="14" t="s">
        <v>129</v>
      </c>
      <c r="B30" s="14" t="s">
        <v>130</v>
      </c>
      <c r="C30">
        <v>3.4</v>
      </c>
      <c r="D30">
        <v>6</v>
      </c>
      <c r="E30" s="28" t="str">
        <f>VLOOKUP(U30, method!$A$1:$B$15, 2, 0)</f>
        <v>中前</v>
      </c>
      <c r="F30">
        <v>1</v>
      </c>
      <c r="G30">
        <v>122</v>
      </c>
      <c r="H30" s="44">
        <v>1200</v>
      </c>
      <c r="I30" s="17" t="s">
        <v>512</v>
      </c>
      <c r="J30">
        <v>1</v>
      </c>
      <c r="K30">
        <v>10.63</v>
      </c>
      <c r="L30">
        <v>22</v>
      </c>
      <c r="M30">
        <v>2</v>
      </c>
      <c r="N30">
        <v>23</v>
      </c>
      <c r="O30" s="31" t="s">
        <v>451</v>
      </c>
      <c r="P30" s="35" t="s">
        <v>436</v>
      </c>
      <c r="Q30">
        <v>4</v>
      </c>
      <c r="R30">
        <v>57</v>
      </c>
      <c r="S30" s="14" t="s">
        <v>131</v>
      </c>
      <c r="T30" t="s">
        <v>529</v>
      </c>
      <c r="U30">
        <v>7</v>
      </c>
      <c r="V30">
        <v>7</v>
      </c>
      <c r="W30">
        <v>6</v>
      </c>
      <c r="AA30">
        <v>1271</v>
      </c>
      <c r="AB30" t="s">
        <v>133</v>
      </c>
    </row>
    <row r="31" spans="1:28" hidden="1" x14ac:dyDescent="0.25">
      <c r="A31" s="14" t="s">
        <v>129</v>
      </c>
      <c r="B31" s="14" t="s">
        <v>130</v>
      </c>
      <c r="C31">
        <v>16</v>
      </c>
      <c r="D31">
        <v>6</v>
      </c>
      <c r="E31" s="26" t="str">
        <f>VLOOKUP(U31, method!$A$1:$B$15, 2, 0)</f>
        <v>放頭</v>
      </c>
      <c r="F31">
        <v>12</v>
      </c>
      <c r="G31">
        <v>124</v>
      </c>
      <c r="H31" s="44">
        <v>1200</v>
      </c>
      <c r="I31" s="17" t="s">
        <v>512</v>
      </c>
      <c r="J31">
        <v>1</v>
      </c>
      <c r="K31">
        <v>9.89</v>
      </c>
      <c r="L31">
        <v>1</v>
      </c>
      <c r="M31">
        <v>2</v>
      </c>
      <c r="N31">
        <v>23</v>
      </c>
      <c r="O31" s="31" t="s">
        <v>439</v>
      </c>
      <c r="P31" s="35" t="s">
        <v>455</v>
      </c>
      <c r="Q31">
        <v>4</v>
      </c>
      <c r="R31">
        <v>58</v>
      </c>
      <c r="S31" s="14" t="s">
        <v>131</v>
      </c>
      <c r="T31" s="10">
        <v>2</v>
      </c>
      <c r="U31">
        <v>1</v>
      </c>
      <c r="V31">
        <v>1</v>
      </c>
      <c r="W31">
        <v>6</v>
      </c>
      <c r="AA31">
        <v>1298</v>
      </c>
      <c r="AB31" t="s">
        <v>133</v>
      </c>
    </row>
    <row r="32" spans="1:28" hidden="1" x14ac:dyDescent="0.25">
      <c r="A32" s="14" t="s">
        <v>129</v>
      </c>
      <c r="B32" s="14" t="s">
        <v>130</v>
      </c>
      <c r="C32">
        <v>29</v>
      </c>
      <c r="D32">
        <v>8</v>
      </c>
      <c r="E32" s="26" t="str">
        <f>VLOOKUP(U32, method!$A$1:$B$15, 2, 0)</f>
        <v>放頭</v>
      </c>
      <c r="F32">
        <v>2</v>
      </c>
      <c r="G32">
        <v>135</v>
      </c>
      <c r="H32" s="44">
        <v>1200</v>
      </c>
      <c r="I32" s="25" t="s">
        <v>120</v>
      </c>
      <c r="J32">
        <v>1</v>
      </c>
      <c r="K32">
        <v>10.07</v>
      </c>
      <c r="L32">
        <v>1</v>
      </c>
      <c r="M32">
        <v>1</v>
      </c>
      <c r="N32">
        <v>23</v>
      </c>
      <c r="O32" t="s">
        <v>532</v>
      </c>
      <c r="P32" s="35" t="s">
        <v>455</v>
      </c>
      <c r="Q32">
        <v>4</v>
      </c>
      <c r="R32">
        <v>58</v>
      </c>
      <c r="S32" s="14" t="s">
        <v>131</v>
      </c>
      <c r="T32" t="s">
        <v>533</v>
      </c>
      <c r="U32">
        <v>1</v>
      </c>
      <c r="V32">
        <v>1</v>
      </c>
      <c r="W32">
        <v>8</v>
      </c>
      <c r="AA32">
        <v>1305</v>
      </c>
      <c r="AB32" t="s">
        <v>133</v>
      </c>
    </row>
    <row r="33" spans="1:28" hidden="1" x14ac:dyDescent="0.25">
      <c r="A33" s="14" t="s">
        <v>129</v>
      </c>
      <c r="B33" s="14" t="s">
        <v>130</v>
      </c>
      <c r="C33">
        <v>10</v>
      </c>
      <c r="D33">
        <v>6</v>
      </c>
      <c r="E33" s="26" t="str">
        <f>VLOOKUP(U33, method!$A$1:$B$15, 2, 0)</f>
        <v>放頭</v>
      </c>
      <c r="F33">
        <v>3</v>
      </c>
      <c r="G33">
        <v>134</v>
      </c>
      <c r="H33" s="44">
        <v>1200</v>
      </c>
      <c r="I33" s="20" t="s">
        <v>408</v>
      </c>
      <c r="J33">
        <v>1</v>
      </c>
      <c r="K33">
        <v>10.14</v>
      </c>
      <c r="L33">
        <v>7</v>
      </c>
      <c r="M33">
        <v>12</v>
      </c>
      <c r="N33">
        <v>22</v>
      </c>
      <c r="O33" s="31" t="s">
        <v>439</v>
      </c>
      <c r="P33" s="35" t="s">
        <v>455</v>
      </c>
      <c r="Q33">
        <v>4</v>
      </c>
      <c r="R33">
        <v>58</v>
      </c>
      <c r="S33" s="14" t="s">
        <v>131</v>
      </c>
      <c r="T33" t="s">
        <v>536</v>
      </c>
      <c r="U33">
        <v>3</v>
      </c>
      <c r="V33">
        <v>3</v>
      </c>
      <c r="W33">
        <v>6</v>
      </c>
      <c r="AA33">
        <v>1284</v>
      </c>
      <c r="AB33" t="s">
        <v>133</v>
      </c>
    </row>
    <row r="34" spans="1:28" hidden="1" x14ac:dyDescent="0.25">
      <c r="A34" s="14" t="s">
        <v>129</v>
      </c>
      <c r="B34" s="14" t="s">
        <v>130</v>
      </c>
      <c r="C34">
        <v>1.7</v>
      </c>
      <c r="D34" s="33">
        <v>1</v>
      </c>
      <c r="E34" s="26" t="str">
        <f>VLOOKUP(U34, method!$A$1:$B$15, 2, 0)</f>
        <v>放頭</v>
      </c>
      <c r="F34">
        <v>2</v>
      </c>
      <c r="G34">
        <v>130</v>
      </c>
      <c r="H34" s="44">
        <v>1200</v>
      </c>
      <c r="I34" s="18" t="s">
        <v>12</v>
      </c>
      <c r="J34">
        <v>1</v>
      </c>
      <c r="K34">
        <v>9.66</v>
      </c>
      <c r="L34">
        <v>30</v>
      </c>
      <c r="M34">
        <v>10</v>
      </c>
      <c r="N34">
        <v>22</v>
      </c>
      <c r="O34" s="31" t="s">
        <v>435</v>
      </c>
      <c r="P34" s="35" t="s">
        <v>455</v>
      </c>
      <c r="Q34">
        <v>4</v>
      </c>
      <c r="R34">
        <v>53</v>
      </c>
      <c r="S34" s="14" t="s">
        <v>131</v>
      </c>
      <c r="T34" s="10" t="s">
        <v>539</v>
      </c>
      <c r="U34">
        <v>1</v>
      </c>
      <c r="V34">
        <v>1</v>
      </c>
      <c r="W34">
        <v>1</v>
      </c>
      <c r="AA34">
        <v>1260</v>
      </c>
      <c r="AB34" t="s">
        <v>133</v>
      </c>
    </row>
    <row r="35" spans="1:28" hidden="1" x14ac:dyDescent="0.25">
      <c r="A35" s="14" t="s">
        <v>129</v>
      </c>
      <c r="B35" s="14" t="s">
        <v>130</v>
      </c>
      <c r="C35">
        <v>4.2</v>
      </c>
      <c r="D35" s="33">
        <v>3</v>
      </c>
      <c r="E35" s="26" t="str">
        <f>VLOOKUP(U35, method!$A$1:$B$15, 2, 0)</f>
        <v>放頭</v>
      </c>
      <c r="F35">
        <v>4</v>
      </c>
      <c r="G35">
        <v>129</v>
      </c>
      <c r="H35" s="44">
        <v>1200</v>
      </c>
      <c r="I35" s="21" t="s">
        <v>541</v>
      </c>
      <c r="J35">
        <v>1</v>
      </c>
      <c r="K35">
        <v>10.1</v>
      </c>
      <c r="L35">
        <v>5</v>
      </c>
      <c r="M35">
        <v>10</v>
      </c>
      <c r="N35">
        <v>22</v>
      </c>
      <c r="O35" s="31" t="s">
        <v>451</v>
      </c>
      <c r="P35" s="35" t="s">
        <v>436</v>
      </c>
      <c r="Q35">
        <v>4</v>
      </c>
      <c r="R35">
        <v>52</v>
      </c>
      <c r="S35" s="14" t="s">
        <v>131</v>
      </c>
      <c r="T35" s="10">
        <v>1</v>
      </c>
      <c r="U35">
        <v>2</v>
      </c>
      <c r="V35">
        <v>2</v>
      </c>
      <c r="W35">
        <v>3</v>
      </c>
      <c r="AA35">
        <v>1265</v>
      </c>
      <c r="AB35" t="s">
        <v>543</v>
      </c>
    </row>
    <row r="36" spans="1:28" hidden="1" x14ac:dyDescent="0.25">
      <c r="A36" s="14" t="s">
        <v>129</v>
      </c>
      <c r="B36" s="15" t="s">
        <v>135</v>
      </c>
      <c r="C36">
        <v>23</v>
      </c>
      <c r="D36">
        <v>7</v>
      </c>
      <c r="E36" s="29" t="str">
        <f>VLOOKUP(U36, method!$A$1:$B$15, 2, 0)</f>
        <v>留後</v>
      </c>
      <c r="F36">
        <v>13</v>
      </c>
      <c r="G36">
        <v>127</v>
      </c>
      <c r="H36" s="44">
        <v>1200</v>
      </c>
      <c r="I36" s="22" t="s">
        <v>33</v>
      </c>
      <c r="J36">
        <v>1</v>
      </c>
      <c r="K36">
        <v>10.119999999999999</v>
      </c>
      <c r="L36">
        <v>22</v>
      </c>
      <c r="M36">
        <v>6</v>
      </c>
      <c r="N36">
        <v>25</v>
      </c>
      <c r="O36" t="s">
        <v>545</v>
      </c>
      <c r="P36" s="35" t="s">
        <v>455</v>
      </c>
      <c r="Q36">
        <v>4</v>
      </c>
      <c r="R36">
        <v>52</v>
      </c>
      <c r="S36" s="15" t="s">
        <v>34</v>
      </c>
      <c r="T36" t="s">
        <v>546</v>
      </c>
      <c r="U36">
        <v>12</v>
      </c>
      <c r="V36">
        <v>13</v>
      </c>
      <c r="W36">
        <v>7</v>
      </c>
      <c r="AA36">
        <v>1079</v>
      </c>
      <c r="AB36" t="s">
        <v>463</v>
      </c>
    </row>
    <row r="37" spans="1:28" hidden="1" x14ac:dyDescent="0.25">
      <c r="A37" s="14" t="s">
        <v>129</v>
      </c>
      <c r="B37" s="16" t="s">
        <v>137</v>
      </c>
      <c r="C37">
        <v>10</v>
      </c>
      <c r="D37">
        <v>8</v>
      </c>
      <c r="E37" s="28" t="str">
        <f>VLOOKUP(U37, method!$A$1:$B$15, 2, 0)</f>
        <v>中前</v>
      </c>
      <c r="F37">
        <v>5</v>
      </c>
      <c r="G37">
        <v>127</v>
      </c>
      <c r="H37" s="44">
        <v>1200</v>
      </c>
      <c r="I37" s="19" t="s">
        <v>388</v>
      </c>
      <c r="J37">
        <v>1</v>
      </c>
      <c r="K37">
        <v>10.43</v>
      </c>
      <c r="L37">
        <v>1</v>
      </c>
      <c r="M37">
        <v>7</v>
      </c>
      <c r="N37">
        <v>25</v>
      </c>
      <c r="O37" t="s">
        <v>532</v>
      </c>
      <c r="P37" s="35" t="s">
        <v>455</v>
      </c>
      <c r="Q37">
        <v>4</v>
      </c>
      <c r="R37">
        <v>52</v>
      </c>
      <c r="S37" s="16" t="s">
        <v>40</v>
      </c>
      <c r="T37" t="s">
        <v>548</v>
      </c>
      <c r="U37">
        <v>4</v>
      </c>
      <c r="V37">
        <v>4</v>
      </c>
      <c r="W37">
        <v>8</v>
      </c>
      <c r="AA37">
        <v>1177</v>
      </c>
      <c r="AB37" t="s">
        <v>463</v>
      </c>
    </row>
    <row r="38" spans="1:28" hidden="1" x14ac:dyDescent="0.25">
      <c r="A38" s="14" t="s">
        <v>129</v>
      </c>
      <c r="B38" s="17" t="s">
        <v>142</v>
      </c>
      <c r="C38">
        <v>6.1</v>
      </c>
      <c r="D38" s="34">
        <v>4</v>
      </c>
      <c r="E38" s="28" t="str">
        <f>VLOOKUP(U38, method!$A$1:$B$15, 2, 0)</f>
        <v>中前</v>
      </c>
      <c r="F38">
        <v>4</v>
      </c>
      <c r="G38">
        <v>127</v>
      </c>
      <c r="H38" s="44">
        <v>1200</v>
      </c>
      <c r="I38" s="23" t="s">
        <v>394</v>
      </c>
      <c r="J38">
        <v>1</v>
      </c>
      <c r="K38">
        <v>9.92</v>
      </c>
      <c r="L38">
        <v>28</v>
      </c>
      <c r="M38">
        <v>6</v>
      </c>
      <c r="N38">
        <v>25</v>
      </c>
      <c r="O38" t="s">
        <v>551</v>
      </c>
      <c r="P38" s="35" t="s">
        <v>455</v>
      </c>
      <c r="Q38">
        <v>4</v>
      </c>
      <c r="R38">
        <v>52</v>
      </c>
      <c r="S38" s="17" t="s">
        <v>68</v>
      </c>
      <c r="T38" s="10" t="s">
        <v>552</v>
      </c>
      <c r="U38">
        <v>5</v>
      </c>
      <c r="V38">
        <v>5</v>
      </c>
      <c r="W38">
        <v>4</v>
      </c>
      <c r="AA38">
        <v>1150</v>
      </c>
      <c r="AB38" t="s">
        <v>143</v>
      </c>
    </row>
    <row r="39" spans="1:28" hidden="1" x14ac:dyDescent="0.25">
      <c r="A39" s="14" t="s">
        <v>129</v>
      </c>
      <c r="B39" s="17" t="s">
        <v>142</v>
      </c>
      <c r="C39">
        <v>21</v>
      </c>
      <c r="D39" s="34">
        <v>4</v>
      </c>
      <c r="E39" s="27" t="str">
        <f>VLOOKUP(U39, method!$A$1:$B$15, 2, 0)</f>
        <v>中後</v>
      </c>
      <c r="F39">
        <v>5</v>
      </c>
      <c r="G39">
        <v>127</v>
      </c>
      <c r="H39" s="44">
        <v>1200</v>
      </c>
      <c r="I39" s="23" t="s">
        <v>394</v>
      </c>
      <c r="J39">
        <v>1</v>
      </c>
      <c r="K39">
        <v>9.75</v>
      </c>
      <c r="L39">
        <v>31</v>
      </c>
      <c r="M39">
        <v>5</v>
      </c>
      <c r="N39">
        <v>25</v>
      </c>
      <c r="O39" t="s">
        <v>551</v>
      </c>
      <c r="P39" s="35" t="s">
        <v>455</v>
      </c>
      <c r="Q39">
        <v>4</v>
      </c>
      <c r="R39">
        <v>52</v>
      </c>
      <c r="S39" s="17" t="s">
        <v>68</v>
      </c>
      <c r="T39" s="10" t="s">
        <v>442</v>
      </c>
      <c r="U39">
        <v>8</v>
      </c>
      <c r="V39">
        <v>8</v>
      </c>
      <c r="W39">
        <v>4</v>
      </c>
      <c r="AA39">
        <v>1156</v>
      </c>
      <c r="AB39" t="s">
        <v>143</v>
      </c>
    </row>
    <row r="40" spans="1:28" hidden="1" x14ac:dyDescent="0.25">
      <c r="A40" s="14" t="s">
        <v>129</v>
      </c>
      <c r="B40" s="17" t="s">
        <v>142</v>
      </c>
      <c r="C40">
        <v>5</v>
      </c>
      <c r="D40">
        <v>8</v>
      </c>
      <c r="E40" s="27" t="str">
        <f>VLOOKUP(U40, method!$A$1:$B$15, 2, 0)</f>
        <v>中後</v>
      </c>
      <c r="F40">
        <v>8</v>
      </c>
      <c r="G40">
        <v>129</v>
      </c>
      <c r="H40" s="44">
        <v>1200</v>
      </c>
      <c r="I40" s="18" t="s">
        <v>12</v>
      </c>
      <c r="J40">
        <v>1</v>
      </c>
      <c r="K40">
        <v>10.06</v>
      </c>
      <c r="L40">
        <v>4</v>
      </c>
      <c r="M40">
        <v>5</v>
      </c>
      <c r="N40">
        <v>25</v>
      </c>
      <c r="O40" t="s">
        <v>551</v>
      </c>
      <c r="P40" s="35" t="s">
        <v>436</v>
      </c>
      <c r="Q40">
        <v>4</v>
      </c>
      <c r="R40">
        <v>52</v>
      </c>
      <c r="S40" s="17" t="s">
        <v>68</v>
      </c>
      <c r="T40" t="s">
        <v>546</v>
      </c>
      <c r="U40">
        <v>8</v>
      </c>
      <c r="V40">
        <v>8</v>
      </c>
      <c r="W40">
        <v>8</v>
      </c>
      <c r="AA40">
        <v>1171</v>
      </c>
      <c r="AB40" t="s">
        <v>557</v>
      </c>
    </row>
    <row r="41" spans="1:28" hidden="1" x14ac:dyDescent="0.25">
      <c r="A41" s="14" t="s">
        <v>129</v>
      </c>
      <c r="B41" s="18" t="s">
        <v>145</v>
      </c>
      <c r="C41">
        <v>5.6</v>
      </c>
      <c r="D41" s="33">
        <v>3</v>
      </c>
      <c r="E41" s="26" t="str">
        <f>VLOOKUP(U41, method!$A$1:$B$15, 2, 0)</f>
        <v>放頭</v>
      </c>
      <c r="F41">
        <v>1</v>
      </c>
      <c r="G41">
        <v>123</v>
      </c>
      <c r="H41" s="44">
        <v>1200</v>
      </c>
      <c r="I41" s="24" t="s">
        <v>146</v>
      </c>
      <c r="J41">
        <v>1</v>
      </c>
      <c r="K41">
        <v>9.8699999999999992</v>
      </c>
      <c r="L41">
        <v>1</v>
      </c>
      <c r="M41">
        <v>7</v>
      </c>
      <c r="N41">
        <v>25</v>
      </c>
      <c r="O41" t="s">
        <v>532</v>
      </c>
      <c r="P41" s="35" t="s">
        <v>455</v>
      </c>
      <c r="Q41">
        <v>4</v>
      </c>
      <c r="R41">
        <v>48</v>
      </c>
      <c r="S41" s="18" t="s">
        <v>95</v>
      </c>
      <c r="T41" t="s">
        <v>558</v>
      </c>
      <c r="U41">
        <v>3</v>
      </c>
      <c r="V41">
        <v>3</v>
      </c>
      <c r="W41">
        <v>3</v>
      </c>
      <c r="AA41">
        <v>1187</v>
      </c>
      <c r="AB41" t="s">
        <v>16</v>
      </c>
    </row>
    <row r="42" spans="1:28" hidden="1" x14ac:dyDescent="0.25">
      <c r="A42" s="14" t="s">
        <v>129</v>
      </c>
      <c r="B42" s="14" t="s">
        <v>2534</v>
      </c>
      <c r="C42">
        <v>4.0999999999999996</v>
      </c>
      <c r="D42" s="33">
        <v>3</v>
      </c>
      <c r="E42" s="26" t="str">
        <f>VLOOKUP(U42, method!$A$1:$B$15, 2, 0)</f>
        <v>放頭</v>
      </c>
      <c r="F42">
        <v>7</v>
      </c>
      <c r="G42">
        <v>122</v>
      </c>
      <c r="H42" s="44">
        <v>1200</v>
      </c>
      <c r="I42" s="18" t="s">
        <v>12</v>
      </c>
      <c r="J42">
        <v>1</v>
      </c>
      <c r="K42">
        <v>10.07</v>
      </c>
      <c r="L42">
        <v>9</v>
      </c>
      <c r="M42">
        <v>7</v>
      </c>
      <c r="N42">
        <v>25</v>
      </c>
      <c r="O42" s="31" t="s">
        <v>439</v>
      </c>
      <c r="P42" s="35" t="s">
        <v>436</v>
      </c>
      <c r="Q42">
        <v>4</v>
      </c>
      <c r="R42">
        <v>47</v>
      </c>
      <c r="S42" s="15" t="s">
        <v>103</v>
      </c>
      <c r="T42">
        <v>4</v>
      </c>
      <c r="U42">
        <v>1</v>
      </c>
      <c r="V42">
        <v>1</v>
      </c>
      <c r="W42">
        <v>3</v>
      </c>
      <c r="AA42">
        <v>1026</v>
      </c>
      <c r="AB42" t="s">
        <v>158</v>
      </c>
    </row>
    <row r="43" spans="1:28" x14ac:dyDescent="0.25">
      <c r="A43" s="14" t="s">
        <v>129</v>
      </c>
      <c r="B43" s="22" t="s">
        <v>157</v>
      </c>
      <c r="C43">
        <v>7.3</v>
      </c>
      <c r="D43" s="33">
        <v>2</v>
      </c>
      <c r="E43" s="28" t="str">
        <f>VLOOKUP(U43, method!$A$1:$B$15, 2, 0)</f>
        <v>中前</v>
      </c>
      <c r="F43">
        <v>1</v>
      </c>
      <c r="G43">
        <v>119</v>
      </c>
      <c r="H43" s="44">
        <v>1200</v>
      </c>
      <c r="I43" s="16" t="s">
        <v>140</v>
      </c>
      <c r="J43">
        <v>1</v>
      </c>
      <c r="K43">
        <v>10.15</v>
      </c>
      <c r="L43">
        <v>14</v>
      </c>
      <c r="M43">
        <v>5</v>
      </c>
      <c r="N43">
        <v>25</v>
      </c>
      <c r="O43" s="30" t="s">
        <v>445</v>
      </c>
      <c r="P43" s="35" t="s">
        <v>436</v>
      </c>
      <c r="Q43">
        <v>4</v>
      </c>
      <c r="R43">
        <v>44</v>
      </c>
      <c r="S43" s="22" t="s">
        <v>51</v>
      </c>
      <c r="T43" s="10" t="s">
        <v>597</v>
      </c>
      <c r="U43">
        <v>7</v>
      </c>
      <c r="V43">
        <v>7</v>
      </c>
      <c r="W43">
        <v>2</v>
      </c>
      <c r="AA43">
        <v>1123</v>
      </c>
      <c r="AB43" t="s">
        <v>158</v>
      </c>
    </row>
    <row r="44" spans="1:28" hidden="1" x14ac:dyDescent="0.25">
      <c r="A44" s="14" t="s">
        <v>129</v>
      </c>
      <c r="B44" s="18" t="s">
        <v>145</v>
      </c>
      <c r="C44">
        <v>44</v>
      </c>
      <c r="D44">
        <v>13</v>
      </c>
      <c r="E44" s="26" t="str">
        <f>VLOOKUP(U44, method!$A$1:$B$15, 2, 0)</f>
        <v>放頭</v>
      </c>
      <c r="F44">
        <v>11</v>
      </c>
      <c r="G44">
        <v>122</v>
      </c>
      <c r="H44" s="46">
        <v>1400</v>
      </c>
      <c r="I44" s="19" t="s">
        <v>388</v>
      </c>
      <c r="J44">
        <v>1</v>
      </c>
      <c r="K44">
        <v>23.06</v>
      </c>
      <c r="L44">
        <v>4</v>
      </c>
      <c r="M44">
        <v>5</v>
      </c>
      <c r="N44">
        <v>25</v>
      </c>
      <c r="O44" t="s">
        <v>551</v>
      </c>
      <c r="P44" s="35" t="s">
        <v>436</v>
      </c>
      <c r="Q44">
        <v>4</v>
      </c>
      <c r="R44">
        <v>46</v>
      </c>
      <c r="S44" s="18" t="s">
        <v>95</v>
      </c>
      <c r="T44" t="s">
        <v>562</v>
      </c>
      <c r="U44">
        <v>3</v>
      </c>
      <c r="V44">
        <v>2</v>
      </c>
      <c r="W44">
        <v>2</v>
      </c>
      <c r="X44">
        <v>13</v>
      </c>
      <c r="AA44">
        <v>1161</v>
      </c>
      <c r="AB44" t="s">
        <v>16</v>
      </c>
    </row>
    <row r="45" spans="1:28" hidden="1" x14ac:dyDescent="0.25">
      <c r="A45" s="14" t="s">
        <v>129</v>
      </c>
      <c r="B45" s="18" t="s">
        <v>145</v>
      </c>
      <c r="C45">
        <v>23</v>
      </c>
      <c r="D45" s="34">
        <v>5</v>
      </c>
      <c r="E45" s="28" t="str">
        <f>VLOOKUP(U45, method!$A$1:$B$15, 2, 0)</f>
        <v>中前</v>
      </c>
      <c r="F45">
        <v>7</v>
      </c>
      <c r="G45">
        <v>123</v>
      </c>
      <c r="H45" s="44">
        <v>1200</v>
      </c>
      <c r="I45" s="19" t="s">
        <v>388</v>
      </c>
      <c r="J45">
        <v>1</v>
      </c>
      <c r="K45">
        <v>9.9</v>
      </c>
      <c r="L45">
        <v>20</v>
      </c>
      <c r="M45">
        <v>4</v>
      </c>
      <c r="N45">
        <v>25</v>
      </c>
      <c r="O45" t="s">
        <v>511</v>
      </c>
      <c r="P45" s="35" t="s">
        <v>455</v>
      </c>
      <c r="Q45">
        <v>4</v>
      </c>
      <c r="R45">
        <v>48</v>
      </c>
      <c r="S45" s="18" t="s">
        <v>95</v>
      </c>
      <c r="T45">
        <v>3</v>
      </c>
      <c r="U45">
        <v>7</v>
      </c>
      <c r="V45">
        <v>8</v>
      </c>
      <c r="W45">
        <v>5</v>
      </c>
      <c r="AA45">
        <v>1182</v>
      </c>
      <c r="AB45" t="s">
        <v>16</v>
      </c>
    </row>
    <row r="46" spans="1:28" hidden="1" x14ac:dyDescent="0.25">
      <c r="A46" s="14" t="s">
        <v>129</v>
      </c>
      <c r="B46" s="18" t="s">
        <v>145</v>
      </c>
      <c r="C46">
        <v>77</v>
      </c>
      <c r="D46">
        <v>14</v>
      </c>
      <c r="E46" s="28" t="str">
        <f>VLOOKUP(U46, method!$A$1:$B$15, 2, 0)</f>
        <v>中前</v>
      </c>
      <c r="F46">
        <v>10</v>
      </c>
      <c r="G46">
        <v>128</v>
      </c>
      <c r="H46" s="46">
        <v>1400</v>
      </c>
      <c r="I46" s="24" t="s">
        <v>389</v>
      </c>
      <c r="J46">
        <v>1</v>
      </c>
      <c r="K46">
        <v>23.74</v>
      </c>
      <c r="L46">
        <v>23</v>
      </c>
      <c r="M46">
        <v>6</v>
      </c>
      <c r="N46">
        <v>24</v>
      </c>
      <c r="O46" t="s">
        <v>545</v>
      </c>
      <c r="P46" s="35" t="s">
        <v>436</v>
      </c>
      <c r="Q46">
        <v>4</v>
      </c>
      <c r="R46">
        <v>52</v>
      </c>
      <c r="S46" s="18" t="s">
        <v>95</v>
      </c>
      <c r="T46" t="s">
        <v>567</v>
      </c>
      <c r="U46">
        <v>6</v>
      </c>
      <c r="V46">
        <v>5</v>
      </c>
      <c r="W46">
        <v>7</v>
      </c>
      <c r="X46">
        <v>14</v>
      </c>
      <c r="AA46">
        <v>1136</v>
      </c>
      <c r="AB46" t="s">
        <v>16</v>
      </c>
    </row>
    <row r="47" spans="1:28" hidden="1" x14ac:dyDescent="0.25">
      <c r="A47" s="14" t="s">
        <v>129</v>
      </c>
      <c r="B47" s="18" t="s">
        <v>145</v>
      </c>
      <c r="C47">
        <v>30</v>
      </c>
      <c r="D47">
        <v>11</v>
      </c>
      <c r="E47" s="27" t="str">
        <f>VLOOKUP(U47, method!$A$1:$B$15, 2, 0)</f>
        <v>中後</v>
      </c>
      <c r="F47">
        <v>2</v>
      </c>
      <c r="G47">
        <v>128</v>
      </c>
      <c r="H47" s="44">
        <v>1200</v>
      </c>
      <c r="I47" s="20" t="s">
        <v>56</v>
      </c>
      <c r="J47">
        <v>1</v>
      </c>
      <c r="K47">
        <v>10.89</v>
      </c>
      <c r="L47">
        <v>12</v>
      </c>
      <c r="M47">
        <v>2</v>
      </c>
      <c r="N47">
        <v>24</v>
      </c>
      <c r="O47" t="s">
        <v>545</v>
      </c>
      <c r="P47" s="35" t="s">
        <v>455</v>
      </c>
      <c r="Q47">
        <v>4</v>
      </c>
      <c r="R47">
        <v>52</v>
      </c>
      <c r="S47" s="18" t="s">
        <v>95</v>
      </c>
      <c r="T47" t="s">
        <v>461</v>
      </c>
      <c r="U47">
        <v>9</v>
      </c>
      <c r="V47">
        <v>8</v>
      </c>
      <c r="W47">
        <v>11</v>
      </c>
      <c r="AA47">
        <v>1121</v>
      </c>
      <c r="AB47" t="s">
        <v>100</v>
      </c>
    </row>
    <row r="48" spans="1:28" hidden="1" x14ac:dyDescent="0.25">
      <c r="A48" s="14" t="s">
        <v>129</v>
      </c>
      <c r="B48" s="19" t="s">
        <v>148</v>
      </c>
      <c r="C48">
        <v>42</v>
      </c>
      <c r="D48" s="33">
        <v>2</v>
      </c>
      <c r="E48" s="28" t="str">
        <f>VLOOKUP(U48, method!$A$1:$B$15, 2, 0)</f>
        <v>中前</v>
      </c>
      <c r="F48">
        <v>6</v>
      </c>
      <c r="G48">
        <v>122</v>
      </c>
      <c r="H48" s="44">
        <v>1200</v>
      </c>
      <c r="I48" s="25" t="s">
        <v>120</v>
      </c>
      <c r="J48">
        <v>1</v>
      </c>
      <c r="K48">
        <v>9.39</v>
      </c>
      <c r="L48">
        <v>1</v>
      </c>
      <c r="M48">
        <v>7</v>
      </c>
      <c r="N48">
        <v>25</v>
      </c>
      <c r="O48" t="s">
        <v>532</v>
      </c>
      <c r="P48" s="35" t="s">
        <v>455</v>
      </c>
      <c r="Q48">
        <v>4</v>
      </c>
      <c r="R48">
        <v>47</v>
      </c>
      <c r="S48" s="19" t="s">
        <v>57</v>
      </c>
      <c r="T48" s="10" t="s">
        <v>452</v>
      </c>
      <c r="U48">
        <v>6</v>
      </c>
      <c r="V48">
        <v>6</v>
      </c>
      <c r="W48">
        <v>2</v>
      </c>
      <c r="AA48">
        <v>1073</v>
      </c>
      <c r="AB48" t="s">
        <v>92</v>
      </c>
    </row>
    <row r="49" spans="1:29" hidden="1" x14ac:dyDescent="0.25">
      <c r="A49" s="14" t="s">
        <v>129</v>
      </c>
      <c r="B49" s="19" t="s">
        <v>148</v>
      </c>
      <c r="C49">
        <v>69</v>
      </c>
      <c r="D49">
        <v>10</v>
      </c>
      <c r="E49" s="28" t="str">
        <f>VLOOKUP(U49, method!$A$1:$B$15, 2, 0)</f>
        <v>中前</v>
      </c>
      <c r="F49">
        <v>6</v>
      </c>
      <c r="G49">
        <v>124</v>
      </c>
      <c r="H49" s="44">
        <v>1200</v>
      </c>
      <c r="I49" s="25" t="s">
        <v>26</v>
      </c>
      <c r="J49">
        <v>1</v>
      </c>
      <c r="K49">
        <v>10.43</v>
      </c>
      <c r="L49">
        <v>13</v>
      </c>
      <c r="M49">
        <v>4</v>
      </c>
      <c r="N49">
        <v>25</v>
      </c>
      <c r="O49" t="s">
        <v>532</v>
      </c>
      <c r="P49" s="35" t="s">
        <v>455</v>
      </c>
      <c r="Q49">
        <v>4</v>
      </c>
      <c r="R49">
        <v>49</v>
      </c>
      <c r="S49" s="19" t="s">
        <v>57</v>
      </c>
      <c r="T49" t="s">
        <v>573</v>
      </c>
      <c r="U49">
        <v>4</v>
      </c>
      <c r="V49">
        <v>7</v>
      </c>
      <c r="W49">
        <v>10</v>
      </c>
      <c r="AA49">
        <v>1083</v>
      </c>
      <c r="AB49" t="s">
        <v>321</v>
      </c>
    </row>
    <row r="50" spans="1:29" hidden="1" x14ac:dyDescent="0.25">
      <c r="A50" s="14" t="s">
        <v>129</v>
      </c>
      <c r="B50" s="19" t="s">
        <v>148</v>
      </c>
      <c r="C50">
        <v>26</v>
      </c>
      <c r="D50">
        <v>12</v>
      </c>
      <c r="E50" s="26" t="str">
        <f>VLOOKUP(U50, method!$A$1:$B$15, 2, 0)</f>
        <v>放頭</v>
      </c>
      <c r="F50">
        <v>13</v>
      </c>
      <c r="G50">
        <v>127</v>
      </c>
      <c r="H50" s="46">
        <v>1400</v>
      </c>
      <c r="I50" s="25" t="s">
        <v>26</v>
      </c>
      <c r="J50">
        <v>1</v>
      </c>
      <c r="K50">
        <v>22.65</v>
      </c>
      <c r="L50">
        <v>30</v>
      </c>
      <c r="M50">
        <v>3</v>
      </c>
      <c r="N50">
        <v>25</v>
      </c>
      <c r="O50" t="s">
        <v>491</v>
      </c>
      <c r="P50" s="35" t="s">
        <v>455</v>
      </c>
      <c r="Q50">
        <v>4</v>
      </c>
      <c r="R50">
        <v>51</v>
      </c>
      <c r="S50" s="19" t="s">
        <v>57</v>
      </c>
      <c r="T50" t="s">
        <v>533</v>
      </c>
      <c r="U50">
        <v>3</v>
      </c>
      <c r="V50">
        <v>4</v>
      </c>
      <c r="W50">
        <v>5</v>
      </c>
      <c r="X50">
        <v>12</v>
      </c>
      <c r="AA50">
        <v>1098</v>
      </c>
      <c r="AB50" t="s">
        <v>16</v>
      </c>
    </row>
    <row r="51" spans="1:29" hidden="1" x14ac:dyDescent="0.25">
      <c r="A51" s="14" t="s">
        <v>129</v>
      </c>
      <c r="B51" s="19" t="s">
        <v>148</v>
      </c>
      <c r="C51">
        <v>145</v>
      </c>
      <c r="D51" s="34">
        <v>5</v>
      </c>
      <c r="E51" s="26" t="str">
        <f>VLOOKUP(U51, method!$A$1:$B$15, 2, 0)</f>
        <v>放頭</v>
      </c>
      <c r="F51">
        <v>6</v>
      </c>
      <c r="G51">
        <v>127</v>
      </c>
      <c r="H51" s="46">
        <v>1400</v>
      </c>
      <c r="I51" s="25" t="s">
        <v>26</v>
      </c>
      <c r="J51">
        <v>1</v>
      </c>
      <c r="K51">
        <v>22.66</v>
      </c>
      <c r="L51">
        <v>23</v>
      </c>
      <c r="M51">
        <v>2</v>
      </c>
      <c r="N51">
        <v>25</v>
      </c>
      <c r="O51" t="s">
        <v>545</v>
      </c>
      <c r="P51" s="35" t="s">
        <v>455</v>
      </c>
      <c r="Q51">
        <v>4</v>
      </c>
      <c r="R51">
        <v>52</v>
      </c>
      <c r="S51" s="19" t="s">
        <v>57</v>
      </c>
      <c r="T51">
        <v>3</v>
      </c>
      <c r="U51">
        <v>3</v>
      </c>
      <c r="V51">
        <v>3</v>
      </c>
      <c r="W51">
        <v>4</v>
      </c>
      <c r="X51">
        <v>5</v>
      </c>
      <c r="AA51">
        <v>1120</v>
      </c>
      <c r="AB51" t="s">
        <v>16</v>
      </c>
    </row>
    <row r="52" spans="1:29" hidden="1" x14ac:dyDescent="0.25">
      <c r="A52" s="14" t="s">
        <v>129</v>
      </c>
      <c r="B52" s="19" t="s">
        <v>148</v>
      </c>
      <c r="C52" t="s">
        <v>463</v>
      </c>
      <c r="D52" t="s">
        <v>578</v>
      </c>
      <c r="F52" t="s">
        <v>463</v>
      </c>
      <c r="G52">
        <v>129</v>
      </c>
      <c r="H52" s="44">
        <v>1200</v>
      </c>
      <c r="I52" s="25" t="s">
        <v>26</v>
      </c>
      <c r="J52" t="s">
        <v>463</v>
      </c>
      <c r="L52">
        <v>19</v>
      </c>
      <c r="M52">
        <v>1</v>
      </c>
      <c r="N52">
        <v>25</v>
      </c>
      <c r="O52" t="s">
        <v>545</v>
      </c>
      <c r="P52" s="35" t="s">
        <v>455</v>
      </c>
      <c r="Q52">
        <v>4</v>
      </c>
      <c r="R52">
        <v>52</v>
      </c>
      <c r="S52" s="19" t="s">
        <v>57</v>
      </c>
      <c r="T52" t="s">
        <v>463</v>
      </c>
      <c r="U52" t="s">
        <v>463</v>
      </c>
      <c r="AA52" t="s">
        <v>463</v>
      </c>
      <c r="AB52" t="s">
        <v>463</v>
      </c>
      <c r="AC52" t="s">
        <v>463</v>
      </c>
    </row>
    <row r="53" spans="1:29" hidden="1" x14ac:dyDescent="0.25">
      <c r="A53" s="14" t="s">
        <v>129</v>
      </c>
      <c r="B53" s="19" t="s">
        <v>148</v>
      </c>
      <c r="C53">
        <v>28</v>
      </c>
      <c r="D53">
        <v>13</v>
      </c>
      <c r="E53" s="28" t="str">
        <f>VLOOKUP(U53, method!$A$1:$B$15, 2, 0)</f>
        <v>中前</v>
      </c>
      <c r="F53">
        <v>2</v>
      </c>
      <c r="G53">
        <v>127</v>
      </c>
      <c r="H53" s="44">
        <v>1200</v>
      </c>
      <c r="I53" s="25" t="s">
        <v>26</v>
      </c>
      <c r="J53">
        <v>1</v>
      </c>
      <c r="K53">
        <v>10.33</v>
      </c>
      <c r="L53">
        <v>29</v>
      </c>
      <c r="M53">
        <v>12</v>
      </c>
      <c r="N53">
        <v>24</v>
      </c>
      <c r="O53" t="s">
        <v>469</v>
      </c>
      <c r="P53" s="35" t="s">
        <v>455</v>
      </c>
      <c r="Q53">
        <v>4</v>
      </c>
      <c r="R53">
        <v>52</v>
      </c>
      <c r="S53" s="19" t="s">
        <v>57</v>
      </c>
      <c r="T53" t="s">
        <v>461</v>
      </c>
      <c r="U53">
        <v>7</v>
      </c>
      <c r="V53">
        <v>7</v>
      </c>
      <c r="W53">
        <v>13</v>
      </c>
      <c r="AA53">
        <v>1134</v>
      </c>
      <c r="AB53" t="s">
        <v>100</v>
      </c>
    </row>
    <row r="54" spans="1:29" hidden="1" x14ac:dyDescent="0.25">
      <c r="A54" s="14" t="s">
        <v>129</v>
      </c>
      <c r="B54" s="20" t="s">
        <v>150</v>
      </c>
      <c r="C54">
        <v>68</v>
      </c>
      <c r="D54">
        <v>11</v>
      </c>
      <c r="E54" s="28" t="str">
        <f>VLOOKUP(U54, method!$A$1:$B$15, 2, 0)</f>
        <v>中前</v>
      </c>
      <c r="F54">
        <v>2</v>
      </c>
      <c r="G54">
        <v>127</v>
      </c>
      <c r="H54" s="46">
        <v>1000</v>
      </c>
      <c r="I54" s="25" t="s">
        <v>26</v>
      </c>
      <c r="J54">
        <v>0</v>
      </c>
      <c r="K54">
        <v>58.56</v>
      </c>
      <c r="L54">
        <v>21</v>
      </c>
      <c r="M54">
        <v>5</v>
      </c>
      <c r="N54">
        <v>25</v>
      </c>
      <c r="O54" s="31" t="s">
        <v>435</v>
      </c>
      <c r="P54" s="35" t="s">
        <v>436</v>
      </c>
      <c r="Q54">
        <v>4</v>
      </c>
      <c r="R54">
        <v>50</v>
      </c>
      <c r="S54" s="20" t="s">
        <v>27</v>
      </c>
      <c r="T54" t="s">
        <v>562</v>
      </c>
      <c r="U54">
        <v>6</v>
      </c>
      <c r="V54">
        <v>7</v>
      </c>
      <c r="W54">
        <v>11</v>
      </c>
      <c r="AA54">
        <v>1102</v>
      </c>
      <c r="AB54" t="s">
        <v>152</v>
      </c>
    </row>
    <row r="55" spans="1:29" hidden="1" x14ac:dyDescent="0.25">
      <c r="A55" s="14" t="s">
        <v>129</v>
      </c>
      <c r="B55" s="20" t="s">
        <v>150</v>
      </c>
      <c r="C55">
        <v>113</v>
      </c>
      <c r="D55">
        <v>14</v>
      </c>
      <c r="E55" s="27" t="str">
        <f>VLOOKUP(U55, method!$A$1:$B$15, 2, 0)</f>
        <v>中後</v>
      </c>
      <c r="F55">
        <v>1</v>
      </c>
      <c r="G55">
        <v>127</v>
      </c>
      <c r="H55" s="46">
        <v>1000</v>
      </c>
      <c r="I55" s="25" t="s">
        <v>26</v>
      </c>
      <c r="J55">
        <v>0</v>
      </c>
      <c r="K55">
        <v>59.7</v>
      </c>
      <c r="L55">
        <v>26</v>
      </c>
      <c r="M55">
        <v>1</v>
      </c>
      <c r="N55">
        <v>25</v>
      </c>
      <c r="O55" t="s">
        <v>491</v>
      </c>
      <c r="P55" s="35" t="s">
        <v>455</v>
      </c>
      <c r="Q55">
        <v>4</v>
      </c>
      <c r="R55">
        <v>52</v>
      </c>
      <c r="S55" s="20" t="s">
        <v>27</v>
      </c>
      <c r="T55" t="s">
        <v>584</v>
      </c>
      <c r="U55">
        <v>8</v>
      </c>
      <c r="V55">
        <v>12</v>
      </c>
      <c r="W55">
        <v>14</v>
      </c>
      <c r="AA55">
        <v>1094</v>
      </c>
      <c r="AB55" t="s">
        <v>152</v>
      </c>
    </row>
    <row r="56" spans="1:29" x14ac:dyDescent="0.25">
      <c r="A56" s="14" t="s">
        <v>129</v>
      </c>
      <c r="B56" s="25" t="s">
        <v>2532</v>
      </c>
      <c r="C56">
        <v>6.6</v>
      </c>
      <c r="D56" s="33">
        <v>3</v>
      </c>
      <c r="E56" s="28" t="str">
        <f>VLOOKUP(U56, method!$A$1:$B$15, 2, 0)</f>
        <v>中前</v>
      </c>
      <c r="F56">
        <v>2</v>
      </c>
      <c r="G56">
        <v>121</v>
      </c>
      <c r="H56" s="44">
        <v>1200</v>
      </c>
      <c r="I56" s="25" t="s">
        <v>120</v>
      </c>
      <c r="J56">
        <v>1</v>
      </c>
      <c r="K56">
        <v>10.17</v>
      </c>
      <c r="L56">
        <v>14</v>
      </c>
      <c r="M56">
        <v>5</v>
      </c>
      <c r="N56">
        <v>25</v>
      </c>
      <c r="O56" s="30" t="s">
        <v>445</v>
      </c>
      <c r="P56" s="35" t="s">
        <v>436</v>
      </c>
      <c r="Q56">
        <v>4</v>
      </c>
      <c r="R56">
        <v>46</v>
      </c>
      <c r="S56" s="14" t="s">
        <v>181</v>
      </c>
      <c r="T56" s="10" t="s">
        <v>597</v>
      </c>
      <c r="U56">
        <v>4</v>
      </c>
      <c r="V56">
        <v>4</v>
      </c>
      <c r="W56">
        <v>3</v>
      </c>
      <c r="AA56">
        <v>1161</v>
      </c>
      <c r="AB56" t="s">
        <v>113</v>
      </c>
    </row>
    <row r="57" spans="1:29" hidden="1" x14ac:dyDescent="0.25">
      <c r="A57" s="14" t="s">
        <v>129</v>
      </c>
      <c r="B57" s="21" t="s">
        <v>154</v>
      </c>
      <c r="C57">
        <v>25</v>
      </c>
      <c r="D57" s="33">
        <v>2</v>
      </c>
      <c r="E57" s="27" t="str">
        <f>VLOOKUP(U57, method!$A$1:$B$15, 2, 0)</f>
        <v>中後</v>
      </c>
      <c r="F57">
        <v>14</v>
      </c>
      <c r="G57">
        <v>120</v>
      </c>
      <c r="H57" s="46">
        <v>1400</v>
      </c>
      <c r="I57" s="25" t="s">
        <v>26</v>
      </c>
      <c r="J57">
        <v>1</v>
      </c>
      <c r="K57">
        <v>21.93</v>
      </c>
      <c r="L57">
        <v>28</v>
      </c>
      <c r="M57">
        <v>6</v>
      </c>
      <c r="N57">
        <v>25</v>
      </c>
      <c r="O57" t="s">
        <v>551</v>
      </c>
      <c r="P57" s="35" t="s">
        <v>455</v>
      </c>
      <c r="Q57">
        <v>4</v>
      </c>
      <c r="R57">
        <v>45</v>
      </c>
      <c r="S57" s="21" t="s">
        <v>126</v>
      </c>
      <c r="T57" s="10" t="s">
        <v>526</v>
      </c>
      <c r="U57">
        <v>9</v>
      </c>
      <c r="V57">
        <v>5</v>
      </c>
      <c r="W57">
        <v>4</v>
      </c>
      <c r="X57">
        <v>2</v>
      </c>
      <c r="AA57">
        <v>1195</v>
      </c>
      <c r="AB57" t="s">
        <v>155</v>
      </c>
    </row>
    <row r="58" spans="1:29" hidden="1" x14ac:dyDescent="0.25">
      <c r="A58" s="14" t="s">
        <v>129</v>
      </c>
      <c r="B58" s="21" t="s">
        <v>154</v>
      </c>
      <c r="C58">
        <v>4.8</v>
      </c>
      <c r="D58" s="34">
        <v>5</v>
      </c>
      <c r="E58" s="28" t="str">
        <f>VLOOKUP(U58, method!$A$1:$B$15, 2, 0)</f>
        <v>中前</v>
      </c>
      <c r="F58">
        <v>2</v>
      </c>
      <c r="G58">
        <v>122</v>
      </c>
      <c r="H58" s="46">
        <v>1650</v>
      </c>
      <c r="I58" s="16" t="s">
        <v>71</v>
      </c>
      <c r="J58">
        <v>1</v>
      </c>
      <c r="K58">
        <v>40.07</v>
      </c>
      <c r="L58">
        <v>16</v>
      </c>
      <c r="M58">
        <v>4</v>
      </c>
      <c r="N58">
        <v>25</v>
      </c>
      <c r="O58" s="30" t="s">
        <v>445</v>
      </c>
      <c r="P58" s="35" t="s">
        <v>436</v>
      </c>
      <c r="Q58">
        <v>4</v>
      </c>
      <c r="R58">
        <v>47</v>
      </c>
      <c r="S58" s="21" t="s">
        <v>126</v>
      </c>
      <c r="T58" t="s">
        <v>456</v>
      </c>
      <c r="U58">
        <v>6</v>
      </c>
      <c r="V58">
        <v>5</v>
      </c>
      <c r="W58">
        <v>4</v>
      </c>
      <c r="X58">
        <v>5</v>
      </c>
      <c r="AA58">
        <v>1183</v>
      </c>
      <c r="AB58" t="s">
        <v>589</v>
      </c>
    </row>
    <row r="59" spans="1:29" hidden="1" x14ac:dyDescent="0.25">
      <c r="A59" s="14" t="s">
        <v>129</v>
      </c>
      <c r="B59" s="21" t="s">
        <v>154</v>
      </c>
      <c r="C59">
        <v>5.0999999999999996</v>
      </c>
      <c r="D59">
        <v>7</v>
      </c>
      <c r="E59" s="28" t="str">
        <f>VLOOKUP(U59, method!$A$1:$B$15, 2, 0)</f>
        <v>中前</v>
      </c>
      <c r="F59">
        <v>6</v>
      </c>
      <c r="G59">
        <v>124</v>
      </c>
      <c r="H59" s="46">
        <v>1400</v>
      </c>
      <c r="I59" s="16" t="s">
        <v>71</v>
      </c>
      <c r="J59">
        <v>1</v>
      </c>
      <c r="K59">
        <v>21.84</v>
      </c>
      <c r="L59">
        <v>23</v>
      </c>
      <c r="M59">
        <v>3</v>
      </c>
      <c r="N59">
        <v>25</v>
      </c>
      <c r="O59" t="s">
        <v>545</v>
      </c>
      <c r="P59" s="35" t="s">
        <v>436</v>
      </c>
      <c r="Q59">
        <v>4</v>
      </c>
      <c r="R59">
        <v>49</v>
      </c>
      <c r="S59" s="21" t="s">
        <v>126</v>
      </c>
      <c r="T59" s="10" t="s">
        <v>498</v>
      </c>
      <c r="U59">
        <v>6</v>
      </c>
      <c r="V59">
        <v>4</v>
      </c>
      <c r="W59">
        <v>3</v>
      </c>
      <c r="X59">
        <v>7</v>
      </c>
      <c r="AA59">
        <v>1186</v>
      </c>
      <c r="AB59" t="s">
        <v>346</v>
      </c>
    </row>
    <row r="60" spans="1:29" hidden="1" x14ac:dyDescent="0.25">
      <c r="A60" s="14" t="s">
        <v>129</v>
      </c>
      <c r="B60" s="21" t="s">
        <v>154</v>
      </c>
      <c r="C60">
        <v>6.5</v>
      </c>
      <c r="D60" s="34">
        <v>5</v>
      </c>
      <c r="E60" s="27" t="str">
        <f>VLOOKUP(U60, method!$A$1:$B$15, 2, 0)</f>
        <v>中後</v>
      </c>
      <c r="F60">
        <v>10</v>
      </c>
      <c r="G60">
        <v>126</v>
      </c>
      <c r="H60" s="46">
        <v>1600</v>
      </c>
      <c r="I60" s="16" t="s">
        <v>71</v>
      </c>
      <c r="J60">
        <v>1</v>
      </c>
      <c r="K60">
        <v>34.880000000000003</v>
      </c>
      <c r="L60">
        <v>9</v>
      </c>
      <c r="M60">
        <v>3</v>
      </c>
      <c r="N60">
        <v>25</v>
      </c>
      <c r="O60" t="s">
        <v>532</v>
      </c>
      <c r="P60" s="35" t="s">
        <v>436</v>
      </c>
      <c r="Q60">
        <v>4</v>
      </c>
      <c r="R60">
        <v>51</v>
      </c>
      <c r="S60" s="21" t="s">
        <v>126</v>
      </c>
      <c r="T60">
        <v>3</v>
      </c>
      <c r="U60">
        <v>8</v>
      </c>
      <c r="V60">
        <v>8</v>
      </c>
      <c r="W60">
        <v>7</v>
      </c>
      <c r="X60">
        <v>5</v>
      </c>
      <c r="AA60">
        <v>1191</v>
      </c>
      <c r="AB60" t="s">
        <v>346</v>
      </c>
    </row>
    <row r="61" spans="1:29" hidden="1" x14ac:dyDescent="0.25">
      <c r="A61" s="14" t="s">
        <v>129</v>
      </c>
      <c r="B61" s="21" t="s">
        <v>154</v>
      </c>
      <c r="C61">
        <v>11</v>
      </c>
      <c r="D61" s="34">
        <v>4</v>
      </c>
      <c r="E61" s="29" t="str">
        <f>VLOOKUP(U61, method!$A$1:$B$15, 2, 0)</f>
        <v>留後</v>
      </c>
      <c r="F61">
        <v>12</v>
      </c>
      <c r="G61">
        <v>127</v>
      </c>
      <c r="H61" s="46">
        <v>1400</v>
      </c>
      <c r="I61" s="16" t="s">
        <v>71</v>
      </c>
      <c r="J61">
        <v>1</v>
      </c>
      <c r="K61">
        <v>22.66</v>
      </c>
      <c r="L61">
        <v>23</v>
      </c>
      <c r="M61">
        <v>2</v>
      </c>
      <c r="N61">
        <v>25</v>
      </c>
      <c r="O61" t="s">
        <v>545</v>
      </c>
      <c r="P61" s="35" t="s">
        <v>455</v>
      </c>
      <c r="Q61">
        <v>4</v>
      </c>
      <c r="R61">
        <v>52</v>
      </c>
      <c r="S61" s="21" t="s">
        <v>126</v>
      </c>
      <c r="T61">
        <v>3</v>
      </c>
      <c r="U61">
        <v>14</v>
      </c>
      <c r="V61">
        <v>14</v>
      </c>
      <c r="W61">
        <v>14</v>
      </c>
      <c r="X61">
        <v>4</v>
      </c>
      <c r="AA61">
        <v>1194</v>
      </c>
      <c r="AB61" t="s">
        <v>346</v>
      </c>
    </row>
    <row r="62" spans="1:29" hidden="1" x14ac:dyDescent="0.25">
      <c r="A62" s="14" t="s">
        <v>129</v>
      </c>
      <c r="B62" s="21" t="s">
        <v>154</v>
      </c>
      <c r="C62">
        <v>8</v>
      </c>
      <c r="D62" s="34">
        <v>5</v>
      </c>
      <c r="E62" s="27" t="str">
        <f>VLOOKUP(U62, method!$A$1:$B$15, 2, 0)</f>
        <v>中後</v>
      </c>
      <c r="F62">
        <v>8</v>
      </c>
      <c r="G62">
        <v>129</v>
      </c>
      <c r="H62" s="46">
        <v>1400</v>
      </c>
      <c r="I62" s="16" t="s">
        <v>71</v>
      </c>
      <c r="J62">
        <v>1</v>
      </c>
      <c r="K62">
        <v>22.79</v>
      </c>
      <c r="L62">
        <v>9</v>
      </c>
      <c r="M62">
        <v>2</v>
      </c>
      <c r="N62">
        <v>25</v>
      </c>
      <c r="O62" t="s">
        <v>532</v>
      </c>
      <c r="P62" s="35" t="s">
        <v>455</v>
      </c>
      <c r="Q62">
        <v>4</v>
      </c>
      <c r="R62">
        <v>52</v>
      </c>
      <c r="S62" s="21" t="s">
        <v>126</v>
      </c>
      <c r="T62" s="10" t="s">
        <v>442</v>
      </c>
      <c r="U62">
        <v>10</v>
      </c>
      <c r="V62">
        <v>10</v>
      </c>
      <c r="W62">
        <v>12</v>
      </c>
      <c r="X62">
        <v>5</v>
      </c>
      <c r="AA62">
        <v>1205</v>
      </c>
      <c r="AB62" t="s">
        <v>596</v>
      </c>
    </row>
    <row r="63" spans="1:29" x14ac:dyDescent="0.25">
      <c r="A63" s="14" t="s">
        <v>129</v>
      </c>
      <c r="B63" s="23" t="s">
        <v>160</v>
      </c>
      <c r="C63">
        <v>9.6999999999999993</v>
      </c>
      <c r="D63" s="33">
        <v>3</v>
      </c>
      <c r="E63" s="28" t="str">
        <f>VLOOKUP(U63, method!$A$1:$B$15, 2, 0)</f>
        <v>中前</v>
      </c>
      <c r="F63">
        <v>12</v>
      </c>
      <c r="G63">
        <v>119</v>
      </c>
      <c r="H63" s="44">
        <v>1200</v>
      </c>
      <c r="I63" s="20" t="s">
        <v>56</v>
      </c>
      <c r="J63">
        <v>1</v>
      </c>
      <c r="K63">
        <v>10.210000000000001</v>
      </c>
      <c r="L63">
        <v>28</v>
      </c>
      <c r="M63">
        <v>5</v>
      </c>
      <c r="N63">
        <v>25</v>
      </c>
      <c r="O63" s="31" t="s">
        <v>451</v>
      </c>
      <c r="P63" s="35" t="s">
        <v>436</v>
      </c>
      <c r="Q63">
        <v>4</v>
      </c>
      <c r="R63">
        <v>44</v>
      </c>
      <c r="S63" s="24" t="s">
        <v>62</v>
      </c>
      <c r="T63" s="10" t="s">
        <v>376</v>
      </c>
      <c r="U63">
        <v>5</v>
      </c>
      <c r="V63">
        <v>4</v>
      </c>
      <c r="W63">
        <v>3</v>
      </c>
      <c r="AA63">
        <v>1072</v>
      </c>
      <c r="AB63" t="s">
        <v>143</v>
      </c>
    </row>
    <row r="64" spans="1:29" x14ac:dyDescent="0.25">
      <c r="A64" s="14" t="s">
        <v>129</v>
      </c>
      <c r="B64" s="14" t="s">
        <v>130</v>
      </c>
      <c r="C64">
        <v>7.8</v>
      </c>
      <c r="D64" s="32">
        <v>1</v>
      </c>
      <c r="E64" s="26" t="str">
        <f>VLOOKUP(U64, method!$A$1:$B$15, 2, 0)</f>
        <v>放頭</v>
      </c>
      <c r="F64">
        <v>8</v>
      </c>
      <c r="G64">
        <v>122</v>
      </c>
      <c r="H64" s="44">
        <v>1200</v>
      </c>
      <c r="I64" s="15" t="s">
        <v>441</v>
      </c>
      <c r="J64">
        <v>1</v>
      </c>
      <c r="K64">
        <v>10.24</v>
      </c>
      <c r="L64">
        <v>4</v>
      </c>
      <c r="M64">
        <v>6</v>
      </c>
      <c r="N64">
        <v>25</v>
      </c>
      <c r="O64" s="31" t="s">
        <v>439</v>
      </c>
      <c r="P64" s="36" t="s">
        <v>440</v>
      </c>
      <c r="Q64">
        <v>4</v>
      </c>
      <c r="R64">
        <v>53</v>
      </c>
      <c r="S64" s="14" t="s">
        <v>131</v>
      </c>
      <c r="T64" s="10" t="s">
        <v>442</v>
      </c>
      <c r="U64">
        <v>1</v>
      </c>
      <c r="V64">
        <v>1</v>
      </c>
      <c r="W64">
        <v>1</v>
      </c>
      <c r="AA64">
        <v>1249</v>
      </c>
      <c r="AB64" t="s">
        <v>133</v>
      </c>
    </row>
    <row r="65" spans="1:28" x14ac:dyDescent="0.25">
      <c r="A65" s="14" t="s">
        <v>129</v>
      </c>
      <c r="B65" s="14" t="s">
        <v>130</v>
      </c>
      <c r="C65">
        <v>13</v>
      </c>
      <c r="D65" s="32">
        <v>2</v>
      </c>
      <c r="E65" s="26" t="str">
        <f>VLOOKUP(U65, method!$A$1:$B$15, 2, 0)</f>
        <v>放頭</v>
      </c>
      <c r="F65">
        <v>7</v>
      </c>
      <c r="G65">
        <v>127</v>
      </c>
      <c r="H65" s="44">
        <v>1200</v>
      </c>
      <c r="I65" s="17" t="s">
        <v>448</v>
      </c>
      <c r="J65">
        <v>1</v>
      </c>
      <c r="K65">
        <v>10.27</v>
      </c>
      <c r="L65">
        <v>16</v>
      </c>
      <c r="M65">
        <v>4</v>
      </c>
      <c r="N65">
        <v>25</v>
      </c>
      <c r="O65" s="30" t="s">
        <v>445</v>
      </c>
      <c r="P65" s="35" t="s">
        <v>436</v>
      </c>
      <c r="Q65">
        <v>4</v>
      </c>
      <c r="R65">
        <v>53</v>
      </c>
      <c r="S65" s="14" t="s">
        <v>131</v>
      </c>
      <c r="T65">
        <v>4</v>
      </c>
      <c r="U65">
        <v>2</v>
      </c>
      <c r="V65">
        <v>3</v>
      </c>
      <c r="W65">
        <v>2</v>
      </c>
      <c r="AA65">
        <v>1267</v>
      </c>
      <c r="AB65" t="s">
        <v>133</v>
      </c>
    </row>
    <row r="66" spans="1:28" hidden="1" x14ac:dyDescent="0.25">
      <c r="A66" s="14" t="s">
        <v>129</v>
      </c>
      <c r="B66" s="14" t="s">
        <v>2534</v>
      </c>
      <c r="C66">
        <v>5</v>
      </c>
      <c r="D66">
        <v>8</v>
      </c>
      <c r="E66" s="28" t="str">
        <f>VLOOKUP(U66, method!$A$1:$B$15, 2, 0)</f>
        <v>中前</v>
      </c>
      <c r="F66">
        <v>1</v>
      </c>
      <c r="G66">
        <v>130</v>
      </c>
      <c r="H66" s="44">
        <v>1200</v>
      </c>
      <c r="I66" s="22" t="s">
        <v>33</v>
      </c>
      <c r="J66">
        <v>1</v>
      </c>
      <c r="K66">
        <v>10.35</v>
      </c>
      <c r="L66">
        <v>21</v>
      </c>
      <c r="M66">
        <v>5</v>
      </c>
      <c r="N66">
        <v>25</v>
      </c>
      <c r="O66" s="31" t="s">
        <v>435</v>
      </c>
      <c r="P66" s="35" t="s">
        <v>436</v>
      </c>
      <c r="Q66">
        <v>4</v>
      </c>
      <c r="R66">
        <v>53</v>
      </c>
      <c r="S66" s="15" t="s">
        <v>103</v>
      </c>
      <c r="T66" t="s">
        <v>456</v>
      </c>
      <c r="U66">
        <v>4</v>
      </c>
      <c r="V66">
        <v>4</v>
      </c>
      <c r="W66">
        <v>8</v>
      </c>
      <c r="AA66">
        <v>1025</v>
      </c>
      <c r="AB66" t="s">
        <v>158</v>
      </c>
    </row>
    <row r="67" spans="1:28" hidden="1" x14ac:dyDescent="0.25">
      <c r="A67" s="14" t="s">
        <v>129</v>
      </c>
      <c r="B67" s="22" t="s">
        <v>157</v>
      </c>
      <c r="C67">
        <v>25</v>
      </c>
      <c r="D67">
        <v>12</v>
      </c>
      <c r="E67" s="29" t="str">
        <f>VLOOKUP(U67, method!$A$1:$B$15, 2, 0)</f>
        <v>留後</v>
      </c>
      <c r="F67">
        <v>13</v>
      </c>
      <c r="G67">
        <v>125</v>
      </c>
      <c r="H67" s="46">
        <v>1650</v>
      </c>
      <c r="I67" s="20" t="s">
        <v>56</v>
      </c>
      <c r="J67">
        <v>1</v>
      </c>
      <c r="K67">
        <v>39.99</v>
      </c>
      <c r="L67">
        <v>20</v>
      </c>
      <c r="M67">
        <v>4</v>
      </c>
      <c r="N67">
        <v>25</v>
      </c>
      <c r="O67" t="s">
        <v>511</v>
      </c>
      <c r="P67" s="35" t="s">
        <v>455</v>
      </c>
      <c r="Q67">
        <v>4</v>
      </c>
      <c r="R67">
        <v>48</v>
      </c>
      <c r="S67" s="22" t="s">
        <v>51</v>
      </c>
      <c r="T67" t="s">
        <v>508</v>
      </c>
      <c r="U67">
        <v>12</v>
      </c>
      <c r="V67">
        <v>11</v>
      </c>
      <c r="W67">
        <v>11</v>
      </c>
      <c r="X67">
        <v>12</v>
      </c>
      <c r="AA67">
        <v>1137</v>
      </c>
      <c r="AB67" t="s">
        <v>463</v>
      </c>
    </row>
    <row r="68" spans="1:28" hidden="1" x14ac:dyDescent="0.25">
      <c r="A68" s="14" t="s">
        <v>129</v>
      </c>
      <c r="B68" s="22" t="s">
        <v>157</v>
      </c>
      <c r="C68">
        <v>13</v>
      </c>
      <c r="D68">
        <v>6</v>
      </c>
      <c r="E68" s="27" t="str">
        <f>VLOOKUP(U68, method!$A$1:$B$15, 2, 0)</f>
        <v>中後</v>
      </c>
      <c r="F68">
        <v>10</v>
      </c>
      <c r="G68">
        <v>125</v>
      </c>
      <c r="H68" s="44">
        <v>1200</v>
      </c>
      <c r="I68" s="24" t="s">
        <v>146</v>
      </c>
      <c r="J68">
        <v>1</v>
      </c>
      <c r="K68">
        <v>9.36</v>
      </c>
      <c r="L68">
        <v>26</v>
      </c>
      <c r="M68">
        <v>3</v>
      </c>
      <c r="N68">
        <v>25</v>
      </c>
      <c r="O68" t="s">
        <v>511</v>
      </c>
      <c r="P68" s="35" t="s">
        <v>455</v>
      </c>
      <c r="Q68">
        <v>4</v>
      </c>
      <c r="R68">
        <v>49</v>
      </c>
      <c r="S68" s="22" t="s">
        <v>51</v>
      </c>
      <c r="T68" t="s">
        <v>465</v>
      </c>
      <c r="U68">
        <v>10</v>
      </c>
      <c r="V68">
        <v>10</v>
      </c>
      <c r="W68">
        <v>6</v>
      </c>
      <c r="AA68">
        <v>1139</v>
      </c>
      <c r="AB68" t="s">
        <v>463</v>
      </c>
    </row>
    <row r="69" spans="1:28" hidden="1" x14ac:dyDescent="0.25">
      <c r="A69" s="14" t="s">
        <v>129</v>
      </c>
      <c r="B69" s="22" t="s">
        <v>157</v>
      </c>
      <c r="C69">
        <v>3.2</v>
      </c>
      <c r="D69" s="34">
        <v>5</v>
      </c>
      <c r="E69" s="27" t="str">
        <f>VLOOKUP(U69, method!$A$1:$B$15, 2, 0)</f>
        <v>中後</v>
      </c>
      <c r="F69">
        <v>1</v>
      </c>
      <c r="G69">
        <v>124</v>
      </c>
      <c r="H69" s="44">
        <v>1200</v>
      </c>
      <c r="I69" s="22" t="s">
        <v>33</v>
      </c>
      <c r="J69">
        <v>1</v>
      </c>
      <c r="K69">
        <v>9.64</v>
      </c>
      <c r="L69">
        <v>9</v>
      </c>
      <c r="M69">
        <v>3</v>
      </c>
      <c r="N69">
        <v>25</v>
      </c>
      <c r="O69" t="s">
        <v>511</v>
      </c>
      <c r="P69" s="35" t="s">
        <v>455</v>
      </c>
      <c r="Q69">
        <v>4</v>
      </c>
      <c r="R69">
        <v>49</v>
      </c>
      <c r="S69" s="22" t="s">
        <v>51</v>
      </c>
      <c r="T69" t="s">
        <v>558</v>
      </c>
      <c r="U69">
        <v>8</v>
      </c>
      <c r="V69">
        <v>8</v>
      </c>
      <c r="W69">
        <v>5</v>
      </c>
      <c r="AA69">
        <v>1141</v>
      </c>
      <c r="AB69" t="s">
        <v>463</v>
      </c>
    </row>
    <row r="70" spans="1:28" hidden="1" x14ac:dyDescent="0.25">
      <c r="A70" s="14" t="s">
        <v>129</v>
      </c>
      <c r="B70" s="22" t="s">
        <v>157</v>
      </c>
      <c r="C70">
        <v>7.9</v>
      </c>
      <c r="D70" s="33">
        <v>2</v>
      </c>
      <c r="E70" s="27" t="str">
        <f>VLOOKUP(U70, method!$A$1:$B$15, 2, 0)</f>
        <v>中後</v>
      </c>
      <c r="F70">
        <v>11</v>
      </c>
      <c r="G70">
        <v>125</v>
      </c>
      <c r="H70" s="44">
        <v>1200</v>
      </c>
      <c r="I70" s="24" t="s">
        <v>146</v>
      </c>
      <c r="J70">
        <v>1</v>
      </c>
      <c r="K70">
        <v>10.91</v>
      </c>
      <c r="L70">
        <v>12</v>
      </c>
      <c r="M70">
        <v>2</v>
      </c>
      <c r="N70">
        <v>25</v>
      </c>
      <c r="O70" t="s">
        <v>511</v>
      </c>
      <c r="P70" s="36" t="s">
        <v>603</v>
      </c>
      <c r="Q70">
        <v>4</v>
      </c>
      <c r="R70">
        <v>49</v>
      </c>
      <c r="S70" s="22" t="s">
        <v>51</v>
      </c>
      <c r="T70" t="s">
        <v>456</v>
      </c>
      <c r="U70">
        <v>10</v>
      </c>
      <c r="V70">
        <v>9</v>
      </c>
      <c r="W70">
        <v>2</v>
      </c>
      <c r="AA70">
        <v>1156</v>
      </c>
      <c r="AB70" t="s">
        <v>463</v>
      </c>
    </row>
    <row r="71" spans="1:28" hidden="1" x14ac:dyDescent="0.25">
      <c r="A71" s="14" t="s">
        <v>129</v>
      </c>
      <c r="B71" s="22" t="s">
        <v>157</v>
      </c>
      <c r="C71">
        <v>5.3</v>
      </c>
      <c r="D71" s="33">
        <v>2</v>
      </c>
      <c r="E71" s="29" t="str">
        <f>VLOOKUP(U71, method!$A$1:$B$15, 2, 0)</f>
        <v>留後</v>
      </c>
      <c r="F71">
        <v>12</v>
      </c>
      <c r="G71">
        <v>123</v>
      </c>
      <c r="H71" s="44">
        <v>1200</v>
      </c>
      <c r="I71" s="18" t="s">
        <v>12</v>
      </c>
      <c r="J71">
        <v>1</v>
      </c>
      <c r="K71">
        <v>9.2899999999999991</v>
      </c>
      <c r="L71">
        <v>12</v>
      </c>
      <c r="M71">
        <v>1</v>
      </c>
      <c r="N71">
        <v>25</v>
      </c>
      <c r="O71" t="s">
        <v>511</v>
      </c>
      <c r="P71" s="35" t="s">
        <v>455</v>
      </c>
      <c r="Q71">
        <v>4</v>
      </c>
      <c r="R71">
        <v>47</v>
      </c>
      <c r="S71" s="22" t="s">
        <v>51</v>
      </c>
      <c r="T71" s="10" t="s">
        <v>488</v>
      </c>
      <c r="U71">
        <v>11</v>
      </c>
      <c r="V71">
        <v>11</v>
      </c>
      <c r="W71">
        <v>2</v>
      </c>
      <c r="AA71">
        <v>1155</v>
      </c>
      <c r="AB71" t="s">
        <v>463</v>
      </c>
    </row>
    <row r="72" spans="1:28" hidden="1" x14ac:dyDescent="0.25">
      <c r="A72" s="14" t="s">
        <v>129</v>
      </c>
      <c r="B72" s="22" t="s">
        <v>157</v>
      </c>
      <c r="C72">
        <v>4.8</v>
      </c>
      <c r="D72" s="33">
        <v>2</v>
      </c>
      <c r="E72" s="28" t="str">
        <f>VLOOKUP(U72, method!$A$1:$B$15, 2, 0)</f>
        <v>中前</v>
      </c>
      <c r="F72">
        <v>4</v>
      </c>
      <c r="G72">
        <v>120</v>
      </c>
      <c r="H72" s="44">
        <v>1200</v>
      </c>
      <c r="I72" s="24" t="s">
        <v>389</v>
      </c>
      <c r="J72">
        <v>1</v>
      </c>
      <c r="K72">
        <v>9.14</v>
      </c>
      <c r="L72">
        <v>18</v>
      </c>
      <c r="M72">
        <v>12</v>
      </c>
      <c r="N72">
        <v>24</v>
      </c>
      <c r="O72" t="s">
        <v>511</v>
      </c>
      <c r="P72" s="35" t="s">
        <v>455</v>
      </c>
      <c r="Q72">
        <v>4</v>
      </c>
      <c r="R72">
        <v>45</v>
      </c>
      <c r="S72" s="22" t="s">
        <v>51</v>
      </c>
      <c r="T72" s="10" t="s">
        <v>376</v>
      </c>
      <c r="U72">
        <v>6</v>
      </c>
      <c r="V72">
        <v>5</v>
      </c>
      <c r="W72">
        <v>2</v>
      </c>
      <c r="AA72">
        <v>1143</v>
      </c>
      <c r="AB72" t="s">
        <v>463</v>
      </c>
    </row>
    <row r="73" spans="1:28" hidden="1" x14ac:dyDescent="0.25">
      <c r="A73" s="14" t="s">
        <v>129</v>
      </c>
      <c r="B73" s="22" t="s">
        <v>157</v>
      </c>
      <c r="C73">
        <v>6.2</v>
      </c>
      <c r="D73" s="33">
        <v>1</v>
      </c>
      <c r="E73" s="28" t="str">
        <f>VLOOKUP(U73, method!$A$1:$B$15, 2, 0)</f>
        <v>中前</v>
      </c>
      <c r="F73">
        <v>2</v>
      </c>
      <c r="G73">
        <v>132</v>
      </c>
      <c r="H73" s="44">
        <v>1200</v>
      </c>
      <c r="I73" s="24" t="s">
        <v>389</v>
      </c>
      <c r="J73">
        <v>1</v>
      </c>
      <c r="K73">
        <v>9.61</v>
      </c>
      <c r="L73">
        <v>1</v>
      </c>
      <c r="M73">
        <v>12</v>
      </c>
      <c r="N73">
        <v>24</v>
      </c>
      <c r="O73" t="s">
        <v>511</v>
      </c>
      <c r="P73" s="35" t="s">
        <v>455</v>
      </c>
      <c r="Q73">
        <v>5</v>
      </c>
      <c r="R73">
        <v>36</v>
      </c>
      <c r="S73" s="22" t="s">
        <v>51</v>
      </c>
      <c r="T73" t="s">
        <v>536</v>
      </c>
      <c r="U73">
        <v>4</v>
      </c>
      <c r="V73">
        <v>2</v>
      </c>
      <c r="W73">
        <v>1</v>
      </c>
      <c r="AA73">
        <v>1139</v>
      </c>
      <c r="AB73" t="s">
        <v>463</v>
      </c>
    </row>
    <row r="74" spans="1:28" hidden="1" x14ac:dyDescent="0.25">
      <c r="A74" s="14" t="s">
        <v>129</v>
      </c>
      <c r="B74" s="22" t="s">
        <v>157</v>
      </c>
      <c r="C74">
        <v>11</v>
      </c>
      <c r="D74" s="34">
        <v>5</v>
      </c>
      <c r="E74" s="28" t="str">
        <f>VLOOKUP(U74, method!$A$1:$B$15, 2, 0)</f>
        <v>中前</v>
      </c>
      <c r="F74">
        <v>10</v>
      </c>
      <c r="G74">
        <v>126</v>
      </c>
      <c r="H74" s="46">
        <v>1650</v>
      </c>
      <c r="I74" s="17" t="s">
        <v>512</v>
      </c>
      <c r="J74">
        <v>1</v>
      </c>
      <c r="K74">
        <v>39.369999999999997</v>
      </c>
      <c r="L74">
        <v>9</v>
      </c>
      <c r="M74">
        <v>11</v>
      </c>
      <c r="N74">
        <v>24</v>
      </c>
      <c r="O74" t="s">
        <v>511</v>
      </c>
      <c r="P74" s="35" t="s">
        <v>455</v>
      </c>
      <c r="Q74">
        <v>5</v>
      </c>
      <c r="R74">
        <v>34</v>
      </c>
      <c r="S74" s="22" t="s">
        <v>51</v>
      </c>
      <c r="T74" t="s">
        <v>536</v>
      </c>
      <c r="U74">
        <v>6</v>
      </c>
      <c r="V74">
        <v>6</v>
      </c>
      <c r="W74">
        <v>7</v>
      </c>
      <c r="X74">
        <v>5</v>
      </c>
      <c r="AA74">
        <v>1134</v>
      </c>
      <c r="AB74" t="s">
        <v>463</v>
      </c>
    </row>
    <row r="75" spans="1:28" hidden="1" x14ac:dyDescent="0.25">
      <c r="A75" s="14" t="s">
        <v>129</v>
      </c>
      <c r="B75" s="22" t="s">
        <v>157</v>
      </c>
      <c r="C75">
        <v>34</v>
      </c>
      <c r="D75" s="33">
        <v>2</v>
      </c>
      <c r="E75" s="28" t="str">
        <f>VLOOKUP(U75, method!$A$1:$B$15, 2, 0)</f>
        <v>中前</v>
      </c>
      <c r="F75">
        <v>8</v>
      </c>
      <c r="G75">
        <v>129</v>
      </c>
      <c r="H75" s="44">
        <v>1200</v>
      </c>
      <c r="I75" s="24" t="s">
        <v>389</v>
      </c>
      <c r="J75">
        <v>1</v>
      </c>
      <c r="K75">
        <v>9.93</v>
      </c>
      <c r="L75">
        <v>6</v>
      </c>
      <c r="M75">
        <v>11</v>
      </c>
      <c r="N75">
        <v>24</v>
      </c>
      <c r="O75" s="31" t="s">
        <v>439</v>
      </c>
      <c r="P75" s="35" t="s">
        <v>455</v>
      </c>
      <c r="Q75">
        <v>5</v>
      </c>
      <c r="R75">
        <v>34</v>
      </c>
      <c r="S75" s="22" t="s">
        <v>51</v>
      </c>
      <c r="T75" s="10" t="s">
        <v>613</v>
      </c>
      <c r="U75">
        <v>6</v>
      </c>
      <c r="V75">
        <v>5</v>
      </c>
      <c r="W75">
        <v>2</v>
      </c>
      <c r="AA75">
        <v>1150</v>
      </c>
      <c r="AB75" t="s">
        <v>463</v>
      </c>
    </row>
    <row r="76" spans="1:28" hidden="1" x14ac:dyDescent="0.25">
      <c r="A76" s="14" t="s">
        <v>129</v>
      </c>
      <c r="B76" s="22" t="s">
        <v>157</v>
      </c>
      <c r="C76">
        <v>7.5</v>
      </c>
      <c r="D76" s="34">
        <v>5</v>
      </c>
      <c r="E76" s="28" t="str">
        <f>VLOOKUP(U76, method!$A$1:$B$15, 2, 0)</f>
        <v>中前</v>
      </c>
      <c r="F76">
        <v>7</v>
      </c>
      <c r="G76">
        <v>127</v>
      </c>
      <c r="H76" s="44">
        <v>1200</v>
      </c>
      <c r="I76" s="17" t="s">
        <v>512</v>
      </c>
      <c r="J76">
        <v>1</v>
      </c>
      <c r="K76">
        <v>10.72</v>
      </c>
      <c r="L76">
        <v>23</v>
      </c>
      <c r="M76">
        <v>10</v>
      </c>
      <c r="N76">
        <v>24</v>
      </c>
      <c r="O76" t="s">
        <v>511</v>
      </c>
      <c r="P76" s="35" t="s">
        <v>455</v>
      </c>
      <c r="Q76">
        <v>5</v>
      </c>
      <c r="R76">
        <v>34</v>
      </c>
      <c r="S76" s="22" t="s">
        <v>51</v>
      </c>
      <c r="T76">
        <v>3</v>
      </c>
      <c r="U76">
        <v>6</v>
      </c>
      <c r="V76">
        <v>6</v>
      </c>
      <c r="W76">
        <v>5</v>
      </c>
      <c r="AA76">
        <v>1140</v>
      </c>
      <c r="AB76" t="s">
        <v>463</v>
      </c>
    </row>
    <row r="77" spans="1:28" hidden="1" x14ac:dyDescent="0.25">
      <c r="A77" s="14" t="s">
        <v>129</v>
      </c>
      <c r="B77" s="22" t="s">
        <v>157</v>
      </c>
      <c r="C77">
        <v>11</v>
      </c>
      <c r="D77" s="33">
        <v>2</v>
      </c>
      <c r="E77" s="28" t="str">
        <f>VLOOKUP(U77, method!$A$1:$B$15, 2, 0)</f>
        <v>中前</v>
      </c>
      <c r="F77">
        <v>9</v>
      </c>
      <c r="G77">
        <v>125</v>
      </c>
      <c r="H77" s="44">
        <v>1200</v>
      </c>
      <c r="I77" s="17" t="s">
        <v>512</v>
      </c>
      <c r="J77">
        <v>1</v>
      </c>
      <c r="K77">
        <v>10.16</v>
      </c>
      <c r="L77">
        <v>28</v>
      </c>
      <c r="M77">
        <v>9</v>
      </c>
      <c r="N77">
        <v>24</v>
      </c>
      <c r="O77" t="s">
        <v>511</v>
      </c>
      <c r="P77" s="35" t="s">
        <v>455</v>
      </c>
      <c r="Q77">
        <v>5</v>
      </c>
      <c r="R77">
        <v>32</v>
      </c>
      <c r="S77" s="22" t="s">
        <v>51</v>
      </c>
      <c r="T77" s="10" t="s">
        <v>488</v>
      </c>
      <c r="U77">
        <v>5</v>
      </c>
      <c r="V77">
        <v>5</v>
      </c>
      <c r="W77">
        <v>2</v>
      </c>
      <c r="AA77">
        <v>1131</v>
      </c>
      <c r="AB77" t="s">
        <v>463</v>
      </c>
    </row>
    <row r="78" spans="1:28" hidden="1" x14ac:dyDescent="0.25">
      <c r="A78" s="14" t="s">
        <v>129</v>
      </c>
      <c r="B78" s="22" t="s">
        <v>157</v>
      </c>
      <c r="C78">
        <v>14</v>
      </c>
      <c r="D78">
        <v>8</v>
      </c>
      <c r="E78" s="28" t="str">
        <f>VLOOKUP(U78, method!$A$1:$B$15, 2, 0)</f>
        <v>中前</v>
      </c>
      <c r="F78">
        <v>12</v>
      </c>
      <c r="G78">
        <v>125</v>
      </c>
      <c r="H78" s="46">
        <v>1400</v>
      </c>
      <c r="I78" s="20" t="s">
        <v>56</v>
      </c>
      <c r="J78">
        <v>1</v>
      </c>
      <c r="K78">
        <v>22.74</v>
      </c>
      <c r="L78">
        <v>15</v>
      </c>
      <c r="M78">
        <v>9</v>
      </c>
      <c r="N78">
        <v>24</v>
      </c>
      <c r="O78" t="s">
        <v>491</v>
      </c>
      <c r="P78" s="35" t="s">
        <v>436</v>
      </c>
      <c r="Q78">
        <v>5</v>
      </c>
      <c r="R78">
        <v>34</v>
      </c>
      <c r="S78" s="22" t="s">
        <v>51</v>
      </c>
      <c r="T78">
        <v>5</v>
      </c>
      <c r="U78">
        <v>6</v>
      </c>
      <c r="V78">
        <v>6</v>
      </c>
      <c r="W78">
        <v>5</v>
      </c>
      <c r="X78">
        <v>8</v>
      </c>
      <c r="AA78">
        <v>1123</v>
      </c>
      <c r="AB78" t="s">
        <v>620</v>
      </c>
    </row>
    <row r="79" spans="1:28" hidden="1" x14ac:dyDescent="0.25">
      <c r="A79" s="14" t="s">
        <v>129</v>
      </c>
      <c r="B79" s="22" t="s">
        <v>157</v>
      </c>
      <c r="C79">
        <v>51</v>
      </c>
      <c r="D79">
        <v>10</v>
      </c>
      <c r="E79" s="26" t="str">
        <f>VLOOKUP(U79, method!$A$1:$B$15, 2, 0)</f>
        <v>放頭</v>
      </c>
      <c r="F79">
        <v>6</v>
      </c>
      <c r="G79">
        <v>128</v>
      </c>
      <c r="H79" s="46">
        <v>1800</v>
      </c>
      <c r="I79" s="14" t="s">
        <v>398</v>
      </c>
      <c r="J79">
        <v>1</v>
      </c>
      <c r="K79">
        <v>50.51</v>
      </c>
      <c r="L79">
        <v>10</v>
      </c>
      <c r="M79">
        <v>7</v>
      </c>
      <c r="N79">
        <v>24</v>
      </c>
      <c r="O79" s="30" t="s">
        <v>445</v>
      </c>
      <c r="P79" s="35" t="s">
        <v>436</v>
      </c>
      <c r="Q79">
        <v>5</v>
      </c>
      <c r="R79">
        <v>38</v>
      </c>
      <c r="S79" s="22" t="s">
        <v>51</v>
      </c>
      <c r="T79" t="s">
        <v>548</v>
      </c>
      <c r="U79">
        <v>1</v>
      </c>
      <c r="V79">
        <v>1</v>
      </c>
      <c r="W79">
        <v>1</v>
      </c>
      <c r="X79">
        <v>1</v>
      </c>
      <c r="Y79">
        <v>10</v>
      </c>
      <c r="AA79">
        <v>1131</v>
      </c>
      <c r="AB79" t="s">
        <v>158</v>
      </c>
    </row>
    <row r="80" spans="1:28" hidden="1" x14ac:dyDescent="0.25">
      <c r="A80" s="14" t="s">
        <v>129</v>
      </c>
      <c r="B80" s="22" t="s">
        <v>157</v>
      </c>
      <c r="C80">
        <v>39</v>
      </c>
      <c r="D80">
        <v>9</v>
      </c>
      <c r="E80" s="27" t="str">
        <f>VLOOKUP(U80, method!$A$1:$B$15, 2, 0)</f>
        <v>中後</v>
      </c>
      <c r="F80">
        <v>12</v>
      </c>
      <c r="G80">
        <v>135</v>
      </c>
      <c r="H80" s="46">
        <v>1650</v>
      </c>
      <c r="I80" s="20" t="s">
        <v>56</v>
      </c>
      <c r="J80">
        <v>1</v>
      </c>
      <c r="K80">
        <v>41.96</v>
      </c>
      <c r="L80">
        <v>4</v>
      </c>
      <c r="M80">
        <v>7</v>
      </c>
      <c r="N80">
        <v>24</v>
      </c>
      <c r="O80" s="31" t="s">
        <v>439</v>
      </c>
      <c r="P80" s="35" t="s">
        <v>455</v>
      </c>
      <c r="Q80">
        <v>5</v>
      </c>
      <c r="R80">
        <v>40</v>
      </c>
      <c r="S80" s="22" t="s">
        <v>51</v>
      </c>
      <c r="T80" t="s">
        <v>624</v>
      </c>
      <c r="U80">
        <v>10</v>
      </c>
      <c r="V80">
        <v>10</v>
      </c>
      <c r="W80">
        <v>9</v>
      </c>
      <c r="X80">
        <v>9</v>
      </c>
      <c r="AA80">
        <v>1151</v>
      </c>
      <c r="AB80" t="s">
        <v>158</v>
      </c>
    </row>
    <row r="81" spans="1:28" hidden="1" x14ac:dyDescent="0.25">
      <c r="A81" s="14" t="s">
        <v>129</v>
      </c>
      <c r="B81" s="22" t="s">
        <v>157</v>
      </c>
      <c r="C81">
        <v>117</v>
      </c>
      <c r="D81">
        <v>8</v>
      </c>
      <c r="E81" s="26" t="str">
        <f>VLOOKUP(U81, method!$A$1:$B$15, 2, 0)</f>
        <v>放頭</v>
      </c>
      <c r="F81">
        <v>7</v>
      </c>
      <c r="G81">
        <v>115</v>
      </c>
      <c r="H81" s="46">
        <v>1650</v>
      </c>
      <c r="I81" s="22" t="s">
        <v>470</v>
      </c>
      <c r="J81">
        <v>1</v>
      </c>
      <c r="K81">
        <v>41.24</v>
      </c>
      <c r="L81">
        <v>12</v>
      </c>
      <c r="M81">
        <v>6</v>
      </c>
      <c r="N81">
        <v>24</v>
      </c>
      <c r="O81" s="30" t="s">
        <v>445</v>
      </c>
      <c r="P81" s="35" t="s">
        <v>455</v>
      </c>
      <c r="Q81">
        <v>4</v>
      </c>
      <c r="R81">
        <v>42</v>
      </c>
      <c r="S81" s="22" t="s">
        <v>51</v>
      </c>
      <c r="T81">
        <v>8</v>
      </c>
      <c r="U81">
        <v>2</v>
      </c>
      <c r="V81">
        <v>1</v>
      </c>
      <c r="W81">
        <v>1</v>
      </c>
      <c r="X81">
        <v>8</v>
      </c>
      <c r="AA81">
        <v>1152</v>
      </c>
      <c r="AB81" t="s">
        <v>158</v>
      </c>
    </row>
    <row r="82" spans="1:28" hidden="1" x14ac:dyDescent="0.25">
      <c r="A82" s="14" t="s">
        <v>129</v>
      </c>
      <c r="B82" s="22" t="s">
        <v>157</v>
      </c>
      <c r="C82">
        <v>77</v>
      </c>
      <c r="D82">
        <v>11</v>
      </c>
      <c r="E82" s="29" t="str">
        <f>VLOOKUP(U82, method!$A$1:$B$15, 2, 0)</f>
        <v>留後</v>
      </c>
      <c r="F82">
        <v>11</v>
      </c>
      <c r="G82">
        <v>116</v>
      </c>
      <c r="H82" s="46">
        <v>1400</v>
      </c>
      <c r="I82" s="17" t="s">
        <v>512</v>
      </c>
      <c r="J82">
        <v>1</v>
      </c>
      <c r="K82">
        <v>22.99</v>
      </c>
      <c r="L82">
        <v>2</v>
      </c>
      <c r="M82">
        <v>6</v>
      </c>
      <c r="N82">
        <v>24</v>
      </c>
      <c r="O82" t="s">
        <v>551</v>
      </c>
      <c r="P82" s="35" t="s">
        <v>436</v>
      </c>
      <c r="Q82">
        <v>4</v>
      </c>
      <c r="R82">
        <v>44</v>
      </c>
      <c r="S82" s="22" t="s">
        <v>51</v>
      </c>
      <c r="T82" t="s">
        <v>546</v>
      </c>
      <c r="U82">
        <v>12</v>
      </c>
      <c r="V82">
        <v>12</v>
      </c>
      <c r="W82">
        <v>13</v>
      </c>
      <c r="X82">
        <v>11</v>
      </c>
      <c r="AA82">
        <v>1153</v>
      </c>
      <c r="AB82" t="s">
        <v>158</v>
      </c>
    </row>
    <row r="83" spans="1:28" hidden="1" x14ac:dyDescent="0.25">
      <c r="A83" s="14" t="s">
        <v>129</v>
      </c>
      <c r="B83" s="22" t="s">
        <v>157</v>
      </c>
      <c r="C83">
        <v>84</v>
      </c>
      <c r="D83">
        <v>6</v>
      </c>
      <c r="E83" s="29" t="str">
        <f>VLOOKUP(U83, method!$A$1:$B$15, 2, 0)</f>
        <v>留後</v>
      </c>
      <c r="F83">
        <v>13</v>
      </c>
      <c r="G83">
        <v>118</v>
      </c>
      <c r="H83" s="46">
        <v>1400</v>
      </c>
      <c r="I83" s="17" t="s">
        <v>512</v>
      </c>
      <c r="J83">
        <v>1</v>
      </c>
      <c r="K83">
        <v>23.6</v>
      </c>
      <c r="L83">
        <v>19</v>
      </c>
      <c r="M83">
        <v>5</v>
      </c>
      <c r="N83">
        <v>24</v>
      </c>
      <c r="O83" t="s">
        <v>631</v>
      </c>
      <c r="P83" s="35" t="s">
        <v>455</v>
      </c>
      <c r="Q83">
        <v>4</v>
      </c>
      <c r="R83">
        <v>46</v>
      </c>
      <c r="S83" s="22" t="s">
        <v>51</v>
      </c>
      <c r="T83" t="s">
        <v>546</v>
      </c>
      <c r="U83">
        <v>13</v>
      </c>
      <c r="V83">
        <v>11</v>
      </c>
      <c r="W83">
        <v>9</v>
      </c>
      <c r="X83">
        <v>6</v>
      </c>
      <c r="AA83">
        <v>1157</v>
      </c>
      <c r="AB83" t="s">
        <v>158</v>
      </c>
    </row>
    <row r="84" spans="1:28" hidden="1" x14ac:dyDescent="0.25">
      <c r="A84" s="14" t="s">
        <v>129</v>
      </c>
      <c r="B84" s="22" t="s">
        <v>157</v>
      </c>
      <c r="C84">
        <v>33</v>
      </c>
      <c r="D84">
        <v>9</v>
      </c>
      <c r="E84" s="27" t="str">
        <f>VLOOKUP(U84, method!$A$1:$B$15, 2, 0)</f>
        <v>中後</v>
      </c>
      <c r="F84">
        <v>5</v>
      </c>
      <c r="G84">
        <v>121</v>
      </c>
      <c r="H84" s="44">
        <v>1200</v>
      </c>
      <c r="I84" s="23" t="s">
        <v>39</v>
      </c>
      <c r="J84">
        <v>1</v>
      </c>
      <c r="K84">
        <v>11.81</v>
      </c>
      <c r="L84">
        <v>8</v>
      </c>
      <c r="M84">
        <v>5</v>
      </c>
      <c r="N84">
        <v>24</v>
      </c>
      <c r="O84" s="30" t="s">
        <v>445</v>
      </c>
      <c r="P84" s="35" t="s">
        <v>455</v>
      </c>
      <c r="Q84">
        <v>4</v>
      </c>
      <c r="R84">
        <v>48</v>
      </c>
      <c r="S84" s="22" t="s">
        <v>51</v>
      </c>
      <c r="T84">
        <v>5</v>
      </c>
      <c r="U84">
        <v>9</v>
      </c>
      <c r="V84">
        <v>10</v>
      </c>
      <c r="W84">
        <v>9</v>
      </c>
      <c r="AA84">
        <v>1155</v>
      </c>
      <c r="AB84" t="s">
        <v>635</v>
      </c>
    </row>
    <row r="85" spans="1:28" hidden="1" x14ac:dyDescent="0.25">
      <c r="A85" s="14" t="s">
        <v>129</v>
      </c>
      <c r="B85" s="22" t="s">
        <v>157</v>
      </c>
      <c r="C85">
        <v>77</v>
      </c>
      <c r="D85">
        <v>7</v>
      </c>
      <c r="E85" s="28" t="str">
        <f>VLOOKUP(U85, method!$A$1:$B$15, 2, 0)</f>
        <v>中前</v>
      </c>
      <c r="F85">
        <v>1</v>
      </c>
      <c r="G85">
        <v>123</v>
      </c>
      <c r="H85" s="46">
        <v>1400</v>
      </c>
      <c r="I85" s="15" t="s">
        <v>391</v>
      </c>
      <c r="J85">
        <v>1</v>
      </c>
      <c r="K85">
        <v>22.32</v>
      </c>
      <c r="L85">
        <v>20</v>
      </c>
      <c r="M85">
        <v>4</v>
      </c>
      <c r="N85">
        <v>24</v>
      </c>
      <c r="O85" t="s">
        <v>631</v>
      </c>
      <c r="P85" s="35" t="s">
        <v>455</v>
      </c>
      <c r="Q85">
        <v>4</v>
      </c>
      <c r="R85">
        <v>50</v>
      </c>
      <c r="S85" s="22" t="s">
        <v>51</v>
      </c>
      <c r="T85" t="s">
        <v>637</v>
      </c>
      <c r="U85">
        <v>5</v>
      </c>
      <c r="V85">
        <v>5</v>
      </c>
      <c r="W85">
        <v>4</v>
      </c>
      <c r="X85">
        <v>7</v>
      </c>
      <c r="AA85">
        <v>1162</v>
      </c>
      <c r="AB85" t="s">
        <v>639</v>
      </c>
    </row>
    <row r="86" spans="1:28" hidden="1" x14ac:dyDescent="0.25">
      <c r="A86" s="14" t="s">
        <v>129</v>
      </c>
      <c r="B86" s="22" t="s">
        <v>157</v>
      </c>
      <c r="C86">
        <v>228</v>
      </c>
      <c r="D86">
        <v>8</v>
      </c>
      <c r="E86" s="29" t="str">
        <f>VLOOKUP(U86, method!$A$1:$B$15, 2, 0)</f>
        <v>留後</v>
      </c>
      <c r="F86">
        <v>1</v>
      </c>
      <c r="G86">
        <v>125</v>
      </c>
      <c r="H86" s="44">
        <v>1200</v>
      </c>
      <c r="I86" s="17" t="s">
        <v>448</v>
      </c>
      <c r="J86">
        <v>1</v>
      </c>
      <c r="K86">
        <v>9.77</v>
      </c>
      <c r="L86">
        <v>24</v>
      </c>
      <c r="M86">
        <v>3</v>
      </c>
      <c r="N86">
        <v>24</v>
      </c>
      <c r="O86" t="s">
        <v>545</v>
      </c>
      <c r="P86" s="35" t="s">
        <v>455</v>
      </c>
      <c r="Q86">
        <v>4</v>
      </c>
      <c r="R86">
        <v>52</v>
      </c>
      <c r="S86" s="23" t="s">
        <v>72</v>
      </c>
      <c r="T86" t="s">
        <v>558</v>
      </c>
      <c r="U86">
        <v>11</v>
      </c>
      <c r="V86">
        <v>12</v>
      </c>
      <c r="W86">
        <v>8</v>
      </c>
      <c r="AA86">
        <v>1167</v>
      </c>
      <c r="AB86" t="s">
        <v>64</v>
      </c>
    </row>
    <row r="87" spans="1:28" hidden="1" x14ac:dyDescent="0.25">
      <c r="A87" s="14" t="s">
        <v>129</v>
      </c>
      <c r="B87" s="22" t="s">
        <v>157</v>
      </c>
      <c r="C87">
        <v>45</v>
      </c>
      <c r="D87">
        <v>11</v>
      </c>
      <c r="E87" s="27" t="str">
        <f>VLOOKUP(U87, method!$A$1:$B$15, 2, 0)</f>
        <v>中後</v>
      </c>
      <c r="F87">
        <v>5</v>
      </c>
      <c r="G87">
        <v>125</v>
      </c>
      <c r="H87" s="44">
        <v>1200</v>
      </c>
      <c r="I87" s="17" t="s">
        <v>448</v>
      </c>
      <c r="J87">
        <v>1</v>
      </c>
      <c r="K87">
        <v>12.3</v>
      </c>
      <c r="L87">
        <v>28</v>
      </c>
      <c r="M87">
        <v>2</v>
      </c>
      <c r="N87">
        <v>24</v>
      </c>
      <c r="O87" s="31" t="s">
        <v>439</v>
      </c>
      <c r="P87" s="35" t="s">
        <v>455</v>
      </c>
      <c r="Q87">
        <v>4</v>
      </c>
      <c r="R87">
        <v>52</v>
      </c>
      <c r="S87" s="23" t="s">
        <v>72</v>
      </c>
      <c r="T87" t="s">
        <v>573</v>
      </c>
      <c r="U87">
        <v>10</v>
      </c>
      <c r="V87">
        <v>10</v>
      </c>
      <c r="W87">
        <v>11</v>
      </c>
      <c r="AA87">
        <v>1183</v>
      </c>
      <c r="AB87" t="s">
        <v>227</v>
      </c>
    </row>
    <row r="88" spans="1:28" x14ac:dyDescent="0.25">
      <c r="A88" s="14" t="s">
        <v>129</v>
      </c>
      <c r="B88" s="18" t="s">
        <v>145</v>
      </c>
      <c r="C88">
        <v>6.5</v>
      </c>
      <c r="D88" s="33">
        <v>1</v>
      </c>
      <c r="E88" s="26" t="str">
        <f>VLOOKUP(U88, method!$A$1:$B$15, 2, 0)</f>
        <v>放頭</v>
      </c>
      <c r="F88">
        <v>4</v>
      </c>
      <c r="G88">
        <v>121</v>
      </c>
      <c r="H88" s="44">
        <v>1200</v>
      </c>
      <c r="I88" s="24" t="s">
        <v>146</v>
      </c>
      <c r="J88">
        <v>1</v>
      </c>
      <c r="K88">
        <v>10.36</v>
      </c>
      <c r="L88">
        <v>11</v>
      </c>
      <c r="M88">
        <v>6</v>
      </c>
      <c r="N88">
        <v>25</v>
      </c>
      <c r="O88" s="30" t="s">
        <v>445</v>
      </c>
      <c r="P88" s="35" t="s">
        <v>436</v>
      </c>
      <c r="Q88">
        <v>4</v>
      </c>
      <c r="R88">
        <v>42</v>
      </c>
      <c r="S88" s="18" t="s">
        <v>95</v>
      </c>
      <c r="T88" s="10" t="s">
        <v>376</v>
      </c>
      <c r="U88">
        <v>3</v>
      </c>
      <c r="V88">
        <v>4</v>
      </c>
      <c r="W88">
        <v>1</v>
      </c>
      <c r="AA88">
        <v>1176</v>
      </c>
      <c r="AB88" t="s">
        <v>16</v>
      </c>
    </row>
    <row r="89" spans="1:28" x14ac:dyDescent="0.25">
      <c r="A89" s="14" t="s">
        <v>129</v>
      </c>
      <c r="B89" s="14" t="s">
        <v>130</v>
      </c>
      <c r="C89">
        <v>13</v>
      </c>
      <c r="D89" s="34">
        <v>5</v>
      </c>
      <c r="E89" s="26" t="str">
        <f>VLOOKUP(U89, method!$A$1:$B$15, 2, 0)</f>
        <v>放頭</v>
      </c>
      <c r="F89">
        <v>11</v>
      </c>
      <c r="G89">
        <v>128</v>
      </c>
      <c r="H89" s="44">
        <v>1200</v>
      </c>
      <c r="I89" s="16" t="s">
        <v>71</v>
      </c>
      <c r="J89">
        <v>1</v>
      </c>
      <c r="K89">
        <v>10.38</v>
      </c>
      <c r="L89">
        <v>14</v>
      </c>
      <c r="M89">
        <v>5</v>
      </c>
      <c r="N89">
        <v>25</v>
      </c>
      <c r="O89" s="30" t="s">
        <v>445</v>
      </c>
      <c r="P89" s="35" t="s">
        <v>436</v>
      </c>
      <c r="Q89">
        <v>4</v>
      </c>
      <c r="R89">
        <v>53</v>
      </c>
      <c r="S89" s="14" t="s">
        <v>131</v>
      </c>
      <c r="T89">
        <v>3</v>
      </c>
      <c r="U89">
        <v>1</v>
      </c>
      <c r="V89">
        <v>1</v>
      </c>
      <c r="W89">
        <v>5</v>
      </c>
      <c r="AA89">
        <v>1239</v>
      </c>
      <c r="AB89" t="s">
        <v>133</v>
      </c>
    </row>
    <row r="90" spans="1:28" x14ac:dyDescent="0.25">
      <c r="A90" s="14" t="s">
        <v>129</v>
      </c>
      <c r="B90" s="23" t="s">
        <v>160</v>
      </c>
      <c r="C90">
        <v>11</v>
      </c>
      <c r="D90" s="33">
        <v>2</v>
      </c>
      <c r="E90" s="26" t="str">
        <f>VLOOKUP(U90, method!$A$1:$B$15, 2, 0)</f>
        <v>放頭</v>
      </c>
      <c r="F90">
        <v>2</v>
      </c>
      <c r="G90">
        <v>119</v>
      </c>
      <c r="H90" s="44">
        <v>1200</v>
      </c>
      <c r="I90" s="14" t="s">
        <v>45</v>
      </c>
      <c r="J90">
        <v>1</v>
      </c>
      <c r="K90">
        <v>10.38</v>
      </c>
      <c r="L90">
        <v>7</v>
      </c>
      <c r="M90">
        <v>5</v>
      </c>
      <c r="N90">
        <v>25</v>
      </c>
      <c r="O90" s="31" t="s">
        <v>439</v>
      </c>
      <c r="P90" s="35" t="s">
        <v>455</v>
      </c>
      <c r="Q90">
        <v>4</v>
      </c>
      <c r="R90">
        <v>43</v>
      </c>
      <c r="S90" s="24" t="s">
        <v>62</v>
      </c>
      <c r="T90" s="10" t="s">
        <v>613</v>
      </c>
      <c r="U90">
        <v>1</v>
      </c>
      <c r="V90">
        <v>2</v>
      </c>
      <c r="W90">
        <v>2</v>
      </c>
      <c r="AA90">
        <v>1064</v>
      </c>
      <c r="AB90" t="s">
        <v>143</v>
      </c>
    </row>
    <row r="91" spans="1:28" hidden="1" x14ac:dyDescent="0.25">
      <c r="A91" s="14" t="s">
        <v>129</v>
      </c>
      <c r="B91" s="23" t="s">
        <v>160</v>
      </c>
      <c r="C91">
        <v>122</v>
      </c>
      <c r="D91">
        <v>10</v>
      </c>
      <c r="E91" s="28" t="str">
        <f>VLOOKUP(U91, method!$A$1:$B$15, 2, 0)</f>
        <v>中前</v>
      </c>
      <c r="F91">
        <v>13</v>
      </c>
      <c r="G91">
        <v>122</v>
      </c>
      <c r="H91" s="46">
        <v>1400</v>
      </c>
      <c r="I91" s="14" t="s">
        <v>45</v>
      </c>
      <c r="J91">
        <v>1</v>
      </c>
      <c r="K91">
        <v>22.67</v>
      </c>
      <c r="L91">
        <v>6</v>
      </c>
      <c r="M91">
        <v>4</v>
      </c>
      <c r="N91">
        <v>25</v>
      </c>
      <c r="O91" t="s">
        <v>469</v>
      </c>
      <c r="P91" s="35" t="s">
        <v>455</v>
      </c>
      <c r="Q91">
        <v>4</v>
      </c>
      <c r="R91">
        <v>45</v>
      </c>
      <c r="S91" s="24" t="s">
        <v>62</v>
      </c>
      <c r="T91">
        <v>6</v>
      </c>
      <c r="U91">
        <v>4</v>
      </c>
      <c r="V91">
        <v>3</v>
      </c>
      <c r="W91">
        <v>3</v>
      </c>
      <c r="X91">
        <v>10</v>
      </c>
      <c r="AA91">
        <v>1059</v>
      </c>
      <c r="AB91" t="s">
        <v>143</v>
      </c>
    </row>
    <row r="92" spans="1:28" hidden="1" x14ac:dyDescent="0.25">
      <c r="A92" s="14" t="s">
        <v>129</v>
      </c>
      <c r="B92" s="23" t="s">
        <v>160</v>
      </c>
      <c r="C92">
        <v>73</v>
      </c>
      <c r="D92">
        <v>13</v>
      </c>
      <c r="E92" s="28" t="str">
        <f>VLOOKUP(U92, method!$A$1:$B$15, 2, 0)</f>
        <v>中前</v>
      </c>
      <c r="F92">
        <v>13</v>
      </c>
      <c r="G92">
        <v>122</v>
      </c>
      <c r="H92" s="46">
        <v>1400</v>
      </c>
      <c r="I92" s="14" t="s">
        <v>45</v>
      </c>
      <c r="J92">
        <v>1</v>
      </c>
      <c r="K92">
        <v>22.79</v>
      </c>
      <c r="L92">
        <v>23</v>
      </c>
      <c r="M92">
        <v>3</v>
      </c>
      <c r="N92">
        <v>25</v>
      </c>
      <c r="O92" t="s">
        <v>545</v>
      </c>
      <c r="P92" s="35" t="s">
        <v>436</v>
      </c>
      <c r="Q92">
        <v>4</v>
      </c>
      <c r="R92">
        <v>47</v>
      </c>
      <c r="S92" s="24" t="s">
        <v>62</v>
      </c>
      <c r="T92" t="s">
        <v>648</v>
      </c>
      <c r="U92">
        <v>6</v>
      </c>
      <c r="V92">
        <v>3</v>
      </c>
      <c r="W92">
        <v>4</v>
      </c>
      <c r="X92">
        <v>13</v>
      </c>
      <c r="AA92">
        <v>1067</v>
      </c>
      <c r="AB92" t="s">
        <v>143</v>
      </c>
    </row>
    <row r="93" spans="1:28" hidden="1" x14ac:dyDescent="0.25">
      <c r="A93" s="14" t="s">
        <v>129</v>
      </c>
      <c r="B93" s="23" t="s">
        <v>160</v>
      </c>
      <c r="C93">
        <v>17</v>
      </c>
      <c r="D93">
        <v>8</v>
      </c>
      <c r="E93" s="28" t="str">
        <f>VLOOKUP(U93, method!$A$1:$B$15, 2, 0)</f>
        <v>中前</v>
      </c>
      <c r="F93">
        <v>1</v>
      </c>
      <c r="G93">
        <v>124</v>
      </c>
      <c r="H93" s="44">
        <v>1200</v>
      </c>
      <c r="I93" s="14" t="s">
        <v>45</v>
      </c>
      <c r="J93">
        <v>1</v>
      </c>
      <c r="K93">
        <v>9.36</v>
      </c>
      <c r="L93">
        <v>16</v>
      </c>
      <c r="M93">
        <v>2</v>
      </c>
      <c r="N93">
        <v>25</v>
      </c>
      <c r="O93" t="s">
        <v>631</v>
      </c>
      <c r="P93" s="35" t="s">
        <v>436</v>
      </c>
      <c r="Q93">
        <v>4</v>
      </c>
      <c r="R93">
        <v>49</v>
      </c>
      <c r="S93" s="24" t="s">
        <v>62</v>
      </c>
      <c r="T93" t="s">
        <v>495</v>
      </c>
      <c r="U93">
        <v>4</v>
      </c>
      <c r="V93">
        <v>4</v>
      </c>
      <c r="W93">
        <v>8</v>
      </c>
      <c r="AA93">
        <v>1075</v>
      </c>
      <c r="AB93" t="s">
        <v>143</v>
      </c>
    </row>
    <row r="94" spans="1:28" hidden="1" x14ac:dyDescent="0.25">
      <c r="A94" s="14" t="s">
        <v>129</v>
      </c>
      <c r="B94" s="23" t="s">
        <v>160</v>
      </c>
      <c r="C94">
        <v>27</v>
      </c>
      <c r="D94">
        <v>8</v>
      </c>
      <c r="E94" s="28" t="str">
        <f>VLOOKUP(U94, method!$A$1:$B$15, 2, 0)</f>
        <v>中前</v>
      </c>
      <c r="F94">
        <v>13</v>
      </c>
      <c r="G94">
        <v>127</v>
      </c>
      <c r="H94" s="44">
        <v>1200</v>
      </c>
      <c r="I94" s="14" t="s">
        <v>45</v>
      </c>
      <c r="J94">
        <v>1</v>
      </c>
      <c r="K94">
        <v>10.26</v>
      </c>
      <c r="L94">
        <v>31</v>
      </c>
      <c r="M94">
        <v>1</v>
      </c>
      <c r="N94">
        <v>25</v>
      </c>
      <c r="O94" t="s">
        <v>469</v>
      </c>
      <c r="P94" s="35" t="s">
        <v>455</v>
      </c>
      <c r="Q94">
        <v>4</v>
      </c>
      <c r="R94">
        <v>49</v>
      </c>
      <c r="S94" s="24" t="s">
        <v>62</v>
      </c>
      <c r="T94" s="10" t="s">
        <v>442</v>
      </c>
      <c r="U94">
        <v>6</v>
      </c>
      <c r="V94">
        <v>7</v>
      </c>
      <c r="W94">
        <v>8</v>
      </c>
      <c r="AA94">
        <v>1064</v>
      </c>
      <c r="AB94" t="s">
        <v>143</v>
      </c>
    </row>
    <row r="95" spans="1:28" hidden="1" x14ac:dyDescent="0.25">
      <c r="A95" s="14" t="s">
        <v>129</v>
      </c>
      <c r="B95" s="23" t="s">
        <v>160</v>
      </c>
      <c r="C95">
        <v>45</v>
      </c>
      <c r="D95" s="33">
        <v>2</v>
      </c>
      <c r="E95" s="28" t="str">
        <f>VLOOKUP(U95, method!$A$1:$B$15, 2, 0)</f>
        <v>中前</v>
      </c>
      <c r="F95">
        <v>3</v>
      </c>
      <c r="G95">
        <v>124</v>
      </c>
      <c r="H95" s="44">
        <v>1200</v>
      </c>
      <c r="I95" s="14" t="s">
        <v>45</v>
      </c>
      <c r="J95">
        <v>1</v>
      </c>
      <c r="K95">
        <v>10.199999999999999</v>
      </c>
      <c r="L95">
        <v>1</v>
      </c>
      <c r="M95">
        <v>1</v>
      </c>
      <c r="N95">
        <v>25</v>
      </c>
      <c r="O95" t="s">
        <v>532</v>
      </c>
      <c r="P95" s="35" t="s">
        <v>455</v>
      </c>
      <c r="Q95">
        <v>4</v>
      </c>
      <c r="R95">
        <v>48</v>
      </c>
      <c r="S95" s="24" t="s">
        <v>62</v>
      </c>
      <c r="T95" s="10" t="s">
        <v>526</v>
      </c>
      <c r="U95">
        <v>4</v>
      </c>
      <c r="V95">
        <v>4</v>
      </c>
      <c r="W95">
        <v>2</v>
      </c>
      <c r="AA95">
        <v>1087</v>
      </c>
      <c r="AB95" t="s">
        <v>557</v>
      </c>
    </row>
    <row r="96" spans="1:28" hidden="1" x14ac:dyDescent="0.25">
      <c r="A96" s="14" t="s">
        <v>129</v>
      </c>
      <c r="B96" s="23" t="s">
        <v>160</v>
      </c>
      <c r="C96">
        <v>104</v>
      </c>
      <c r="D96">
        <v>11</v>
      </c>
      <c r="E96" s="27" t="str">
        <f>VLOOKUP(U96, method!$A$1:$B$15, 2, 0)</f>
        <v>中後</v>
      </c>
      <c r="F96">
        <v>1</v>
      </c>
      <c r="G96">
        <v>125</v>
      </c>
      <c r="H96" s="46">
        <v>1000</v>
      </c>
      <c r="I96" s="14" t="s">
        <v>45</v>
      </c>
      <c r="J96">
        <v>0</v>
      </c>
      <c r="K96">
        <v>57.81</v>
      </c>
      <c r="L96">
        <v>8</v>
      </c>
      <c r="M96">
        <v>9</v>
      </c>
      <c r="N96">
        <v>24</v>
      </c>
      <c r="O96" t="s">
        <v>545</v>
      </c>
      <c r="P96" s="36" t="s">
        <v>440</v>
      </c>
      <c r="Q96">
        <v>4</v>
      </c>
      <c r="R96">
        <v>50</v>
      </c>
      <c r="S96" s="24" t="s">
        <v>62</v>
      </c>
      <c r="T96" t="s">
        <v>548</v>
      </c>
      <c r="U96">
        <v>9</v>
      </c>
      <c r="V96">
        <v>11</v>
      </c>
      <c r="W96">
        <v>11</v>
      </c>
      <c r="AA96">
        <v>1088</v>
      </c>
      <c r="AB96" t="s">
        <v>463</v>
      </c>
    </row>
    <row r="97" spans="1:28" hidden="1" x14ac:dyDescent="0.25">
      <c r="A97" s="14" t="s">
        <v>129</v>
      </c>
      <c r="B97" s="23" t="s">
        <v>160</v>
      </c>
      <c r="C97">
        <v>30</v>
      </c>
      <c r="D97">
        <v>9</v>
      </c>
      <c r="E97" s="28" t="str">
        <f>VLOOKUP(U97, method!$A$1:$B$15, 2, 0)</f>
        <v>中前</v>
      </c>
      <c r="F97">
        <v>5</v>
      </c>
      <c r="G97">
        <v>121</v>
      </c>
      <c r="H97" s="44">
        <v>1200</v>
      </c>
      <c r="I97" s="14" t="s">
        <v>45</v>
      </c>
      <c r="J97">
        <v>1</v>
      </c>
      <c r="K97">
        <v>10.41</v>
      </c>
      <c r="L97">
        <v>6</v>
      </c>
      <c r="M97">
        <v>7</v>
      </c>
      <c r="N97">
        <v>24</v>
      </c>
      <c r="O97" t="s">
        <v>532</v>
      </c>
      <c r="P97" s="35" t="s">
        <v>436</v>
      </c>
      <c r="Q97" t="s">
        <v>657</v>
      </c>
      <c r="R97" t="s">
        <v>463</v>
      </c>
      <c r="S97" s="24" t="s">
        <v>62</v>
      </c>
      <c r="T97" t="s">
        <v>637</v>
      </c>
      <c r="U97">
        <v>4</v>
      </c>
      <c r="V97">
        <v>5</v>
      </c>
      <c r="W97">
        <v>9</v>
      </c>
      <c r="AA97">
        <v>1112</v>
      </c>
      <c r="AB97" t="s">
        <v>463</v>
      </c>
    </row>
    <row r="98" spans="1:28" x14ac:dyDescent="0.25">
      <c r="A98" s="14" t="s">
        <v>129</v>
      </c>
      <c r="B98" s="14" t="s">
        <v>130</v>
      </c>
      <c r="C98">
        <v>6.9</v>
      </c>
      <c r="D98" s="34">
        <v>5</v>
      </c>
      <c r="E98" s="26" t="str">
        <f>VLOOKUP(U98, method!$A$1:$B$15, 2, 0)</f>
        <v>放頭</v>
      </c>
      <c r="F98">
        <v>1</v>
      </c>
      <c r="G98">
        <v>132</v>
      </c>
      <c r="H98" s="44">
        <v>1200</v>
      </c>
      <c r="I98" s="16" t="s">
        <v>71</v>
      </c>
      <c r="J98">
        <v>1</v>
      </c>
      <c r="K98">
        <v>10.4</v>
      </c>
      <c r="L98">
        <v>5</v>
      </c>
      <c r="M98">
        <v>3</v>
      </c>
      <c r="N98">
        <v>25</v>
      </c>
      <c r="O98" s="31" t="s">
        <v>451</v>
      </c>
      <c r="P98" s="35" t="s">
        <v>455</v>
      </c>
      <c r="Q98">
        <v>4</v>
      </c>
      <c r="R98">
        <v>54</v>
      </c>
      <c r="S98" s="14" t="s">
        <v>131</v>
      </c>
      <c r="T98" t="s">
        <v>456</v>
      </c>
      <c r="U98">
        <v>1</v>
      </c>
      <c r="V98">
        <v>1</v>
      </c>
      <c r="W98">
        <v>5</v>
      </c>
      <c r="AA98">
        <v>1273</v>
      </c>
      <c r="AB98" t="s">
        <v>133</v>
      </c>
    </row>
    <row r="99" spans="1:28" hidden="1" x14ac:dyDescent="0.25">
      <c r="A99" s="14" t="s">
        <v>129</v>
      </c>
      <c r="B99" s="24" t="s">
        <v>164</v>
      </c>
      <c r="C99">
        <v>21</v>
      </c>
      <c r="D99">
        <v>10</v>
      </c>
      <c r="E99" s="28" t="str">
        <f>VLOOKUP(U99, method!$A$1:$B$15, 2, 0)</f>
        <v>中前</v>
      </c>
      <c r="F99">
        <v>3</v>
      </c>
      <c r="G99">
        <v>123</v>
      </c>
      <c r="H99" s="46">
        <v>1400</v>
      </c>
      <c r="I99" s="21" t="s">
        <v>61</v>
      </c>
      <c r="J99">
        <v>1</v>
      </c>
      <c r="K99">
        <v>22.63</v>
      </c>
      <c r="L99">
        <v>13</v>
      </c>
      <c r="M99">
        <v>4</v>
      </c>
      <c r="N99">
        <v>25</v>
      </c>
      <c r="O99" t="s">
        <v>532</v>
      </c>
      <c r="P99" s="35" t="s">
        <v>455</v>
      </c>
      <c r="Q99">
        <v>4</v>
      </c>
      <c r="R99">
        <v>47</v>
      </c>
      <c r="S99" s="25" t="s">
        <v>89</v>
      </c>
      <c r="T99" t="s">
        <v>480</v>
      </c>
      <c r="U99">
        <v>5</v>
      </c>
      <c r="V99">
        <v>4</v>
      </c>
      <c r="W99">
        <v>3</v>
      </c>
      <c r="X99">
        <v>10</v>
      </c>
      <c r="AA99">
        <v>1224</v>
      </c>
      <c r="AB99" t="s">
        <v>227</v>
      </c>
    </row>
    <row r="100" spans="1:28" hidden="1" x14ac:dyDescent="0.25">
      <c r="A100" s="14" t="s">
        <v>129</v>
      </c>
      <c r="B100" s="24" t="s">
        <v>164</v>
      </c>
      <c r="C100">
        <v>21</v>
      </c>
      <c r="D100">
        <v>7</v>
      </c>
      <c r="E100" s="27" t="str">
        <f>VLOOKUP(U100, method!$A$1:$B$15, 2, 0)</f>
        <v>中後</v>
      </c>
      <c r="F100">
        <v>5</v>
      </c>
      <c r="G100">
        <v>124</v>
      </c>
      <c r="H100" s="46">
        <v>1000</v>
      </c>
      <c r="I100" s="14" t="s">
        <v>45</v>
      </c>
      <c r="J100">
        <v>0</v>
      </c>
      <c r="K100">
        <v>57.23</v>
      </c>
      <c r="L100">
        <v>19</v>
      </c>
      <c r="M100">
        <v>3</v>
      </c>
      <c r="N100">
        <v>25</v>
      </c>
      <c r="O100" s="30" t="s">
        <v>445</v>
      </c>
      <c r="P100" s="35" t="s">
        <v>436</v>
      </c>
      <c r="Q100">
        <v>4</v>
      </c>
      <c r="R100">
        <v>49</v>
      </c>
      <c r="S100" s="25" t="s">
        <v>89</v>
      </c>
      <c r="T100" t="s">
        <v>456</v>
      </c>
      <c r="U100">
        <v>10</v>
      </c>
      <c r="V100">
        <v>8</v>
      </c>
      <c r="W100">
        <v>7</v>
      </c>
      <c r="AA100">
        <v>1224</v>
      </c>
      <c r="AB100" t="s">
        <v>463</v>
      </c>
    </row>
    <row r="101" spans="1:28" hidden="1" x14ac:dyDescent="0.25">
      <c r="A101" s="14" t="s">
        <v>129</v>
      </c>
      <c r="B101" s="24" t="s">
        <v>164</v>
      </c>
      <c r="C101">
        <v>60</v>
      </c>
      <c r="D101">
        <v>11</v>
      </c>
      <c r="E101" s="29" t="str">
        <f>VLOOKUP(U101, method!$A$1:$B$15, 2, 0)</f>
        <v>留後</v>
      </c>
      <c r="F101">
        <v>5</v>
      </c>
      <c r="G101">
        <v>128</v>
      </c>
      <c r="H101" s="44">
        <v>1200</v>
      </c>
      <c r="I101" s="16" t="s">
        <v>406</v>
      </c>
      <c r="J101">
        <v>1</v>
      </c>
      <c r="K101">
        <v>10.35</v>
      </c>
      <c r="L101">
        <v>31</v>
      </c>
      <c r="M101">
        <v>1</v>
      </c>
      <c r="N101">
        <v>25</v>
      </c>
      <c r="O101" t="s">
        <v>469</v>
      </c>
      <c r="P101" s="35" t="s">
        <v>455</v>
      </c>
      <c r="Q101">
        <v>4</v>
      </c>
      <c r="R101">
        <v>50</v>
      </c>
      <c r="S101" s="25" t="s">
        <v>89</v>
      </c>
      <c r="T101" t="s">
        <v>456</v>
      </c>
      <c r="U101">
        <v>11</v>
      </c>
      <c r="V101">
        <v>11</v>
      </c>
      <c r="W101">
        <v>11</v>
      </c>
      <c r="AA101">
        <v>1240</v>
      </c>
      <c r="AB101" t="s">
        <v>463</v>
      </c>
    </row>
    <row r="102" spans="1:28" x14ac:dyDescent="0.25">
      <c r="A102" s="14" t="s">
        <v>129</v>
      </c>
      <c r="B102" s="14" t="s">
        <v>130</v>
      </c>
      <c r="C102">
        <v>10</v>
      </c>
      <c r="D102" s="34">
        <v>5</v>
      </c>
      <c r="E102" s="26" t="str">
        <f>VLOOKUP(U102, method!$A$1:$B$15, 2, 0)</f>
        <v>放頭</v>
      </c>
      <c r="F102">
        <v>6</v>
      </c>
      <c r="G102">
        <v>135</v>
      </c>
      <c r="H102" s="44">
        <v>1200</v>
      </c>
      <c r="I102" s="14" t="s">
        <v>50</v>
      </c>
      <c r="J102">
        <v>1</v>
      </c>
      <c r="K102">
        <v>10.59</v>
      </c>
      <c r="L102">
        <v>25</v>
      </c>
      <c r="M102">
        <v>6</v>
      </c>
      <c r="N102">
        <v>25</v>
      </c>
      <c r="O102" s="31" t="s">
        <v>435</v>
      </c>
      <c r="P102" s="35" t="s">
        <v>436</v>
      </c>
      <c r="Q102">
        <v>4</v>
      </c>
      <c r="R102">
        <v>60</v>
      </c>
      <c r="S102" s="14" t="s">
        <v>131</v>
      </c>
      <c r="T102">
        <v>4</v>
      </c>
      <c r="U102">
        <v>1</v>
      </c>
      <c r="V102">
        <v>1</v>
      </c>
      <c r="W102">
        <v>5</v>
      </c>
      <c r="AA102">
        <v>1234</v>
      </c>
      <c r="AB102" t="s">
        <v>133</v>
      </c>
    </row>
    <row r="103" spans="1:28" hidden="1" x14ac:dyDescent="0.25">
      <c r="A103" s="14" t="s">
        <v>129</v>
      </c>
      <c r="B103" s="24" t="s">
        <v>164</v>
      </c>
      <c r="C103">
        <v>123</v>
      </c>
      <c r="D103">
        <v>11</v>
      </c>
      <c r="E103" s="27" t="str">
        <f>VLOOKUP(U103, method!$A$1:$B$15, 2, 0)</f>
        <v>中後</v>
      </c>
      <c r="F103">
        <v>8</v>
      </c>
      <c r="G103">
        <v>132</v>
      </c>
      <c r="H103" s="44">
        <v>1200</v>
      </c>
      <c r="I103" s="23" t="s">
        <v>394</v>
      </c>
      <c r="J103">
        <v>1</v>
      </c>
      <c r="K103">
        <v>11.38</v>
      </c>
      <c r="L103">
        <v>1</v>
      </c>
      <c r="M103">
        <v>10</v>
      </c>
      <c r="N103">
        <v>24</v>
      </c>
      <c r="O103" t="s">
        <v>631</v>
      </c>
      <c r="P103" s="35" t="s">
        <v>436</v>
      </c>
      <c r="Q103">
        <v>4</v>
      </c>
      <c r="R103">
        <v>52</v>
      </c>
      <c r="S103" s="25" t="s">
        <v>89</v>
      </c>
      <c r="T103" t="s">
        <v>501</v>
      </c>
      <c r="U103">
        <v>8</v>
      </c>
      <c r="V103">
        <v>9</v>
      </c>
      <c r="W103">
        <v>11</v>
      </c>
      <c r="AA103">
        <v>1253</v>
      </c>
      <c r="AB103" t="s">
        <v>463</v>
      </c>
    </row>
    <row r="104" spans="1:28" hidden="1" x14ac:dyDescent="0.25">
      <c r="A104" s="14" t="s">
        <v>129</v>
      </c>
      <c r="B104" s="25" t="s">
        <v>2532</v>
      </c>
      <c r="C104">
        <v>6.3</v>
      </c>
      <c r="D104">
        <v>8</v>
      </c>
      <c r="E104" s="28" t="str">
        <f>VLOOKUP(U104, method!$A$1:$B$15, 2, 0)</f>
        <v>中前</v>
      </c>
      <c r="F104">
        <v>3</v>
      </c>
      <c r="G104">
        <v>121</v>
      </c>
      <c r="H104" s="44">
        <v>1200</v>
      </c>
      <c r="I104" s="25" t="s">
        <v>120</v>
      </c>
      <c r="J104">
        <v>1</v>
      </c>
      <c r="K104">
        <v>10.24</v>
      </c>
      <c r="L104">
        <v>28</v>
      </c>
      <c r="M104">
        <v>6</v>
      </c>
      <c r="N104">
        <v>25</v>
      </c>
      <c r="O104" t="s">
        <v>551</v>
      </c>
      <c r="P104" s="35" t="s">
        <v>455</v>
      </c>
      <c r="Q104">
        <v>4</v>
      </c>
      <c r="R104">
        <v>46</v>
      </c>
      <c r="S104" s="14" t="s">
        <v>181</v>
      </c>
      <c r="T104" t="s">
        <v>536</v>
      </c>
      <c r="U104">
        <v>4</v>
      </c>
      <c r="V104">
        <v>4</v>
      </c>
      <c r="W104">
        <v>8</v>
      </c>
      <c r="AA104">
        <v>1161</v>
      </c>
      <c r="AB104" t="s">
        <v>113</v>
      </c>
    </row>
    <row r="105" spans="1:28" x14ac:dyDescent="0.25">
      <c r="A105" s="14" t="s">
        <v>129</v>
      </c>
      <c r="B105" s="22" t="s">
        <v>157</v>
      </c>
      <c r="C105">
        <v>4.8</v>
      </c>
      <c r="D105" s="33">
        <v>2</v>
      </c>
      <c r="E105" s="26" t="str">
        <f>VLOOKUP(U105, method!$A$1:$B$15, 2, 0)</f>
        <v>放頭</v>
      </c>
      <c r="F105">
        <v>1</v>
      </c>
      <c r="G105">
        <v>121</v>
      </c>
      <c r="H105" s="44">
        <v>1200</v>
      </c>
      <c r="I105" s="16" t="s">
        <v>140</v>
      </c>
      <c r="J105">
        <v>1</v>
      </c>
      <c r="K105">
        <v>10.59</v>
      </c>
      <c r="L105">
        <v>4</v>
      </c>
      <c r="M105">
        <v>6</v>
      </c>
      <c r="N105">
        <v>25</v>
      </c>
      <c r="O105" s="31" t="s">
        <v>439</v>
      </c>
      <c r="P105" s="36" t="s">
        <v>440</v>
      </c>
      <c r="Q105">
        <v>4</v>
      </c>
      <c r="R105">
        <v>45</v>
      </c>
      <c r="S105" s="22" t="s">
        <v>51</v>
      </c>
      <c r="T105" s="10" t="s">
        <v>442</v>
      </c>
      <c r="U105">
        <v>3</v>
      </c>
      <c r="V105">
        <v>3</v>
      </c>
      <c r="W105">
        <v>2</v>
      </c>
      <c r="AA105">
        <v>1140</v>
      </c>
      <c r="AB105" t="s">
        <v>158</v>
      </c>
    </row>
    <row r="106" spans="1:28" hidden="1" x14ac:dyDescent="0.25">
      <c r="A106" s="14" t="s">
        <v>129</v>
      </c>
      <c r="B106" s="14" t="s">
        <v>2534</v>
      </c>
      <c r="C106">
        <v>10</v>
      </c>
      <c r="D106">
        <v>8</v>
      </c>
      <c r="E106" s="26" t="str">
        <f>VLOOKUP(U106, method!$A$1:$B$15, 2, 0)</f>
        <v>放頭</v>
      </c>
      <c r="F106">
        <v>4</v>
      </c>
      <c r="G106">
        <v>127</v>
      </c>
      <c r="H106" s="44">
        <v>1200</v>
      </c>
      <c r="I106" s="14" t="s">
        <v>45</v>
      </c>
      <c r="J106">
        <v>1</v>
      </c>
      <c r="K106">
        <v>10.59</v>
      </c>
      <c r="L106">
        <v>19</v>
      </c>
      <c r="M106">
        <v>2</v>
      </c>
      <c r="N106">
        <v>25</v>
      </c>
      <c r="O106" s="30" t="s">
        <v>445</v>
      </c>
      <c r="P106" s="35" t="s">
        <v>455</v>
      </c>
      <c r="Q106">
        <v>4</v>
      </c>
      <c r="R106">
        <v>52</v>
      </c>
      <c r="S106" s="15" t="s">
        <v>103</v>
      </c>
      <c r="T106" t="s">
        <v>637</v>
      </c>
      <c r="U106">
        <v>3</v>
      </c>
      <c r="V106">
        <v>5</v>
      </c>
      <c r="W106">
        <v>8</v>
      </c>
      <c r="AA106">
        <v>1041</v>
      </c>
      <c r="AB106" t="s">
        <v>687</v>
      </c>
    </row>
    <row r="107" spans="1:28" hidden="1" x14ac:dyDescent="0.25">
      <c r="A107" s="14" t="s">
        <v>129</v>
      </c>
      <c r="B107" s="25" t="s">
        <v>2532</v>
      </c>
      <c r="C107">
        <v>15</v>
      </c>
      <c r="D107">
        <v>6</v>
      </c>
      <c r="E107" s="26" t="str">
        <f>VLOOKUP(U107, method!$A$1:$B$15, 2, 0)</f>
        <v>放頭</v>
      </c>
      <c r="F107">
        <v>6</v>
      </c>
      <c r="G107">
        <v>122</v>
      </c>
      <c r="H107" s="44">
        <v>1200</v>
      </c>
      <c r="I107" s="25" t="s">
        <v>120</v>
      </c>
      <c r="J107">
        <v>1</v>
      </c>
      <c r="K107">
        <v>9.68</v>
      </c>
      <c r="L107">
        <v>26</v>
      </c>
      <c r="M107">
        <v>3</v>
      </c>
      <c r="N107">
        <v>25</v>
      </c>
      <c r="O107" t="s">
        <v>511</v>
      </c>
      <c r="P107" s="35" t="s">
        <v>455</v>
      </c>
      <c r="Q107">
        <v>4</v>
      </c>
      <c r="R107">
        <v>47</v>
      </c>
      <c r="S107" s="14" t="s">
        <v>181</v>
      </c>
      <c r="T107" s="10">
        <v>2</v>
      </c>
      <c r="U107">
        <v>1</v>
      </c>
      <c r="V107">
        <v>1</v>
      </c>
      <c r="W107">
        <v>6</v>
      </c>
      <c r="AA107">
        <v>1171</v>
      </c>
      <c r="AB107" t="s">
        <v>113</v>
      </c>
    </row>
    <row r="108" spans="1:28" x14ac:dyDescent="0.25">
      <c r="A108" s="14" t="s">
        <v>129</v>
      </c>
      <c r="B108" s="24" t="s">
        <v>164</v>
      </c>
      <c r="C108">
        <v>61</v>
      </c>
      <c r="D108">
        <v>6</v>
      </c>
      <c r="E108" s="27" t="str">
        <f>VLOOKUP(U108, method!$A$1:$B$15, 2, 0)</f>
        <v>中後</v>
      </c>
      <c r="F108">
        <v>8</v>
      </c>
      <c r="G108">
        <v>127</v>
      </c>
      <c r="H108" s="44">
        <v>1200</v>
      </c>
      <c r="I108" s="21" t="s">
        <v>61</v>
      </c>
      <c r="J108">
        <v>1</v>
      </c>
      <c r="K108">
        <v>10.69</v>
      </c>
      <c r="L108">
        <v>8</v>
      </c>
      <c r="M108">
        <v>1</v>
      </c>
      <c r="N108">
        <v>25</v>
      </c>
      <c r="O108" s="31" t="s">
        <v>439</v>
      </c>
      <c r="P108" s="35" t="s">
        <v>455</v>
      </c>
      <c r="Q108">
        <v>4</v>
      </c>
      <c r="R108">
        <v>52</v>
      </c>
      <c r="S108" s="25" t="s">
        <v>89</v>
      </c>
      <c r="T108" t="s">
        <v>664</v>
      </c>
      <c r="U108">
        <v>8</v>
      </c>
      <c r="V108">
        <v>8</v>
      </c>
      <c r="W108">
        <v>6</v>
      </c>
      <c r="AA108">
        <v>1225</v>
      </c>
      <c r="AB108" t="s">
        <v>463</v>
      </c>
    </row>
    <row r="109" spans="1:28" x14ac:dyDescent="0.25">
      <c r="A109" s="14" t="s">
        <v>129</v>
      </c>
      <c r="B109" s="23" t="s">
        <v>160</v>
      </c>
      <c r="C109">
        <v>5.6</v>
      </c>
      <c r="D109">
        <v>7</v>
      </c>
      <c r="E109" s="28" t="str">
        <f>VLOOKUP(U109, method!$A$1:$B$15, 2, 0)</f>
        <v>中前</v>
      </c>
      <c r="F109">
        <v>9</v>
      </c>
      <c r="G109">
        <v>120</v>
      </c>
      <c r="H109" s="44">
        <v>1200</v>
      </c>
      <c r="I109" s="25" t="s">
        <v>26</v>
      </c>
      <c r="J109">
        <v>1</v>
      </c>
      <c r="K109">
        <v>10.78</v>
      </c>
      <c r="L109">
        <v>25</v>
      </c>
      <c r="M109">
        <v>6</v>
      </c>
      <c r="N109">
        <v>25</v>
      </c>
      <c r="O109" s="31" t="s">
        <v>435</v>
      </c>
      <c r="P109" s="35" t="s">
        <v>436</v>
      </c>
      <c r="Q109">
        <v>4</v>
      </c>
      <c r="R109">
        <v>45</v>
      </c>
      <c r="S109" s="24" t="s">
        <v>62</v>
      </c>
      <c r="T109" t="s">
        <v>546</v>
      </c>
      <c r="U109">
        <v>7</v>
      </c>
      <c r="V109">
        <v>8</v>
      </c>
      <c r="W109">
        <v>7</v>
      </c>
      <c r="AA109">
        <v>1071</v>
      </c>
      <c r="AB109" t="s">
        <v>143</v>
      </c>
    </row>
    <row r="110" spans="1:28" hidden="1" x14ac:dyDescent="0.25">
      <c r="A110" s="14" t="s">
        <v>129</v>
      </c>
      <c r="B110" s="25" t="s">
        <v>2532</v>
      </c>
      <c r="C110">
        <v>17</v>
      </c>
      <c r="D110" s="33">
        <v>2</v>
      </c>
      <c r="E110" s="26" t="str">
        <f>VLOOKUP(U110, method!$A$1:$B$15, 2, 0)</f>
        <v>放頭</v>
      </c>
      <c r="F110">
        <v>1</v>
      </c>
      <c r="G110">
        <v>120</v>
      </c>
      <c r="H110" s="44">
        <v>1200</v>
      </c>
      <c r="I110" s="17" t="s">
        <v>448</v>
      </c>
      <c r="J110">
        <v>1</v>
      </c>
      <c r="K110">
        <v>10.119999999999999</v>
      </c>
      <c r="L110">
        <v>12</v>
      </c>
      <c r="M110">
        <v>1</v>
      </c>
      <c r="N110">
        <v>25</v>
      </c>
      <c r="O110" t="s">
        <v>631</v>
      </c>
      <c r="P110" s="35" t="s">
        <v>455</v>
      </c>
      <c r="Q110">
        <v>4</v>
      </c>
      <c r="R110">
        <v>46</v>
      </c>
      <c r="S110" s="14" t="s">
        <v>181</v>
      </c>
      <c r="T110" s="10" t="s">
        <v>597</v>
      </c>
      <c r="U110">
        <v>3</v>
      </c>
      <c r="V110">
        <v>1</v>
      </c>
      <c r="W110">
        <v>2</v>
      </c>
      <c r="AA110">
        <v>1170</v>
      </c>
      <c r="AB110" t="s">
        <v>672</v>
      </c>
    </row>
    <row r="111" spans="1:28" hidden="1" x14ac:dyDescent="0.25">
      <c r="A111" s="14" t="s">
        <v>129</v>
      </c>
      <c r="B111" s="25" t="s">
        <v>2532</v>
      </c>
      <c r="C111">
        <v>81</v>
      </c>
      <c r="D111">
        <v>8</v>
      </c>
      <c r="E111" s="26" t="str">
        <f>VLOOKUP(U111, method!$A$1:$B$15, 2, 0)</f>
        <v>放頭</v>
      </c>
      <c r="F111">
        <v>1</v>
      </c>
      <c r="G111">
        <v>121</v>
      </c>
      <c r="H111" s="44">
        <v>1200</v>
      </c>
      <c r="I111" s="17" t="s">
        <v>448</v>
      </c>
      <c r="J111">
        <v>1</v>
      </c>
      <c r="K111">
        <v>10.82</v>
      </c>
      <c r="L111">
        <v>11</v>
      </c>
      <c r="M111">
        <v>12</v>
      </c>
      <c r="N111">
        <v>24</v>
      </c>
      <c r="O111" s="30" t="s">
        <v>445</v>
      </c>
      <c r="P111" s="35" t="s">
        <v>455</v>
      </c>
      <c r="Q111">
        <v>4</v>
      </c>
      <c r="R111">
        <v>48</v>
      </c>
      <c r="S111" s="14" t="s">
        <v>181</v>
      </c>
      <c r="T111" t="s">
        <v>637</v>
      </c>
      <c r="U111">
        <v>2</v>
      </c>
      <c r="V111">
        <v>2</v>
      </c>
      <c r="W111">
        <v>8</v>
      </c>
      <c r="AA111">
        <v>1158</v>
      </c>
      <c r="AB111" t="s">
        <v>675</v>
      </c>
    </row>
    <row r="112" spans="1:28" hidden="1" x14ac:dyDescent="0.25">
      <c r="A112" s="14" t="s">
        <v>129</v>
      </c>
      <c r="B112" s="25" t="s">
        <v>2532</v>
      </c>
      <c r="C112">
        <v>54</v>
      </c>
      <c r="D112">
        <v>11</v>
      </c>
      <c r="E112" s="27" t="str">
        <f>VLOOKUP(U112, method!$A$1:$B$15, 2, 0)</f>
        <v>中後</v>
      </c>
      <c r="F112">
        <v>5</v>
      </c>
      <c r="G112">
        <v>124</v>
      </c>
      <c r="H112" s="46">
        <v>1000</v>
      </c>
      <c r="I112" s="23" t="s">
        <v>39</v>
      </c>
      <c r="J112">
        <v>0</v>
      </c>
      <c r="K112">
        <v>57.99</v>
      </c>
      <c r="L112">
        <v>24</v>
      </c>
      <c r="M112">
        <v>11</v>
      </c>
      <c r="N112">
        <v>24</v>
      </c>
      <c r="O112" t="s">
        <v>532</v>
      </c>
      <c r="P112" s="35" t="s">
        <v>455</v>
      </c>
      <c r="Q112">
        <v>4</v>
      </c>
      <c r="R112">
        <v>50</v>
      </c>
      <c r="S112" s="14" t="s">
        <v>181</v>
      </c>
      <c r="T112" t="s">
        <v>508</v>
      </c>
      <c r="U112">
        <v>8</v>
      </c>
      <c r="V112">
        <v>5</v>
      </c>
      <c r="W112">
        <v>11</v>
      </c>
      <c r="AA112">
        <v>1171</v>
      </c>
      <c r="AB112" t="s">
        <v>237</v>
      </c>
    </row>
    <row r="113" spans="1:28" hidden="1" x14ac:dyDescent="0.25">
      <c r="A113" s="14" t="s">
        <v>129</v>
      </c>
      <c r="B113" s="25" t="s">
        <v>2532</v>
      </c>
      <c r="C113">
        <v>25</v>
      </c>
      <c r="D113">
        <v>9</v>
      </c>
      <c r="E113" s="28" t="str">
        <f>VLOOKUP(U113, method!$A$1:$B$15, 2, 0)</f>
        <v>中前</v>
      </c>
      <c r="F113">
        <v>10</v>
      </c>
      <c r="G113">
        <v>121</v>
      </c>
      <c r="H113" s="46">
        <v>1000</v>
      </c>
      <c r="I113" s="23" t="s">
        <v>394</v>
      </c>
      <c r="J113">
        <v>0</v>
      </c>
      <c r="K113">
        <v>58.63</v>
      </c>
      <c r="L113">
        <v>15</v>
      </c>
      <c r="M113">
        <v>6</v>
      </c>
      <c r="N113">
        <v>24</v>
      </c>
      <c r="O113" t="s">
        <v>631</v>
      </c>
      <c r="P113" s="36" t="s">
        <v>479</v>
      </c>
      <c r="Q113" t="s">
        <v>657</v>
      </c>
      <c r="R113" t="s">
        <v>463</v>
      </c>
      <c r="S113" s="14" t="s">
        <v>181</v>
      </c>
      <c r="T113" t="s">
        <v>679</v>
      </c>
      <c r="U113">
        <v>4</v>
      </c>
      <c r="V113">
        <v>6</v>
      </c>
      <c r="W113">
        <v>9</v>
      </c>
      <c r="AA113">
        <v>1126</v>
      </c>
      <c r="AB113" t="s">
        <v>100</v>
      </c>
    </row>
    <row r="114" spans="1:28" x14ac:dyDescent="0.25">
      <c r="A114" s="14" t="s">
        <v>129</v>
      </c>
      <c r="B114" s="25" t="s">
        <v>2532</v>
      </c>
      <c r="C114">
        <v>17</v>
      </c>
      <c r="D114">
        <v>8</v>
      </c>
      <c r="E114" s="28" t="str">
        <f>VLOOKUP(U114, method!$A$1:$B$15, 2, 0)</f>
        <v>中前</v>
      </c>
      <c r="F114">
        <v>10</v>
      </c>
      <c r="G114">
        <v>122</v>
      </c>
      <c r="H114" s="44">
        <v>1200</v>
      </c>
      <c r="I114" s="17" t="s">
        <v>448</v>
      </c>
      <c r="J114">
        <v>1</v>
      </c>
      <c r="K114">
        <v>10.85</v>
      </c>
      <c r="L114">
        <v>5</v>
      </c>
      <c r="M114">
        <v>2</v>
      </c>
      <c r="N114">
        <v>25</v>
      </c>
      <c r="O114" s="31" t="s">
        <v>439</v>
      </c>
      <c r="P114" s="35" t="s">
        <v>455</v>
      </c>
      <c r="Q114">
        <v>4</v>
      </c>
      <c r="R114">
        <v>48</v>
      </c>
      <c r="S114" s="14" t="s">
        <v>181</v>
      </c>
      <c r="T114" t="s">
        <v>480</v>
      </c>
      <c r="U114">
        <v>4</v>
      </c>
      <c r="V114">
        <v>2</v>
      </c>
      <c r="W114">
        <v>8</v>
      </c>
      <c r="AA114">
        <v>1170</v>
      </c>
      <c r="AB114" t="s">
        <v>113</v>
      </c>
    </row>
    <row r="115" spans="1:28" hidden="1" x14ac:dyDescent="0.25">
      <c r="A115" s="14" t="s">
        <v>129</v>
      </c>
      <c r="B115" s="14" t="s">
        <v>2534</v>
      </c>
      <c r="C115">
        <v>28</v>
      </c>
      <c r="D115">
        <v>7</v>
      </c>
      <c r="E115" s="26" t="str">
        <f>VLOOKUP(U115, method!$A$1:$B$15, 2, 0)</f>
        <v>放頭</v>
      </c>
      <c r="F115">
        <v>11</v>
      </c>
      <c r="G115">
        <v>124</v>
      </c>
      <c r="H115" s="46">
        <v>1650</v>
      </c>
      <c r="I115" s="25" t="s">
        <v>120</v>
      </c>
      <c r="J115">
        <v>1</v>
      </c>
      <c r="K115">
        <v>39.89</v>
      </c>
      <c r="L115">
        <v>25</v>
      </c>
      <c r="M115">
        <v>6</v>
      </c>
      <c r="N115">
        <v>25</v>
      </c>
      <c r="O115" s="31" t="s">
        <v>435</v>
      </c>
      <c r="P115" s="35" t="s">
        <v>436</v>
      </c>
      <c r="Q115">
        <v>4</v>
      </c>
      <c r="R115">
        <v>49</v>
      </c>
      <c r="S115" s="15" t="s">
        <v>103</v>
      </c>
      <c r="T115" t="s">
        <v>529</v>
      </c>
      <c r="U115">
        <v>1</v>
      </c>
      <c r="V115">
        <v>1</v>
      </c>
      <c r="W115">
        <v>1</v>
      </c>
      <c r="X115">
        <v>7</v>
      </c>
      <c r="AA115">
        <v>1026</v>
      </c>
      <c r="AB115" t="s">
        <v>158</v>
      </c>
    </row>
    <row r="116" spans="1:28" hidden="1" x14ac:dyDescent="0.25">
      <c r="A116" s="14" t="s">
        <v>129</v>
      </c>
      <c r="B116" s="14" t="s">
        <v>2534</v>
      </c>
      <c r="C116">
        <v>12</v>
      </c>
      <c r="D116">
        <v>7</v>
      </c>
      <c r="E116" s="26" t="str">
        <f>VLOOKUP(U116, method!$A$1:$B$15, 2, 0)</f>
        <v>放頭</v>
      </c>
      <c r="F116">
        <v>1</v>
      </c>
      <c r="G116">
        <v>129</v>
      </c>
      <c r="H116" s="46">
        <v>1650</v>
      </c>
      <c r="I116" s="19" t="s">
        <v>388</v>
      </c>
      <c r="J116">
        <v>1</v>
      </c>
      <c r="K116">
        <v>42.28</v>
      </c>
      <c r="L116">
        <v>4</v>
      </c>
      <c r="M116">
        <v>6</v>
      </c>
      <c r="N116">
        <v>25</v>
      </c>
      <c r="O116" s="31" t="s">
        <v>439</v>
      </c>
      <c r="P116" s="36" t="s">
        <v>440</v>
      </c>
      <c r="Q116">
        <v>4</v>
      </c>
      <c r="R116">
        <v>51</v>
      </c>
      <c r="S116" s="15" t="s">
        <v>103</v>
      </c>
      <c r="T116">
        <v>5</v>
      </c>
      <c r="U116">
        <v>3</v>
      </c>
      <c r="V116">
        <v>3</v>
      </c>
      <c r="W116">
        <v>3</v>
      </c>
      <c r="X116">
        <v>7</v>
      </c>
      <c r="AA116">
        <v>1026</v>
      </c>
      <c r="AB116" t="s">
        <v>158</v>
      </c>
    </row>
    <row r="117" spans="1:28" x14ac:dyDescent="0.25">
      <c r="A117" s="14" t="s">
        <v>129</v>
      </c>
      <c r="B117" s="24" t="s">
        <v>164</v>
      </c>
      <c r="C117">
        <v>37</v>
      </c>
      <c r="D117">
        <v>7</v>
      </c>
      <c r="E117" s="27" t="str">
        <f>VLOOKUP(U117, method!$A$1:$B$15, 2, 0)</f>
        <v>中後</v>
      </c>
      <c r="F117">
        <v>8</v>
      </c>
      <c r="G117">
        <v>120</v>
      </c>
      <c r="H117" s="44">
        <v>1200</v>
      </c>
      <c r="I117" s="14" t="s">
        <v>45</v>
      </c>
      <c r="J117">
        <v>1</v>
      </c>
      <c r="K117">
        <v>10.9</v>
      </c>
      <c r="L117">
        <v>11</v>
      </c>
      <c r="M117">
        <v>6</v>
      </c>
      <c r="N117">
        <v>25</v>
      </c>
      <c r="O117" s="30" t="s">
        <v>445</v>
      </c>
      <c r="P117" s="35" t="s">
        <v>436</v>
      </c>
      <c r="Q117">
        <v>4</v>
      </c>
      <c r="R117">
        <v>45</v>
      </c>
      <c r="S117" s="25" t="s">
        <v>89</v>
      </c>
      <c r="T117">
        <v>5</v>
      </c>
      <c r="U117">
        <v>10</v>
      </c>
      <c r="V117">
        <v>10</v>
      </c>
      <c r="W117">
        <v>7</v>
      </c>
      <c r="AA117">
        <v>1214</v>
      </c>
      <c r="AB117" t="s">
        <v>64</v>
      </c>
    </row>
    <row r="118" spans="1:28" x14ac:dyDescent="0.25">
      <c r="A118" s="14" t="s">
        <v>129</v>
      </c>
      <c r="B118" s="22" t="s">
        <v>157</v>
      </c>
      <c r="C118">
        <v>17</v>
      </c>
      <c r="D118">
        <v>6</v>
      </c>
      <c r="E118" s="28" t="str">
        <f>VLOOKUP(U118, method!$A$1:$B$15, 2, 0)</f>
        <v>中前</v>
      </c>
      <c r="F118">
        <v>3</v>
      </c>
      <c r="G118">
        <v>123</v>
      </c>
      <c r="H118" s="44">
        <v>1200</v>
      </c>
      <c r="I118" s="14" t="s">
        <v>50</v>
      </c>
      <c r="J118">
        <v>1</v>
      </c>
      <c r="K118">
        <v>10.97</v>
      </c>
      <c r="L118">
        <v>7</v>
      </c>
      <c r="M118">
        <v>5</v>
      </c>
      <c r="N118">
        <v>25</v>
      </c>
      <c r="O118" s="31" t="s">
        <v>439</v>
      </c>
      <c r="P118" s="35" t="s">
        <v>455</v>
      </c>
      <c r="Q118">
        <v>4</v>
      </c>
      <c r="R118">
        <v>46</v>
      </c>
      <c r="S118" s="22" t="s">
        <v>51</v>
      </c>
      <c r="T118" s="10">
        <v>2</v>
      </c>
      <c r="U118">
        <v>6</v>
      </c>
      <c r="V118">
        <v>8</v>
      </c>
      <c r="W118">
        <v>6</v>
      </c>
      <c r="AA118">
        <v>1137</v>
      </c>
      <c r="AB118" t="s">
        <v>599</v>
      </c>
    </row>
    <row r="119" spans="1:28" x14ac:dyDescent="0.25">
      <c r="A119" s="14" t="s">
        <v>129</v>
      </c>
      <c r="B119" s="14" t="s">
        <v>130</v>
      </c>
      <c r="C119">
        <v>27</v>
      </c>
      <c r="D119">
        <v>10</v>
      </c>
      <c r="E119" s="26" t="str">
        <f>VLOOKUP(U119, method!$A$1:$B$15, 2, 0)</f>
        <v>放頭</v>
      </c>
      <c r="F119">
        <v>6</v>
      </c>
      <c r="G119">
        <v>131</v>
      </c>
      <c r="H119" s="44">
        <v>1200</v>
      </c>
      <c r="I119" s="20" t="s">
        <v>56</v>
      </c>
      <c r="J119">
        <v>1</v>
      </c>
      <c r="K119">
        <v>11.17</v>
      </c>
      <c r="L119">
        <v>5</v>
      </c>
      <c r="M119">
        <v>2</v>
      </c>
      <c r="N119">
        <v>25</v>
      </c>
      <c r="O119" s="31" t="s">
        <v>439</v>
      </c>
      <c r="P119" s="35" t="s">
        <v>455</v>
      </c>
      <c r="Q119">
        <v>4</v>
      </c>
      <c r="R119">
        <v>56</v>
      </c>
      <c r="S119" s="14" t="s">
        <v>131</v>
      </c>
      <c r="T119" t="s">
        <v>461</v>
      </c>
      <c r="U119">
        <v>2</v>
      </c>
      <c r="V119">
        <v>2</v>
      </c>
      <c r="W119">
        <v>10</v>
      </c>
      <c r="AA119">
        <v>1292</v>
      </c>
      <c r="AB119" t="s">
        <v>463</v>
      </c>
    </row>
    <row r="120" spans="1:28" x14ac:dyDescent="0.25">
      <c r="A120" s="14" t="s">
        <v>129</v>
      </c>
      <c r="B120" s="14" t="s">
        <v>130</v>
      </c>
      <c r="C120">
        <v>24</v>
      </c>
      <c r="D120">
        <v>11</v>
      </c>
      <c r="E120" s="26" t="str">
        <f>VLOOKUP(U120, method!$A$1:$B$15, 2, 0)</f>
        <v>放頭</v>
      </c>
      <c r="F120">
        <v>7</v>
      </c>
      <c r="G120">
        <v>135</v>
      </c>
      <c r="H120" s="44">
        <v>1200</v>
      </c>
      <c r="I120" s="21" t="s">
        <v>61</v>
      </c>
      <c r="J120">
        <v>1</v>
      </c>
      <c r="K120">
        <v>11.47</v>
      </c>
      <c r="L120">
        <v>8</v>
      </c>
      <c r="M120">
        <v>1</v>
      </c>
      <c r="N120">
        <v>25</v>
      </c>
      <c r="O120" s="31" t="s">
        <v>439</v>
      </c>
      <c r="P120" s="35" t="s">
        <v>455</v>
      </c>
      <c r="Q120">
        <v>4</v>
      </c>
      <c r="R120">
        <v>59</v>
      </c>
      <c r="S120" s="14" t="s">
        <v>131</v>
      </c>
      <c r="T120" t="s">
        <v>465</v>
      </c>
      <c r="U120">
        <v>3</v>
      </c>
      <c r="V120">
        <v>4</v>
      </c>
      <c r="W120">
        <v>11</v>
      </c>
      <c r="AA120">
        <v>1263</v>
      </c>
      <c r="AB120" t="s">
        <v>467</v>
      </c>
    </row>
    <row r="121" spans="1:28" x14ac:dyDescent="0.25">
      <c r="A121" s="14" t="s">
        <v>129</v>
      </c>
      <c r="B121" s="20" t="s">
        <v>150</v>
      </c>
      <c r="C121">
        <v>53</v>
      </c>
      <c r="D121">
        <v>12</v>
      </c>
      <c r="E121" s="26" t="str">
        <f>VLOOKUP(U121, method!$A$1:$B$15, 2, 0)</f>
        <v>放頭</v>
      </c>
      <c r="F121">
        <v>10</v>
      </c>
      <c r="G121">
        <v>128</v>
      </c>
      <c r="H121" s="44">
        <v>1200</v>
      </c>
      <c r="I121" s="25" t="s">
        <v>26</v>
      </c>
      <c r="J121">
        <v>1</v>
      </c>
      <c r="K121">
        <v>12.15</v>
      </c>
      <c r="L121">
        <v>8</v>
      </c>
      <c r="M121">
        <v>1</v>
      </c>
      <c r="N121">
        <v>25</v>
      </c>
      <c r="O121" s="31" t="s">
        <v>439</v>
      </c>
      <c r="P121" s="35" t="s">
        <v>455</v>
      </c>
      <c r="Q121">
        <v>4</v>
      </c>
      <c r="R121">
        <v>52</v>
      </c>
      <c r="S121" s="20" t="s">
        <v>27</v>
      </c>
      <c r="T121">
        <v>11</v>
      </c>
      <c r="U121">
        <v>2</v>
      </c>
      <c r="V121">
        <v>2</v>
      </c>
      <c r="W121">
        <v>12</v>
      </c>
      <c r="AA121">
        <v>1100</v>
      </c>
      <c r="AB121" t="s">
        <v>586</v>
      </c>
    </row>
    <row r="122" spans="1:28" hidden="1" x14ac:dyDescent="0.25">
      <c r="A122" s="14" t="s">
        <v>129</v>
      </c>
      <c r="B122" s="14" t="s">
        <v>2534</v>
      </c>
      <c r="C122">
        <v>10</v>
      </c>
      <c r="D122">
        <v>9</v>
      </c>
      <c r="E122" s="26" t="str">
        <f>VLOOKUP(U122, method!$A$1:$B$15, 2, 0)</f>
        <v>放頭</v>
      </c>
      <c r="F122">
        <v>4</v>
      </c>
      <c r="G122">
        <v>130</v>
      </c>
      <c r="H122" s="44">
        <v>1200</v>
      </c>
      <c r="I122" s="20" t="s">
        <v>56</v>
      </c>
      <c r="J122">
        <v>1</v>
      </c>
      <c r="K122">
        <v>10.18</v>
      </c>
      <c r="L122">
        <v>12</v>
      </c>
      <c r="M122">
        <v>1</v>
      </c>
      <c r="N122">
        <v>25</v>
      </c>
      <c r="O122" t="s">
        <v>511</v>
      </c>
      <c r="P122" s="35" t="s">
        <v>455</v>
      </c>
      <c r="Q122">
        <v>4</v>
      </c>
      <c r="R122">
        <v>54</v>
      </c>
      <c r="S122" s="15" t="s">
        <v>103</v>
      </c>
      <c r="T122">
        <v>6</v>
      </c>
      <c r="U122">
        <v>2</v>
      </c>
      <c r="V122">
        <v>6</v>
      </c>
      <c r="W122">
        <v>9</v>
      </c>
      <c r="AA122">
        <v>1048</v>
      </c>
      <c r="AB122" t="s">
        <v>689</v>
      </c>
    </row>
    <row r="123" spans="1:28" hidden="1" x14ac:dyDescent="0.25">
      <c r="A123" s="14" t="s">
        <v>129</v>
      </c>
      <c r="B123" s="14" t="s">
        <v>2534</v>
      </c>
      <c r="C123">
        <v>12</v>
      </c>
      <c r="D123">
        <v>9</v>
      </c>
      <c r="E123" s="27" t="str">
        <f>VLOOKUP(U123, method!$A$1:$B$15, 2, 0)</f>
        <v>中後</v>
      </c>
      <c r="F123">
        <v>9</v>
      </c>
      <c r="G123">
        <v>132</v>
      </c>
      <c r="H123" s="44">
        <v>1200</v>
      </c>
      <c r="I123" s="19" t="s">
        <v>388</v>
      </c>
      <c r="J123">
        <v>1</v>
      </c>
      <c r="K123">
        <v>10.59</v>
      </c>
      <c r="L123">
        <v>29</v>
      </c>
      <c r="M123">
        <v>12</v>
      </c>
      <c r="N123">
        <v>24</v>
      </c>
      <c r="O123" t="s">
        <v>511</v>
      </c>
      <c r="P123" s="35" t="s">
        <v>455</v>
      </c>
      <c r="Q123">
        <v>4</v>
      </c>
      <c r="R123">
        <v>56</v>
      </c>
      <c r="S123" s="15" t="s">
        <v>103</v>
      </c>
      <c r="T123" t="s">
        <v>476</v>
      </c>
      <c r="U123">
        <v>8</v>
      </c>
      <c r="V123">
        <v>7</v>
      </c>
      <c r="W123">
        <v>9</v>
      </c>
      <c r="AA123">
        <v>1047</v>
      </c>
      <c r="AB123" t="s">
        <v>689</v>
      </c>
    </row>
    <row r="124" spans="1:28" hidden="1" x14ac:dyDescent="0.25">
      <c r="A124" s="14" t="s">
        <v>129</v>
      </c>
      <c r="B124" s="14" t="s">
        <v>2534</v>
      </c>
      <c r="C124">
        <v>6.2</v>
      </c>
      <c r="D124" s="33">
        <v>3</v>
      </c>
      <c r="E124" s="28" t="str">
        <f>VLOOKUP(U124, method!$A$1:$B$15, 2, 0)</f>
        <v>中前</v>
      </c>
      <c r="F124">
        <v>11</v>
      </c>
      <c r="G124">
        <v>132</v>
      </c>
      <c r="H124" s="44">
        <v>1200</v>
      </c>
      <c r="I124" s="17" t="s">
        <v>399</v>
      </c>
      <c r="J124">
        <v>1</v>
      </c>
      <c r="K124">
        <v>9.2100000000000009</v>
      </c>
      <c r="L124">
        <v>18</v>
      </c>
      <c r="M124">
        <v>12</v>
      </c>
      <c r="N124">
        <v>24</v>
      </c>
      <c r="O124" t="s">
        <v>511</v>
      </c>
      <c r="P124" s="35" t="s">
        <v>455</v>
      </c>
      <c r="Q124">
        <v>4</v>
      </c>
      <c r="R124">
        <v>56</v>
      </c>
      <c r="S124" s="15" t="s">
        <v>103</v>
      </c>
      <c r="T124" t="s">
        <v>456</v>
      </c>
      <c r="U124">
        <v>5</v>
      </c>
      <c r="V124">
        <v>2</v>
      </c>
      <c r="W124">
        <v>3</v>
      </c>
      <c r="AA124">
        <v>1045</v>
      </c>
      <c r="AB124" t="s">
        <v>689</v>
      </c>
    </row>
    <row r="125" spans="1:28" hidden="1" x14ac:dyDescent="0.25">
      <c r="A125" s="14" t="s">
        <v>129</v>
      </c>
      <c r="B125" s="14" t="s">
        <v>2534</v>
      </c>
      <c r="C125">
        <v>8.1</v>
      </c>
      <c r="D125" s="33">
        <v>2</v>
      </c>
      <c r="E125" s="28" t="str">
        <f>VLOOKUP(U125, method!$A$1:$B$15, 2, 0)</f>
        <v>中前</v>
      </c>
      <c r="F125">
        <v>9</v>
      </c>
      <c r="G125">
        <v>129</v>
      </c>
      <c r="H125" s="44">
        <v>1200</v>
      </c>
      <c r="I125" s="17" t="s">
        <v>399</v>
      </c>
      <c r="J125">
        <v>1</v>
      </c>
      <c r="K125">
        <v>9.69</v>
      </c>
      <c r="L125">
        <v>1</v>
      </c>
      <c r="M125">
        <v>12</v>
      </c>
      <c r="N125">
        <v>24</v>
      </c>
      <c r="O125" t="s">
        <v>511</v>
      </c>
      <c r="P125" s="35" t="s">
        <v>455</v>
      </c>
      <c r="Q125">
        <v>4</v>
      </c>
      <c r="R125">
        <v>54</v>
      </c>
      <c r="S125" s="15" t="s">
        <v>103</v>
      </c>
      <c r="T125" s="10" t="s">
        <v>376</v>
      </c>
      <c r="U125">
        <v>4</v>
      </c>
      <c r="V125">
        <v>4</v>
      </c>
      <c r="W125">
        <v>2</v>
      </c>
      <c r="AA125">
        <v>1046</v>
      </c>
      <c r="AB125" t="s">
        <v>689</v>
      </c>
    </row>
    <row r="126" spans="1:28" hidden="1" x14ac:dyDescent="0.25">
      <c r="A126" s="14" t="s">
        <v>129</v>
      </c>
      <c r="B126" s="14" t="s">
        <v>2534</v>
      </c>
      <c r="C126">
        <v>22</v>
      </c>
      <c r="D126" s="34">
        <v>5</v>
      </c>
      <c r="E126" s="26" t="str">
        <f>VLOOKUP(U126, method!$A$1:$B$15, 2, 0)</f>
        <v>放頭</v>
      </c>
      <c r="F126">
        <v>3</v>
      </c>
      <c r="G126">
        <v>132</v>
      </c>
      <c r="H126" s="46">
        <v>1400</v>
      </c>
      <c r="I126" s="19" t="s">
        <v>388</v>
      </c>
      <c r="J126">
        <v>1</v>
      </c>
      <c r="K126">
        <v>22.06</v>
      </c>
      <c r="L126">
        <v>9</v>
      </c>
      <c r="M126">
        <v>11</v>
      </c>
      <c r="N126">
        <v>24</v>
      </c>
      <c r="O126" t="s">
        <v>491</v>
      </c>
      <c r="P126" s="35" t="s">
        <v>436</v>
      </c>
      <c r="Q126">
        <v>4</v>
      </c>
      <c r="R126">
        <v>56</v>
      </c>
      <c r="S126" s="15" t="s">
        <v>103</v>
      </c>
      <c r="T126">
        <v>4</v>
      </c>
      <c r="U126">
        <v>1</v>
      </c>
      <c r="V126">
        <v>1</v>
      </c>
      <c r="W126">
        <v>1</v>
      </c>
      <c r="X126">
        <v>5</v>
      </c>
      <c r="AA126">
        <v>1047</v>
      </c>
      <c r="AB126" t="s">
        <v>689</v>
      </c>
    </row>
    <row r="127" spans="1:28" hidden="1" x14ac:dyDescent="0.25">
      <c r="A127" s="14" t="s">
        <v>129</v>
      </c>
      <c r="B127" s="14" t="s">
        <v>2534</v>
      </c>
      <c r="C127">
        <v>13</v>
      </c>
      <c r="D127">
        <v>12</v>
      </c>
      <c r="E127" s="26" t="str">
        <f>VLOOKUP(U127, method!$A$1:$B$15, 2, 0)</f>
        <v>放頭</v>
      </c>
      <c r="F127">
        <v>9</v>
      </c>
      <c r="G127">
        <v>134</v>
      </c>
      <c r="H127" s="44">
        <v>1200</v>
      </c>
      <c r="I127" s="19" t="s">
        <v>388</v>
      </c>
      <c r="J127">
        <v>1</v>
      </c>
      <c r="K127">
        <v>11.59</v>
      </c>
      <c r="L127">
        <v>9</v>
      </c>
      <c r="M127">
        <v>10</v>
      </c>
      <c r="N127">
        <v>24</v>
      </c>
      <c r="O127" s="31" t="s">
        <v>439</v>
      </c>
      <c r="P127" s="35" t="s">
        <v>455</v>
      </c>
      <c r="Q127">
        <v>4</v>
      </c>
      <c r="R127">
        <v>58</v>
      </c>
      <c r="S127" s="15" t="s">
        <v>103</v>
      </c>
      <c r="T127" t="s">
        <v>485</v>
      </c>
      <c r="U127">
        <v>1</v>
      </c>
      <c r="V127">
        <v>1</v>
      </c>
      <c r="W127">
        <v>12</v>
      </c>
      <c r="AA127">
        <v>1032</v>
      </c>
      <c r="AB127" t="s">
        <v>689</v>
      </c>
    </row>
    <row r="128" spans="1:28" hidden="1" x14ac:dyDescent="0.25">
      <c r="A128" s="14" t="s">
        <v>129</v>
      </c>
      <c r="B128" s="14" t="s">
        <v>2534</v>
      </c>
      <c r="C128">
        <v>9.4</v>
      </c>
      <c r="D128" s="34">
        <v>5</v>
      </c>
      <c r="E128" s="26" t="str">
        <f>VLOOKUP(U128, method!$A$1:$B$15, 2, 0)</f>
        <v>放頭</v>
      </c>
      <c r="F128">
        <v>6</v>
      </c>
      <c r="G128">
        <v>133</v>
      </c>
      <c r="H128" s="44">
        <v>1200</v>
      </c>
      <c r="I128" s="24" t="s">
        <v>146</v>
      </c>
      <c r="J128">
        <v>1</v>
      </c>
      <c r="K128">
        <v>10.44</v>
      </c>
      <c r="L128">
        <v>25</v>
      </c>
      <c r="M128">
        <v>9</v>
      </c>
      <c r="N128">
        <v>24</v>
      </c>
      <c r="O128" s="31" t="s">
        <v>435</v>
      </c>
      <c r="P128" s="35" t="s">
        <v>455</v>
      </c>
      <c r="Q128">
        <v>4</v>
      </c>
      <c r="R128">
        <v>58</v>
      </c>
      <c r="S128" s="15" t="s">
        <v>103</v>
      </c>
      <c r="T128" s="10" t="s">
        <v>552</v>
      </c>
      <c r="U128">
        <v>2</v>
      </c>
      <c r="V128">
        <v>2</v>
      </c>
      <c r="W128">
        <v>5</v>
      </c>
      <c r="AA128">
        <v>1034</v>
      </c>
      <c r="AB128" t="s">
        <v>689</v>
      </c>
    </row>
    <row r="129" spans="1:28" hidden="1" x14ac:dyDescent="0.25">
      <c r="A129" s="14" t="s">
        <v>129</v>
      </c>
      <c r="B129" s="14" t="s">
        <v>2534</v>
      </c>
      <c r="C129">
        <v>7.8</v>
      </c>
      <c r="D129" s="34">
        <v>4</v>
      </c>
      <c r="E129" s="26" t="str">
        <f>VLOOKUP(U129, method!$A$1:$B$15, 2, 0)</f>
        <v>放頭</v>
      </c>
      <c r="F129">
        <v>11</v>
      </c>
      <c r="G129">
        <v>134</v>
      </c>
      <c r="H129" s="44">
        <v>1200</v>
      </c>
      <c r="I129" s="18" t="s">
        <v>12</v>
      </c>
      <c r="J129">
        <v>1</v>
      </c>
      <c r="K129">
        <v>10.38</v>
      </c>
      <c r="L129">
        <v>10</v>
      </c>
      <c r="M129">
        <v>7</v>
      </c>
      <c r="N129">
        <v>24</v>
      </c>
      <c r="O129" s="30" t="s">
        <v>445</v>
      </c>
      <c r="P129" s="35" t="s">
        <v>436</v>
      </c>
      <c r="Q129">
        <v>4</v>
      </c>
      <c r="R129">
        <v>58</v>
      </c>
      <c r="S129" s="15" t="s">
        <v>103</v>
      </c>
      <c r="T129" t="s">
        <v>495</v>
      </c>
      <c r="U129">
        <v>2</v>
      </c>
      <c r="V129">
        <v>2</v>
      </c>
      <c r="W129">
        <v>4</v>
      </c>
      <c r="AA129">
        <v>1029</v>
      </c>
      <c r="AB129" t="s">
        <v>689</v>
      </c>
    </row>
    <row r="130" spans="1:28" hidden="1" x14ac:dyDescent="0.25">
      <c r="A130" s="14" t="s">
        <v>129</v>
      </c>
      <c r="B130" s="14" t="s">
        <v>2534</v>
      </c>
      <c r="C130">
        <v>3.5</v>
      </c>
      <c r="D130" s="34">
        <v>5</v>
      </c>
      <c r="E130" s="28" t="str">
        <f>VLOOKUP(U130, method!$A$1:$B$15, 2, 0)</f>
        <v>中前</v>
      </c>
      <c r="F130">
        <v>1</v>
      </c>
      <c r="G130">
        <v>135</v>
      </c>
      <c r="H130" s="44">
        <v>1200</v>
      </c>
      <c r="I130" s="18" t="s">
        <v>12</v>
      </c>
      <c r="J130">
        <v>1</v>
      </c>
      <c r="K130">
        <v>9.4700000000000006</v>
      </c>
      <c r="L130">
        <v>1</v>
      </c>
      <c r="M130">
        <v>7</v>
      </c>
      <c r="N130">
        <v>24</v>
      </c>
      <c r="O130" t="s">
        <v>551</v>
      </c>
      <c r="P130" s="35" t="s">
        <v>455</v>
      </c>
      <c r="Q130">
        <v>4</v>
      </c>
      <c r="R130">
        <v>58</v>
      </c>
      <c r="S130" s="15" t="s">
        <v>103</v>
      </c>
      <c r="T130" s="10" t="s">
        <v>452</v>
      </c>
      <c r="U130">
        <v>4</v>
      </c>
      <c r="V130">
        <v>4</v>
      </c>
      <c r="W130">
        <v>5</v>
      </c>
      <c r="AA130">
        <v>1044</v>
      </c>
      <c r="AB130" t="s">
        <v>689</v>
      </c>
    </row>
    <row r="131" spans="1:28" hidden="1" x14ac:dyDescent="0.25">
      <c r="A131" s="14" t="s">
        <v>129</v>
      </c>
      <c r="B131" s="14" t="s">
        <v>2534</v>
      </c>
      <c r="C131">
        <v>4.9000000000000004</v>
      </c>
      <c r="D131">
        <v>8</v>
      </c>
      <c r="E131" s="28" t="str">
        <f>VLOOKUP(U131, method!$A$1:$B$15, 2, 0)</f>
        <v>中前</v>
      </c>
      <c r="F131">
        <v>3</v>
      </c>
      <c r="G131">
        <v>135</v>
      </c>
      <c r="H131" s="44">
        <v>1200</v>
      </c>
      <c r="I131" s="18" t="s">
        <v>12</v>
      </c>
      <c r="J131">
        <v>1</v>
      </c>
      <c r="K131">
        <v>10.77</v>
      </c>
      <c r="L131">
        <v>15</v>
      </c>
      <c r="M131">
        <v>6</v>
      </c>
      <c r="N131">
        <v>24</v>
      </c>
      <c r="O131" t="s">
        <v>631</v>
      </c>
      <c r="P131" s="36" t="s">
        <v>698</v>
      </c>
      <c r="Q131">
        <v>4</v>
      </c>
      <c r="R131">
        <v>60</v>
      </c>
      <c r="S131" s="15" t="s">
        <v>103</v>
      </c>
      <c r="T131">
        <v>4</v>
      </c>
      <c r="U131">
        <v>4</v>
      </c>
      <c r="V131">
        <v>2</v>
      </c>
      <c r="W131">
        <v>8</v>
      </c>
      <c r="AA131">
        <v>1027</v>
      </c>
      <c r="AB131" t="s">
        <v>689</v>
      </c>
    </row>
    <row r="132" spans="1:28" hidden="1" x14ac:dyDescent="0.25">
      <c r="A132" s="14" t="s">
        <v>129</v>
      </c>
      <c r="B132" s="14" t="s">
        <v>2534</v>
      </c>
      <c r="C132">
        <v>106</v>
      </c>
      <c r="D132">
        <v>6</v>
      </c>
      <c r="E132" s="26" t="str">
        <f>VLOOKUP(U132, method!$A$1:$B$15, 2, 0)</f>
        <v>放頭</v>
      </c>
      <c r="F132">
        <v>8</v>
      </c>
      <c r="G132">
        <v>118</v>
      </c>
      <c r="H132" s="44">
        <v>1200</v>
      </c>
      <c r="I132" s="23" t="s">
        <v>39</v>
      </c>
      <c r="J132">
        <v>1</v>
      </c>
      <c r="K132">
        <v>9.24</v>
      </c>
      <c r="L132">
        <v>26</v>
      </c>
      <c r="M132">
        <v>5</v>
      </c>
      <c r="N132">
        <v>24</v>
      </c>
      <c r="O132" t="s">
        <v>545</v>
      </c>
      <c r="P132" s="35" t="s">
        <v>455</v>
      </c>
      <c r="Q132">
        <v>3</v>
      </c>
      <c r="R132">
        <v>62</v>
      </c>
      <c r="S132" s="15" t="s">
        <v>103</v>
      </c>
      <c r="T132" t="s">
        <v>536</v>
      </c>
      <c r="U132">
        <v>2</v>
      </c>
      <c r="V132">
        <v>3</v>
      </c>
      <c r="W132">
        <v>6</v>
      </c>
      <c r="AA132">
        <v>1038</v>
      </c>
      <c r="AB132" t="s">
        <v>689</v>
      </c>
    </row>
    <row r="133" spans="1:28" hidden="1" x14ac:dyDescent="0.25">
      <c r="A133" s="14" t="s">
        <v>129</v>
      </c>
      <c r="B133" s="14" t="s">
        <v>2534</v>
      </c>
      <c r="C133">
        <v>32</v>
      </c>
      <c r="D133">
        <v>7</v>
      </c>
      <c r="E133" s="28" t="str">
        <f>VLOOKUP(U133, method!$A$1:$B$15, 2, 0)</f>
        <v>中前</v>
      </c>
      <c r="F133">
        <v>5</v>
      </c>
      <c r="G133">
        <v>121</v>
      </c>
      <c r="H133" s="44">
        <v>1200</v>
      </c>
      <c r="I133" s="19" t="s">
        <v>388</v>
      </c>
      <c r="J133">
        <v>1</v>
      </c>
      <c r="K133">
        <v>10.42</v>
      </c>
      <c r="L133">
        <v>5</v>
      </c>
      <c r="M133">
        <v>5</v>
      </c>
      <c r="N133">
        <v>24</v>
      </c>
      <c r="O133" t="s">
        <v>511</v>
      </c>
      <c r="P133" s="35" t="s">
        <v>455</v>
      </c>
      <c r="Q133">
        <v>3</v>
      </c>
      <c r="R133">
        <v>64</v>
      </c>
      <c r="S133" s="15" t="s">
        <v>103</v>
      </c>
      <c r="T133" t="s">
        <v>562</v>
      </c>
      <c r="U133">
        <v>6</v>
      </c>
      <c r="V133">
        <v>4</v>
      </c>
      <c r="W133">
        <v>7</v>
      </c>
      <c r="AA133">
        <v>1042</v>
      </c>
      <c r="AB133" t="s">
        <v>689</v>
      </c>
    </row>
    <row r="134" spans="1:28" hidden="1" x14ac:dyDescent="0.25">
      <c r="A134" s="14" t="s">
        <v>129</v>
      </c>
      <c r="B134" s="14" t="s">
        <v>2534</v>
      </c>
      <c r="C134">
        <v>24</v>
      </c>
      <c r="D134">
        <v>7</v>
      </c>
      <c r="E134" s="29" t="str">
        <f>VLOOKUP(U134, method!$A$1:$B$15, 2, 0)</f>
        <v>留後</v>
      </c>
      <c r="F134">
        <v>10</v>
      </c>
      <c r="G134">
        <v>119</v>
      </c>
      <c r="H134" s="44">
        <v>1200</v>
      </c>
      <c r="I134" s="20" t="s">
        <v>56</v>
      </c>
      <c r="J134">
        <v>1</v>
      </c>
      <c r="K134">
        <v>10.87</v>
      </c>
      <c r="L134">
        <v>10</v>
      </c>
      <c r="M134">
        <v>4</v>
      </c>
      <c r="N134">
        <v>24</v>
      </c>
      <c r="O134" s="30" t="s">
        <v>445</v>
      </c>
      <c r="P134" s="35" t="s">
        <v>455</v>
      </c>
      <c r="Q134">
        <v>3</v>
      </c>
      <c r="R134">
        <v>64</v>
      </c>
      <c r="S134" s="15" t="s">
        <v>103</v>
      </c>
      <c r="T134" t="s">
        <v>461</v>
      </c>
      <c r="U134">
        <v>11</v>
      </c>
      <c r="V134">
        <v>12</v>
      </c>
      <c r="W134">
        <v>7</v>
      </c>
      <c r="AA134">
        <v>1031</v>
      </c>
      <c r="AB134" t="s">
        <v>705</v>
      </c>
    </row>
    <row r="135" spans="1:28" hidden="1" x14ac:dyDescent="0.25">
      <c r="A135" s="15" t="s">
        <v>167</v>
      </c>
      <c r="B135" s="15" t="s">
        <v>168</v>
      </c>
      <c r="C135">
        <v>26</v>
      </c>
      <c r="D135" s="33">
        <v>1</v>
      </c>
      <c r="E135" s="26" t="str">
        <f>VLOOKUP(U135, method!$A$1:$B$15, 2, 0)</f>
        <v>放頭</v>
      </c>
      <c r="F135">
        <v>7</v>
      </c>
      <c r="G135">
        <v>122</v>
      </c>
      <c r="H135" s="46">
        <v>2000</v>
      </c>
      <c r="I135" s="15" t="s">
        <v>441</v>
      </c>
      <c r="J135">
        <v>2</v>
      </c>
      <c r="K135">
        <v>2.0299999999999998</v>
      </c>
      <c r="L135">
        <v>28</v>
      </c>
      <c r="M135">
        <v>6</v>
      </c>
      <c r="N135">
        <v>25</v>
      </c>
      <c r="O135" t="s">
        <v>551</v>
      </c>
      <c r="P135" s="35" t="s">
        <v>455</v>
      </c>
      <c r="Q135">
        <v>4</v>
      </c>
      <c r="R135">
        <v>50</v>
      </c>
      <c r="S135" s="16" t="s">
        <v>77</v>
      </c>
      <c r="T135" s="10" t="s">
        <v>442</v>
      </c>
      <c r="U135">
        <v>1</v>
      </c>
      <c r="V135">
        <v>1</v>
      </c>
      <c r="W135">
        <v>1</v>
      </c>
      <c r="X135">
        <v>1</v>
      </c>
      <c r="Y135">
        <v>1</v>
      </c>
      <c r="AA135">
        <v>1121</v>
      </c>
      <c r="AB135" t="s">
        <v>113</v>
      </c>
    </row>
    <row r="136" spans="1:28" hidden="1" x14ac:dyDescent="0.25">
      <c r="A136" s="15" t="s">
        <v>167</v>
      </c>
      <c r="B136" s="15" t="s">
        <v>168</v>
      </c>
      <c r="C136">
        <v>11</v>
      </c>
      <c r="D136" s="33">
        <v>1</v>
      </c>
      <c r="E136" s="28" t="str">
        <f>VLOOKUP(U136, method!$A$1:$B$15, 2, 0)</f>
        <v>中前</v>
      </c>
      <c r="F136">
        <v>7</v>
      </c>
      <c r="G136">
        <v>119</v>
      </c>
      <c r="H136" s="44">
        <v>1800</v>
      </c>
      <c r="I136" s="20" t="s">
        <v>56</v>
      </c>
      <c r="J136">
        <v>1</v>
      </c>
      <c r="K136">
        <v>51.19</v>
      </c>
      <c r="L136">
        <v>4</v>
      </c>
      <c r="M136">
        <v>6</v>
      </c>
      <c r="N136">
        <v>25</v>
      </c>
      <c r="O136" s="31" t="s">
        <v>439</v>
      </c>
      <c r="P136" s="36" t="s">
        <v>440</v>
      </c>
      <c r="Q136">
        <v>4</v>
      </c>
      <c r="R136">
        <v>44</v>
      </c>
      <c r="S136" s="16" t="s">
        <v>77</v>
      </c>
      <c r="T136" s="10" t="s">
        <v>597</v>
      </c>
      <c r="U136">
        <v>7</v>
      </c>
      <c r="V136">
        <v>9</v>
      </c>
      <c r="W136">
        <v>7</v>
      </c>
      <c r="X136">
        <v>5</v>
      </c>
      <c r="Y136">
        <v>1</v>
      </c>
      <c r="AA136">
        <v>1115</v>
      </c>
      <c r="AB136" t="s">
        <v>113</v>
      </c>
    </row>
    <row r="137" spans="1:28" hidden="1" x14ac:dyDescent="0.25">
      <c r="A137" s="15" t="s">
        <v>167</v>
      </c>
      <c r="B137" s="15" t="s">
        <v>168</v>
      </c>
      <c r="C137">
        <v>12</v>
      </c>
      <c r="D137">
        <v>6</v>
      </c>
      <c r="E137" s="29" t="str">
        <f>VLOOKUP(U137, method!$A$1:$B$15, 2, 0)</f>
        <v>留後</v>
      </c>
      <c r="F137">
        <v>3</v>
      </c>
      <c r="G137">
        <v>122</v>
      </c>
      <c r="H137" s="44">
        <v>1800</v>
      </c>
      <c r="I137" s="15" t="s">
        <v>391</v>
      </c>
      <c r="J137">
        <v>1</v>
      </c>
      <c r="K137">
        <v>47.8</v>
      </c>
      <c r="L137">
        <v>18</v>
      </c>
      <c r="M137">
        <v>5</v>
      </c>
      <c r="N137">
        <v>25</v>
      </c>
      <c r="O137" t="s">
        <v>631</v>
      </c>
      <c r="P137" s="35" t="s">
        <v>436</v>
      </c>
      <c r="Q137">
        <v>4</v>
      </c>
      <c r="R137">
        <v>46</v>
      </c>
      <c r="S137" s="16" t="s">
        <v>77</v>
      </c>
      <c r="T137" t="s">
        <v>558</v>
      </c>
      <c r="U137">
        <v>12</v>
      </c>
      <c r="V137">
        <v>11</v>
      </c>
      <c r="W137">
        <v>12</v>
      </c>
      <c r="X137">
        <v>7</v>
      </c>
      <c r="Y137">
        <v>6</v>
      </c>
      <c r="AA137">
        <v>1120</v>
      </c>
      <c r="AB137" t="s">
        <v>113</v>
      </c>
    </row>
    <row r="138" spans="1:28" hidden="1" x14ac:dyDescent="0.25">
      <c r="A138" s="15" t="s">
        <v>167</v>
      </c>
      <c r="B138" s="15" t="s">
        <v>168</v>
      </c>
      <c r="C138">
        <v>11</v>
      </c>
      <c r="D138" s="34">
        <v>5</v>
      </c>
      <c r="E138" s="27" t="str">
        <f>VLOOKUP(U138, method!$A$1:$B$15, 2, 0)</f>
        <v>中後</v>
      </c>
      <c r="F138">
        <v>10</v>
      </c>
      <c r="G138">
        <v>126</v>
      </c>
      <c r="H138" s="46">
        <v>2200</v>
      </c>
      <c r="I138" s="15" t="s">
        <v>391</v>
      </c>
      <c r="J138">
        <v>2</v>
      </c>
      <c r="K138">
        <v>18.53</v>
      </c>
      <c r="L138">
        <v>7</v>
      </c>
      <c r="M138">
        <v>5</v>
      </c>
      <c r="N138">
        <v>25</v>
      </c>
      <c r="O138" s="31" t="s">
        <v>439</v>
      </c>
      <c r="P138" s="35" t="s">
        <v>455</v>
      </c>
      <c r="Q138">
        <v>4</v>
      </c>
      <c r="R138">
        <v>48</v>
      </c>
      <c r="S138" s="16" t="s">
        <v>77</v>
      </c>
      <c r="T138" t="s">
        <v>637</v>
      </c>
      <c r="U138">
        <v>10</v>
      </c>
      <c r="V138">
        <v>10</v>
      </c>
      <c r="W138">
        <v>11</v>
      </c>
      <c r="X138">
        <v>11</v>
      </c>
      <c r="Y138">
        <v>10</v>
      </c>
      <c r="Z138">
        <v>5</v>
      </c>
      <c r="AA138">
        <v>1106</v>
      </c>
      <c r="AB138" t="s">
        <v>711</v>
      </c>
    </row>
    <row r="139" spans="1:28" hidden="1" x14ac:dyDescent="0.25">
      <c r="A139" s="15" t="s">
        <v>167</v>
      </c>
      <c r="B139" s="15" t="s">
        <v>168</v>
      </c>
      <c r="C139">
        <v>12</v>
      </c>
      <c r="D139">
        <v>6</v>
      </c>
      <c r="E139" s="27" t="str">
        <f>VLOOKUP(U139, method!$A$1:$B$15, 2, 0)</f>
        <v>中後</v>
      </c>
      <c r="F139">
        <v>1</v>
      </c>
      <c r="G139">
        <v>124</v>
      </c>
      <c r="H139" s="44">
        <v>1800</v>
      </c>
      <c r="I139" s="15" t="s">
        <v>391</v>
      </c>
      <c r="J139">
        <v>1</v>
      </c>
      <c r="K139">
        <v>49.04</v>
      </c>
      <c r="L139">
        <v>30</v>
      </c>
      <c r="M139">
        <v>4</v>
      </c>
      <c r="N139">
        <v>25</v>
      </c>
      <c r="O139" s="31" t="s">
        <v>451</v>
      </c>
      <c r="P139" s="35" t="s">
        <v>436</v>
      </c>
      <c r="Q139">
        <v>4</v>
      </c>
      <c r="R139">
        <v>49</v>
      </c>
      <c r="S139" s="16" t="s">
        <v>77</v>
      </c>
      <c r="T139" s="10">
        <v>2</v>
      </c>
      <c r="U139">
        <v>10</v>
      </c>
      <c r="V139">
        <v>10</v>
      </c>
      <c r="W139">
        <v>10</v>
      </c>
      <c r="X139">
        <v>11</v>
      </c>
      <c r="Y139">
        <v>6</v>
      </c>
      <c r="AA139">
        <v>1112</v>
      </c>
      <c r="AB139" t="s">
        <v>307</v>
      </c>
    </row>
    <row r="140" spans="1:28" hidden="1" x14ac:dyDescent="0.25">
      <c r="A140" s="15" t="s">
        <v>167</v>
      </c>
      <c r="B140" s="15" t="s">
        <v>168</v>
      </c>
      <c r="C140">
        <v>17</v>
      </c>
      <c r="D140" s="34">
        <v>4</v>
      </c>
      <c r="E140" s="27" t="str">
        <f>VLOOKUP(U140, method!$A$1:$B$15, 2, 0)</f>
        <v>中後</v>
      </c>
      <c r="F140">
        <v>3</v>
      </c>
      <c r="G140">
        <v>126</v>
      </c>
      <c r="H140" s="44">
        <v>1800</v>
      </c>
      <c r="I140" s="17" t="s">
        <v>448</v>
      </c>
      <c r="J140">
        <v>1</v>
      </c>
      <c r="K140">
        <v>49.65</v>
      </c>
      <c r="L140">
        <v>9</v>
      </c>
      <c r="M140">
        <v>4</v>
      </c>
      <c r="N140">
        <v>25</v>
      </c>
      <c r="O140" s="31" t="s">
        <v>439</v>
      </c>
      <c r="P140" s="35" t="s">
        <v>436</v>
      </c>
      <c r="Q140">
        <v>4</v>
      </c>
      <c r="R140">
        <v>50</v>
      </c>
      <c r="S140" s="16" t="s">
        <v>77</v>
      </c>
      <c r="T140" s="10" t="s">
        <v>552</v>
      </c>
      <c r="U140">
        <v>10</v>
      </c>
      <c r="V140">
        <v>10</v>
      </c>
      <c r="W140">
        <v>10</v>
      </c>
      <c r="X140">
        <v>12</v>
      </c>
      <c r="Y140">
        <v>4</v>
      </c>
      <c r="AA140">
        <v>1111</v>
      </c>
      <c r="AB140" t="s">
        <v>307</v>
      </c>
    </row>
    <row r="141" spans="1:28" hidden="1" x14ac:dyDescent="0.25">
      <c r="A141" s="15" t="s">
        <v>167</v>
      </c>
      <c r="B141" s="15" t="s">
        <v>168</v>
      </c>
      <c r="C141">
        <v>37</v>
      </c>
      <c r="D141">
        <v>8</v>
      </c>
      <c r="E141" s="27" t="str">
        <f>VLOOKUP(U141, method!$A$1:$B$15, 2, 0)</f>
        <v>中後</v>
      </c>
      <c r="F141">
        <v>7</v>
      </c>
      <c r="G141">
        <v>130</v>
      </c>
      <c r="H141" s="44">
        <v>1800</v>
      </c>
      <c r="I141" s="14" t="s">
        <v>50</v>
      </c>
      <c r="J141">
        <v>1</v>
      </c>
      <c r="K141">
        <v>49.69</v>
      </c>
      <c r="L141">
        <v>5</v>
      </c>
      <c r="M141">
        <v>3</v>
      </c>
      <c r="N141">
        <v>25</v>
      </c>
      <c r="O141" s="31" t="s">
        <v>451</v>
      </c>
      <c r="P141" s="35" t="s">
        <v>455</v>
      </c>
      <c r="Q141">
        <v>4</v>
      </c>
      <c r="R141">
        <v>52</v>
      </c>
      <c r="S141" s="16" t="s">
        <v>77</v>
      </c>
      <c r="T141" t="s">
        <v>664</v>
      </c>
      <c r="U141">
        <v>8</v>
      </c>
      <c r="V141">
        <v>9</v>
      </c>
      <c r="W141">
        <v>9</v>
      </c>
      <c r="X141">
        <v>6</v>
      </c>
      <c r="Y141">
        <v>8</v>
      </c>
      <c r="AA141">
        <v>1103</v>
      </c>
      <c r="AB141" t="s">
        <v>307</v>
      </c>
    </row>
    <row r="142" spans="1:28" hidden="1" x14ac:dyDescent="0.25">
      <c r="A142" s="15" t="s">
        <v>167</v>
      </c>
      <c r="B142" s="15" t="s">
        <v>168</v>
      </c>
      <c r="C142">
        <v>27</v>
      </c>
      <c r="D142">
        <v>6</v>
      </c>
      <c r="E142" s="28" t="str">
        <f>VLOOKUP(U142, method!$A$1:$B$15, 2, 0)</f>
        <v>中前</v>
      </c>
      <c r="F142">
        <v>2</v>
      </c>
      <c r="G142">
        <v>129</v>
      </c>
      <c r="H142" s="44">
        <v>1800</v>
      </c>
      <c r="I142" s="18" t="s">
        <v>201</v>
      </c>
      <c r="J142">
        <v>1</v>
      </c>
      <c r="K142">
        <v>53.11</v>
      </c>
      <c r="L142">
        <v>12</v>
      </c>
      <c r="M142">
        <v>2</v>
      </c>
      <c r="N142">
        <v>25</v>
      </c>
      <c r="O142" t="s">
        <v>511</v>
      </c>
      <c r="P142" s="36" t="s">
        <v>603</v>
      </c>
      <c r="Q142">
        <v>4</v>
      </c>
      <c r="R142">
        <v>54</v>
      </c>
      <c r="S142" s="16" t="s">
        <v>77</v>
      </c>
      <c r="T142" t="s">
        <v>715</v>
      </c>
      <c r="U142">
        <v>4</v>
      </c>
      <c r="V142">
        <v>6</v>
      </c>
      <c r="W142">
        <v>7</v>
      </c>
      <c r="X142">
        <v>5</v>
      </c>
      <c r="Y142">
        <v>6</v>
      </c>
      <c r="AA142">
        <v>1111</v>
      </c>
      <c r="AB142" t="s">
        <v>717</v>
      </c>
    </row>
    <row r="143" spans="1:28" hidden="1" x14ac:dyDescent="0.25">
      <c r="A143" s="15" t="s">
        <v>167</v>
      </c>
      <c r="B143" s="15" t="s">
        <v>168</v>
      </c>
      <c r="C143">
        <v>73</v>
      </c>
      <c r="D143">
        <v>13</v>
      </c>
      <c r="E143" s="29" t="str">
        <f>VLOOKUP(U143, method!$A$1:$B$15, 2, 0)</f>
        <v>留後</v>
      </c>
      <c r="F143">
        <v>13</v>
      </c>
      <c r="G143">
        <v>133</v>
      </c>
      <c r="H143" s="46">
        <v>2000</v>
      </c>
      <c r="I143" s="23" t="s">
        <v>39</v>
      </c>
      <c r="J143">
        <v>2</v>
      </c>
      <c r="K143">
        <v>4.5999999999999996</v>
      </c>
      <c r="L143">
        <v>26</v>
      </c>
      <c r="M143">
        <v>1</v>
      </c>
      <c r="N143">
        <v>25</v>
      </c>
      <c r="O143" t="s">
        <v>491</v>
      </c>
      <c r="P143" s="35" t="s">
        <v>455</v>
      </c>
      <c r="Q143">
        <v>4</v>
      </c>
      <c r="R143">
        <v>57</v>
      </c>
      <c r="S143" s="16" t="s">
        <v>77</v>
      </c>
      <c r="T143" t="s">
        <v>501</v>
      </c>
      <c r="U143">
        <v>14</v>
      </c>
      <c r="V143">
        <v>13</v>
      </c>
      <c r="W143">
        <v>13</v>
      </c>
      <c r="X143">
        <v>13</v>
      </c>
      <c r="Y143">
        <v>13</v>
      </c>
      <c r="AA143">
        <v>1106</v>
      </c>
      <c r="AB143" t="s">
        <v>719</v>
      </c>
    </row>
    <row r="144" spans="1:28" hidden="1" x14ac:dyDescent="0.25">
      <c r="A144" s="15" t="s">
        <v>167</v>
      </c>
      <c r="B144" s="15" t="s">
        <v>168</v>
      </c>
      <c r="C144">
        <v>41</v>
      </c>
      <c r="D144">
        <v>10</v>
      </c>
      <c r="E144" s="28" t="str">
        <f>VLOOKUP(U144, method!$A$1:$B$15, 2, 0)</f>
        <v>中前</v>
      </c>
      <c r="F144">
        <v>1</v>
      </c>
      <c r="G144">
        <v>135</v>
      </c>
      <c r="H144" s="46">
        <v>1650</v>
      </c>
      <c r="I144" s="20" t="s">
        <v>56</v>
      </c>
      <c r="J144">
        <v>1</v>
      </c>
      <c r="K144">
        <v>41.53</v>
      </c>
      <c r="L144">
        <v>8</v>
      </c>
      <c r="M144">
        <v>1</v>
      </c>
      <c r="N144">
        <v>25</v>
      </c>
      <c r="O144" s="31" t="s">
        <v>439</v>
      </c>
      <c r="P144" s="35" t="s">
        <v>455</v>
      </c>
      <c r="Q144">
        <v>4</v>
      </c>
      <c r="R144">
        <v>59</v>
      </c>
      <c r="S144" s="16" t="s">
        <v>77</v>
      </c>
      <c r="T144">
        <v>3</v>
      </c>
      <c r="U144">
        <v>7</v>
      </c>
      <c r="V144">
        <v>8</v>
      </c>
      <c r="W144">
        <v>8</v>
      </c>
      <c r="X144">
        <v>10</v>
      </c>
      <c r="AA144">
        <v>1099</v>
      </c>
      <c r="AB144" t="s">
        <v>463</v>
      </c>
    </row>
    <row r="145" spans="1:29" hidden="1" x14ac:dyDescent="0.25">
      <c r="A145" s="15" t="s">
        <v>167</v>
      </c>
      <c r="B145" s="15" t="s">
        <v>168</v>
      </c>
      <c r="C145">
        <v>93</v>
      </c>
      <c r="D145">
        <v>14</v>
      </c>
      <c r="E145" s="29" t="str">
        <f>VLOOKUP(U145, method!$A$1:$B$15, 2, 0)</f>
        <v>留後</v>
      </c>
      <c r="F145">
        <v>13</v>
      </c>
      <c r="G145">
        <v>114</v>
      </c>
      <c r="H145" s="46">
        <v>1600</v>
      </c>
      <c r="I145" s="23" t="s">
        <v>39</v>
      </c>
      <c r="J145">
        <v>1</v>
      </c>
      <c r="K145">
        <v>35.47</v>
      </c>
      <c r="L145">
        <v>15</v>
      </c>
      <c r="M145">
        <v>12</v>
      </c>
      <c r="N145">
        <v>24</v>
      </c>
      <c r="O145" t="s">
        <v>631</v>
      </c>
      <c r="P145" s="35" t="s">
        <v>455</v>
      </c>
      <c r="Q145">
        <v>3</v>
      </c>
      <c r="R145">
        <v>61</v>
      </c>
      <c r="S145" s="16" t="s">
        <v>77</v>
      </c>
      <c r="T145">
        <v>9</v>
      </c>
      <c r="U145">
        <v>14</v>
      </c>
      <c r="V145">
        <v>14</v>
      </c>
      <c r="W145">
        <v>13</v>
      </c>
      <c r="X145">
        <v>14</v>
      </c>
      <c r="AA145">
        <v>1096</v>
      </c>
      <c r="AB145" t="s">
        <v>723</v>
      </c>
    </row>
    <row r="146" spans="1:29" hidden="1" x14ac:dyDescent="0.25">
      <c r="A146" s="15" t="s">
        <v>167</v>
      </c>
      <c r="B146" s="15" t="s">
        <v>168</v>
      </c>
      <c r="C146" t="s">
        <v>463</v>
      </c>
      <c r="D146" t="s">
        <v>724</v>
      </c>
      <c r="F146" t="s">
        <v>463</v>
      </c>
      <c r="G146">
        <v>120</v>
      </c>
      <c r="H146" s="44">
        <v>1800</v>
      </c>
      <c r="I146" s="18" t="s">
        <v>201</v>
      </c>
      <c r="J146" t="s">
        <v>463</v>
      </c>
      <c r="L146">
        <v>10</v>
      </c>
      <c r="M146">
        <v>1</v>
      </c>
      <c r="N146">
        <v>24</v>
      </c>
      <c r="O146" s="30" t="s">
        <v>445</v>
      </c>
      <c r="P146" s="35" t="s">
        <v>455</v>
      </c>
      <c r="Q146">
        <v>3</v>
      </c>
      <c r="R146">
        <v>64</v>
      </c>
      <c r="S146" s="15" t="s">
        <v>34</v>
      </c>
      <c r="T146" t="s">
        <v>463</v>
      </c>
      <c r="U146" t="s">
        <v>463</v>
      </c>
      <c r="AA146" t="s">
        <v>463</v>
      </c>
      <c r="AB146" t="s">
        <v>463</v>
      </c>
      <c r="AC146" t="s">
        <v>463</v>
      </c>
    </row>
    <row r="147" spans="1:29" hidden="1" x14ac:dyDescent="0.25">
      <c r="A147" s="15" t="s">
        <v>167</v>
      </c>
      <c r="B147" s="15" t="s">
        <v>168</v>
      </c>
      <c r="C147">
        <v>32</v>
      </c>
      <c r="D147">
        <v>9</v>
      </c>
      <c r="E147" s="27" t="str">
        <f>VLOOKUP(U147, method!$A$1:$B$15, 2, 0)</f>
        <v>中後</v>
      </c>
      <c r="F147">
        <v>10</v>
      </c>
      <c r="G147">
        <v>123</v>
      </c>
      <c r="H147" s="44">
        <v>1800</v>
      </c>
      <c r="I147" s="19" t="s">
        <v>412</v>
      </c>
      <c r="J147">
        <v>1</v>
      </c>
      <c r="K147">
        <v>49.59</v>
      </c>
      <c r="L147">
        <v>10</v>
      </c>
      <c r="M147">
        <v>12</v>
      </c>
      <c r="N147">
        <v>23</v>
      </c>
      <c r="O147" t="s">
        <v>545</v>
      </c>
      <c r="P147" s="35" t="s">
        <v>455</v>
      </c>
      <c r="Q147">
        <v>3</v>
      </c>
      <c r="R147">
        <v>66</v>
      </c>
      <c r="S147" s="15" t="s">
        <v>34</v>
      </c>
      <c r="T147">
        <v>10</v>
      </c>
      <c r="U147">
        <v>9</v>
      </c>
      <c r="V147">
        <v>9</v>
      </c>
      <c r="W147">
        <v>7</v>
      </c>
      <c r="X147">
        <v>10</v>
      </c>
      <c r="Y147">
        <v>9</v>
      </c>
      <c r="AA147">
        <v>1119</v>
      </c>
      <c r="AB147" t="s">
        <v>727</v>
      </c>
    </row>
    <row r="148" spans="1:29" hidden="1" x14ac:dyDescent="0.25">
      <c r="A148" s="15" t="s">
        <v>167</v>
      </c>
      <c r="B148" s="15" t="s">
        <v>168</v>
      </c>
      <c r="C148">
        <v>27</v>
      </c>
      <c r="D148">
        <v>7</v>
      </c>
      <c r="E148" s="27" t="str">
        <f>VLOOKUP(U148, method!$A$1:$B$15, 2, 0)</f>
        <v>中後</v>
      </c>
      <c r="F148">
        <v>7</v>
      </c>
      <c r="G148">
        <v>125</v>
      </c>
      <c r="H148" s="44">
        <v>1800</v>
      </c>
      <c r="I148" s="15" t="s">
        <v>391</v>
      </c>
      <c r="J148">
        <v>1</v>
      </c>
      <c r="K148">
        <v>49.88</v>
      </c>
      <c r="L148">
        <v>29</v>
      </c>
      <c r="M148">
        <v>11</v>
      </c>
      <c r="N148">
        <v>23</v>
      </c>
      <c r="O148" s="31" t="s">
        <v>451</v>
      </c>
      <c r="P148" s="35" t="s">
        <v>455</v>
      </c>
      <c r="Q148">
        <v>3</v>
      </c>
      <c r="R148">
        <v>68</v>
      </c>
      <c r="S148" s="15" t="s">
        <v>34</v>
      </c>
      <c r="T148" t="s">
        <v>519</v>
      </c>
      <c r="U148">
        <v>9</v>
      </c>
      <c r="V148">
        <v>7</v>
      </c>
      <c r="W148">
        <v>8</v>
      </c>
      <c r="X148">
        <v>7</v>
      </c>
      <c r="Y148">
        <v>7</v>
      </c>
      <c r="AA148">
        <v>1101</v>
      </c>
      <c r="AB148" t="s">
        <v>730</v>
      </c>
    </row>
    <row r="149" spans="1:29" hidden="1" x14ac:dyDescent="0.25">
      <c r="A149" s="15" t="s">
        <v>167</v>
      </c>
      <c r="B149" s="15" t="s">
        <v>168</v>
      </c>
      <c r="C149">
        <v>11</v>
      </c>
      <c r="D149">
        <v>6</v>
      </c>
      <c r="E149" s="28" t="str">
        <f>VLOOKUP(U149, method!$A$1:$B$15, 2, 0)</f>
        <v>中前</v>
      </c>
      <c r="F149">
        <v>3</v>
      </c>
      <c r="G149">
        <v>125</v>
      </c>
      <c r="H149" s="46">
        <v>2200</v>
      </c>
      <c r="I149" s="16" t="s">
        <v>140</v>
      </c>
      <c r="J149">
        <v>2</v>
      </c>
      <c r="K149">
        <v>17.809999999999999</v>
      </c>
      <c r="L149">
        <v>29</v>
      </c>
      <c r="M149">
        <v>10</v>
      </c>
      <c r="N149">
        <v>23</v>
      </c>
      <c r="O149" s="31" t="s">
        <v>435</v>
      </c>
      <c r="P149" s="35" t="s">
        <v>455</v>
      </c>
      <c r="Q149">
        <v>3</v>
      </c>
      <c r="R149">
        <v>70</v>
      </c>
      <c r="S149" s="15" t="s">
        <v>34</v>
      </c>
      <c r="T149" t="s">
        <v>637</v>
      </c>
      <c r="U149">
        <v>6</v>
      </c>
      <c r="V149">
        <v>6</v>
      </c>
      <c r="W149">
        <v>6</v>
      </c>
      <c r="X149">
        <v>7</v>
      </c>
      <c r="Y149">
        <v>7</v>
      </c>
      <c r="Z149">
        <v>6</v>
      </c>
      <c r="AA149">
        <v>1103</v>
      </c>
      <c r="AB149" t="s">
        <v>733</v>
      </c>
    </row>
    <row r="150" spans="1:29" hidden="1" x14ac:dyDescent="0.25">
      <c r="A150" s="15" t="s">
        <v>167</v>
      </c>
      <c r="B150" s="15" t="s">
        <v>168</v>
      </c>
      <c r="C150">
        <v>26</v>
      </c>
      <c r="D150">
        <v>10</v>
      </c>
      <c r="E150" s="29" t="str">
        <f>VLOOKUP(U150, method!$A$1:$B$15, 2, 0)</f>
        <v>留後</v>
      </c>
      <c r="F150">
        <v>12</v>
      </c>
      <c r="G150">
        <v>130</v>
      </c>
      <c r="H150" s="44">
        <v>1800</v>
      </c>
      <c r="I150" s="18" t="s">
        <v>201</v>
      </c>
      <c r="J150">
        <v>1</v>
      </c>
      <c r="K150">
        <v>48.75</v>
      </c>
      <c r="L150">
        <v>15</v>
      </c>
      <c r="M150">
        <v>10</v>
      </c>
      <c r="N150">
        <v>23</v>
      </c>
      <c r="O150" t="s">
        <v>491</v>
      </c>
      <c r="P150" s="35" t="s">
        <v>455</v>
      </c>
      <c r="Q150">
        <v>3</v>
      </c>
      <c r="R150">
        <v>71</v>
      </c>
      <c r="S150" s="15" t="s">
        <v>34</v>
      </c>
      <c r="T150" t="s">
        <v>558</v>
      </c>
      <c r="U150">
        <v>14</v>
      </c>
      <c r="V150">
        <v>14</v>
      </c>
      <c r="W150">
        <v>14</v>
      </c>
      <c r="X150">
        <v>10</v>
      </c>
      <c r="Y150">
        <v>10</v>
      </c>
      <c r="AA150">
        <v>1105</v>
      </c>
      <c r="AB150" t="s">
        <v>736</v>
      </c>
    </row>
    <row r="151" spans="1:29" hidden="1" x14ac:dyDescent="0.25">
      <c r="A151" s="15" t="s">
        <v>167</v>
      </c>
      <c r="B151" s="15" t="s">
        <v>168</v>
      </c>
      <c r="C151">
        <v>5.5</v>
      </c>
      <c r="D151">
        <v>8</v>
      </c>
      <c r="E151" s="26" t="str">
        <f>VLOOKUP(U151, method!$A$1:$B$15, 2, 0)</f>
        <v>放頭</v>
      </c>
      <c r="F151">
        <v>4</v>
      </c>
      <c r="G151">
        <v>126</v>
      </c>
      <c r="H151" s="44">
        <v>1800</v>
      </c>
      <c r="I151" s="15" t="s">
        <v>391</v>
      </c>
      <c r="J151">
        <v>1</v>
      </c>
      <c r="K151">
        <v>50.34</v>
      </c>
      <c r="L151">
        <v>27</v>
      </c>
      <c r="M151">
        <v>9</v>
      </c>
      <c r="N151">
        <v>23</v>
      </c>
      <c r="O151" s="31" t="s">
        <v>435</v>
      </c>
      <c r="P151" s="35" t="s">
        <v>436</v>
      </c>
      <c r="Q151">
        <v>3</v>
      </c>
      <c r="R151">
        <v>71</v>
      </c>
      <c r="S151" s="15" t="s">
        <v>34</v>
      </c>
      <c r="T151" t="s">
        <v>637</v>
      </c>
      <c r="U151">
        <v>2</v>
      </c>
      <c r="V151">
        <v>4</v>
      </c>
      <c r="W151">
        <v>5</v>
      </c>
      <c r="X151">
        <v>8</v>
      </c>
      <c r="Y151">
        <v>8</v>
      </c>
      <c r="AA151">
        <v>1117</v>
      </c>
      <c r="AB151" t="s">
        <v>736</v>
      </c>
    </row>
    <row r="152" spans="1:29" hidden="1" x14ac:dyDescent="0.25">
      <c r="A152" s="15" t="s">
        <v>167</v>
      </c>
      <c r="B152" s="15" t="s">
        <v>168</v>
      </c>
      <c r="C152">
        <v>6.2</v>
      </c>
      <c r="D152">
        <v>8</v>
      </c>
      <c r="E152" s="29" t="str">
        <f>VLOOKUP(U152, method!$A$1:$B$15, 2, 0)</f>
        <v>留後</v>
      </c>
      <c r="F152">
        <v>11</v>
      </c>
      <c r="G152">
        <v>128</v>
      </c>
      <c r="H152" s="44">
        <v>1800</v>
      </c>
      <c r="I152" s="15" t="s">
        <v>391</v>
      </c>
      <c r="J152">
        <v>1</v>
      </c>
      <c r="K152">
        <v>49.59</v>
      </c>
      <c r="L152">
        <v>12</v>
      </c>
      <c r="M152">
        <v>7</v>
      </c>
      <c r="N152">
        <v>23</v>
      </c>
      <c r="O152" s="30" t="s">
        <v>445</v>
      </c>
      <c r="P152" s="35" t="s">
        <v>436</v>
      </c>
      <c r="Q152">
        <v>3</v>
      </c>
      <c r="R152">
        <v>71</v>
      </c>
      <c r="S152" s="15" t="s">
        <v>34</v>
      </c>
      <c r="T152" s="10">
        <v>2</v>
      </c>
      <c r="U152">
        <v>11</v>
      </c>
      <c r="V152">
        <v>12</v>
      </c>
      <c r="W152">
        <v>12</v>
      </c>
      <c r="X152">
        <v>12</v>
      </c>
      <c r="Y152">
        <v>8</v>
      </c>
      <c r="AA152">
        <v>1107</v>
      </c>
      <c r="AB152" t="s">
        <v>736</v>
      </c>
    </row>
    <row r="153" spans="1:29" hidden="1" x14ac:dyDescent="0.25">
      <c r="A153" s="15" t="s">
        <v>167</v>
      </c>
      <c r="B153" s="15" t="s">
        <v>168</v>
      </c>
      <c r="C153">
        <v>11</v>
      </c>
      <c r="D153" s="33">
        <v>1</v>
      </c>
      <c r="E153" s="27" t="str">
        <f>VLOOKUP(U153, method!$A$1:$B$15, 2, 0)</f>
        <v>中後</v>
      </c>
      <c r="F153">
        <v>10</v>
      </c>
      <c r="G153">
        <v>119</v>
      </c>
      <c r="H153" s="44">
        <v>1800</v>
      </c>
      <c r="I153" s="15" t="s">
        <v>391</v>
      </c>
      <c r="J153">
        <v>1</v>
      </c>
      <c r="K153">
        <v>49.3</v>
      </c>
      <c r="L153">
        <v>7</v>
      </c>
      <c r="M153">
        <v>6</v>
      </c>
      <c r="N153">
        <v>23</v>
      </c>
      <c r="O153" s="31" t="s">
        <v>439</v>
      </c>
      <c r="P153" s="35" t="s">
        <v>455</v>
      </c>
      <c r="Q153">
        <v>3</v>
      </c>
      <c r="R153">
        <v>64</v>
      </c>
      <c r="S153" s="15" t="s">
        <v>34</v>
      </c>
      <c r="T153" s="10" t="s">
        <v>552</v>
      </c>
      <c r="U153">
        <v>10</v>
      </c>
      <c r="V153">
        <v>10</v>
      </c>
      <c r="W153">
        <v>10</v>
      </c>
      <c r="X153">
        <v>10</v>
      </c>
      <c r="Y153">
        <v>1</v>
      </c>
      <c r="AA153">
        <v>1104</v>
      </c>
      <c r="AB153" t="s">
        <v>736</v>
      </c>
    </row>
    <row r="154" spans="1:29" hidden="1" x14ac:dyDescent="0.25">
      <c r="A154" s="15" t="s">
        <v>167</v>
      </c>
      <c r="B154" s="15" t="s">
        <v>168</v>
      </c>
      <c r="C154">
        <v>8.1</v>
      </c>
      <c r="D154" s="33">
        <v>3</v>
      </c>
      <c r="E154" s="28" t="str">
        <f>VLOOKUP(U154, method!$A$1:$B$15, 2, 0)</f>
        <v>中前</v>
      </c>
      <c r="F154">
        <v>4</v>
      </c>
      <c r="G154">
        <v>121</v>
      </c>
      <c r="H154" s="46">
        <v>2000</v>
      </c>
      <c r="I154" s="15" t="s">
        <v>391</v>
      </c>
      <c r="J154">
        <v>2</v>
      </c>
      <c r="K154">
        <v>3.17</v>
      </c>
      <c r="L154">
        <v>28</v>
      </c>
      <c r="M154">
        <v>5</v>
      </c>
      <c r="N154">
        <v>23</v>
      </c>
      <c r="O154" t="s">
        <v>545</v>
      </c>
      <c r="P154" s="35" t="s">
        <v>455</v>
      </c>
      <c r="Q154">
        <v>3</v>
      </c>
      <c r="R154">
        <v>63</v>
      </c>
      <c r="S154" s="15" t="s">
        <v>34</v>
      </c>
      <c r="T154" s="10" t="s">
        <v>597</v>
      </c>
      <c r="U154">
        <v>4</v>
      </c>
      <c r="V154">
        <v>5</v>
      </c>
      <c r="W154">
        <v>1</v>
      </c>
      <c r="X154">
        <v>1</v>
      </c>
      <c r="Y154">
        <v>3</v>
      </c>
      <c r="AA154">
        <v>1110</v>
      </c>
      <c r="AB154" t="s">
        <v>743</v>
      </c>
    </row>
    <row r="155" spans="1:29" hidden="1" x14ac:dyDescent="0.25">
      <c r="A155" s="15" t="s">
        <v>167</v>
      </c>
      <c r="B155" s="15" t="s">
        <v>168</v>
      </c>
      <c r="C155">
        <v>6.3</v>
      </c>
      <c r="D155">
        <v>6</v>
      </c>
      <c r="E155" s="28" t="str">
        <f>VLOOKUP(U155, method!$A$1:$B$15, 2, 0)</f>
        <v>中前</v>
      </c>
      <c r="F155">
        <v>1</v>
      </c>
      <c r="G155">
        <v>122</v>
      </c>
      <c r="H155" s="46">
        <v>2000</v>
      </c>
      <c r="I155" s="15" t="s">
        <v>391</v>
      </c>
      <c r="J155">
        <v>2</v>
      </c>
      <c r="K155">
        <v>6.15</v>
      </c>
      <c r="L155">
        <v>7</v>
      </c>
      <c r="M155">
        <v>5</v>
      </c>
      <c r="N155">
        <v>23</v>
      </c>
      <c r="O155" t="s">
        <v>551</v>
      </c>
      <c r="P155" s="36" t="s">
        <v>698</v>
      </c>
      <c r="Q155">
        <v>3</v>
      </c>
      <c r="R155">
        <v>65</v>
      </c>
      <c r="S155" s="15" t="s">
        <v>34</v>
      </c>
      <c r="T155" t="s">
        <v>679</v>
      </c>
      <c r="U155">
        <v>5</v>
      </c>
      <c r="V155">
        <v>5</v>
      </c>
      <c r="W155">
        <v>5</v>
      </c>
      <c r="X155">
        <v>5</v>
      </c>
      <c r="Y155">
        <v>6</v>
      </c>
      <c r="AA155">
        <v>1116</v>
      </c>
      <c r="AB155" t="s">
        <v>175</v>
      </c>
    </row>
    <row r="156" spans="1:29" hidden="1" x14ac:dyDescent="0.25">
      <c r="A156" s="15" t="s">
        <v>167</v>
      </c>
      <c r="B156" s="15" t="s">
        <v>168</v>
      </c>
      <c r="C156">
        <v>13</v>
      </c>
      <c r="D156" s="34">
        <v>4</v>
      </c>
      <c r="E156" s="27" t="str">
        <f>VLOOKUP(U156, method!$A$1:$B$15, 2, 0)</f>
        <v>中後</v>
      </c>
      <c r="F156">
        <v>7</v>
      </c>
      <c r="G156">
        <v>124</v>
      </c>
      <c r="H156" s="46">
        <v>2200</v>
      </c>
      <c r="I156" s="15" t="s">
        <v>391</v>
      </c>
      <c r="J156">
        <v>2</v>
      </c>
      <c r="K156">
        <v>16.59</v>
      </c>
      <c r="L156">
        <v>12</v>
      </c>
      <c r="M156">
        <v>4</v>
      </c>
      <c r="N156">
        <v>23</v>
      </c>
      <c r="O156" s="30" t="s">
        <v>445</v>
      </c>
      <c r="P156" s="35" t="s">
        <v>455</v>
      </c>
      <c r="Q156">
        <v>3</v>
      </c>
      <c r="R156">
        <v>67</v>
      </c>
      <c r="S156" s="15" t="s">
        <v>34</v>
      </c>
      <c r="T156" t="s">
        <v>637</v>
      </c>
      <c r="U156">
        <v>8</v>
      </c>
      <c r="V156">
        <v>8</v>
      </c>
      <c r="W156">
        <v>8</v>
      </c>
      <c r="X156">
        <v>3</v>
      </c>
      <c r="Y156">
        <v>1</v>
      </c>
      <c r="Z156">
        <v>4</v>
      </c>
      <c r="AA156">
        <v>1108</v>
      </c>
      <c r="AB156" t="s">
        <v>175</v>
      </c>
    </row>
    <row r="157" spans="1:29" hidden="1" x14ac:dyDescent="0.25">
      <c r="A157" s="15" t="s">
        <v>167</v>
      </c>
      <c r="B157" s="15" t="s">
        <v>168</v>
      </c>
      <c r="C157">
        <v>21</v>
      </c>
      <c r="D157">
        <v>8</v>
      </c>
      <c r="E157" s="27" t="str">
        <f>VLOOKUP(U157, method!$A$1:$B$15, 2, 0)</f>
        <v>中後</v>
      </c>
      <c r="F157">
        <v>9</v>
      </c>
      <c r="G157">
        <v>121</v>
      </c>
      <c r="H157" s="46">
        <v>2000</v>
      </c>
      <c r="I157" s="15" t="s">
        <v>391</v>
      </c>
      <c r="J157">
        <v>2</v>
      </c>
      <c r="K157">
        <v>2.13</v>
      </c>
      <c r="L157">
        <v>19</v>
      </c>
      <c r="M157">
        <v>3</v>
      </c>
      <c r="N157">
        <v>23</v>
      </c>
      <c r="O157" t="s">
        <v>545</v>
      </c>
      <c r="P157" s="35" t="s">
        <v>455</v>
      </c>
      <c r="Q157">
        <v>3</v>
      </c>
      <c r="R157">
        <v>69</v>
      </c>
      <c r="S157" s="15" t="s">
        <v>34</v>
      </c>
      <c r="T157" t="s">
        <v>480</v>
      </c>
      <c r="U157">
        <v>10</v>
      </c>
      <c r="V157">
        <v>10</v>
      </c>
      <c r="W157">
        <v>10</v>
      </c>
      <c r="X157">
        <v>10</v>
      </c>
      <c r="Y157">
        <v>8</v>
      </c>
      <c r="AA157">
        <v>1108</v>
      </c>
      <c r="AB157" t="s">
        <v>175</v>
      </c>
    </row>
    <row r="158" spans="1:29" hidden="1" x14ac:dyDescent="0.25">
      <c r="A158" s="15" t="s">
        <v>167</v>
      </c>
      <c r="B158" s="15" t="s">
        <v>168</v>
      </c>
      <c r="C158">
        <v>13</v>
      </c>
      <c r="D158">
        <v>10</v>
      </c>
      <c r="E158" s="27" t="str">
        <f>VLOOKUP(U158, method!$A$1:$B$15, 2, 0)</f>
        <v>中後</v>
      </c>
      <c r="F158">
        <v>14</v>
      </c>
      <c r="G158">
        <v>129</v>
      </c>
      <c r="H158" s="44">
        <v>1800</v>
      </c>
      <c r="I158" s="22" t="s">
        <v>33</v>
      </c>
      <c r="J158">
        <v>1</v>
      </c>
      <c r="K158">
        <v>48.43</v>
      </c>
      <c r="L158">
        <v>26</v>
      </c>
      <c r="M158">
        <v>2</v>
      </c>
      <c r="N158">
        <v>23</v>
      </c>
      <c r="O158" t="s">
        <v>491</v>
      </c>
      <c r="P158" s="35" t="s">
        <v>436</v>
      </c>
      <c r="Q158">
        <v>3</v>
      </c>
      <c r="R158">
        <v>71</v>
      </c>
      <c r="S158" s="15" t="s">
        <v>34</v>
      </c>
      <c r="T158" t="s">
        <v>637</v>
      </c>
      <c r="U158">
        <v>9</v>
      </c>
      <c r="V158">
        <v>8</v>
      </c>
      <c r="W158">
        <v>6</v>
      </c>
      <c r="X158">
        <v>7</v>
      </c>
      <c r="Y158">
        <v>10</v>
      </c>
      <c r="AA158">
        <v>1100</v>
      </c>
      <c r="AB158" t="s">
        <v>175</v>
      </c>
    </row>
    <row r="159" spans="1:29" hidden="1" x14ac:dyDescent="0.25">
      <c r="A159" s="15" t="s">
        <v>167</v>
      </c>
      <c r="B159" s="15" t="s">
        <v>168</v>
      </c>
      <c r="C159">
        <v>27</v>
      </c>
      <c r="D159" s="34">
        <v>5</v>
      </c>
      <c r="E159" s="27" t="str">
        <f>VLOOKUP(U159, method!$A$1:$B$15, 2, 0)</f>
        <v>中後</v>
      </c>
      <c r="F159">
        <v>10</v>
      </c>
      <c r="G159">
        <v>129</v>
      </c>
      <c r="H159" s="46">
        <v>2000</v>
      </c>
      <c r="I159" s="18" t="s">
        <v>201</v>
      </c>
      <c r="J159">
        <v>2</v>
      </c>
      <c r="K159">
        <v>3.29</v>
      </c>
      <c r="L159">
        <v>21</v>
      </c>
      <c r="M159">
        <v>1</v>
      </c>
      <c r="N159">
        <v>23</v>
      </c>
      <c r="O159" t="s">
        <v>551</v>
      </c>
      <c r="P159" s="35" t="s">
        <v>455</v>
      </c>
      <c r="Q159">
        <v>3</v>
      </c>
      <c r="R159">
        <v>73</v>
      </c>
      <c r="S159" s="15" t="s">
        <v>34</v>
      </c>
      <c r="T159" t="s">
        <v>664</v>
      </c>
      <c r="U159">
        <v>10</v>
      </c>
      <c r="V159">
        <v>9</v>
      </c>
      <c r="W159">
        <v>8</v>
      </c>
      <c r="X159">
        <v>8</v>
      </c>
      <c r="Y159">
        <v>5</v>
      </c>
      <c r="AA159">
        <v>1113</v>
      </c>
      <c r="AB159" t="s">
        <v>175</v>
      </c>
    </row>
    <row r="160" spans="1:29" hidden="1" x14ac:dyDescent="0.25">
      <c r="A160" s="15" t="s">
        <v>167</v>
      </c>
      <c r="B160" s="15" t="s">
        <v>168</v>
      </c>
      <c r="C160">
        <v>16</v>
      </c>
      <c r="D160" s="34">
        <v>5</v>
      </c>
      <c r="E160" s="27" t="str">
        <f>VLOOKUP(U160, method!$A$1:$B$15, 2, 0)</f>
        <v>中後</v>
      </c>
      <c r="F160">
        <v>2</v>
      </c>
      <c r="G160">
        <v>131</v>
      </c>
      <c r="H160" s="44">
        <v>1800</v>
      </c>
      <c r="I160" s="18" t="s">
        <v>201</v>
      </c>
      <c r="J160">
        <v>1</v>
      </c>
      <c r="K160">
        <v>47.89</v>
      </c>
      <c r="L160">
        <v>8</v>
      </c>
      <c r="M160">
        <v>1</v>
      </c>
      <c r="N160">
        <v>23</v>
      </c>
      <c r="O160" t="s">
        <v>631</v>
      </c>
      <c r="P160" s="35" t="s">
        <v>455</v>
      </c>
      <c r="Q160">
        <v>3</v>
      </c>
      <c r="R160">
        <v>75</v>
      </c>
      <c r="S160" s="15" t="s">
        <v>34</v>
      </c>
      <c r="T160" t="s">
        <v>637</v>
      </c>
      <c r="U160">
        <v>10</v>
      </c>
      <c r="V160">
        <v>9</v>
      </c>
      <c r="W160">
        <v>10</v>
      </c>
      <c r="X160">
        <v>7</v>
      </c>
      <c r="Y160">
        <v>5</v>
      </c>
      <c r="AA160">
        <v>1106</v>
      </c>
      <c r="AB160" t="s">
        <v>175</v>
      </c>
    </row>
    <row r="161" spans="1:28" hidden="1" x14ac:dyDescent="0.25">
      <c r="A161" s="15" t="s">
        <v>167</v>
      </c>
      <c r="B161" s="15" t="s">
        <v>168</v>
      </c>
      <c r="C161">
        <v>34</v>
      </c>
      <c r="D161">
        <v>6</v>
      </c>
      <c r="E161" s="27" t="str">
        <f>VLOOKUP(U161, method!$A$1:$B$15, 2, 0)</f>
        <v>中後</v>
      </c>
      <c r="F161">
        <v>11</v>
      </c>
      <c r="G161">
        <v>132</v>
      </c>
      <c r="H161" s="44">
        <v>1800</v>
      </c>
      <c r="I161" s="16" t="s">
        <v>406</v>
      </c>
      <c r="J161">
        <v>1</v>
      </c>
      <c r="K161">
        <v>48.69</v>
      </c>
      <c r="L161">
        <v>11</v>
      </c>
      <c r="M161">
        <v>12</v>
      </c>
      <c r="N161">
        <v>22</v>
      </c>
      <c r="O161" t="s">
        <v>545</v>
      </c>
      <c r="P161" s="35" t="s">
        <v>455</v>
      </c>
      <c r="Q161">
        <v>3</v>
      </c>
      <c r="R161">
        <v>76</v>
      </c>
      <c r="S161" s="15" t="s">
        <v>34</v>
      </c>
      <c r="T161">
        <v>7</v>
      </c>
      <c r="U161">
        <v>9</v>
      </c>
      <c r="V161">
        <v>10</v>
      </c>
      <c r="W161">
        <v>10</v>
      </c>
      <c r="X161">
        <v>7</v>
      </c>
      <c r="Y161">
        <v>6</v>
      </c>
      <c r="AA161">
        <v>1122</v>
      </c>
      <c r="AB161" t="s">
        <v>727</v>
      </c>
    </row>
    <row r="162" spans="1:28" hidden="1" x14ac:dyDescent="0.25">
      <c r="A162" s="15" t="s">
        <v>167</v>
      </c>
      <c r="B162" s="15" t="s">
        <v>168</v>
      </c>
      <c r="C162">
        <v>33</v>
      </c>
      <c r="D162">
        <v>8</v>
      </c>
      <c r="E162" s="28" t="str">
        <f>VLOOKUP(U162, method!$A$1:$B$15, 2, 0)</f>
        <v>中前</v>
      </c>
      <c r="F162">
        <v>11</v>
      </c>
      <c r="G162">
        <v>134</v>
      </c>
      <c r="H162" s="46">
        <v>2000</v>
      </c>
      <c r="I162" s="16" t="s">
        <v>406</v>
      </c>
      <c r="J162">
        <v>2</v>
      </c>
      <c r="K162">
        <v>2.93</v>
      </c>
      <c r="L162">
        <v>20</v>
      </c>
      <c r="M162">
        <v>11</v>
      </c>
      <c r="N162">
        <v>22</v>
      </c>
      <c r="O162" t="s">
        <v>469</v>
      </c>
      <c r="P162" s="35" t="s">
        <v>436</v>
      </c>
      <c r="Q162">
        <v>3</v>
      </c>
      <c r="R162">
        <v>76</v>
      </c>
      <c r="S162" s="15" t="s">
        <v>34</v>
      </c>
      <c r="T162" t="s">
        <v>533</v>
      </c>
      <c r="U162">
        <v>7</v>
      </c>
      <c r="V162">
        <v>3</v>
      </c>
      <c r="W162">
        <v>3</v>
      </c>
      <c r="X162">
        <v>3</v>
      </c>
      <c r="Y162">
        <v>8</v>
      </c>
      <c r="AA162">
        <v>1107</v>
      </c>
      <c r="AB162" t="s">
        <v>730</v>
      </c>
    </row>
    <row r="163" spans="1:28" hidden="1" x14ac:dyDescent="0.25">
      <c r="A163" s="15" t="s">
        <v>167</v>
      </c>
      <c r="B163" s="15" t="s">
        <v>168</v>
      </c>
      <c r="C163">
        <v>15</v>
      </c>
      <c r="D163">
        <v>9</v>
      </c>
      <c r="E163" s="27" t="str">
        <f>VLOOKUP(U163, method!$A$1:$B$15, 2, 0)</f>
        <v>中後</v>
      </c>
      <c r="F163">
        <v>9</v>
      </c>
      <c r="G163">
        <v>134</v>
      </c>
      <c r="H163" s="46">
        <v>2200</v>
      </c>
      <c r="I163" s="15" t="s">
        <v>391</v>
      </c>
      <c r="J163">
        <v>2</v>
      </c>
      <c r="K163">
        <v>18.16</v>
      </c>
      <c r="L163">
        <v>30</v>
      </c>
      <c r="M163">
        <v>10</v>
      </c>
      <c r="N163">
        <v>22</v>
      </c>
      <c r="O163" s="31" t="s">
        <v>435</v>
      </c>
      <c r="P163" s="35" t="s">
        <v>455</v>
      </c>
      <c r="Q163">
        <v>3</v>
      </c>
      <c r="R163">
        <v>76</v>
      </c>
      <c r="S163" s="15" t="s">
        <v>34</v>
      </c>
      <c r="T163" t="s">
        <v>558</v>
      </c>
      <c r="U163">
        <v>9</v>
      </c>
      <c r="V163">
        <v>9</v>
      </c>
      <c r="W163">
        <v>9</v>
      </c>
      <c r="X163">
        <v>9</v>
      </c>
      <c r="Y163">
        <v>8</v>
      </c>
      <c r="Z163">
        <v>9</v>
      </c>
      <c r="AA163">
        <v>1119</v>
      </c>
      <c r="AB163" t="s">
        <v>730</v>
      </c>
    </row>
    <row r="164" spans="1:28" hidden="1" x14ac:dyDescent="0.25">
      <c r="A164" s="15" t="s">
        <v>167</v>
      </c>
      <c r="B164" s="15" t="s">
        <v>168</v>
      </c>
      <c r="C164">
        <v>44</v>
      </c>
      <c r="D164" s="33">
        <v>1</v>
      </c>
      <c r="E164" s="29" t="str">
        <f>VLOOKUP(U164, method!$A$1:$B$15, 2, 0)</f>
        <v>留後</v>
      </c>
      <c r="F164">
        <v>11</v>
      </c>
      <c r="G164">
        <v>128</v>
      </c>
      <c r="H164" s="44">
        <v>1800</v>
      </c>
      <c r="I164" s="15" t="s">
        <v>391</v>
      </c>
      <c r="J164">
        <v>1</v>
      </c>
      <c r="K164">
        <v>46.71</v>
      </c>
      <c r="L164">
        <v>16</v>
      </c>
      <c r="M164">
        <v>10</v>
      </c>
      <c r="N164">
        <v>22</v>
      </c>
      <c r="O164" t="s">
        <v>491</v>
      </c>
      <c r="P164" s="35" t="s">
        <v>436</v>
      </c>
      <c r="Q164">
        <v>3</v>
      </c>
      <c r="R164">
        <v>71</v>
      </c>
      <c r="S164" s="15" t="s">
        <v>34</v>
      </c>
      <c r="T164" s="10" t="s">
        <v>762</v>
      </c>
      <c r="U164">
        <v>13</v>
      </c>
      <c r="V164">
        <v>12</v>
      </c>
      <c r="W164">
        <v>10</v>
      </c>
      <c r="X164">
        <v>8</v>
      </c>
      <c r="Y164">
        <v>1</v>
      </c>
      <c r="AA164">
        <v>1117</v>
      </c>
      <c r="AB164" t="s">
        <v>764</v>
      </c>
    </row>
    <row r="165" spans="1:28" hidden="1" x14ac:dyDescent="0.25">
      <c r="A165" s="15" t="s">
        <v>167</v>
      </c>
      <c r="B165" s="15" t="s">
        <v>168</v>
      </c>
      <c r="C165">
        <v>9.5</v>
      </c>
      <c r="D165">
        <v>8</v>
      </c>
      <c r="E165" s="28" t="str">
        <f>VLOOKUP(U165, method!$A$1:$B$15, 2, 0)</f>
        <v>中前</v>
      </c>
      <c r="F165">
        <v>2</v>
      </c>
      <c r="G165">
        <v>126</v>
      </c>
      <c r="H165" s="44">
        <v>1800</v>
      </c>
      <c r="I165" s="15" t="s">
        <v>391</v>
      </c>
      <c r="J165">
        <v>1</v>
      </c>
      <c r="K165">
        <v>49.77</v>
      </c>
      <c r="L165">
        <v>28</v>
      </c>
      <c r="M165">
        <v>9</v>
      </c>
      <c r="N165">
        <v>22</v>
      </c>
      <c r="O165" s="31" t="s">
        <v>435</v>
      </c>
      <c r="P165" s="35" t="s">
        <v>455</v>
      </c>
      <c r="Q165">
        <v>3</v>
      </c>
      <c r="R165">
        <v>73</v>
      </c>
      <c r="S165" s="15" t="s">
        <v>34</v>
      </c>
      <c r="T165" t="s">
        <v>548</v>
      </c>
      <c r="U165">
        <v>7</v>
      </c>
      <c r="V165">
        <v>6</v>
      </c>
      <c r="W165">
        <v>6</v>
      </c>
      <c r="X165">
        <v>5</v>
      </c>
      <c r="Y165">
        <v>8</v>
      </c>
      <c r="AA165">
        <v>1124</v>
      </c>
      <c r="AB165" t="s">
        <v>736</v>
      </c>
    </row>
    <row r="166" spans="1:28" hidden="1" x14ac:dyDescent="0.25">
      <c r="A166" s="15" t="s">
        <v>167</v>
      </c>
      <c r="B166" s="16" t="s">
        <v>171</v>
      </c>
      <c r="C166">
        <v>3.4</v>
      </c>
      <c r="D166">
        <v>8</v>
      </c>
      <c r="E166" s="29" t="str">
        <f>VLOOKUP(U166, method!$A$1:$B$15, 2, 0)</f>
        <v>留後</v>
      </c>
      <c r="F166">
        <v>7</v>
      </c>
      <c r="G166">
        <v>135</v>
      </c>
      <c r="H166" s="46">
        <v>1400</v>
      </c>
      <c r="I166" s="18" t="s">
        <v>12</v>
      </c>
      <c r="J166">
        <v>1</v>
      </c>
      <c r="K166">
        <v>22.62</v>
      </c>
      <c r="L166">
        <v>1</v>
      </c>
      <c r="M166">
        <v>7</v>
      </c>
      <c r="N166">
        <v>25</v>
      </c>
      <c r="O166" t="s">
        <v>532</v>
      </c>
      <c r="P166" s="35" t="s">
        <v>455</v>
      </c>
      <c r="Q166">
        <v>4</v>
      </c>
      <c r="R166">
        <v>60</v>
      </c>
      <c r="S166" s="19" t="s">
        <v>57</v>
      </c>
      <c r="T166" t="s">
        <v>558</v>
      </c>
      <c r="U166">
        <v>11</v>
      </c>
      <c r="V166">
        <v>10</v>
      </c>
      <c r="W166">
        <v>12</v>
      </c>
      <c r="X166">
        <v>8</v>
      </c>
      <c r="AA166">
        <v>1071</v>
      </c>
      <c r="AB166" t="s">
        <v>768</v>
      </c>
    </row>
    <row r="167" spans="1:28" hidden="1" x14ac:dyDescent="0.25">
      <c r="A167" s="15" t="s">
        <v>167</v>
      </c>
      <c r="B167" s="16" t="s">
        <v>171</v>
      </c>
      <c r="C167">
        <v>9.6</v>
      </c>
      <c r="D167">
        <v>7</v>
      </c>
      <c r="E167" s="28" t="str">
        <f>VLOOKUP(U167, method!$A$1:$B$15, 2, 0)</f>
        <v>中前</v>
      </c>
      <c r="F167">
        <v>6</v>
      </c>
      <c r="G167">
        <v>116</v>
      </c>
      <c r="H167" s="46">
        <v>1650</v>
      </c>
      <c r="I167" s="18" t="s">
        <v>201</v>
      </c>
      <c r="J167">
        <v>1</v>
      </c>
      <c r="K167">
        <v>39.85</v>
      </c>
      <c r="L167">
        <v>7</v>
      </c>
      <c r="M167">
        <v>5</v>
      </c>
      <c r="N167">
        <v>25</v>
      </c>
      <c r="O167" s="31" t="s">
        <v>439</v>
      </c>
      <c r="P167" s="35" t="s">
        <v>455</v>
      </c>
      <c r="Q167">
        <v>3</v>
      </c>
      <c r="R167">
        <v>61</v>
      </c>
      <c r="S167" s="15" t="s">
        <v>34</v>
      </c>
      <c r="T167">
        <v>5</v>
      </c>
      <c r="U167">
        <v>5</v>
      </c>
      <c r="V167">
        <v>6</v>
      </c>
      <c r="W167">
        <v>6</v>
      </c>
      <c r="X167">
        <v>7</v>
      </c>
      <c r="AA167">
        <v>1091</v>
      </c>
      <c r="AB167" t="s">
        <v>158</v>
      </c>
    </row>
    <row r="168" spans="1:28" hidden="1" x14ac:dyDescent="0.25">
      <c r="A168" s="15" t="s">
        <v>167</v>
      </c>
      <c r="B168" s="16" t="s">
        <v>171</v>
      </c>
      <c r="C168">
        <v>17</v>
      </c>
      <c r="D168" s="33">
        <v>3</v>
      </c>
      <c r="E168" s="28" t="str">
        <f>VLOOKUP(U168, method!$A$1:$B$15, 2, 0)</f>
        <v>中前</v>
      </c>
      <c r="F168">
        <v>5</v>
      </c>
      <c r="G168">
        <v>116</v>
      </c>
      <c r="H168" s="46">
        <v>1650</v>
      </c>
      <c r="I168" s="18" t="s">
        <v>201</v>
      </c>
      <c r="J168">
        <v>1</v>
      </c>
      <c r="K168">
        <v>39.39</v>
      </c>
      <c r="L168">
        <v>16</v>
      </c>
      <c r="M168">
        <v>4</v>
      </c>
      <c r="N168">
        <v>25</v>
      </c>
      <c r="O168" s="30" t="s">
        <v>445</v>
      </c>
      <c r="P168" s="35" t="s">
        <v>436</v>
      </c>
      <c r="Q168">
        <v>3</v>
      </c>
      <c r="R168">
        <v>61</v>
      </c>
      <c r="S168" s="15" t="s">
        <v>34</v>
      </c>
      <c r="T168" s="10" t="s">
        <v>597</v>
      </c>
      <c r="U168">
        <v>5</v>
      </c>
      <c r="V168">
        <v>5</v>
      </c>
      <c r="W168">
        <v>6</v>
      </c>
      <c r="X168">
        <v>3</v>
      </c>
      <c r="AA168">
        <v>1078</v>
      </c>
      <c r="AB168" t="s">
        <v>158</v>
      </c>
    </row>
    <row r="169" spans="1:28" hidden="1" x14ac:dyDescent="0.25">
      <c r="A169" s="15" t="s">
        <v>167</v>
      </c>
      <c r="B169" s="16" t="s">
        <v>171</v>
      </c>
      <c r="C169">
        <v>27</v>
      </c>
      <c r="D169">
        <v>10</v>
      </c>
      <c r="E169" s="27" t="str">
        <f>VLOOKUP(U169, method!$A$1:$B$15, 2, 0)</f>
        <v>中後</v>
      </c>
      <c r="F169">
        <v>8</v>
      </c>
      <c r="G169">
        <v>123</v>
      </c>
      <c r="H169" s="46">
        <v>1400</v>
      </c>
      <c r="I169" s="20" t="s">
        <v>56</v>
      </c>
      <c r="J169">
        <v>1</v>
      </c>
      <c r="K169">
        <v>22.31</v>
      </c>
      <c r="L169">
        <v>6</v>
      </c>
      <c r="M169">
        <v>4</v>
      </c>
      <c r="N169">
        <v>25</v>
      </c>
      <c r="O169" t="s">
        <v>469</v>
      </c>
      <c r="P169" s="35" t="s">
        <v>455</v>
      </c>
      <c r="Q169">
        <v>3</v>
      </c>
      <c r="R169">
        <v>63</v>
      </c>
      <c r="S169" s="15" t="s">
        <v>34</v>
      </c>
      <c r="T169">
        <v>4</v>
      </c>
      <c r="U169">
        <v>10</v>
      </c>
      <c r="V169">
        <v>11</v>
      </c>
      <c r="W169">
        <v>11</v>
      </c>
      <c r="X169">
        <v>10</v>
      </c>
      <c r="AA169">
        <v>1091</v>
      </c>
      <c r="AB169" t="s">
        <v>635</v>
      </c>
    </row>
    <row r="170" spans="1:28" hidden="1" x14ac:dyDescent="0.25">
      <c r="A170" s="15" t="s">
        <v>167</v>
      </c>
      <c r="B170" s="16" t="s">
        <v>171</v>
      </c>
      <c r="C170">
        <v>42</v>
      </c>
      <c r="D170">
        <v>8</v>
      </c>
      <c r="E170" s="27" t="str">
        <f>VLOOKUP(U170, method!$A$1:$B$15, 2, 0)</f>
        <v>中後</v>
      </c>
      <c r="F170">
        <v>7</v>
      </c>
      <c r="G170">
        <v>120</v>
      </c>
      <c r="H170" s="46">
        <v>1600</v>
      </c>
      <c r="I170" s="15" t="s">
        <v>391</v>
      </c>
      <c r="J170">
        <v>1</v>
      </c>
      <c r="K170">
        <v>34.54</v>
      </c>
      <c r="L170">
        <v>9</v>
      </c>
      <c r="M170">
        <v>3</v>
      </c>
      <c r="N170">
        <v>25</v>
      </c>
      <c r="O170" t="s">
        <v>532</v>
      </c>
      <c r="P170" s="35" t="s">
        <v>436</v>
      </c>
      <c r="Q170">
        <v>3</v>
      </c>
      <c r="R170">
        <v>65</v>
      </c>
      <c r="S170" s="15" t="s">
        <v>34</v>
      </c>
      <c r="T170">
        <v>5</v>
      </c>
      <c r="U170">
        <v>9</v>
      </c>
      <c r="V170">
        <v>10</v>
      </c>
      <c r="W170">
        <v>11</v>
      </c>
      <c r="X170">
        <v>8</v>
      </c>
      <c r="AA170">
        <v>1083</v>
      </c>
      <c r="AB170" t="s">
        <v>773</v>
      </c>
    </row>
    <row r="171" spans="1:28" hidden="1" x14ac:dyDescent="0.25">
      <c r="A171" s="15" t="s">
        <v>167</v>
      </c>
      <c r="B171" s="16" t="s">
        <v>171</v>
      </c>
      <c r="C171">
        <v>41</v>
      </c>
      <c r="D171">
        <v>9</v>
      </c>
      <c r="E171" s="29" t="str">
        <f>VLOOKUP(U171, method!$A$1:$B$15, 2, 0)</f>
        <v>留後</v>
      </c>
      <c r="F171">
        <v>13</v>
      </c>
      <c r="G171">
        <v>122</v>
      </c>
      <c r="H171" s="44">
        <v>1800</v>
      </c>
      <c r="I171" s="15" t="s">
        <v>391</v>
      </c>
      <c r="J171">
        <v>1</v>
      </c>
      <c r="K171">
        <v>48.67</v>
      </c>
      <c r="L171">
        <v>9</v>
      </c>
      <c r="M171">
        <v>2</v>
      </c>
      <c r="N171">
        <v>25</v>
      </c>
      <c r="O171" t="s">
        <v>532</v>
      </c>
      <c r="P171" s="35" t="s">
        <v>455</v>
      </c>
      <c r="Q171">
        <v>3</v>
      </c>
      <c r="R171">
        <v>67</v>
      </c>
      <c r="S171" s="15" t="s">
        <v>34</v>
      </c>
      <c r="T171" t="s">
        <v>774</v>
      </c>
      <c r="U171">
        <v>11</v>
      </c>
      <c r="V171">
        <v>14</v>
      </c>
      <c r="W171">
        <v>13</v>
      </c>
      <c r="X171">
        <v>10</v>
      </c>
      <c r="Y171">
        <v>9</v>
      </c>
      <c r="AA171">
        <v>1098</v>
      </c>
      <c r="AB171" t="s">
        <v>776</v>
      </c>
    </row>
    <row r="172" spans="1:28" hidden="1" x14ac:dyDescent="0.25">
      <c r="A172" s="15" t="s">
        <v>167</v>
      </c>
      <c r="B172" s="16" t="s">
        <v>171</v>
      </c>
      <c r="C172">
        <v>46</v>
      </c>
      <c r="D172">
        <v>9</v>
      </c>
      <c r="E172" s="27" t="str">
        <f>VLOOKUP(U172, method!$A$1:$B$15, 2, 0)</f>
        <v>中後</v>
      </c>
      <c r="F172">
        <v>9</v>
      </c>
      <c r="G172">
        <v>120</v>
      </c>
      <c r="H172" s="46">
        <v>1600</v>
      </c>
      <c r="I172" s="15" t="s">
        <v>391</v>
      </c>
      <c r="J172">
        <v>1</v>
      </c>
      <c r="K172">
        <v>34.630000000000003</v>
      </c>
      <c r="L172">
        <v>12</v>
      </c>
      <c r="M172">
        <v>1</v>
      </c>
      <c r="N172">
        <v>25</v>
      </c>
      <c r="O172" t="s">
        <v>631</v>
      </c>
      <c r="P172" s="35" t="s">
        <v>455</v>
      </c>
      <c r="Q172" t="s">
        <v>777</v>
      </c>
      <c r="R172">
        <v>68</v>
      </c>
      <c r="S172" s="15" t="s">
        <v>34</v>
      </c>
      <c r="T172" t="s">
        <v>456</v>
      </c>
      <c r="U172">
        <v>10</v>
      </c>
      <c r="V172">
        <v>7</v>
      </c>
      <c r="W172">
        <v>10</v>
      </c>
      <c r="X172">
        <v>9</v>
      </c>
      <c r="AA172">
        <v>1092</v>
      </c>
      <c r="AB172" t="s">
        <v>779</v>
      </c>
    </row>
    <row r="173" spans="1:28" hidden="1" x14ac:dyDescent="0.25">
      <c r="A173" s="15" t="s">
        <v>167</v>
      </c>
      <c r="B173" s="16" t="s">
        <v>171</v>
      </c>
      <c r="C173">
        <v>35</v>
      </c>
      <c r="D173">
        <v>9</v>
      </c>
      <c r="E173" s="28" t="str">
        <f>VLOOKUP(U173, method!$A$1:$B$15, 2, 0)</f>
        <v>中前</v>
      </c>
      <c r="F173">
        <v>6</v>
      </c>
      <c r="G173">
        <v>129</v>
      </c>
      <c r="H173" s="44">
        <v>1800</v>
      </c>
      <c r="I173" s="16" t="s">
        <v>406</v>
      </c>
      <c r="J173">
        <v>1</v>
      </c>
      <c r="K173">
        <v>48.4</v>
      </c>
      <c r="L173">
        <v>8</v>
      </c>
      <c r="M173">
        <v>12</v>
      </c>
      <c r="N173">
        <v>24</v>
      </c>
      <c r="O173" t="s">
        <v>545</v>
      </c>
      <c r="P173" s="35" t="s">
        <v>455</v>
      </c>
      <c r="Q173">
        <v>3</v>
      </c>
      <c r="R173">
        <v>70</v>
      </c>
      <c r="S173" s="15" t="s">
        <v>34</v>
      </c>
      <c r="T173" t="s">
        <v>480</v>
      </c>
      <c r="U173">
        <v>4</v>
      </c>
      <c r="V173">
        <v>4</v>
      </c>
      <c r="W173">
        <v>4</v>
      </c>
      <c r="X173">
        <v>4</v>
      </c>
      <c r="Y173">
        <v>9</v>
      </c>
      <c r="AA173">
        <v>1098</v>
      </c>
      <c r="AB173" t="s">
        <v>782</v>
      </c>
    </row>
    <row r="174" spans="1:28" hidden="1" x14ac:dyDescent="0.25">
      <c r="A174" s="15" t="s">
        <v>167</v>
      </c>
      <c r="B174" s="16" t="s">
        <v>171</v>
      </c>
      <c r="C174">
        <v>26</v>
      </c>
      <c r="D174">
        <v>10</v>
      </c>
      <c r="E174" s="28" t="str">
        <f>VLOOKUP(U174, method!$A$1:$B$15, 2, 0)</f>
        <v>中前</v>
      </c>
      <c r="F174">
        <v>10</v>
      </c>
      <c r="G174">
        <v>127</v>
      </c>
      <c r="H174" s="46">
        <v>2000</v>
      </c>
      <c r="I174" s="19" t="s">
        <v>388</v>
      </c>
      <c r="J174">
        <v>2</v>
      </c>
      <c r="K174">
        <v>2.42</v>
      </c>
      <c r="L174">
        <v>17</v>
      </c>
      <c r="M174">
        <v>11</v>
      </c>
      <c r="N174">
        <v>24</v>
      </c>
      <c r="O174" t="s">
        <v>469</v>
      </c>
      <c r="P174" s="35" t="s">
        <v>455</v>
      </c>
      <c r="Q174">
        <v>3</v>
      </c>
      <c r="R174">
        <v>72</v>
      </c>
      <c r="S174" s="15" t="s">
        <v>34</v>
      </c>
      <c r="T174">
        <v>6</v>
      </c>
      <c r="U174">
        <v>7</v>
      </c>
      <c r="V174">
        <v>8</v>
      </c>
      <c r="W174">
        <v>8</v>
      </c>
      <c r="X174">
        <v>13</v>
      </c>
      <c r="Y174">
        <v>10</v>
      </c>
      <c r="AA174">
        <v>1093</v>
      </c>
      <c r="AB174" t="s">
        <v>596</v>
      </c>
    </row>
    <row r="175" spans="1:28" hidden="1" x14ac:dyDescent="0.25">
      <c r="A175" s="15" t="s">
        <v>167</v>
      </c>
      <c r="B175" s="16" t="s">
        <v>171</v>
      </c>
      <c r="C175">
        <v>7</v>
      </c>
      <c r="D175">
        <v>12</v>
      </c>
      <c r="E175" s="28" t="str">
        <f>VLOOKUP(U175, method!$A$1:$B$15, 2, 0)</f>
        <v>中前</v>
      </c>
      <c r="F175">
        <v>6</v>
      </c>
      <c r="G175">
        <v>130</v>
      </c>
      <c r="H175" s="46">
        <v>1600</v>
      </c>
      <c r="I175" s="19" t="s">
        <v>388</v>
      </c>
      <c r="J175">
        <v>1</v>
      </c>
      <c r="K175">
        <v>35.54</v>
      </c>
      <c r="L175">
        <v>20</v>
      </c>
      <c r="M175">
        <v>10</v>
      </c>
      <c r="N175">
        <v>24</v>
      </c>
      <c r="O175" t="s">
        <v>469</v>
      </c>
      <c r="P175" s="35" t="s">
        <v>436</v>
      </c>
      <c r="Q175">
        <v>3</v>
      </c>
      <c r="R175">
        <v>73</v>
      </c>
      <c r="S175" s="15" t="s">
        <v>34</v>
      </c>
      <c r="T175" t="s">
        <v>546</v>
      </c>
      <c r="U175">
        <v>4</v>
      </c>
      <c r="V175">
        <v>5</v>
      </c>
      <c r="W175">
        <v>7</v>
      </c>
      <c r="X175">
        <v>12</v>
      </c>
      <c r="AA175">
        <v>1090</v>
      </c>
      <c r="AB175" t="s">
        <v>463</v>
      </c>
    </row>
    <row r="176" spans="1:28" hidden="1" x14ac:dyDescent="0.25">
      <c r="A176" s="15" t="s">
        <v>167</v>
      </c>
      <c r="B176" s="16" t="s">
        <v>171</v>
      </c>
      <c r="C176">
        <v>3.9</v>
      </c>
      <c r="D176" s="33">
        <v>3</v>
      </c>
      <c r="E176" s="28" t="str">
        <f>VLOOKUP(U176, method!$A$1:$B$15, 2, 0)</f>
        <v>中前</v>
      </c>
      <c r="F176">
        <v>3</v>
      </c>
      <c r="G176">
        <v>128</v>
      </c>
      <c r="H176" s="46">
        <v>1600</v>
      </c>
      <c r="I176" s="18" t="s">
        <v>12</v>
      </c>
      <c r="J176">
        <v>1</v>
      </c>
      <c r="K176">
        <v>34.380000000000003</v>
      </c>
      <c r="L176">
        <v>28</v>
      </c>
      <c r="M176">
        <v>9</v>
      </c>
      <c r="N176">
        <v>24</v>
      </c>
      <c r="O176" t="s">
        <v>532</v>
      </c>
      <c r="P176" s="35" t="s">
        <v>455</v>
      </c>
      <c r="Q176">
        <v>3</v>
      </c>
      <c r="R176">
        <v>72</v>
      </c>
      <c r="S176" s="15" t="s">
        <v>34</v>
      </c>
      <c r="T176" s="10" t="s">
        <v>376</v>
      </c>
      <c r="U176">
        <v>4</v>
      </c>
      <c r="V176">
        <v>4</v>
      </c>
      <c r="W176">
        <v>4</v>
      </c>
      <c r="X176">
        <v>3</v>
      </c>
      <c r="AA176">
        <v>1092</v>
      </c>
      <c r="AB176" t="s">
        <v>463</v>
      </c>
    </row>
    <row r="177" spans="1:28" hidden="1" x14ac:dyDescent="0.25">
      <c r="A177" s="15" t="s">
        <v>167</v>
      </c>
      <c r="B177" s="16" t="s">
        <v>171</v>
      </c>
      <c r="C177">
        <v>34</v>
      </c>
      <c r="D177" s="33">
        <v>2</v>
      </c>
      <c r="E177" s="29" t="str">
        <f>VLOOKUP(U177, method!$A$1:$B$15, 2, 0)</f>
        <v>留後</v>
      </c>
      <c r="F177">
        <v>12</v>
      </c>
      <c r="G177">
        <v>125</v>
      </c>
      <c r="H177" s="46">
        <v>1400</v>
      </c>
      <c r="I177" s="19" t="s">
        <v>388</v>
      </c>
      <c r="J177">
        <v>1</v>
      </c>
      <c r="K177">
        <v>21.48</v>
      </c>
      <c r="L177">
        <v>15</v>
      </c>
      <c r="M177">
        <v>9</v>
      </c>
      <c r="N177">
        <v>24</v>
      </c>
      <c r="O177" t="s">
        <v>491</v>
      </c>
      <c r="P177" s="35" t="s">
        <v>436</v>
      </c>
      <c r="Q177">
        <v>3</v>
      </c>
      <c r="R177">
        <v>70</v>
      </c>
      <c r="S177" s="15" t="s">
        <v>34</v>
      </c>
      <c r="T177" s="10">
        <v>2</v>
      </c>
      <c r="U177">
        <v>14</v>
      </c>
      <c r="V177">
        <v>12</v>
      </c>
      <c r="W177">
        <v>9</v>
      </c>
      <c r="X177">
        <v>2</v>
      </c>
      <c r="AA177">
        <v>1083</v>
      </c>
      <c r="AB177" t="s">
        <v>463</v>
      </c>
    </row>
    <row r="178" spans="1:28" hidden="1" x14ac:dyDescent="0.25">
      <c r="A178" s="15" t="s">
        <v>167</v>
      </c>
      <c r="B178" s="16" t="s">
        <v>171</v>
      </c>
      <c r="C178">
        <v>38</v>
      </c>
      <c r="D178" s="34">
        <v>5</v>
      </c>
      <c r="E178" s="28" t="str">
        <f>VLOOKUP(U178, method!$A$1:$B$15, 2, 0)</f>
        <v>中前</v>
      </c>
      <c r="F178">
        <v>2</v>
      </c>
      <c r="G178">
        <v>125</v>
      </c>
      <c r="H178" s="46">
        <v>1650</v>
      </c>
      <c r="I178" s="19" t="s">
        <v>388</v>
      </c>
      <c r="J178">
        <v>1</v>
      </c>
      <c r="K178">
        <v>40.78</v>
      </c>
      <c r="L178">
        <v>4</v>
      </c>
      <c r="M178">
        <v>7</v>
      </c>
      <c r="N178">
        <v>24</v>
      </c>
      <c r="O178" s="31" t="s">
        <v>439</v>
      </c>
      <c r="P178" s="35" t="s">
        <v>455</v>
      </c>
      <c r="Q178">
        <v>3</v>
      </c>
      <c r="R178">
        <v>70</v>
      </c>
      <c r="S178" s="15" t="s">
        <v>34</v>
      </c>
      <c r="T178" s="10" t="s">
        <v>442</v>
      </c>
      <c r="U178">
        <v>6</v>
      </c>
      <c r="V178">
        <v>6</v>
      </c>
      <c r="W178">
        <v>8</v>
      </c>
      <c r="X178">
        <v>5</v>
      </c>
      <c r="AA178">
        <v>1071</v>
      </c>
      <c r="AB178" t="s">
        <v>463</v>
      </c>
    </row>
    <row r="179" spans="1:28" hidden="1" x14ac:dyDescent="0.25">
      <c r="A179" s="15" t="s">
        <v>167</v>
      </c>
      <c r="B179" s="17" t="s">
        <v>173</v>
      </c>
      <c r="C179">
        <v>17</v>
      </c>
      <c r="D179">
        <v>6</v>
      </c>
      <c r="E179" s="28" t="str">
        <f>VLOOKUP(U179, method!$A$1:$B$15, 2, 0)</f>
        <v>中前</v>
      </c>
      <c r="F179">
        <v>1</v>
      </c>
      <c r="G179">
        <v>135</v>
      </c>
      <c r="H179" s="44">
        <v>1800</v>
      </c>
      <c r="I179" s="18" t="s">
        <v>201</v>
      </c>
      <c r="J179">
        <v>1</v>
      </c>
      <c r="K179">
        <v>51.76</v>
      </c>
      <c r="L179">
        <v>4</v>
      </c>
      <c r="M179">
        <v>6</v>
      </c>
      <c r="N179">
        <v>25</v>
      </c>
      <c r="O179" s="31" t="s">
        <v>439</v>
      </c>
      <c r="P179" s="36" t="s">
        <v>440</v>
      </c>
      <c r="Q179">
        <v>4</v>
      </c>
      <c r="R179">
        <v>60</v>
      </c>
      <c r="S179" s="25" t="s">
        <v>89</v>
      </c>
      <c r="T179" t="s">
        <v>536</v>
      </c>
      <c r="U179">
        <v>5</v>
      </c>
      <c r="V179">
        <v>5</v>
      </c>
      <c r="W179">
        <v>6</v>
      </c>
      <c r="X179">
        <v>7</v>
      </c>
      <c r="Y179">
        <v>6</v>
      </c>
      <c r="AA179">
        <v>1126</v>
      </c>
      <c r="AB179" t="s">
        <v>175</v>
      </c>
    </row>
    <row r="180" spans="1:28" hidden="1" x14ac:dyDescent="0.25">
      <c r="A180" s="15" t="s">
        <v>167</v>
      </c>
      <c r="B180" s="17" t="s">
        <v>173</v>
      </c>
      <c r="C180">
        <v>93</v>
      </c>
      <c r="D180">
        <v>13</v>
      </c>
      <c r="E180" s="29" t="str">
        <f>VLOOKUP(U180, method!$A$1:$B$15, 2, 0)</f>
        <v>留後</v>
      </c>
      <c r="F180">
        <v>14</v>
      </c>
      <c r="G180">
        <v>117</v>
      </c>
      <c r="H180" s="46">
        <v>2000</v>
      </c>
      <c r="I180" s="15" t="s">
        <v>391</v>
      </c>
      <c r="J180">
        <v>2</v>
      </c>
      <c r="K180">
        <v>3.56</v>
      </c>
      <c r="L180">
        <v>25</v>
      </c>
      <c r="M180">
        <v>5</v>
      </c>
      <c r="N180">
        <v>25</v>
      </c>
      <c r="O180" t="s">
        <v>545</v>
      </c>
      <c r="P180" s="35" t="s">
        <v>455</v>
      </c>
      <c r="Q180">
        <v>3</v>
      </c>
      <c r="R180">
        <v>61</v>
      </c>
      <c r="S180" s="25" t="s">
        <v>89</v>
      </c>
      <c r="T180" t="s">
        <v>791</v>
      </c>
      <c r="U180">
        <v>13</v>
      </c>
      <c r="V180">
        <v>11</v>
      </c>
      <c r="W180">
        <v>13</v>
      </c>
      <c r="X180">
        <v>13</v>
      </c>
      <c r="Y180">
        <v>13</v>
      </c>
      <c r="AA180">
        <v>1126</v>
      </c>
      <c r="AB180" t="s">
        <v>175</v>
      </c>
    </row>
    <row r="181" spans="1:28" hidden="1" x14ac:dyDescent="0.25">
      <c r="A181" s="15" t="s">
        <v>167</v>
      </c>
      <c r="B181" s="17" t="s">
        <v>173</v>
      </c>
      <c r="C181">
        <v>19</v>
      </c>
      <c r="D181">
        <v>9</v>
      </c>
      <c r="E181" s="27" t="str">
        <f>VLOOKUP(U181, method!$A$1:$B$15, 2, 0)</f>
        <v>中後</v>
      </c>
      <c r="F181">
        <v>9</v>
      </c>
      <c r="G181">
        <v>120</v>
      </c>
      <c r="H181" s="44">
        <v>1800</v>
      </c>
      <c r="I181" s="21" t="s">
        <v>61</v>
      </c>
      <c r="J181">
        <v>1</v>
      </c>
      <c r="K181">
        <v>49.92</v>
      </c>
      <c r="L181">
        <v>14</v>
      </c>
      <c r="M181">
        <v>5</v>
      </c>
      <c r="N181">
        <v>25</v>
      </c>
      <c r="O181" s="30" t="s">
        <v>445</v>
      </c>
      <c r="P181" s="35" t="s">
        <v>436</v>
      </c>
      <c r="Q181">
        <v>3</v>
      </c>
      <c r="R181">
        <v>63</v>
      </c>
      <c r="S181" s="25" t="s">
        <v>89</v>
      </c>
      <c r="T181" t="s">
        <v>519</v>
      </c>
      <c r="U181">
        <v>9</v>
      </c>
      <c r="V181">
        <v>9</v>
      </c>
      <c r="W181">
        <v>9</v>
      </c>
      <c r="X181">
        <v>6</v>
      </c>
      <c r="Y181">
        <v>9</v>
      </c>
      <c r="AA181">
        <v>1122</v>
      </c>
      <c r="AB181" t="s">
        <v>175</v>
      </c>
    </row>
    <row r="182" spans="1:28" hidden="1" x14ac:dyDescent="0.25">
      <c r="A182" s="15" t="s">
        <v>167</v>
      </c>
      <c r="B182" s="17" t="s">
        <v>173</v>
      </c>
      <c r="C182">
        <v>27</v>
      </c>
      <c r="D182" s="33">
        <v>3</v>
      </c>
      <c r="E182" s="27" t="str">
        <f>VLOOKUP(U182, method!$A$1:$B$15, 2, 0)</f>
        <v>中後</v>
      </c>
      <c r="F182">
        <v>3</v>
      </c>
      <c r="G182">
        <v>120</v>
      </c>
      <c r="H182" s="44">
        <v>1800</v>
      </c>
      <c r="I182" s="21" t="s">
        <v>61</v>
      </c>
      <c r="J182">
        <v>1</v>
      </c>
      <c r="K182">
        <v>48.86</v>
      </c>
      <c r="L182">
        <v>23</v>
      </c>
      <c r="M182">
        <v>4</v>
      </c>
      <c r="N182">
        <v>25</v>
      </c>
      <c r="O182" s="31" t="s">
        <v>435</v>
      </c>
      <c r="P182" s="35" t="s">
        <v>455</v>
      </c>
      <c r="Q182">
        <v>3</v>
      </c>
      <c r="R182">
        <v>63</v>
      </c>
      <c r="S182" s="25" t="s">
        <v>89</v>
      </c>
      <c r="T182" t="s">
        <v>529</v>
      </c>
      <c r="U182">
        <v>9</v>
      </c>
      <c r="V182">
        <v>9</v>
      </c>
      <c r="W182">
        <v>9</v>
      </c>
      <c r="X182">
        <v>9</v>
      </c>
      <c r="Y182">
        <v>3</v>
      </c>
      <c r="AA182">
        <v>1118</v>
      </c>
      <c r="AB182" t="s">
        <v>175</v>
      </c>
    </row>
    <row r="183" spans="1:28" hidden="1" x14ac:dyDescent="0.25">
      <c r="A183" s="15" t="s">
        <v>167</v>
      </c>
      <c r="B183" s="17" t="s">
        <v>173</v>
      </c>
      <c r="C183">
        <v>36</v>
      </c>
      <c r="D183">
        <v>10</v>
      </c>
      <c r="E183" s="29" t="str">
        <f>VLOOKUP(U183, method!$A$1:$B$15, 2, 0)</f>
        <v>留後</v>
      </c>
      <c r="F183">
        <v>9</v>
      </c>
      <c r="G183">
        <v>121</v>
      </c>
      <c r="H183" s="46">
        <v>1650</v>
      </c>
      <c r="I183" s="21" t="s">
        <v>61</v>
      </c>
      <c r="J183">
        <v>1</v>
      </c>
      <c r="K183">
        <v>40.26</v>
      </c>
      <c r="L183">
        <v>16</v>
      </c>
      <c r="M183">
        <v>4</v>
      </c>
      <c r="N183">
        <v>25</v>
      </c>
      <c r="O183" s="30" t="s">
        <v>445</v>
      </c>
      <c r="P183" s="35" t="s">
        <v>436</v>
      </c>
      <c r="Q183">
        <v>3</v>
      </c>
      <c r="R183">
        <v>65</v>
      </c>
      <c r="S183" s="25" t="s">
        <v>89</v>
      </c>
      <c r="T183" t="s">
        <v>473</v>
      </c>
      <c r="U183">
        <v>11</v>
      </c>
      <c r="V183">
        <v>11</v>
      </c>
      <c r="W183">
        <v>12</v>
      </c>
      <c r="X183">
        <v>10</v>
      </c>
      <c r="AA183">
        <v>1120</v>
      </c>
      <c r="AB183" t="s">
        <v>175</v>
      </c>
    </row>
    <row r="184" spans="1:28" hidden="1" x14ac:dyDescent="0.25">
      <c r="A184" s="15" t="s">
        <v>167</v>
      </c>
      <c r="B184" s="17" t="s">
        <v>173</v>
      </c>
      <c r="C184">
        <v>22</v>
      </c>
      <c r="D184">
        <v>6</v>
      </c>
      <c r="E184" s="27" t="str">
        <f>VLOOKUP(U184, method!$A$1:$B$15, 2, 0)</f>
        <v>中後</v>
      </c>
      <c r="F184">
        <v>8</v>
      </c>
      <c r="G184">
        <v>122</v>
      </c>
      <c r="H184" s="46">
        <v>1650</v>
      </c>
      <c r="I184" s="15" t="s">
        <v>391</v>
      </c>
      <c r="J184">
        <v>1</v>
      </c>
      <c r="K184">
        <v>39.11</v>
      </c>
      <c r="L184">
        <v>2</v>
      </c>
      <c r="M184">
        <v>4</v>
      </c>
      <c r="N184">
        <v>25</v>
      </c>
      <c r="O184" s="31" t="s">
        <v>451</v>
      </c>
      <c r="P184" s="35" t="s">
        <v>436</v>
      </c>
      <c r="Q184">
        <v>3</v>
      </c>
      <c r="R184">
        <v>67</v>
      </c>
      <c r="S184" s="25" t="s">
        <v>89</v>
      </c>
      <c r="T184" t="s">
        <v>529</v>
      </c>
      <c r="U184">
        <v>9</v>
      </c>
      <c r="V184">
        <v>9</v>
      </c>
      <c r="W184">
        <v>10</v>
      </c>
      <c r="X184">
        <v>6</v>
      </c>
      <c r="AA184">
        <v>1120</v>
      </c>
      <c r="AB184" t="s">
        <v>175</v>
      </c>
    </row>
    <row r="185" spans="1:28" hidden="1" x14ac:dyDescent="0.25">
      <c r="A185" s="15" t="s">
        <v>167</v>
      </c>
      <c r="B185" s="17" t="s">
        <v>173</v>
      </c>
      <c r="C185">
        <v>59</v>
      </c>
      <c r="D185" s="33">
        <v>3</v>
      </c>
      <c r="E185" s="28" t="str">
        <f>VLOOKUP(U185, method!$A$1:$B$15, 2, 0)</f>
        <v>中前</v>
      </c>
      <c r="F185">
        <v>3</v>
      </c>
      <c r="G185">
        <v>117</v>
      </c>
      <c r="H185" s="46">
        <v>1650</v>
      </c>
      <c r="I185" s="15" t="s">
        <v>391</v>
      </c>
      <c r="J185">
        <v>1</v>
      </c>
      <c r="K185">
        <v>39.29</v>
      </c>
      <c r="L185">
        <v>26</v>
      </c>
      <c r="M185">
        <v>2</v>
      </c>
      <c r="N185">
        <v>25</v>
      </c>
      <c r="O185" s="31" t="s">
        <v>435</v>
      </c>
      <c r="P185" s="35" t="s">
        <v>455</v>
      </c>
      <c r="Q185">
        <v>3</v>
      </c>
      <c r="R185">
        <v>67</v>
      </c>
      <c r="S185" s="25" t="s">
        <v>89</v>
      </c>
      <c r="T185" s="10" t="s">
        <v>526</v>
      </c>
      <c r="U185">
        <v>6</v>
      </c>
      <c r="V185">
        <v>6</v>
      </c>
      <c r="W185">
        <v>6</v>
      </c>
      <c r="X185">
        <v>3</v>
      </c>
      <c r="AA185">
        <v>1110</v>
      </c>
      <c r="AB185" t="s">
        <v>175</v>
      </c>
    </row>
    <row r="186" spans="1:28" hidden="1" x14ac:dyDescent="0.25">
      <c r="A186" s="15" t="s">
        <v>167</v>
      </c>
      <c r="B186" s="17" t="s">
        <v>173</v>
      </c>
      <c r="C186">
        <v>30</v>
      </c>
      <c r="D186">
        <v>10</v>
      </c>
      <c r="E186" s="28" t="str">
        <f>VLOOKUP(U186, method!$A$1:$B$15, 2, 0)</f>
        <v>中前</v>
      </c>
      <c r="F186">
        <v>3</v>
      </c>
      <c r="G186">
        <v>127</v>
      </c>
      <c r="H186" s="46">
        <v>1650</v>
      </c>
      <c r="I186" s="20" t="s">
        <v>56</v>
      </c>
      <c r="J186">
        <v>1</v>
      </c>
      <c r="K186">
        <v>42.3</v>
      </c>
      <c r="L186">
        <v>5</v>
      </c>
      <c r="M186">
        <v>6</v>
      </c>
      <c r="N186">
        <v>24</v>
      </c>
      <c r="O186" s="31" t="s">
        <v>439</v>
      </c>
      <c r="P186" s="36" t="s">
        <v>440</v>
      </c>
      <c r="Q186">
        <v>3</v>
      </c>
      <c r="R186">
        <v>69</v>
      </c>
      <c r="S186" s="25" t="s">
        <v>89</v>
      </c>
      <c r="T186" t="s">
        <v>485</v>
      </c>
      <c r="U186">
        <v>6</v>
      </c>
      <c r="V186">
        <v>6</v>
      </c>
      <c r="W186">
        <v>7</v>
      </c>
      <c r="X186">
        <v>10</v>
      </c>
      <c r="AA186">
        <v>1142</v>
      </c>
      <c r="AB186" t="s">
        <v>175</v>
      </c>
    </row>
    <row r="187" spans="1:28" hidden="1" x14ac:dyDescent="0.25">
      <c r="A187" s="15" t="s">
        <v>167</v>
      </c>
      <c r="B187" s="17" t="s">
        <v>173</v>
      </c>
      <c r="C187">
        <v>49</v>
      </c>
      <c r="D187">
        <v>13</v>
      </c>
      <c r="E187" s="28" t="str">
        <f>VLOOKUP(U187, method!$A$1:$B$15, 2, 0)</f>
        <v>中前</v>
      </c>
      <c r="F187">
        <v>7</v>
      </c>
      <c r="G187">
        <v>128</v>
      </c>
      <c r="H187" s="46">
        <v>2000</v>
      </c>
      <c r="I187" s="20" t="s">
        <v>56</v>
      </c>
      <c r="J187">
        <v>2</v>
      </c>
      <c r="K187">
        <v>5.35</v>
      </c>
      <c r="L187">
        <v>3</v>
      </c>
      <c r="M187">
        <v>3</v>
      </c>
      <c r="N187">
        <v>24</v>
      </c>
      <c r="O187" t="s">
        <v>469</v>
      </c>
      <c r="P187" s="35" t="s">
        <v>455</v>
      </c>
      <c r="Q187">
        <v>3</v>
      </c>
      <c r="R187">
        <v>71</v>
      </c>
      <c r="S187" s="25" t="s">
        <v>89</v>
      </c>
      <c r="T187" t="s">
        <v>801</v>
      </c>
      <c r="U187">
        <v>4</v>
      </c>
      <c r="V187">
        <v>5</v>
      </c>
      <c r="W187">
        <v>6</v>
      </c>
      <c r="X187">
        <v>7</v>
      </c>
      <c r="Y187">
        <v>13</v>
      </c>
      <c r="AA187">
        <v>1187</v>
      </c>
      <c r="AB187" t="s">
        <v>803</v>
      </c>
    </row>
    <row r="188" spans="1:28" hidden="1" x14ac:dyDescent="0.25">
      <c r="A188" s="15" t="s">
        <v>167</v>
      </c>
      <c r="B188" s="17" t="s">
        <v>173</v>
      </c>
      <c r="C188">
        <v>13</v>
      </c>
      <c r="D188">
        <v>10</v>
      </c>
      <c r="E188" s="28" t="str">
        <f>VLOOKUP(U188, method!$A$1:$B$15, 2, 0)</f>
        <v>中前</v>
      </c>
      <c r="F188">
        <v>1</v>
      </c>
      <c r="G188">
        <v>127</v>
      </c>
      <c r="H188" s="44">
        <v>1800</v>
      </c>
      <c r="I188" s="24" t="s">
        <v>146</v>
      </c>
      <c r="J188">
        <v>1</v>
      </c>
      <c r="K188">
        <v>51.42</v>
      </c>
      <c r="L188">
        <v>15</v>
      </c>
      <c r="M188">
        <v>2</v>
      </c>
      <c r="N188">
        <v>24</v>
      </c>
      <c r="O188" s="31" t="s">
        <v>435</v>
      </c>
      <c r="P188" s="35" t="s">
        <v>455</v>
      </c>
      <c r="Q188">
        <v>3</v>
      </c>
      <c r="R188">
        <v>72</v>
      </c>
      <c r="S188" s="25" t="s">
        <v>89</v>
      </c>
      <c r="T188">
        <v>4</v>
      </c>
      <c r="U188">
        <v>5</v>
      </c>
      <c r="V188">
        <v>4</v>
      </c>
      <c r="W188">
        <v>3</v>
      </c>
      <c r="X188">
        <v>4</v>
      </c>
      <c r="Y188">
        <v>10</v>
      </c>
      <c r="AA188">
        <v>1179</v>
      </c>
      <c r="AB188" t="s">
        <v>30</v>
      </c>
    </row>
    <row r="189" spans="1:28" hidden="1" x14ac:dyDescent="0.25">
      <c r="A189" s="15" t="s">
        <v>167</v>
      </c>
      <c r="B189" s="17" t="s">
        <v>173</v>
      </c>
      <c r="C189">
        <v>8.3000000000000007</v>
      </c>
      <c r="D189">
        <v>9</v>
      </c>
      <c r="E189" s="27" t="str">
        <f>VLOOKUP(U189, method!$A$1:$B$15, 2, 0)</f>
        <v>中後</v>
      </c>
      <c r="F189">
        <v>8</v>
      </c>
      <c r="G189">
        <v>129</v>
      </c>
      <c r="H189" s="46">
        <v>1650</v>
      </c>
      <c r="I189" s="22" t="s">
        <v>33</v>
      </c>
      <c r="J189">
        <v>1</v>
      </c>
      <c r="K189">
        <v>41.32</v>
      </c>
      <c r="L189">
        <v>31</v>
      </c>
      <c r="M189">
        <v>1</v>
      </c>
      <c r="N189">
        <v>24</v>
      </c>
      <c r="O189" s="31" t="s">
        <v>439</v>
      </c>
      <c r="P189" s="35" t="s">
        <v>455</v>
      </c>
      <c r="Q189">
        <v>3</v>
      </c>
      <c r="R189">
        <v>72</v>
      </c>
      <c r="S189" s="25" t="s">
        <v>89</v>
      </c>
      <c r="T189">
        <v>8</v>
      </c>
      <c r="U189">
        <v>10</v>
      </c>
      <c r="V189">
        <v>11</v>
      </c>
      <c r="W189">
        <v>11</v>
      </c>
      <c r="X189">
        <v>9</v>
      </c>
      <c r="AA189">
        <v>1175</v>
      </c>
      <c r="AB189" t="s">
        <v>30</v>
      </c>
    </row>
    <row r="190" spans="1:28" hidden="1" x14ac:dyDescent="0.25">
      <c r="A190" s="15" t="s">
        <v>167</v>
      </c>
      <c r="B190" s="17" t="s">
        <v>173</v>
      </c>
      <c r="C190">
        <v>6.7</v>
      </c>
      <c r="D190" s="33">
        <v>2</v>
      </c>
      <c r="E190" s="26" t="str">
        <f>VLOOKUP(U190, method!$A$1:$B$15, 2, 0)</f>
        <v>放頭</v>
      </c>
      <c r="F190">
        <v>1</v>
      </c>
      <c r="G190">
        <v>126</v>
      </c>
      <c r="H190" s="44">
        <v>1800</v>
      </c>
      <c r="I190" s="21" t="s">
        <v>61</v>
      </c>
      <c r="J190">
        <v>1</v>
      </c>
      <c r="K190">
        <v>50.45</v>
      </c>
      <c r="L190">
        <v>10</v>
      </c>
      <c r="M190">
        <v>1</v>
      </c>
      <c r="N190">
        <v>24</v>
      </c>
      <c r="O190" s="30" t="s">
        <v>445</v>
      </c>
      <c r="P190" s="35" t="s">
        <v>455</v>
      </c>
      <c r="Q190">
        <v>3</v>
      </c>
      <c r="R190">
        <v>70</v>
      </c>
      <c r="S190" s="25" t="s">
        <v>89</v>
      </c>
      <c r="T190" s="10" t="s">
        <v>613</v>
      </c>
      <c r="U190">
        <v>3</v>
      </c>
      <c r="V190">
        <v>5</v>
      </c>
      <c r="W190">
        <v>4</v>
      </c>
      <c r="X190">
        <v>4</v>
      </c>
      <c r="Y190">
        <v>2</v>
      </c>
      <c r="AA190">
        <v>1166</v>
      </c>
      <c r="AB190" t="s">
        <v>30</v>
      </c>
    </row>
    <row r="191" spans="1:28" hidden="1" x14ac:dyDescent="0.25">
      <c r="A191" s="15" t="s">
        <v>167</v>
      </c>
      <c r="B191" s="17" t="s">
        <v>173</v>
      </c>
      <c r="C191">
        <v>8.3000000000000007</v>
      </c>
      <c r="D191" s="34">
        <v>5</v>
      </c>
      <c r="E191" s="26" t="str">
        <f>VLOOKUP(U191, method!$A$1:$B$15, 2, 0)</f>
        <v>放頭</v>
      </c>
      <c r="F191">
        <v>8</v>
      </c>
      <c r="G191">
        <v>127</v>
      </c>
      <c r="H191" s="44">
        <v>1800</v>
      </c>
      <c r="I191" s="21" t="s">
        <v>61</v>
      </c>
      <c r="J191">
        <v>1</v>
      </c>
      <c r="K191">
        <v>49.78</v>
      </c>
      <c r="L191">
        <v>29</v>
      </c>
      <c r="M191">
        <v>11</v>
      </c>
      <c r="N191">
        <v>23</v>
      </c>
      <c r="O191" s="31" t="s">
        <v>451</v>
      </c>
      <c r="P191" s="35" t="s">
        <v>455</v>
      </c>
      <c r="Q191">
        <v>3</v>
      </c>
      <c r="R191">
        <v>70</v>
      </c>
      <c r="S191" s="25" t="s">
        <v>89</v>
      </c>
      <c r="T191" t="s">
        <v>536</v>
      </c>
      <c r="U191">
        <v>3</v>
      </c>
      <c r="V191">
        <v>4</v>
      </c>
      <c r="W191">
        <v>4</v>
      </c>
      <c r="X191">
        <v>3</v>
      </c>
      <c r="Y191">
        <v>5</v>
      </c>
      <c r="AA191">
        <v>1171</v>
      </c>
      <c r="AB191" t="s">
        <v>30</v>
      </c>
    </row>
    <row r="192" spans="1:28" hidden="1" x14ac:dyDescent="0.25">
      <c r="A192" s="15" t="s">
        <v>167</v>
      </c>
      <c r="B192" s="17" t="s">
        <v>173</v>
      </c>
      <c r="C192">
        <v>6.6</v>
      </c>
      <c r="D192" s="33">
        <v>1</v>
      </c>
      <c r="E192" s="28" t="str">
        <f>VLOOKUP(U192, method!$A$1:$B$15, 2, 0)</f>
        <v>中前</v>
      </c>
      <c r="F192">
        <v>2</v>
      </c>
      <c r="G192">
        <v>120</v>
      </c>
      <c r="H192" s="44">
        <v>1800</v>
      </c>
      <c r="I192" s="21" t="s">
        <v>61</v>
      </c>
      <c r="J192">
        <v>1</v>
      </c>
      <c r="K192">
        <v>48.33</v>
      </c>
      <c r="L192">
        <v>8</v>
      </c>
      <c r="M192">
        <v>11</v>
      </c>
      <c r="N192">
        <v>23</v>
      </c>
      <c r="O192" s="31" t="s">
        <v>439</v>
      </c>
      <c r="P192" s="35" t="s">
        <v>455</v>
      </c>
      <c r="Q192">
        <v>3</v>
      </c>
      <c r="R192">
        <v>65</v>
      </c>
      <c r="S192" s="25" t="s">
        <v>89</v>
      </c>
      <c r="T192" s="10" t="s">
        <v>376</v>
      </c>
      <c r="U192">
        <v>4</v>
      </c>
      <c r="V192">
        <v>3</v>
      </c>
      <c r="W192">
        <v>3</v>
      </c>
      <c r="X192">
        <v>3</v>
      </c>
      <c r="Y192">
        <v>1</v>
      </c>
      <c r="AA192">
        <v>1166</v>
      </c>
      <c r="AB192" t="s">
        <v>30</v>
      </c>
    </row>
    <row r="193" spans="1:28" hidden="1" x14ac:dyDescent="0.25">
      <c r="A193" s="15" t="s">
        <v>167</v>
      </c>
      <c r="B193" s="17" t="s">
        <v>173</v>
      </c>
      <c r="C193">
        <v>5.9</v>
      </c>
      <c r="D193" s="33">
        <v>3</v>
      </c>
      <c r="E193" s="28" t="str">
        <f>VLOOKUP(U193, method!$A$1:$B$15, 2, 0)</f>
        <v>中前</v>
      </c>
      <c r="F193">
        <v>5</v>
      </c>
      <c r="G193">
        <v>120</v>
      </c>
      <c r="H193" s="46">
        <v>1650</v>
      </c>
      <c r="I193" s="20" t="s">
        <v>56</v>
      </c>
      <c r="J193">
        <v>1</v>
      </c>
      <c r="K193">
        <v>41.72</v>
      </c>
      <c r="L193">
        <v>29</v>
      </c>
      <c r="M193">
        <v>10</v>
      </c>
      <c r="N193">
        <v>23</v>
      </c>
      <c r="O193" s="31" t="s">
        <v>435</v>
      </c>
      <c r="P193" s="35" t="s">
        <v>455</v>
      </c>
      <c r="Q193">
        <v>3</v>
      </c>
      <c r="R193">
        <v>64</v>
      </c>
      <c r="S193" s="25" t="s">
        <v>89</v>
      </c>
      <c r="T193" s="10" t="s">
        <v>526</v>
      </c>
      <c r="U193">
        <v>6</v>
      </c>
      <c r="V193">
        <v>6</v>
      </c>
      <c r="W193">
        <v>6</v>
      </c>
      <c r="X193">
        <v>3</v>
      </c>
      <c r="AA193">
        <v>1159</v>
      </c>
      <c r="AB193" t="s">
        <v>30</v>
      </c>
    </row>
    <row r="194" spans="1:28" hidden="1" x14ac:dyDescent="0.25">
      <c r="A194" s="15" t="s">
        <v>167</v>
      </c>
      <c r="B194" s="17" t="s">
        <v>173</v>
      </c>
      <c r="C194">
        <v>5.2</v>
      </c>
      <c r="D194" s="33">
        <v>1</v>
      </c>
      <c r="E194" s="28" t="str">
        <f>VLOOKUP(U194, method!$A$1:$B$15, 2, 0)</f>
        <v>中前</v>
      </c>
      <c r="F194">
        <v>5</v>
      </c>
      <c r="G194">
        <v>134</v>
      </c>
      <c r="H194" s="46">
        <v>1650</v>
      </c>
      <c r="I194" s="22" t="s">
        <v>33</v>
      </c>
      <c r="J194">
        <v>1</v>
      </c>
      <c r="K194">
        <v>40.21</v>
      </c>
      <c r="L194">
        <v>11</v>
      </c>
      <c r="M194">
        <v>10</v>
      </c>
      <c r="N194">
        <v>23</v>
      </c>
      <c r="O194" s="31" t="s">
        <v>439</v>
      </c>
      <c r="P194" s="35" t="s">
        <v>455</v>
      </c>
      <c r="Q194">
        <v>4</v>
      </c>
      <c r="R194">
        <v>59</v>
      </c>
      <c r="S194" s="25" t="s">
        <v>89</v>
      </c>
      <c r="T194" s="10" t="s">
        <v>376</v>
      </c>
      <c r="U194">
        <v>6</v>
      </c>
      <c r="V194">
        <v>5</v>
      </c>
      <c r="W194">
        <v>4</v>
      </c>
      <c r="X194">
        <v>1</v>
      </c>
      <c r="AA194">
        <v>1162</v>
      </c>
      <c r="AB194" t="s">
        <v>30</v>
      </c>
    </row>
    <row r="195" spans="1:28" hidden="1" x14ac:dyDescent="0.25">
      <c r="A195" s="15" t="s">
        <v>167</v>
      </c>
      <c r="B195" s="17" t="s">
        <v>173</v>
      </c>
      <c r="C195">
        <v>18</v>
      </c>
      <c r="D195" s="34">
        <v>5</v>
      </c>
      <c r="E195" s="29" t="str">
        <f>VLOOKUP(U195, method!$A$1:$B$15, 2, 0)</f>
        <v>留後</v>
      </c>
      <c r="F195">
        <v>5</v>
      </c>
      <c r="G195">
        <v>134</v>
      </c>
      <c r="H195" s="46">
        <v>1400</v>
      </c>
      <c r="I195" s="22" t="s">
        <v>33</v>
      </c>
      <c r="J195">
        <v>1</v>
      </c>
      <c r="K195">
        <v>22.16</v>
      </c>
      <c r="L195">
        <v>17</v>
      </c>
      <c r="M195">
        <v>9</v>
      </c>
      <c r="N195">
        <v>23</v>
      </c>
      <c r="O195" t="s">
        <v>551</v>
      </c>
      <c r="P195" s="35" t="s">
        <v>455</v>
      </c>
      <c r="Q195">
        <v>4</v>
      </c>
      <c r="R195">
        <v>59</v>
      </c>
      <c r="S195" s="25" t="s">
        <v>89</v>
      </c>
      <c r="T195" s="10" t="s">
        <v>526</v>
      </c>
      <c r="U195">
        <v>12</v>
      </c>
      <c r="V195">
        <v>11</v>
      </c>
      <c r="W195">
        <v>9</v>
      </c>
      <c r="X195">
        <v>5</v>
      </c>
      <c r="AA195">
        <v>1145</v>
      </c>
      <c r="AB195" t="s">
        <v>92</v>
      </c>
    </row>
    <row r="196" spans="1:28" hidden="1" x14ac:dyDescent="0.25">
      <c r="A196" s="15" t="s">
        <v>167</v>
      </c>
      <c r="B196" s="17" t="s">
        <v>173</v>
      </c>
      <c r="C196">
        <v>13</v>
      </c>
      <c r="D196" s="34">
        <v>4</v>
      </c>
      <c r="E196" s="27" t="str">
        <f>VLOOKUP(U196, method!$A$1:$B$15, 2, 0)</f>
        <v>中後</v>
      </c>
      <c r="F196">
        <v>12</v>
      </c>
      <c r="G196">
        <v>134</v>
      </c>
      <c r="H196" s="46">
        <v>1650</v>
      </c>
      <c r="I196" s="22" t="s">
        <v>33</v>
      </c>
      <c r="J196">
        <v>1</v>
      </c>
      <c r="K196">
        <v>41.31</v>
      </c>
      <c r="L196">
        <v>28</v>
      </c>
      <c r="M196">
        <v>6</v>
      </c>
      <c r="N196">
        <v>23</v>
      </c>
      <c r="O196" s="31" t="s">
        <v>435</v>
      </c>
      <c r="P196" s="35" t="s">
        <v>455</v>
      </c>
      <c r="Q196">
        <v>4</v>
      </c>
      <c r="R196">
        <v>59</v>
      </c>
      <c r="S196" s="25" t="s">
        <v>89</v>
      </c>
      <c r="T196" s="10" t="s">
        <v>488</v>
      </c>
      <c r="U196">
        <v>8</v>
      </c>
      <c r="V196">
        <v>6</v>
      </c>
      <c r="W196">
        <v>6</v>
      </c>
      <c r="X196">
        <v>4</v>
      </c>
      <c r="AA196">
        <v>1148</v>
      </c>
      <c r="AB196" t="s">
        <v>113</v>
      </c>
    </row>
    <row r="197" spans="1:28" hidden="1" x14ac:dyDescent="0.25">
      <c r="A197" s="15" t="s">
        <v>167</v>
      </c>
      <c r="B197" s="17" t="s">
        <v>173</v>
      </c>
      <c r="C197">
        <v>4</v>
      </c>
      <c r="D197" s="33">
        <v>1</v>
      </c>
      <c r="E197" s="28" t="str">
        <f>VLOOKUP(U197, method!$A$1:$B$15, 2, 0)</f>
        <v>中前</v>
      </c>
      <c r="F197">
        <v>2</v>
      </c>
      <c r="G197">
        <v>129</v>
      </c>
      <c r="H197" s="46">
        <v>1650</v>
      </c>
      <c r="I197" s="22" t="s">
        <v>33</v>
      </c>
      <c r="J197">
        <v>1</v>
      </c>
      <c r="K197">
        <v>41.06</v>
      </c>
      <c r="L197">
        <v>7</v>
      </c>
      <c r="M197">
        <v>6</v>
      </c>
      <c r="N197">
        <v>23</v>
      </c>
      <c r="O197" s="31" t="s">
        <v>439</v>
      </c>
      <c r="P197" s="35" t="s">
        <v>455</v>
      </c>
      <c r="Q197">
        <v>4</v>
      </c>
      <c r="R197">
        <v>54</v>
      </c>
      <c r="S197" s="25" t="s">
        <v>89</v>
      </c>
      <c r="T197" s="10" t="s">
        <v>613</v>
      </c>
      <c r="U197">
        <v>7</v>
      </c>
      <c r="V197">
        <v>7</v>
      </c>
      <c r="W197">
        <v>7</v>
      </c>
      <c r="X197">
        <v>1</v>
      </c>
      <c r="AA197">
        <v>1133</v>
      </c>
      <c r="AB197" t="s">
        <v>113</v>
      </c>
    </row>
    <row r="198" spans="1:28" hidden="1" x14ac:dyDescent="0.25">
      <c r="A198" s="15" t="s">
        <v>167</v>
      </c>
      <c r="B198" s="17" t="s">
        <v>173</v>
      </c>
      <c r="C198">
        <v>7.1</v>
      </c>
      <c r="D198" s="34">
        <v>4</v>
      </c>
      <c r="E198" s="28" t="str">
        <f>VLOOKUP(U198, method!$A$1:$B$15, 2, 0)</f>
        <v>中前</v>
      </c>
      <c r="F198">
        <v>1</v>
      </c>
      <c r="G198">
        <v>131</v>
      </c>
      <c r="H198" s="46">
        <v>1650</v>
      </c>
      <c r="I198" s="20" t="s">
        <v>817</v>
      </c>
      <c r="J198">
        <v>1</v>
      </c>
      <c r="K198">
        <v>40.85</v>
      </c>
      <c r="L198">
        <v>24</v>
      </c>
      <c r="M198">
        <v>5</v>
      </c>
      <c r="N198">
        <v>23</v>
      </c>
      <c r="O198" s="31" t="s">
        <v>435</v>
      </c>
      <c r="P198" s="35" t="s">
        <v>455</v>
      </c>
      <c r="Q198">
        <v>4</v>
      </c>
      <c r="R198">
        <v>55</v>
      </c>
      <c r="S198" s="25" t="s">
        <v>89</v>
      </c>
      <c r="T198" s="10" t="s">
        <v>498</v>
      </c>
      <c r="U198">
        <v>4</v>
      </c>
      <c r="V198">
        <v>4</v>
      </c>
      <c r="W198">
        <v>4</v>
      </c>
      <c r="X198">
        <v>4</v>
      </c>
      <c r="AA198">
        <v>1127</v>
      </c>
      <c r="AB198" t="s">
        <v>113</v>
      </c>
    </row>
    <row r="199" spans="1:28" hidden="1" x14ac:dyDescent="0.25">
      <c r="A199" s="15" t="s">
        <v>167</v>
      </c>
      <c r="B199" s="17" t="s">
        <v>173</v>
      </c>
      <c r="C199">
        <v>32</v>
      </c>
      <c r="D199">
        <v>6</v>
      </c>
      <c r="E199" s="29" t="str">
        <f>VLOOKUP(U199, method!$A$1:$B$15, 2, 0)</f>
        <v>留後</v>
      </c>
      <c r="F199">
        <v>14</v>
      </c>
      <c r="G199">
        <v>130</v>
      </c>
      <c r="H199" s="46">
        <v>1200</v>
      </c>
      <c r="I199" s="20" t="s">
        <v>56</v>
      </c>
      <c r="J199">
        <v>1</v>
      </c>
      <c r="K199">
        <v>12.3</v>
      </c>
      <c r="L199">
        <v>7</v>
      </c>
      <c r="M199">
        <v>5</v>
      </c>
      <c r="N199">
        <v>23</v>
      </c>
      <c r="O199" t="s">
        <v>551</v>
      </c>
      <c r="P199" s="36" t="s">
        <v>698</v>
      </c>
      <c r="Q199">
        <v>4</v>
      </c>
      <c r="R199">
        <v>55</v>
      </c>
      <c r="S199" s="25" t="s">
        <v>89</v>
      </c>
      <c r="T199" t="s">
        <v>536</v>
      </c>
      <c r="U199">
        <v>13</v>
      </c>
      <c r="V199">
        <v>12</v>
      </c>
      <c r="W199">
        <v>6</v>
      </c>
      <c r="AA199">
        <v>1132</v>
      </c>
      <c r="AB199" t="s">
        <v>819</v>
      </c>
    </row>
    <row r="200" spans="1:28" hidden="1" x14ac:dyDescent="0.25">
      <c r="A200" s="15" t="s">
        <v>167</v>
      </c>
      <c r="B200" s="17" t="s">
        <v>173</v>
      </c>
      <c r="C200">
        <v>4.2</v>
      </c>
      <c r="D200" s="34">
        <v>5</v>
      </c>
      <c r="E200" s="28" t="str">
        <f>VLOOKUP(U200, method!$A$1:$B$15, 2, 0)</f>
        <v>中前</v>
      </c>
      <c r="F200">
        <v>2</v>
      </c>
      <c r="G200">
        <v>131</v>
      </c>
      <c r="H200" s="46">
        <v>1650</v>
      </c>
      <c r="I200" s="20" t="s">
        <v>56</v>
      </c>
      <c r="J200">
        <v>1</v>
      </c>
      <c r="K200">
        <v>40.71</v>
      </c>
      <c r="L200">
        <v>22</v>
      </c>
      <c r="M200">
        <v>2</v>
      </c>
      <c r="N200">
        <v>23</v>
      </c>
      <c r="O200" s="31" t="s">
        <v>451</v>
      </c>
      <c r="P200" s="35" t="s">
        <v>436</v>
      </c>
      <c r="Q200">
        <v>4</v>
      </c>
      <c r="R200">
        <v>55</v>
      </c>
      <c r="S200" s="25" t="s">
        <v>89</v>
      </c>
      <c r="T200" t="s">
        <v>529</v>
      </c>
      <c r="U200">
        <v>5</v>
      </c>
      <c r="V200">
        <v>4</v>
      </c>
      <c r="W200">
        <v>4</v>
      </c>
      <c r="X200">
        <v>5</v>
      </c>
      <c r="AA200">
        <v>1147</v>
      </c>
      <c r="AB200" t="s">
        <v>64</v>
      </c>
    </row>
    <row r="201" spans="1:28" hidden="1" x14ac:dyDescent="0.25">
      <c r="A201" s="15" t="s">
        <v>167</v>
      </c>
      <c r="B201" s="17" t="s">
        <v>173</v>
      </c>
      <c r="C201">
        <v>21</v>
      </c>
      <c r="D201" s="33">
        <v>1</v>
      </c>
      <c r="E201" s="27" t="str">
        <f>VLOOKUP(U201, method!$A$1:$B$15, 2, 0)</f>
        <v>中後</v>
      </c>
      <c r="F201">
        <v>4</v>
      </c>
      <c r="G201">
        <v>125</v>
      </c>
      <c r="H201" s="46">
        <v>1650</v>
      </c>
      <c r="I201" s="20" t="s">
        <v>56</v>
      </c>
      <c r="J201">
        <v>1</v>
      </c>
      <c r="K201">
        <v>40.58</v>
      </c>
      <c r="L201">
        <v>28</v>
      </c>
      <c r="M201">
        <v>12</v>
      </c>
      <c r="N201">
        <v>22</v>
      </c>
      <c r="O201" s="31" t="s">
        <v>451</v>
      </c>
      <c r="P201" s="35" t="s">
        <v>455</v>
      </c>
      <c r="Q201">
        <v>4</v>
      </c>
      <c r="R201">
        <v>50</v>
      </c>
      <c r="S201" s="25" t="s">
        <v>89</v>
      </c>
      <c r="T201" s="10" t="s">
        <v>376</v>
      </c>
      <c r="U201">
        <v>8</v>
      </c>
      <c r="V201">
        <v>9</v>
      </c>
      <c r="W201">
        <v>10</v>
      </c>
      <c r="X201">
        <v>1</v>
      </c>
      <c r="AA201">
        <v>1134</v>
      </c>
      <c r="AB201" t="s">
        <v>823</v>
      </c>
    </row>
    <row r="202" spans="1:28" hidden="1" x14ac:dyDescent="0.25">
      <c r="A202" s="15" t="s">
        <v>167</v>
      </c>
      <c r="B202" s="17" t="s">
        <v>173</v>
      </c>
      <c r="C202">
        <v>125</v>
      </c>
      <c r="D202">
        <v>9</v>
      </c>
      <c r="E202" s="29" t="str">
        <f>VLOOKUP(U202, method!$A$1:$B$15, 2, 0)</f>
        <v>留後</v>
      </c>
      <c r="F202">
        <v>13</v>
      </c>
      <c r="G202">
        <v>127</v>
      </c>
      <c r="H202" s="46">
        <v>1400</v>
      </c>
      <c r="I202" s="21" t="s">
        <v>825</v>
      </c>
      <c r="J202">
        <v>1</v>
      </c>
      <c r="K202">
        <v>22.63</v>
      </c>
      <c r="L202">
        <v>27</v>
      </c>
      <c r="M202">
        <v>11</v>
      </c>
      <c r="N202">
        <v>22</v>
      </c>
      <c r="O202" t="s">
        <v>532</v>
      </c>
      <c r="P202" s="35" t="s">
        <v>455</v>
      </c>
      <c r="Q202">
        <v>4</v>
      </c>
      <c r="R202">
        <v>52</v>
      </c>
      <c r="S202" s="25" t="s">
        <v>89</v>
      </c>
      <c r="T202" t="s">
        <v>519</v>
      </c>
      <c r="U202">
        <v>14</v>
      </c>
      <c r="V202">
        <v>14</v>
      </c>
      <c r="W202">
        <v>13</v>
      </c>
      <c r="X202">
        <v>9</v>
      </c>
      <c r="AA202">
        <v>1123</v>
      </c>
      <c r="AB202" t="s">
        <v>463</v>
      </c>
    </row>
    <row r="203" spans="1:28" hidden="1" x14ac:dyDescent="0.25">
      <c r="A203" s="15" t="s">
        <v>167</v>
      </c>
      <c r="B203" s="17" t="s">
        <v>173</v>
      </c>
      <c r="C203">
        <v>12</v>
      </c>
      <c r="D203" s="34">
        <v>5</v>
      </c>
      <c r="E203" s="28" t="str">
        <f>VLOOKUP(U203, method!$A$1:$B$15, 2, 0)</f>
        <v>中前</v>
      </c>
      <c r="F203">
        <v>5</v>
      </c>
      <c r="G203">
        <v>127</v>
      </c>
      <c r="H203" s="46">
        <v>1200</v>
      </c>
      <c r="I203" s="15" t="s">
        <v>390</v>
      </c>
      <c r="J203">
        <v>1</v>
      </c>
      <c r="K203">
        <v>10.33</v>
      </c>
      <c r="L203">
        <v>16</v>
      </c>
      <c r="M203">
        <v>10</v>
      </c>
      <c r="N203">
        <v>22</v>
      </c>
      <c r="O203" t="s">
        <v>491</v>
      </c>
      <c r="P203" s="35" t="s">
        <v>436</v>
      </c>
      <c r="Q203" t="s">
        <v>826</v>
      </c>
      <c r="R203">
        <v>53</v>
      </c>
      <c r="S203" s="25" t="s">
        <v>89</v>
      </c>
      <c r="T203" t="s">
        <v>637</v>
      </c>
      <c r="U203">
        <v>6</v>
      </c>
      <c r="V203">
        <v>6</v>
      </c>
      <c r="W203">
        <v>5</v>
      </c>
      <c r="AA203">
        <v>1127</v>
      </c>
      <c r="AB203" t="s">
        <v>463</v>
      </c>
    </row>
    <row r="204" spans="1:28" hidden="1" x14ac:dyDescent="0.25">
      <c r="A204" s="15" t="s">
        <v>167</v>
      </c>
      <c r="B204" s="18" t="s">
        <v>177</v>
      </c>
      <c r="C204">
        <v>7.3</v>
      </c>
      <c r="D204">
        <v>7</v>
      </c>
      <c r="E204" s="28" t="str">
        <f>VLOOKUP(U204, method!$A$1:$B$15, 2, 0)</f>
        <v>中前</v>
      </c>
      <c r="F204">
        <v>4</v>
      </c>
      <c r="G204">
        <v>135</v>
      </c>
      <c r="H204" s="46">
        <v>1650</v>
      </c>
      <c r="I204" s="14" t="s">
        <v>50</v>
      </c>
      <c r="J204">
        <v>1</v>
      </c>
      <c r="K204">
        <v>40.369999999999997</v>
      </c>
      <c r="L204">
        <v>25</v>
      </c>
      <c r="M204">
        <v>6</v>
      </c>
      <c r="N204">
        <v>25</v>
      </c>
      <c r="O204" s="31" t="s">
        <v>435</v>
      </c>
      <c r="P204" s="35" t="s">
        <v>436</v>
      </c>
      <c r="Q204">
        <v>4</v>
      </c>
      <c r="R204">
        <v>60</v>
      </c>
      <c r="S204" s="17" t="s">
        <v>116</v>
      </c>
      <c r="T204" t="s">
        <v>536</v>
      </c>
      <c r="U204">
        <v>7</v>
      </c>
      <c r="V204">
        <v>8</v>
      </c>
      <c r="W204">
        <v>8</v>
      </c>
      <c r="X204">
        <v>7</v>
      </c>
      <c r="AA204">
        <v>1003</v>
      </c>
      <c r="AB204" t="s">
        <v>16</v>
      </c>
    </row>
    <row r="205" spans="1:28" hidden="1" x14ac:dyDescent="0.25">
      <c r="A205" s="15" t="s">
        <v>167</v>
      </c>
      <c r="B205" s="18" t="s">
        <v>177</v>
      </c>
      <c r="C205">
        <v>16</v>
      </c>
      <c r="D205">
        <v>6</v>
      </c>
      <c r="E205" s="29" t="str">
        <f>VLOOKUP(U205, method!$A$1:$B$15, 2, 0)</f>
        <v>留後</v>
      </c>
      <c r="F205">
        <v>9</v>
      </c>
      <c r="G205">
        <v>118</v>
      </c>
      <c r="H205" s="46">
        <v>1650</v>
      </c>
      <c r="I205" s="25" t="s">
        <v>26</v>
      </c>
      <c r="J205">
        <v>1</v>
      </c>
      <c r="K205">
        <v>40.590000000000003</v>
      </c>
      <c r="L205">
        <v>4</v>
      </c>
      <c r="M205">
        <v>6</v>
      </c>
      <c r="N205">
        <v>25</v>
      </c>
      <c r="O205" s="31" t="s">
        <v>439</v>
      </c>
      <c r="P205" s="36" t="s">
        <v>440</v>
      </c>
      <c r="Q205">
        <v>3</v>
      </c>
      <c r="R205">
        <v>60</v>
      </c>
      <c r="S205" s="17" t="s">
        <v>116</v>
      </c>
      <c r="T205" t="s">
        <v>465</v>
      </c>
      <c r="U205">
        <v>11</v>
      </c>
      <c r="V205">
        <v>11</v>
      </c>
      <c r="W205">
        <v>10</v>
      </c>
      <c r="X205">
        <v>6</v>
      </c>
      <c r="AA205">
        <v>999</v>
      </c>
      <c r="AB205" t="s">
        <v>16</v>
      </c>
    </row>
    <row r="206" spans="1:28" hidden="1" x14ac:dyDescent="0.25">
      <c r="A206" s="15" t="s">
        <v>167</v>
      </c>
      <c r="B206" s="18" t="s">
        <v>177</v>
      </c>
      <c r="C206">
        <v>11</v>
      </c>
      <c r="D206" s="33">
        <v>2</v>
      </c>
      <c r="E206" s="27" t="str">
        <f>VLOOKUP(U206, method!$A$1:$B$15, 2, 0)</f>
        <v>中後</v>
      </c>
      <c r="F206">
        <v>9</v>
      </c>
      <c r="G206">
        <v>135</v>
      </c>
      <c r="H206" s="46">
        <v>1650</v>
      </c>
      <c r="I206" s="14" t="s">
        <v>50</v>
      </c>
      <c r="J206">
        <v>1</v>
      </c>
      <c r="K206">
        <v>40.119999999999997</v>
      </c>
      <c r="L206">
        <v>21</v>
      </c>
      <c r="M206">
        <v>5</v>
      </c>
      <c r="N206">
        <v>25</v>
      </c>
      <c r="O206" s="31" t="s">
        <v>435</v>
      </c>
      <c r="P206" s="35" t="s">
        <v>436</v>
      </c>
      <c r="Q206">
        <v>4</v>
      </c>
      <c r="R206">
        <v>60</v>
      </c>
      <c r="S206" s="17" t="s">
        <v>116</v>
      </c>
      <c r="T206" s="10" t="s">
        <v>597</v>
      </c>
      <c r="U206">
        <v>9</v>
      </c>
      <c r="V206">
        <v>6</v>
      </c>
      <c r="W206">
        <v>5</v>
      </c>
      <c r="X206">
        <v>2</v>
      </c>
      <c r="AA206">
        <v>985</v>
      </c>
      <c r="AB206" t="s">
        <v>16</v>
      </c>
    </row>
    <row r="207" spans="1:28" hidden="1" x14ac:dyDescent="0.25">
      <c r="A207" s="15" t="s">
        <v>167</v>
      </c>
      <c r="B207" s="18" t="s">
        <v>177</v>
      </c>
      <c r="C207">
        <v>30</v>
      </c>
      <c r="D207">
        <v>11</v>
      </c>
      <c r="E207" s="28" t="str">
        <f>VLOOKUP(U207, method!$A$1:$B$15, 2, 0)</f>
        <v>中前</v>
      </c>
      <c r="F207">
        <v>2</v>
      </c>
      <c r="G207">
        <v>118</v>
      </c>
      <c r="H207" s="46">
        <v>1600</v>
      </c>
      <c r="I207" s="25" t="s">
        <v>26</v>
      </c>
      <c r="J207">
        <v>1</v>
      </c>
      <c r="K207">
        <v>35.840000000000003</v>
      </c>
      <c r="L207">
        <v>18</v>
      </c>
      <c r="M207">
        <v>5</v>
      </c>
      <c r="N207">
        <v>25</v>
      </c>
      <c r="O207" t="s">
        <v>631</v>
      </c>
      <c r="P207" s="35" t="s">
        <v>436</v>
      </c>
      <c r="Q207">
        <v>3</v>
      </c>
      <c r="R207">
        <v>60</v>
      </c>
      <c r="S207" s="17" t="s">
        <v>116</v>
      </c>
      <c r="T207" t="s">
        <v>546</v>
      </c>
      <c r="U207">
        <v>7</v>
      </c>
      <c r="V207">
        <v>6</v>
      </c>
      <c r="W207">
        <v>7</v>
      </c>
      <c r="X207">
        <v>11</v>
      </c>
      <c r="AA207">
        <v>1003</v>
      </c>
      <c r="AB207" t="s">
        <v>16</v>
      </c>
    </row>
    <row r="208" spans="1:28" hidden="1" x14ac:dyDescent="0.25">
      <c r="A208" s="15" t="s">
        <v>167</v>
      </c>
      <c r="B208" s="18" t="s">
        <v>177</v>
      </c>
      <c r="C208">
        <v>108</v>
      </c>
      <c r="D208">
        <v>8</v>
      </c>
      <c r="E208" s="29" t="str">
        <f>VLOOKUP(U208, method!$A$1:$B$15, 2, 0)</f>
        <v>留後</v>
      </c>
      <c r="F208">
        <v>7</v>
      </c>
      <c r="G208">
        <v>121</v>
      </c>
      <c r="H208" s="46">
        <v>1400</v>
      </c>
      <c r="I208" s="23" t="s">
        <v>39</v>
      </c>
      <c r="J208">
        <v>1</v>
      </c>
      <c r="K208">
        <v>21.85</v>
      </c>
      <c r="L208">
        <v>27</v>
      </c>
      <c r="M208">
        <v>4</v>
      </c>
      <c r="N208">
        <v>25</v>
      </c>
      <c r="O208" t="s">
        <v>545</v>
      </c>
      <c r="P208" s="35" t="s">
        <v>455</v>
      </c>
      <c r="Q208">
        <v>3</v>
      </c>
      <c r="R208">
        <v>62</v>
      </c>
      <c r="S208" s="17" t="s">
        <v>116</v>
      </c>
      <c r="T208" t="s">
        <v>536</v>
      </c>
      <c r="U208">
        <v>12</v>
      </c>
      <c r="V208">
        <v>12</v>
      </c>
      <c r="W208">
        <v>11</v>
      </c>
      <c r="X208">
        <v>8</v>
      </c>
      <c r="AA208">
        <v>980</v>
      </c>
      <c r="AB208" t="s">
        <v>16</v>
      </c>
    </row>
    <row r="209" spans="1:28" hidden="1" x14ac:dyDescent="0.25">
      <c r="A209" s="15" t="s">
        <v>167</v>
      </c>
      <c r="B209" s="18" t="s">
        <v>177</v>
      </c>
      <c r="C209">
        <v>131</v>
      </c>
      <c r="D209">
        <v>11</v>
      </c>
      <c r="E209" s="29" t="str">
        <f>VLOOKUP(U209, method!$A$1:$B$15, 2, 0)</f>
        <v>留後</v>
      </c>
      <c r="F209">
        <v>14</v>
      </c>
      <c r="G209">
        <v>111</v>
      </c>
      <c r="H209" s="46">
        <v>1400</v>
      </c>
      <c r="I209" s="22" t="s">
        <v>833</v>
      </c>
      <c r="J209">
        <v>1</v>
      </c>
      <c r="K209">
        <v>22.18</v>
      </c>
      <c r="L209">
        <v>13</v>
      </c>
      <c r="M209">
        <v>4</v>
      </c>
      <c r="N209">
        <v>25</v>
      </c>
      <c r="O209" t="s">
        <v>532</v>
      </c>
      <c r="P209" s="35" t="s">
        <v>455</v>
      </c>
      <c r="Q209">
        <v>3</v>
      </c>
      <c r="R209">
        <v>64</v>
      </c>
      <c r="S209" s="17" t="s">
        <v>116</v>
      </c>
      <c r="T209" t="s">
        <v>473</v>
      </c>
      <c r="U209">
        <v>14</v>
      </c>
      <c r="V209">
        <v>14</v>
      </c>
      <c r="W209">
        <v>14</v>
      </c>
      <c r="X209">
        <v>11</v>
      </c>
      <c r="AA209">
        <v>969</v>
      </c>
      <c r="AB209" t="s">
        <v>835</v>
      </c>
    </row>
    <row r="210" spans="1:28" hidden="1" x14ac:dyDescent="0.25">
      <c r="A210" s="15" t="s">
        <v>167</v>
      </c>
      <c r="B210" s="18" t="s">
        <v>177</v>
      </c>
      <c r="C210">
        <v>23</v>
      </c>
      <c r="D210">
        <v>9</v>
      </c>
      <c r="E210" s="27" t="str">
        <f>VLOOKUP(U210, method!$A$1:$B$15, 2, 0)</f>
        <v>中後</v>
      </c>
      <c r="F210">
        <v>4</v>
      </c>
      <c r="G210">
        <v>122</v>
      </c>
      <c r="H210" s="44">
        <v>1800</v>
      </c>
      <c r="I210" s="23" t="s">
        <v>39</v>
      </c>
      <c r="J210">
        <v>1</v>
      </c>
      <c r="K210">
        <v>47.54</v>
      </c>
      <c r="L210">
        <v>16</v>
      </c>
      <c r="M210">
        <v>2</v>
      </c>
      <c r="N210">
        <v>25</v>
      </c>
      <c r="O210" t="s">
        <v>631</v>
      </c>
      <c r="P210" s="35" t="s">
        <v>436</v>
      </c>
      <c r="Q210">
        <v>3</v>
      </c>
      <c r="R210">
        <v>66</v>
      </c>
      <c r="S210" s="17" t="s">
        <v>116</v>
      </c>
      <c r="T210" t="s">
        <v>495</v>
      </c>
      <c r="U210">
        <v>9</v>
      </c>
      <c r="V210">
        <v>6</v>
      </c>
      <c r="W210">
        <v>7</v>
      </c>
      <c r="X210">
        <v>8</v>
      </c>
      <c r="Y210">
        <v>9</v>
      </c>
      <c r="AA210">
        <v>982</v>
      </c>
      <c r="AB210" t="s">
        <v>837</v>
      </c>
    </row>
    <row r="211" spans="1:28" hidden="1" x14ac:dyDescent="0.25">
      <c r="A211" s="15" t="s">
        <v>167</v>
      </c>
      <c r="B211" s="18" t="s">
        <v>177</v>
      </c>
      <c r="C211">
        <v>48</v>
      </c>
      <c r="D211">
        <v>12</v>
      </c>
      <c r="E211" s="27" t="str">
        <f>VLOOKUP(U211, method!$A$1:$B$15, 2, 0)</f>
        <v>中後</v>
      </c>
      <c r="F211">
        <v>5</v>
      </c>
      <c r="G211">
        <v>127</v>
      </c>
      <c r="H211" s="46">
        <v>1400</v>
      </c>
      <c r="I211" s="15" t="s">
        <v>390</v>
      </c>
      <c r="J211">
        <v>1</v>
      </c>
      <c r="K211">
        <v>22.53</v>
      </c>
      <c r="L211">
        <v>9</v>
      </c>
      <c r="M211">
        <v>2</v>
      </c>
      <c r="N211">
        <v>25</v>
      </c>
      <c r="O211" t="s">
        <v>532</v>
      </c>
      <c r="P211" s="35" t="s">
        <v>455</v>
      </c>
      <c r="Q211">
        <v>3</v>
      </c>
      <c r="R211">
        <v>68</v>
      </c>
      <c r="S211" s="17" t="s">
        <v>116</v>
      </c>
      <c r="T211" t="s">
        <v>548</v>
      </c>
      <c r="U211">
        <v>9</v>
      </c>
      <c r="V211">
        <v>9</v>
      </c>
      <c r="W211">
        <v>8</v>
      </c>
      <c r="X211">
        <v>12</v>
      </c>
      <c r="AA211">
        <v>979</v>
      </c>
      <c r="AB211" t="s">
        <v>837</v>
      </c>
    </row>
    <row r="212" spans="1:28" hidden="1" x14ac:dyDescent="0.25">
      <c r="A212" s="15" t="s">
        <v>167</v>
      </c>
      <c r="B212" s="18" t="s">
        <v>177</v>
      </c>
      <c r="C212">
        <v>16</v>
      </c>
      <c r="D212">
        <v>7</v>
      </c>
      <c r="E212" s="29" t="str">
        <f>VLOOKUP(U212, method!$A$1:$B$15, 2, 0)</f>
        <v>留後</v>
      </c>
      <c r="F212">
        <v>10</v>
      </c>
      <c r="G212">
        <v>115</v>
      </c>
      <c r="H212" s="46">
        <v>2000</v>
      </c>
      <c r="I212" s="15" t="s">
        <v>390</v>
      </c>
      <c r="J212">
        <v>2</v>
      </c>
      <c r="K212">
        <v>1.72</v>
      </c>
      <c r="L212">
        <v>19</v>
      </c>
      <c r="M212">
        <v>1</v>
      </c>
      <c r="N212">
        <v>25</v>
      </c>
      <c r="O212" t="s">
        <v>545</v>
      </c>
      <c r="P212" s="35" t="s">
        <v>436</v>
      </c>
      <c r="Q212">
        <v>2</v>
      </c>
      <c r="R212">
        <v>70</v>
      </c>
      <c r="S212" s="17" t="s">
        <v>116</v>
      </c>
      <c r="T212" t="s">
        <v>546</v>
      </c>
      <c r="U212">
        <v>14</v>
      </c>
      <c r="V212">
        <v>14</v>
      </c>
      <c r="W212">
        <v>14</v>
      </c>
      <c r="X212">
        <v>12</v>
      </c>
      <c r="Y212">
        <v>7</v>
      </c>
      <c r="AA212">
        <v>989</v>
      </c>
      <c r="AB212" t="s">
        <v>837</v>
      </c>
    </row>
    <row r="213" spans="1:28" hidden="1" x14ac:dyDescent="0.25">
      <c r="A213" s="15" t="s">
        <v>167</v>
      </c>
      <c r="B213" s="18" t="s">
        <v>177</v>
      </c>
      <c r="C213">
        <v>20</v>
      </c>
      <c r="D213">
        <v>10</v>
      </c>
      <c r="E213" s="27" t="str">
        <f>VLOOKUP(U213, method!$A$1:$B$15, 2, 0)</f>
        <v>中後</v>
      </c>
      <c r="F213">
        <v>5</v>
      </c>
      <c r="G213">
        <v>127</v>
      </c>
      <c r="H213" s="46">
        <v>1200</v>
      </c>
      <c r="I213" s="23" t="s">
        <v>405</v>
      </c>
      <c r="J213">
        <v>1</v>
      </c>
      <c r="K213">
        <v>9.69</v>
      </c>
      <c r="L213">
        <v>18</v>
      </c>
      <c r="M213">
        <v>12</v>
      </c>
      <c r="N213">
        <v>24</v>
      </c>
      <c r="O213" t="s">
        <v>511</v>
      </c>
      <c r="P213" s="35" t="s">
        <v>455</v>
      </c>
      <c r="Q213">
        <v>3</v>
      </c>
      <c r="R213">
        <v>72</v>
      </c>
      <c r="S213" s="17" t="s">
        <v>116</v>
      </c>
      <c r="T213">
        <v>9</v>
      </c>
      <c r="U213">
        <v>8</v>
      </c>
      <c r="V213">
        <v>9</v>
      </c>
      <c r="W213">
        <v>10</v>
      </c>
      <c r="AA213">
        <v>985</v>
      </c>
      <c r="AB213" t="s">
        <v>840</v>
      </c>
    </row>
    <row r="214" spans="1:28" hidden="1" x14ac:dyDescent="0.25">
      <c r="A214" s="15" t="s">
        <v>167</v>
      </c>
      <c r="B214" s="18" t="s">
        <v>177</v>
      </c>
      <c r="C214">
        <v>14</v>
      </c>
      <c r="D214">
        <v>6</v>
      </c>
      <c r="E214" s="29" t="str">
        <f>VLOOKUP(U214, method!$A$1:$B$15, 2, 0)</f>
        <v>留後</v>
      </c>
      <c r="F214">
        <v>8</v>
      </c>
      <c r="G214">
        <v>131</v>
      </c>
      <c r="H214" s="46">
        <v>1650</v>
      </c>
      <c r="I214" s="23" t="s">
        <v>39</v>
      </c>
      <c r="J214">
        <v>1</v>
      </c>
      <c r="K214">
        <v>38.950000000000003</v>
      </c>
      <c r="L214">
        <v>1</v>
      </c>
      <c r="M214">
        <v>12</v>
      </c>
      <c r="N214">
        <v>24</v>
      </c>
      <c r="O214" t="s">
        <v>511</v>
      </c>
      <c r="P214" s="35" t="s">
        <v>455</v>
      </c>
      <c r="Q214">
        <v>3</v>
      </c>
      <c r="R214">
        <v>74</v>
      </c>
      <c r="S214" s="17" t="s">
        <v>116</v>
      </c>
      <c r="T214" t="s">
        <v>558</v>
      </c>
      <c r="U214">
        <v>11</v>
      </c>
      <c r="V214">
        <v>11</v>
      </c>
      <c r="W214">
        <v>10</v>
      </c>
      <c r="X214">
        <v>6</v>
      </c>
      <c r="AA214">
        <v>975</v>
      </c>
      <c r="AB214" t="s">
        <v>307</v>
      </c>
    </row>
    <row r="215" spans="1:28" hidden="1" x14ac:dyDescent="0.25">
      <c r="A215" s="15" t="s">
        <v>167</v>
      </c>
      <c r="B215" s="18" t="s">
        <v>177</v>
      </c>
      <c r="C215">
        <v>18</v>
      </c>
      <c r="D215" s="34">
        <v>5</v>
      </c>
      <c r="E215" s="28" t="str">
        <f>VLOOKUP(U215, method!$A$1:$B$15, 2, 0)</f>
        <v>中前</v>
      </c>
      <c r="F215">
        <v>5</v>
      </c>
      <c r="G215">
        <v>128</v>
      </c>
      <c r="H215" s="46">
        <v>2000</v>
      </c>
      <c r="I215" s="17" t="s">
        <v>448</v>
      </c>
      <c r="J215">
        <v>2</v>
      </c>
      <c r="K215">
        <v>1.76</v>
      </c>
      <c r="L215">
        <v>17</v>
      </c>
      <c r="M215">
        <v>11</v>
      </c>
      <c r="N215">
        <v>24</v>
      </c>
      <c r="O215" t="s">
        <v>469</v>
      </c>
      <c r="P215" s="35" t="s">
        <v>455</v>
      </c>
      <c r="Q215">
        <v>3</v>
      </c>
      <c r="R215">
        <v>75</v>
      </c>
      <c r="S215" s="17" t="s">
        <v>116</v>
      </c>
      <c r="T215" s="10" t="s">
        <v>552</v>
      </c>
      <c r="U215">
        <v>5</v>
      </c>
      <c r="V215">
        <v>6</v>
      </c>
      <c r="W215">
        <v>6</v>
      </c>
      <c r="X215">
        <v>6</v>
      </c>
      <c r="Y215">
        <v>5</v>
      </c>
      <c r="AA215">
        <v>988</v>
      </c>
      <c r="AB215" t="s">
        <v>842</v>
      </c>
    </row>
    <row r="216" spans="1:28" hidden="1" x14ac:dyDescent="0.25">
      <c r="A216" s="15" t="s">
        <v>167</v>
      </c>
      <c r="B216" s="18" t="s">
        <v>177</v>
      </c>
      <c r="C216">
        <v>29</v>
      </c>
      <c r="D216" s="33">
        <v>3</v>
      </c>
      <c r="E216" s="27" t="str">
        <f>VLOOKUP(U216, method!$A$1:$B$15, 2, 0)</f>
        <v>中後</v>
      </c>
      <c r="F216">
        <v>9</v>
      </c>
      <c r="G216">
        <v>132</v>
      </c>
      <c r="H216" s="46">
        <v>1650</v>
      </c>
      <c r="I216" s="23" t="s">
        <v>39</v>
      </c>
      <c r="J216">
        <v>1</v>
      </c>
      <c r="K216">
        <v>40.07</v>
      </c>
      <c r="L216">
        <v>23</v>
      </c>
      <c r="M216">
        <v>10</v>
      </c>
      <c r="N216">
        <v>24</v>
      </c>
      <c r="O216" t="s">
        <v>511</v>
      </c>
      <c r="P216" s="35" t="s">
        <v>455</v>
      </c>
      <c r="Q216">
        <v>3</v>
      </c>
      <c r="R216">
        <v>75</v>
      </c>
      <c r="S216" s="17" t="s">
        <v>116</v>
      </c>
      <c r="T216" s="10" t="s">
        <v>552</v>
      </c>
      <c r="U216">
        <v>9</v>
      </c>
      <c r="V216">
        <v>8</v>
      </c>
      <c r="W216">
        <v>10</v>
      </c>
      <c r="X216">
        <v>3</v>
      </c>
      <c r="AA216">
        <v>987</v>
      </c>
      <c r="AB216" t="s">
        <v>843</v>
      </c>
    </row>
    <row r="217" spans="1:28" hidden="1" x14ac:dyDescent="0.25">
      <c r="A217" s="15" t="s">
        <v>167</v>
      </c>
      <c r="B217" s="18" t="s">
        <v>177</v>
      </c>
      <c r="C217">
        <v>5.6</v>
      </c>
      <c r="D217" s="34">
        <v>5</v>
      </c>
      <c r="E217" s="28" t="str">
        <f>VLOOKUP(U217, method!$A$1:$B$15, 2, 0)</f>
        <v>中前</v>
      </c>
      <c r="F217">
        <v>2</v>
      </c>
      <c r="G217">
        <v>127</v>
      </c>
      <c r="H217" s="46">
        <v>2000</v>
      </c>
      <c r="I217" s="22" t="s">
        <v>33</v>
      </c>
      <c r="J217">
        <v>2</v>
      </c>
      <c r="K217">
        <v>1.93</v>
      </c>
      <c r="L217">
        <v>13</v>
      </c>
      <c r="M217">
        <v>10</v>
      </c>
      <c r="N217">
        <v>24</v>
      </c>
      <c r="O217" t="s">
        <v>491</v>
      </c>
      <c r="P217" s="35" t="s">
        <v>436</v>
      </c>
      <c r="Q217">
        <v>3</v>
      </c>
      <c r="R217">
        <v>77</v>
      </c>
      <c r="S217" s="17" t="s">
        <v>116</v>
      </c>
      <c r="T217">
        <v>3</v>
      </c>
      <c r="U217">
        <v>6</v>
      </c>
      <c r="V217">
        <v>2</v>
      </c>
      <c r="W217">
        <v>2</v>
      </c>
      <c r="X217">
        <v>2</v>
      </c>
      <c r="Y217">
        <v>5</v>
      </c>
      <c r="AA217">
        <v>996</v>
      </c>
      <c r="AB217" t="s">
        <v>843</v>
      </c>
    </row>
    <row r="218" spans="1:28" hidden="1" x14ac:dyDescent="0.25">
      <c r="A218" s="15" t="s">
        <v>167</v>
      </c>
      <c r="B218" s="18" t="s">
        <v>177</v>
      </c>
      <c r="C218">
        <v>6</v>
      </c>
      <c r="D218" s="34">
        <v>4</v>
      </c>
      <c r="E218" s="27" t="str">
        <f>VLOOKUP(U218, method!$A$1:$B$15, 2, 0)</f>
        <v>中後</v>
      </c>
      <c r="F218">
        <v>9</v>
      </c>
      <c r="G218">
        <v>135</v>
      </c>
      <c r="H218" s="46">
        <v>1650</v>
      </c>
      <c r="I218" s="18" t="s">
        <v>12</v>
      </c>
      <c r="J218">
        <v>1</v>
      </c>
      <c r="K218">
        <v>40.04</v>
      </c>
      <c r="L218">
        <v>18</v>
      </c>
      <c r="M218">
        <v>9</v>
      </c>
      <c r="N218">
        <v>24</v>
      </c>
      <c r="O218" s="30" t="s">
        <v>445</v>
      </c>
      <c r="P218" s="35" t="s">
        <v>455</v>
      </c>
      <c r="Q218">
        <v>3</v>
      </c>
      <c r="R218">
        <v>77</v>
      </c>
      <c r="S218" s="17" t="s">
        <v>116</v>
      </c>
      <c r="T218" s="10" t="s">
        <v>552</v>
      </c>
      <c r="U218">
        <v>8</v>
      </c>
      <c r="V218">
        <v>9</v>
      </c>
      <c r="W218">
        <v>8</v>
      </c>
      <c r="X218">
        <v>4</v>
      </c>
      <c r="AA218">
        <v>991</v>
      </c>
      <c r="AB218" t="s">
        <v>848</v>
      </c>
    </row>
    <row r="219" spans="1:28" hidden="1" x14ac:dyDescent="0.25">
      <c r="A219" s="15" t="s">
        <v>167</v>
      </c>
      <c r="B219" s="18" t="s">
        <v>177</v>
      </c>
      <c r="C219">
        <v>3.6</v>
      </c>
      <c r="D219" s="34">
        <v>5</v>
      </c>
      <c r="E219" s="27" t="str">
        <f>VLOOKUP(U219, method!$A$1:$B$15, 2, 0)</f>
        <v>中後</v>
      </c>
      <c r="F219">
        <v>5</v>
      </c>
      <c r="G219">
        <v>132</v>
      </c>
      <c r="H219" s="44">
        <v>1800</v>
      </c>
      <c r="I219" s="18" t="s">
        <v>12</v>
      </c>
      <c r="J219">
        <v>1</v>
      </c>
      <c r="K219">
        <v>49.13</v>
      </c>
      <c r="L219">
        <v>10</v>
      </c>
      <c r="M219">
        <v>7</v>
      </c>
      <c r="N219">
        <v>24</v>
      </c>
      <c r="O219" s="30" t="s">
        <v>445</v>
      </c>
      <c r="P219" s="35" t="s">
        <v>436</v>
      </c>
      <c r="Q219">
        <v>3</v>
      </c>
      <c r="R219">
        <v>77</v>
      </c>
      <c r="S219" s="17" t="s">
        <v>116</v>
      </c>
      <c r="T219" s="10" t="s">
        <v>452</v>
      </c>
      <c r="U219">
        <v>8</v>
      </c>
      <c r="V219">
        <v>7</v>
      </c>
      <c r="W219">
        <v>6</v>
      </c>
      <c r="X219">
        <v>5</v>
      </c>
      <c r="Y219">
        <v>5</v>
      </c>
      <c r="AA219">
        <v>1001</v>
      </c>
      <c r="AB219" t="s">
        <v>463</v>
      </c>
    </row>
    <row r="220" spans="1:28" hidden="1" x14ac:dyDescent="0.25">
      <c r="A220" s="15" t="s">
        <v>167</v>
      </c>
      <c r="B220" s="18" t="s">
        <v>177</v>
      </c>
      <c r="C220">
        <v>14</v>
      </c>
      <c r="D220" s="34">
        <v>4</v>
      </c>
      <c r="E220" s="29" t="str">
        <f>VLOOKUP(U220, method!$A$1:$B$15, 2, 0)</f>
        <v>留後</v>
      </c>
      <c r="F220">
        <v>7</v>
      </c>
      <c r="G220">
        <v>131</v>
      </c>
      <c r="H220" s="46">
        <v>1650</v>
      </c>
      <c r="I220" s="24" t="s">
        <v>389</v>
      </c>
      <c r="J220">
        <v>1</v>
      </c>
      <c r="K220">
        <v>40.19</v>
      </c>
      <c r="L220">
        <v>26</v>
      </c>
      <c r="M220">
        <v>6</v>
      </c>
      <c r="N220">
        <v>24</v>
      </c>
      <c r="O220" s="31" t="s">
        <v>435</v>
      </c>
      <c r="P220" s="35" t="s">
        <v>455</v>
      </c>
      <c r="Q220">
        <v>3</v>
      </c>
      <c r="R220">
        <v>77</v>
      </c>
      <c r="S220" s="17" t="s">
        <v>116</v>
      </c>
      <c r="T220" s="10">
        <v>2</v>
      </c>
      <c r="U220">
        <v>11</v>
      </c>
      <c r="V220">
        <v>10</v>
      </c>
      <c r="W220">
        <v>10</v>
      </c>
      <c r="X220">
        <v>4</v>
      </c>
      <c r="AA220">
        <v>987</v>
      </c>
      <c r="AB220" t="s">
        <v>463</v>
      </c>
    </row>
    <row r="221" spans="1:28" hidden="1" x14ac:dyDescent="0.25">
      <c r="A221" s="15" t="s">
        <v>167</v>
      </c>
      <c r="B221" s="18" t="s">
        <v>177</v>
      </c>
      <c r="C221">
        <v>23</v>
      </c>
      <c r="D221">
        <v>6</v>
      </c>
      <c r="E221" s="27" t="str">
        <f>VLOOKUP(U221, method!$A$1:$B$15, 2, 0)</f>
        <v>中後</v>
      </c>
      <c r="F221">
        <v>5</v>
      </c>
      <c r="G221">
        <v>131</v>
      </c>
      <c r="H221" s="44">
        <v>1800</v>
      </c>
      <c r="I221" s="23" t="s">
        <v>39</v>
      </c>
      <c r="J221">
        <v>1</v>
      </c>
      <c r="K221">
        <v>47.72</v>
      </c>
      <c r="L221">
        <v>8</v>
      </c>
      <c r="M221">
        <v>6</v>
      </c>
      <c r="N221">
        <v>24</v>
      </c>
      <c r="O221" t="s">
        <v>532</v>
      </c>
      <c r="P221" s="35" t="s">
        <v>455</v>
      </c>
      <c r="Q221">
        <v>3</v>
      </c>
      <c r="R221">
        <v>78</v>
      </c>
      <c r="S221" s="17" t="s">
        <v>116</v>
      </c>
      <c r="T221" s="10" t="s">
        <v>442</v>
      </c>
      <c r="U221">
        <v>8</v>
      </c>
      <c r="V221">
        <v>9</v>
      </c>
      <c r="W221">
        <v>9</v>
      </c>
      <c r="X221">
        <v>10</v>
      </c>
      <c r="Y221">
        <v>6</v>
      </c>
      <c r="AA221">
        <v>998</v>
      </c>
      <c r="AB221" t="s">
        <v>463</v>
      </c>
    </row>
    <row r="222" spans="1:28" hidden="1" x14ac:dyDescent="0.25">
      <c r="A222" s="15" t="s">
        <v>167</v>
      </c>
      <c r="B222" s="18" t="s">
        <v>177</v>
      </c>
      <c r="C222">
        <v>71</v>
      </c>
      <c r="D222">
        <v>7</v>
      </c>
      <c r="E222" s="27" t="str">
        <f>VLOOKUP(U222, method!$A$1:$B$15, 2, 0)</f>
        <v>中後</v>
      </c>
      <c r="F222">
        <v>4</v>
      </c>
      <c r="G222">
        <v>126</v>
      </c>
      <c r="H222" s="46">
        <v>1400</v>
      </c>
      <c r="I222" s="23" t="s">
        <v>39</v>
      </c>
      <c r="J222">
        <v>1</v>
      </c>
      <c r="K222">
        <v>21.99</v>
      </c>
      <c r="L222">
        <v>26</v>
      </c>
      <c r="M222">
        <v>5</v>
      </c>
      <c r="N222">
        <v>24</v>
      </c>
      <c r="O222" t="s">
        <v>545</v>
      </c>
      <c r="P222" s="35" t="s">
        <v>455</v>
      </c>
      <c r="Q222">
        <v>3</v>
      </c>
      <c r="R222">
        <v>78</v>
      </c>
      <c r="S222" s="17" t="s">
        <v>116</v>
      </c>
      <c r="T222" t="s">
        <v>456</v>
      </c>
      <c r="U222">
        <v>9</v>
      </c>
      <c r="V222">
        <v>8</v>
      </c>
      <c r="W222">
        <v>8</v>
      </c>
      <c r="X222">
        <v>7</v>
      </c>
      <c r="AA222">
        <v>986</v>
      </c>
      <c r="AB222" t="s">
        <v>463</v>
      </c>
    </row>
    <row r="223" spans="1:28" hidden="1" x14ac:dyDescent="0.25">
      <c r="A223" s="15" t="s">
        <v>167</v>
      </c>
      <c r="B223" s="19" t="s">
        <v>180</v>
      </c>
      <c r="C223">
        <v>11</v>
      </c>
      <c r="D223">
        <v>11</v>
      </c>
      <c r="E223" s="28" t="str">
        <f>VLOOKUP(U223, method!$A$1:$B$15, 2, 0)</f>
        <v>中前</v>
      </c>
      <c r="F223">
        <v>8</v>
      </c>
      <c r="G223">
        <v>132</v>
      </c>
      <c r="H223" s="46">
        <v>1650</v>
      </c>
      <c r="I223" s="17" t="s">
        <v>512</v>
      </c>
      <c r="J223">
        <v>1</v>
      </c>
      <c r="K223">
        <v>40.67</v>
      </c>
      <c r="L223">
        <v>25</v>
      </c>
      <c r="M223">
        <v>6</v>
      </c>
      <c r="N223">
        <v>25</v>
      </c>
      <c r="O223" s="31" t="s">
        <v>435</v>
      </c>
      <c r="P223" s="35" t="s">
        <v>436</v>
      </c>
      <c r="Q223">
        <v>4</v>
      </c>
      <c r="R223">
        <v>59</v>
      </c>
      <c r="S223" s="14" t="s">
        <v>181</v>
      </c>
      <c r="T223" t="s">
        <v>562</v>
      </c>
      <c r="U223">
        <v>7</v>
      </c>
      <c r="V223">
        <v>9</v>
      </c>
      <c r="W223">
        <v>11</v>
      </c>
      <c r="X223">
        <v>11</v>
      </c>
      <c r="AA223">
        <v>1088</v>
      </c>
      <c r="AB223" t="s">
        <v>30</v>
      </c>
    </row>
    <row r="224" spans="1:28" hidden="1" x14ac:dyDescent="0.25">
      <c r="A224" s="15" t="s">
        <v>167</v>
      </c>
      <c r="B224" s="19" t="s">
        <v>180</v>
      </c>
      <c r="C224">
        <v>17</v>
      </c>
      <c r="D224" s="34">
        <v>4</v>
      </c>
      <c r="E224" s="26" t="str">
        <f>VLOOKUP(U224, method!$A$1:$B$15, 2, 0)</f>
        <v>放頭</v>
      </c>
      <c r="F224">
        <v>10</v>
      </c>
      <c r="G224">
        <v>113</v>
      </c>
      <c r="H224" s="44">
        <v>1800</v>
      </c>
      <c r="I224" s="17" t="s">
        <v>512</v>
      </c>
      <c r="J224">
        <v>1</v>
      </c>
      <c r="K224">
        <v>52.14</v>
      </c>
      <c r="L224">
        <v>4</v>
      </c>
      <c r="M224">
        <v>6</v>
      </c>
      <c r="N224">
        <v>25</v>
      </c>
      <c r="O224" s="31" t="s">
        <v>439</v>
      </c>
      <c r="P224" s="36" t="s">
        <v>440</v>
      </c>
      <c r="Q224">
        <v>3</v>
      </c>
      <c r="R224">
        <v>60</v>
      </c>
      <c r="S224" s="14" t="s">
        <v>181</v>
      </c>
      <c r="T224" s="10" t="s">
        <v>442</v>
      </c>
      <c r="U224">
        <v>2</v>
      </c>
      <c r="V224">
        <v>2</v>
      </c>
      <c r="W224">
        <v>2</v>
      </c>
      <c r="X224">
        <v>2</v>
      </c>
      <c r="Y224">
        <v>4</v>
      </c>
      <c r="AA224">
        <v>1089</v>
      </c>
      <c r="AB224" t="s">
        <v>30</v>
      </c>
    </row>
    <row r="225" spans="1:28" hidden="1" x14ac:dyDescent="0.25">
      <c r="A225" s="15" t="s">
        <v>167</v>
      </c>
      <c r="B225" s="19" t="s">
        <v>180</v>
      </c>
      <c r="C225">
        <v>12</v>
      </c>
      <c r="D225">
        <v>9</v>
      </c>
      <c r="E225" s="26" t="str">
        <f>VLOOKUP(U225, method!$A$1:$B$15, 2, 0)</f>
        <v>放頭</v>
      </c>
      <c r="F225">
        <v>9</v>
      </c>
      <c r="G225">
        <v>112</v>
      </c>
      <c r="H225" s="44">
        <v>1800</v>
      </c>
      <c r="I225" s="17" t="s">
        <v>512</v>
      </c>
      <c r="J225">
        <v>1</v>
      </c>
      <c r="K225">
        <v>49.36</v>
      </c>
      <c r="L225">
        <v>23</v>
      </c>
      <c r="M225">
        <v>4</v>
      </c>
      <c r="N225">
        <v>25</v>
      </c>
      <c r="O225" s="31" t="s">
        <v>435</v>
      </c>
      <c r="P225" s="35" t="s">
        <v>455</v>
      </c>
      <c r="Q225">
        <v>3</v>
      </c>
      <c r="R225">
        <v>60</v>
      </c>
      <c r="S225" s="14" t="s">
        <v>181</v>
      </c>
      <c r="T225" t="s">
        <v>533</v>
      </c>
      <c r="U225">
        <v>2</v>
      </c>
      <c r="V225">
        <v>3</v>
      </c>
      <c r="W225">
        <v>3</v>
      </c>
      <c r="X225">
        <v>4</v>
      </c>
      <c r="Y225">
        <v>9</v>
      </c>
      <c r="AA225">
        <v>1087</v>
      </c>
      <c r="AB225" t="s">
        <v>30</v>
      </c>
    </row>
    <row r="226" spans="1:28" hidden="1" x14ac:dyDescent="0.25">
      <c r="A226" s="15" t="s">
        <v>167</v>
      </c>
      <c r="B226" s="19" t="s">
        <v>180</v>
      </c>
      <c r="C226">
        <v>3.3</v>
      </c>
      <c r="D226">
        <v>7</v>
      </c>
      <c r="E226" s="28" t="str">
        <f>VLOOKUP(U226, method!$A$1:$B$15, 2, 0)</f>
        <v>中前</v>
      </c>
      <c r="F226">
        <v>10</v>
      </c>
      <c r="G226">
        <v>113</v>
      </c>
      <c r="H226" s="46">
        <v>1650</v>
      </c>
      <c r="I226" s="17" t="s">
        <v>512</v>
      </c>
      <c r="J226">
        <v>1</v>
      </c>
      <c r="K226">
        <v>40.06</v>
      </c>
      <c r="L226">
        <v>9</v>
      </c>
      <c r="M226">
        <v>4</v>
      </c>
      <c r="N226">
        <v>25</v>
      </c>
      <c r="O226" s="31" t="s">
        <v>439</v>
      </c>
      <c r="P226" s="35" t="s">
        <v>436</v>
      </c>
      <c r="Q226">
        <v>3</v>
      </c>
      <c r="R226">
        <v>60</v>
      </c>
      <c r="S226" s="14" t="s">
        <v>181</v>
      </c>
      <c r="T226">
        <v>5</v>
      </c>
      <c r="U226">
        <v>4</v>
      </c>
      <c r="V226">
        <v>5</v>
      </c>
      <c r="W226">
        <v>6</v>
      </c>
      <c r="X226">
        <v>7</v>
      </c>
      <c r="AA226">
        <v>1096</v>
      </c>
      <c r="AB226" t="s">
        <v>30</v>
      </c>
    </row>
    <row r="227" spans="1:28" hidden="1" x14ac:dyDescent="0.25">
      <c r="A227" s="15" t="s">
        <v>167</v>
      </c>
      <c r="B227" s="19" t="s">
        <v>180</v>
      </c>
      <c r="C227">
        <v>5.6</v>
      </c>
      <c r="D227" s="33">
        <v>1</v>
      </c>
      <c r="E227" s="26" t="str">
        <f>VLOOKUP(U227, method!$A$1:$B$15, 2, 0)</f>
        <v>放頭</v>
      </c>
      <c r="F227">
        <v>11</v>
      </c>
      <c r="G227">
        <v>124</v>
      </c>
      <c r="H227" s="46">
        <v>1650</v>
      </c>
      <c r="I227" s="17" t="s">
        <v>512</v>
      </c>
      <c r="J227">
        <v>1</v>
      </c>
      <c r="K227">
        <v>39.15</v>
      </c>
      <c r="L227">
        <v>12</v>
      </c>
      <c r="M227">
        <v>3</v>
      </c>
      <c r="N227">
        <v>25</v>
      </c>
      <c r="O227" s="31" t="s">
        <v>439</v>
      </c>
      <c r="P227" s="35" t="s">
        <v>436</v>
      </c>
      <c r="Q227">
        <v>4</v>
      </c>
      <c r="R227">
        <v>52</v>
      </c>
      <c r="S227" s="14" t="s">
        <v>181</v>
      </c>
      <c r="T227" s="10" t="s">
        <v>442</v>
      </c>
      <c r="U227">
        <v>2</v>
      </c>
      <c r="V227">
        <v>2</v>
      </c>
      <c r="W227">
        <v>2</v>
      </c>
      <c r="X227">
        <v>1</v>
      </c>
      <c r="AA227">
        <v>1093</v>
      </c>
      <c r="AB227" t="s">
        <v>30</v>
      </c>
    </row>
    <row r="228" spans="1:28" hidden="1" x14ac:dyDescent="0.25">
      <c r="A228" s="15" t="s">
        <v>167</v>
      </c>
      <c r="B228" s="19" t="s">
        <v>180</v>
      </c>
      <c r="C228">
        <v>12</v>
      </c>
      <c r="D228" s="33">
        <v>3</v>
      </c>
      <c r="E228" s="26" t="str">
        <f>VLOOKUP(U228, method!$A$1:$B$15, 2, 0)</f>
        <v>放頭</v>
      </c>
      <c r="F228">
        <v>12</v>
      </c>
      <c r="G228">
        <v>126</v>
      </c>
      <c r="H228" s="46">
        <v>1650</v>
      </c>
      <c r="I228" s="18" t="s">
        <v>201</v>
      </c>
      <c r="J228">
        <v>1</v>
      </c>
      <c r="K228">
        <v>40.24</v>
      </c>
      <c r="L228">
        <v>26</v>
      </c>
      <c r="M228">
        <v>2</v>
      </c>
      <c r="N228">
        <v>25</v>
      </c>
      <c r="O228" s="31" t="s">
        <v>435</v>
      </c>
      <c r="P228" s="35" t="s">
        <v>455</v>
      </c>
      <c r="Q228">
        <v>4</v>
      </c>
      <c r="R228">
        <v>51</v>
      </c>
      <c r="S228" s="14" t="s">
        <v>181</v>
      </c>
      <c r="T228" s="10" t="s">
        <v>488</v>
      </c>
      <c r="U228">
        <v>2</v>
      </c>
      <c r="V228">
        <v>3</v>
      </c>
      <c r="W228">
        <v>3</v>
      </c>
      <c r="X228">
        <v>3</v>
      </c>
      <c r="AA228">
        <v>1088</v>
      </c>
      <c r="AB228" t="s">
        <v>30</v>
      </c>
    </row>
    <row r="229" spans="1:28" hidden="1" x14ac:dyDescent="0.25">
      <c r="A229" s="15" t="s">
        <v>167</v>
      </c>
      <c r="B229" s="19" t="s">
        <v>180</v>
      </c>
      <c r="C229">
        <v>5.9</v>
      </c>
      <c r="D229" s="33">
        <v>3</v>
      </c>
      <c r="E229" s="27" t="str">
        <f>VLOOKUP(U229, method!$A$1:$B$15, 2, 0)</f>
        <v>中後</v>
      </c>
      <c r="F229">
        <v>4</v>
      </c>
      <c r="G229">
        <v>125</v>
      </c>
      <c r="H229" s="46">
        <v>1650</v>
      </c>
      <c r="I229" s="17" t="s">
        <v>512</v>
      </c>
      <c r="J229">
        <v>1</v>
      </c>
      <c r="K229">
        <v>40.22</v>
      </c>
      <c r="L229">
        <v>22</v>
      </c>
      <c r="M229">
        <v>1</v>
      </c>
      <c r="N229">
        <v>25</v>
      </c>
      <c r="O229" s="31" t="s">
        <v>435</v>
      </c>
      <c r="P229" s="35" t="s">
        <v>455</v>
      </c>
      <c r="Q229">
        <v>4</v>
      </c>
      <c r="R229">
        <v>51</v>
      </c>
      <c r="S229" s="14" t="s">
        <v>181</v>
      </c>
      <c r="T229" s="10" t="s">
        <v>452</v>
      </c>
      <c r="U229">
        <v>8</v>
      </c>
      <c r="V229">
        <v>9</v>
      </c>
      <c r="W229">
        <v>9</v>
      </c>
      <c r="X229">
        <v>3</v>
      </c>
      <c r="AA229">
        <v>1080</v>
      </c>
      <c r="AB229" t="s">
        <v>30</v>
      </c>
    </row>
    <row r="230" spans="1:28" hidden="1" x14ac:dyDescent="0.25">
      <c r="A230" s="15" t="s">
        <v>167</v>
      </c>
      <c r="B230" s="19" t="s">
        <v>180</v>
      </c>
      <c r="C230">
        <v>14</v>
      </c>
      <c r="D230" s="33">
        <v>3</v>
      </c>
      <c r="E230" s="26" t="str">
        <f>VLOOKUP(U230, method!$A$1:$B$15, 2, 0)</f>
        <v>放頭</v>
      </c>
      <c r="F230">
        <v>1</v>
      </c>
      <c r="G230">
        <v>123</v>
      </c>
      <c r="H230" s="46">
        <v>1650</v>
      </c>
      <c r="I230" s="17" t="s">
        <v>448</v>
      </c>
      <c r="J230">
        <v>1</v>
      </c>
      <c r="K230">
        <v>40.68</v>
      </c>
      <c r="L230">
        <v>8</v>
      </c>
      <c r="M230">
        <v>1</v>
      </c>
      <c r="N230">
        <v>25</v>
      </c>
      <c r="O230" s="31" t="s">
        <v>439</v>
      </c>
      <c r="P230" s="35" t="s">
        <v>455</v>
      </c>
      <c r="Q230">
        <v>4</v>
      </c>
      <c r="R230">
        <v>50</v>
      </c>
      <c r="S230" s="14" t="s">
        <v>181</v>
      </c>
      <c r="T230" s="10" t="s">
        <v>597</v>
      </c>
      <c r="U230">
        <v>3</v>
      </c>
      <c r="V230">
        <v>4</v>
      </c>
      <c r="W230">
        <v>4</v>
      </c>
      <c r="X230">
        <v>3</v>
      </c>
      <c r="AA230">
        <v>1076</v>
      </c>
      <c r="AB230" t="s">
        <v>30</v>
      </c>
    </row>
    <row r="231" spans="1:28" hidden="1" x14ac:dyDescent="0.25">
      <c r="A231" s="15" t="s">
        <v>167</v>
      </c>
      <c r="B231" s="19" t="s">
        <v>180</v>
      </c>
      <c r="C231">
        <v>96</v>
      </c>
      <c r="D231" s="33">
        <v>1</v>
      </c>
      <c r="E231" s="26" t="str">
        <f>VLOOKUP(U231, method!$A$1:$B$15, 2, 0)</f>
        <v>放頭</v>
      </c>
      <c r="F231">
        <v>7</v>
      </c>
      <c r="G231">
        <v>119</v>
      </c>
      <c r="H231" s="46">
        <v>1650</v>
      </c>
      <c r="I231" s="17" t="s">
        <v>512</v>
      </c>
      <c r="J231">
        <v>1</v>
      </c>
      <c r="K231">
        <v>40.770000000000003</v>
      </c>
      <c r="L231">
        <v>11</v>
      </c>
      <c r="M231">
        <v>12</v>
      </c>
      <c r="N231">
        <v>24</v>
      </c>
      <c r="O231" s="30" t="s">
        <v>445</v>
      </c>
      <c r="P231" s="35" t="s">
        <v>455</v>
      </c>
      <c r="Q231">
        <v>4</v>
      </c>
      <c r="R231">
        <v>45</v>
      </c>
      <c r="S231" s="14" t="s">
        <v>181</v>
      </c>
      <c r="T231" s="10" t="s">
        <v>376</v>
      </c>
      <c r="U231">
        <v>1</v>
      </c>
      <c r="V231">
        <v>1</v>
      </c>
      <c r="W231">
        <v>2</v>
      </c>
      <c r="X231">
        <v>1</v>
      </c>
      <c r="AA231">
        <v>1077</v>
      </c>
      <c r="AB231" t="s">
        <v>863</v>
      </c>
    </row>
    <row r="232" spans="1:28" hidden="1" x14ac:dyDescent="0.25">
      <c r="A232" s="15" t="s">
        <v>167</v>
      </c>
      <c r="B232" s="19" t="s">
        <v>180</v>
      </c>
      <c r="C232">
        <v>79</v>
      </c>
      <c r="D232">
        <v>11</v>
      </c>
      <c r="E232" s="28" t="str">
        <f>VLOOKUP(U232, method!$A$1:$B$15, 2, 0)</f>
        <v>中前</v>
      </c>
      <c r="F232">
        <v>3</v>
      </c>
      <c r="G232">
        <v>122</v>
      </c>
      <c r="H232" s="46">
        <v>1400</v>
      </c>
      <c r="I232" s="21" t="s">
        <v>61</v>
      </c>
      <c r="J232">
        <v>1</v>
      </c>
      <c r="K232">
        <v>23.64</v>
      </c>
      <c r="L232">
        <v>17</v>
      </c>
      <c r="M232">
        <v>11</v>
      </c>
      <c r="N232">
        <v>24</v>
      </c>
      <c r="O232" t="s">
        <v>469</v>
      </c>
      <c r="P232" s="35" t="s">
        <v>455</v>
      </c>
      <c r="Q232">
        <v>4</v>
      </c>
      <c r="R232">
        <v>47</v>
      </c>
      <c r="S232" s="14" t="s">
        <v>181</v>
      </c>
      <c r="T232" t="s">
        <v>864</v>
      </c>
      <c r="U232">
        <v>5</v>
      </c>
      <c r="V232">
        <v>7</v>
      </c>
      <c r="W232">
        <v>10</v>
      </c>
      <c r="X232">
        <v>11</v>
      </c>
      <c r="AA232">
        <v>1075</v>
      </c>
      <c r="AB232" t="s">
        <v>16</v>
      </c>
    </row>
    <row r="233" spans="1:28" hidden="1" x14ac:dyDescent="0.25">
      <c r="A233" s="15" t="s">
        <v>167</v>
      </c>
      <c r="B233" s="19" t="s">
        <v>180</v>
      </c>
      <c r="C233">
        <v>73</v>
      </c>
      <c r="D233">
        <v>10</v>
      </c>
      <c r="E233" s="27" t="str">
        <f>VLOOKUP(U233, method!$A$1:$B$15, 2, 0)</f>
        <v>中後</v>
      </c>
      <c r="F233">
        <v>10</v>
      </c>
      <c r="G233">
        <v>125</v>
      </c>
      <c r="H233" s="46">
        <v>1200</v>
      </c>
      <c r="I233" s="14" t="s">
        <v>45</v>
      </c>
      <c r="J233">
        <v>1</v>
      </c>
      <c r="K233">
        <v>10.06</v>
      </c>
      <c r="L233">
        <v>3</v>
      </c>
      <c r="M233">
        <v>11</v>
      </c>
      <c r="N233">
        <v>24</v>
      </c>
      <c r="O233" t="s">
        <v>631</v>
      </c>
      <c r="P233" s="35" t="s">
        <v>436</v>
      </c>
      <c r="Q233">
        <v>4</v>
      </c>
      <c r="R233">
        <v>49</v>
      </c>
      <c r="S233" s="14" t="s">
        <v>181</v>
      </c>
      <c r="T233">
        <v>7</v>
      </c>
      <c r="U233">
        <v>9</v>
      </c>
      <c r="V233">
        <v>12</v>
      </c>
      <c r="W233">
        <v>10</v>
      </c>
      <c r="AA233">
        <v>1088</v>
      </c>
      <c r="AB233" t="s">
        <v>867</v>
      </c>
    </row>
    <row r="234" spans="1:28" hidden="1" x14ac:dyDescent="0.25">
      <c r="A234" s="15" t="s">
        <v>167</v>
      </c>
      <c r="B234" s="19" t="s">
        <v>180</v>
      </c>
      <c r="C234">
        <v>97</v>
      </c>
      <c r="D234">
        <v>8</v>
      </c>
      <c r="E234" s="27" t="str">
        <f>VLOOKUP(U234, method!$A$1:$B$15, 2, 0)</f>
        <v>中後</v>
      </c>
      <c r="F234">
        <v>5</v>
      </c>
      <c r="G234">
        <v>127</v>
      </c>
      <c r="H234" s="46">
        <v>1200</v>
      </c>
      <c r="I234" s="14" t="s">
        <v>45</v>
      </c>
      <c r="J234">
        <v>1</v>
      </c>
      <c r="K234">
        <v>9.82</v>
      </c>
      <c r="L234">
        <v>22</v>
      </c>
      <c r="M234">
        <v>9</v>
      </c>
      <c r="N234">
        <v>24</v>
      </c>
      <c r="O234" t="s">
        <v>469</v>
      </c>
      <c r="P234" s="35" t="s">
        <v>455</v>
      </c>
      <c r="Q234">
        <v>4</v>
      </c>
      <c r="R234">
        <v>51</v>
      </c>
      <c r="S234" s="21" t="s">
        <v>126</v>
      </c>
      <c r="T234" t="s">
        <v>637</v>
      </c>
      <c r="U234">
        <v>9</v>
      </c>
      <c r="V234">
        <v>9</v>
      </c>
      <c r="W234">
        <v>8</v>
      </c>
      <c r="AA234">
        <v>1110</v>
      </c>
      <c r="AB234" t="s">
        <v>863</v>
      </c>
    </row>
    <row r="235" spans="1:28" hidden="1" x14ac:dyDescent="0.25">
      <c r="A235" s="15" t="s">
        <v>167</v>
      </c>
      <c r="B235" s="19" t="s">
        <v>180</v>
      </c>
      <c r="C235">
        <v>62</v>
      </c>
      <c r="D235">
        <v>11</v>
      </c>
      <c r="E235" s="28" t="str">
        <f>VLOOKUP(U235, method!$A$1:$B$15, 2, 0)</f>
        <v>中前</v>
      </c>
      <c r="F235">
        <v>4</v>
      </c>
      <c r="G235">
        <v>134</v>
      </c>
      <c r="H235" s="46">
        <v>1650</v>
      </c>
      <c r="I235" s="25" t="s">
        <v>120</v>
      </c>
      <c r="J235">
        <v>1</v>
      </c>
      <c r="K235">
        <v>43.12</v>
      </c>
      <c r="L235">
        <v>24</v>
      </c>
      <c r="M235">
        <v>4</v>
      </c>
      <c r="N235">
        <v>24</v>
      </c>
      <c r="O235" s="31" t="s">
        <v>451</v>
      </c>
      <c r="P235" s="35" t="s">
        <v>455</v>
      </c>
      <c r="Q235">
        <v>4</v>
      </c>
      <c r="R235">
        <v>56</v>
      </c>
      <c r="S235" s="21" t="s">
        <v>126</v>
      </c>
      <c r="T235" t="s">
        <v>870</v>
      </c>
      <c r="U235">
        <v>4</v>
      </c>
      <c r="V235">
        <v>4</v>
      </c>
      <c r="W235">
        <v>8</v>
      </c>
      <c r="X235">
        <v>11</v>
      </c>
      <c r="AA235">
        <v>1099</v>
      </c>
      <c r="AB235" t="s">
        <v>867</v>
      </c>
    </row>
    <row r="236" spans="1:28" hidden="1" x14ac:dyDescent="0.25">
      <c r="A236" s="15" t="s">
        <v>167</v>
      </c>
      <c r="B236" s="19" t="s">
        <v>180</v>
      </c>
      <c r="C236">
        <v>94</v>
      </c>
      <c r="D236">
        <v>12</v>
      </c>
      <c r="E236" s="26" t="str">
        <f>VLOOKUP(U236, method!$A$1:$B$15, 2, 0)</f>
        <v>放頭</v>
      </c>
      <c r="F236">
        <v>6</v>
      </c>
      <c r="G236">
        <v>134</v>
      </c>
      <c r="H236" s="46">
        <v>1650</v>
      </c>
      <c r="I236" s="16" t="s">
        <v>71</v>
      </c>
      <c r="J236">
        <v>1</v>
      </c>
      <c r="K236">
        <v>42.23</v>
      </c>
      <c r="L236">
        <v>10</v>
      </c>
      <c r="M236">
        <v>4</v>
      </c>
      <c r="N236">
        <v>24</v>
      </c>
      <c r="O236" s="30" t="s">
        <v>445</v>
      </c>
      <c r="P236" s="35" t="s">
        <v>455</v>
      </c>
      <c r="Q236">
        <v>4</v>
      </c>
      <c r="R236">
        <v>59</v>
      </c>
      <c r="S236" s="21" t="s">
        <v>126</v>
      </c>
      <c r="T236" t="s">
        <v>872</v>
      </c>
      <c r="U236">
        <v>1</v>
      </c>
      <c r="V236">
        <v>1</v>
      </c>
      <c r="W236">
        <v>1</v>
      </c>
      <c r="X236">
        <v>12</v>
      </c>
      <c r="AA236">
        <v>1107</v>
      </c>
      <c r="AB236" t="s">
        <v>30</v>
      </c>
    </row>
    <row r="237" spans="1:28" hidden="1" x14ac:dyDescent="0.25">
      <c r="A237" s="15" t="s">
        <v>167</v>
      </c>
      <c r="B237" s="19" t="s">
        <v>180</v>
      </c>
      <c r="C237">
        <v>203</v>
      </c>
      <c r="D237">
        <v>13</v>
      </c>
      <c r="E237" s="28" t="str">
        <f>VLOOKUP(U237, method!$A$1:$B$15, 2, 0)</f>
        <v>中前</v>
      </c>
      <c r="F237">
        <v>4</v>
      </c>
      <c r="G237">
        <v>121</v>
      </c>
      <c r="H237" s="46">
        <v>1400</v>
      </c>
      <c r="I237" s="15" t="s">
        <v>390</v>
      </c>
      <c r="J237">
        <v>1</v>
      </c>
      <c r="K237">
        <v>22.88</v>
      </c>
      <c r="L237">
        <v>24</v>
      </c>
      <c r="M237">
        <v>3</v>
      </c>
      <c r="N237">
        <v>24</v>
      </c>
      <c r="O237" t="s">
        <v>545</v>
      </c>
      <c r="P237" s="35" t="s">
        <v>436</v>
      </c>
      <c r="Q237">
        <v>3</v>
      </c>
      <c r="R237">
        <v>61</v>
      </c>
      <c r="S237" s="21" t="s">
        <v>126</v>
      </c>
      <c r="T237" t="s">
        <v>562</v>
      </c>
      <c r="U237">
        <v>6</v>
      </c>
      <c r="V237">
        <v>6</v>
      </c>
      <c r="W237">
        <v>13</v>
      </c>
      <c r="X237">
        <v>13</v>
      </c>
      <c r="AA237">
        <v>1099</v>
      </c>
      <c r="AB237" t="s">
        <v>30</v>
      </c>
    </row>
    <row r="238" spans="1:28" hidden="1" x14ac:dyDescent="0.25">
      <c r="A238" s="15" t="s">
        <v>167</v>
      </c>
      <c r="B238" s="19" t="s">
        <v>180</v>
      </c>
      <c r="C238">
        <v>63</v>
      </c>
      <c r="D238">
        <v>8</v>
      </c>
      <c r="E238" s="27" t="str">
        <f>VLOOKUP(U238, method!$A$1:$B$15, 2, 0)</f>
        <v>中後</v>
      </c>
      <c r="F238">
        <v>6</v>
      </c>
      <c r="G238">
        <v>122</v>
      </c>
      <c r="H238" s="46">
        <v>1200</v>
      </c>
      <c r="I238" s="15" t="s">
        <v>390</v>
      </c>
      <c r="J238">
        <v>1</v>
      </c>
      <c r="K238">
        <v>11.16</v>
      </c>
      <c r="L238">
        <v>6</v>
      </c>
      <c r="M238">
        <v>3</v>
      </c>
      <c r="N238">
        <v>24</v>
      </c>
      <c r="O238" s="30" t="s">
        <v>445</v>
      </c>
      <c r="P238" s="35" t="s">
        <v>455</v>
      </c>
      <c r="Q238">
        <v>3</v>
      </c>
      <c r="R238">
        <v>63</v>
      </c>
      <c r="S238" s="21" t="s">
        <v>126</v>
      </c>
      <c r="T238">
        <v>8</v>
      </c>
      <c r="U238">
        <v>9</v>
      </c>
      <c r="V238">
        <v>9</v>
      </c>
      <c r="W238">
        <v>8</v>
      </c>
      <c r="AA238">
        <v>1103</v>
      </c>
      <c r="AB238" t="s">
        <v>30</v>
      </c>
    </row>
    <row r="239" spans="1:28" hidden="1" x14ac:dyDescent="0.25">
      <c r="A239" s="15" t="s">
        <v>167</v>
      </c>
      <c r="B239" s="19" t="s">
        <v>180</v>
      </c>
      <c r="C239">
        <v>88</v>
      </c>
      <c r="D239">
        <v>11</v>
      </c>
      <c r="E239" s="29" t="str">
        <f>VLOOKUP(U239, method!$A$1:$B$15, 2, 0)</f>
        <v>留後</v>
      </c>
      <c r="F239">
        <v>6</v>
      </c>
      <c r="G239">
        <v>123</v>
      </c>
      <c r="H239" s="46">
        <v>1200</v>
      </c>
      <c r="I239" s="15" t="s">
        <v>390</v>
      </c>
      <c r="J239">
        <v>1</v>
      </c>
      <c r="K239">
        <v>10.18</v>
      </c>
      <c r="L239">
        <v>12</v>
      </c>
      <c r="M239">
        <v>2</v>
      </c>
      <c r="N239">
        <v>24</v>
      </c>
      <c r="O239" t="s">
        <v>545</v>
      </c>
      <c r="P239" s="35" t="s">
        <v>455</v>
      </c>
      <c r="Q239">
        <v>3</v>
      </c>
      <c r="R239">
        <v>63</v>
      </c>
      <c r="S239" s="21" t="s">
        <v>126</v>
      </c>
      <c r="T239" t="s">
        <v>548</v>
      </c>
      <c r="U239">
        <v>13</v>
      </c>
      <c r="V239">
        <v>13</v>
      </c>
      <c r="W239">
        <v>11</v>
      </c>
      <c r="AA239">
        <v>1087</v>
      </c>
      <c r="AB239" t="s">
        <v>875</v>
      </c>
    </row>
    <row r="240" spans="1:28" hidden="1" x14ac:dyDescent="0.25">
      <c r="A240" s="15" t="s">
        <v>167</v>
      </c>
      <c r="B240" s="20" t="s">
        <v>184</v>
      </c>
      <c r="C240">
        <v>8.8000000000000007</v>
      </c>
      <c r="D240">
        <v>6</v>
      </c>
      <c r="E240" s="28" t="str">
        <f>VLOOKUP(U240, method!$A$1:$B$15, 2, 0)</f>
        <v>中前</v>
      </c>
      <c r="F240">
        <v>4</v>
      </c>
      <c r="G240">
        <v>127</v>
      </c>
      <c r="H240" s="46">
        <v>1650</v>
      </c>
      <c r="I240" s="18" t="s">
        <v>201</v>
      </c>
      <c r="J240">
        <v>1</v>
      </c>
      <c r="K240">
        <v>40.29</v>
      </c>
      <c r="L240">
        <v>28</v>
      </c>
      <c r="M240">
        <v>6</v>
      </c>
      <c r="N240">
        <v>25</v>
      </c>
      <c r="O240" t="s">
        <v>511</v>
      </c>
      <c r="P240" s="36" t="s">
        <v>603</v>
      </c>
      <c r="Q240">
        <v>4</v>
      </c>
      <c r="R240">
        <v>52</v>
      </c>
      <c r="S240" s="23" t="s">
        <v>72</v>
      </c>
      <c r="T240" t="s">
        <v>558</v>
      </c>
      <c r="U240">
        <v>7</v>
      </c>
      <c r="V240">
        <v>7</v>
      </c>
      <c r="W240">
        <v>6</v>
      </c>
      <c r="X240">
        <v>6</v>
      </c>
      <c r="AA240">
        <v>1132</v>
      </c>
      <c r="AB240" t="s">
        <v>237</v>
      </c>
    </row>
    <row r="241" spans="1:28" hidden="1" x14ac:dyDescent="0.25">
      <c r="A241" s="15" t="s">
        <v>167</v>
      </c>
      <c r="B241" s="20" t="s">
        <v>184</v>
      </c>
      <c r="C241">
        <v>18</v>
      </c>
      <c r="D241" s="34">
        <v>5</v>
      </c>
      <c r="E241" s="28" t="str">
        <f>VLOOKUP(U241, method!$A$1:$B$15, 2, 0)</f>
        <v>中前</v>
      </c>
      <c r="F241">
        <v>10</v>
      </c>
      <c r="G241">
        <v>128</v>
      </c>
      <c r="H241" s="46">
        <v>1650</v>
      </c>
      <c r="I241" s="17" t="s">
        <v>448</v>
      </c>
      <c r="J241">
        <v>1</v>
      </c>
      <c r="K241">
        <v>39.92</v>
      </c>
      <c r="L241">
        <v>11</v>
      </c>
      <c r="M241">
        <v>6</v>
      </c>
      <c r="N241">
        <v>25</v>
      </c>
      <c r="O241" s="30" t="s">
        <v>445</v>
      </c>
      <c r="P241" s="35" t="s">
        <v>436</v>
      </c>
      <c r="Q241">
        <v>4</v>
      </c>
      <c r="R241">
        <v>54</v>
      </c>
      <c r="S241" s="23" t="s">
        <v>72</v>
      </c>
      <c r="T241">
        <v>4</v>
      </c>
      <c r="U241">
        <v>6</v>
      </c>
      <c r="V241">
        <v>7</v>
      </c>
      <c r="W241">
        <v>6</v>
      </c>
      <c r="X241">
        <v>5</v>
      </c>
      <c r="AA241">
        <v>1134</v>
      </c>
      <c r="AB241" t="s">
        <v>16</v>
      </c>
    </row>
    <row r="242" spans="1:28" hidden="1" x14ac:dyDescent="0.25">
      <c r="A242" s="15" t="s">
        <v>167</v>
      </c>
      <c r="B242" s="20" t="s">
        <v>184</v>
      </c>
      <c r="C242">
        <v>21</v>
      </c>
      <c r="D242">
        <v>7</v>
      </c>
      <c r="E242" s="29" t="str">
        <f>VLOOKUP(U242, method!$A$1:$B$15, 2, 0)</f>
        <v>留後</v>
      </c>
      <c r="F242">
        <v>11</v>
      </c>
      <c r="G242">
        <v>129</v>
      </c>
      <c r="H242" s="46">
        <v>1650</v>
      </c>
      <c r="I242" s="17" t="s">
        <v>448</v>
      </c>
      <c r="J242">
        <v>1</v>
      </c>
      <c r="K242">
        <v>40.409999999999997</v>
      </c>
      <c r="L242">
        <v>21</v>
      </c>
      <c r="M242">
        <v>5</v>
      </c>
      <c r="N242">
        <v>25</v>
      </c>
      <c r="O242" s="31" t="s">
        <v>435</v>
      </c>
      <c r="P242" s="35" t="s">
        <v>436</v>
      </c>
      <c r="Q242">
        <v>4</v>
      </c>
      <c r="R242">
        <v>56</v>
      </c>
      <c r="S242" s="23" t="s">
        <v>72</v>
      </c>
      <c r="T242" s="10" t="s">
        <v>498</v>
      </c>
      <c r="U242">
        <v>11</v>
      </c>
      <c r="V242">
        <v>10</v>
      </c>
      <c r="W242">
        <v>10</v>
      </c>
      <c r="X242">
        <v>7</v>
      </c>
      <c r="AA242">
        <v>1130</v>
      </c>
      <c r="AB242" t="s">
        <v>16</v>
      </c>
    </row>
    <row r="243" spans="1:28" hidden="1" x14ac:dyDescent="0.25">
      <c r="A243" s="15" t="s">
        <v>167</v>
      </c>
      <c r="B243" s="20" t="s">
        <v>184</v>
      </c>
      <c r="C243">
        <v>14</v>
      </c>
      <c r="D243">
        <v>8</v>
      </c>
      <c r="E243" s="29" t="str">
        <f>VLOOKUP(U243, method!$A$1:$B$15, 2, 0)</f>
        <v>留後</v>
      </c>
      <c r="F243">
        <v>9</v>
      </c>
      <c r="G243">
        <v>131</v>
      </c>
      <c r="H243" s="46">
        <v>1650</v>
      </c>
      <c r="I243" s="17" t="s">
        <v>448</v>
      </c>
      <c r="J243">
        <v>1</v>
      </c>
      <c r="K243">
        <v>41.17</v>
      </c>
      <c r="L243">
        <v>7</v>
      </c>
      <c r="M243">
        <v>5</v>
      </c>
      <c r="N243">
        <v>25</v>
      </c>
      <c r="O243" s="31" t="s">
        <v>439</v>
      </c>
      <c r="P243" s="35" t="s">
        <v>455</v>
      </c>
      <c r="Q243">
        <v>4</v>
      </c>
      <c r="R243">
        <v>58</v>
      </c>
      <c r="S243" s="23" t="s">
        <v>72</v>
      </c>
      <c r="T243" t="s">
        <v>529</v>
      </c>
      <c r="U243">
        <v>11</v>
      </c>
      <c r="V243">
        <v>12</v>
      </c>
      <c r="W243">
        <v>11</v>
      </c>
      <c r="X243">
        <v>8</v>
      </c>
      <c r="AA243">
        <v>1122</v>
      </c>
      <c r="AB243" t="s">
        <v>16</v>
      </c>
    </row>
    <row r="244" spans="1:28" hidden="1" x14ac:dyDescent="0.25">
      <c r="A244" s="15" t="s">
        <v>167</v>
      </c>
      <c r="B244" s="20" t="s">
        <v>184</v>
      </c>
      <c r="C244">
        <v>34</v>
      </c>
      <c r="D244" s="33">
        <v>3</v>
      </c>
      <c r="E244" s="28" t="str">
        <f>VLOOKUP(U244, method!$A$1:$B$15, 2, 0)</f>
        <v>中前</v>
      </c>
      <c r="F244">
        <v>5</v>
      </c>
      <c r="G244">
        <v>131</v>
      </c>
      <c r="H244" s="46">
        <v>1650</v>
      </c>
      <c r="I244" s="17" t="s">
        <v>448</v>
      </c>
      <c r="J244">
        <v>1</v>
      </c>
      <c r="K244">
        <v>39.880000000000003</v>
      </c>
      <c r="L244">
        <v>16</v>
      </c>
      <c r="M244">
        <v>4</v>
      </c>
      <c r="N244">
        <v>25</v>
      </c>
      <c r="O244" s="30" t="s">
        <v>445</v>
      </c>
      <c r="P244" s="35" t="s">
        <v>436</v>
      </c>
      <c r="Q244">
        <v>4</v>
      </c>
      <c r="R244">
        <v>58</v>
      </c>
      <c r="S244" s="23" t="s">
        <v>72</v>
      </c>
      <c r="T244" s="10" t="s">
        <v>452</v>
      </c>
      <c r="U244">
        <v>7</v>
      </c>
      <c r="V244">
        <v>8</v>
      </c>
      <c r="W244">
        <v>9</v>
      </c>
      <c r="X244">
        <v>3</v>
      </c>
      <c r="AA244">
        <v>1116</v>
      </c>
      <c r="AB244" t="s">
        <v>16</v>
      </c>
    </row>
    <row r="245" spans="1:28" hidden="1" x14ac:dyDescent="0.25">
      <c r="A245" s="15" t="s">
        <v>167</v>
      </c>
      <c r="B245" s="20" t="s">
        <v>184</v>
      </c>
      <c r="C245">
        <v>19</v>
      </c>
      <c r="D245">
        <v>11</v>
      </c>
      <c r="E245" s="29" t="str">
        <f>VLOOKUP(U245, method!$A$1:$B$15, 2, 0)</f>
        <v>留後</v>
      </c>
      <c r="F245">
        <v>13</v>
      </c>
      <c r="G245">
        <v>133</v>
      </c>
      <c r="H245" s="46">
        <v>1650</v>
      </c>
      <c r="I245" s="17" t="s">
        <v>448</v>
      </c>
      <c r="J245">
        <v>1</v>
      </c>
      <c r="K245">
        <v>39.64</v>
      </c>
      <c r="L245">
        <v>26</v>
      </c>
      <c r="M245">
        <v>3</v>
      </c>
      <c r="N245">
        <v>25</v>
      </c>
      <c r="O245" t="s">
        <v>511</v>
      </c>
      <c r="P245" s="35" t="s">
        <v>455</v>
      </c>
      <c r="Q245">
        <v>4</v>
      </c>
      <c r="R245">
        <v>60</v>
      </c>
      <c r="S245" s="23" t="s">
        <v>72</v>
      </c>
      <c r="T245" t="s">
        <v>548</v>
      </c>
      <c r="U245">
        <v>11</v>
      </c>
      <c r="V245">
        <v>12</v>
      </c>
      <c r="W245">
        <v>9</v>
      </c>
      <c r="X245">
        <v>11</v>
      </c>
      <c r="AA245">
        <v>1117</v>
      </c>
      <c r="AB245" t="s">
        <v>16</v>
      </c>
    </row>
    <row r="246" spans="1:28" hidden="1" x14ac:dyDescent="0.25">
      <c r="A246" s="15" t="s">
        <v>167</v>
      </c>
      <c r="B246" s="20" t="s">
        <v>184</v>
      </c>
      <c r="C246">
        <v>67</v>
      </c>
      <c r="D246">
        <v>8</v>
      </c>
      <c r="E246" s="27" t="str">
        <f>VLOOKUP(U246, method!$A$1:$B$15, 2, 0)</f>
        <v>中後</v>
      </c>
      <c r="F246">
        <v>7</v>
      </c>
      <c r="G246">
        <v>115</v>
      </c>
      <c r="H246" s="46">
        <v>1650</v>
      </c>
      <c r="I246" s="14" t="s">
        <v>45</v>
      </c>
      <c r="J246">
        <v>1</v>
      </c>
      <c r="K246">
        <v>39.47</v>
      </c>
      <c r="L246">
        <v>2</v>
      </c>
      <c r="M246">
        <v>3</v>
      </c>
      <c r="N246">
        <v>25</v>
      </c>
      <c r="O246" t="s">
        <v>511</v>
      </c>
      <c r="P246" s="35" t="s">
        <v>455</v>
      </c>
      <c r="Q246">
        <v>3</v>
      </c>
      <c r="R246">
        <v>62</v>
      </c>
      <c r="S246" s="23" t="s">
        <v>72</v>
      </c>
      <c r="T246" t="s">
        <v>495</v>
      </c>
      <c r="U246">
        <v>8</v>
      </c>
      <c r="V246">
        <v>11</v>
      </c>
      <c r="W246">
        <v>11</v>
      </c>
      <c r="X246">
        <v>8</v>
      </c>
      <c r="AA246">
        <v>1113</v>
      </c>
      <c r="AB246" t="s">
        <v>16</v>
      </c>
    </row>
    <row r="247" spans="1:28" hidden="1" x14ac:dyDescent="0.25">
      <c r="A247" s="15" t="s">
        <v>167</v>
      </c>
      <c r="B247" s="20" t="s">
        <v>184</v>
      </c>
      <c r="C247">
        <v>98</v>
      </c>
      <c r="D247">
        <v>10</v>
      </c>
      <c r="E247" s="29" t="str">
        <f>VLOOKUP(U247, method!$A$1:$B$15, 2, 0)</f>
        <v>留後</v>
      </c>
      <c r="F247">
        <v>12</v>
      </c>
      <c r="G247">
        <v>121</v>
      </c>
      <c r="H247" s="46">
        <v>1650</v>
      </c>
      <c r="I247" s="17" t="s">
        <v>448</v>
      </c>
      <c r="J247">
        <v>1</v>
      </c>
      <c r="K247">
        <v>40.770000000000003</v>
      </c>
      <c r="L247">
        <v>19</v>
      </c>
      <c r="M247">
        <v>2</v>
      </c>
      <c r="N247">
        <v>25</v>
      </c>
      <c r="O247" s="30" t="s">
        <v>445</v>
      </c>
      <c r="P247" s="35" t="s">
        <v>455</v>
      </c>
      <c r="Q247">
        <v>3</v>
      </c>
      <c r="R247">
        <v>64</v>
      </c>
      <c r="S247" s="23" t="s">
        <v>72</v>
      </c>
      <c r="T247" t="s">
        <v>473</v>
      </c>
      <c r="U247">
        <v>12</v>
      </c>
      <c r="V247">
        <v>12</v>
      </c>
      <c r="W247">
        <v>12</v>
      </c>
      <c r="X247">
        <v>10</v>
      </c>
      <c r="AA247">
        <v>1112</v>
      </c>
      <c r="AB247" t="s">
        <v>16</v>
      </c>
    </row>
    <row r="248" spans="1:28" hidden="1" x14ac:dyDescent="0.25">
      <c r="A248" s="15" t="s">
        <v>167</v>
      </c>
      <c r="B248" s="20" t="s">
        <v>184</v>
      </c>
      <c r="C248">
        <v>153</v>
      </c>
      <c r="D248">
        <v>13</v>
      </c>
      <c r="E248" s="29" t="str">
        <f>VLOOKUP(U248, method!$A$1:$B$15, 2, 0)</f>
        <v>留後</v>
      </c>
      <c r="F248">
        <v>6</v>
      </c>
      <c r="G248">
        <v>122</v>
      </c>
      <c r="H248" s="46">
        <v>1600</v>
      </c>
      <c r="I248" s="25" t="s">
        <v>26</v>
      </c>
      <c r="J248">
        <v>1</v>
      </c>
      <c r="K248">
        <v>36.24</v>
      </c>
      <c r="L248">
        <v>31</v>
      </c>
      <c r="M248">
        <v>1</v>
      </c>
      <c r="N248">
        <v>25</v>
      </c>
      <c r="O248" t="s">
        <v>469</v>
      </c>
      <c r="P248" s="35" t="s">
        <v>455</v>
      </c>
      <c r="Q248">
        <v>3</v>
      </c>
      <c r="R248">
        <v>66</v>
      </c>
      <c r="S248" s="23" t="s">
        <v>72</v>
      </c>
      <c r="T248" t="s">
        <v>637</v>
      </c>
      <c r="U248">
        <v>11</v>
      </c>
      <c r="V248">
        <v>12</v>
      </c>
      <c r="W248">
        <v>12</v>
      </c>
      <c r="X248">
        <v>13</v>
      </c>
      <c r="AA248">
        <v>1108</v>
      </c>
      <c r="AB248" t="s">
        <v>16</v>
      </c>
    </row>
    <row r="249" spans="1:28" hidden="1" x14ac:dyDescent="0.25">
      <c r="A249" s="15" t="s">
        <v>167</v>
      </c>
      <c r="B249" s="20" t="s">
        <v>184</v>
      </c>
      <c r="C249">
        <v>30</v>
      </c>
      <c r="D249">
        <v>12</v>
      </c>
      <c r="E249" s="27" t="str">
        <f>VLOOKUP(U249, method!$A$1:$B$15, 2, 0)</f>
        <v>中後</v>
      </c>
      <c r="F249">
        <v>9</v>
      </c>
      <c r="G249">
        <v>123</v>
      </c>
      <c r="H249" s="46">
        <v>1200</v>
      </c>
      <c r="I249" s="17" t="s">
        <v>448</v>
      </c>
      <c r="J249">
        <v>1</v>
      </c>
      <c r="K249">
        <v>9.7200000000000006</v>
      </c>
      <c r="L249">
        <v>12</v>
      </c>
      <c r="M249">
        <v>1</v>
      </c>
      <c r="N249">
        <v>25</v>
      </c>
      <c r="O249" t="s">
        <v>511</v>
      </c>
      <c r="P249" s="35" t="s">
        <v>455</v>
      </c>
      <c r="Q249">
        <v>3</v>
      </c>
      <c r="R249">
        <v>68</v>
      </c>
      <c r="S249" s="23" t="s">
        <v>72</v>
      </c>
      <c r="T249" t="s">
        <v>679</v>
      </c>
      <c r="U249">
        <v>9</v>
      </c>
      <c r="V249">
        <v>11</v>
      </c>
      <c r="W249">
        <v>12</v>
      </c>
      <c r="AA249">
        <v>1114</v>
      </c>
      <c r="AB249" t="s">
        <v>16</v>
      </c>
    </row>
    <row r="250" spans="1:28" hidden="1" x14ac:dyDescent="0.25">
      <c r="A250" s="15" t="s">
        <v>167</v>
      </c>
      <c r="B250" s="20" t="s">
        <v>184</v>
      </c>
      <c r="C250">
        <v>71</v>
      </c>
      <c r="D250">
        <v>10</v>
      </c>
      <c r="E250" s="29" t="str">
        <f>VLOOKUP(U250, method!$A$1:$B$15, 2, 0)</f>
        <v>留後</v>
      </c>
      <c r="F250">
        <v>14</v>
      </c>
      <c r="G250">
        <v>121</v>
      </c>
      <c r="H250" s="46">
        <v>1400</v>
      </c>
      <c r="I250" s="17" t="s">
        <v>448</v>
      </c>
      <c r="J250">
        <v>1</v>
      </c>
      <c r="K250">
        <v>22.06</v>
      </c>
      <c r="L250">
        <v>22</v>
      </c>
      <c r="M250">
        <v>12</v>
      </c>
      <c r="N250">
        <v>24</v>
      </c>
      <c r="O250" t="s">
        <v>491</v>
      </c>
      <c r="P250" s="35" t="s">
        <v>455</v>
      </c>
      <c r="Q250">
        <v>3</v>
      </c>
      <c r="R250">
        <v>68</v>
      </c>
      <c r="S250" s="23" t="s">
        <v>72</v>
      </c>
      <c r="T250" t="s">
        <v>536</v>
      </c>
      <c r="U250">
        <v>13</v>
      </c>
      <c r="V250">
        <v>13</v>
      </c>
      <c r="W250">
        <v>13</v>
      </c>
      <c r="X250">
        <v>10</v>
      </c>
      <c r="AA250">
        <v>1100</v>
      </c>
      <c r="AB250" t="s">
        <v>100</v>
      </c>
    </row>
    <row r="251" spans="1:28" hidden="1" x14ac:dyDescent="0.25">
      <c r="A251" s="15" t="s">
        <v>167</v>
      </c>
      <c r="B251" s="21" t="s">
        <v>187</v>
      </c>
      <c r="C251">
        <v>10</v>
      </c>
      <c r="D251">
        <v>8</v>
      </c>
      <c r="E251" s="28" t="str">
        <f>VLOOKUP(U251, method!$A$1:$B$15, 2, 0)</f>
        <v>中前</v>
      </c>
      <c r="F251">
        <v>9</v>
      </c>
      <c r="G251">
        <v>128</v>
      </c>
      <c r="H251" s="46">
        <v>2000</v>
      </c>
      <c r="I251" s="15" t="s">
        <v>390</v>
      </c>
      <c r="J251">
        <v>2</v>
      </c>
      <c r="K251">
        <v>2.71</v>
      </c>
      <c r="L251">
        <v>28</v>
      </c>
      <c r="M251">
        <v>6</v>
      </c>
      <c r="N251">
        <v>25</v>
      </c>
      <c r="O251" t="s">
        <v>551</v>
      </c>
      <c r="P251" s="35" t="s">
        <v>455</v>
      </c>
      <c r="Q251">
        <v>4</v>
      </c>
      <c r="R251">
        <v>51</v>
      </c>
      <c r="S251" s="18" t="s">
        <v>188</v>
      </c>
      <c r="T251" t="s">
        <v>519</v>
      </c>
      <c r="U251">
        <v>6</v>
      </c>
      <c r="V251">
        <v>6</v>
      </c>
      <c r="W251">
        <v>5</v>
      </c>
      <c r="X251">
        <v>5</v>
      </c>
      <c r="Y251">
        <v>8</v>
      </c>
      <c r="AA251">
        <v>1103</v>
      </c>
      <c r="AB251" t="s">
        <v>30</v>
      </c>
    </row>
    <row r="252" spans="1:28" hidden="1" x14ac:dyDescent="0.25">
      <c r="A252" s="15" t="s">
        <v>167</v>
      </c>
      <c r="B252" s="21" t="s">
        <v>187</v>
      </c>
      <c r="C252">
        <v>15</v>
      </c>
      <c r="D252" s="33">
        <v>3</v>
      </c>
      <c r="E252" s="28" t="str">
        <f>VLOOKUP(U252, method!$A$1:$B$15, 2, 0)</f>
        <v>中前</v>
      </c>
      <c r="F252">
        <v>4</v>
      </c>
      <c r="G252">
        <v>128</v>
      </c>
      <c r="H252" s="46">
        <v>2200</v>
      </c>
      <c r="I252" s="15" t="s">
        <v>390</v>
      </c>
      <c r="J252">
        <v>2</v>
      </c>
      <c r="K252">
        <v>15.75</v>
      </c>
      <c r="L252">
        <v>28</v>
      </c>
      <c r="M252">
        <v>5</v>
      </c>
      <c r="N252">
        <v>25</v>
      </c>
      <c r="O252" s="31" t="s">
        <v>451</v>
      </c>
      <c r="P252" s="35" t="s">
        <v>436</v>
      </c>
      <c r="Q252">
        <v>4</v>
      </c>
      <c r="R252">
        <v>51</v>
      </c>
      <c r="S252" s="18" t="s">
        <v>188</v>
      </c>
      <c r="T252" s="10">
        <v>2</v>
      </c>
      <c r="U252">
        <v>5</v>
      </c>
      <c r="V252">
        <v>5</v>
      </c>
      <c r="W252">
        <v>5</v>
      </c>
      <c r="X252">
        <v>4</v>
      </c>
      <c r="Y252">
        <v>2</v>
      </c>
      <c r="Z252">
        <v>3</v>
      </c>
      <c r="AA252">
        <v>1102</v>
      </c>
      <c r="AB252" t="s">
        <v>30</v>
      </c>
    </row>
    <row r="253" spans="1:28" hidden="1" x14ac:dyDescent="0.25">
      <c r="A253" s="15" t="s">
        <v>167</v>
      </c>
      <c r="B253" s="21" t="s">
        <v>187</v>
      </c>
      <c r="C253">
        <v>11</v>
      </c>
      <c r="D253">
        <v>6</v>
      </c>
      <c r="E253" s="26" t="str">
        <f>VLOOKUP(U253, method!$A$1:$B$15, 2, 0)</f>
        <v>放頭</v>
      </c>
      <c r="F253">
        <v>6</v>
      </c>
      <c r="G253">
        <v>131</v>
      </c>
      <c r="H253" s="46">
        <v>2200</v>
      </c>
      <c r="I253" s="15" t="s">
        <v>390</v>
      </c>
      <c r="J253">
        <v>2</v>
      </c>
      <c r="K253">
        <v>18.61</v>
      </c>
      <c r="L253">
        <v>7</v>
      </c>
      <c r="M253">
        <v>5</v>
      </c>
      <c r="N253">
        <v>25</v>
      </c>
      <c r="O253" s="31" t="s">
        <v>439</v>
      </c>
      <c r="P253" s="35" t="s">
        <v>455</v>
      </c>
      <c r="Q253">
        <v>4</v>
      </c>
      <c r="R253">
        <v>53</v>
      </c>
      <c r="S253" s="18" t="s">
        <v>188</v>
      </c>
      <c r="T253" t="s">
        <v>546</v>
      </c>
      <c r="U253">
        <v>1</v>
      </c>
      <c r="V253">
        <v>1</v>
      </c>
      <c r="W253">
        <v>1</v>
      </c>
      <c r="X253">
        <v>2</v>
      </c>
      <c r="Y253">
        <v>3</v>
      </c>
      <c r="Z253">
        <v>6</v>
      </c>
      <c r="AA253">
        <v>1113</v>
      </c>
      <c r="AB253" t="s">
        <v>30</v>
      </c>
    </row>
    <row r="254" spans="1:28" hidden="1" x14ac:dyDescent="0.25">
      <c r="A254" s="15" t="s">
        <v>167</v>
      </c>
      <c r="B254" s="21" t="s">
        <v>187</v>
      </c>
      <c r="C254">
        <v>28</v>
      </c>
      <c r="D254" s="34">
        <v>5</v>
      </c>
      <c r="E254" s="28" t="str">
        <f>VLOOKUP(U254, method!$A$1:$B$15, 2, 0)</f>
        <v>中前</v>
      </c>
      <c r="F254">
        <v>1</v>
      </c>
      <c r="G254">
        <v>131</v>
      </c>
      <c r="H254" s="46">
        <v>2200</v>
      </c>
      <c r="I254" s="15" t="s">
        <v>390</v>
      </c>
      <c r="J254">
        <v>2</v>
      </c>
      <c r="K254">
        <v>17.059999999999999</v>
      </c>
      <c r="L254">
        <v>16</v>
      </c>
      <c r="M254">
        <v>4</v>
      </c>
      <c r="N254">
        <v>25</v>
      </c>
      <c r="O254" s="30" t="s">
        <v>445</v>
      </c>
      <c r="P254" s="35" t="s">
        <v>436</v>
      </c>
      <c r="Q254">
        <v>4</v>
      </c>
      <c r="R254">
        <v>54</v>
      </c>
      <c r="S254" s="18" t="s">
        <v>188</v>
      </c>
      <c r="T254" s="10" t="s">
        <v>498</v>
      </c>
      <c r="U254">
        <v>5</v>
      </c>
      <c r="V254">
        <v>5</v>
      </c>
      <c r="W254">
        <v>5</v>
      </c>
      <c r="X254">
        <v>8</v>
      </c>
      <c r="Y254">
        <v>10</v>
      </c>
      <c r="Z254">
        <v>5</v>
      </c>
      <c r="AA254">
        <v>1089</v>
      </c>
      <c r="AB254" t="s">
        <v>30</v>
      </c>
    </row>
    <row r="255" spans="1:28" hidden="1" x14ac:dyDescent="0.25">
      <c r="A255" s="15" t="s">
        <v>167</v>
      </c>
      <c r="B255" s="21" t="s">
        <v>187</v>
      </c>
      <c r="C255">
        <v>33</v>
      </c>
      <c r="D255">
        <v>12</v>
      </c>
      <c r="E255" s="26" t="str">
        <f>VLOOKUP(U255, method!$A$1:$B$15, 2, 0)</f>
        <v>放頭</v>
      </c>
      <c r="F255">
        <v>8</v>
      </c>
      <c r="G255">
        <v>134</v>
      </c>
      <c r="H255" s="44">
        <v>1800</v>
      </c>
      <c r="I255" s="22" t="s">
        <v>33</v>
      </c>
      <c r="J255">
        <v>1</v>
      </c>
      <c r="K255">
        <v>56.26</v>
      </c>
      <c r="L255">
        <v>5</v>
      </c>
      <c r="M255">
        <v>3</v>
      </c>
      <c r="N255">
        <v>25</v>
      </c>
      <c r="O255" s="31" t="s">
        <v>451</v>
      </c>
      <c r="P255" s="35" t="s">
        <v>455</v>
      </c>
      <c r="Q255">
        <v>4</v>
      </c>
      <c r="R255">
        <v>56</v>
      </c>
      <c r="S255" s="18" t="s">
        <v>188</v>
      </c>
      <c r="T255" t="s">
        <v>890</v>
      </c>
      <c r="U255">
        <v>3</v>
      </c>
      <c r="V255">
        <v>2</v>
      </c>
      <c r="W255">
        <v>2</v>
      </c>
      <c r="X255">
        <v>12</v>
      </c>
      <c r="Y255">
        <v>12</v>
      </c>
      <c r="AA255">
        <v>1098</v>
      </c>
      <c r="AB255" t="s">
        <v>30</v>
      </c>
    </row>
    <row r="256" spans="1:28" hidden="1" x14ac:dyDescent="0.25">
      <c r="A256" s="15" t="s">
        <v>167</v>
      </c>
      <c r="B256" s="21" t="s">
        <v>187</v>
      </c>
      <c r="C256">
        <v>15</v>
      </c>
      <c r="D256" s="34">
        <v>5</v>
      </c>
      <c r="E256" s="28" t="str">
        <f>VLOOKUP(U256, method!$A$1:$B$15, 2, 0)</f>
        <v>中前</v>
      </c>
      <c r="F256">
        <v>6</v>
      </c>
      <c r="G256">
        <v>129</v>
      </c>
      <c r="H256" s="46">
        <v>2200</v>
      </c>
      <c r="I256" s="17" t="s">
        <v>512</v>
      </c>
      <c r="J256">
        <v>2</v>
      </c>
      <c r="K256">
        <v>19.239999999999998</v>
      </c>
      <c r="L256">
        <v>5</v>
      </c>
      <c r="M256">
        <v>6</v>
      </c>
      <c r="N256">
        <v>24</v>
      </c>
      <c r="O256" s="31" t="s">
        <v>439</v>
      </c>
      <c r="P256" s="36" t="s">
        <v>440</v>
      </c>
      <c r="Q256">
        <v>4</v>
      </c>
      <c r="R256">
        <v>57</v>
      </c>
      <c r="S256" s="19" t="s">
        <v>13</v>
      </c>
      <c r="T256">
        <v>5</v>
      </c>
      <c r="U256">
        <v>7</v>
      </c>
      <c r="V256">
        <v>6</v>
      </c>
      <c r="W256">
        <v>6</v>
      </c>
      <c r="X256">
        <v>7</v>
      </c>
      <c r="Y256">
        <v>6</v>
      </c>
      <c r="Z256">
        <v>5</v>
      </c>
      <c r="AA256">
        <v>1106</v>
      </c>
      <c r="AB256" t="s">
        <v>30</v>
      </c>
    </row>
    <row r="257" spans="1:28" hidden="1" x14ac:dyDescent="0.25">
      <c r="A257" s="15" t="s">
        <v>167</v>
      </c>
      <c r="B257" s="21" t="s">
        <v>187</v>
      </c>
      <c r="C257">
        <v>12</v>
      </c>
      <c r="D257">
        <v>11</v>
      </c>
      <c r="E257" s="29" t="str">
        <f>VLOOKUP(U257, method!$A$1:$B$15, 2, 0)</f>
        <v>留後</v>
      </c>
      <c r="F257">
        <v>4</v>
      </c>
      <c r="G257">
        <v>129</v>
      </c>
      <c r="H257" s="44">
        <v>1800</v>
      </c>
      <c r="I257" s="17" t="s">
        <v>512</v>
      </c>
      <c r="J257">
        <v>1</v>
      </c>
      <c r="K257">
        <v>48.97</v>
      </c>
      <c r="L257">
        <v>19</v>
      </c>
      <c r="M257">
        <v>5</v>
      </c>
      <c r="N257">
        <v>24</v>
      </c>
      <c r="O257" t="s">
        <v>631</v>
      </c>
      <c r="P257" s="35" t="s">
        <v>455</v>
      </c>
      <c r="Q257">
        <v>4</v>
      </c>
      <c r="R257">
        <v>57</v>
      </c>
      <c r="S257" s="19" t="s">
        <v>13</v>
      </c>
      <c r="T257" t="s">
        <v>562</v>
      </c>
      <c r="U257">
        <v>13</v>
      </c>
      <c r="V257">
        <v>11</v>
      </c>
      <c r="W257">
        <v>9</v>
      </c>
      <c r="X257">
        <v>10</v>
      </c>
      <c r="Y257">
        <v>11</v>
      </c>
      <c r="AA257">
        <v>1115</v>
      </c>
      <c r="AB257" t="s">
        <v>30</v>
      </c>
    </row>
    <row r="258" spans="1:28" hidden="1" x14ac:dyDescent="0.25">
      <c r="A258" s="15" t="s">
        <v>167</v>
      </c>
      <c r="B258" s="21" t="s">
        <v>187</v>
      </c>
      <c r="C258">
        <v>11</v>
      </c>
      <c r="D258" s="33">
        <v>2</v>
      </c>
      <c r="E258" s="28" t="str">
        <f>VLOOKUP(U258, method!$A$1:$B$15, 2, 0)</f>
        <v>中前</v>
      </c>
      <c r="F258">
        <v>1</v>
      </c>
      <c r="G258">
        <v>128</v>
      </c>
      <c r="H258" s="46">
        <v>2000</v>
      </c>
      <c r="I258" s="17" t="s">
        <v>512</v>
      </c>
      <c r="J258">
        <v>2</v>
      </c>
      <c r="K258">
        <v>3.61</v>
      </c>
      <c r="L258">
        <v>28</v>
      </c>
      <c r="M258">
        <v>4</v>
      </c>
      <c r="N258">
        <v>24</v>
      </c>
      <c r="O258" t="s">
        <v>545</v>
      </c>
      <c r="P258" s="36" t="s">
        <v>479</v>
      </c>
      <c r="Q258">
        <v>4</v>
      </c>
      <c r="R258">
        <v>56</v>
      </c>
      <c r="S258" s="19" t="s">
        <v>13</v>
      </c>
      <c r="T258" s="10" t="s">
        <v>526</v>
      </c>
      <c r="U258">
        <v>5</v>
      </c>
      <c r="V258">
        <v>3</v>
      </c>
      <c r="W258">
        <v>3</v>
      </c>
      <c r="X258">
        <v>3</v>
      </c>
      <c r="Y258">
        <v>2</v>
      </c>
      <c r="AA258">
        <v>1111</v>
      </c>
      <c r="AB258" t="s">
        <v>30</v>
      </c>
    </row>
    <row r="259" spans="1:28" hidden="1" x14ac:dyDescent="0.25">
      <c r="A259" s="15" t="s">
        <v>167</v>
      </c>
      <c r="B259" s="21" t="s">
        <v>187</v>
      </c>
      <c r="C259">
        <v>8.6</v>
      </c>
      <c r="D259">
        <v>7</v>
      </c>
      <c r="E259" s="26" t="str">
        <f>VLOOKUP(U259, method!$A$1:$B$15, 2, 0)</f>
        <v>放頭</v>
      </c>
      <c r="F259">
        <v>6</v>
      </c>
      <c r="G259">
        <v>133</v>
      </c>
      <c r="H259" s="46">
        <v>2200</v>
      </c>
      <c r="I259" s="15" t="s">
        <v>390</v>
      </c>
      <c r="J259">
        <v>2</v>
      </c>
      <c r="K259">
        <v>18.47</v>
      </c>
      <c r="L259">
        <v>27</v>
      </c>
      <c r="M259">
        <v>3</v>
      </c>
      <c r="N259">
        <v>24</v>
      </c>
      <c r="O259" s="31" t="s">
        <v>439</v>
      </c>
      <c r="P259" s="35" t="s">
        <v>455</v>
      </c>
      <c r="Q259">
        <v>4</v>
      </c>
      <c r="R259">
        <v>56</v>
      </c>
      <c r="S259" s="19" t="s">
        <v>13</v>
      </c>
      <c r="T259" t="s">
        <v>536</v>
      </c>
      <c r="U259">
        <v>1</v>
      </c>
      <c r="V259">
        <v>1</v>
      </c>
      <c r="W259">
        <v>1</v>
      </c>
      <c r="X259">
        <v>1</v>
      </c>
      <c r="Y259">
        <v>2</v>
      </c>
      <c r="Z259">
        <v>7</v>
      </c>
      <c r="AA259">
        <v>1075</v>
      </c>
      <c r="AB259" t="s">
        <v>30</v>
      </c>
    </row>
    <row r="260" spans="1:28" hidden="1" x14ac:dyDescent="0.25">
      <c r="A260" s="15" t="s">
        <v>167</v>
      </c>
      <c r="B260" s="21" t="s">
        <v>187</v>
      </c>
      <c r="C260">
        <v>6.2</v>
      </c>
      <c r="D260" s="34">
        <v>5</v>
      </c>
      <c r="E260" s="26" t="str">
        <f>VLOOKUP(U260, method!$A$1:$B$15, 2, 0)</f>
        <v>放頭</v>
      </c>
      <c r="F260">
        <v>10</v>
      </c>
      <c r="G260">
        <v>131</v>
      </c>
      <c r="H260" s="46">
        <v>2000</v>
      </c>
      <c r="I260" s="15" t="s">
        <v>390</v>
      </c>
      <c r="J260">
        <v>2</v>
      </c>
      <c r="K260">
        <v>3.04</v>
      </c>
      <c r="L260">
        <v>25</v>
      </c>
      <c r="M260">
        <v>2</v>
      </c>
      <c r="N260">
        <v>24</v>
      </c>
      <c r="O260" t="s">
        <v>491</v>
      </c>
      <c r="P260" s="35" t="s">
        <v>455</v>
      </c>
      <c r="Q260">
        <v>4</v>
      </c>
      <c r="R260">
        <v>56</v>
      </c>
      <c r="S260" s="19" t="s">
        <v>13</v>
      </c>
      <c r="T260" s="10" t="s">
        <v>452</v>
      </c>
      <c r="U260">
        <v>1</v>
      </c>
      <c r="V260">
        <v>1</v>
      </c>
      <c r="W260">
        <v>1</v>
      </c>
      <c r="X260">
        <v>1</v>
      </c>
      <c r="Y260">
        <v>5</v>
      </c>
      <c r="AA260">
        <v>1112</v>
      </c>
      <c r="AB260" t="s">
        <v>30</v>
      </c>
    </row>
    <row r="261" spans="1:28" hidden="1" x14ac:dyDescent="0.25">
      <c r="A261" s="15" t="s">
        <v>167</v>
      </c>
      <c r="B261" s="21" t="s">
        <v>187</v>
      </c>
      <c r="C261">
        <v>18</v>
      </c>
      <c r="D261" s="33">
        <v>1</v>
      </c>
      <c r="E261" s="26" t="str">
        <f>VLOOKUP(U261, method!$A$1:$B$15, 2, 0)</f>
        <v>放頭</v>
      </c>
      <c r="F261">
        <v>5</v>
      </c>
      <c r="G261">
        <v>128</v>
      </c>
      <c r="H261" s="46">
        <v>2200</v>
      </c>
      <c r="I261" s="15" t="s">
        <v>390</v>
      </c>
      <c r="J261">
        <v>2</v>
      </c>
      <c r="K261">
        <v>18.64</v>
      </c>
      <c r="L261">
        <v>7</v>
      </c>
      <c r="M261">
        <v>2</v>
      </c>
      <c r="N261">
        <v>24</v>
      </c>
      <c r="O261" s="30" t="s">
        <v>445</v>
      </c>
      <c r="P261" s="35" t="s">
        <v>455</v>
      </c>
      <c r="Q261">
        <v>4</v>
      </c>
      <c r="R261">
        <v>51</v>
      </c>
      <c r="S261" s="19" t="s">
        <v>13</v>
      </c>
      <c r="T261" s="10" t="s">
        <v>613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1104</v>
      </c>
      <c r="AB261" t="s">
        <v>30</v>
      </c>
    </row>
    <row r="262" spans="1:28" hidden="1" x14ac:dyDescent="0.25">
      <c r="A262" s="15" t="s">
        <v>167</v>
      </c>
      <c r="B262" s="21" t="s">
        <v>187</v>
      </c>
      <c r="C262">
        <v>69</v>
      </c>
      <c r="D262" s="33">
        <v>3</v>
      </c>
      <c r="E262" s="28" t="str">
        <f>VLOOKUP(U262, method!$A$1:$B$15, 2, 0)</f>
        <v>中前</v>
      </c>
      <c r="F262">
        <v>7</v>
      </c>
      <c r="G262">
        <v>130</v>
      </c>
      <c r="H262" s="46">
        <v>2000</v>
      </c>
      <c r="I262" s="15" t="s">
        <v>390</v>
      </c>
      <c r="J262">
        <v>2</v>
      </c>
      <c r="K262">
        <v>2.5299999999999998</v>
      </c>
      <c r="L262">
        <v>28</v>
      </c>
      <c r="M262">
        <v>1</v>
      </c>
      <c r="N262">
        <v>24</v>
      </c>
      <c r="O262" t="s">
        <v>491</v>
      </c>
      <c r="P262" s="35" t="s">
        <v>455</v>
      </c>
      <c r="Q262">
        <v>4</v>
      </c>
      <c r="R262">
        <v>52</v>
      </c>
      <c r="S262" s="19" t="s">
        <v>13</v>
      </c>
      <c r="T262">
        <v>6</v>
      </c>
      <c r="U262">
        <v>6</v>
      </c>
      <c r="V262">
        <v>6</v>
      </c>
      <c r="W262">
        <v>6</v>
      </c>
      <c r="X262">
        <v>7</v>
      </c>
      <c r="Y262">
        <v>3</v>
      </c>
      <c r="AA262">
        <v>1114</v>
      </c>
      <c r="AB262" t="s">
        <v>30</v>
      </c>
    </row>
    <row r="263" spans="1:28" hidden="1" x14ac:dyDescent="0.25">
      <c r="A263" s="15" t="s">
        <v>167</v>
      </c>
      <c r="B263" s="21" t="s">
        <v>187</v>
      </c>
      <c r="C263">
        <v>114</v>
      </c>
      <c r="D263">
        <v>12</v>
      </c>
      <c r="E263" s="27" t="str">
        <f>VLOOKUP(U263, method!$A$1:$B$15, 2, 0)</f>
        <v>中後</v>
      </c>
      <c r="F263">
        <v>7</v>
      </c>
      <c r="G263">
        <v>127</v>
      </c>
      <c r="H263" s="44">
        <v>1800</v>
      </c>
      <c r="I263" s="15" t="s">
        <v>390</v>
      </c>
      <c r="J263">
        <v>1</v>
      </c>
      <c r="K263">
        <v>49.35</v>
      </c>
      <c r="L263">
        <v>7</v>
      </c>
      <c r="M263">
        <v>1</v>
      </c>
      <c r="N263">
        <v>24</v>
      </c>
      <c r="O263" t="s">
        <v>469</v>
      </c>
      <c r="P263" s="35" t="s">
        <v>455</v>
      </c>
      <c r="Q263">
        <v>4</v>
      </c>
      <c r="R263">
        <v>52</v>
      </c>
      <c r="S263" s="19" t="s">
        <v>13</v>
      </c>
      <c r="T263" t="s">
        <v>548</v>
      </c>
      <c r="U263">
        <v>9</v>
      </c>
      <c r="V263">
        <v>9</v>
      </c>
      <c r="W263">
        <v>10</v>
      </c>
      <c r="X263">
        <v>11</v>
      </c>
      <c r="Y263">
        <v>12</v>
      </c>
      <c r="AA263">
        <v>1143</v>
      </c>
      <c r="AB263" t="s">
        <v>875</v>
      </c>
    </row>
    <row r="264" spans="1:28" hidden="1" x14ac:dyDescent="0.25">
      <c r="A264" s="15" t="s">
        <v>167</v>
      </c>
      <c r="B264" s="22" t="s">
        <v>191</v>
      </c>
      <c r="C264">
        <v>12</v>
      </c>
      <c r="D264">
        <v>8</v>
      </c>
      <c r="E264" s="28" t="str">
        <f>VLOOKUP(U264, method!$A$1:$B$15, 2, 0)</f>
        <v>中前</v>
      </c>
      <c r="F264">
        <v>1</v>
      </c>
      <c r="G264">
        <v>125</v>
      </c>
      <c r="H264" s="46">
        <v>1650</v>
      </c>
      <c r="I264" s="25" t="s">
        <v>26</v>
      </c>
      <c r="J264">
        <v>1</v>
      </c>
      <c r="K264">
        <v>40.380000000000003</v>
      </c>
      <c r="L264">
        <v>25</v>
      </c>
      <c r="M264">
        <v>6</v>
      </c>
      <c r="N264">
        <v>25</v>
      </c>
      <c r="O264" s="31" t="s">
        <v>435</v>
      </c>
      <c r="P264" s="35" t="s">
        <v>436</v>
      </c>
      <c r="Q264">
        <v>4</v>
      </c>
      <c r="R264">
        <v>50</v>
      </c>
      <c r="S264" s="14" t="s">
        <v>131</v>
      </c>
      <c r="T264" t="s">
        <v>536</v>
      </c>
      <c r="U264">
        <v>5</v>
      </c>
      <c r="V264">
        <v>6</v>
      </c>
      <c r="W264">
        <v>7</v>
      </c>
      <c r="X264">
        <v>8</v>
      </c>
      <c r="AA264">
        <v>1011</v>
      </c>
      <c r="AB264" t="s">
        <v>906</v>
      </c>
    </row>
    <row r="265" spans="1:28" hidden="1" x14ac:dyDescent="0.25">
      <c r="A265" s="15" t="s">
        <v>167</v>
      </c>
      <c r="B265" s="22" t="s">
        <v>191</v>
      </c>
      <c r="C265">
        <v>10</v>
      </c>
      <c r="D265">
        <v>7</v>
      </c>
      <c r="E265" s="26" t="str">
        <f>VLOOKUP(U265, method!$A$1:$B$15, 2, 0)</f>
        <v>放頭</v>
      </c>
      <c r="F265">
        <v>4</v>
      </c>
      <c r="G265">
        <v>127</v>
      </c>
      <c r="H265" s="44">
        <v>1800</v>
      </c>
      <c r="I265" s="25" t="s">
        <v>26</v>
      </c>
      <c r="J265">
        <v>1</v>
      </c>
      <c r="K265">
        <v>51.79</v>
      </c>
      <c r="L265">
        <v>4</v>
      </c>
      <c r="M265">
        <v>6</v>
      </c>
      <c r="N265">
        <v>25</v>
      </c>
      <c r="O265" s="31" t="s">
        <v>439</v>
      </c>
      <c r="P265" s="36" t="s">
        <v>440</v>
      </c>
      <c r="Q265">
        <v>4</v>
      </c>
      <c r="R265">
        <v>52</v>
      </c>
      <c r="S265" s="14" t="s">
        <v>131</v>
      </c>
      <c r="T265" t="s">
        <v>495</v>
      </c>
      <c r="U265">
        <v>1</v>
      </c>
      <c r="V265">
        <v>2</v>
      </c>
      <c r="W265">
        <v>3</v>
      </c>
      <c r="X265">
        <v>4</v>
      </c>
      <c r="Y265">
        <v>7</v>
      </c>
      <c r="AA265">
        <v>1010</v>
      </c>
      <c r="AB265" t="s">
        <v>16</v>
      </c>
    </row>
    <row r="266" spans="1:28" hidden="1" x14ac:dyDescent="0.25">
      <c r="A266" s="15" t="s">
        <v>167</v>
      </c>
      <c r="B266" s="22" t="s">
        <v>191</v>
      </c>
      <c r="C266">
        <v>24</v>
      </c>
      <c r="D266">
        <v>10</v>
      </c>
      <c r="E266" s="28" t="str">
        <f>VLOOKUP(U266, method!$A$1:$B$15, 2, 0)</f>
        <v>中前</v>
      </c>
      <c r="F266">
        <v>4</v>
      </c>
      <c r="G266">
        <v>129</v>
      </c>
      <c r="H266" s="46">
        <v>1650</v>
      </c>
      <c r="I266" s="14" t="s">
        <v>50</v>
      </c>
      <c r="J266">
        <v>1</v>
      </c>
      <c r="K266">
        <v>40.409999999999997</v>
      </c>
      <c r="L266">
        <v>10</v>
      </c>
      <c r="M266">
        <v>5</v>
      </c>
      <c r="N266">
        <v>25</v>
      </c>
      <c r="O266" t="s">
        <v>511</v>
      </c>
      <c r="P266" s="35" t="s">
        <v>455</v>
      </c>
      <c r="Q266">
        <v>4</v>
      </c>
      <c r="R266">
        <v>54</v>
      </c>
      <c r="S266" s="14" t="s">
        <v>131</v>
      </c>
      <c r="T266" t="s">
        <v>461</v>
      </c>
      <c r="U266">
        <v>7</v>
      </c>
      <c r="V266">
        <v>6</v>
      </c>
      <c r="W266">
        <v>7</v>
      </c>
      <c r="X266">
        <v>10</v>
      </c>
      <c r="AA266">
        <v>1015</v>
      </c>
      <c r="AB266" t="s">
        <v>16</v>
      </c>
    </row>
    <row r="267" spans="1:28" hidden="1" x14ac:dyDescent="0.25">
      <c r="A267" s="15" t="s">
        <v>167</v>
      </c>
      <c r="B267" s="22" t="s">
        <v>191</v>
      </c>
      <c r="C267">
        <v>12</v>
      </c>
      <c r="D267">
        <v>7</v>
      </c>
      <c r="E267" s="26" t="str">
        <f>VLOOKUP(U267, method!$A$1:$B$15, 2, 0)</f>
        <v>放頭</v>
      </c>
      <c r="F267">
        <v>4</v>
      </c>
      <c r="G267">
        <v>133</v>
      </c>
      <c r="H267" s="46">
        <v>2200</v>
      </c>
      <c r="I267" s="23" t="s">
        <v>39</v>
      </c>
      <c r="J267">
        <v>2</v>
      </c>
      <c r="K267">
        <v>17.39</v>
      </c>
      <c r="L267">
        <v>16</v>
      </c>
      <c r="M267">
        <v>4</v>
      </c>
      <c r="N267">
        <v>25</v>
      </c>
      <c r="O267" s="30" t="s">
        <v>445</v>
      </c>
      <c r="P267" s="35" t="s">
        <v>436</v>
      </c>
      <c r="Q267">
        <v>4</v>
      </c>
      <c r="R267">
        <v>56</v>
      </c>
      <c r="S267" s="14" t="s">
        <v>131</v>
      </c>
      <c r="T267" t="s">
        <v>558</v>
      </c>
      <c r="U267">
        <v>3</v>
      </c>
      <c r="V267">
        <v>3</v>
      </c>
      <c r="W267">
        <v>3</v>
      </c>
      <c r="X267">
        <v>5</v>
      </c>
      <c r="Y267">
        <v>8</v>
      </c>
      <c r="Z267">
        <v>7</v>
      </c>
      <c r="AA267">
        <v>997</v>
      </c>
      <c r="AB267" t="s">
        <v>16</v>
      </c>
    </row>
    <row r="268" spans="1:28" hidden="1" x14ac:dyDescent="0.25">
      <c r="A268" s="15" t="s">
        <v>167</v>
      </c>
      <c r="B268" s="22" t="s">
        <v>191</v>
      </c>
      <c r="C268">
        <v>74</v>
      </c>
      <c r="D268" s="34">
        <v>5</v>
      </c>
      <c r="E268" s="28" t="str">
        <f>VLOOKUP(U268, method!$A$1:$B$15, 2, 0)</f>
        <v>中前</v>
      </c>
      <c r="F268">
        <v>12</v>
      </c>
      <c r="G268">
        <v>135</v>
      </c>
      <c r="H268" s="44">
        <v>1800</v>
      </c>
      <c r="I268" s="25" t="s">
        <v>26</v>
      </c>
      <c r="J268">
        <v>1</v>
      </c>
      <c r="K268">
        <v>49.66</v>
      </c>
      <c r="L268">
        <v>9</v>
      </c>
      <c r="M268">
        <v>4</v>
      </c>
      <c r="N268">
        <v>25</v>
      </c>
      <c r="O268" s="31" t="s">
        <v>439</v>
      </c>
      <c r="P268" s="35" t="s">
        <v>436</v>
      </c>
      <c r="Q268">
        <v>4</v>
      </c>
      <c r="R268">
        <v>57</v>
      </c>
      <c r="S268" s="14" t="s">
        <v>131</v>
      </c>
      <c r="T268" s="10" t="s">
        <v>552</v>
      </c>
      <c r="U268">
        <v>5</v>
      </c>
      <c r="V268">
        <v>6</v>
      </c>
      <c r="W268">
        <v>6</v>
      </c>
      <c r="X268">
        <v>7</v>
      </c>
      <c r="Y268">
        <v>5</v>
      </c>
      <c r="AA268">
        <v>1014</v>
      </c>
      <c r="AB268" t="s">
        <v>16</v>
      </c>
    </row>
    <row r="269" spans="1:28" hidden="1" x14ac:dyDescent="0.25">
      <c r="A269" s="15" t="s">
        <v>167</v>
      </c>
      <c r="B269" s="22" t="s">
        <v>191</v>
      </c>
      <c r="C269">
        <v>30</v>
      </c>
      <c r="D269">
        <v>8</v>
      </c>
      <c r="E269" s="27" t="str">
        <f>VLOOKUP(U269, method!$A$1:$B$15, 2, 0)</f>
        <v>中後</v>
      </c>
      <c r="F269">
        <v>6</v>
      </c>
      <c r="G269">
        <v>133</v>
      </c>
      <c r="H269" s="46">
        <v>1650</v>
      </c>
      <c r="I269" s="21" t="s">
        <v>61</v>
      </c>
      <c r="J269">
        <v>1</v>
      </c>
      <c r="K269">
        <v>39.049999999999997</v>
      </c>
      <c r="L269">
        <v>2</v>
      </c>
      <c r="M269">
        <v>3</v>
      </c>
      <c r="N269">
        <v>25</v>
      </c>
      <c r="O269" t="s">
        <v>511</v>
      </c>
      <c r="P269" s="35" t="s">
        <v>455</v>
      </c>
      <c r="Q269">
        <v>4</v>
      </c>
      <c r="R269">
        <v>58</v>
      </c>
      <c r="S269" s="14" t="s">
        <v>131</v>
      </c>
      <c r="T269">
        <v>6</v>
      </c>
      <c r="U269">
        <v>8</v>
      </c>
      <c r="V269">
        <v>8</v>
      </c>
      <c r="W269">
        <v>7</v>
      </c>
      <c r="X269">
        <v>8</v>
      </c>
      <c r="AA269">
        <v>1022</v>
      </c>
      <c r="AB269" t="s">
        <v>16</v>
      </c>
    </row>
    <row r="270" spans="1:28" hidden="1" x14ac:dyDescent="0.25">
      <c r="A270" s="15" t="s">
        <v>167</v>
      </c>
      <c r="B270" s="22" t="s">
        <v>191</v>
      </c>
      <c r="C270">
        <v>5.7</v>
      </c>
      <c r="D270">
        <v>8</v>
      </c>
      <c r="E270" s="27" t="str">
        <f>VLOOKUP(U270, method!$A$1:$B$15, 2, 0)</f>
        <v>中後</v>
      </c>
      <c r="F270">
        <v>2</v>
      </c>
      <c r="G270">
        <v>134</v>
      </c>
      <c r="H270" s="46">
        <v>1650</v>
      </c>
      <c r="I270" s="22" t="s">
        <v>33</v>
      </c>
      <c r="J270">
        <v>1</v>
      </c>
      <c r="K270">
        <v>42.12</v>
      </c>
      <c r="L270">
        <v>23</v>
      </c>
      <c r="M270">
        <v>10</v>
      </c>
      <c r="N270">
        <v>24</v>
      </c>
      <c r="O270" t="s">
        <v>511</v>
      </c>
      <c r="P270" s="35" t="s">
        <v>455</v>
      </c>
      <c r="Q270">
        <v>4</v>
      </c>
      <c r="R270">
        <v>58</v>
      </c>
      <c r="S270" s="14" t="s">
        <v>131</v>
      </c>
      <c r="T270">
        <v>12</v>
      </c>
      <c r="U270">
        <v>9</v>
      </c>
      <c r="V270">
        <v>8</v>
      </c>
      <c r="W270">
        <v>7</v>
      </c>
      <c r="X270">
        <v>8</v>
      </c>
      <c r="AA270">
        <v>1025</v>
      </c>
      <c r="AB270" t="s">
        <v>16</v>
      </c>
    </row>
    <row r="271" spans="1:28" hidden="1" x14ac:dyDescent="0.25">
      <c r="A271" s="15" t="s">
        <v>167</v>
      </c>
      <c r="B271" s="22" t="s">
        <v>191</v>
      </c>
      <c r="C271">
        <v>7.9</v>
      </c>
      <c r="D271" s="34">
        <v>5</v>
      </c>
      <c r="E271" s="26" t="str">
        <f>VLOOKUP(U271, method!$A$1:$B$15, 2, 0)</f>
        <v>放頭</v>
      </c>
      <c r="F271">
        <v>10</v>
      </c>
      <c r="G271">
        <v>132</v>
      </c>
      <c r="H271" s="46">
        <v>1650</v>
      </c>
      <c r="I271" s="23" t="s">
        <v>39</v>
      </c>
      <c r="J271">
        <v>1</v>
      </c>
      <c r="K271">
        <v>40.6</v>
      </c>
      <c r="L271">
        <v>6</v>
      </c>
      <c r="M271">
        <v>10</v>
      </c>
      <c r="N271">
        <v>24</v>
      </c>
      <c r="O271" t="s">
        <v>511</v>
      </c>
      <c r="P271" s="35" t="s">
        <v>455</v>
      </c>
      <c r="Q271">
        <v>4</v>
      </c>
      <c r="R271">
        <v>58</v>
      </c>
      <c r="S271" s="14" t="s">
        <v>131</v>
      </c>
      <c r="T271" t="s">
        <v>480</v>
      </c>
      <c r="U271">
        <v>3</v>
      </c>
      <c r="V271">
        <v>2</v>
      </c>
      <c r="W271">
        <v>2</v>
      </c>
      <c r="X271">
        <v>5</v>
      </c>
      <c r="AA271">
        <v>1036</v>
      </c>
      <c r="AB271" t="s">
        <v>16</v>
      </c>
    </row>
    <row r="272" spans="1:28" hidden="1" x14ac:dyDescent="0.25">
      <c r="A272" s="15" t="s">
        <v>167</v>
      </c>
      <c r="B272" s="22" t="s">
        <v>191</v>
      </c>
      <c r="C272">
        <v>18</v>
      </c>
      <c r="D272" s="33">
        <v>1</v>
      </c>
      <c r="E272" s="28" t="str">
        <f>VLOOKUP(U272, method!$A$1:$B$15, 2, 0)</f>
        <v>中前</v>
      </c>
      <c r="F272">
        <v>7</v>
      </c>
      <c r="G272">
        <v>129</v>
      </c>
      <c r="H272" s="46">
        <v>1650</v>
      </c>
      <c r="I272" s="23" t="s">
        <v>39</v>
      </c>
      <c r="J272">
        <v>1</v>
      </c>
      <c r="K272">
        <v>39.22</v>
      </c>
      <c r="L272">
        <v>22</v>
      </c>
      <c r="M272">
        <v>9</v>
      </c>
      <c r="N272">
        <v>24</v>
      </c>
      <c r="O272" t="s">
        <v>511</v>
      </c>
      <c r="P272" s="36" t="s">
        <v>603</v>
      </c>
      <c r="Q272">
        <v>4</v>
      </c>
      <c r="R272">
        <v>53</v>
      </c>
      <c r="S272" s="14" t="s">
        <v>131</v>
      </c>
      <c r="T272" s="10" t="s">
        <v>597</v>
      </c>
      <c r="U272">
        <v>4</v>
      </c>
      <c r="V272">
        <v>5</v>
      </c>
      <c r="W272">
        <v>5</v>
      </c>
      <c r="X272">
        <v>1</v>
      </c>
      <c r="AA272">
        <v>1023</v>
      </c>
      <c r="AB272" t="s">
        <v>915</v>
      </c>
    </row>
    <row r="273" spans="1:28" hidden="1" x14ac:dyDescent="0.25">
      <c r="A273" s="15" t="s">
        <v>167</v>
      </c>
      <c r="B273" s="22" t="s">
        <v>191</v>
      </c>
      <c r="C273">
        <v>93</v>
      </c>
      <c r="D273">
        <v>9</v>
      </c>
      <c r="E273" s="29" t="str">
        <f>VLOOKUP(U273, method!$A$1:$B$15, 2, 0)</f>
        <v>留後</v>
      </c>
      <c r="F273">
        <v>12</v>
      </c>
      <c r="G273">
        <v>129</v>
      </c>
      <c r="H273" s="46">
        <v>1650</v>
      </c>
      <c r="I273" s="22" t="s">
        <v>470</v>
      </c>
      <c r="J273">
        <v>1</v>
      </c>
      <c r="K273">
        <v>39.54</v>
      </c>
      <c r="L273">
        <v>23</v>
      </c>
      <c r="M273">
        <v>6</v>
      </c>
      <c r="N273">
        <v>24</v>
      </c>
      <c r="O273" t="s">
        <v>511</v>
      </c>
      <c r="P273" s="35" t="s">
        <v>455</v>
      </c>
      <c r="Q273">
        <v>4</v>
      </c>
      <c r="R273">
        <v>56</v>
      </c>
      <c r="S273" s="20" t="s">
        <v>121</v>
      </c>
      <c r="T273">
        <v>5</v>
      </c>
      <c r="U273">
        <v>11</v>
      </c>
      <c r="V273">
        <v>11</v>
      </c>
      <c r="W273">
        <v>10</v>
      </c>
      <c r="X273">
        <v>9</v>
      </c>
      <c r="AA273">
        <v>1028</v>
      </c>
      <c r="AB273" t="s">
        <v>113</v>
      </c>
    </row>
    <row r="274" spans="1:28" hidden="1" x14ac:dyDescent="0.25">
      <c r="A274" s="15" t="s">
        <v>167</v>
      </c>
      <c r="B274" s="22" t="s">
        <v>191</v>
      </c>
      <c r="C274">
        <v>45</v>
      </c>
      <c r="D274">
        <v>12</v>
      </c>
      <c r="E274" s="27" t="str">
        <f>VLOOKUP(U274, method!$A$1:$B$15, 2, 0)</f>
        <v>中後</v>
      </c>
      <c r="F274">
        <v>10</v>
      </c>
      <c r="G274">
        <v>135</v>
      </c>
      <c r="H274" s="46">
        <v>1400</v>
      </c>
      <c r="I274" s="25" t="s">
        <v>120</v>
      </c>
      <c r="J274">
        <v>1</v>
      </c>
      <c r="K274">
        <v>23.54</v>
      </c>
      <c r="L274">
        <v>8</v>
      </c>
      <c r="M274">
        <v>6</v>
      </c>
      <c r="N274">
        <v>24</v>
      </c>
      <c r="O274" t="s">
        <v>532</v>
      </c>
      <c r="P274" s="35" t="s">
        <v>455</v>
      </c>
      <c r="Q274">
        <v>4</v>
      </c>
      <c r="R274">
        <v>58</v>
      </c>
      <c r="S274" s="20" t="s">
        <v>121</v>
      </c>
      <c r="T274">
        <v>7</v>
      </c>
      <c r="U274">
        <v>8</v>
      </c>
      <c r="V274">
        <v>6</v>
      </c>
      <c r="W274">
        <v>6</v>
      </c>
      <c r="X274">
        <v>12</v>
      </c>
      <c r="AA274">
        <v>1041</v>
      </c>
      <c r="AB274" t="s">
        <v>321</v>
      </c>
    </row>
    <row r="275" spans="1:28" hidden="1" x14ac:dyDescent="0.25">
      <c r="A275" s="15" t="s">
        <v>167</v>
      </c>
      <c r="B275" s="22" t="s">
        <v>191</v>
      </c>
      <c r="C275">
        <v>66</v>
      </c>
      <c r="D275">
        <v>12</v>
      </c>
      <c r="E275" s="28" t="str">
        <f>VLOOKUP(U275, method!$A$1:$B$15, 2, 0)</f>
        <v>中前</v>
      </c>
      <c r="F275">
        <v>8</v>
      </c>
      <c r="G275">
        <v>133</v>
      </c>
      <c r="H275" s="46">
        <v>1200</v>
      </c>
      <c r="I275" s="22" t="s">
        <v>470</v>
      </c>
      <c r="J275">
        <v>1</v>
      </c>
      <c r="K275">
        <v>11.89</v>
      </c>
      <c r="L275">
        <v>22</v>
      </c>
      <c r="M275">
        <v>5</v>
      </c>
      <c r="N275">
        <v>24</v>
      </c>
      <c r="O275" s="31" t="s">
        <v>451</v>
      </c>
      <c r="P275" s="35" t="s">
        <v>455</v>
      </c>
      <c r="Q275">
        <v>4</v>
      </c>
      <c r="R275">
        <v>60</v>
      </c>
      <c r="S275" s="20" t="s">
        <v>121</v>
      </c>
      <c r="T275">
        <v>11</v>
      </c>
      <c r="U275">
        <v>7</v>
      </c>
      <c r="V275">
        <v>9</v>
      </c>
      <c r="W275">
        <v>12</v>
      </c>
      <c r="AA275">
        <v>1036</v>
      </c>
      <c r="AB275" t="s">
        <v>100</v>
      </c>
    </row>
    <row r="276" spans="1:28" hidden="1" x14ac:dyDescent="0.25">
      <c r="A276" s="15" t="s">
        <v>167</v>
      </c>
      <c r="B276" s="22" t="s">
        <v>191</v>
      </c>
      <c r="C276">
        <v>22</v>
      </c>
      <c r="D276">
        <v>11</v>
      </c>
      <c r="E276" s="27" t="str">
        <f>VLOOKUP(U276, method!$A$1:$B$15, 2, 0)</f>
        <v>中後</v>
      </c>
      <c r="F276">
        <v>9</v>
      </c>
      <c r="G276">
        <v>116</v>
      </c>
      <c r="H276" s="46">
        <v>1200</v>
      </c>
      <c r="I276" s="24" t="s">
        <v>146</v>
      </c>
      <c r="J276">
        <v>1</v>
      </c>
      <c r="K276">
        <v>12.8</v>
      </c>
      <c r="L276">
        <v>1</v>
      </c>
      <c r="M276">
        <v>5</v>
      </c>
      <c r="N276">
        <v>24</v>
      </c>
      <c r="O276" s="31" t="s">
        <v>439</v>
      </c>
      <c r="P276" s="36" t="s">
        <v>440</v>
      </c>
      <c r="Q276">
        <v>3</v>
      </c>
      <c r="R276">
        <v>61</v>
      </c>
      <c r="S276" s="20" t="s">
        <v>121</v>
      </c>
      <c r="T276">
        <v>18</v>
      </c>
      <c r="U276">
        <v>9</v>
      </c>
      <c r="V276">
        <v>8</v>
      </c>
      <c r="W276">
        <v>11</v>
      </c>
      <c r="AA276">
        <v>1031</v>
      </c>
      <c r="AB276" t="s">
        <v>463</v>
      </c>
    </row>
    <row r="277" spans="1:28" hidden="1" x14ac:dyDescent="0.25">
      <c r="A277" s="15" t="s">
        <v>167</v>
      </c>
      <c r="B277" s="22" t="s">
        <v>191</v>
      </c>
      <c r="C277">
        <v>48</v>
      </c>
      <c r="D277" s="34">
        <v>5</v>
      </c>
      <c r="E277" s="28" t="str">
        <f>VLOOKUP(U277, method!$A$1:$B$15, 2, 0)</f>
        <v>中前</v>
      </c>
      <c r="F277">
        <v>2</v>
      </c>
      <c r="G277">
        <v>118</v>
      </c>
      <c r="H277" s="46">
        <v>1200</v>
      </c>
      <c r="I277" s="16" t="s">
        <v>140</v>
      </c>
      <c r="J277">
        <v>1</v>
      </c>
      <c r="K277">
        <v>10.14</v>
      </c>
      <c r="L277">
        <v>31</v>
      </c>
      <c r="M277">
        <v>3</v>
      </c>
      <c r="N277">
        <v>24</v>
      </c>
      <c r="O277" t="s">
        <v>491</v>
      </c>
      <c r="P277" s="35" t="s">
        <v>455</v>
      </c>
      <c r="Q277">
        <v>3</v>
      </c>
      <c r="R277">
        <v>63</v>
      </c>
      <c r="S277" s="20" t="s">
        <v>121</v>
      </c>
      <c r="T277" t="s">
        <v>664</v>
      </c>
      <c r="U277">
        <v>6</v>
      </c>
      <c r="V277">
        <v>5</v>
      </c>
      <c r="W277">
        <v>5</v>
      </c>
      <c r="AA277">
        <v>1062</v>
      </c>
      <c r="AB277" t="s">
        <v>463</v>
      </c>
    </row>
    <row r="278" spans="1:28" hidden="1" x14ac:dyDescent="0.25">
      <c r="A278" s="15" t="s">
        <v>167</v>
      </c>
      <c r="B278" s="22" t="s">
        <v>191</v>
      </c>
      <c r="C278">
        <v>94</v>
      </c>
      <c r="D278">
        <v>7</v>
      </c>
      <c r="E278" s="29" t="str">
        <f>VLOOKUP(U278, method!$A$1:$B$15, 2, 0)</f>
        <v>留後</v>
      </c>
      <c r="F278">
        <v>6</v>
      </c>
      <c r="G278">
        <v>118</v>
      </c>
      <c r="H278" s="46">
        <v>1200</v>
      </c>
      <c r="I278" s="16" t="s">
        <v>140</v>
      </c>
      <c r="J278">
        <v>1</v>
      </c>
      <c r="K278">
        <v>10.09</v>
      </c>
      <c r="L278">
        <v>3</v>
      </c>
      <c r="M278">
        <v>3</v>
      </c>
      <c r="N278">
        <v>24</v>
      </c>
      <c r="O278" t="s">
        <v>469</v>
      </c>
      <c r="P278" s="35" t="s">
        <v>455</v>
      </c>
      <c r="Q278">
        <v>3</v>
      </c>
      <c r="R278">
        <v>63</v>
      </c>
      <c r="S278" s="20" t="s">
        <v>121</v>
      </c>
      <c r="T278" t="s">
        <v>495</v>
      </c>
      <c r="U278">
        <v>11</v>
      </c>
      <c r="V278">
        <v>11</v>
      </c>
      <c r="W278">
        <v>7</v>
      </c>
      <c r="AA278">
        <v>1046</v>
      </c>
      <c r="AB278" t="s">
        <v>463</v>
      </c>
    </row>
    <row r="279" spans="1:28" hidden="1" x14ac:dyDescent="0.25">
      <c r="A279" s="15" t="s">
        <v>167</v>
      </c>
      <c r="B279" s="23" t="s">
        <v>194</v>
      </c>
      <c r="C279">
        <v>110</v>
      </c>
      <c r="D279">
        <v>11</v>
      </c>
      <c r="E279" s="28" t="str">
        <f>VLOOKUP(U279, method!$A$1:$B$15, 2, 0)</f>
        <v>中前</v>
      </c>
      <c r="F279">
        <v>2</v>
      </c>
      <c r="G279">
        <v>124</v>
      </c>
      <c r="H279" s="46">
        <v>1650</v>
      </c>
      <c r="I279" s="14" t="s">
        <v>50</v>
      </c>
      <c r="J279">
        <v>1</v>
      </c>
      <c r="K279">
        <v>41.31</v>
      </c>
      <c r="L279">
        <v>11</v>
      </c>
      <c r="M279">
        <v>6</v>
      </c>
      <c r="N279">
        <v>25</v>
      </c>
      <c r="O279" s="30" t="s">
        <v>445</v>
      </c>
      <c r="P279" s="35" t="s">
        <v>436</v>
      </c>
      <c r="Q279">
        <v>4</v>
      </c>
      <c r="R279">
        <v>48</v>
      </c>
      <c r="S279" s="15" t="s">
        <v>103</v>
      </c>
      <c r="T279" t="s">
        <v>501</v>
      </c>
      <c r="U279">
        <v>5</v>
      </c>
      <c r="V279">
        <v>5</v>
      </c>
      <c r="W279">
        <v>4</v>
      </c>
      <c r="X279">
        <v>11</v>
      </c>
      <c r="AA279">
        <v>1044</v>
      </c>
      <c r="AB279" t="s">
        <v>158</v>
      </c>
    </row>
    <row r="280" spans="1:28" hidden="1" x14ac:dyDescent="0.25">
      <c r="A280" s="15" t="s">
        <v>167</v>
      </c>
      <c r="B280" s="23" t="s">
        <v>194</v>
      </c>
      <c r="C280">
        <v>115</v>
      </c>
      <c r="D280">
        <v>9</v>
      </c>
      <c r="E280" s="29" t="str">
        <f>VLOOKUP(U280, method!$A$1:$B$15, 2, 0)</f>
        <v>留後</v>
      </c>
      <c r="F280">
        <v>10</v>
      </c>
      <c r="G280">
        <v>125</v>
      </c>
      <c r="H280" s="46">
        <v>1650</v>
      </c>
      <c r="I280" s="20" t="s">
        <v>56</v>
      </c>
      <c r="J280">
        <v>1</v>
      </c>
      <c r="K280">
        <v>40.729999999999997</v>
      </c>
      <c r="L280">
        <v>21</v>
      </c>
      <c r="M280">
        <v>5</v>
      </c>
      <c r="N280">
        <v>25</v>
      </c>
      <c r="O280" s="31" t="s">
        <v>435</v>
      </c>
      <c r="P280" s="35" t="s">
        <v>436</v>
      </c>
      <c r="Q280">
        <v>4</v>
      </c>
      <c r="R280">
        <v>50</v>
      </c>
      <c r="S280" s="15" t="s">
        <v>103</v>
      </c>
      <c r="T280" t="s">
        <v>872</v>
      </c>
      <c r="U280">
        <v>12</v>
      </c>
      <c r="V280">
        <v>12</v>
      </c>
      <c r="W280">
        <v>12</v>
      </c>
      <c r="X280">
        <v>9</v>
      </c>
      <c r="AA280">
        <v>1021</v>
      </c>
      <c r="AB280" t="s">
        <v>158</v>
      </c>
    </row>
    <row r="281" spans="1:28" hidden="1" x14ac:dyDescent="0.25">
      <c r="A281" s="15" t="s">
        <v>167</v>
      </c>
      <c r="B281" s="23" t="s">
        <v>194</v>
      </c>
      <c r="C281">
        <v>94</v>
      </c>
      <c r="D281">
        <v>9</v>
      </c>
      <c r="E281" s="27" t="str">
        <f>VLOOKUP(U281, method!$A$1:$B$15, 2, 0)</f>
        <v>中後</v>
      </c>
      <c r="F281">
        <v>8</v>
      </c>
      <c r="G281">
        <v>127</v>
      </c>
      <c r="H281" s="46">
        <v>1650</v>
      </c>
      <c r="I281" s="19" t="s">
        <v>388</v>
      </c>
      <c r="J281">
        <v>1</v>
      </c>
      <c r="K281">
        <v>41.3</v>
      </c>
      <c r="L281">
        <v>7</v>
      </c>
      <c r="M281">
        <v>5</v>
      </c>
      <c r="N281">
        <v>25</v>
      </c>
      <c r="O281" s="31" t="s">
        <v>439</v>
      </c>
      <c r="P281" s="35" t="s">
        <v>455</v>
      </c>
      <c r="Q281">
        <v>4</v>
      </c>
      <c r="R281">
        <v>52</v>
      </c>
      <c r="S281" s="15" t="s">
        <v>103</v>
      </c>
      <c r="T281">
        <v>4</v>
      </c>
      <c r="U281">
        <v>10</v>
      </c>
      <c r="V281">
        <v>10</v>
      </c>
      <c r="W281">
        <v>10</v>
      </c>
      <c r="X281">
        <v>9</v>
      </c>
      <c r="AA281">
        <v>1030</v>
      </c>
      <c r="AB281" t="s">
        <v>158</v>
      </c>
    </row>
    <row r="282" spans="1:28" hidden="1" x14ac:dyDescent="0.25">
      <c r="A282" s="15" t="s">
        <v>167</v>
      </c>
      <c r="B282" s="23" t="s">
        <v>194</v>
      </c>
      <c r="C282">
        <v>71</v>
      </c>
      <c r="D282">
        <v>11</v>
      </c>
      <c r="E282" s="29" t="str">
        <f>VLOOKUP(U282, method!$A$1:$B$15, 2, 0)</f>
        <v>留後</v>
      </c>
      <c r="F282">
        <v>10</v>
      </c>
      <c r="G282">
        <v>128</v>
      </c>
      <c r="H282" s="46">
        <v>1400</v>
      </c>
      <c r="I282" s="19" t="s">
        <v>388</v>
      </c>
      <c r="J282">
        <v>1</v>
      </c>
      <c r="K282">
        <v>22.84</v>
      </c>
      <c r="L282">
        <v>13</v>
      </c>
      <c r="M282">
        <v>4</v>
      </c>
      <c r="N282">
        <v>25</v>
      </c>
      <c r="O282" t="s">
        <v>532</v>
      </c>
      <c r="P282" s="35" t="s">
        <v>455</v>
      </c>
      <c r="Q282">
        <v>4</v>
      </c>
      <c r="R282">
        <v>52</v>
      </c>
      <c r="S282" s="15" t="s">
        <v>103</v>
      </c>
      <c r="T282">
        <v>7</v>
      </c>
      <c r="U282">
        <v>11</v>
      </c>
      <c r="V282">
        <v>10</v>
      </c>
      <c r="W282">
        <v>11</v>
      </c>
      <c r="X282">
        <v>11</v>
      </c>
      <c r="AA282">
        <v>1019</v>
      </c>
      <c r="AB282" t="s">
        <v>635</v>
      </c>
    </row>
    <row r="283" spans="1:28" hidden="1" x14ac:dyDescent="0.25">
      <c r="A283" s="15" t="s">
        <v>167</v>
      </c>
      <c r="B283" s="24" t="s">
        <v>196</v>
      </c>
      <c r="C283">
        <v>19</v>
      </c>
      <c r="D283" s="34">
        <v>5</v>
      </c>
      <c r="E283" s="28" t="str">
        <f>VLOOKUP(U283, method!$A$1:$B$15, 2, 0)</f>
        <v>中前</v>
      </c>
      <c r="F283">
        <v>1</v>
      </c>
      <c r="G283">
        <v>113</v>
      </c>
      <c r="H283" s="46">
        <v>1400</v>
      </c>
      <c r="I283" s="22" t="s">
        <v>833</v>
      </c>
      <c r="J283">
        <v>1</v>
      </c>
      <c r="K283">
        <v>22.55</v>
      </c>
      <c r="L283">
        <v>14</v>
      </c>
      <c r="M283">
        <v>6</v>
      </c>
      <c r="N283">
        <v>25</v>
      </c>
      <c r="O283" t="s">
        <v>631</v>
      </c>
      <c r="P283" s="35" t="s">
        <v>455</v>
      </c>
      <c r="Q283">
        <v>4</v>
      </c>
      <c r="R283">
        <v>48</v>
      </c>
      <c r="S283" s="21" t="s">
        <v>46</v>
      </c>
      <c r="T283">
        <v>5</v>
      </c>
      <c r="U283">
        <v>7</v>
      </c>
      <c r="V283">
        <v>8</v>
      </c>
      <c r="W283">
        <v>7</v>
      </c>
      <c r="X283">
        <v>5</v>
      </c>
      <c r="AA283">
        <v>1133</v>
      </c>
      <c r="AB283" t="s">
        <v>30</v>
      </c>
    </row>
    <row r="284" spans="1:28" hidden="1" x14ac:dyDescent="0.25">
      <c r="A284" s="15" t="s">
        <v>167</v>
      </c>
      <c r="B284" s="24" t="s">
        <v>196</v>
      </c>
      <c r="C284">
        <v>70</v>
      </c>
      <c r="D284">
        <v>14</v>
      </c>
      <c r="E284" s="26" t="str">
        <f>VLOOKUP(U284, method!$A$1:$B$15, 2, 0)</f>
        <v>放頭</v>
      </c>
      <c r="F284">
        <v>13</v>
      </c>
      <c r="G284">
        <v>125</v>
      </c>
      <c r="H284" s="46">
        <v>1400</v>
      </c>
      <c r="I284" s="23" t="s">
        <v>394</v>
      </c>
      <c r="J284">
        <v>1</v>
      </c>
      <c r="K284">
        <v>23.03</v>
      </c>
      <c r="L284">
        <v>25</v>
      </c>
      <c r="M284">
        <v>5</v>
      </c>
      <c r="N284">
        <v>25</v>
      </c>
      <c r="O284" t="s">
        <v>545</v>
      </c>
      <c r="P284" s="35" t="s">
        <v>455</v>
      </c>
      <c r="Q284">
        <v>4</v>
      </c>
      <c r="R284">
        <v>50</v>
      </c>
      <c r="S284" s="21" t="s">
        <v>46</v>
      </c>
      <c r="T284" t="s">
        <v>774</v>
      </c>
      <c r="U284">
        <v>3</v>
      </c>
      <c r="V284">
        <v>4</v>
      </c>
      <c r="W284">
        <v>6</v>
      </c>
      <c r="X284">
        <v>14</v>
      </c>
      <c r="AA284">
        <v>1142</v>
      </c>
      <c r="AB284" t="s">
        <v>30</v>
      </c>
    </row>
    <row r="285" spans="1:28" hidden="1" x14ac:dyDescent="0.25">
      <c r="A285" s="15" t="s">
        <v>167</v>
      </c>
      <c r="B285" s="24" t="s">
        <v>196</v>
      </c>
      <c r="C285">
        <v>59</v>
      </c>
      <c r="D285" s="34">
        <v>5</v>
      </c>
      <c r="E285" s="26" t="str">
        <f>VLOOKUP(U285, method!$A$1:$B$15, 2, 0)</f>
        <v>放頭</v>
      </c>
      <c r="F285">
        <v>6</v>
      </c>
      <c r="G285">
        <v>127</v>
      </c>
      <c r="H285" s="46">
        <v>1400</v>
      </c>
      <c r="I285" s="23" t="s">
        <v>394</v>
      </c>
      <c r="J285">
        <v>1</v>
      </c>
      <c r="K285">
        <v>22.7</v>
      </c>
      <c r="L285">
        <v>10</v>
      </c>
      <c r="M285">
        <v>5</v>
      </c>
      <c r="N285">
        <v>25</v>
      </c>
      <c r="O285" t="s">
        <v>532</v>
      </c>
      <c r="P285" s="35" t="s">
        <v>455</v>
      </c>
      <c r="Q285">
        <v>4</v>
      </c>
      <c r="R285">
        <v>52</v>
      </c>
      <c r="S285" s="21" t="s">
        <v>46</v>
      </c>
      <c r="T285" t="s">
        <v>536</v>
      </c>
      <c r="U285">
        <v>1</v>
      </c>
      <c r="V285">
        <v>2</v>
      </c>
      <c r="W285">
        <v>2</v>
      </c>
      <c r="X285">
        <v>5</v>
      </c>
      <c r="AA285">
        <v>1139</v>
      </c>
      <c r="AB285" t="s">
        <v>237</v>
      </c>
    </row>
    <row r="286" spans="1:28" hidden="1" x14ac:dyDescent="0.25">
      <c r="A286" s="15" t="s">
        <v>167</v>
      </c>
      <c r="B286" s="24" t="s">
        <v>196</v>
      </c>
      <c r="C286">
        <v>131</v>
      </c>
      <c r="D286">
        <v>14</v>
      </c>
      <c r="E286" s="29" t="str">
        <f>VLOOKUP(U286, method!$A$1:$B$15, 2, 0)</f>
        <v>留後</v>
      </c>
      <c r="F286">
        <v>4</v>
      </c>
      <c r="G286">
        <v>127</v>
      </c>
      <c r="H286" s="46">
        <v>1400</v>
      </c>
      <c r="I286" s="24" t="s">
        <v>146</v>
      </c>
      <c r="J286">
        <v>1</v>
      </c>
      <c r="K286">
        <v>32.729999999999997</v>
      </c>
      <c r="L286">
        <v>16</v>
      </c>
      <c r="M286">
        <v>2</v>
      </c>
      <c r="N286">
        <v>25</v>
      </c>
      <c r="O286" t="s">
        <v>631</v>
      </c>
      <c r="P286" s="35" t="s">
        <v>436</v>
      </c>
      <c r="Q286">
        <v>4</v>
      </c>
      <c r="R286">
        <v>52</v>
      </c>
      <c r="S286" s="21" t="s">
        <v>46</v>
      </c>
      <c r="T286" t="s">
        <v>929</v>
      </c>
      <c r="U286">
        <v>11</v>
      </c>
      <c r="V286">
        <v>12</v>
      </c>
      <c r="W286">
        <v>14</v>
      </c>
      <c r="X286">
        <v>14</v>
      </c>
      <c r="AA286">
        <v>1151</v>
      </c>
      <c r="AB286" t="s">
        <v>16</v>
      </c>
    </row>
    <row r="287" spans="1:28" hidden="1" x14ac:dyDescent="0.25">
      <c r="A287" s="15" t="s">
        <v>167</v>
      </c>
      <c r="B287" s="24" t="s">
        <v>196</v>
      </c>
      <c r="C287">
        <v>6.7</v>
      </c>
      <c r="D287">
        <v>11</v>
      </c>
      <c r="E287" s="27" t="str">
        <f>VLOOKUP(U287, method!$A$1:$B$15, 2, 0)</f>
        <v>中後</v>
      </c>
      <c r="F287">
        <v>1</v>
      </c>
      <c r="G287">
        <v>129</v>
      </c>
      <c r="H287" s="46">
        <v>1400</v>
      </c>
      <c r="I287" s="18" t="s">
        <v>12</v>
      </c>
      <c r="J287">
        <v>1</v>
      </c>
      <c r="K287">
        <v>23.05</v>
      </c>
      <c r="L287">
        <v>22</v>
      </c>
      <c r="M287">
        <v>12</v>
      </c>
      <c r="N287">
        <v>24</v>
      </c>
      <c r="O287" t="s">
        <v>491</v>
      </c>
      <c r="P287" s="35" t="s">
        <v>455</v>
      </c>
      <c r="Q287" t="s">
        <v>826</v>
      </c>
      <c r="R287">
        <v>52</v>
      </c>
      <c r="S287" s="21" t="s">
        <v>46</v>
      </c>
      <c r="T287" t="s">
        <v>546</v>
      </c>
      <c r="U287">
        <v>8</v>
      </c>
      <c r="V287">
        <v>9</v>
      </c>
      <c r="W287">
        <v>11</v>
      </c>
      <c r="X287">
        <v>11</v>
      </c>
      <c r="AA287">
        <v>1153</v>
      </c>
      <c r="AB287" t="s">
        <v>100</v>
      </c>
    </row>
    <row r="288" spans="1:28" hidden="1" x14ac:dyDescent="0.25">
      <c r="A288" s="15" t="s">
        <v>167</v>
      </c>
      <c r="B288" s="25" t="s">
        <v>198</v>
      </c>
      <c r="C288">
        <v>10</v>
      </c>
      <c r="D288" s="33">
        <v>3</v>
      </c>
      <c r="E288" s="28" t="str">
        <f>VLOOKUP(U288, method!$A$1:$B$15, 2, 0)</f>
        <v>中前</v>
      </c>
      <c r="F288">
        <v>8</v>
      </c>
      <c r="G288">
        <v>118</v>
      </c>
      <c r="H288" s="46">
        <v>1650</v>
      </c>
      <c r="I288" s="24" t="s">
        <v>146</v>
      </c>
      <c r="J288">
        <v>1</v>
      </c>
      <c r="K288">
        <v>40.21</v>
      </c>
      <c r="L288">
        <v>21</v>
      </c>
      <c r="M288">
        <v>5</v>
      </c>
      <c r="N288">
        <v>25</v>
      </c>
      <c r="O288" s="31" t="s">
        <v>435</v>
      </c>
      <c r="P288" s="35" t="s">
        <v>436</v>
      </c>
      <c r="Q288">
        <v>4</v>
      </c>
      <c r="R288">
        <v>43</v>
      </c>
      <c r="S288" s="20" t="s">
        <v>27</v>
      </c>
      <c r="T288" s="10" t="s">
        <v>526</v>
      </c>
      <c r="U288">
        <v>4</v>
      </c>
      <c r="V288">
        <v>4</v>
      </c>
      <c r="W288">
        <v>4</v>
      </c>
      <c r="X288">
        <v>3</v>
      </c>
      <c r="AA288">
        <v>1204</v>
      </c>
      <c r="AB288" t="s">
        <v>23</v>
      </c>
    </row>
    <row r="289" spans="1:28" hidden="1" x14ac:dyDescent="0.25">
      <c r="A289" s="15" t="s">
        <v>167</v>
      </c>
      <c r="B289" s="25" t="s">
        <v>198</v>
      </c>
      <c r="C289">
        <v>4.3</v>
      </c>
      <c r="D289" s="33">
        <v>3</v>
      </c>
      <c r="E289" s="28" t="str">
        <f>VLOOKUP(U289, method!$A$1:$B$15, 2, 0)</f>
        <v>中前</v>
      </c>
      <c r="F289">
        <v>4</v>
      </c>
      <c r="G289">
        <v>117</v>
      </c>
      <c r="H289" s="46">
        <v>1650</v>
      </c>
      <c r="I289" s="24" t="s">
        <v>146</v>
      </c>
      <c r="J289">
        <v>1</v>
      </c>
      <c r="K289">
        <v>39.4</v>
      </c>
      <c r="L289">
        <v>30</v>
      </c>
      <c r="M289">
        <v>4</v>
      </c>
      <c r="N289">
        <v>25</v>
      </c>
      <c r="O289" s="31" t="s">
        <v>451</v>
      </c>
      <c r="P289" s="35" t="s">
        <v>436</v>
      </c>
      <c r="Q289">
        <v>4</v>
      </c>
      <c r="R289">
        <v>41</v>
      </c>
      <c r="S289" s="20" t="s">
        <v>27</v>
      </c>
      <c r="T289" s="10" t="s">
        <v>613</v>
      </c>
      <c r="U289">
        <v>4</v>
      </c>
      <c r="V289">
        <v>4</v>
      </c>
      <c r="W289">
        <v>3</v>
      </c>
      <c r="X289">
        <v>3</v>
      </c>
      <c r="AA289">
        <v>1185</v>
      </c>
      <c r="AB289" t="s">
        <v>23</v>
      </c>
    </row>
    <row r="290" spans="1:28" hidden="1" x14ac:dyDescent="0.25">
      <c r="A290" s="15" t="s">
        <v>167</v>
      </c>
      <c r="B290" s="25" t="s">
        <v>198</v>
      </c>
      <c r="C290">
        <v>34</v>
      </c>
      <c r="D290" s="34">
        <v>4</v>
      </c>
      <c r="E290" s="28" t="str">
        <f>VLOOKUP(U290, method!$A$1:$B$15, 2, 0)</f>
        <v>中前</v>
      </c>
      <c r="F290">
        <v>10</v>
      </c>
      <c r="G290">
        <v>118</v>
      </c>
      <c r="H290" s="46">
        <v>1650</v>
      </c>
      <c r="I290" s="24" t="s">
        <v>146</v>
      </c>
      <c r="J290">
        <v>1</v>
      </c>
      <c r="K290">
        <v>39.78</v>
      </c>
      <c r="L290">
        <v>16</v>
      </c>
      <c r="M290">
        <v>4</v>
      </c>
      <c r="N290">
        <v>25</v>
      </c>
      <c r="O290" s="30" t="s">
        <v>445</v>
      </c>
      <c r="P290" s="35" t="s">
        <v>436</v>
      </c>
      <c r="Q290">
        <v>4</v>
      </c>
      <c r="R290">
        <v>42</v>
      </c>
      <c r="S290" s="20" t="s">
        <v>27</v>
      </c>
      <c r="T290" s="10">
        <v>2</v>
      </c>
      <c r="U290">
        <v>7</v>
      </c>
      <c r="V290">
        <v>7</v>
      </c>
      <c r="W290">
        <v>5</v>
      </c>
      <c r="X290">
        <v>4</v>
      </c>
      <c r="AA290">
        <v>1198</v>
      </c>
      <c r="AB290" t="s">
        <v>23</v>
      </c>
    </row>
    <row r="291" spans="1:28" hidden="1" x14ac:dyDescent="0.25">
      <c r="A291" s="15" t="s">
        <v>167</v>
      </c>
      <c r="B291" s="25" t="s">
        <v>198</v>
      </c>
      <c r="C291">
        <v>10</v>
      </c>
      <c r="D291">
        <v>6</v>
      </c>
      <c r="E291" s="28" t="str">
        <f>VLOOKUP(U291, method!$A$1:$B$15, 2, 0)</f>
        <v>中前</v>
      </c>
      <c r="F291">
        <v>6</v>
      </c>
      <c r="G291">
        <v>119</v>
      </c>
      <c r="H291" s="46">
        <v>1650</v>
      </c>
      <c r="I291" s="25" t="s">
        <v>26</v>
      </c>
      <c r="J291">
        <v>1</v>
      </c>
      <c r="K291">
        <v>39.979999999999997</v>
      </c>
      <c r="L291">
        <v>12</v>
      </c>
      <c r="M291">
        <v>3</v>
      </c>
      <c r="N291">
        <v>25</v>
      </c>
      <c r="O291" s="31" t="s">
        <v>439</v>
      </c>
      <c r="P291" s="35" t="s">
        <v>436</v>
      </c>
      <c r="Q291">
        <v>4</v>
      </c>
      <c r="R291">
        <v>44</v>
      </c>
      <c r="S291" s="20" t="s">
        <v>27</v>
      </c>
      <c r="T291" t="s">
        <v>546</v>
      </c>
      <c r="U291">
        <v>7</v>
      </c>
      <c r="V291">
        <v>7</v>
      </c>
      <c r="W291">
        <v>6</v>
      </c>
      <c r="X291">
        <v>6</v>
      </c>
      <c r="AA291">
        <v>1201</v>
      </c>
      <c r="AB291" t="s">
        <v>23</v>
      </c>
    </row>
    <row r="292" spans="1:28" hidden="1" x14ac:dyDescent="0.25">
      <c r="A292" s="15" t="s">
        <v>167</v>
      </c>
      <c r="B292" s="25" t="s">
        <v>198</v>
      </c>
      <c r="C292">
        <v>21</v>
      </c>
      <c r="D292">
        <v>11</v>
      </c>
      <c r="E292" s="26" t="str">
        <f>VLOOKUP(U292, method!$A$1:$B$15, 2, 0)</f>
        <v>放頭</v>
      </c>
      <c r="F292">
        <v>3</v>
      </c>
      <c r="G292">
        <v>121</v>
      </c>
      <c r="H292" s="46">
        <v>1400</v>
      </c>
      <c r="I292" s="18" t="s">
        <v>12</v>
      </c>
      <c r="J292">
        <v>1</v>
      </c>
      <c r="K292">
        <v>23.08</v>
      </c>
      <c r="L292">
        <v>31</v>
      </c>
      <c r="M292">
        <v>1</v>
      </c>
      <c r="N292">
        <v>25</v>
      </c>
      <c r="O292" t="s">
        <v>469</v>
      </c>
      <c r="P292" s="35" t="s">
        <v>455</v>
      </c>
      <c r="Q292">
        <v>4</v>
      </c>
      <c r="R292">
        <v>46</v>
      </c>
      <c r="S292" s="20" t="s">
        <v>27</v>
      </c>
      <c r="T292" t="s">
        <v>519</v>
      </c>
      <c r="U292">
        <v>3</v>
      </c>
      <c r="V292">
        <v>3</v>
      </c>
      <c r="W292">
        <v>3</v>
      </c>
      <c r="X292">
        <v>11</v>
      </c>
      <c r="AA292">
        <v>1189</v>
      </c>
      <c r="AB292" t="s">
        <v>23</v>
      </c>
    </row>
    <row r="293" spans="1:28" hidden="1" x14ac:dyDescent="0.25">
      <c r="A293" s="15" t="s">
        <v>167</v>
      </c>
      <c r="B293" s="25" t="s">
        <v>198</v>
      </c>
      <c r="C293">
        <v>14</v>
      </c>
      <c r="D293">
        <v>7</v>
      </c>
      <c r="E293" s="26" t="str">
        <f>VLOOKUP(U293, method!$A$1:$B$15, 2, 0)</f>
        <v>放頭</v>
      </c>
      <c r="F293">
        <v>12</v>
      </c>
      <c r="G293">
        <v>124</v>
      </c>
      <c r="H293" s="46">
        <v>1650</v>
      </c>
      <c r="I293" s="19" t="s">
        <v>388</v>
      </c>
      <c r="J293">
        <v>1</v>
      </c>
      <c r="K293">
        <v>41.44</v>
      </c>
      <c r="L293">
        <v>8</v>
      </c>
      <c r="M293">
        <v>1</v>
      </c>
      <c r="N293">
        <v>25</v>
      </c>
      <c r="O293" s="31" t="s">
        <v>439</v>
      </c>
      <c r="P293" s="35" t="s">
        <v>455</v>
      </c>
      <c r="Q293">
        <v>4</v>
      </c>
      <c r="R293">
        <v>48</v>
      </c>
      <c r="S293" s="20" t="s">
        <v>27</v>
      </c>
      <c r="T293" s="10" t="s">
        <v>498</v>
      </c>
      <c r="U293">
        <v>1</v>
      </c>
      <c r="V293">
        <v>1</v>
      </c>
      <c r="W293">
        <v>1</v>
      </c>
      <c r="X293">
        <v>7</v>
      </c>
      <c r="AA293">
        <v>1192</v>
      </c>
      <c r="AB293" t="s">
        <v>23</v>
      </c>
    </row>
    <row r="294" spans="1:28" hidden="1" x14ac:dyDescent="0.25">
      <c r="A294" s="15" t="s">
        <v>167</v>
      </c>
      <c r="B294" s="25" t="s">
        <v>198</v>
      </c>
      <c r="C294">
        <v>38</v>
      </c>
      <c r="D294">
        <v>14</v>
      </c>
      <c r="E294" s="26" t="str">
        <f>VLOOKUP(U294, method!$A$1:$B$15, 2, 0)</f>
        <v>放頭</v>
      </c>
      <c r="F294">
        <v>11</v>
      </c>
      <c r="G294">
        <v>124</v>
      </c>
      <c r="H294" s="46">
        <v>1600</v>
      </c>
      <c r="I294" s="19" t="s">
        <v>388</v>
      </c>
      <c r="J294">
        <v>1</v>
      </c>
      <c r="K294">
        <v>35.619999999999997</v>
      </c>
      <c r="L294">
        <v>15</v>
      </c>
      <c r="M294">
        <v>12</v>
      </c>
      <c r="N294">
        <v>24</v>
      </c>
      <c r="O294" t="s">
        <v>631</v>
      </c>
      <c r="P294" s="35" t="s">
        <v>455</v>
      </c>
      <c r="Q294">
        <v>4</v>
      </c>
      <c r="R294">
        <v>48</v>
      </c>
      <c r="S294" s="20" t="s">
        <v>27</v>
      </c>
      <c r="T294">
        <v>7</v>
      </c>
      <c r="U294">
        <v>3</v>
      </c>
      <c r="V294">
        <v>1</v>
      </c>
      <c r="W294">
        <v>1</v>
      </c>
      <c r="X294">
        <v>14</v>
      </c>
      <c r="AA294">
        <v>1194</v>
      </c>
      <c r="AB294" t="s">
        <v>23</v>
      </c>
    </row>
    <row r="295" spans="1:28" hidden="1" x14ac:dyDescent="0.25">
      <c r="A295" s="15" t="s">
        <v>167</v>
      </c>
      <c r="B295" s="25" t="s">
        <v>198</v>
      </c>
      <c r="C295">
        <v>5.4</v>
      </c>
      <c r="D295" s="33">
        <v>2</v>
      </c>
      <c r="E295" s="28" t="str">
        <f>VLOOKUP(U295, method!$A$1:$B$15, 2, 0)</f>
        <v>中前</v>
      </c>
      <c r="F295">
        <v>6</v>
      </c>
      <c r="G295">
        <v>126</v>
      </c>
      <c r="H295" s="46">
        <v>1650</v>
      </c>
      <c r="I295" s="19" t="s">
        <v>388</v>
      </c>
      <c r="J295">
        <v>1</v>
      </c>
      <c r="K295">
        <v>41.17</v>
      </c>
      <c r="L295">
        <v>27</v>
      </c>
      <c r="M295">
        <v>11</v>
      </c>
      <c r="N295">
        <v>24</v>
      </c>
      <c r="O295" s="31" t="s">
        <v>451</v>
      </c>
      <c r="P295" s="35" t="s">
        <v>455</v>
      </c>
      <c r="Q295">
        <v>4</v>
      </c>
      <c r="R295">
        <v>47</v>
      </c>
      <c r="S295" s="20" t="s">
        <v>27</v>
      </c>
      <c r="T295" s="10" t="s">
        <v>376</v>
      </c>
      <c r="U295">
        <v>7</v>
      </c>
      <c r="V295">
        <v>7</v>
      </c>
      <c r="W295">
        <v>6</v>
      </c>
      <c r="X295">
        <v>2</v>
      </c>
      <c r="AA295">
        <v>1191</v>
      </c>
      <c r="AB295" t="s">
        <v>23</v>
      </c>
    </row>
    <row r="296" spans="1:28" hidden="1" x14ac:dyDescent="0.25">
      <c r="A296" s="15" t="s">
        <v>167</v>
      </c>
      <c r="B296" s="25" t="s">
        <v>198</v>
      </c>
      <c r="C296">
        <v>9.9</v>
      </c>
      <c r="D296">
        <v>9</v>
      </c>
      <c r="E296" s="26" t="str">
        <f>VLOOKUP(U296, method!$A$1:$B$15, 2, 0)</f>
        <v>放頭</v>
      </c>
      <c r="F296">
        <v>2</v>
      </c>
      <c r="G296">
        <v>126</v>
      </c>
      <c r="H296" s="46">
        <v>1650</v>
      </c>
      <c r="I296" s="19" t="s">
        <v>388</v>
      </c>
      <c r="J296">
        <v>1</v>
      </c>
      <c r="K296">
        <v>39.57</v>
      </c>
      <c r="L296">
        <v>9</v>
      </c>
      <c r="M296">
        <v>11</v>
      </c>
      <c r="N296">
        <v>24</v>
      </c>
      <c r="O296" t="s">
        <v>511</v>
      </c>
      <c r="P296" s="35" t="s">
        <v>455</v>
      </c>
      <c r="Q296">
        <v>4</v>
      </c>
      <c r="R296">
        <v>49</v>
      </c>
      <c r="S296" s="20" t="s">
        <v>27</v>
      </c>
      <c r="T296" t="s">
        <v>461</v>
      </c>
      <c r="U296">
        <v>1</v>
      </c>
      <c r="V296">
        <v>3</v>
      </c>
      <c r="W296">
        <v>5</v>
      </c>
      <c r="X296">
        <v>9</v>
      </c>
      <c r="AA296">
        <v>1195</v>
      </c>
      <c r="AB296" t="s">
        <v>23</v>
      </c>
    </row>
    <row r="297" spans="1:28" hidden="1" x14ac:dyDescent="0.25">
      <c r="A297" s="15" t="s">
        <v>167</v>
      </c>
      <c r="B297" s="25" t="s">
        <v>198</v>
      </c>
      <c r="C297">
        <v>8.1999999999999993</v>
      </c>
      <c r="D297" s="34">
        <v>4</v>
      </c>
      <c r="E297" s="28" t="str">
        <f>VLOOKUP(U297, method!$A$1:$B$15, 2, 0)</f>
        <v>中前</v>
      </c>
      <c r="F297">
        <v>9</v>
      </c>
      <c r="G297">
        <v>127</v>
      </c>
      <c r="H297" s="46">
        <v>1650</v>
      </c>
      <c r="I297" s="19" t="s">
        <v>388</v>
      </c>
      <c r="J297">
        <v>1</v>
      </c>
      <c r="K297">
        <v>40.83</v>
      </c>
      <c r="L297">
        <v>23</v>
      </c>
      <c r="M297">
        <v>10</v>
      </c>
      <c r="N297">
        <v>24</v>
      </c>
      <c r="O297" t="s">
        <v>511</v>
      </c>
      <c r="P297" s="35" t="s">
        <v>455</v>
      </c>
      <c r="Q297">
        <v>4</v>
      </c>
      <c r="R297">
        <v>51</v>
      </c>
      <c r="S297" s="20" t="s">
        <v>27</v>
      </c>
      <c r="T297" t="s">
        <v>495</v>
      </c>
      <c r="U297">
        <v>4</v>
      </c>
      <c r="V297">
        <v>4</v>
      </c>
      <c r="W297">
        <v>3</v>
      </c>
      <c r="X297">
        <v>4</v>
      </c>
      <c r="AA297">
        <v>1193</v>
      </c>
      <c r="AB297" t="s">
        <v>23</v>
      </c>
    </row>
    <row r="298" spans="1:28" hidden="1" x14ac:dyDescent="0.25">
      <c r="A298" s="15" t="s">
        <v>167</v>
      </c>
      <c r="B298" s="25" t="s">
        <v>198</v>
      </c>
      <c r="C298">
        <v>23</v>
      </c>
      <c r="D298" s="34">
        <v>5</v>
      </c>
      <c r="E298" s="28" t="str">
        <f>VLOOKUP(U298, method!$A$1:$B$15, 2, 0)</f>
        <v>中前</v>
      </c>
      <c r="F298">
        <v>8</v>
      </c>
      <c r="G298">
        <v>128</v>
      </c>
      <c r="H298" s="46">
        <v>1650</v>
      </c>
      <c r="I298" s="19" t="s">
        <v>388</v>
      </c>
      <c r="J298">
        <v>1</v>
      </c>
      <c r="K298">
        <v>40.56</v>
      </c>
      <c r="L298">
        <v>25</v>
      </c>
      <c r="M298">
        <v>9</v>
      </c>
      <c r="N298">
        <v>24</v>
      </c>
      <c r="O298" s="31" t="s">
        <v>435</v>
      </c>
      <c r="P298" s="35" t="s">
        <v>455</v>
      </c>
      <c r="Q298">
        <v>4</v>
      </c>
      <c r="R298">
        <v>52</v>
      </c>
      <c r="S298" s="20" t="s">
        <v>27</v>
      </c>
      <c r="T298" s="10" t="s">
        <v>552</v>
      </c>
      <c r="U298">
        <v>6</v>
      </c>
      <c r="V298">
        <v>7</v>
      </c>
      <c r="W298">
        <v>4</v>
      </c>
      <c r="X298">
        <v>5</v>
      </c>
      <c r="AA298">
        <v>1180</v>
      </c>
      <c r="AB298" t="s">
        <v>23</v>
      </c>
    </row>
    <row r="299" spans="1:28" hidden="1" x14ac:dyDescent="0.25">
      <c r="A299" s="15" t="s">
        <v>167</v>
      </c>
      <c r="B299" s="25" t="s">
        <v>198</v>
      </c>
      <c r="C299">
        <v>10</v>
      </c>
      <c r="D299">
        <v>8</v>
      </c>
      <c r="E299" s="28" t="str">
        <f>VLOOKUP(U299, method!$A$1:$B$15, 2, 0)</f>
        <v>中前</v>
      </c>
      <c r="F299">
        <v>3</v>
      </c>
      <c r="G299">
        <v>128</v>
      </c>
      <c r="H299" s="46">
        <v>1650</v>
      </c>
      <c r="I299" s="19" t="s">
        <v>388</v>
      </c>
      <c r="J299">
        <v>1</v>
      </c>
      <c r="K299">
        <v>41.77</v>
      </c>
      <c r="L299">
        <v>11</v>
      </c>
      <c r="M299">
        <v>9</v>
      </c>
      <c r="N299">
        <v>24</v>
      </c>
      <c r="O299" s="31" t="s">
        <v>439</v>
      </c>
      <c r="P299" s="35" t="s">
        <v>455</v>
      </c>
      <c r="Q299">
        <v>4</v>
      </c>
      <c r="R299">
        <v>53</v>
      </c>
      <c r="S299" s="20" t="s">
        <v>27</v>
      </c>
      <c r="T299" t="s">
        <v>519</v>
      </c>
      <c r="U299">
        <v>7</v>
      </c>
      <c r="V299">
        <v>6</v>
      </c>
      <c r="W299">
        <v>7</v>
      </c>
      <c r="X299">
        <v>8</v>
      </c>
      <c r="AA299">
        <v>1170</v>
      </c>
      <c r="AB299" t="s">
        <v>23</v>
      </c>
    </row>
    <row r="300" spans="1:28" hidden="1" x14ac:dyDescent="0.25">
      <c r="A300" s="15" t="s">
        <v>167</v>
      </c>
      <c r="B300" s="25" t="s">
        <v>198</v>
      </c>
      <c r="C300">
        <v>6.3</v>
      </c>
      <c r="D300">
        <v>6</v>
      </c>
      <c r="E300" s="28" t="str">
        <f>VLOOKUP(U300, method!$A$1:$B$15, 2, 0)</f>
        <v>中前</v>
      </c>
      <c r="F300">
        <v>4</v>
      </c>
      <c r="G300">
        <v>129</v>
      </c>
      <c r="H300" s="46">
        <v>1650</v>
      </c>
      <c r="I300" s="19" t="s">
        <v>388</v>
      </c>
      <c r="J300">
        <v>1</v>
      </c>
      <c r="K300">
        <v>40.299999999999997</v>
      </c>
      <c r="L300">
        <v>10</v>
      </c>
      <c r="M300">
        <v>7</v>
      </c>
      <c r="N300">
        <v>24</v>
      </c>
      <c r="O300" s="30" t="s">
        <v>445</v>
      </c>
      <c r="P300" s="35" t="s">
        <v>436</v>
      </c>
      <c r="Q300">
        <v>4</v>
      </c>
      <c r="R300">
        <v>53</v>
      </c>
      <c r="S300" s="20" t="s">
        <v>27</v>
      </c>
      <c r="T300" s="10">
        <v>2</v>
      </c>
      <c r="U300">
        <v>4</v>
      </c>
      <c r="V300">
        <v>4</v>
      </c>
      <c r="W300">
        <v>4</v>
      </c>
      <c r="X300">
        <v>6</v>
      </c>
      <c r="AA300">
        <v>1197</v>
      </c>
      <c r="AB300" t="s">
        <v>23</v>
      </c>
    </row>
    <row r="301" spans="1:28" hidden="1" x14ac:dyDescent="0.25">
      <c r="A301" s="15" t="s">
        <v>167</v>
      </c>
      <c r="B301" s="25" t="s">
        <v>198</v>
      </c>
      <c r="C301">
        <v>11</v>
      </c>
      <c r="D301" s="34">
        <v>5</v>
      </c>
      <c r="E301" s="28" t="str">
        <f>VLOOKUP(U301, method!$A$1:$B$15, 2, 0)</f>
        <v>中前</v>
      </c>
      <c r="F301">
        <v>12</v>
      </c>
      <c r="G301">
        <v>129</v>
      </c>
      <c r="H301" s="46">
        <v>1650</v>
      </c>
      <c r="I301" s="19" t="s">
        <v>388</v>
      </c>
      <c r="J301">
        <v>1</v>
      </c>
      <c r="K301">
        <v>40.299999999999997</v>
      </c>
      <c r="L301">
        <v>26</v>
      </c>
      <c r="M301">
        <v>6</v>
      </c>
      <c r="N301">
        <v>24</v>
      </c>
      <c r="O301" s="31" t="s">
        <v>435</v>
      </c>
      <c r="P301" s="35" t="s">
        <v>455</v>
      </c>
      <c r="Q301">
        <v>4</v>
      </c>
      <c r="R301">
        <v>53</v>
      </c>
      <c r="S301" s="20" t="s">
        <v>27</v>
      </c>
      <c r="T301" t="s">
        <v>533</v>
      </c>
      <c r="U301">
        <v>5</v>
      </c>
      <c r="V301">
        <v>4</v>
      </c>
      <c r="W301">
        <v>6</v>
      </c>
      <c r="X301">
        <v>5</v>
      </c>
      <c r="AA301">
        <v>1201</v>
      </c>
      <c r="AB301" t="s">
        <v>23</v>
      </c>
    </row>
    <row r="302" spans="1:28" hidden="1" x14ac:dyDescent="0.25">
      <c r="A302" s="15" t="s">
        <v>167</v>
      </c>
      <c r="B302" s="25" t="s">
        <v>198</v>
      </c>
      <c r="C302">
        <v>7.1</v>
      </c>
      <c r="D302">
        <v>6</v>
      </c>
      <c r="E302" s="27" t="str">
        <f>VLOOKUP(U302, method!$A$1:$B$15, 2, 0)</f>
        <v>中後</v>
      </c>
      <c r="F302">
        <v>5</v>
      </c>
      <c r="G302">
        <v>129</v>
      </c>
      <c r="H302" s="46">
        <v>1650</v>
      </c>
      <c r="I302" s="19" t="s">
        <v>388</v>
      </c>
      <c r="J302">
        <v>1</v>
      </c>
      <c r="K302">
        <v>42.42</v>
      </c>
      <c r="L302">
        <v>5</v>
      </c>
      <c r="M302">
        <v>6</v>
      </c>
      <c r="N302">
        <v>24</v>
      </c>
      <c r="O302" s="31" t="s">
        <v>439</v>
      </c>
      <c r="P302" s="36" t="s">
        <v>440</v>
      </c>
      <c r="Q302">
        <v>4</v>
      </c>
      <c r="R302">
        <v>53</v>
      </c>
      <c r="S302" s="20" t="s">
        <v>27</v>
      </c>
      <c r="T302">
        <v>6</v>
      </c>
      <c r="U302">
        <v>8</v>
      </c>
      <c r="V302">
        <v>9</v>
      </c>
      <c r="W302">
        <v>5</v>
      </c>
      <c r="X302">
        <v>6</v>
      </c>
      <c r="AA302">
        <v>1203</v>
      </c>
      <c r="AB302" t="s">
        <v>23</v>
      </c>
    </row>
    <row r="303" spans="1:28" hidden="1" x14ac:dyDescent="0.25">
      <c r="A303" s="15" t="s">
        <v>167</v>
      </c>
      <c r="B303" s="25" t="s">
        <v>198</v>
      </c>
      <c r="C303">
        <v>2.8</v>
      </c>
      <c r="D303" s="33">
        <v>2</v>
      </c>
      <c r="E303" s="26" t="str">
        <f>VLOOKUP(U303, method!$A$1:$B$15, 2, 0)</f>
        <v>放頭</v>
      </c>
      <c r="F303">
        <v>1</v>
      </c>
      <c r="G303">
        <v>127</v>
      </c>
      <c r="H303" s="46">
        <v>1650</v>
      </c>
      <c r="I303" s="19" t="s">
        <v>388</v>
      </c>
      <c r="J303">
        <v>1</v>
      </c>
      <c r="K303">
        <v>40.5</v>
      </c>
      <c r="L303">
        <v>22</v>
      </c>
      <c r="M303">
        <v>5</v>
      </c>
      <c r="N303">
        <v>24</v>
      </c>
      <c r="O303" s="31" t="s">
        <v>451</v>
      </c>
      <c r="P303" s="35" t="s">
        <v>455</v>
      </c>
      <c r="Q303">
        <v>4</v>
      </c>
      <c r="R303">
        <v>51</v>
      </c>
      <c r="S303" s="20" t="s">
        <v>27</v>
      </c>
      <c r="T303" s="10" t="s">
        <v>613</v>
      </c>
      <c r="U303">
        <v>3</v>
      </c>
      <c r="V303">
        <v>3</v>
      </c>
      <c r="W303">
        <v>2</v>
      </c>
      <c r="X303">
        <v>2</v>
      </c>
      <c r="AA303">
        <v>1198</v>
      </c>
      <c r="AB303" t="s">
        <v>23</v>
      </c>
    </row>
    <row r="304" spans="1:28" hidden="1" x14ac:dyDescent="0.25">
      <c r="A304" s="15" t="s">
        <v>167</v>
      </c>
      <c r="B304" s="25" t="s">
        <v>198</v>
      </c>
      <c r="C304">
        <v>6.3</v>
      </c>
      <c r="D304" s="33">
        <v>1</v>
      </c>
      <c r="E304" s="26" t="str">
        <f>VLOOKUP(U304, method!$A$1:$B$15, 2, 0)</f>
        <v>放頭</v>
      </c>
      <c r="F304">
        <v>6</v>
      </c>
      <c r="G304">
        <v>122</v>
      </c>
      <c r="H304" s="46">
        <v>1650</v>
      </c>
      <c r="I304" s="19" t="s">
        <v>388</v>
      </c>
      <c r="J304">
        <v>1</v>
      </c>
      <c r="K304">
        <v>41.26</v>
      </c>
      <c r="L304">
        <v>8</v>
      </c>
      <c r="M304">
        <v>5</v>
      </c>
      <c r="N304">
        <v>24</v>
      </c>
      <c r="O304" s="30" t="s">
        <v>445</v>
      </c>
      <c r="P304" s="35" t="s">
        <v>455</v>
      </c>
      <c r="Q304">
        <v>4</v>
      </c>
      <c r="R304">
        <v>46</v>
      </c>
      <c r="S304" s="20" t="s">
        <v>27</v>
      </c>
      <c r="T304" s="10" t="s">
        <v>526</v>
      </c>
      <c r="U304">
        <v>2</v>
      </c>
      <c r="V304">
        <v>2</v>
      </c>
      <c r="W304">
        <v>2</v>
      </c>
      <c r="X304">
        <v>1</v>
      </c>
      <c r="AA304">
        <v>1184</v>
      </c>
      <c r="AB304" t="s">
        <v>23</v>
      </c>
    </row>
    <row r="305" spans="1:29" hidden="1" x14ac:dyDescent="0.25">
      <c r="A305" s="15" t="s">
        <v>167</v>
      </c>
      <c r="B305" s="25" t="s">
        <v>198</v>
      </c>
      <c r="C305">
        <v>3.6</v>
      </c>
      <c r="D305" s="33">
        <v>3</v>
      </c>
      <c r="E305" s="28" t="str">
        <f>VLOOKUP(U305, method!$A$1:$B$15, 2, 0)</f>
        <v>中前</v>
      </c>
      <c r="F305">
        <v>2</v>
      </c>
      <c r="G305">
        <v>121</v>
      </c>
      <c r="H305" s="46">
        <v>1650</v>
      </c>
      <c r="I305" s="19" t="s">
        <v>388</v>
      </c>
      <c r="J305">
        <v>1</v>
      </c>
      <c r="K305">
        <v>40.909999999999997</v>
      </c>
      <c r="L305">
        <v>10</v>
      </c>
      <c r="M305">
        <v>4</v>
      </c>
      <c r="N305">
        <v>24</v>
      </c>
      <c r="O305" s="30" t="s">
        <v>445</v>
      </c>
      <c r="P305" s="35" t="s">
        <v>455</v>
      </c>
      <c r="Q305">
        <v>4</v>
      </c>
      <c r="R305">
        <v>46</v>
      </c>
      <c r="S305" s="20" t="s">
        <v>27</v>
      </c>
      <c r="T305" s="10" t="s">
        <v>442</v>
      </c>
      <c r="U305">
        <v>6</v>
      </c>
      <c r="V305">
        <v>6</v>
      </c>
      <c r="W305">
        <v>7</v>
      </c>
      <c r="X305">
        <v>3</v>
      </c>
      <c r="AA305">
        <v>1207</v>
      </c>
      <c r="AB305" t="s">
        <v>23</v>
      </c>
    </row>
    <row r="306" spans="1:29" hidden="1" x14ac:dyDescent="0.25">
      <c r="A306" s="15" t="s">
        <v>167</v>
      </c>
      <c r="B306" s="25" t="s">
        <v>198</v>
      </c>
      <c r="C306">
        <v>5.9</v>
      </c>
      <c r="D306" s="34">
        <v>4</v>
      </c>
      <c r="E306" s="28" t="str">
        <f>VLOOKUP(U306, method!$A$1:$B$15, 2, 0)</f>
        <v>中前</v>
      </c>
      <c r="F306">
        <v>12</v>
      </c>
      <c r="G306">
        <v>121</v>
      </c>
      <c r="H306" s="46">
        <v>1650</v>
      </c>
      <c r="I306" s="19" t="s">
        <v>388</v>
      </c>
      <c r="J306">
        <v>1</v>
      </c>
      <c r="K306">
        <v>41.32</v>
      </c>
      <c r="L306">
        <v>27</v>
      </c>
      <c r="M306">
        <v>3</v>
      </c>
      <c r="N306">
        <v>24</v>
      </c>
      <c r="O306" s="31" t="s">
        <v>439</v>
      </c>
      <c r="P306" s="35" t="s">
        <v>455</v>
      </c>
      <c r="Q306">
        <v>4</v>
      </c>
      <c r="R306">
        <v>46</v>
      </c>
      <c r="S306" s="20" t="s">
        <v>27</v>
      </c>
      <c r="T306" s="10" t="s">
        <v>597</v>
      </c>
      <c r="U306">
        <v>7</v>
      </c>
      <c r="V306">
        <v>5</v>
      </c>
      <c r="W306">
        <v>5</v>
      </c>
      <c r="X306">
        <v>4</v>
      </c>
      <c r="AA306">
        <v>1209</v>
      </c>
      <c r="AB306" t="s">
        <v>23</v>
      </c>
    </row>
    <row r="307" spans="1:29" hidden="1" x14ac:dyDescent="0.25">
      <c r="A307" s="15" t="s">
        <v>167</v>
      </c>
      <c r="B307" s="25" t="s">
        <v>198</v>
      </c>
      <c r="C307">
        <v>9.1</v>
      </c>
      <c r="D307">
        <v>6</v>
      </c>
      <c r="E307" s="28" t="str">
        <f>VLOOKUP(U307, method!$A$1:$B$15, 2, 0)</f>
        <v>中前</v>
      </c>
      <c r="F307">
        <v>9</v>
      </c>
      <c r="G307">
        <v>118</v>
      </c>
      <c r="H307" s="46">
        <v>1650</v>
      </c>
      <c r="I307" s="17" t="s">
        <v>512</v>
      </c>
      <c r="J307">
        <v>1</v>
      </c>
      <c r="K307">
        <v>41.21</v>
      </c>
      <c r="L307">
        <v>13</v>
      </c>
      <c r="M307">
        <v>3</v>
      </c>
      <c r="N307">
        <v>24</v>
      </c>
      <c r="O307" s="31" t="s">
        <v>435</v>
      </c>
      <c r="P307" s="35" t="s">
        <v>455</v>
      </c>
      <c r="Q307">
        <v>4</v>
      </c>
      <c r="R307">
        <v>47</v>
      </c>
      <c r="S307" s="20" t="s">
        <v>27</v>
      </c>
      <c r="T307">
        <v>3</v>
      </c>
      <c r="U307">
        <v>5</v>
      </c>
      <c r="V307">
        <v>2</v>
      </c>
      <c r="W307">
        <v>1</v>
      </c>
      <c r="X307">
        <v>6</v>
      </c>
      <c r="AA307">
        <v>1219</v>
      </c>
      <c r="AB307" t="s">
        <v>23</v>
      </c>
    </row>
    <row r="308" spans="1:29" hidden="1" x14ac:dyDescent="0.25">
      <c r="A308" s="15" t="s">
        <v>167</v>
      </c>
      <c r="B308" s="25" t="s">
        <v>198</v>
      </c>
      <c r="C308">
        <v>9</v>
      </c>
      <c r="D308" s="33">
        <v>3</v>
      </c>
      <c r="E308" s="26" t="str">
        <f>VLOOKUP(U308, method!$A$1:$B$15, 2, 0)</f>
        <v>放頭</v>
      </c>
      <c r="F308">
        <v>8</v>
      </c>
      <c r="G308">
        <v>117</v>
      </c>
      <c r="H308" s="46">
        <v>1650</v>
      </c>
      <c r="I308" s="17" t="s">
        <v>512</v>
      </c>
      <c r="J308">
        <v>1</v>
      </c>
      <c r="K308">
        <v>42.15</v>
      </c>
      <c r="L308">
        <v>28</v>
      </c>
      <c r="M308">
        <v>2</v>
      </c>
      <c r="N308">
        <v>24</v>
      </c>
      <c r="O308" s="31" t="s">
        <v>439</v>
      </c>
      <c r="P308" s="35" t="s">
        <v>455</v>
      </c>
      <c r="Q308">
        <v>4</v>
      </c>
      <c r="R308">
        <v>47</v>
      </c>
      <c r="S308" s="20" t="s">
        <v>27</v>
      </c>
      <c r="T308" s="10">
        <v>1</v>
      </c>
      <c r="U308">
        <v>2</v>
      </c>
      <c r="V308">
        <v>2</v>
      </c>
      <c r="W308">
        <v>1</v>
      </c>
      <c r="X308">
        <v>3</v>
      </c>
      <c r="AA308">
        <v>1213</v>
      </c>
      <c r="AB308" t="s">
        <v>23</v>
      </c>
    </row>
    <row r="309" spans="1:29" hidden="1" x14ac:dyDescent="0.25">
      <c r="A309" s="15" t="s">
        <v>167</v>
      </c>
      <c r="B309" s="25" t="s">
        <v>198</v>
      </c>
      <c r="C309">
        <v>3.1</v>
      </c>
      <c r="D309" s="33">
        <v>3</v>
      </c>
      <c r="E309" s="28" t="str">
        <f>VLOOKUP(U309, method!$A$1:$B$15, 2, 0)</f>
        <v>中前</v>
      </c>
      <c r="F309">
        <v>10</v>
      </c>
      <c r="G309">
        <v>123</v>
      </c>
      <c r="H309" s="46">
        <v>1650</v>
      </c>
      <c r="I309" s="18" t="s">
        <v>12</v>
      </c>
      <c r="J309">
        <v>1</v>
      </c>
      <c r="K309">
        <v>41.42</v>
      </c>
      <c r="L309">
        <v>15</v>
      </c>
      <c r="M309">
        <v>2</v>
      </c>
      <c r="N309">
        <v>24</v>
      </c>
      <c r="O309" s="31" t="s">
        <v>435</v>
      </c>
      <c r="P309" s="35" t="s">
        <v>455</v>
      </c>
      <c r="Q309">
        <v>4</v>
      </c>
      <c r="R309">
        <v>47</v>
      </c>
      <c r="S309" s="20" t="s">
        <v>27</v>
      </c>
      <c r="T309" s="10" t="s">
        <v>442</v>
      </c>
      <c r="U309">
        <v>7</v>
      </c>
      <c r="V309">
        <v>7</v>
      </c>
      <c r="W309">
        <v>6</v>
      </c>
      <c r="X309">
        <v>3</v>
      </c>
      <c r="AA309">
        <v>1219</v>
      </c>
      <c r="AB309" t="s">
        <v>23</v>
      </c>
    </row>
    <row r="310" spans="1:29" hidden="1" x14ac:dyDescent="0.25">
      <c r="A310" s="15" t="s">
        <v>167</v>
      </c>
      <c r="B310" s="25" t="s">
        <v>198</v>
      </c>
      <c r="C310">
        <v>8.6999999999999993</v>
      </c>
      <c r="D310" s="33">
        <v>3</v>
      </c>
      <c r="E310" s="26" t="str">
        <f>VLOOKUP(U310, method!$A$1:$B$15, 2, 0)</f>
        <v>放頭</v>
      </c>
      <c r="F310">
        <v>10</v>
      </c>
      <c r="G310">
        <v>123</v>
      </c>
      <c r="H310" s="46">
        <v>1650</v>
      </c>
      <c r="I310" s="18" t="s">
        <v>201</v>
      </c>
      <c r="J310">
        <v>1</v>
      </c>
      <c r="K310">
        <v>41.56</v>
      </c>
      <c r="L310">
        <v>31</v>
      </c>
      <c r="M310">
        <v>1</v>
      </c>
      <c r="N310">
        <v>24</v>
      </c>
      <c r="O310" s="31" t="s">
        <v>439</v>
      </c>
      <c r="P310" s="35" t="s">
        <v>455</v>
      </c>
      <c r="Q310">
        <v>4</v>
      </c>
      <c r="R310">
        <v>47</v>
      </c>
      <c r="S310" s="20" t="s">
        <v>27</v>
      </c>
      <c r="T310" s="10" t="s">
        <v>452</v>
      </c>
      <c r="U310">
        <v>3</v>
      </c>
      <c r="V310">
        <v>2</v>
      </c>
      <c r="W310">
        <v>2</v>
      </c>
      <c r="X310">
        <v>3</v>
      </c>
      <c r="AA310">
        <v>1217</v>
      </c>
      <c r="AB310" t="s">
        <v>675</v>
      </c>
    </row>
    <row r="311" spans="1:29" hidden="1" x14ac:dyDescent="0.25">
      <c r="A311" s="15" t="s">
        <v>167</v>
      </c>
      <c r="B311" s="25" t="s">
        <v>198</v>
      </c>
      <c r="C311">
        <v>5.8</v>
      </c>
      <c r="D311" s="33">
        <v>3</v>
      </c>
      <c r="E311" s="26" t="str">
        <f>VLOOKUP(U311, method!$A$1:$B$15, 2, 0)</f>
        <v>放頭</v>
      </c>
      <c r="F311">
        <v>3</v>
      </c>
      <c r="G311">
        <v>119</v>
      </c>
      <c r="H311" s="46">
        <v>1650</v>
      </c>
      <c r="I311" s="14" t="s">
        <v>398</v>
      </c>
      <c r="J311">
        <v>1</v>
      </c>
      <c r="K311">
        <v>40.72</v>
      </c>
      <c r="L311">
        <v>17</v>
      </c>
      <c r="M311">
        <v>1</v>
      </c>
      <c r="N311">
        <v>24</v>
      </c>
      <c r="O311" s="31" t="s">
        <v>435</v>
      </c>
      <c r="P311" s="35" t="s">
        <v>455</v>
      </c>
      <c r="Q311">
        <v>4</v>
      </c>
      <c r="R311">
        <v>46</v>
      </c>
      <c r="S311" s="20" t="s">
        <v>27</v>
      </c>
      <c r="T311" s="10" t="s">
        <v>597</v>
      </c>
      <c r="U311">
        <v>3</v>
      </c>
      <c r="V311">
        <v>3</v>
      </c>
      <c r="W311">
        <v>3</v>
      </c>
      <c r="X311">
        <v>3</v>
      </c>
      <c r="AA311">
        <v>1209</v>
      </c>
      <c r="AB311" t="s">
        <v>30</v>
      </c>
    </row>
    <row r="312" spans="1:29" hidden="1" x14ac:dyDescent="0.25">
      <c r="A312" s="15" t="s">
        <v>167</v>
      </c>
      <c r="B312" s="25" t="s">
        <v>198</v>
      </c>
      <c r="C312">
        <v>48</v>
      </c>
      <c r="D312" s="33">
        <v>1</v>
      </c>
      <c r="E312" s="27" t="str">
        <f>VLOOKUP(U312, method!$A$1:$B$15, 2, 0)</f>
        <v>中後</v>
      </c>
      <c r="F312">
        <v>10</v>
      </c>
      <c r="G312">
        <v>117</v>
      </c>
      <c r="H312" s="46">
        <v>1650</v>
      </c>
      <c r="I312" s="14" t="s">
        <v>398</v>
      </c>
      <c r="J312">
        <v>1</v>
      </c>
      <c r="K312">
        <v>40.71</v>
      </c>
      <c r="L312">
        <v>29</v>
      </c>
      <c r="M312">
        <v>12</v>
      </c>
      <c r="N312">
        <v>23</v>
      </c>
      <c r="O312" s="31" t="s">
        <v>451</v>
      </c>
      <c r="P312" s="35" t="s">
        <v>455</v>
      </c>
      <c r="Q312">
        <v>4</v>
      </c>
      <c r="R312">
        <v>41</v>
      </c>
      <c r="S312" s="20" t="s">
        <v>27</v>
      </c>
      <c r="T312" s="10">
        <v>1</v>
      </c>
      <c r="U312">
        <v>8</v>
      </c>
      <c r="V312">
        <v>8</v>
      </c>
      <c r="W312">
        <v>6</v>
      </c>
      <c r="X312">
        <v>1</v>
      </c>
      <c r="AA312">
        <v>1222</v>
      </c>
      <c r="AB312" t="s">
        <v>30</v>
      </c>
    </row>
    <row r="313" spans="1:29" hidden="1" x14ac:dyDescent="0.25">
      <c r="A313" s="15" t="s">
        <v>167</v>
      </c>
      <c r="B313" s="25" t="s">
        <v>198</v>
      </c>
      <c r="C313">
        <v>87</v>
      </c>
      <c r="D313">
        <v>11</v>
      </c>
      <c r="E313" s="28" t="str">
        <f>VLOOKUP(U313, method!$A$1:$B$15, 2, 0)</f>
        <v>中前</v>
      </c>
      <c r="F313">
        <v>5</v>
      </c>
      <c r="G313">
        <v>114</v>
      </c>
      <c r="H313" s="46">
        <v>1400</v>
      </c>
      <c r="I313" s="17" t="s">
        <v>512</v>
      </c>
      <c r="J313">
        <v>1</v>
      </c>
      <c r="K313">
        <v>23.63</v>
      </c>
      <c r="L313">
        <v>17</v>
      </c>
      <c r="M313">
        <v>12</v>
      </c>
      <c r="N313">
        <v>23</v>
      </c>
      <c r="O313" t="s">
        <v>551</v>
      </c>
      <c r="P313" s="35" t="s">
        <v>455</v>
      </c>
      <c r="Q313">
        <v>4</v>
      </c>
      <c r="R313">
        <v>44</v>
      </c>
      <c r="S313" s="20" t="s">
        <v>27</v>
      </c>
      <c r="T313" t="s">
        <v>573</v>
      </c>
      <c r="U313">
        <v>7</v>
      </c>
      <c r="V313">
        <v>5</v>
      </c>
      <c r="W313">
        <v>9</v>
      </c>
      <c r="X313">
        <v>11</v>
      </c>
      <c r="AA313">
        <v>1225</v>
      </c>
      <c r="AB313" t="s">
        <v>117</v>
      </c>
    </row>
    <row r="314" spans="1:29" hidden="1" x14ac:dyDescent="0.25">
      <c r="A314" s="15" t="s">
        <v>167</v>
      </c>
      <c r="B314" s="25" t="s">
        <v>198</v>
      </c>
      <c r="C314">
        <v>71</v>
      </c>
      <c r="D314">
        <v>8</v>
      </c>
      <c r="E314" s="29" t="str">
        <f>VLOOKUP(U314, method!$A$1:$B$15, 2, 0)</f>
        <v>留後</v>
      </c>
      <c r="F314">
        <v>11</v>
      </c>
      <c r="G314">
        <v>118</v>
      </c>
      <c r="H314" s="46">
        <v>1400</v>
      </c>
      <c r="I314" s="14" t="s">
        <v>398</v>
      </c>
      <c r="J314">
        <v>1</v>
      </c>
      <c r="K314">
        <v>22.46</v>
      </c>
      <c r="L314">
        <v>19</v>
      </c>
      <c r="M314">
        <v>11</v>
      </c>
      <c r="N314">
        <v>23</v>
      </c>
      <c r="O314" t="s">
        <v>469</v>
      </c>
      <c r="P314" s="35" t="s">
        <v>436</v>
      </c>
      <c r="Q314">
        <v>4</v>
      </c>
      <c r="R314">
        <v>46</v>
      </c>
      <c r="S314" s="20" t="s">
        <v>27</v>
      </c>
      <c r="T314" t="s">
        <v>546</v>
      </c>
      <c r="U314">
        <v>11</v>
      </c>
      <c r="V314">
        <v>11</v>
      </c>
      <c r="W314">
        <v>10</v>
      </c>
      <c r="X314">
        <v>8</v>
      </c>
      <c r="AA314">
        <v>1221</v>
      </c>
      <c r="AB314" t="s">
        <v>113</v>
      </c>
    </row>
    <row r="315" spans="1:29" hidden="1" x14ac:dyDescent="0.25">
      <c r="A315" s="15" t="s">
        <v>167</v>
      </c>
      <c r="B315" s="25" t="s">
        <v>198</v>
      </c>
      <c r="C315">
        <v>24</v>
      </c>
      <c r="D315">
        <v>8</v>
      </c>
      <c r="E315" s="26" t="str">
        <f>VLOOKUP(U315, method!$A$1:$B$15, 2, 0)</f>
        <v>放頭</v>
      </c>
      <c r="F315">
        <v>3</v>
      </c>
      <c r="G315">
        <v>118</v>
      </c>
      <c r="H315" s="46">
        <v>1650</v>
      </c>
      <c r="I315" s="17" t="s">
        <v>512</v>
      </c>
      <c r="J315">
        <v>1</v>
      </c>
      <c r="K315">
        <v>42.33</v>
      </c>
      <c r="L315">
        <v>1</v>
      </c>
      <c r="M315">
        <v>11</v>
      </c>
      <c r="N315">
        <v>23</v>
      </c>
      <c r="O315" s="31" t="s">
        <v>451</v>
      </c>
      <c r="P315" s="35" t="s">
        <v>455</v>
      </c>
      <c r="Q315">
        <v>4</v>
      </c>
      <c r="R315">
        <v>49</v>
      </c>
      <c r="S315" s="20" t="s">
        <v>27</v>
      </c>
      <c r="T315">
        <v>7</v>
      </c>
      <c r="U315">
        <v>2</v>
      </c>
      <c r="V315">
        <v>2</v>
      </c>
      <c r="W315">
        <v>1</v>
      </c>
      <c r="X315">
        <v>8</v>
      </c>
      <c r="AA315">
        <v>1218</v>
      </c>
      <c r="AB315" t="s">
        <v>961</v>
      </c>
    </row>
    <row r="316" spans="1:29" hidden="1" x14ac:dyDescent="0.25">
      <c r="A316" s="15" t="s">
        <v>167</v>
      </c>
      <c r="B316" s="25" t="s">
        <v>198</v>
      </c>
      <c r="C316">
        <v>61</v>
      </c>
      <c r="D316">
        <v>10</v>
      </c>
      <c r="E316" s="29" t="str">
        <f>VLOOKUP(U316, method!$A$1:$B$15, 2, 0)</f>
        <v>留後</v>
      </c>
      <c r="F316">
        <v>11</v>
      </c>
      <c r="G316">
        <v>127</v>
      </c>
      <c r="H316" s="46">
        <v>1200</v>
      </c>
      <c r="I316" s="25" t="s">
        <v>120</v>
      </c>
      <c r="J316">
        <v>1</v>
      </c>
      <c r="K316">
        <v>10.66</v>
      </c>
      <c r="L316">
        <v>24</v>
      </c>
      <c r="M316">
        <v>9</v>
      </c>
      <c r="N316">
        <v>23</v>
      </c>
      <c r="O316" t="s">
        <v>532</v>
      </c>
      <c r="P316" s="35" t="s">
        <v>455</v>
      </c>
      <c r="Q316">
        <v>4</v>
      </c>
      <c r="R316">
        <v>51</v>
      </c>
      <c r="S316" s="20" t="s">
        <v>27</v>
      </c>
      <c r="T316" t="s">
        <v>546</v>
      </c>
      <c r="U316">
        <v>12</v>
      </c>
      <c r="V316">
        <v>12</v>
      </c>
      <c r="W316">
        <v>10</v>
      </c>
      <c r="AA316">
        <v>1199</v>
      </c>
      <c r="AB316" t="s">
        <v>16</v>
      </c>
    </row>
    <row r="317" spans="1:29" hidden="1" x14ac:dyDescent="0.25">
      <c r="A317" s="15" t="s">
        <v>167</v>
      </c>
      <c r="B317" s="25" t="s">
        <v>198</v>
      </c>
      <c r="C317">
        <v>110</v>
      </c>
      <c r="D317">
        <v>9</v>
      </c>
      <c r="E317" s="27" t="str">
        <f>VLOOKUP(U317, method!$A$1:$B$15, 2, 0)</f>
        <v>中後</v>
      </c>
      <c r="F317">
        <v>2</v>
      </c>
      <c r="G317">
        <v>124</v>
      </c>
      <c r="H317" s="46">
        <v>1400</v>
      </c>
      <c r="I317" s="17" t="s">
        <v>512</v>
      </c>
      <c r="J317">
        <v>1</v>
      </c>
      <c r="K317">
        <v>22.82</v>
      </c>
      <c r="L317">
        <v>9</v>
      </c>
      <c r="M317">
        <v>7</v>
      </c>
      <c r="N317">
        <v>23</v>
      </c>
      <c r="O317" t="s">
        <v>631</v>
      </c>
      <c r="P317" s="35" t="s">
        <v>436</v>
      </c>
      <c r="Q317">
        <v>4</v>
      </c>
      <c r="R317">
        <v>56</v>
      </c>
      <c r="S317" s="20" t="s">
        <v>27</v>
      </c>
      <c r="T317" t="s">
        <v>637</v>
      </c>
      <c r="U317">
        <v>9</v>
      </c>
      <c r="V317">
        <v>11</v>
      </c>
      <c r="W317">
        <v>13</v>
      </c>
      <c r="X317">
        <v>9</v>
      </c>
      <c r="AA317">
        <v>1188</v>
      </c>
      <c r="AB317" t="s">
        <v>16</v>
      </c>
    </row>
    <row r="318" spans="1:29" hidden="1" x14ac:dyDescent="0.25">
      <c r="A318" s="15" t="s">
        <v>167</v>
      </c>
      <c r="B318" s="25" t="s">
        <v>198</v>
      </c>
      <c r="C318">
        <v>72</v>
      </c>
      <c r="D318">
        <v>13</v>
      </c>
      <c r="E318" s="29" t="str">
        <f>VLOOKUP(U318, method!$A$1:$B$15, 2, 0)</f>
        <v>留後</v>
      </c>
      <c r="F318">
        <v>5</v>
      </c>
      <c r="G318">
        <v>135</v>
      </c>
      <c r="H318" s="46">
        <v>1400</v>
      </c>
      <c r="I318" s="25" t="s">
        <v>120</v>
      </c>
      <c r="J318">
        <v>1</v>
      </c>
      <c r="K318">
        <v>23.91</v>
      </c>
      <c r="L318">
        <v>25</v>
      </c>
      <c r="M318">
        <v>6</v>
      </c>
      <c r="N318">
        <v>23</v>
      </c>
      <c r="O318" t="s">
        <v>545</v>
      </c>
      <c r="P318" s="35" t="s">
        <v>455</v>
      </c>
      <c r="Q318">
        <v>4</v>
      </c>
      <c r="R318">
        <v>59</v>
      </c>
      <c r="S318" s="20" t="s">
        <v>27</v>
      </c>
      <c r="T318">
        <v>7</v>
      </c>
      <c r="U318">
        <v>12</v>
      </c>
      <c r="V318">
        <v>10</v>
      </c>
      <c r="W318">
        <v>10</v>
      </c>
      <c r="X318">
        <v>13</v>
      </c>
      <c r="AA318">
        <v>1211</v>
      </c>
      <c r="AB318" t="s">
        <v>16</v>
      </c>
    </row>
    <row r="319" spans="1:29" hidden="1" x14ac:dyDescent="0.25">
      <c r="A319" s="15" t="s">
        <v>167</v>
      </c>
      <c r="B319" s="25" t="s">
        <v>198</v>
      </c>
      <c r="C319" t="s">
        <v>463</v>
      </c>
      <c r="D319" t="s">
        <v>724</v>
      </c>
      <c r="F319" t="s">
        <v>463</v>
      </c>
      <c r="G319">
        <v>128</v>
      </c>
      <c r="H319" s="46">
        <v>1400</v>
      </c>
      <c r="I319" s="17" t="s">
        <v>512</v>
      </c>
      <c r="J319" t="s">
        <v>463</v>
      </c>
      <c r="L319">
        <v>4</v>
      </c>
      <c r="M319">
        <v>6</v>
      </c>
      <c r="N319">
        <v>23</v>
      </c>
      <c r="O319" t="s">
        <v>551</v>
      </c>
      <c r="P319" s="35" t="s">
        <v>436</v>
      </c>
      <c r="Q319">
        <v>4</v>
      </c>
      <c r="R319">
        <v>59</v>
      </c>
      <c r="S319" s="20" t="s">
        <v>27</v>
      </c>
      <c r="T319" t="s">
        <v>463</v>
      </c>
      <c r="U319" t="s">
        <v>463</v>
      </c>
      <c r="AA319" t="s">
        <v>463</v>
      </c>
      <c r="AB319" t="s">
        <v>463</v>
      </c>
      <c r="AC319" t="s">
        <v>463</v>
      </c>
    </row>
    <row r="320" spans="1:29" hidden="1" x14ac:dyDescent="0.25">
      <c r="A320" s="15" t="s">
        <v>167</v>
      </c>
      <c r="B320" s="25" t="s">
        <v>198</v>
      </c>
      <c r="C320">
        <v>80</v>
      </c>
      <c r="D320">
        <v>11</v>
      </c>
      <c r="E320" s="28" t="str">
        <f>VLOOKUP(U320, method!$A$1:$B$15, 2, 0)</f>
        <v>中前</v>
      </c>
      <c r="F320">
        <v>10</v>
      </c>
      <c r="G320">
        <v>114</v>
      </c>
      <c r="H320" s="46">
        <v>1650</v>
      </c>
      <c r="I320" s="17" t="s">
        <v>512</v>
      </c>
      <c r="J320">
        <v>1</v>
      </c>
      <c r="K320">
        <v>38.54</v>
      </c>
      <c r="L320">
        <v>10</v>
      </c>
      <c r="M320">
        <v>5</v>
      </c>
      <c r="N320">
        <v>23</v>
      </c>
      <c r="O320" t="s">
        <v>511</v>
      </c>
      <c r="P320" s="35" t="s">
        <v>455</v>
      </c>
      <c r="Q320">
        <v>3</v>
      </c>
      <c r="R320">
        <v>62</v>
      </c>
      <c r="S320" s="20" t="s">
        <v>27</v>
      </c>
      <c r="T320" t="s">
        <v>679</v>
      </c>
      <c r="U320">
        <v>6</v>
      </c>
      <c r="V320">
        <v>3</v>
      </c>
      <c r="W320">
        <v>5</v>
      </c>
      <c r="X320">
        <v>11</v>
      </c>
      <c r="AA320">
        <v>1220</v>
      </c>
      <c r="AB320" t="s">
        <v>16</v>
      </c>
    </row>
    <row r="321" spans="1:28" hidden="1" x14ac:dyDescent="0.25">
      <c r="A321" s="15" t="s">
        <v>167</v>
      </c>
      <c r="B321" s="25" t="s">
        <v>198</v>
      </c>
      <c r="C321">
        <v>138</v>
      </c>
      <c r="D321">
        <v>12</v>
      </c>
      <c r="E321" s="28" t="str">
        <f>VLOOKUP(U321, method!$A$1:$B$15, 2, 0)</f>
        <v>中前</v>
      </c>
      <c r="F321">
        <v>7</v>
      </c>
      <c r="G321">
        <v>121</v>
      </c>
      <c r="H321" s="46">
        <v>1600</v>
      </c>
      <c r="I321" s="15" t="s">
        <v>390</v>
      </c>
      <c r="J321">
        <v>1</v>
      </c>
      <c r="K321">
        <v>37.049999999999997</v>
      </c>
      <c r="L321">
        <v>26</v>
      </c>
      <c r="M321">
        <v>3</v>
      </c>
      <c r="N321">
        <v>23</v>
      </c>
      <c r="O321" t="s">
        <v>631</v>
      </c>
      <c r="P321" s="35" t="s">
        <v>455</v>
      </c>
      <c r="Q321">
        <v>3</v>
      </c>
      <c r="R321">
        <v>65</v>
      </c>
      <c r="S321" s="20" t="s">
        <v>27</v>
      </c>
      <c r="T321" t="s">
        <v>461</v>
      </c>
      <c r="U321">
        <v>4</v>
      </c>
      <c r="V321">
        <v>4</v>
      </c>
      <c r="W321">
        <v>4</v>
      </c>
      <c r="X321">
        <v>12</v>
      </c>
      <c r="AA321">
        <v>1200</v>
      </c>
      <c r="AB321" t="s">
        <v>16</v>
      </c>
    </row>
    <row r="322" spans="1:28" hidden="1" x14ac:dyDescent="0.25">
      <c r="A322" s="15" t="s">
        <v>167</v>
      </c>
      <c r="B322" s="25" t="s">
        <v>198</v>
      </c>
      <c r="C322">
        <v>147</v>
      </c>
      <c r="D322">
        <v>10</v>
      </c>
      <c r="E322" s="27" t="str">
        <f>VLOOKUP(U322, method!$A$1:$B$15, 2, 0)</f>
        <v>中後</v>
      </c>
      <c r="F322">
        <v>5</v>
      </c>
      <c r="G322">
        <v>115</v>
      </c>
      <c r="H322" s="46">
        <v>1400</v>
      </c>
      <c r="I322" s="17" t="s">
        <v>512</v>
      </c>
      <c r="J322">
        <v>1</v>
      </c>
      <c r="K322">
        <v>22.33</v>
      </c>
      <c r="L322">
        <v>11</v>
      </c>
      <c r="M322">
        <v>3</v>
      </c>
      <c r="N322">
        <v>23</v>
      </c>
      <c r="O322" t="s">
        <v>532</v>
      </c>
      <c r="P322" s="35" t="s">
        <v>455</v>
      </c>
      <c r="Q322">
        <v>3</v>
      </c>
      <c r="R322">
        <v>68</v>
      </c>
      <c r="S322" s="20" t="s">
        <v>27</v>
      </c>
      <c r="T322">
        <v>6</v>
      </c>
      <c r="U322">
        <v>9</v>
      </c>
      <c r="V322">
        <v>9</v>
      </c>
      <c r="W322">
        <v>9</v>
      </c>
      <c r="X322">
        <v>10</v>
      </c>
      <c r="AA322">
        <v>1189</v>
      </c>
      <c r="AB322" t="s">
        <v>915</v>
      </c>
    </row>
    <row r="323" spans="1:28" hidden="1" x14ac:dyDescent="0.25">
      <c r="A323" s="15" t="s">
        <v>167</v>
      </c>
      <c r="B323" s="25" t="s">
        <v>198</v>
      </c>
      <c r="C323">
        <v>133</v>
      </c>
      <c r="D323">
        <v>12</v>
      </c>
      <c r="E323" s="27" t="str">
        <f>VLOOKUP(U323, method!$A$1:$B$15, 2, 0)</f>
        <v>中後</v>
      </c>
      <c r="F323">
        <v>12</v>
      </c>
      <c r="G323">
        <v>121</v>
      </c>
      <c r="H323" s="46">
        <v>1650</v>
      </c>
      <c r="I323" s="17" t="s">
        <v>512</v>
      </c>
      <c r="J323">
        <v>1</v>
      </c>
      <c r="K323">
        <v>40.61</v>
      </c>
      <c r="L323">
        <v>15</v>
      </c>
      <c r="M323">
        <v>2</v>
      </c>
      <c r="N323">
        <v>23</v>
      </c>
      <c r="O323" s="31" t="s">
        <v>435</v>
      </c>
      <c r="P323" s="35" t="s">
        <v>436</v>
      </c>
      <c r="Q323">
        <v>3</v>
      </c>
      <c r="R323">
        <v>71</v>
      </c>
      <c r="S323" s="20" t="s">
        <v>27</v>
      </c>
      <c r="T323" t="s">
        <v>473</v>
      </c>
      <c r="U323">
        <v>8</v>
      </c>
      <c r="V323">
        <v>6</v>
      </c>
      <c r="W323">
        <v>7</v>
      </c>
      <c r="X323">
        <v>12</v>
      </c>
      <c r="AA323">
        <v>1206</v>
      </c>
      <c r="AB323" t="s">
        <v>321</v>
      </c>
    </row>
    <row r="324" spans="1:28" hidden="1" x14ac:dyDescent="0.25">
      <c r="A324" s="15" t="s">
        <v>167</v>
      </c>
      <c r="B324" s="25" t="s">
        <v>198</v>
      </c>
      <c r="C324">
        <v>173</v>
      </c>
      <c r="D324">
        <v>13</v>
      </c>
      <c r="E324" s="28" t="str">
        <f>VLOOKUP(U324, method!$A$1:$B$15, 2, 0)</f>
        <v>中前</v>
      </c>
      <c r="F324">
        <v>3</v>
      </c>
      <c r="G324">
        <v>124</v>
      </c>
      <c r="H324" s="46">
        <v>1600</v>
      </c>
      <c r="I324" s="25" t="s">
        <v>120</v>
      </c>
      <c r="J324">
        <v>1</v>
      </c>
      <c r="K324">
        <v>35.92</v>
      </c>
      <c r="L324">
        <v>8</v>
      </c>
      <c r="M324">
        <v>1</v>
      </c>
      <c r="N324">
        <v>23</v>
      </c>
      <c r="O324" t="s">
        <v>631</v>
      </c>
      <c r="P324" s="35" t="s">
        <v>455</v>
      </c>
      <c r="Q324" t="s">
        <v>777</v>
      </c>
      <c r="R324">
        <v>73</v>
      </c>
      <c r="S324" s="20" t="s">
        <v>27</v>
      </c>
      <c r="T324" t="s">
        <v>485</v>
      </c>
      <c r="U324">
        <v>7</v>
      </c>
      <c r="V324">
        <v>6</v>
      </c>
      <c r="W324">
        <v>7</v>
      </c>
      <c r="X324">
        <v>13</v>
      </c>
      <c r="AA324">
        <v>1217</v>
      </c>
      <c r="AB324" t="s">
        <v>16</v>
      </c>
    </row>
    <row r="325" spans="1:28" hidden="1" x14ac:dyDescent="0.25">
      <c r="A325" s="15" t="s">
        <v>167</v>
      </c>
      <c r="B325" s="25" t="s">
        <v>198</v>
      </c>
      <c r="C325">
        <v>75</v>
      </c>
      <c r="D325">
        <v>11</v>
      </c>
      <c r="E325" s="29" t="str">
        <f>VLOOKUP(U325, method!$A$1:$B$15, 2, 0)</f>
        <v>留後</v>
      </c>
      <c r="F325">
        <v>10</v>
      </c>
      <c r="G325">
        <v>124</v>
      </c>
      <c r="H325" s="46">
        <v>1600</v>
      </c>
      <c r="I325" s="17" t="s">
        <v>512</v>
      </c>
      <c r="J325">
        <v>1</v>
      </c>
      <c r="K325">
        <v>35.979999999999997</v>
      </c>
      <c r="L325">
        <v>18</v>
      </c>
      <c r="M325">
        <v>12</v>
      </c>
      <c r="N325">
        <v>22</v>
      </c>
      <c r="O325" t="s">
        <v>631</v>
      </c>
      <c r="P325" s="35" t="s">
        <v>455</v>
      </c>
      <c r="Q325">
        <v>3</v>
      </c>
      <c r="R325">
        <v>75</v>
      </c>
      <c r="S325" s="20" t="s">
        <v>27</v>
      </c>
      <c r="T325" t="s">
        <v>461</v>
      </c>
      <c r="U325">
        <v>11</v>
      </c>
      <c r="V325">
        <v>13</v>
      </c>
      <c r="W325">
        <v>14</v>
      </c>
      <c r="X325">
        <v>11</v>
      </c>
      <c r="AA325">
        <v>1206</v>
      </c>
      <c r="AB325" t="s">
        <v>867</v>
      </c>
    </row>
    <row r="326" spans="1:28" hidden="1" x14ac:dyDescent="0.25">
      <c r="A326" s="15" t="s">
        <v>167</v>
      </c>
      <c r="B326" s="25" t="s">
        <v>198</v>
      </c>
      <c r="C326">
        <v>31</v>
      </c>
      <c r="D326">
        <v>9</v>
      </c>
      <c r="E326" s="28" t="str">
        <f>VLOOKUP(U326, method!$A$1:$B$15, 2, 0)</f>
        <v>中前</v>
      </c>
      <c r="F326">
        <v>10</v>
      </c>
      <c r="G326">
        <v>117</v>
      </c>
      <c r="H326" s="46">
        <v>1400</v>
      </c>
      <c r="I326" s="25" t="s">
        <v>26</v>
      </c>
      <c r="J326">
        <v>1</v>
      </c>
      <c r="K326">
        <v>22.63</v>
      </c>
      <c r="L326">
        <v>27</v>
      </c>
      <c r="M326">
        <v>11</v>
      </c>
      <c r="N326">
        <v>22</v>
      </c>
      <c r="O326" t="s">
        <v>532</v>
      </c>
      <c r="P326" s="35" t="s">
        <v>455</v>
      </c>
      <c r="Q326">
        <v>2</v>
      </c>
      <c r="R326">
        <v>75</v>
      </c>
      <c r="S326" s="20" t="s">
        <v>27</v>
      </c>
      <c r="T326" t="s">
        <v>664</v>
      </c>
      <c r="U326">
        <v>5</v>
      </c>
      <c r="V326">
        <v>5</v>
      </c>
      <c r="W326">
        <v>5</v>
      </c>
      <c r="X326">
        <v>9</v>
      </c>
      <c r="AA326">
        <v>1203</v>
      </c>
      <c r="AB326" t="s">
        <v>875</v>
      </c>
    </row>
    <row r="327" spans="1:28" hidden="1" x14ac:dyDescent="0.25">
      <c r="A327" s="15" t="s">
        <v>167</v>
      </c>
      <c r="B327" s="14" t="s">
        <v>200</v>
      </c>
      <c r="C327">
        <v>13</v>
      </c>
      <c r="D327" s="34">
        <v>4</v>
      </c>
      <c r="E327" s="28" t="str">
        <f>VLOOKUP(U327, method!$A$1:$B$15, 2, 0)</f>
        <v>中前</v>
      </c>
      <c r="F327">
        <v>6</v>
      </c>
      <c r="G327">
        <v>116</v>
      </c>
      <c r="H327" s="46">
        <v>1650</v>
      </c>
      <c r="I327" s="14" t="s">
        <v>45</v>
      </c>
      <c r="J327">
        <v>1</v>
      </c>
      <c r="K327">
        <v>40.26</v>
      </c>
      <c r="L327">
        <v>28</v>
      </c>
      <c r="M327">
        <v>5</v>
      </c>
      <c r="N327">
        <v>25</v>
      </c>
      <c r="O327" s="31" t="s">
        <v>451</v>
      </c>
      <c r="P327" s="35" t="s">
        <v>436</v>
      </c>
      <c r="Q327">
        <v>4</v>
      </c>
      <c r="R327">
        <v>41</v>
      </c>
      <c r="S327" s="18" t="s">
        <v>95</v>
      </c>
      <c r="T327">
        <v>5</v>
      </c>
      <c r="U327">
        <v>5</v>
      </c>
      <c r="V327">
        <v>5</v>
      </c>
      <c r="W327">
        <v>8</v>
      </c>
      <c r="X327">
        <v>4</v>
      </c>
      <c r="AA327">
        <v>1211</v>
      </c>
      <c r="AB327" t="s">
        <v>143</v>
      </c>
    </row>
    <row r="328" spans="1:28" hidden="1" x14ac:dyDescent="0.25">
      <c r="A328" s="15" t="s">
        <v>167</v>
      </c>
      <c r="B328" s="14" t="s">
        <v>200</v>
      </c>
      <c r="C328">
        <v>16</v>
      </c>
      <c r="D328">
        <v>6</v>
      </c>
      <c r="E328" s="26" t="str">
        <f>VLOOKUP(U328, method!$A$1:$B$15, 2, 0)</f>
        <v>放頭</v>
      </c>
      <c r="F328">
        <v>7</v>
      </c>
      <c r="G328">
        <v>119</v>
      </c>
      <c r="H328" s="46">
        <v>1650</v>
      </c>
      <c r="I328" s="16" t="s">
        <v>140</v>
      </c>
      <c r="J328">
        <v>1</v>
      </c>
      <c r="K328">
        <v>40.14</v>
      </c>
      <c r="L328">
        <v>14</v>
      </c>
      <c r="M328">
        <v>5</v>
      </c>
      <c r="N328">
        <v>25</v>
      </c>
      <c r="O328" s="30" t="s">
        <v>445</v>
      </c>
      <c r="P328" s="35" t="s">
        <v>436</v>
      </c>
      <c r="Q328">
        <v>4</v>
      </c>
      <c r="R328">
        <v>43</v>
      </c>
      <c r="S328" s="18" t="s">
        <v>95</v>
      </c>
      <c r="T328" s="10" t="s">
        <v>498</v>
      </c>
      <c r="U328">
        <v>3</v>
      </c>
      <c r="V328">
        <v>2</v>
      </c>
      <c r="W328">
        <v>2</v>
      </c>
      <c r="X328">
        <v>6</v>
      </c>
      <c r="AA328">
        <v>1202</v>
      </c>
      <c r="AB328" t="s">
        <v>143</v>
      </c>
    </row>
    <row r="329" spans="1:28" hidden="1" x14ac:dyDescent="0.25">
      <c r="A329" s="15" t="s">
        <v>167</v>
      </c>
      <c r="B329" s="14" t="s">
        <v>200</v>
      </c>
      <c r="C329">
        <v>121</v>
      </c>
      <c r="D329">
        <v>7</v>
      </c>
      <c r="E329" s="27" t="str">
        <f>VLOOKUP(U329, method!$A$1:$B$15, 2, 0)</f>
        <v>中後</v>
      </c>
      <c r="F329">
        <v>11</v>
      </c>
      <c r="G329">
        <v>120</v>
      </c>
      <c r="H329" s="46">
        <v>1200</v>
      </c>
      <c r="I329" s="16" t="s">
        <v>140</v>
      </c>
      <c r="J329">
        <v>1</v>
      </c>
      <c r="K329">
        <v>10.26</v>
      </c>
      <c r="L329">
        <v>30</v>
      </c>
      <c r="M329">
        <v>4</v>
      </c>
      <c r="N329">
        <v>25</v>
      </c>
      <c r="O329" s="31" t="s">
        <v>451</v>
      </c>
      <c r="P329" s="35" t="s">
        <v>436</v>
      </c>
      <c r="Q329">
        <v>4</v>
      </c>
      <c r="R329">
        <v>45</v>
      </c>
      <c r="S329" s="18" t="s">
        <v>95</v>
      </c>
      <c r="T329">
        <v>5</v>
      </c>
      <c r="U329">
        <v>10</v>
      </c>
      <c r="V329">
        <v>10</v>
      </c>
      <c r="W329">
        <v>7</v>
      </c>
      <c r="AA329">
        <v>1202</v>
      </c>
      <c r="AB329" t="s">
        <v>977</v>
      </c>
    </row>
    <row r="330" spans="1:28" hidden="1" x14ac:dyDescent="0.25">
      <c r="A330" s="15" t="s">
        <v>167</v>
      </c>
      <c r="B330" s="14" t="s">
        <v>200</v>
      </c>
      <c r="C330">
        <v>145</v>
      </c>
      <c r="D330">
        <v>11</v>
      </c>
      <c r="E330" s="29" t="str">
        <f>VLOOKUP(U330, method!$A$1:$B$15, 2, 0)</f>
        <v>留後</v>
      </c>
      <c r="F330">
        <v>10</v>
      </c>
      <c r="G330">
        <v>124</v>
      </c>
      <c r="H330" s="46">
        <v>1200</v>
      </c>
      <c r="I330" s="16" t="s">
        <v>140</v>
      </c>
      <c r="J330">
        <v>1</v>
      </c>
      <c r="K330">
        <v>10.63</v>
      </c>
      <c r="L330">
        <v>9</v>
      </c>
      <c r="M330">
        <v>4</v>
      </c>
      <c r="N330">
        <v>25</v>
      </c>
      <c r="O330" s="31" t="s">
        <v>439</v>
      </c>
      <c r="P330" s="35" t="s">
        <v>436</v>
      </c>
      <c r="Q330">
        <v>4</v>
      </c>
      <c r="R330">
        <v>48</v>
      </c>
      <c r="S330" s="18" t="s">
        <v>95</v>
      </c>
      <c r="T330" t="s">
        <v>637</v>
      </c>
      <c r="U330">
        <v>12</v>
      </c>
      <c r="V330">
        <v>12</v>
      </c>
      <c r="W330">
        <v>11</v>
      </c>
      <c r="AA330">
        <v>1194</v>
      </c>
      <c r="AB330" t="s">
        <v>123</v>
      </c>
    </row>
    <row r="331" spans="1:28" hidden="1" x14ac:dyDescent="0.25">
      <c r="A331" s="15" t="s">
        <v>167</v>
      </c>
      <c r="B331" s="14" t="s">
        <v>200</v>
      </c>
      <c r="C331">
        <v>175</v>
      </c>
      <c r="D331">
        <v>11</v>
      </c>
      <c r="E331" s="29" t="str">
        <f>VLOOKUP(U331, method!$A$1:$B$15, 2, 0)</f>
        <v>留後</v>
      </c>
      <c r="F331">
        <v>10</v>
      </c>
      <c r="G331">
        <v>125</v>
      </c>
      <c r="H331" s="46">
        <v>1200</v>
      </c>
      <c r="I331" s="16" t="s">
        <v>140</v>
      </c>
      <c r="J331">
        <v>1</v>
      </c>
      <c r="K331">
        <v>10.44</v>
      </c>
      <c r="L331">
        <v>30</v>
      </c>
      <c r="M331">
        <v>3</v>
      </c>
      <c r="N331">
        <v>25</v>
      </c>
      <c r="O331" t="s">
        <v>491</v>
      </c>
      <c r="P331" s="35" t="s">
        <v>455</v>
      </c>
      <c r="Q331">
        <v>4</v>
      </c>
      <c r="R331">
        <v>50</v>
      </c>
      <c r="S331" s="18" t="s">
        <v>95</v>
      </c>
      <c r="T331" t="s">
        <v>533</v>
      </c>
      <c r="U331">
        <v>13</v>
      </c>
      <c r="V331">
        <v>13</v>
      </c>
      <c r="W331">
        <v>11</v>
      </c>
      <c r="AA331">
        <v>1192</v>
      </c>
      <c r="AB331" t="s">
        <v>123</v>
      </c>
    </row>
    <row r="332" spans="1:28" hidden="1" x14ac:dyDescent="0.25">
      <c r="A332" s="15" t="s">
        <v>167</v>
      </c>
      <c r="B332" s="14" t="s">
        <v>200</v>
      </c>
      <c r="C332">
        <v>210</v>
      </c>
      <c r="D332">
        <v>12</v>
      </c>
      <c r="E332" s="29" t="str">
        <f>VLOOKUP(U332, method!$A$1:$B$15, 2, 0)</f>
        <v>留後</v>
      </c>
      <c r="F332">
        <v>11</v>
      </c>
      <c r="G332">
        <v>125</v>
      </c>
      <c r="H332" s="46">
        <v>1200</v>
      </c>
      <c r="I332" s="15" t="s">
        <v>390</v>
      </c>
      <c r="J332">
        <v>1</v>
      </c>
      <c r="K332">
        <v>10.1</v>
      </c>
      <c r="L332">
        <v>15</v>
      </c>
      <c r="M332">
        <v>3</v>
      </c>
      <c r="N332">
        <v>25</v>
      </c>
      <c r="O332" t="s">
        <v>631</v>
      </c>
      <c r="P332" s="35" t="s">
        <v>436</v>
      </c>
      <c r="Q332">
        <v>4</v>
      </c>
      <c r="R332">
        <v>52</v>
      </c>
      <c r="S332" s="18" t="s">
        <v>95</v>
      </c>
      <c r="T332" t="s">
        <v>508</v>
      </c>
      <c r="U332">
        <v>11</v>
      </c>
      <c r="V332">
        <v>12</v>
      </c>
      <c r="W332">
        <v>12</v>
      </c>
      <c r="AA332">
        <v>1184</v>
      </c>
      <c r="AB332" t="s">
        <v>123</v>
      </c>
    </row>
    <row r="333" spans="1:28" hidden="1" x14ac:dyDescent="0.25">
      <c r="A333" s="15" t="s">
        <v>167</v>
      </c>
      <c r="B333" s="14" t="s">
        <v>200</v>
      </c>
      <c r="C333">
        <v>121</v>
      </c>
      <c r="D333">
        <v>9</v>
      </c>
      <c r="E333" s="29" t="str">
        <f>VLOOKUP(U333, method!$A$1:$B$15, 2, 0)</f>
        <v>留後</v>
      </c>
      <c r="F333">
        <v>12</v>
      </c>
      <c r="G333">
        <v>127</v>
      </c>
      <c r="H333" s="46">
        <v>1200</v>
      </c>
      <c r="I333" s="16" t="s">
        <v>140</v>
      </c>
      <c r="J333">
        <v>1</v>
      </c>
      <c r="K333">
        <v>10.8</v>
      </c>
      <c r="L333">
        <v>19</v>
      </c>
      <c r="M333">
        <v>2</v>
      </c>
      <c r="N333">
        <v>25</v>
      </c>
      <c r="O333" s="30" t="s">
        <v>445</v>
      </c>
      <c r="P333" s="35" t="s">
        <v>455</v>
      </c>
      <c r="Q333">
        <v>4</v>
      </c>
      <c r="R333">
        <v>52</v>
      </c>
      <c r="S333" s="18" t="s">
        <v>95</v>
      </c>
      <c r="T333">
        <v>6</v>
      </c>
      <c r="U333">
        <v>12</v>
      </c>
      <c r="V333">
        <v>12</v>
      </c>
      <c r="W333">
        <v>9</v>
      </c>
      <c r="AA333">
        <v>1186</v>
      </c>
      <c r="AB333" t="s">
        <v>980</v>
      </c>
    </row>
    <row r="334" spans="1:28" hidden="1" x14ac:dyDescent="0.25">
      <c r="A334" s="15" t="s">
        <v>167</v>
      </c>
      <c r="B334" s="15" t="s">
        <v>2548</v>
      </c>
      <c r="C334">
        <v>35</v>
      </c>
      <c r="D334">
        <v>9</v>
      </c>
      <c r="E334" s="29" t="str">
        <f>VLOOKUP(U334, method!$A$1:$B$15, 2, 0)</f>
        <v>留後</v>
      </c>
      <c r="F334">
        <v>11</v>
      </c>
      <c r="G334">
        <v>130</v>
      </c>
      <c r="H334" s="46">
        <v>1650</v>
      </c>
      <c r="I334" s="23" t="s">
        <v>39</v>
      </c>
      <c r="J334">
        <v>1</v>
      </c>
      <c r="K334">
        <v>40.380000000000003</v>
      </c>
      <c r="L334">
        <v>25</v>
      </c>
      <c r="M334">
        <v>6</v>
      </c>
      <c r="N334">
        <v>25</v>
      </c>
      <c r="O334" s="31" t="s">
        <v>435</v>
      </c>
      <c r="P334" s="35" t="s">
        <v>436</v>
      </c>
      <c r="Q334">
        <v>4</v>
      </c>
      <c r="R334">
        <v>55</v>
      </c>
      <c r="S334" s="17" t="s">
        <v>68</v>
      </c>
      <c r="T334" t="s">
        <v>536</v>
      </c>
      <c r="U334">
        <v>12</v>
      </c>
      <c r="V334">
        <v>12</v>
      </c>
      <c r="W334">
        <v>12</v>
      </c>
      <c r="X334">
        <v>9</v>
      </c>
      <c r="AA334">
        <v>1146</v>
      </c>
      <c r="AB334" t="s">
        <v>30</v>
      </c>
    </row>
    <row r="335" spans="1:28" hidden="1" x14ac:dyDescent="0.25">
      <c r="A335" s="15" t="s">
        <v>167</v>
      </c>
      <c r="B335" s="15" t="s">
        <v>2548</v>
      </c>
      <c r="C335">
        <v>15</v>
      </c>
      <c r="D335" s="34">
        <v>4</v>
      </c>
      <c r="E335" s="27" t="str">
        <f>VLOOKUP(U335, method!$A$1:$B$15, 2, 0)</f>
        <v>中後</v>
      </c>
      <c r="F335">
        <v>9</v>
      </c>
      <c r="G335">
        <v>132</v>
      </c>
      <c r="H335" s="44">
        <v>1800</v>
      </c>
      <c r="I335" s="23" t="s">
        <v>39</v>
      </c>
      <c r="J335">
        <v>1</v>
      </c>
      <c r="K335">
        <v>51.65</v>
      </c>
      <c r="L335">
        <v>4</v>
      </c>
      <c r="M335">
        <v>6</v>
      </c>
      <c r="N335">
        <v>25</v>
      </c>
      <c r="O335" s="31" t="s">
        <v>439</v>
      </c>
      <c r="P335" s="36" t="s">
        <v>440</v>
      </c>
      <c r="Q335">
        <v>4</v>
      </c>
      <c r="R335">
        <v>57</v>
      </c>
      <c r="S335" s="17" t="s">
        <v>68</v>
      </c>
      <c r="T335">
        <v>3</v>
      </c>
      <c r="U335">
        <v>9</v>
      </c>
      <c r="V335">
        <v>6</v>
      </c>
      <c r="W335">
        <v>4</v>
      </c>
      <c r="X335">
        <v>3</v>
      </c>
      <c r="Y335">
        <v>4</v>
      </c>
      <c r="AA335">
        <v>1138</v>
      </c>
      <c r="AB335" t="s">
        <v>30</v>
      </c>
    </row>
    <row r="336" spans="1:28" hidden="1" x14ac:dyDescent="0.25">
      <c r="A336" s="15" t="s">
        <v>167</v>
      </c>
      <c r="B336" s="15" t="s">
        <v>2548</v>
      </c>
      <c r="C336">
        <v>15</v>
      </c>
      <c r="D336">
        <v>10</v>
      </c>
      <c r="E336" s="27" t="str">
        <f>VLOOKUP(U336, method!$A$1:$B$15, 2, 0)</f>
        <v>中後</v>
      </c>
      <c r="F336">
        <v>9</v>
      </c>
      <c r="G336">
        <v>135</v>
      </c>
      <c r="H336" s="46">
        <v>2200</v>
      </c>
      <c r="I336" s="23" t="s">
        <v>39</v>
      </c>
      <c r="J336">
        <v>2</v>
      </c>
      <c r="K336">
        <v>20.6</v>
      </c>
      <c r="L336">
        <v>7</v>
      </c>
      <c r="M336">
        <v>5</v>
      </c>
      <c r="N336">
        <v>25</v>
      </c>
      <c r="O336" s="31" t="s">
        <v>439</v>
      </c>
      <c r="P336" s="35" t="s">
        <v>455</v>
      </c>
      <c r="Q336">
        <v>4</v>
      </c>
      <c r="R336">
        <v>57</v>
      </c>
      <c r="S336" s="17" t="s">
        <v>68</v>
      </c>
      <c r="T336" t="s">
        <v>982</v>
      </c>
      <c r="U336">
        <v>8</v>
      </c>
      <c r="V336">
        <v>2</v>
      </c>
      <c r="W336">
        <v>2</v>
      </c>
      <c r="X336">
        <v>3</v>
      </c>
      <c r="Y336">
        <v>4</v>
      </c>
      <c r="Z336">
        <v>10</v>
      </c>
      <c r="AA336">
        <v>1148</v>
      </c>
      <c r="AB336" t="s">
        <v>30</v>
      </c>
    </row>
    <row r="337" spans="1:28" hidden="1" x14ac:dyDescent="0.25">
      <c r="A337" s="15" t="s">
        <v>167</v>
      </c>
      <c r="B337" s="15" t="s">
        <v>2548</v>
      </c>
      <c r="C337">
        <v>14</v>
      </c>
      <c r="D337" s="33">
        <v>2</v>
      </c>
      <c r="E337" s="28" t="str">
        <f>VLOOKUP(U337, method!$A$1:$B$15, 2, 0)</f>
        <v>中前</v>
      </c>
      <c r="F337">
        <v>5</v>
      </c>
      <c r="G337">
        <v>131</v>
      </c>
      <c r="H337" s="44">
        <v>1800</v>
      </c>
      <c r="I337" s="23" t="s">
        <v>39</v>
      </c>
      <c r="J337">
        <v>1</v>
      </c>
      <c r="K337">
        <v>48.84</v>
      </c>
      <c r="L337">
        <v>30</v>
      </c>
      <c r="M337">
        <v>4</v>
      </c>
      <c r="N337">
        <v>25</v>
      </c>
      <c r="O337" s="31" t="s">
        <v>451</v>
      </c>
      <c r="P337" s="35" t="s">
        <v>436</v>
      </c>
      <c r="Q337">
        <v>4</v>
      </c>
      <c r="R337">
        <v>56</v>
      </c>
      <c r="S337" s="17" t="s">
        <v>68</v>
      </c>
      <c r="T337" s="10" t="s">
        <v>597</v>
      </c>
      <c r="U337">
        <v>5</v>
      </c>
      <c r="V337">
        <v>5</v>
      </c>
      <c r="W337">
        <v>5</v>
      </c>
      <c r="X337">
        <v>5</v>
      </c>
      <c r="Y337">
        <v>2</v>
      </c>
      <c r="AA337">
        <v>1158</v>
      </c>
      <c r="AB337" t="s">
        <v>30</v>
      </c>
    </row>
    <row r="338" spans="1:28" hidden="1" x14ac:dyDescent="0.25">
      <c r="A338" s="15" t="s">
        <v>167</v>
      </c>
      <c r="B338" s="15" t="s">
        <v>2548</v>
      </c>
      <c r="C338">
        <v>12</v>
      </c>
      <c r="D338" s="33">
        <v>2</v>
      </c>
      <c r="E338" s="28" t="str">
        <f>VLOOKUP(U338, method!$A$1:$B$15, 2, 0)</f>
        <v>中前</v>
      </c>
      <c r="F338">
        <v>4</v>
      </c>
      <c r="G338">
        <v>132</v>
      </c>
      <c r="H338" s="44">
        <v>1800</v>
      </c>
      <c r="I338" s="23" t="s">
        <v>39</v>
      </c>
      <c r="J338">
        <v>1</v>
      </c>
      <c r="K338">
        <v>49.38</v>
      </c>
      <c r="L338">
        <v>9</v>
      </c>
      <c r="M338">
        <v>4</v>
      </c>
      <c r="N338">
        <v>25</v>
      </c>
      <c r="O338" s="31" t="s">
        <v>439</v>
      </c>
      <c r="P338" s="35" t="s">
        <v>436</v>
      </c>
      <c r="Q338">
        <v>4</v>
      </c>
      <c r="R338">
        <v>54</v>
      </c>
      <c r="S338" s="17" t="s">
        <v>68</v>
      </c>
      <c r="T338" s="10" t="s">
        <v>613</v>
      </c>
      <c r="U338">
        <v>6</v>
      </c>
      <c r="V338">
        <v>5</v>
      </c>
      <c r="W338">
        <v>5</v>
      </c>
      <c r="X338">
        <v>6</v>
      </c>
      <c r="Y338">
        <v>2</v>
      </c>
      <c r="AA338">
        <v>1149</v>
      </c>
      <c r="AB338" t="s">
        <v>30</v>
      </c>
    </row>
    <row r="339" spans="1:28" hidden="1" x14ac:dyDescent="0.25">
      <c r="A339" s="15" t="s">
        <v>167</v>
      </c>
      <c r="B339" s="15" t="s">
        <v>2548</v>
      </c>
      <c r="C339">
        <v>8.8000000000000007</v>
      </c>
      <c r="D339">
        <v>6</v>
      </c>
      <c r="E339" s="27" t="str">
        <f>VLOOKUP(U339, method!$A$1:$B$15, 2, 0)</f>
        <v>中後</v>
      </c>
      <c r="F339">
        <v>2</v>
      </c>
      <c r="G339">
        <v>134</v>
      </c>
      <c r="H339" s="44">
        <v>1800</v>
      </c>
      <c r="I339" s="15" t="s">
        <v>390</v>
      </c>
      <c r="J339">
        <v>1</v>
      </c>
      <c r="K339">
        <v>49.5</v>
      </c>
      <c r="L339">
        <v>5</v>
      </c>
      <c r="M339">
        <v>3</v>
      </c>
      <c r="N339">
        <v>25</v>
      </c>
      <c r="O339" s="31" t="s">
        <v>451</v>
      </c>
      <c r="P339" s="35" t="s">
        <v>455</v>
      </c>
      <c r="Q339">
        <v>4</v>
      </c>
      <c r="R339">
        <v>56</v>
      </c>
      <c r="S339" s="17" t="s">
        <v>68</v>
      </c>
      <c r="T339" t="s">
        <v>519</v>
      </c>
      <c r="U339">
        <v>9</v>
      </c>
      <c r="V339">
        <v>8</v>
      </c>
      <c r="W339">
        <v>8</v>
      </c>
      <c r="X339">
        <v>7</v>
      </c>
      <c r="Y339">
        <v>6</v>
      </c>
      <c r="AA339">
        <v>1159</v>
      </c>
      <c r="AB339" t="s">
        <v>30</v>
      </c>
    </row>
    <row r="340" spans="1:28" hidden="1" x14ac:dyDescent="0.25">
      <c r="A340" s="15" t="s">
        <v>167</v>
      </c>
      <c r="B340" s="15" t="s">
        <v>2548</v>
      </c>
      <c r="C340">
        <v>47</v>
      </c>
      <c r="D340">
        <v>8</v>
      </c>
      <c r="E340" s="29" t="str">
        <f>VLOOKUP(U340, method!$A$1:$B$15, 2, 0)</f>
        <v>留後</v>
      </c>
      <c r="F340">
        <v>7</v>
      </c>
      <c r="G340">
        <v>134</v>
      </c>
      <c r="H340" s="44">
        <v>1800</v>
      </c>
      <c r="I340" s="16" t="s">
        <v>71</v>
      </c>
      <c r="J340">
        <v>1</v>
      </c>
      <c r="K340">
        <v>47.68</v>
      </c>
      <c r="L340">
        <v>16</v>
      </c>
      <c r="M340">
        <v>2</v>
      </c>
      <c r="N340">
        <v>25</v>
      </c>
      <c r="O340" t="s">
        <v>631</v>
      </c>
      <c r="P340" s="35" t="s">
        <v>436</v>
      </c>
      <c r="Q340">
        <v>4</v>
      </c>
      <c r="R340">
        <v>57</v>
      </c>
      <c r="S340" s="17" t="s">
        <v>68</v>
      </c>
      <c r="T340">
        <v>6</v>
      </c>
      <c r="U340">
        <v>12</v>
      </c>
      <c r="V340">
        <v>11</v>
      </c>
      <c r="W340">
        <v>8</v>
      </c>
      <c r="X340">
        <v>7</v>
      </c>
      <c r="Y340">
        <v>8</v>
      </c>
      <c r="AA340">
        <v>1159</v>
      </c>
      <c r="AB340" t="s">
        <v>30</v>
      </c>
    </row>
    <row r="341" spans="1:28" hidden="1" x14ac:dyDescent="0.25">
      <c r="A341" s="15" t="s">
        <v>167</v>
      </c>
      <c r="B341" s="15" t="s">
        <v>2548</v>
      </c>
      <c r="C341">
        <v>10</v>
      </c>
      <c r="D341">
        <v>10</v>
      </c>
      <c r="E341" s="27" t="str">
        <f>VLOOKUP(U341, method!$A$1:$B$15, 2, 0)</f>
        <v>中後</v>
      </c>
      <c r="F341">
        <v>10</v>
      </c>
      <c r="G341">
        <v>135</v>
      </c>
      <c r="H341" s="44">
        <v>1800</v>
      </c>
      <c r="I341" s="24" t="s">
        <v>389</v>
      </c>
      <c r="J341">
        <v>1</v>
      </c>
      <c r="K341">
        <v>50.18</v>
      </c>
      <c r="L341">
        <v>5</v>
      </c>
      <c r="M341">
        <v>2</v>
      </c>
      <c r="N341">
        <v>25</v>
      </c>
      <c r="O341" s="31" t="s">
        <v>439</v>
      </c>
      <c r="P341" s="35" t="s">
        <v>455</v>
      </c>
      <c r="Q341">
        <v>4</v>
      </c>
      <c r="R341">
        <v>57</v>
      </c>
      <c r="S341" s="17" t="s">
        <v>68</v>
      </c>
      <c r="T341" t="s">
        <v>495</v>
      </c>
      <c r="U341">
        <v>10</v>
      </c>
      <c r="V341">
        <v>12</v>
      </c>
      <c r="W341">
        <v>12</v>
      </c>
      <c r="X341">
        <v>12</v>
      </c>
      <c r="Y341">
        <v>10</v>
      </c>
      <c r="AA341">
        <v>1162</v>
      </c>
      <c r="AB341" t="s">
        <v>30</v>
      </c>
    </row>
    <row r="342" spans="1:28" hidden="1" x14ac:dyDescent="0.25">
      <c r="A342" s="15" t="s">
        <v>167</v>
      </c>
      <c r="B342" s="15" t="s">
        <v>2548</v>
      </c>
      <c r="C342">
        <v>12</v>
      </c>
      <c r="D342" s="33">
        <v>2</v>
      </c>
      <c r="E342" s="27" t="str">
        <f>VLOOKUP(U342, method!$A$1:$B$15, 2, 0)</f>
        <v>中後</v>
      </c>
      <c r="F342">
        <v>4</v>
      </c>
      <c r="G342">
        <v>131</v>
      </c>
      <c r="H342" s="44">
        <v>1800</v>
      </c>
      <c r="I342" s="15" t="s">
        <v>390</v>
      </c>
      <c r="J342">
        <v>1</v>
      </c>
      <c r="K342">
        <v>49.31</v>
      </c>
      <c r="L342">
        <v>15</v>
      </c>
      <c r="M342">
        <v>1</v>
      </c>
      <c r="N342">
        <v>25</v>
      </c>
      <c r="O342" s="30" t="s">
        <v>445</v>
      </c>
      <c r="P342" s="35" t="s">
        <v>455</v>
      </c>
      <c r="Q342">
        <v>4</v>
      </c>
      <c r="R342">
        <v>55</v>
      </c>
      <c r="S342" s="17" t="s">
        <v>68</v>
      </c>
      <c r="T342" s="10" t="s">
        <v>597</v>
      </c>
      <c r="U342">
        <v>8</v>
      </c>
      <c r="V342">
        <v>8</v>
      </c>
      <c r="W342">
        <v>8</v>
      </c>
      <c r="X342">
        <v>7</v>
      </c>
      <c r="Y342">
        <v>2</v>
      </c>
      <c r="AA342">
        <v>1154</v>
      </c>
      <c r="AB342" t="s">
        <v>30</v>
      </c>
    </row>
    <row r="343" spans="1:28" hidden="1" x14ac:dyDescent="0.25">
      <c r="A343" s="15" t="s">
        <v>167</v>
      </c>
      <c r="B343" s="15" t="s">
        <v>2548</v>
      </c>
      <c r="C343">
        <v>31</v>
      </c>
      <c r="D343">
        <v>9</v>
      </c>
      <c r="E343" s="29" t="str">
        <f>VLOOKUP(U343, method!$A$1:$B$15, 2, 0)</f>
        <v>留後</v>
      </c>
      <c r="F343">
        <v>10</v>
      </c>
      <c r="G343">
        <v>130</v>
      </c>
      <c r="H343" s="44">
        <v>1800</v>
      </c>
      <c r="I343" s="24" t="s">
        <v>389</v>
      </c>
      <c r="J343">
        <v>1</v>
      </c>
      <c r="K343">
        <v>49.74</v>
      </c>
      <c r="L343">
        <v>5</v>
      </c>
      <c r="M343">
        <v>1</v>
      </c>
      <c r="N343">
        <v>25</v>
      </c>
      <c r="O343" t="s">
        <v>511</v>
      </c>
      <c r="P343" s="35" t="s">
        <v>455</v>
      </c>
      <c r="Q343">
        <v>4</v>
      </c>
      <c r="R343">
        <v>55</v>
      </c>
      <c r="S343" s="17" t="s">
        <v>68</v>
      </c>
      <c r="T343" t="s">
        <v>533</v>
      </c>
      <c r="U343">
        <v>12</v>
      </c>
      <c r="V343">
        <v>12</v>
      </c>
      <c r="W343">
        <v>11</v>
      </c>
      <c r="X343">
        <v>11</v>
      </c>
      <c r="Y343">
        <v>9</v>
      </c>
      <c r="AA343">
        <v>1166</v>
      </c>
      <c r="AB343" t="s">
        <v>30</v>
      </c>
    </row>
    <row r="344" spans="1:28" hidden="1" x14ac:dyDescent="0.25">
      <c r="A344" s="15" t="s">
        <v>167</v>
      </c>
      <c r="B344" s="15" t="s">
        <v>2548</v>
      </c>
      <c r="C344">
        <v>5.7</v>
      </c>
      <c r="D344" s="33">
        <v>1</v>
      </c>
      <c r="E344" s="27" t="str">
        <f>VLOOKUP(U344, method!$A$1:$B$15, 2, 0)</f>
        <v>中後</v>
      </c>
      <c r="F344">
        <v>3</v>
      </c>
      <c r="G344">
        <v>127</v>
      </c>
      <c r="H344" s="44">
        <v>1800</v>
      </c>
      <c r="I344" s="24" t="s">
        <v>389</v>
      </c>
      <c r="J344">
        <v>1</v>
      </c>
      <c r="K344">
        <v>48.85</v>
      </c>
      <c r="L344">
        <v>11</v>
      </c>
      <c r="M344">
        <v>12</v>
      </c>
      <c r="N344">
        <v>24</v>
      </c>
      <c r="O344" s="30" t="s">
        <v>445</v>
      </c>
      <c r="P344" s="35" t="s">
        <v>455</v>
      </c>
      <c r="Q344">
        <v>4</v>
      </c>
      <c r="R344">
        <v>49</v>
      </c>
      <c r="S344" s="17" t="s">
        <v>68</v>
      </c>
      <c r="T344" s="10" t="s">
        <v>597</v>
      </c>
      <c r="U344">
        <v>8</v>
      </c>
      <c r="V344">
        <v>8</v>
      </c>
      <c r="W344">
        <v>9</v>
      </c>
      <c r="X344">
        <v>8</v>
      </c>
      <c r="Y344">
        <v>1</v>
      </c>
      <c r="AA344">
        <v>1154</v>
      </c>
      <c r="AB344" t="s">
        <v>30</v>
      </c>
    </row>
    <row r="345" spans="1:28" hidden="1" x14ac:dyDescent="0.25">
      <c r="A345" s="15" t="s">
        <v>167</v>
      </c>
      <c r="B345" s="15" t="s">
        <v>2548</v>
      </c>
      <c r="C345">
        <v>8.3000000000000007</v>
      </c>
      <c r="D345">
        <v>9</v>
      </c>
      <c r="E345" s="29" t="str">
        <f>VLOOKUP(U345, method!$A$1:$B$15, 2, 0)</f>
        <v>留後</v>
      </c>
      <c r="F345">
        <v>7</v>
      </c>
      <c r="G345">
        <v>126</v>
      </c>
      <c r="H345" s="46">
        <v>1650</v>
      </c>
      <c r="I345" s="19" t="s">
        <v>412</v>
      </c>
      <c r="J345">
        <v>1</v>
      </c>
      <c r="K345">
        <v>41.3</v>
      </c>
      <c r="L345">
        <v>4</v>
      </c>
      <c r="M345">
        <v>12</v>
      </c>
      <c r="N345">
        <v>24</v>
      </c>
      <c r="O345" s="31" t="s">
        <v>439</v>
      </c>
      <c r="P345" s="35" t="s">
        <v>455</v>
      </c>
      <c r="Q345">
        <v>4</v>
      </c>
      <c r="R345">
        <v>51</v>
      </c>
      <c r="S345" s="17" t="s">
        <v>68</v>
      </c>
      <c r="T345" t="s">
        <v>456</v>
      </c>
      <c r="U345">
        <v>11</v>
      </c>
      <c r="V345">
        <v>10</v>
      </c>
      <c r="W345">
        <v>10</v>
      </c>
      <c r="X345">
        <v>9</v>
      </c>
      <c r="AA345">
        <v>1155</v>
      </c>
      <c r="AB345" t="s">
        <v>30</v>
      </c>
    </row>
    <row r="346" spans="1:28" hidden="1" x14ac:dyDescent="0.25">
      <c r="A346" s="15" t="s">
        <v>167</v>
      </c>
      <c r="B346" s="15" t="s">
        <v>2548</v>
      </c>
      <c r="C346">
        <v>5.2</v>
      </c>
      <c r="D346" s="34">
        <v>5</v>
      </c>
      <c r="E346" s="27" t="str">
        <f>VLOOKUP(U346, method!$A$1:$B$15, 2, 0)</f>
        <v>中後</v>
      </c>
      <c r="F346">
        <v>7</v>
      </c>
      <c r="G346">
        <v>131</v>
      </c>
      <c r="H346" s="46">
        <v>1650</v>
      </c>
      <c r="I346" s="20" t="s">
        <v>56</v>
      </c>
      <c r="J346">
        <v>1</v>
      </c>
      <c r="K346">
        <v>40.72</v>
      </c>
      <c r="L346">
        <v>20</v>
      </c>
      <c r="M346">
        <v>11</v>
      </c>
      <c r="N346">
        <v>24</v>
      </c>
      <c r="O346" s="31" t="s">
        <v>435</v>
      </c>
      <c r="P346" s="36" t="s">
        <v>440</v>
      </c>
      <c r="Q346">
        <v>4</v>
      </c>
      <c r="R346">
        <v>51</v>
      </c>
      <c r="S346" s="17" t="s">
        <v>68</v>
      </c>
      <c r="T346" s="10">
        <v>2</v>
      </c>
      <c r="U346">
        <v>9</v>
      </c>
      <c r="V346">
        <v>10</v>
      </c>
      <c r="W346">
        <v>9</v>
      </c>
      <c r="X346">
        <v>5</v>
      </c>
      <c r="AA346">
        <v>1152</v>
      </c>
      <c r="AB346" t="s">
        <v>30</v>
      </c>
    </row>
    <row r="347" spans="1:28" hidden="1" x14ac:dyDescent="0.25">
      <c r="A347" s="15" t="s">
        <v>167</v>
      </c>
      <c r="B347" s="15" t="s">
        <v>2548</v>
      </c>
      <c r="C347">
        <v>4.3</v>
      </c>
      <c r="D347" s="33">
        <v>2</v>
      </c>
      <c r="E347" s="27" t="str">
        <f>VLOOKUP(U347, method!$A$1:$B$15, 2, 0)</f>
        <v>中後</v>
      </c>
      <c r="F347">
        <v>5</v>
      </c>
      <c r="G347">
        <v>123</v>
      </c>
      <c r="H347" s="46">
        <v>1650</v>
      </c>
      <c r="I347" s="23" t="s">
        <v>39</v>
      </c>
      <c r="J347">
        <v>1</v>
      </c>
      <c r="K347">
        <v>40.32</v>
      </c>
      <c r="L347">
        <v>30</v>
      </c>
      <c r="M347">
        <v>10</v>
      </c>
      <c r="N347">
        <v>24</v>
      </c>
      <c r="O347" s="31" t="s">
        <v>451</v>
      </c>
      <c r="P347" s="35" t="s">
        <v>455</v>
      </c>
      <c r="Q347">
        <v>4</v>
      </c>
      <c r="R347">
        <v>50</v>
      </c>
      <c r="S347" s="17" t="s">
        <v>68</v>
      </c>
      <c r="T347" s="10" t="s">
        <v>613</v>
      </c>
      <c r="U347">
        <v>8</v>
      </c>
      <c r="V347">
        <v>8</v>
      </c>
      <c r="W347">
        <v>7</v>
      </c>
      <c r="X347">
        <v>2</v>
      </c>
      <c r="AA347">
        <v>1142</v>
      </c>
      <c r="AB347" t="s">
        <v>30</v>
      </c>
    </row>
    <row r="348" spans="1:28" hidden="1" x14ac:dyDescent="0.25">
      <c r="A348" s="15" t="s">
        <v>167</v>
      </c>
      <c r="B348" s="15" t="s">
        <v>2548</v>
      </c>
      <c r="C348">
        <v>5.7</v>
      </c>
      <c r="D348" s="33">
        <v>3</v>
      </c>
      <c r="E348" s="27" t="str">
        <f>VLOOKUP(U348, method!$A$1:$B$15, 2, 0)</f>
        <v>中後</v>
      </c>
      <c r="F348">
        <v>5</v>
      </c>
      <c r="G348">
        <v>125</v>
      </c>
      <c r="H348" s="46">
        <v>1650</v>
      </c>
      <c r="I348" s="23" t="s">
        <v>39</v>
      </c>
      <c r="J348">
        <v>1</v>
      </c>
      <c r="K348">
        <v>39.94</v>
      </c>
      <c r="L348">
        <v>16</v>
      </c>
      <c r="M348">
        <v>10</v>
      </c>
      <c r="N348">
        <v>24</v>
      </c>
      <c r="O348" s="30" t="s">
        <v>445</v>
      </c>
      <c r="P348" s="35" t="s">
        <v>455</v>
      </c>
      <c r="Q348">
        <v>4</v>
      </c>
      <c r="R348">
        <v>50</v>
      </c>
      <c r="S348" s="17" t="s">
        <v>68</v>
      </c>
      <c r="T348" s="10" t="s">
        <v>452</v>
      </c>
      <c r="U348">
        <v>9</v>
      </c>
      <c r="V348">
        <v>10</v>
      </c>
      <c r="W348">
        <v>11</v>
      </c>
      <c r="X348">
        <v>3</v>
      </c>
      <c r="AA348">
        <v>1139</v>
      </c>
      <c r="AB348" t="s">
        <v>30</v>
      </c>
    </row>
    <row r="349" spans="1:28" hidden="1" x14ac:dyDescent="0.25">
      <c r="A349" s="15" t="s">
        <v>167</v>
      </c>
      <c r="B349" s="15" t="s">
        <v>2548</v>
      </c>
      <c r="C349">
        <v>8.4</v>
      </c>
      <c r="D349">
        <v>6</v>
      </c>
      <c r="E349" s="27" t="str">
        <f>VLOOKUP(U349, method!$A$1:$B$15, 2, 0)</f>
        <v>中後</v>
      </c>
      <c r="F349">
        <v>5</v>
      </c>
      <c r="G349">
        <v>127</v>
      </c>
      <c r="H349" s="46">
        <v>1650</v>
      </c>
      <c r="I349" s="15" t="s">
        <v>390</v>
      </c>
      <c r="J349">
        <v>1</v>
      </c>
      <c r="K349">
        <v>40.65</v>
      </c>
      <c r="L349">
        <v>25</v>
      </c>
      <c r="M349">
        <v>9</v>
      </c>
      <c r="N349">
        <v>24</v>
      </c>
      <c r="O349" s="31" t="s">
        <v>435</v>
      </c>
      <c r="P349" s="35" t="s">
        <v>455</v>
      </c>
      <c r="Q349">
        <v>4</v>
      </c>
      <c r="R349">
        <v>51</v>
      </c>
      <c r="S349" s="17" t="s">
        <v>68</v>
      </c>
      <c r="T349" s="10" t="s">
        <v>442</v>
      </c>
      <c r="U349">
        <v>9</v>
      </c>
      <c r="V349">
        <v>8</v>
      </c>
      <c r="W349">
        <v>7</v>
      </c>
      <c r="X349">
        <v>6</v>
      </c>
      <c r="AA349">
        <v>1127</v>
      </c>
      <c r="AB349" t="s">
        <v>30</v>
      </c>
    </row>
    <row r="350" spans="1:28" hidden="1" x14ac:dyDescent="0.25">
      <c r="A350" s="15" t="s">
        <v>167</v>
      </c>
      <c r="B350" s="15" t="s">
        <v>2548</v>
      </c>
      <c r="C350">
        <v>2.8</v>
      </c>
      <c r="D350" s="33">
        <v>3</v>
      </c>
      <c r="E350" s="26" t="str">
        <f>VLOOKUP(U350, method!$A$1:$B$15, 2, 0)</f>
        <v>放頭</v>
      </c>
      <c r="F350">
        <v>5</v>
      </c>
      <c r="G350">
        <v>127</v>
      </c>
      <c r="H350" s="46">
        <v>1650</v>
      </c>
      <c r="I350" s="20" t="s">
        <v>56</v>
      </c>
      <c r="J350">
        <v>1</v>
      </c>
      <c r="K350">
        <v>40.090000000000003</v>
      </c>
      <c r="L350">
        <v>26</v>
      </c>
      <c r="M350">
        <v>6</v>
      </c>
      <c r="N350">
        <v>24</v>
      </c>
      <c r="O350" s="31" t="s">
        <v>435</v>
      </c>
      <c r="P350" s="35" t="s">
        <v>455</v>
      </c>
      <c r="Q350">
        <v>4</v>
      </c>
      <c r="R350">
        <v>51</v>
      </c>
      <c r="S350" s="17" t="s">
        <v>68</v>
      </c>
      <c r="T350" t="s">
        <v>546</v>
      </c>
      <c r="U350">
        <v>3</v>
      </c>
      <c r="V350">
        <v>3</v>
      </c>
      <c r="W350">
        <v>4</v>
      </c>
      <c r="X350">
        <v>3</v>
      </c>
      <c r="AA350">
        <v>1148</v>
      </c>
      <c r="AB350" t="s">
        <v>30</v>
      </c>
    </row>
    <row r="351" spans="1:28" hidden="1" x14ac:dyDescent="0.25">
      <c r="A351" s="15" t="s">
        <v>167</v>
      </c>
      <c r="B351" s="15" t="s">
        <v>2548</v>
      </c>
      <c r="C351">
        <v>3.9</v>
      </c>
      <c r="D351" s="33">
        <v>2</v>
      </c>
      <c r="E351" s="26" t="str">
        <f>VLOOKUP(U351, method!$A$1:$B$15, 2, 0)</f>
        <v>放頭</v>
      </c>
      <c r="F351">
        <v>1</v>
      </c>
      <c r="G351">
        <v>123</v>
      </c>
      <c r="H351" s="46">
        <v>1650</v>
      </c>
      <c r="I351" s="23" t="s">
        <v>39</v>
      </c>
      <c r="J351">
        <v>1</v>
      </c>
      <c r="K351">
        <v>41.72</v>
      </c>
      <c r="L351">
        <v>5</v>
      </c>
      <c r="M351">
        <v>6</v>
      </c>
      <c r="N351">
        <v>24</v>
      </c>
      <c r="O351" s="31" t="s">
        <v>439</v>
      </c>
      <c r="P351" s="36" t="s">
        <v>440</v>
      </c>
      <c r="Q351">
        <v>4</v>
      </c>
      <c r="R351">
        <v>49</v>
      </c>
      <c r="S351" s="17" t="s">
        <v>68</v>
      </c>
      <c r="T351" s="10" t="s">
        <v>376</v>
      </c>
      <c r="U351">
        <v>3</v>
      </c>
      <c r="V351">
        <v>3</v>
      </c>
      <c r="W351">
        <v>3</v>
      </c>
      <c r="X351">
        <v>2</v>
      </c>
      <c r="AA351">
        <v>1149</v>
      </c>
      <c r="AB351" t="s">
        <v>30</v>
      </c>
    </row>
    <row r="352" spans="1:28" hidden="1" x14ac:dyDescent="0.25">
      <c r="A352" s="15" t="s">
        <v>167</v>
      </c>
      <c r="B352" s="15" t="s">
        <v>2548</v>
      </c>
      <c r="C352">
        <v>16</v>
      </c>
      <c r="D352" s="34">
        <v>4</v>
      </c>
      <c r="E352" s="27" t="str">
        <f>VLOOKUP(U352, method!$A$1:$B$15, 2, 0)</f>
        <v>中後</v>
      </c>
      <c r="F352">
        <v>12</v>
      </c>
      <c r="G352">
        <v>123</v>
      </c>
      <c r="H352" s="46">
        <v>1650</v>
      </c>
      <c r="I352" s="23" t="s">
        <v>39</v>
      </c>
      <c r="J352">
        <v>1</v>
      </c>
      <c r="K352">
        <v>40.57</v>
      </c>
      <c r="L352">
        <v>22</v>
      </c>
      <c r="M352">
        <v>5</v>
      </c>
      <c r="N352">
        <v>24</v>
      </c>
      <c r="O352" s="31" t="s">
        <v>451</v>
      </c>
      <c r="P352" s="35" t="s">
        <v>455</v>
      </c>
      <c r="Q352">
        <v>4</v>
      </c>
      <c r="R352">
        <v>48</v>
      </c>
      <c r="S352" s="17" t="s">
        <v>68</v>
      </c>
      <c r="T352" s="10" t="s">
        <v>376</v>
      </c>
      <c r="U352">
        <v>10</v>
      </c>
      <c r="V352">
        <v>10</v>
      </c>
      <c r="W352">
        <v>8</v>
      </c>
      <c r="X352">
        <v>4</v>
      </c>
      <c r="AA352">
        <v>1150</v>
      </c>
      <c r="AB352" t="s">
        <v>30</v>
      </c>
    </row>
    <row r="353" spans="1:29" hidden="1" x14ac:dyDescent="0.25">
      <c r="A353" s="15" t="s">
        <v>167</v>
      </c>
      <c r="B353" s="15" t="s">
        <v>2548</v>
      </c>
      <c r="C353">
        <v>3.4</v>
      </c>
      <c r="D353" s="33">
        <v>3</v>
      </c>
      <c r="E353" s="28" t="str">
        <f>VLOOKUP(U353, method!$A$1:$B$15, 2, 0)</f>
        <v>中前</v>
      </c>
      <c r="F353">
        <v>2</v>
      </c>
      <c r="G353">
        <v>124</v>
      </c>
      <c r="H353" s="46">
        <v>1650</v>
      </c>
      <c r="I353" s="15" t="s">
        <v>390</v>
      </c>
      <c r="J353">
        <v>1</v>
      </c>
      <c r="K353">
        <v>41.47</v>
      </c>
      <c r="L353">
        <v>8</v>
      </c>
      <c r="M353">
        <v>5</v>
      </c>
      <c r="N353">
        <v>24</v>
      </c>
      <c r="O353" s="30" t="s">
        <v>445</v>
      </c>
      <c r="P353" s="35" t="s">
        <v>455</v>
      </c>
      <c r="Q353">
        <v>4</v>
      </c>
      <c r="R353">
        <v>48</v>
      </c>
      <c r="S353" s="17" t="s">
        <v>68</v>
      </c>
      <c r="T353" s="10" t="s">
        <v>526</v>
      </c>
      <c r="U353">
        <v>6</v>
      </c>
      <c r="V353">
        <v>6</v>
      </c>
      <c r="W353">
        <v>5</v>
      </c>
      <c r="X353">
        <v>3</v>
      </c>
      <c r="AA353">
        <v>1158</v>
      </c>
      <c r="AB353" t="s">
        <v>30</v>
      </c>
    </row>
    <row r="354" spans="1:29" hidden="1" x14ac:dyDescent="0.25">
      <c r="A354" s="15" t="s">
        <v>167</v>
      </c>
      <c r="B354" s="15" t="s">
        <v>2548</v>
      </c>
      <c r="C354">
        <v>2.9</v>
      </c>
      <c r="D354" s="33">
        <v>2</v>
      </c>
      <c r="E354" s="28" t="str">
        <f>VLOOKUP(U354, method!$A$1:$B$15, 2, 0)</f>
        <v>中前</v>
      </c>
      <c r="F354">
        <v>3</v>
      </c>
      <c r="G354">
        <v>124</v>
      </c>
      <c r="H354" s="46">
        <v>1650</v>
      </c>
      <c r="I354" s="15" t="s">
        <v>390</v>
      </c>
      <c r="J354">
        <v>1</v>
      </c>
      <c r="K354">
        <v>40.840000000000003</v>
      </c>
      <c r="L354">
        <v>24</v>
      </c>
      <c r="M354">
        <v>4</v>
      </c>
      <c r="N354">
        <v>24</v>
      </c>
      <c r="O354" s="31" t="s">
        <v>451</v>
      </c>
      <c r="P354" s="35" t="s">
        <v>455</v>
      </c>
      <c r="Q354">
        <v>4</v>
      </c>
      <c r="R354">
        <v>46</v>
      </c>
      <c r="S354" s="17" t="s">
        <v>68</v>
      </c>
      <c r="T354" s="10" t="s">
        <v>376</v>
      </c>
      <c r="U354">
        <v>5</v>
      </c>
      <c r="V354">
        <v>5</v>
      </c>
      <c r="W354">
        <v>3</v>
      </c>
      <c r="X354">
        <v>2</v>
      </c>
      <c r="AA354">
        <v>1154</v>
      </c>
      <c r="AB354" t="s">
        <v>30</v>
      </c>
    </row>
    <row r="355" spans="1:29" hidden="1" x14ac:dyDescent="0.25">
      <c r="A355" s="15" t="s">
        <v>167</v>
      </c>
      <c r="B355" s="15" t="s">
        <v>2548</v>
      </c>
      <c r="C355">
        <v>10</v>
      </c>
      <c r="D355" s="33">
        <v>3</v>
      </c>
      <c r="E355" s="27" t="str">
        <f>VLOOKUP(U355, method!$A$1:$B$15, 2, 0)</f>
        <v>中後</v>
      </c>
      <c r="F355">
        <v>8</v>
      </c>
      <c r="G355">
        <v>122</v>
      </c>
      <c r="H355" s="46">
        <v>1600</v>
      </c>
      <c r="I355" s="15" t="s">
        <v>390</v>
      </c>
      <c r="J355">
        <v>1</v>
      </c>
      <c r="K355">
        <v>36.44</v>
      </c>
      <c r="L355">
        <v>7</v>
      </c>
      <c r="M355">
        <v>4</v>
      </c>
      <c r="N355">
        <v>24</v>
      </c>
      <c r="O355" t="s">
        <v>469</v>
      </c>
      <c r="P355" s="35" t="s">
        <v>455</v>
      </c>
      <c r="Q355">
        <v>4</v>
      </c>
      <c r="R355">
        <v>46</v>
      </c>
      <c r="S355" s="17" t="s">
        <v>68</v>
      </c>
      <c r="T355" s="10" t="s">
        <v>498</v>
      </c>
      <c r="U355">
        <v>8</v>
      </c>
      <c r="V355">
        <v>6</v>
      </c>
      <c r="W355">
        <v>7</v>
      </c>
      <c r="X355">
        <v>3</v>
      </c>
      <c r="AA355">
        <v>1142</v>
      </c>
      <c r="AB355" t="s">
        <v>30</v>
      </c>
    </row>
    <row r="356" spans="1:29" hidden="1" x14ac:dyDescent="0.25">
      <c r="A356" s="15" t="s">
        <v>167</v>
      </c>
      <c r="B356" s="15" t="s">
        <v>2548</v>
      </c>
      <c r="C356">
        <v>5.7</v>
      </c>
      <c r="D356" s="33">
        <v>1</v>
      </c>
      <c r="E356" s="27" t="str">
        <f>VLOOKUP(U356, method!$A$1:$B$15, 2, 0)</f>
        <v>中後</v>
      </c>
      <c r="F356">
        <v>5</v>
      </c>
      <c r="G356">
        <v>135</v>
      </c>
      <c r="H356" s="46">
        <v>1650</v>
      </c>
      <c r="I356" s="15" t="s">
        <v>390</v>
      </c>
      <c r="J356">
        <v>1</v>
      </c>
      <c r="K356">
        <v>41.37</v>
      </c>
      <c r="L356">
        <v>27</v>
      </c>
      <c r="M356">
        <v>3</v>
      </c>
      <c r="N356">
        <v>24</v>
      </c>
      <c r="O356" s="31" t="s">
        <v>439</v>
      </c>
      <c r="P356" s="35" t="s">
        <v>455</v>
      </c>
      <c r="Q356">
        <v>5</v>
      </c>
      <c r="R356">
        <v>40</v>
      </c>
      <c r="S356" s="17" t="s">
        <v>68</v>
      </c>
      <c r="T356" s="10">
        <v>2</v>
      </c>
      <c r="U356">
        <v>8</v>
      </c>
      <c r="V356">
        <v>7</v>
      </c>
      <c r="W356">
        <v>6</v>
      </c>
      <c r="X356">
        <v>1</v>
      </c>
      <c r="AA356">
        <v>1151</v>
      </c>
      <c r="AB356" t="s">
        <v>30</v>
      </c>
    </row>
    <row r="357" spans="1:29" hidden="1" x14ac:dyDescent="0.25">
      <c r="A357" s="15" t="s">
        <v>167</v>
      </c>
      <c r="B357" s="15" t="s">
        <v>2548</v>
      </c>
      <c r="C357">
        <v>12</v>
      </c>
      <c r="D357" s="33">
        <v>3</v>
      </c>
      <c r="E357" s="27" t="str">
        <f>VLOOKUP(U357, method!$A$1:$B$15, 2, 0)</f>
        <v>中後</v>
      </c>
      <c r="F357">
        <v>9</v>
      </c>
      <c r="G357">
        <v>116</v>
      </c>
      <c r="H357" s="46">
        <v>1650</v>
      </c>
      <c r="I357" s="15" t="s">
        <v>390</v>
      </c>
      <c r="J357">
        <v>1</v>
      </c>
      <c r="K357">
        <v>42.21</v>
      </c>
      <c r="L357">
        <v>6</v>
      </c>
      <c r="M357">
        <v>3</v>
      </c>
      <c r="N357">
        <v>24</v>
      </c>
      <c r="O357" s="30" t="s">
        <v>445</v>
      </c>
      <c r="P357" s="35" t="s">
        <v>455</v>
      </c>
      <c r="Q357">
        <v>4</v>
      </c>
      <c r="R357">
        <v>41</v>
      </c>
      <c r="S357" s="17" t="s">
        <v>68</v>
      </c>
      <c r="T357" s="10">
        <v>2</v>
      </c>
      <c r="U357">
        <v>8</v>
      </c>
      <c r="V357">
        <v>8</v>
      </c>
      <c r="W357">
        <v>5</v>
      </c>
      <c r="X357">
        <v>3</v>
      </c>
      <c r="AA357">
        <v>1158</v>
      </c>
      <c r="AB357" t="s">
        <v>30</v>
      </c>
    </row>
    <row r="358" spans="1:29" hidden="1" x14ac:dyDescent="0.25">
      <c r="A358" s="15" t="s">
        <v>167</v>
      </c>
      <c r="B358" s="15" t="s">
        <v>2548</v>
      </c>
      <c r="C358">
        <v>16</v>
      </c>
      <c r="D358" s="34">
        <v>4</v>
      </c>
      <c r="E358" s="29" t="str">
        <f>VLOOKUP(U358, method!$A$1:$B$15, 2, 0)</f>
        <v>留後</v>
      </c>
      <c r="F358">
        <v>6</v>
      </c>
      <c r="G358">
        <v>117</v>
      </c>
      <c r="H358" s="46">
        <v>1600</v>
      </c>
      <c r="I358" s="23" t="s">
        <v>39</v>
      </c>
      <c r="J358">
        <v>1</v>
      </c>
      <c r="K358">
        <v>35.69</v>
      </c>
      <c r="L358">
        <v>12</v>
      </c>
      <c r="M358">
        <v>2</v>
      </c>
      <c r="N358">
        <v>24</v>
      </c>
      <c r="O358" t="s">
        <v>545</v>
      </c>
      <c r="P358" s="35" t="s">
        <v>455</v>
      </c>
      <c r="Q358">
        <v>4</v>
      </c>
      <c r="R358">
        <v>42</v>
      </c>
      <c r="S358" s="17" t="s">
        <v>68</v>
      </c>
      <c r="T358" s="10" t="s">
        <v>452</v>
      </c>
      <c r="U358">
        <v>12</v>
      </c>
      <c r="V358">
        <v>11</v>
      </c>
      <c r="W358">
        <v>9</v>
      </c>
      <c r="X358">
        <v>4</v>
      </c>
      <c r="AA358">
        <v>1146</v>
      </c>
      <c r="AB358" t="s">
        <v>30</v>
      </c>
    </row>
    <row r="359" spans="1:29" hidden="1" x14ac:dyDescent="0.25">
      <c r="A359" s="15" t="s">
        <v>167</v>
      </c>
      <c r="B359" s="15" t="s">
        <v>2548</v>
      </c>
      <c r="C359">
        <v>39</v>
      </c>
      <c r="D359" s="34">
        <v>4</v>
      </c>
      <c r="E359" s="29" t="str">
        <f>VLOOKUP(U359, method!$A$1:$B$15, 2, 0)</f>
        <v>留後</v>
      </c>
      <c r="F359">
        <v>14</v>
      </c>
      <c r="G359">
        <v>117</v>
      </c>
      <c r="H359" s="46">
        <v>1400</v>
      </c>
      <c r="I359" s="23" t="s">
        <v>39</v>
      </c>
      <c r="J359">
        <v>1</v>
      </c>
      <c r="K359">
        <v>23.17</v>
      </c>
      <c r="L359">
        <v>4</v>
      </c>
      <c r="M359">
        <v>2</v>
      </c>
      <c r="N359">
        <v>24</v>
      </c>
      <c r="O359" t="s">
        <v>469</v>
      </c>
      <c r="P359" s="35" t="s">
        <v>455</v>
      </c>
      <c r="Q359">
        <v>4</v>
      </c>
      <c r="R359">
        <v>44</v>
      </c>
      <c r="S359" s="17" t="s">
        <v>68</v>
      </c>
      <c r="T359" t="s">
        <v>529</v>
      </c>
      <c r="U359">
        <v>14</v>
      </c>
      <c r="V359">
        <v>12</v>
      </c>
      <c r="W359">
        <v>12</v>
      </c>
      <c r="X359">
        <v>4</v>
      </c>
      <c r="AA359">
        <v>1157</v>
      </c>
      <c r="AB359" t="s">
        <v>30</v>
      </c>
    </row>
    <row r="360" spans="1:29" hidden="1" x14ac:dyDescent="0.25">
      <c r="A360" s="15" t="s">
        <v>167</v>
      </c>
      <c r="B360" s="15" t="s">
        <v>2548</v>
      </c>
      <c r="C360">
        <v>56</v>
      </c>
      <c r="D360">
        <v>10</v>
      </c>
      <c r="E360" s="29" t="str">
        <f>VLOOKUP(U360, method!$A$1:$B$15, 2, 0)</f>
        <v>留後</v>
      </c>
      <c r="F360">
        <v>14</v>
      </c>
      <c r="G360">
        <v>119</v>
      </c>
      <c r="H360" s="46">
        <v>1400</v>
      </c>
      <c r="I360" s="23" t="s">
        <v>39</v>
      </c>
      <c r="J360">
        <v>1</v>
      </c>
      <c r="K360">
        <v>23.3</v>
      </c>
      <c r="L360">
        <v>28</v>
      </c>
      <c r="M360">
        <v>1</v>
      </c>
      <c r="N360">
        <v>24</v>
      </c>
      <c r="O360" t="s">
        <v>491</v>
      </c>
      <c r="P360" s="35" t="s">
        <v>455</v>
      </c>
      <c r="Q360">
        <v>4</v>
      </c>
      <c r="R360">
        <v>46</v>
      </c>
      <c r="S360" s="17" t="s">
        <v>68</v>
      </c>
      <c r="T360" t="s">
        <v>536</v>
      </c>
      <c r="U360">
        <v>12</v>
      </c>
      <c r="V360">
        <v>14</v>
      </c>
      <c r="W360">
        <v>14</v>
      </c>
      <c r="X360">
        <v>10</v>
      </c>
      <c r="AA360">
        <v>1165</v>
      </c>
      <c r="AB360" t="s">
        <v>30</v>
      </c>
    </row>
    <row r="361" spans="1:29" hidden="1" x14ac:dyDescent="0.25">
      <c r="A361" s="15" t="s">
        <v>167</v>
      </c>
      <c r="B361" s="15" t="s">
        <v>2548</v>
      </c>
      <c r="C361">
        <v>26</v>
      </c>
      <c r="D361" s="34">
        <v>5</v>
      </c>
      <c r="E361" s="27" t="str">
        <f>VLOOKUP(U361, method!$A$1:$B$15, 2, 0)</f>
        <v>中後</v>
      </c>
      <c r="F361">
        <v>8</v>
      </c>
      <c r="G361">
        <v>124</v>
      </c>
      <c r="H361" s="46">
        <v>1400</v>
      </c>
      <c r="I361" s="21" t="s">
        <v>61</v>
      </c>
      <c r="J361">
        <v>1</v>
      </c>
      <c r="K361">
        <v>24.22</v>
      </c>
      <c r="L361">
        <v>1</v>
      </c>
      <c r="M361">
        <v>1</v>
      </c>
      <c r="N361">
        <v>24</v>
      </c>
      <c r="O361" t="s">
        <v>545</v>
      </c>
      <c r="P361" s="35" t="s">
        <v>455</v>
      </c>
      <c r="Q361">
        <v>4</v>
      </c>
      <c r="R361">
        <v>48</v>
      </c>
      <c r="S361" s="17" t="s">
        <v>68</v>
      </c>
      <c r="T361">
        <v>3</v>
      </c>
      <c r="U361">
        <v>8</v>
      </c>
      <c r="V361">
        <v>9</v>
      </c>
      <c r="W361">
        <v>7</v>
      </c>
      <c r="X361">
        <v>5</v>
      </c>
      <c r="AA361">
        <v>1159</v>
      </c>
      <c r="AB361" t="s">
        <v>237</v>
      </c>
    </row>
    <row r="362" spans="1:29" hidden="1" x14ac:dyDescent="0.25">
      <c r="A362" s="15" t="s">
        <v>167</v>
      </c>
      <c r="B362" s="15" t="s">
        <v>2548</v>
      </c>
      <c r="C362">
        <v>18</v>
      </c>
      <c r="D362">
        <v>10</v>
      </c>
      <c r="E362" s="28" t="str">
        <f>VLOOKUP(U362, method!$A$1:$B$15, 2, 0)</f>
        <v>中前</v>
      </c>
      <c r="F362">
        <v>6</v>
      </c>
      <c r="G362">
        <v>128</v>
      </c>
      <c r="H362" s="46">
        <v>1650</v>
      </c>
      <c r="I362" s="20" t="s">
        <v>56</v>
      </c>
      <c r="J362">
        <v>1</v>
      </c>
      <c r="K362">
        <v>40.619999999999997</v>
      </c>
      <c r="L362">
        <v>23</v>
      </c>
      <c r="M362">
        <v>12</v>
      </c>
      <c r="N362">
        <v>23</v>
      </c>
      <c r="O362" t="s">
        <v>511</v>
      </c>
      <c r="P362" s="35" t="s">
        <v>455</v>
      </c>
      <c r="Q362">
        <v>4</v>
      </c>
      <c r="R362">
        <v>51</v>
      </c>
      <c r="S362" s="17" t="s">
        <v>68</v>
      </c>
      <c r="T362" t="s">
        <v>480</v>
      </c>
      <c r="U362">
        <v>7</v>
      </c>
      <c r="V362">
        <v>7</v>
      </c>
      <c r="W362">
        <v>5</v>
      </c>
      <c r="X362">
        <v>10</v>
      </c>
      <c r="AA362">
        <v>1157</v>
      </c>
      <c r="AB362" t="s">
        <v>16</v>
      </c>
    </row>
    <row r="363" spans="1:29" hidden="1" x14ac:dyDescent="0.25">
      <c r="A363" s="15" t="s">
        <v>167</v>
      </c>
      <c r="B363" s="15" t="s">
        <v>2548</v>
      </c>
      <c r="C363">
        <v>54</v>
      </c>
      <c r="D363" s="34">
        <v>5</v>
      </c>
      <c r="E363" s="27" t="str">
        <f>VLOOKUP(U363, method!$A$1:$B$15, 2, 0)</f>
        <v>中後</v>
      </c>
      <c r="F363">
        <v>12</v>
      </c>
      <c r="G363">
        <v>128</v>
      </c>
      <c r="H363" s="44">
        <v>1800</v>
      </c>
      <c r="I363" s="20" t="s">
        <v>56</v>
      </c>
      <c r="J363">
        <v>1</v>
      </c>
      <c r="K363">
        <v>49.8</v>
      </c>
      <c r="L363">
        <v>3</v>
      </c>
      <c r="M363">
        <v>12</v>
      </c>
      <c r="N363">
        <v>23</v>
      </c>
      <c r="O363" t="s">
        <v>511</v>
      </c>
      <c r="P363" s="35" t="s">
        <v>455</v>
      </c>
      <c r="Q363">
        <v>4</v>
      </c>
      <c r="R363">
        <v>53</v>
      </c>
      <c r="S363" s="17" t="s">
        <v>68</v>
      </c>
      <c r="T363">
        <v>4</v>
      </c>
      <c r="U363">
        <v>10</v>
      </c>
      <c r="V363">
        <v>11</v>
      </c>
      <c r="W363">
        <v>11</v>
      </c>
      <c r="X363">
        <v>7</v>
      </c>
      <c r="Y363">
        <v>5</v>
      </c>
      <c r="AA363">
        <v>1155</v>
      </c>
      <c r="AB363" t="s">
        <v>1018</v>
      </c>
    </row>
    <row r="364" spans="1:29" hidden="1" x14ac:dyDescent="0.25">
      <c r="A364" s="15" t="s">
        <v>167</v>
      </c>
      <c r="B364" s="15" t="s">
        <v>2548</v>
      </c>
      <c r="C364">
        <v>109</v>
      </c>
      <c r="D364">
        <v>11</v>
      </c>
      <c r="E364" s="29" t="str">
        <f>VLOOKUP(U364, method!$A$1:$B$15, 2, 0)</f>
        <v>留後</v>
      </c>
      <c r="F364">
        <v>10</v>
      </c>
      <c r="G364">
        <v>131</v>
      </c>
      <c r="H364" s="46">
        <v>1650</v>
      </c>
      <c r="I364" s="15" t="s">
        <v>391</v>
      </c>
      <c r="J364">
        <v>1</v>
      </c>
      <c r="K364">
        <v>41.43</v>
      </c>
      <c r="L364">
        <v>22</v>
      </c>
      <c r="M364">
        <v>11</v>
      </c>
      <c r="N364">
        <v>23</v>
      </c>
      <c r="O364" s="31" t="s">
        <v>435</v>
      </c>
      <c r="P364" s="35" t="s">
        <v>455</v>
      </c>
      <c r="Q364">
        <v>4</v>
      </c>
      <c r="R364">
        <v>56</v>
      </c>
      <c r="S364" s="17" t="s">
        <v>68</v>
      </c>
      <c r="T364" t="s">
        <v>679</v>
      </c>
      <c r="U364">
        <v>12</v>
      </c>
      <c r="V364">
        <v>12</v>
      </c>
      <c r="W364">
        <v>11</v>
      </c>
      <c r="X364">
        <v>11</v>
      </c>
      <c r="AA364">
        <v>1158</v>
      </c>
      <c r="AB364" t="s">
        <v>23</v>
      </c>
    </row>
    <row r="365" spans="1:29" hidden="1" x14ac:dyDescent="0.25">
      <c r="A365" s="15" t="s">
        <v>167</v>
      </c>
      <c r="B365" s="15" t="s">
        <v>2548</v>
      </c>
      <c r="C365" t="s">
        <v>463</v>
      </c>
      <c r="D365" t="s">
        <v>1021</v>
      </c>
      <c r="F365" t="s">
        <v>463</v>
      </c>
      <c r="G365">
        <v>131</v>
      </c>
      <c r="H365" s="46">
        <v>1600</v>
      </c>
      <c r="I365" s="23" t="s">
        <v>39</v>
      </c>
      <c r="J365" t="s">
        <v>463</v>
      </c>
      <c r="L365">
        <v>11</v>
      </c>
      <c r="M365">
        <v>11</v>
      </c>
      <c r="N365">
        <v>23</v>
      </c>
      <c r="O365" t="s">
        <v>491</v>
      </c>
      <c r="P365" s="35" t="s">
        <v>455</v>
      </c>
      <c r="Q365">
        <v>4</v>
      </c>
      <c r="R365">
        <v>56</v>
      </c>
      <c r="S365" s="17" t="s">
        <v>68</v>
      </c>
      <c r="T365" t="s">
        <v>463</v>
      </c>
      <c r="U365" t="s">
        <v>463</v>
      </c>
      <c r="AA365" t="s">
        <v>463</v>
      </c>
      <c r="AB365" t="s">
        <v>463</v>
      </c>
      <c r="AC365" t="s">
        <v>463</v>
      </c>
    </row>
    <row r="366" spans="1:29" hidden="1" x14ac:dyDescent="0.25">
      <c r="A366" s="15" t="s">
        <v>167</v>
      </c>
      <c r="B366" s="15" t="s">
        <v>2548</v>
      </c>
      <c r="C366" t="s">
        <v>463</v>
      </c>
      <c r="D366" t="s">
        <v>724</v>
      </c>
      <c r="F366" t="s">
        <v>463</v>
      </c>
      <c r="G366">
        <v>125</v>
      </c>
      <c r="H366" s="46">
        <v>1400</v>
      </c>
      <c r="I366" s="17" t="s">
        <v>512</v>
      </c>
      <c r="J366" t="s">
        <v>463</v>
      </c>
      <c r="L366">
        <v>22</v>
      </c>
      <c r="M366">
        <v>10</v>
      </c>
      <c r="N366">
        <v>23</v>
      </c>
      <c r="O366" t="s">
        <v>469</v>
      </c>
      <c r="P366" s="35" t="s">
        <v>455</v>
      </c>
      <c r="Q366">
        <v>4</v>
      </c>
      <c r="R366">
        <v>56</v>
      </c>
      <c r="S366" s="17" t="s">
        <v>68</v>
      </c>
      <c r="T366" t="s">
        <v>463</v>
      </c>
      <c r="U366" t="s">
        <v>463</v>
      </c>
      <c r="AA366" t="s">
        <v>463</v>
      </c>
      <c r="AB366" t="s">
        <v>463</v>
      </c>
      <c r="AC366" t="s">
        <v>463</v>
      </c>
    </row>
    <row r="367" spans="1:29" hidden="1" x14ac:dyDescent="0.25">
      <c r="A367" s="15" t="s">
        <v>167</v>
      </c>
      <c r="B367" s="15" t="s">
        <v>2548</v>
      </c>
      <c r="C367">
        <v>43</v>
      </c>
      <c r="D367">
        <v>12</v>
      </c>
      <c r="E367" s="29" t="str">
        <f>VLOOKUP(U367, method!$A$1:$B$15, 2, 0)</f>
        <v>留後</v>
      </c>
      <c r="F367">
        <v>11</v>
      </c>
      <c r="G367">
        <v>133</v>
      </c>
      <c r="H367" s="46">
        <v>1400</v>
      </c>
      <c r="I367" s="21" t="s">
        <v>61</v>
      </c>
      <c r="J367">
        <v>1</v>
      </c>
      <c r="K367">
        <v>24.64</v>
      </c>
      <c r="L367">
        <v>24</v>
      </c>
      <c r="M367">
        <v>9</v>
      </c>
      <c r="N367">
        <v>23</v>
      </c>
      <c r="O367" t="s">
        <v>532</v>
      </c>
      <c r="P367" s="35" t="s">
        <v>455</v>
      </c>
      <c r="Q367">
        <v>4</v>
      </c>
      <c r="R367">
        <v>58</v>
      </c>
      <c r="S367" s="17" t="s">
        <v>68</v>
      </c>
      <c r="T367" t="s">
        <v>774</v>
      </c>
      <c r="U367">
        <v>12</v>
      </c>
      <c r="V367">
        <v>12</v>
      </c>
      <c r="W367">
        <v>12</v>
      </c>
      <c r="X367">
        <v>12</v>
      </c>
      <c r="AA367">
        <v>1129</v>
      </c>
      <c r="AB367" t="s">
        <v>23</v>
      </c>
    </row>
    <row r="368" spans="1:29" hidden="1" x14ac:dyDescent="0.25">
      <c r="A368" s="15" t="s">
        <v>167</v>
      </c>
      <c r="B368" s="15" t="s">
        <v>2548</v>
      </c>
      <c r="C368">
        <v>47</v>
      </c>
      <c r="D368">
        <v>6</v>
      </c>
      <c r="E368" s="29" t="str">
        <f>VLOOKUP(U368, method!$A$1:$B$15, 2, 0)</f>
        <v>留後</v>
      </c>
      <c r="F368">
        <v>5</v>
      </c>
      <c r="G368">
        <v>120</v>
      </c>
      <c r="H368" s="46">
        <v>1400</v>
      </c>
      <c r="I368" s="21" t="s">
        <v>61</v>
      </c>
      <c r="J368">
        <v>1</v>
      </c>
      <c r="K368">
        <v>22.71</v>
      </c>
      <c r="L368">
        <v>25</v>
      </c>
      <c r="M368">
        <v>6</v>
      </c>
      <c r="N368">
        <v>23</v>
      </c>
      <c r="O368" t="s">
        <v>545</v>
      </c>
      <c r="P368" s="35" t="s">
        <v>455</v>
      </c>
      <c r="Q368">
        <v>3</v>
      </c>
      <c r="R368">
        <v>62</v>
      </c>
      <c r="S368" s="17" t="s">
        <v>68</v>
      </c>
      <c r="T368" t="s">
        <v>456</v>
      </c>
      <c r="U368">
        <v>12</v>
      </c>
      <c r="V368">
        <v>12</v>
      </c>
      <c r="W368">
        <v>12</v>
      </c>
      <c r="X368">
        <v>6</v>
      </c>
      <c r="AA368">
        <v>1132</v>
      </c>
      <c r="AB368" t="s">
        <v>1026</v>
      </c>
    </row>
    <row r="369" spans="1:28" hidden="1" x14ac:dyDescent="0.25">
      <c r="A369" s="15" t="s">
        <v>167</v>
      </c>
      <c r="B369" s="15" t="s">
        <v>2548</v>
      </c>
      <c r="C369">
        <v>8.6999999999999993</v>
      </c>
      <c r="D369">
        <v>12</v>
      </c>
      <c r="E369" s="28" t="str">
        <f>VLOOKUP(U369, method!$A$1:$B$15, 2, 0)</f>
        <v>中前</v>
      </c>
      <c r="F369">
        <v>6</v>
      </c>
      <c r="G369">
        <v>124</v>
      </c>
      <c r="H369" s="46">
        <v>1650</v>
      </c>
      <c r="I369" s="24" t="s">
        <v>1027</v>
      </c>
      <c r="J369">
        <v>1</v>
      </c>
      <c r="K369">
        <v>38.9</v>
      </c>
      <c r="L369">
        <v>10</v>
      </c>
      <c r="M369">
        <v>5</v>
      </c>
      <c r="N369">
        <v>23</v>
      </c>
      <c r="O369" t="s">
        <v>511</v>
      </c>
      <c r="P369" s="35" t="s">
        <v>455</v>
      </c>
      <c r="Q369">
        <v>3</v>
      </c>
      <c r="R369">
        <v>65</v>
      </c>
      <c r="S369" s="17" t="s">
        <v>68</v>
      </c>
      <c r="T369" t="s">
        <v>1028</v>
      </c>
      <c r="U369">
        <v>4</v>
      </c>
      <c r="V369">
        <v>7</v>
      </c>
      <c r="W369">
        <v>7</v>
      </c>
      <c r="X369">
        <v>12</v>
      </c>
      <c r="AA369">
        <v>1139</v>
      </c>
      <c r="AB369" t="s">
        <v>1030</v>
      </c>
    </row>
    <row r="370" spans="1:28" hidden="1" x14ac:dyDescent="0.25">
      <c r="A370" s="15" t="s">
        <v>167</v>
      </c>
      <c r="B370" s="15" t="s">
        <v>2548</v>
      </c>
      <c r="C370">
        <v>38</v>
      </c>
      <c r="D370">
        <v>8</v>
      </c>
      <c r="E370" s="26" t="str">
        <f>VLOOKUP(U370, method!$A$1:$B$15, 2, 0)</f>
        <v>放頭</v>
      </c>
      <c r="F370">
        <v>2</v>
      </c>
      <c r="G370">
        <v>125</v>
      </c>
      <c r="H370" s="46">
        <v>2200</v>
      </c>
      <c r="I370" s="21" t="s">
        <v>61</v>
      </c>
      <c r="J370">
        <v>2</v>
      </c>
      <c r="K370">
        <v>19.420000000000002</v>
      </c>
      <c r="L370">
        <v>12</v>
      </c>
      <c r="M370">
        <v>4</v>
      </c>
      <c r="N370">
        <v>23</v>
      </c>
      <c r="O370" s="30" t="s">
        <v>445</v>
      </c>
      <c r="P370" s="35" t="s">
        <v>455</v>
      </c>
      <c r="Q370">
        <v>3</v>
      </c>
      <c r="R370">
        <v>68</v>
      </c>
      <c r="S370" s="17" t="s">
        <v>68</v>
      </c>
      <c r="T370" t="s">
        <v>1031</v>
      </c>
      <c r="U370">
        <v>3</v>
      </c>
      <c r="V370">
        <v>3</v>
      </c>
      <c r="W370">
        <v>2</v>
      </c>
      <c r="X370">
        <v>2</v>
      </c>
      <c r="Y370">
        <v>4</v>
      </c>
      <c r="Z370">
        <v>8</v>
      </c>
      <c r="AA370">
        <v>1140</v>
      </c>
      <c r="AB370" t="s">
        <v>463</v>
      </c>
    </row>
    <row r="371" spans="1:28" hidden="1" x14ac:dyDescent="0.25">
      <c r="A371" s="15" t="s">
        <v>167</v>
      </c>
      <c r="B371" s="15" t="s">
        <v>2548</v>
      </c>
      <c r="C371">
        <v>54</v>
      </c>
      <c r="D371">
        <v>10</v>
      </c>
      <c r="E371" s="27" t="str">
        <f>VLOOKUP(U371, method!$A$1:$B$15, 2, 0)</f>
        <v>中後</v>
      </c>
      <c r="F371">
        <v>2</v>
      </c>
      <c r="G371">
        <v>122</v>
      </c>
      <c r="H371" s="46">
        <v>2000</v>
      </c>
      <c r="I371" s="15" t="s">
        <v>390</v>
      </c>
      <c r="J371">
        <v>2</v>
      </c>
      <c r="K371">
        <v>2.97</v>
      </c>
      <c r="L371">
        <v>19</v>
      </c>
      <c r="M371">
        <v>3</v>
      </c>
      <c r="N371">
        <v>23</v>
      </c>
      <c r="O371" t="s">
        <v>545</v>
      </c>
      <c r="P371" s="35" t="s">
        <v>455</v>
      </c>
      <c r="Q371">
        <v>3</v>
      </c>
      <c r="R371">
        <v>70</v>
      </c>
      <c r="S371" s="17" t="s">
        <v>68</v>
      </c>
      <c r="T371">
        <v>11</v>
      </c>
      <c r="U371">
        <v>8</v>
      </c>
      <c r="V371">
        <v>8</v>
      </c>
      <c r="W371">
        <v>9</v>
      </c>
      <c r="X371">
        <v>5</v>
      </c>
      <c r="Y371">
        <v>10</v>
      </c>
      <c r="AA371">
        <v>1135</v>
      </c>
      <c r="AB371" t="s">
        <v>639</v>
      </c>
    </row>
    <row r="372" spans="1:28" hidden="1" x14ac:dyDescent="0.25">
      <c r="A372" s="15" t="s">
        <v>167</v>
      </c>
      <c r="B372" s="15" t="s">
        <v>2548</v>
      </c>
      <c r="C372">
        <v>40</v>
      </c>
      <c r="D372">
        <v>6</v>
      </c>
      <c r="E372" s="26" t="str">
        <f>VLOOKUP(U372, method!$A$1:$B$15, 2, 0)</f>
        <v>放頭</v>
      </c>
      <c r="F372">
        <v>8</v>
      </c>
      <c r="G372">
        <v>124</v>
      </c>
      <c r="H372" s="46">
        <v>1650</v>
      </c>
      <c r="I372" s="20" t="s">
        <v>56</v>
      </c>
      <c r="J372">
        <v>1</v>
      </c>
      <c r="K372">
        <v>38.43</v>
      </c>
      <c r="L372">
        <v>26</v>
      </c>
      <c r="M372">
        <v>2</v>
      </c>
      <c r="N372">
        <v>23</v>
      </c>
      <c r="O372" t="s">
        <v>511</v>
      </c>
      <c r="P372" s="35" t="s">
        <v>455</v>
      </c>
      <c r="Q372">
        <v>3</v>
      </c>
      <c r="R372">
        <v>72</v>
      </c>
      <c r="S372" s="17" t="s">
        <v>68</v>
      </c>
      <c r="T372" t="s">
        <v>558</v>
      </c>
      <c r="U372">
        <v>3</v>
      </c>
      <c r="V372">
        <v>3</v>
      </c>
      <c r="W372">
        <v>3</v>
      </c>
      <c r="X372">
        <v>6</v>
      </c>
      <c r="AA372">
        <v>1130</v>
      </c>
      <c r="AB372" t="s">
        <v>1035</v>
      </c>
    </row>
    <row r="373" spans="1:28" hidden="1" x14ac:dyDescent="0.25">
      <c r="A373" s="15" t="s">
        <v>167</v>
      </c>
      <c r="B373" s="15" t="s">
        <v>2548</v>
      </c>
      <c r="C373">
        <v>31</v>
      </c>
      <c r="D373">
        <v>14</v>
      </c>
      <c r="E373" s="26" t="str">
        <f>VLOOKUP(U373, method!$A$1:$B$15, 2, 0)</f>
        <v>放頭</v>
      </c>
      <c r="F373">
        <v>5</v>
      </c>
      <c r="G373">
        <v>129</v>
      </c>
      <c r="H373" s="44">
        <v>1800</v>
      </c>
      <c r="I373" s="20" t="s">
        <v>56</v>
      </c>
      <c r="J373">
        <v>1</v>
      </c>
      <c r="K373">
        <v>50.19</v>
      </c>
      <c r="L373">
        <v>12</v>
      </c>
      <c r="M373">
        <v>2</v>
      </c>
      <c r="N373">
        <v>23</v>
      </c>
      <c r="O373" t="s">
        <v>631</v>
      </c>
      <c r="P373" s="35" t="s">
        <v>455</v>
      </c>
      <c r="Q373">
        <v>3</v>
      </c>
      <c r="R373">
        <v>74</v>
      </c>
      <c r="S373" s="17" t="s">
        <v>68</v>
      </c>
      <c r="T373" t="s">
        <v>1028</v>
      </c>
      <c r="U373">
        <v>1</v>
      </c>
      <c r="V373">
        <v>1</v>
      </c>
      <c r="W373">
        <v>1</v>
      </c>
      <c r="X373">
        <v>1</v>
      </c>
      <c r="Y373">
        <v>14</v>
      </c>
      <c r="AA373">
        <v>1141</v>
      </c>
      <c r="AB373" t="s">
        <v>819</v>
      </c>
    </row>
    <row r="374" spans="1:28" hidden="1" x14ac:dyDescent="0.25">
      <c r="A374" s="15" t="s">
        <v>167</v>
      </c>
      <c r="B374" s="15" t="s">
        <v>2548</v>
      </c>
      <c r="C374">
        <v>55</v>
      </c>
      <c r="D374">
        <v>13</v>
      </c>
      <c r="E374" s="28" t="str">
        <f>VLOOKUP(U374, method!$A$1:$B$15, 2, 0)</f>
        <v>中前</v>
      </c>
      <c r="F374">
        <v>3</v>
      </c>
      <c r="G374">
        <v>117</v>
      </c>
      <c r="H374" s="46">
        <v>1400</v>
      </c>
      <c r="I374" s="23" t="s">
        <v>39</v>
      </c>
      <c r="J374">
        <v>1</v>
      </c>
      <c r="K374">
        <v>23.11</v>
      </c>
      <c r="L374">
        <v>15</v>
      </c>
      <c r="M374">
        <v>1</v>
      </c>
      <c r="N374">
        <v>23</v>
      </c>
      <c r="O374" t="s">
        <v>545</v>
      </c>
      <c r="P374" s="35" t="s">
        <v>455</v>
      </c>
      <c r="Q374">
        <v>2</v>
      </c>
      <c r="R374">
        <v>76</v>
      </c>
      <c r="S374" s="17" t="s">
        <v>68</v>
      </c>
      <c r="T374">
        <v>10</v>
      </c>
      <c r="U374">
        <v>7</v>
      </c>
      <c r="V374">
        <v>8</v>
      </c>
      <c r="W374">
        <v>9</v>
      </c>
      <c r="X374">
        <v>13</v>
      </c>
      <c r="AA374">
        <v>1146</v>
      </c>
      <c r="AB374" t="s">
        <v>1040</v>
      </c>
    </row>
    <row r="375" spans="1:28" hidden="1" x14ac:dyDescent="0.25">
      <c r="A375" s="15" t="s">
        <v>167</v>
      </c>
      <c r="B375" s="15" t="s">
        <v>2548</v>
      </c>
      <c r="C375">
        <v>54</v>
      </c>
      <c r="D375">
        <v>9</v>
      </c>
      <c r="E375" s="28" t="str">
        <f>VLOOKUP(U375, method!$A$1:$B$15, 2, 0)</f>
        <v>中前</v>
      </c>
      <c r="F375">
        <v>2</v>
      </c>
      <c r="G375">
        <v>135</v>
      </c>
      <c r="H375" s="46">
        <v>1650</v>
      </c>
      <c r="I375" s="21" t="s">
        <v>61</v>
      </c>
      <c r="J375">
        <v>1</v>
      </c>
      <c r="K375">
        <v>40.770000000000003</v>
      </c>
      <c r="L375">
        <v>14</v>
      </c>
      <c r="M375">
        <v>12</v>
      </c>
      <c r="N375">
        <v>22</v>
      </c>
      <c r="O375" s="30" t="s">
        <v>445</v>
      </c>
      <c r="P375" s="35" t="s">
        <v>455</v>
      </c>
      <c r="Q375">
        <v>3</v>
      </c>
      <c r="R375">
        <v>76</v>
      </c>
      <c r="S375" s="17" t="s">
        <v>68</v>
      </c>
      <c r="T375" t="s">
        <v>624</v>
      </c>
      <c r="U375">
        <v>5</v>
      </c>
      <c r="V375">
        <v>5</v>
      </c>
      <c r="W375">
        <v>5</v>
      </c>
      <c r="X375">
        <v>9</v>
      </c>
      <c r="AA375">
        <v>1123</v>
      </c>
      <c r="AB375" t="s">
        <v>1042</v>
      </c>
    </row>
    <row r="376" spans="1:28" hidden="1" x14ac:dyDescent="0.25">
      <c r="A376" s="15" t="s">
        <v>167</v>
      </c>
      <c r="B376" s="16" t="s">
        <v>2550</v>
      </c>
      <c r="C376">
        <v>12</v>
      </c>
      <c r="D376" s="34">
        <v>5</v>
      </c>
      <c r="E376" s="27" t="str">
        <f>VLOOKUP(U376, method!$A$1:$B$15, 2, 0)</f>
        <v>中後</v>
      </c>
      <c r="F376">
        <v>3</v>
      </c>
      <c r="G376">
        <v>119</v>
      </c>
      <c r="H376" s="46">
        <v>1650</v>
      </c>
      <c r="I376" s="23" t="s">
        <v>39</v>
      </c>
      <c r="J376">
        <v>1</v>
      </c>
      <c r="K376">
        <v>39.19</v>
      </c>
      <c r="L376">
        <v>28</v>
      </c>
      <c r="M376">
        <v>6</v>
      </c>
      <c r="N376">
        <v>25</v>
      </c>
      <c r="O376" t="s">
        <v>511</v>
      </c>
      <c r="P376" s="36" t="s">
        <v>603</v>
      </c>
      <c r="Q376">
        <v>3</v>
      </c>
      <c r="R376">
        <v>60</v>
      </c>
      <c r="S376" s="19" t="s">
        <v>13</v>
      </c>
      <c r="T376" t="s">
        <v>637</v>
      </c>
      <c r="U376">
        <v>10</v>
      </c>
      <c r="V376">
        <v>9</v>
      </c>
      <c r="W376">
        <v>9</v>
      </c>
      <c r="X376">
        <v>5</v>
      </c>
      <c r="AA376">
        <v>1003</v>
      </c>
      <c r="AB376" t="s">
        <v>113</v>
      </c>
    </row>
    <row r="377" spans="1:28" hidden="1" x14ac:dyDescent="0.25">
      <c r="A377" s="15" t="s">
        <v>167</v>
      </c>
      <c r="B377" s="16" t="s">
        <v>2550</v>
      </c>
      <c r="C377">
        <v>20</v>
      </c>
      <c r="D377">
        <v>6</v>
      </c>
      <c r="E377" s="27" t="str">
        <f>VLOOKUP(U377, method!$A$1:$B$15, 2, 0)</f>
        <v>中後</v>
      </c>
      <c r="F377">
        <v>1</v>
      </c>
      <c r="G377">
        <v>118</v>
      </c>
      <c r="H377" s="44">
        <v>1800</v>
      </c>
      <c r="I377" s="25" t="s">
        <v>26</v>
      </c>
      <c r="J377">
        <v>1</v>
      </c>
      <c r="K377">
        <v>52.49</v>
      </c>
      <c r="L377">
        <v>4</v>
      </c>
      <c r="M377">
        <v>6</v>
      </c>
      <c r="N377">
        <v>25</v>
      </c>
      <c r="O377" s="31" t="s">
        <v>439</v>
      </c>
      <c r="P377" s="36" t="s">
        <v>440</v>
      </c>
      <c r="Q377">
        <v>3</v>
      </c>
      <c r="R377">
        <v>62</v>
      </c>
      <c r="S377" s="19" t="s">
        <v>13</v>
      </c>
      <c r="T377" t="s">
        <v>558</v>
      </c>
      <c r="U377">
        <v>8</v>
      </c>
      <c r="V377">
        <v>9</v>
      </c>
      <c r="W377">
        <v>9</v>
      </c>
      <c r="X377">
        <v>9</v>
      </c>
      <c r="Y377">
        <v>6</v>
      </c>
      <c r="AA377">
        <v>988</v>
      </c>
      <c r="AB377" t="s">
        <v>113</v>
      </c>
    </row>
    <row r="378" spans="1:28" hidden="1" x14ac:dyDescent="0.25">
      <c r="A378" s="15" t="s">
        <v>167</v>
      </c>
      <c r="B378" s="16" t="s">
        <v>2550</v>
      </c>
      <c r="C378">
        <v>16</v>
      </c>
      <c r="D378">
        <v>10</v>
      </c>
      <c r="E378" s="28" t="str">
        <f>VLOOKUP(U378, method!$A$1:$B$15, 2, 0)</f>
        <v>中前</v>
      </c>
      <c r="F378">
        <v>7</v>
      </c>
      <c r="G378">
        <v>120</v>
      </c>
      <c r="H378" s="46">
        <v>1650</v>
      </c>
      <c r="I378" s="21" t="s">
        <v>61</v>
      </c>
      <c r="J378">
        <v>1</v>
      </c>
      <c r="K378">
        <v>40.19</v>
      </c>
      <c r="L378">
        <v>28</v>
      </c>
      <c r="M378">
        <v>5</v>
      </c>
      <c r="N378">
        <v>25</v>
      </c>
      <c r="O378" s="31" t="s">
        <v>451</v>
      </c>
      <c r="P378" s="35" t="s">
        <v>436</v>
      </c>
      <c r="Q378">
        <v>3</v>
      </c>
      <c r="R378">
        <v>64</v>
      </c>
      <c r="S378" s="19" t="s">
        <v>13</v>
      </c>
      <c r="T378" t="s">
        <v>573</v>
      </c>
      <c r="U378">
        <v>4</v>
      </c>
      <c r="V378">
        <v>4</v>
      </c>
      <c r="W378">
        <v>4</v>
      </c>
      <c r="X378">
        <v>10</v>
      </c>
      <c r="AA378">
        <v>1005</v>
      </c>
      <c r="AB378" t="s">
        <v>113</v>
      </c>
    </row>
    <row r="379" spans="1:28" hidden="1" x14ac:dyDescent="0.25">
      <c r="A379" s="15" t="s">
        <v>167</v>
      </c>
      <c r="B379" s="16" t="s">
        <v>2550</v>
      </c>
      <c r="C379">
        <v>43</v>
      </c>
      <c r="D379" s="34">
        <v>4</v>
      </c>
      <c r="E379" s="28" t="str">
        <f>VLOOKUP(U379, method!$A$1:$B$15, 2, 0)</f>
        <v>中前</v>
      </c>
      <c r="F379">
        <v>2</v>
      </c>
      <c r="G379">
        <v>121</v>
      </c>
      <c r="H379" s="46">
        <v>1650</v>
      </c>
      <c r="I379" s="23" t="s">
        <v>39</v>
      </c>
      <c r="J379">
        <v>1</v>
      </c>
      <c r="K379">
        <v>38.950000000000003</v>
      </c>
      <c r="L379">
        <v>10</v>
      </c>
      <c r="M379">
        <v>5</v>
      </c>
      <c r="N379">
        <v>25</v>
      </c>
      <c r="O379" t="s">
        <v>511</v>
      </c>
      <c r="P379" s="35" t="s">
        <v>455</v>
      </c>
      <c r="Q379">
        <v>3</v>
      </c>
      <c r="R379">
        <v>65</v>
      </c>
      <c r="S379" s="19" t="s">
        <v>13</v>
      </c>
      <c r="T379" s="10" t="s">
        <v>552</v>
      </c>
      <c r="U379">
        <v>5</v>
      </c>
      <c r="V379">
        <v>7</v>
      </c>
      <c r="W379">
        <v>7</v>
      </c>
      <c r="X379">
        <v>4</v>
      </c>
      <c r="AA379">
        <v>1000</v>
      </c>
      <c r="AB379" t="s">
        <v>113</v>
      </c>
    </row>
    <row r="380" spans="1:28" hidden="1" x14ac:dyDescent="0.25">
      <c r="A380" s="15" t="s">
        <v>167</v>
      </c>
      <c r="B380" s="16" t="s">
        <v>2550</v>
      </c>
      <c r="C380">
        <v>26</v>
      </c>
      <c r="D380">
        <v>11</v>
      </c>
      <c r="E380" s="28" t="str">
        <f>VLOOKUP(U380, method!$A$1:$B$15, 2, 0)</f>
        <v>中前</v>
      </c>
      <c r="F380">
        <v>3</v>
      </c>
      <c r="G380">
        <v>118</v>
      </c>
      <c r="H380" s="46">
        <v>1650</v>
      </c>
      <c r="I380" s="15" t="s">
        <v>441</v>
      </c>
      <c r="J380">
        <v>1</v>
      </c>
      <c r="K380">
        <v>39.979999999999997</v>
      </c>
      <c r="L380">
        <v>30</v>
      </c>
      <c r="M380">
        <v>4</v>
      </c>
      <c r="N380">
        <v>25</v>
      </c>
      <c r="O380" s="31" t="s">
        <v>451</v>
      </c>
      <c r="P380" s="35" t="s">
        <v>436</v>
      </c>
      <c r="Q380">
        <v>3</v>
      </c>
      <c r="R380">
        <v>67</v>
      </c>
      <c r="S380" s="19" t="s">
        <v>13</v>
      </c>
      <c r="T380" t="s">
        <v>465</v>
      </c>
      <c r="U380">
        <v>6</v>
      </c>
      <c r="V380">
        <v>7</v>
      </c>
      <c r="W380">
        <v>7</v>
      </c>
      <c r="X380">
        <v>11</v>
      </c>
      <c r="AA380">
        <v>994</v>
      </c>
      <c r="AB380" t="s">
        <v>113</v>
      </c>
    </row>
    <row r="381" spans="1:28" hidden="1" x14ac:dyDescent="0.25">
      <c r="A381" s="15" t="s">
        <v>167</v>
      </c>
      <c r="B381" s="16" t="s">
        <v>2550</v>
      </c>
      <c r="C381">
        <v>15</v>
      </c>
      <c r="D381" s="34">
        <v>5</v>
      </c>
      <c r="E381" s="26" t="str">
        <f>VLOOKUP(U381, method!$A$1:$B$15, 2, 0)</f>
        <v>放頭</v>
      </c>
      <c r="F381">
        <v>4</v>
      </c>
      <c r="G381">
        <v>122</v>
      </c>
      <c r="H381" s="46">
        <v>2200</v>
      </c>
      <c r="I381" s="25" t="s">
        <v>120</v>
      </c>
      <c r="J381">
        <v>2</v>
      </c>
      <c r="K381">
        <v>14.97</v>
      </c>
      <c r="L381">
        <v>2</v>
      </c>
      <c r="M381">
        <v>4</v>
      </c>
      <c r="N381">
        <v>25</v>
      </c>
      <c r="O381" s="31" t="s">
        <v>451</v>
      </c>
      <c r="P381" s="35" t="s">
        <v>436</v>
      </c>
      <c r="Q381">
        <v>3</v>
      </c>
      <c r="R381">
        <v>69</v>
      </c>
      <c r="S381" s="19" t="s">
        <v>13</v>
      </c>
      <c r="T381">
        <v>5</v>
      </c>
      <c r="U381">
        <v>2</v>
      </c>
      <c r="V381">
        <v>3</v>
      </c>
      <c r="W381">
        <v>3</v>
      </c>
      <c r="X381">
        <v>3</v>
      </c>
      <c r="Y381">
        <v>4</v>
      </c>
      <c r="Z381">
        <v>5</v>
      </c>
      <c r="AA381">
        <v>1002</v>
      </c>
      <c r="AB381" t="s">
        <v>113</v>
      </c>
    </row>
    <row r="382" spans="1:28" hidden="1" x14ac:dyDescent="0.25">
      <c r="A382" s="15" t="s">
        <v>167</v>
      </c>
      <c r="B382" s="16" t="s">
        <v>2550</v>
      </c>
      <c r="C382">
        <v>32</v>
      </c>
      <c r="D382">
        <v>9</v>
      </c>
      <c r="E382" s="28" t="str">
        <f>VLOOKUP(U382, method!$A$1:$B$15, 2, 0)</f>
        <v>中前</v>
      </c>
      <c r="F382">
        <v>1</v>
      </c>
      <c r="G382">
        <v>121</v>
      </c>
      <c r="H382" s="46">
        <v>1650</v>
      </c>
      <c r="I382" s="23" t="s">
        <v>39</v>
      </c>
      <c r="J382">
        <v>1</v>
      </c>
      <c r="K382">
        <v>38.86</v>
      </c>
      <c r="L382">
        <v>26</v>
      </c>
      <c r="M382">
        <v>3</v>
      </c>
      <c r="N382">
        <v>25</v>
      </c>
      <c r="O382" t="s">
        <v>511</v>
      </c>
      <c r="P382" s="35" t="s">
        <v>455</v>
      </c>
      <c r="Q382">
        <v>3</v>
      </c>
      <c r="R382">
        <v>71</v>
      </c>
      <c r="S382" s="19" t="s">
        <v>13</v>
      </c>
      <c r="T382" t="s">
        <v>529</v>
      </c>
      <c r="U382">
        <v>5</v>
      </c>
      <c r="V382">
        <v>6</v>
      </c>
      <c r="W382">
        <v>8</v>
      </c>
      <c r="X382">
        <v>9</v>
      </c>
      <c r="AA382">
        <v>995</v>
      </c>
      <c r="AB382" t="s">
        <v>113</v>
      </c>
    </row>
    <row r="383" spans="1:28" hidden="1" x14ac:dyDescent="0.25">
      <c r="A383" s="15" t="s">
        <v>167</v>
      </c>
      <c r="B383" s="16" t="s">
        <v>2550</v>
      </c>
      <c r="C383">
        <v>50</v>
      </c>
      <c r="D383">
        <v>10</v>
      </c>
      <c r="E383" s="26" t="str">
        <f>VLOOKUP(U383, method!$A$1:$B$15, 2, 0)</f>
        <v>放頭</v>
      </c>
      <c r="F383">
        <v>2</v>
      </c>
      <c r="G383">
        <v>128</v>
      </c>
      <c r="H383" s="44">
        <v>1800</v>
      </c>
      <c r="I383" s="25" t="s">
        <v>120</v>
      </c>
      <c r="J383">
        <v>1</v>
      </c>
      <c r="K383">
        <v>50.51</v>
      </c>
      <c r="L383">
        <v>12</v>
      </c>
      <c r="M383">
        <v>3</v>
      </c>
      <c r="N383">
        <v>25</v>
      </c>
      <c r="O383" s="31" t="s">
        <v>439</v>
      </c>
      <c r="P383" s="35" t="s">
        <v>436</v>
      </c>
      <c r="Q383">
        <v>3</v>
      </c>
      <c r="R383">
        <v>73</v>
      </c>
      <c r="S383" s="19" t="s">
        <v>13</v>
      </c>
      <c r="T383" t="s">
        <v>548</v>
      </c>
      <c r="U383">
        <v>3</v>
      </c>
      <c r="V383">
        <v>3</v>
      </c>
      <c r="W383">
        <v>4</v>
      </c>
      <c r="X383">
        <v>4</v>
      </c>
      <c r="Y383">
        <v>10</v>
      </c>
      <c r="AA383">
        <v>1002</v>
      </c>
      <c r="AB383" t="s">
        <v>113</v>
      </c>
    </row>
    <row r="384" spans="1:28" hidden="1" x14ac:dyDescent="0.25">
      <c r="A384" s="15" t="s">
        <v>167</v>
      </c>
      <c r="B384" s="16" t="s">
        <v>2550</v>
      </c>
      <c r="C384">
        <v>73</v>
      </c>
      <c r="D384">
        <v>9</v>
      </c>
      <c r="E384" s="26" t="str">
        <f>VLOOKUP(U384, method!$A$1:$B$15, 2, 0)</f>
        <v>放頭</v>
      </c>
      <c r="F384">
        <v>1</v>
      </c>
      <c r="G384">
        <v>127</v>
      </c>
      <c r="H384" s="46">
        <v>1650</v>
      </c>
      <c r="I384" s="25" t="s">
        <v>409</v>
      </c>
      <c r="J384">
        <v>1</v>
      </c>
      <c r="K384">
        <v>39.51</v>
      </c>
      <c r="L384">
        <v>2</v>
      </c>
      <c r="M384">
        <v>3</v>
      </c>
      <c r="N384">
        <v>25</v>
      </c>
      <c r="O384" t="s">
        <v>511</v>
      </c>
      <c r="P384" s="35" t="s">
        <v>455</v>
      </c>
      <c r="Q384">
        <v>3</v>
      </c>
      <c r="R384">
        <v>75</v>
      </c>
      <c r="S384" s="19" t="s">
        <v>13</v>
      </c>
      <c r="T384">
        <v>4</v>
      </c>
      <c r="U384">
        <v>3</v>
      </c>
      <c r="V384">
        <v>5</v>
      </c>
      <c r="W384">
        <v>4</v>
      </c>
      <c r="X384">
        <v>9</v>
      </c>
      <c r="AA384">
        <v>1006</v>
      </c>
      <c r="AB384" t="s">
        <v>113</v>
      </c>
    </row>
    <row r="385" spans="1:28" hidden="1" x14ac:dyDescent="0.25">
      <c r="A385" s="15" t="s">
        <v>167</v>
      </c>
      <c r="B385" s="16" t="s">
        <v>2550</v>
      </c>
      <c r="C385">
        <v>247</v>
      </c>
      <c r="D385">
        <v>14</v>
      </c>
      <c r="E385" s="29" t="str">
        <f>VLOOKUP(U385, method!$A$1:$B$15, 2, 0)</f>
        <v>留後</v>
      </c>
      <c r="F385">
        <v>9</v>
      </c>
      <c r="G385">
        <v>128</v>
      </c>
      <c r="H385" s="46">
        <v>1600</v>
      </c>
      <c r="I385" s="15" t="s">
        <v>441</v>
      </c>
      <c r="J385">
        <v>1</v>
      </c>
      <c r="K385">
        <v>36.6</v>
      </c>
      <c r="L385">
        <v>16</v>
      </c>
      <c r="M385">
        <v>2</v>
      </c>
      <c r="N385">
        <v>25</v>
      </c>
      <c r="O385" t="s">
        <v>631</v>
      </c>
      <c r="P385" s="35" t="s">
        <v>436</v>
      </c>
      <c r="Q385">
        <v>3</v>
      </c>
      <c r="R385">
        <v>78</v>
      </c>
      <c r="S385" s="19" t="s">
        <v>13</v>
      </c>
      <c r="T385" t="s">
        <v>982</v>
      </c>
      <c r="U385">
        <v>12</v>
      </c>
      <c r="V385">
        <v>11</v>
      </c>
      <c r="W385">
        <v>14</v>
      </c>
      <c r="X385">
        <v>14</v>
      </c>
      <c r="AA385">
        <v>1008</v>
      </c>
      <c r="AB385" t="s">
        <v>113</v>
      </c>
    </row>
    <row r="386" spans="1:28" hidden="1" x14ac:dyDescent="0.25">
      <c r="A386" s="15" t="s">
        <v>167</v>
      </c>
      <c r="B386" s="16" t="s">
        <v>2550</v>
      </c>
      <c r="C386">
        <v>160</v>
      </c>
      <c r="D386">
        <v>10</v>
      </c>
      <c r="E386" s="29" t="str">
        <f>VLOOKUP(U386, method!$A$1:$B$15, 2, 0)</f>
        <v>留後</v>
      </c>
      <c r="F386">
        <v>7</v>
      </c>
      <c r="G386">
        <v>135</v>
      </c>
      <c r="H386" s="44">
        <v>1800</v>
      </c>
      <c r="I386" s="18" t="s">
        <v>201</v>
      </c>
      <c r="J386">
        <v>1</v>
      </c>
      <c r="K386">
        <v>48.72</v>
      </c>
      <c r="L386">
        <v>9</v>
      </c>
      <c r="M386">
        <v>2</v>
      </c>
      <c r="N386">
        <v>25</v>
      </c>
      <c r="O386" t="s">
        <v>532</v>
      </c>
      <c r="P386" s="35" t="s">
        <v>455</v>
      </c>
      <c r="Q386">
        <v>3</v>
      </c>
      <c r="R386">
        <v>80</v>
      </c>
      <c r="S386" s="19" t="s">
        <v>13</v>
      </c>
      <c r="T386">
        <v>12</v>
      </c>
      <c r="U386">
        <v>12</v>
      </c>
      <c r="V386">
        <v>10</v>
      </c>
      <c r="W386">
        <v>12</v>
      </c>
      <c r="X386">
        <v>14</v>
      </c>
      <c r="Y386">
        <v>10</v>
      </c>
      <c r="AA386">
        <v>1011</v>
      </c>
      <c r="AB386" t="s">
        <v>321</v>
      </c>
    </row>
    <row r="387" spans="1:28" hidden="1" x14ac:dyDescent="0.25">
      <c r="A387" s="15" t="s">
        <v>167</v>
      </c>
      <c r="B387" s="16" t="s">
        <v>2550</v>
      </c>
      <c r="C387">
        <v>80</v>
      </c>
      <c r="D387">
        <v>11</v>
      </c>
      <c r="E387" s="27" t="str">
        <f>VLOOKUP(U387, method!$A$1:$B$15, 2, 0)</f>
        <v>中後</v>
      </c>
      <c r="F387">
        <v>3</v>
      </c>
      <c r="G387">
        <v>116</v>
      </c>
      <c r="H387" s="46">
        <v>1400</v>
      </c>
      <c r="I387" s="20" t="s">
        <v>56</v>
      </c>
      <c r="J387">
        <v>1</v>
      </c>
      <c r="K387">
        <v>22.49</v>
      </c>
      <c r="L387">
        <v>31</v>
      </c>
      <c r="M387">
        <v>1</v>
      </c>
      <c r="N387">
        <v>25</v>
      </c>
      <c r="O387" t="s">
        <v>469</v>
      </c>
      <c r="P387" s="35" t="s">
        <v>455</v>
      </c>
      <c r="Q387">
        <v>2</v>
      </c>
      <c r="R387">
        <v>82</v>
      </c>
      <c r="S387" s="19" t="s">
        <v>13</v>
      </c>
      <c r="T387" t="s">
        <v>461</v>
      </c>
      <c r="U387">
        <v>9</v>
      </c>
      <c r="V387">
        <v>10</v>
      </c>
      <c r="W387">
        <v>11</v>
      </c>
      <c r="X387">
        <v>11</v>
      </c>
      <c r="AA387">
        <v>1004</v>
      </c>
      <c r="AB387" t="s">
        <v>16</v>
      </c>
    </row>
    <row r="388" spans="1:28" hidden="1" x14ac:dyDescent="0.25">
      <c r="A388" s="15" t="s">
        <v>167</v>
      </c>
      <c r="B388" s="16" t="s">
        <v>2550</v>
      </c>
      <c r="C388">
        <v>26</v>
      </c>
      <c r="D388">
        <v>14</v>
      </c>
      <c r="E388" s="27" t="str">
        <f>VLOOKUP(U388, method!$A$1:$B$15, 2, 0)</f>
        <v>中後</v>
      </c>
      <c r="F388">
        <v>4</v>
      </c>
      <c r="G388">
        <v>117</v>
      </c>
      <c r="H388" s="46">
        <v>1400</v>
      </c>
      <c r="I388" s="23" t="s">
        <v>405</v>
      </c>
      <c r="J388">
        <v>1</v>
      </c>
      <c r="K388">
        <v>25.14</v>
      </c>
      <c r="L388">
        <v>8</v>
      </c>
      <c r="M388">
        <v>12</v>
      </c>
      <c r="N388">
        <v>24</v>
      </c>
      <c r="O388" t="s">
        <v>545</v>
      </c>
      <c r="P388" s="35" t="s">
        <v>455</v>
      </c>
      <c r="Q388">
        <v>2</v>
      </c>
      <c r="R388">
        <v>82</v>
      </c>
      <c r="S388" s="19" t="s">
        <v>13</v>
      </c>
      <c r="T388">
        <v>24</v>
      </c>
      <c r="U388">
        <v>9</v>
      </c>
      <c r="V388">
        <v>11</v>
      </c>
      <c r="W388">
        <v>14</v>
      </c>
      <c r="X388">
        <v>14</v>
      </c>
      <c r="AA388">
        <v>1037</v>
      </c>
      <c r="AB388" t="s">
        <v>100</v>
      </c>
    </row>
    <row r="389" spans="1:28" hidden="1" x14ac:dyDescent="0.25">
      <c r="A389" s="16" t="s">
        <v>203</v>
      </c>
      <c r="B389" s="17" t="s">
        <v>204</v>
      </c>
      <c r="C389">
        <v>1.6</v>
      </c>
      <c r="D389">
        <v>13</v>
      </c>
      <c r="E389" s="29" t="str">
        <f>VLOOKUP(U389, method!$A$1:$B$15, 2, 0)</f>
        <v>留後</v>
      </c>
      <c r="F389">
        <v>11</v>
      </c>
      <c r="G389">
        <v>135</v>
      </c>
      <c r="H389" s="46">
        <v>1000</v>
      </c>
      <c r="I389" s="22" t="s">
        <v>33</v>
      </c>
      <c r="J389">
        <v>0</v>
      </c>
      <c r="K389">
        <v>57.12</v>
      </c>
      <c r="L389">
        <v>8</v>
      </c>
      <c r="M389">
        <v>6</v>
      </c>
      <c r="N389">
        <v>25</v>
      </c>
      <c r="O389" t="s">
        <v>532</v>
      </c>
      <c r="P389" s="35" t="s">
        <v>436</v>
      </c>
      <c r="Q389">
        <v>4</v>
      </c>
      <c r="R389">
        <v>59</v>
      </c>
      <c r="S389" s="18" t="s">
        <v>95</v>
      </c>
      <c r="T389" t="s">
        <v>548</v>
      </c>
      <c r="U389">
        <v>14</v>
      </c>
      <c r="V389">
        <v>14</v>
      </c>
      <c r="W389">
        <v>13</v>
      </c>
      <c r="AA389">
        <v>1093</v>
      </c>
      <c r="AB389" t="s">
        <v>16</v>
      </c>
    </row>
    <row r="390" spans="1:28" hidden="1" x14ac:dyDescent="0.25">
      <c r="A390" s="16" t="s">
        <v>203</v>
      </c>
      <c r="B390" s="17" t="s">
        <v>204</v>
      </c>
      <c r="C390">
        <v>2.5</v>
      </c>
      <c r="D390" s="33">
        <v>1</v>
      </c>
      <c r="E390" s="26" t="str">
        <f>VLOOKUP(U390, method!$A$1:$B$15, 2, 0)</f>
        <v>放頭</v>
      </c>
      <c r="F390">
        <v>12</v>
      </c>
      <c r="G390">
        <v>127</v>
      </c>
      <c r="H390" s="46">
        <v>1000</v>
      </c>
      <c r="I390" s="22" t="s">
        <v>33</v>
      </c>
      <c r="J390">
        <v>0</v>
      </c>
      <c r="K390">
        <v>55.57</v>
      </c>
      <c r="L390">
        <v>18</v>
      </c>
      <c r="M390">
        <v>5</v>
      </c>
      <c r="N390">
        <v>25</v>
      </c>
      <c r="O390" t="s">
        <v>631</v>
      </c>
      <c r="P390" s="35" t="s">
        <v>436</v>
      </c>
      <c r="Q390">
        <v>4</v>
      </c>
      <c r="R390">
        <v>52</v>
      </c>
      <c r="S390" s="18" t="s">
        <v>95</v>
      </c>
      <c r="T390" s="10">
        <v>1</v>
      </c>
      <c r="U390">
        <v>3</v>
      </c>
      <c r="V390">
        <v>3</v>
      </c>
      <c r="W390">
        <v>1</v>
      </c>
      <c r="AA390">
        <v>1081</v>
      </c>
      <c r="AB390" t="s">
        <v>100</v>
      </c>
    </row>
    <row r="391" spans="1:28" hidden="1" x14ac:dyDescent="0.25">
      <c r="A391" s="16" t="s">
        <v>203</v>
      </c>
      <c r="B391" s="18" t="s">
        <v>206</v>
      </c>
      <c r="C391">
        <v>11</v>
      </c>
      <c r="D391" s="33">
        <v>3</v>
      </c>
      <c r="E391" s="28" t="str">
        <f>VLOOKUP(U391, method!$A$1:$B$15, 2, 0)</f>
        <v>中前</v>
      </c>
      <c r="F391">
        <v>2</v>
      </c>
      <c r="G391">
        <v>134</v>
      </c>
      <c r="H391" s="44">
        <v>1200</v>
      </c>
      <c r="I391" s="14" t="s">
        <v>50</v>
      </c>
      <c r="J391">
        <v>1</v>
      </c>
      <c r="K391">
        <v>11.06</v>
      </c>
      <c r="L391">
        <v>4</v>
      </c>
      <c r="M391">
        <v>6</v>
      </c>
      <c r="N391">
        <v>25</v>
      </c>
      <c r="O391" s="31" t="s">
        <v>439</v>
      </c>
      <c r="P391" s="36" t="s">
        <v>440</v>
      </c>
      <c r="Q391">
        <v>4</v>
      </c>
      <c r="R391">
        <v>58</v>
      </c>
      <c r="S391" s="15" t="s">
        <v>34</v>
      </c>
      <c r="T391" t="s">
        <v>546</v>
      </c>
      <c r="U391">
        <v>6</v>
      </c>
      <c r="V391">
        <v>5</v>
      </c>
      <c r="W391">
        <v>3</v>
      </c>
      <c r="AA391">
        <v>1127</v>
      </c>
      <c r="AB391" t="s">
        <v>208</v>
      </c>
    </row>
    <row r="392" spans="1:28" hidden="1" x14ac:dyDescent="0.25">
      <c r="A392" s="16" t="s">
        <v>203</v>
      </c>
      <c r="B392" s="18" t="s">
        <v>206</v>
      </c>
      <c r="C392">
        <v>65</v>
      </c>
      <c r="D392">
        <v>8</v>
      </c>
      <c r="E392" s="28" t="str">
        <f>VLOOKUP(U392, method!$A$1:$B$15, 2, 0)</f>
        <v>中前</v>
      </c>
      <c r="F392">
        <v>10</v>
      </c>
      <c r="G392">
        <v>120</v>
      </c>
      <c r="H392" s="44">
        <v>1200</v>
      </c>
      <c r="I392" s="25" t="s">
        <v>26</v>
      </c>
      <c r="J392">
        <v>1</v>
      </c>
      <c r="K392">
        <v>10.14</v>
      </c>
      <c r="L392">
        <v>14</v>
      </c>
      <c r="M392">
        <v>5</v>
      </c>
      <c r="N392">
        <v>25</v>
      </c>
      <c r="O392" s="30" t="s">
        <v>445</v>
      </c>
      <c r="P392" s="35" t="s">
        <v>436</v>
      </c>
      <c r="Q392">
        <v>3</v>
      </c>
      <c r="R392">
        <v>60</v>
      </c>
      <c r="S392" s="15" t="s">
        <v>34</v>
      </c>
      <c r="T392" t="s">
        <v>546</v>
      </c>
      <c r="U392">
        <v>7</v>
      </c>
      <c r="V392">
        <v>6</v>
      </c>
      <c r="W392">
        <v>8</v>
      </c>
      <c r="AA392">
        <v>1138</v>
      </c>
      <c r="AB392" t="s">
        <v>208</v>
      </c>
    </row>
    <row r="393" spans="1:28" hidden="1" x14ac:dyDescent="0.25">
      <c r="A393" s="16" t="s">
        <v>203</v>
      </c>
      <c r="B393" s="18" t="s">
        <v>206</v>
      </c>
      <c r="C393">
        <v>33</v>
      </c>
      <c r="D393">
        <v>8</v>
      </c>
      <c r="E393" s="27" t="str">
        <f>VLOOKUP(U393, method!$A$1:$B$15, 2, 0)</f>
        <v>中後</v>
      </c>
      <c r="F393">
        <v>3</v>
      </c>
      <c r="G393">
        <v>117</v>
      </c>
      <c r="H393" s="46">
        <v>1000</v>
      </c>
      <c r="I393" s="18" t="s">
        <v>201</v>
      </c>
      <c r="J393">
        <v>0</v>
      </c>
      <c r="K393">
        <v>57.02</v>
      </c>
      <c r="L393">
        <v>9</v>
      </c>
      <c r="M393">
        <v>4</v>
      </c>
      <c r="N393">
        <v>25</v>
      </c>
      <c r="O393" s="31" t="s">
        <v>439</v>
      </c>
      <c r="P393" s="35" t="s">
        <v>436</v>
      </c>
      <c r="Q393">
        <v>3</v>
      </c>
      <c r="R393">
        <v>62</v>
      </c>
      <c r="S393" s="15" t="s">
        <v>34</v>
      </c>
      <c r="T393" t="s">
        <v>546</v>
      </c>
      <c r="U393">
        <v>8</v>
      </c>
      <c r="V393">
        <v>8</v>
      </c>
      <c r="W393">
        <v>8</v>
      </c>
      <c r="AA393">
        <v>1136</v>
      </c>
      <c r="AB393" t="s">
        <v>208</v>
      </c>
    </row>
    <row r="394" spans="1:28" hidden="1" x14ac:dyDescent="0.25">
      <c r="A394" s="16" t="s">
        <v>203</v>
      </c>
      <c r="B394" s="18" t="s">
        <v>206</v>
      </c>
      <c r="C394">
        <v>22</v>
      </c>
      <c r="D394">
        <v>8</v>
      </c>
      <c r="E394" s="28" t="str">
        <f>VLOOKUP(U394, method!$A$1:$B$15, 2, 0)</f>
        <v>中前</v>
      </c>
      <c r="F394">
        <v>5</v>
      </c>
      <c r="G394">
        <v>121</v>
      </c>
      <c r="H394" s="44">
        <v>1200</v>
      </c>
      <c r="I394" s="18" t="s">
        <v>201</v>
      </c>
      <c r="J394">
        <v>1</v>
      </c>
      <c r="K394">
        <v>9.7200000000000006</v>
      </c>
      <c r="L394">
        <v>12</v>
      </c>
      <c r="M394">
        <v>3</v>
      </c>
      <c r="N394">
        <v>25</v>
      </c>
      <c r="O394" s="31" t="s">
        <v>439</v>
      </c>
      <c r="P394" s="35" t="s">
        <v>436</v>
      </c>
      <c r="Q394">
        <v>3</v>
      </c>
      <c r="R394">
        <v>63</v>
      </c>
      <c r="S394" s="15" t="s">
        <v>34</v>
      </c>
      <c r="T394" t="s">
        <v>558</v>
      </c>
      <c r="U394">
        <v>6</v>
      </c>
      <c r="V394">
        <v>7</v>
      </c>
      <c r="W394">
        <v>8</v>
      </c>
      <c r="AA394">
        <v>1134</v>
      </c>
      <c r="AB394" t="s">
        <v>208</v>
      </c>
    </row>
    <row r="395" spans="1:28" hidden="1" x14ac:dyDescent="0.25">
      <c r="A395" s="16" t="s">
        <v>203</v>
      </c>
      <c r="B395" s="18" t="s">
        <v>206</v>
      </c>
      <c r="C395">
        <v>18</v>
      </c>
      <c r="D395">
        <v>8</v>
      </c>
      <c r="E395" s="27" t="str">
        <f>VLOOKUP(U395, method!$A$1:$B$15, 2, 0)</f>
        <v>中後</v>
      </c>
      <c r="F395">
        <v>7</v>
      </c>
      <c r="G395">
        <v>115</v>
      </c>
      <c r="H395" s="46">
        <v>1000</v>
      </c>
      <c r="I395" s="20" t="s">
        <v>56</v>
      </c>
      <c r="J395">
        <v>0</v>
      </c>
      <c r="K395">
        <v>57.26</v>
      </c>
      <c r="L395">
        <v>26</v>
      </c>
      <c r="M395">
        <v>2</v>
      </c>
      <c r="N395">
        <v>25</v>
      </c>
      <c r="O395" s="31" t="s">
        <v>435</v>
      </c>
      <c r="P395" s="35" t="s">
        <v>455</v>
      </c>
      <c r="Q395">
        <v>3</v>
      </c>
      <c r="R395">
        <v>63</v>
      </c>
      <c r="S395" s="15" t="s">
        <v>34</v>
      </c>
      <c r="T395">
        <v>5</v>
      </c>
      <c r="U395">
        <v>10</v>
      </c>
      <c r="V395">
        <v>10</v>
      </c>
      <c r="W395">
        <v>8</v>
      </c>
      <c r="AA395">
        <v>1149</v>
      </c>
      <c r="AB395" t="s">
        <v>208</v>
      </c>
    </row>
    <row r="396" spans="1:28" hidden="1" x14ac:dyDescent="0.25">
      <c r="A396" s="16" t="s">
        <v>203</v>
      </c>
      <c r="B396" s="18" t="s">
        <v>206</v>
      </c>
      <c r="C396">
        <v>22</v>
      </c>
      <c r="D396">
        <v>10</v>
      </c>
      <c r="E396" s="28" t="str">
        <f>VLOOKUP(U396, method!$A$1:$B$15, 2, 0)</f>
        <v>中前</v>
      </c>
      <c r="F396">
        <v>8</v>
      </c>
      <c r="G396">
        <v>123</v>
      </c>
      <c r="H396" s="44">
        <v>1200</v>
      </c>
      <c r="I396" s="18" t="s">
        <v>201</v>
      </c>
      <c r="J396">
        <v>1</v>
      </c>
      <c r="K396">
        <v>10.41</v>
      </c>
      <c r="L396">
        <v>22</v>
      </c>
      <c r="M396">
        <v>1</v>
      </c>
      <c r="N396">
        <v>25</v>
      </c>
      <c r="O396" s="31" t="s">
        <v>435</v>
      </c>
      <c r="P396" s="35" t="s">
        <v>455</v>
      </c>
      <c r="Q396">
        <v>3</v>
      </c>
      <c r="R396">
        <v>63</v>
      </c>
      <c r="S396" s="15" t="s">
        <v>34</v>
      </c>
      <c r="T396" t="s">
        <v>664</v>
      </c>
      <c r="U396">
        <v>6</v>
      </c>
      <c r="V396">
        <v>4</v>
      </c>
      <c r="W396">
        <v>10</v>
      </c>
      <c r="AA396">
        <v>1147</v>
      </c>
      <c r="AB396" t="s">
        <v>208</v>
      </c>
    </row>
    <row r="397" spans="1:28" hidden="1" x14ac:dyDescent="0.25">
      <c r="A397" s="16" t="s">
        <v>203</v>
      </c>
      <c r="B397" s="18" t="s">
        <v>206</v>
      </c>
      <c r="C397">
        <v>17</v>
      </c>
      <c r="D397" s="33">
        <v>1</v>
      </c>
      <c r="E397" s="29" t="str">
        <f>VLOOKUP(U397, method!$A$1:$B$15, 2, 0)</f>
        <v>留後</v>
      </c>
      <c r="F397">
        <v>8</v>
      </c>
      <c r="G397">
        <v>134</v>
      </c>
      <c r="H397" s="46">
        <v>1000</v>
      </c>
      <c r="I397" s="18" t="s">
        <v>201</v>
      </c>
      <c r="J397">
        <v>0</v>
      </c>
      <c r="K397">
        <v>57.12</v>
      </c>
      <c r="L397">
        <v>26</v>
      </c>
      <c r="M397">
        <v>12</v>
      </c>
      <c r="N397">
        <v>24</v>
      </c>
      <c r="O397" s="31" t="s">
        <v>451</v>
      </c>
      <c r="P397" s="35" t="s">
        <v>455</v>
      </c>
      <c r="Q397">
        <v>4</v>
      </c>
      <c r="R397">
        <v>58</v>
      </c>
      <c r="S397" s="15" t="s">
        <v>34</v>
      </c>
      <c r="T397" s="10" t="s">
        <v>488</v>
      </c>
      <c r="U397">
        <v>11</v>
      </c>
      <c r="V397">
        <v>10</v>
      </c>
      <c r="W397">
        <v>1</v>
      </c>
      <c r="AA397">
        <v>1138</v>
      </c>
      <c r="AB397" t="s">
        <v>208</v>
      </c>
    </row>
    <row r="398" spans="1:28" hidden="1" x14ac:dyDescent="0.25">
      <c r="A398" s="16" t="s">
        <v>203</v>
      </c>
      <c r="B398" s="18" t="s">
        <v>206</v>
      </c>
      <c r="C398">
        <v>16</v>
      </c>
      <c r="D398">
        <v>7</v>
      </c>
      <c r="E398" s="26" t="str">
        <f>VLOOKUP(U398, method!$A$1:$B$15, 2, 0)</f>
        <v>放頭</v>
      </c>
      <c r="F398">
        <v>10</v>
      </c>
      <c r="G398">
        <v>135</v>
      </c>
      <c r="H398" s="44">
        <v>1200</v>
      </c>
      <c r="I398" s="18" t="s">
        <v>201</v>
      </c>
      <c r="J398">
        <v>1</v>
      </c>
      <c r="K398">
        <v>10.49</v>
      </c>
      <c r="L398">
        <v>27</v>
      </c>
      <c r="M398">
        <v>11</v>
      </c>
      <c r="N398">
        <v>24</v>
      </c>
      <c r="O398" s="31" t="s">
        <v>451</v>
      </c>
      <c r="P398" s="35" t="s">
        <v>455</v>
      </c>
      <c r="Q398">
        <v>4</v>
      </c>
      <c r="R398">
        <v>60</v>
      </c>
      <c r="S398" s="15" t="s">
        <v>34</v>
      </c>
      <c r="T398" t="s">
        <v>456</v>
      </c>
      <c r="U398">
        <v>3</v>
      </c>
      <c r="V398">
        <v>3</v>
      </c>
      <c r="W398">
        <v>7</v>
      </c>
      <c r="AA398">
        <v>1124</v>
      </c>
      <c r="AB398" t="s">
        <v>208</v>
      </c>
    </row>
    <row r="399" spans="1:28" hidden="1" x14ac:dyDescent="0.25">
      <c r="A399" s="16" t="s">
        <v>203</v>
      </c>
      <c r="B399" s="18" t="s">
        <v>206</v>
      </c>
      <c r="C399">
        <v>13</v>
      </c>
      <c r="D399">
        <v>9</v>
      </c>
      <c r="E399" s="26" t="str">
        <f>VLOOKUP(U399, method!$A$1:$B$15, 2, 0)</f>
        <v>放頭</v>
      </c>
      <c r="F399">
        <v>5</v>
      </c>
      <c r="G399">
        <v>135</v>
      </c>
      <c r="H399" s="44">
        <v>1200</v>
      </c>
      <c r="I399" s="18" t="s">
        <v>201</v>
      </c>
      <c r="J399">
        <v>1</v>
      </c>
      <c r="K399">
        <v>10.27</v>
      </c>
      <c r="L399">
        <v>6</v>
      </c>
      <c r="M399">
        <v>11</v>
      </c>
      <c r="N399">
        <v>24</v>
      </c>
      <c r="O399" s="31" t="s">
        <v>439</v>
      </c>
      <c r="P399" s="35" t="s">
        <v>455</v>
      </c>
      <c r="Q399">
        <v>4</v>
      </c>
      <c r="R399">
        <v>60</v>
      </c>
      <c r="S399" s="15" t="s">
        <v>34</v>
      </c>
      <c r="T399" t="s">
        <v>495</v>
      </c>
      <c r="U399">
        <v>3</v>
      </c>
      <c r="V399">
        <v>4</v>
      </c>
      <c r="W399">
        <v>9</v>
      </c>
      <c r="AA399">
        <v>1133</v>
      </c>
      <c r="AB399" t="s">
        <v>1060</v>
      </c>
    </row>
    <row r="400" spans="1:28" hidden="1" x14ac:dyDescent="0.25">
      <c r="A400" s="16" t="s">
        <v>203</v>
      </c>
      <c r="B400" s="18" t="s">
        <v>206</v>
      </c>
      <c r="C400">
        <v>4.8</v>
      </c>
      <c r="D400" s="33">
        <v>2</v>
      </c>
      <c r="E400" s="26" t="str">
        <f>VLOOKUP(U400, method!$A$1:$B$15, 2, 0)</f>
        <v>放頭</v>
      </c>
      <c r="F400">
        <v>4</v>
      </c>
      <c r="G400">
        <v>135</v>
      </c>
      <c r="H400" s="44">
        <v>1200</v>
      </c>
      <c r="I400" s="22" t="s">
        <v>33</v>
      </c>
      <c r="J400">
        <v>1</v>
      </c>
      <c r="K400">
        <v>10.66</v>
      </c>
      <c r="L400">
        <v>9</v>
      </c>
      <c r="M400">
        <v>10</v>
      </c>
      <c r="N400">
        <v>24</v>
      </c>
      <c r="O400" s="31" t="s">
        <v>439</v>
      </c>
      <c r="P400" s="35" t="s">
        <v>455</v>
      </c>
      <c r="Q400">
        <v>4</v>
      </c>
      <c r="R400">
        <v>60</v>
      </c>
      <c r="S400" s="15" t="s">
        <v>34</v>
      </c>
      <c r="T400" t="s">
        <v>519</v>
      </c>
      <c r="U400">
        <v>3</v>
      </c>
      <c r="V400">
        <v>4</v>
      </c>
      <c r="W400">
        <v>2</v>
      </c>
      <c r="AA400">
        <v>1126</v>
      </c>
      <c r="AB400" t="s">
        <v>1061</v>
      </c>
    </row>
    <row r="401" spans="1:28" hidden="1" x14ac:dyDescent="0.25">
      <c r="A401" s="16" t="s">
        <v>203</v>
      </c>
      <c r="B401" s="18" t="s">
        <v>206</v>
      </c>
      <c r="C401">
        <v>8.4</v>
      </c>
      <c r="D401" s="34">
        <v>5</v>
      </c>
      <c r="E401" s="28" t="str">
        <f>VLOOKUP(U401, method!$A$1:$B$15, 2, 0)</f>
        <v>中前</v>
      </c>
      <c r="F401">
        <v>2</v>
      </c>
      <c r="G401">
        <v>119</v>
      </c>
      <c r="H401" s="44">
        <v>1200</v>
      </c>
      <c r="I401" s="18" t="s">
        <v>201</v>
      </c>
      <c r="J401">
        <v>1</v>
      </c>
      <c r="K401">
        <v>11.29</v>
      </c>
      <c r="L401">
        <v>11</v>
      </c>
      <c r="M401">
        <v>9</v>
      </c>
      <c r="N401">
        <v>24</v>
      </c>
      <c r="O401" s="31" t="s">
        <v>439</v>
      </c>
      <c r="P401" s="35" t="s">
        <v>455</v>
      </c>
      <c r="Q401">
        <v>3</v>
      </c>
      <c r="R401">
        <v>61</v>
      </c>
      <c r="S401" s="15" t="s">
        <v>34</v>
      </c>
      <c r="T401">
        <v>3</v>
      </c>
      <c r="U401">
        <v>6</v>
      </c>
      <c r="V401">
        <v>7</v>
      </c>
      <c r="W401">
        <v>5</v>
      </c>
      <c r="AA401">
        <v>1108</v>
      </c>
      <c r="AB401" t="s">
        <v>1061</v>
      </c>
    </row>
    <row r="402" spans="1:28" hidden="1" x14ac:dyDescent="0.25">
      <c r="A402" s="16" t="s">
        <v>203</v>
      </c>
      <c r="B402" s="18" t="s">
        <v>206</v>
      </c>
      <c r="C402">
        <v>57</v>
      </c>
      <c r="D402">
        <v>8</v>
      </c>
      <c r="E402" s="27" t="str">
        <f>VLOOKUP(U402, method!$A$1:$B$15, 2, 0)</f>
        <v>中後</v>
      </c>
      <c r="F402">
        <v>5</v>
      </c>
      <c r="G402">
        <v>116</v>
      </c>
      <c r="H402" s="44">
        <v>1200</v>
      </c>
      <c r="I402" s="18" t="s">
        <v>201</v>
      </c>
      <c r="J402">
        <v>1</v>
      </c>
      <c r="K402">
        <v>9.33</v>
      </c>
      <c r="L402">
        <v>8</v>
      </c>
      <c r="M402">
        <v>9</v>
      </c>
      <c r="N402">
        <v>24</v>
      </c>
      <c r="O402" t="s">
        <v>545</v>
      </c>
      <c r="P402" s="35" t="s">
        <v>455</v>
      </c>
      <c r="Q402">
        <v>3</v>
      </c>
      <c r="R402">
        <v>61</v>
      </c>
      <c r="S402" s="15" t="s">
        <v>34</v>
      </c>
      <c r="T402" t="s">
        <v>529</v>
      </c>
      <c r="U402">
        <v>10</v>
      </c>
      <c r="V402">
        <v>9</v>
      </c>
      <c r="W402">
        <v>8</v>
      </c>
      <c r="AA402">
        <v>1120</v>
      </c>
      <c r="AB402" t="s">
        <v>1061</v>
      </c>
    </row>
    <row r="403" spans="1:28" hidden="1" x14ac:dyDescent="0.25">
      <c r="A403" s="16" t="s">
        <v>203</v>
      </c>
      <c r="B403" s="18" t="s">
        <v>206</v>
      </c>
      <c r="C403">
        <v>92</v>
      </c>
      <c r="D403" s="33">
        <v>3</v>
      </c>
      <c r="E403" s="27" t="str">
        <f>VLOOKUP(U403, method!$A$1:$B$15, 2, 0)</f>
        <v>中後</v>
      </c>
      <c r="F403">
        <v>11</v>
      </c>
      <c r="G403">
        <v>120</v>
      </c>
      <c r="H403" s="44">
        <v>1200</v>
      </c>
      <c r="I403" s="18" t="s">
        <v>201</v>
      </c>
      <c r="J403">
        <v>1</v>
      </c>
      <c r="K403">
        <v>9.7100000000000009</v>
      </c>
      <c r="L403">
        <v>26</v>
      </c>
      <c r="M403">
        <v>6</v>
      </c>
      <c r="N403">
        <v>24</v>
      </c>
      <c r="O403" s="31" t="s">
        <v>435</v>
      </c>
      <c r="P403" s="35" t="s">
        <v>455</v>
      </c>
      <c r="Q403">
        <v>3</v>
      </c>
      <c r="R403">
        <v>61</v>
      </c>
      <c r="S403" s="15" t="s">
        <v>34</v>
      </c>
      <c r="T403" s="10" t="s">
        <v>452</v>
      </c>
      <c r="U403">
        <v>9</v>
      </c>
      <c r="V403">
        <v>7</v>
      </c>
      <c r="W403">
        <v>3</v>
      </c>
      <c r="AA403">
        <v>1148</v>
      </c>
      <c r="AB403" t="s">
        <v>1061</v>
      </c>
    </row>
    <row r="404" spans="1:28" hidden="1" x14ac:dyDescent="0.25">
      <c r="A404" s="16" t="s">
        <v>203</v>
      </c>
      <c r="B404" s="18" t="s">
        <v>206</v>
      </c>
      <c r="C404">
        <v>33</v>
      </c>
      <c r="D404">
        <v>10</v>
      </c>
      <c r="E404" s="27" t="str">
        <f>VLOOKUP(U404, method!$A$1:$B$15, 2, 0)</f>
        <v>中後</v>
      </c>
      <c r="F404">
        <v>10</v>
      </c>
      <c r="G404">
        <v>119</v>
      </c>
      <c r="H404" s="44">
        <v>1200</v>
      </c>
      <c r="I404" s="16" t="s">
        <v>140</v>
      </c>
      <c r="J404">
        <v>1</v>
      </c>
      <c r="K404">
        <v>11.55</v>
      </c>
      <c r="L404">
        <v>5</v>
      </c>
      <c r="M404">
        <v>6</v>
      </c>
      <c r="N404">
        <v>24</v>
      </c>
      <c r="O404" s="31" t="s">
        <v>439</v>
      </c>
      <c r="P404" s="36" t="s">
        <v>440</v>
      </c>
      <c r="Q404">
        <v>3</v>
      </c>
      <c r="R404">
        <v>61</v>
      </c>
      <c r="S404" s="15" t="s">
        <v>34</v>
      </c>
      <c r="T404" t="s">
        <v>533</v>
      </c>
      <c r="U404">
        <v>8</v>
      </c>
      <c r="V404">
        <v>7</v>
      </c>
      <c r="W404">
        <v>10</v>
      </c>
      <c r="AA404">
        <v>1142</v>
      </c>
      <c r="AB404" t="s">
        <v>1061</v>
      </c>
    </row>
    <row r="405" spans="1:28" hidden="1" x14ac:dyDescent="0.25">
      <c r="A405" s="16" t="s">
        <v>203</v>
      </c>
      <c r="B405" s="18" t="s">
        <v>206</v>
      </c>
      <c r="C405">
        <v>13</v>
      </c>
      <c r="D405">
        <v>10</v>
      </c>
      <c r="E405" s="27" t="str">
        <f>VLOOKUP(U405, method!$A$1:$B$15, 2, 0)</f>
        <v>中後</v>
      </c>
      <c r="F405">
        <v>12</v>
      </c>
      <c r="G405">
        <v>116</v>
      </c>
      <c r="H405" s="44">
        <v>1200</v>
      </c>
      <c r="I405" s="18" t="s">
        <v>201</v>
      </c>
      <c r="J405">
        <v>1</v>
      </c>
      <c r="K405">
        <v>11.22</v>
      </c>
      <c r="L405">
        <v>10</v>
      </c>
      <c r="M405">
        <v>4</v>
      </c>
      <c r="N405">
        <v>24</v>
      </c>
      <c r="O405" s="30" t="s">
        <v>445</v>
      </c>
      <c r="P405" s="35" t="s">
        <v>455</v>
      </c>
      <c r="Q405">
        <v>3</v>
      </c>
      <c r="R405">
        <v>61</v>
      </c>
      <c r="S405" s="15" t="s">
        <v>34</v>
      </c>
      <c r="T405" t="s">
        <v>476</v>
      </c>
      <c r="U405">
        <v>8</v>
      </c>
      <c r="V405">
        <v>10</v>
      </c>
      <c r="W405">
        <v>10</v>
      </c>
      <c r="AA405">
        <v>1144</v>
      </c>
      <c r="AB405" t="s">
        <v>1061</v>
      </c>
    </row>
    <row r="406" spans="1:28" hidden="1" x14ac:dyDescent="0.25">
      <c r="A406" s="16" t="s">
        <v>203</v>
      </c>
      <c r="B406" s="18" t="s">
        <v>206</v>
      </c>
      <c r="C406">
        <v>7.5</v>
      </c>
      <c r="D406" s="33">
        <v>2</v>
      </c>
      <c r="E406" s="28" t="str">
        <f>VLOOKUP(U406, method!$A$1:$B$15, 2, 0)</f>
        <v>中前</v>
      </c>
      <c r="F406">
        <v>11</v>
      </c>
      <c r="G406">
        <v>125</v>
      </c>
      <c r="H406" s="44">
        <v>1200</v>
      </c>
      <c r="I406" s="15" t="s">
        <v>441</v>
      </c>
      <c r="J406">
        <v>1</v>
      </c>
      <c r="K406">
        <v>10.47</v>
      </c>
      <c r="L406">
        <v>27</v>
      </c>
      <c r="M406">
        <v>3</v>
      </c>
      <c r="N406">
        <v>24</v>
      </c>
      <c r="O406" s="31" t="s">
        <v>439</v>
      </c>
      <c r="P406" s="35" t="s">
        <v>455</v>
      </c>
      <c r="Q406">
        <v>4</v>
      </c>
      <c r="R406">
        <v>60</v>
      </c>
      <c r="S406" s="15" t="s">
        <v>34</v>
      </c>
      <c r="T406" s="10" t="s">
        <v>597</v>
      </c>
      <c r="U406">
        <v>4</v>
      </c>
      <c r="V406">
        <v>2</v>
      </c>
      <c r="W406">
        <v>2</v>
      </c>
      <c r="AA406">
        <v>1149</v>
      </c>
      <c r="AB406" t="s">
        <v>1061</v>
      </c>
    </row>
    <row r="407" spans="1:28" hidden="1" x14ac:dyDescent="0.25">
      <c r="A407" s="16" t="s">
        <v>203</v>
      </c>
      <c r="B407" s="18" t="s">
        <v>206</v>
      </c>
      <c r="C407">
        <v>13</v>
      </c>
      <c r="D407" s="33">
        <v>1</v>
      </c>
      <c r="E407" s="27" t="str">
        <f>VLOOKUP(U407, method!$A$1:$B$15, 2, 0)</f>
        <v>中後</v>
      </c>
      <c r="F407">
        <v>12</v>
      </c>
      <c r="G407">
        <v>129</v>
      </c>
      <c r="H407" s="44">
        <v>1200</v>
      </c>
      <c r="I407" s="18" t="s">
        <v>201</v>
      </c>
      <c r="J407">
        <v>1</v>
      </c>
      <c r="K407">
        <v>10.41</v>
      </c>
      <c r="L407">
        <v>13</v>
      </c>
      <c r="M407">
        <v>3</v>
      </c>
      <c r="N407">
        <v>24</v>
      </c>
      <c r="O407" s="31" t="s">
        <v>435</v>
      </c>
      <c r="P407" s="35" t="s">
        <v>455</v>
      </c>
      <c r="Q407">
        <v>4</v>
      </c>
      <c r="R407">
        <v>53</v>
      </c>
      <c r="S407" s="15" t="s">
        <v>34</v>
      </c>
      <c r="T407" s="10" t="s">
        <v>526</v>
      </c>
      <c r="U407">
        <v>9</v>
      </c>
      <c r="V407">
        <v>9</v>
      </c>
      <c r="W407">
        <v>1</v>
      </c>
      <c r="AA407">
        <v>1137</v>
      </c>
      <c r="AB407" t="s">
        <v>1061</v>
      </c>
    </row>
    <row r="408" spans="1:28" hidden="1" x14ac:dyDescent="0.25">
      <c r="A408" s="16" t="s">
        <v>203</v>
      </c>
      <c r="B408" s="18" t="s">
        <v>206</v>
      </c>
      <c r="C408">
        <v>9.1</v>
      </c>
      <c r="D408">
        <v>10</v>
      </c>
      <c r="E408" s="27" t="str">
        <f>VLOOKUP(U408, method!$A$1:$B$15, 2, 0)</f>
        <v>中後</v>
      </c>
      <c r="F408">
        <v>9</v>
      </c>
      <c r="G408">
        <v>129</v>
      </c>
      <c r="H408" s="44">
        <v>1200</v>
      </c>
      <c r="I408" s="20" t="s">
        <v>56</v>
      </c>
      <c r="J408">
        <v>1</v>
      </c>
      <c r="K408">
        <v>12.02</v>
      </c>
      <c r="L408">
        <v>28</v>
      </c>
      <c r="M408">
        <v>2</v>
      </c>
      <c r="N408">
        <v>24</v>
      </c>
      <c r="O408" s="31" t="s">
        <v>439</v>
      </c>
      <c r="P408" s="35" t="s">
        <v>455</v>
      </c>
      <c r="Q408">
        <v>4</v>
      </c>
      <c r="R408">
        <v>54</v>
      </c>
      <c r="S408" s="15" t="s">
        <v>34</v>
      </c>
      <c r="T408">
        <v>7</v>
      </c>
      <c r="U408">
        <v>8</v>
      </c>
      <c r="V408">
        <v>9</v>
      </c>
      <c r="W408">
        <v>10</v>
      </c>
      <c r="AA408">
        <v>1122</v>
      </c>
      <c r="AB408" t="s">
        <v>1061</v>
      </c>
    </row>
    <row r="409" spans="1:28" hidden="1" x14ac:dyDescent="0.25">
      <c r="A409" s="16" t="s">
        <v>203</v>
      </c>
      <c r="B409" s="18" t="s">
        <v>206</v>
      </c>
      <c r="C409">
        <v>5.0999999999999996</v>
      </c>
      <c r="D409" s="34">
        <v>4</v>
      </c>
      <c r="E409" s="27" t="str">
        <f>VLOOKUP(U409, method!$A$1:$B$15, 2, 0)</f>
        <v>中後</v>
      </c>
      <c r="F409">
        <v>10</v>
      </c>
      <c r="G409">
        <v>130</v>
      </c>
      <c r="H409" s="44">
        <v>1200</v>
      </c>
      <c r="I409" s="20" t="s">
        <v>56</v>
      </c>
      <c r="J409">
        <v>1</v>
      </c>
      <c r="K409">
        <v>11.36</v>
      </c>
      <c r="L409">
        <v>31</v>
      </c>
      <c r="M409">
        <v>1</v>
      </c>
      <c r="N409">
        <v>24</v>
      </c>
      <c r="O409" s="31" t="s">
        <v>439</v>
      </c>
      <c r="P409" s="35" t="s">
        <v>455</v>
      </c>
      <c r="Q409">
        <v>4</v>
      </c>
      <c r="R409">
        <v>54</v>
      </c>
      <c r="S409" s="15" t="s">
        <v>34</v>
      </c>
      <c r="T409" s="10" t="s">
        <v>597</v>
      </c>
      <c r="U409">
        <v>10</v>
      </c>
      <c r="V409">
        <v>9</v>
      </c>
      <c r="W409">
        <v>4</v>
      </c>
      <c r="AA409">
        <v>1136</v>
      </c>
      <c r="AB409" t="s">
        <v>1061</v>
      </c>
    </row>
    <row r="410" spans="1:28" hidden="1" x14ac:dyDescent="0.25">
      <c r="A410" s="16" t="s">
        <v>203</v>
      </c>
      <c r="B410" s="18" t="s">
        <v>206</v>
      </c>
      <c r="C410">
        <v>6.7</v>
      </c>
      <c r="D410" s="33">
        <v>2</v>
      </c>
      <c r="E410" s="26" t="str">
        <f>VLOOKUP(U410, method!$A$1:$B$15, 2, 0)</f>
        <v>放頭</v>
      </c>
      <c r="F410">
        <v>3</v>
      </c>
      <c r="G410">
        <v>128</v>
      </c>
      <c r="H410" s="44">
        <v>1200</v>
      </c>
      <c r="I410" s="20" t="s">
        <v>56</v>
      </c>
      <c r="J410">
        <v>1</v>
      </c>
      <c r="K410">
        <v>10.01</v>
      </c>
      <c r="L410">
        <v>4</v>
      </c>
      <c r="M410">
        <v>1</v>
      </c>
      <c r="N410">
        <v>24</v>
      </c>
      <c r="O410" s="31" t="s">
        <v>439</v>
      </c>
      <c r="P410" s="35" t="s">
        <v>455</v>
      </c>
      <c r="Q410">
        <v>4</v>
      </c>
      <c r="R410">
        <v>53</v>
      </c>
      <c r="S410" s="15" t="s">
        <v>34</v>
      </c>
      <c r="T410" s="10" t="s">
        <v>597</v>
      </c>
      <c r="U410">
        <v>2</v>
      </c>
      <c r="V410">
        <v>2</v>
      </c>
      <c r="W410">
        <v>2</v>
      </c>
      <c r="AA410">
        <v>1133</v>
      </c>
      <c r="AB410" t="s">
        <v>1061</v>
      </c>
    </row>
    <row r="411" spans="1:28" hidden="1" x14ac:dyDescent="0.25">
      <c r="A411" s="16" t="s">
        <v>203</v>
      </c>
      <c r="B411" s="18" t="s">
        <v>206</v>
      </c>
      <c r="C411">
        <v>16</v>
      </c>
      <c r="D411" s="33">
        <v>2</v>
      </c>
      <c r="E411" s="29" t="str">
        <f>VLOOKUP(U411, method!$A$1:$B$15, 2, 0)</f>
        <v>留後</v>
      </c>
      <c r="F411">
        <v>12</v>
      </c>
      <c r="G411">
        <v>128</v>
      </c>
      <c r="H411" s="44">
        <v>1200</v>
      </c>
      <c r="I411" s="20" t="s">
        <v>56</v>
      </c>
      <c r="J411">
        <v>1</v>
      </c>
      <c r="K411">
        <v>10.53</v>
      </c>
      <c r="L411">
        <v>13</v>
      </c>
      <c r="M411">
        <v>12</v>
      </c>
      <c r="N411">
        <v>23</v>
      </c>
      <c r="O411" s="30" t="s">
        <v>445</v>
      </c>
      <c r="P411" s="35" t="s">
        <v>455</v>
      </c>
      <c r="Q411">
        <v>4</v>
      </c>
      <c r="R411">
        <v>51</v>
      </c>
      <c r="S411" s="15" t="s">
        <v>34</v>
      </c>
      <c r="T411" s="10" t="s">
        <v>613</v>
      </c>
      <c r="U411">
        <v>12</v>
      </c>
      <c r="V411">
        <v>12</v>
      </c>
      <c r="W411">
        <v>2</v>
      </c>
      <c r="AA411">
        <v>1129</v>
      </c>
      <c r="AB411" t="s">
        <v>1061</v>
      </c>
    </row>
    <row r="412" spans="1:28" hidden="1" x14ac:dyDescent="0.25">
      <c r="A412" s="16" t="s">
        <v>203</v>
      </c>
      <c r="B412" s="18" t="s">
        <v>206</v>
      </c>
      <c r="C412">
        <v>12</v>
      </c>
      <c r="D412">
        <v>10</v>
      </c>
      <c r="E412" s="26" t="str">
        <f>VLOOKUP(U412, method!$A$1:$B$15, 2, 0)</f>
        <v>放頭</v>
      </c>
      <c r="F412">
        <v>11</v>
      </c>
      <c r="G412">
        <v>128</v>
      </c>
      <c r="H412" s="44">
        <v>1200</v>
      </c>
      <c r="I412" s="16" t="s">
        <v>71</v>
      </c>
      <c r="J412">
        <v>1</v>
      </c>
      <c r="K412">
        <v>10.84</v>
      </c>
      <c r="L412">
        <v>15</v>
      </c>
      <c r="M412">
        <v>11</v>
      </c>
      <c r="N412">
        <v>23</v>
      </c>
      <c r="O412" s="30" t="s">
        <v>445</v>
      </c>
      <c r="P412" s="35" t="s">
        <v>455</v>
      </c>
      <c r="Q412">
        <v>4</v>
      </c>
      <c r="R412">
        <v>53</v>
      </c>
      <c r="S412" s="15" t="s">
        <v>34</v>
      </c>
      <c r="T412" t="s">
        <v>664</v>
      </c>
      <c r="U412">
        <v>1</v>
      </c>
      <c r="V412">
        <v>2</v>
      </c>
      <c r="W412">
        <v>10</v>
      </c>
      <c r="AA412">
        <v>1118</v>
      </c>
      <c r="AB412" t="s">
        <v>1072</v>
      </c>
    </row>
    <row r="413" spans="1:28" hidden="1" x14ac:dyDescent="0.25">
      <c r="A413" s="16" t="s">
        <v>203</v>
      </c>
      <c r="B413" s="18" t="s">
        <v>206</v>
      </c>
      <c r="C413">
        <v>15</v>
      </c>
      <c r="D413">
        <v>7</v>
      </c>
      <c r="E413" s="28" t="str">
        <f>VLOOKUP(U413, method!$A$1:$B$15, 2, 0)</f>
        <v>中前</v>
      </c>
      <c r="F413">
        <v>7</v>
      </c>
      <c r="G413">
        <v>131</v>
      </c>
      <c r="H413" s="44">
        <v>1200</v>
      </c>
      <c r="I413" s="16" t="s">
        <v>140</v>
      </c>
      <c r="J413">
        <v>1</v>
      </c>
      <c r="K413">
        <v>10.16</v>
      </c>
      <c r="L413">
        <v>25</v>
      </c>
      <c r="M413">
        <v>10</v>
      </c>
      <c r="N413">
        <v>23</v>
      </c>
      <c r="O413" t="s">
        <v>511</v>
      </c>
      <c r="P413" s="35" t="s">
        <v>455</v>
      </c>
      <c r="Q413">
        <v>4</v>
      </c>
      <c r="R413">
        <v>55</v>
      </c>
      <c r="S413" s="15" t="s">
        <v>34</v>
      </c>
      <c r="T413" t="s">
        <v>679</v>
      </c>
      <c r="U413">
        <v>4</v>
      </c>
      <c r="V413">
        <v>5</v>
      </c>
      <c r="W413">
        <v>7</v>
      </c>
      <c r="AA413">
        <v>1117</v>
      </c>
      <c r="AB413" t="s">
        <v>208</v>
      </c>
    </row>
    <row r="414" spans="1:28" hidden="1" x14ac:dyDescent="0.25">
      <c r="A414" s="16" t="s">
        <v>203</v>
      </c>
      <c r="B414" s="18" t="s">
        <v>206</v>
      </c>
      <c r="C414">
        <v>8.1999999999999993</v>
      </c>
      <c r="D414">
        <v>6</v>
      </c>
      <c r="E414" s="28" t="str">
        <f>VLOOKUP(U414, method!$A$1:$B$15, 2, 0)</f>
        <v>中前</v>
      </c>
      <c r="F414">
        <v>4</v>
      </c>
      <c r="G414">
        <v>128</v>
      </c>
      <c r="H414" s="46">
        <v>1000</v>
      </c>
      <c r="I414" s="15" t="s">
        <v>391</v>
      </c>
      <c r="J414">
        <v>0</v>
      </c>
      <c r="K414">
        <v>57.89</v>
      </c>
      <c r="L414">
        <v>11</v>
      </c>
      <c r="M414">
        <v>10</v>
      </c>
      <c r="N414">
        <v>23</v>
      </c>
      <c r="O414" s="31" t="s">
        <v>439</v>
      </c>
      <c r="P414" s="35" t="s">
        <v>455</v>
      </c>
      <c r="Q414">
        <v>4</v>
      </c>
      <c r="R414">
        <v>55</v>
      </c>
      <c r="S414" s="15" t="s">
        <v>34</v>
      </c>
      <c r="T414" s="10">
        <v>2</v>
      </c>
      <c r="U414">
        <v>7</v>
      </c>
      <c r="V414">
        <v>5</v>
      </c>
      <c r="W414">
        <v>6</v>
      </c>
      <c r="AA414">
        <v>1109</v>
      </c>
      <c r="AB414" t="s">
        <v>208</v>
      </c>
    </row>
    <row r="415" spans="1:28" hidden="1" x14ac:dyDescent="0.25">
      <c r="A415" s="16" t="s">
        <v>203</v>
      </c>
      <c r="B415" s="18" t="s">
        <v>206</v>
      </c>
      <c r="C415">
        <v>6.5</v>
      </c>
      <c r="D415" s="33">
        <v>3</v>
      </c>
      <c r="E415" s="28" t="str">
        <f>VLOOKUP(U415, method!$A$1:$B$15, 2, 0)</f>
        <v>中前</v>
      </c>
      <c r="F415">
        <v>7</v>
      </c>
      <c r="G415">
        <v>132</v>
      </c>
      <c r="H415" s="46">
        <v>1000</v>
      </c>
      <c r="I415" s="22" t="s">
        <v>33</v>
      </c>
      <c r="J415">
        <v>0</v>
      </c>
      <c r="K415">
        <v>57.33</v>
      </c>
      <c r="L415">
        <v>12</v>
      </c>
      <c r="M415">
        <v>7</v>
      </c>
      <c r="N415">
        <v>23</v>
      </c>
      <c r="O415" s="30" t="s">
        <v>445</v>
      </c>
      <c r="P415" s="35" t="s">
        <v>436</v>
      </c>
      <c r="Q415">
        <v>4</v>
      </c>
      <c r="R415">
        <v>56</v>
      </c>
      <c r="S415" s="15" t="s">
        <v>34</v>
      </c>
      <c r="T415" t="s">
        <v>536</v>
      </c>
      <c r="U415">
        <v>4</v>
      </c>
      <c r="V415">
        <v>4</v>
      </c>
      <c r="W415">
        <v>3</v>
      </c>
      <c r="AA415">
        <v>1111</v>
      </c>
      <c r="AB415" t="s">
        <v>208</v>
      </c>
    </row>
    <row r="416" spans="1:28" hidden="1" x14ac:dyDescent="0.25">
      <c r="A416" s="16" t="s">
        <v>203</v>
      </c>
      <c r="B416" s="18" t="s">
        <v>206</v>
      </c>
      <c r="C416">
        <v>6.4</v>
      </c>
      <c r="D416" s="33">
        <v>3</v>
      </c>
      <c r="E416" s="26" t="str">
        <f>VLOOKUP(U416, method!$A$1:$B$15, 2, 0)</f>
        <v>放頭</v>
      </c>
      <c r="F416">
        <v>9</v>
      </c>
      <c r="G416">
        <v>132</v>
      </c>
      <c r="H416" s="44">
        <v>1200</v>
      </c>
      <c r="I416" s="22" t="s">
        <v>33</v>
      </c>
      <c r="J416">
        <v>1</v>
      </c>
      <c r="K416">
        <v>10.3</v>
      </c>
      <c r="L416">
        <v>28</v>
      </c>
      <c r="M416">
        <v>6</v>
      </c>
      <c r="N416">
        <v>23</v>
      </c>
      <c r="O416" s="31" t="s">
        <v>435</v>
      </c>
      <c r="P416" s="35" t="s">
        <v>455</v>
      </c>
      <c r="Q416">
        <v>4</v>
      </c>
      <c r="R416">
        <v>56</v>
      </c>
      <c r="S416" s="15" t="s">
        <v>34</v>
      </c>
      <c r="T416" s="10" t="s">
        <v>552</v>
      </c>
      <c r="U416">
        <v>1</v>
      </c>
      <c r="V416">
        <v>1</v>
      </c>
      <c r="W416">
        <v>3</v>
      </c>
      <c r="AA416">
        <v>1117</v>
      </c>
      <c r="AB416" t="s">
        <v>1076</v>
      </c>
    </row>
    <row r="417" spans="1:28" hidden="1" x14ac:dyDescent="0.25">
      <c r="A417" s="16" t="s">
        <v>203</v>
      </c>
      <c r="B417" s="18" t="s">
        <v>206</v>
      </c>
      <c r="C417">
        <v>22</v>
      </c>
      <c r="D417">
        <v>9</v>
      </c>
      <c r="E417" s="27" t="str">
        <f>VLOOKUP(U417, method!$A$1:$B$15, 2, 0)</f>
        <v>中後</v>
      </c>
      <c r="F417">
        <v>3</v>
      </c>
      <c r="G417">
        <v>133</v>
      </c>
      <c r="H417" s="46">
        <v>1000</v>
      </c>
      <c r="I417" s="20" t="s">
        <v>56</v>
      </c>
      <c r="J417">
        <v>0</v>
      </c>
      <c r="K417">
        <v>56.55</v>
      </c>
      <c r="L417">
        <v>21</v>
      </c>
      <c r="M417">
        <v>5</v>
      </c>
      <c r="N417">
        <v>23</v>
      </c>
      <c r="O417" t="s">
        <v>631</v>
      </c>
      <c r="P417" s="35" t="s">
        <v>455</v>
      </c>
      <c r="Q417">
        <v>4</v>
      </c>
      <c r="R417">
        <v>57</v>
      </c>
      <c r="S417" s="15" t="s">
        <v>34</v>
      </c>
      <c r="T417" t="s">
        <v>573</v>
      </c>
      <c r="U417">
        <v>9</v>
      </c>
      <c r="V417">
        <v>11</v>
      </c>
      <c r="W417">
        <v>9</v>
      </c>
      <c r="AA417">
        <v>1102</v>
      </c>
      <c r="AB417" t="s">
        <v>42</v>
      </c>
    </row>
    <row r="418" spans="1:28" hidden="1" x14ac:dyDescent="0.25">
      <c r="A418" s="16" t="s">
        <v>203</v>
      </c>
      <c r="B418" s="18" t="s">
        <v>206</v>
      </c>
      <c r="C418">
        <v>6.4</v>
      </c>
      <c r="D418" s="33">
        <v>3</v>
      </c>
      <c r="E418" s="26" t="str">
        <f>VLOOKUP(U418, method!$A$1:$B$15, 2, 0)</f>
        <v>放頭</v>
      </c>
      <c r="F418">
        <v>9</v>
      </c>
      <c r="G418">
        <v>132</v>
      </c>
      <c r="H418" s="44">
        <v>1200</v>
      </c>
      <c r="I418" s="22" t="s">
        <v>33</v>
      </c>
      <c r="J418">
        <v>1</v>
      </c>
      <c r="K418">
        <v>10.19</v>
      </c>
      <c r="L418">
        <v>26</v>
      </c>
      <c r="M418">
        <v>4</v>
      </c>
      <c r="N418">
        <v>23</v>
      </c>
      <c r="O418" s="31" t="s">
        <v>451</v>
      </c>
      <c r="P418" s="35" t="s">
        <v>455</v>
      </c>
      <c r="Q418">
        <v>4</v>
      </c>
      <c r="R418">
        <v>57</v>
      </c>
      <c r="S418" s="15" t="s">
        <v>34</v>
      </c>
      <c r="T418" s="10" t="s">
        <v>442</v>
      </c>
      <c r="U418">
        <v>2</v>
      </c>
      <c r="V418">
        <v>1</v>
      </c>
      <c r="W418">
        <v>3</v>
      </c>
      <c r="AA418">
        <v>1111</v>
      </c>
      <c r="AB418" t="s">
        <v>42</v>
      </c>
    </row>
    <row r="419" spans="1:28" hidden="1" x14ac:dyDescent="0.25">
      <c r="A419" s="16" t="s">
        <v>203</v>
      </c>
      <c r="B419" s="18" t="s">
        <v>206</v>
      </c>
      <c r="C419">
        <v>14</v>
      </c>
      <c r="D419">
        <v>10</v>
      </c>
      <c r="E419" s="28" t="str">
        <f>VLOOKUP(U419, method!$A$1:$B$15, 2, 0)</f>
        <v>中前</v>
      </c>
      <c r="F419">
        <v>11</v>
      </c>
      <c r="G419">
        <v>132</v>
      </c>
      <c r="H419" s="44">
        <v>1200</v>
      </c>
      <c r="I419" s="20" t="s">
        <v>56</v>
      </c>
      <c r="J419">
        <v>1</v>
      </c>
      <c r="K419">
        <v>11.49</v>
      </c>
      <c r="L419">
        <v>26</v>
      </c>
      <c r="M419">
        <v>3</v>
      </c>
      <c r="N419">
        <v>23</v>
      </c>
      <c r="O419" t="s">
        <v>631</v>
      </c>
      <c r="P419" s="35" t="s">
        <v>455</v>
      </c>
      <c r="Q419">
        <v>4</v>
      </c>
      <c r="R419">
        <v>57</v>
      </c>
      <c r="S419" s="15" t="s">
        <v>34</v>
      </c>
      <c r="T419" t="s">
        <v>548</v>
      </c>
      <c r="U419">
        <v>4</v>
      </c>
      <c r="V419">
        <v>3</v>
      </c>
      <c r="W419">
        <v>10</v>
      </c>
      <c r="AA419">
        <v>1109</v>
      </c>
      <c r="AB419" t="s">
        <v>42</v>
      </c>
    </row>
    <row r="420" spans="1:28" hidden="1" x14ac:dyDescent="0.25">
      <c r="A420" s="16" t="s">
        <v>203</v>
      </c>
      <c r="B420" s="18" t="s">
        <v>206</v>
      </c>
      <c r="C420">
        <v>5.3</v>
      </c>
      <c r="D420">
        <v>6</v>
      </c>
      <c r="E420" s="28" t="str">
        <f>VLOOKUP(U420, method!$A$1:$B$15, 2, 0)</f>
        <v>中前</v>
      </c>
      <c r="F420">
        <v>8</v>
      </c>
      <c r="G420">
        <v>134</v>
      </c>
      <c r="H420" s="44">
        <v>1200</v>
      </c>
      <c r="I420" s="20" t="s">
        <v>56</v>
      </c>
      <c r="J420">
        <v>1</v>
      </c>
      <c r="K420">
        <v>10.57</v>
      </c>
      <c r="L420">
        <v>1</v>
      </c>
      <c r="M420">
        <v>3</v>
      </c>
      <c r="N420">
        <v>23</v>
      </c>
      <c r="O420" s="31" t="s">
        <v>439</v>
      </c>
      <c r="P420" s="35" t="s">
        <v>455</v>
      </c>
      <c r="Q420">
        <v>4</v>
      </c>
      <c r="R420">
        <v>57</v>
      </c>
      <c r="S420" s="15" t="s">
        <v>34</v>
      </c>
      <c r="T420" t="s">
        <v>495</v>
      </c>
      <c r="U420">
        <v>5</v>
      </c>
      <c r="V420">
        <v>6</v>
      </c>
      <c r="W420">
        <v>6</v>
      </c>
      <c r="AA420">
        <v>1112</v>
      </c>
      <c r="AB420" t="s">
        <v>42</v>
      </c>
    </row>
    <row r="421" spans="1:28" hidden="1" x14ac:dyDescent="0.25">
      <c r="A421" s="16" t="s">
        <v>203</v>
      </c>
      <c r="B421" s="18" t="s">
        <v>206</v>
      </c>
      <c r="C421">
        <v>11</v>
      </c>
      <c r="D421" s="33">
        <v>3</v>
      </c>
      <c r="E421" s="28" t="str">
        <f>VLOOKUP(U421, method!$A$1:$B$15, 2, 0)</f>
        <v>中前</v>
      </c>
      <c r="F421">
        <v>9</v>
      </c>
      <c r="G421">
        <v>131</v>
      </c>
      <c r="H421" s="44">
        <v>1200</v>
      </c>
      <c r="I421" s="20" t="s">
        <v>56</v>
      </c>
      <c r="J421">
        <v>1</v>
      </c>
      <c r="K421">
        <v>9.6199999999999992</v>
      </c>
      <c r="L421">
        <v>1</v>
      </c>
      <c r="M421">
        <v>2</v>
      </c>
      <c r="N421">
        <v>23</v>
      </c>
      <c r="O421" s="31" t="s">
        <v>439</v>
      </c>
      <c r="P421" s="35" t="s">
        <v>455</v>
      </c>
      <c r="Q421">
        <v>4</v>
      </c>
      <c r="R421">
        <v>55</v>
      </c>
      <c r="S421" s="15" t="s">
        <v>34</v>
      </c>
      <c r="T421" s="10" t="s">
        <v>488</v>
      </c>
      <c r="U421">
        <v>6</v>
      </c>
      <c r="V421">
        <v>6</v>
      </c>
      <c r="W421">
        <v>3</v>
      </c>
      <c r="AA421">
        <v>1112</v>
      </c>
      <c r="AB421" t="s">
        <v>42</v>
      </c>
    </row>
    <row r="422" spans="1:28" hidden="1" x14ac:dyDescent="0.25">
      <c r="A422" s="16" t="s">
        <v>203</v>
      </c>
      <c r="B422" s="18" t="s">
        <v>206</v>
      </c>
      <c r="C422">
        <v>6</v>
      </c>
      <c r="D422" s="33">
        <v>1</v>
      </c>
      <c r="E422" s="28" t="str">
        <f>VLOOKUP(U422, method!$A$1:$B$15, 2, 0)</f>
        <v>中前</v>
      </c>
      <c r="F422">
        <v>9</v>
      </c>
      <c r="G422">
        <v>126</v>
      </c>
      <c r="H422" s="44">
        <v>1200</v>
      </c>
      <c r="I422" s="20" t="s">
        <v>56</v>
      </c>
      <c r="J422">
        <v>1</v>
      </c>
      <c r="K422">
        <v>10.55</v>
      </c>
      <c r="L422">
        <v>4</v>
      </c>
      <c r="M422">
        <v>1</v>
      </c>
      <c r="N422">
        <v>23</v>
      </c>
      <c r="O422" s="31" t="s">
        <v>439</v>
      </c>
      <c r="P422" s="35" t="s">
        <v>455</v>
      </c>
      <c r="Q422">
        <v>4</v>
      </c>
      <c r="R422">
        <v>50</v>
      </c>
      <c r="S422" s="15" t="s">
        <v>34</v>
      </c>
      <c r="T422" s="10" t="s">
        <v>539</v>
      </c>
      <c r="U422">
        <v>4</v>
      </c>
      <c r="V422">
        <v>3</v>
      </c>
      <c r="W422">
        <v>1</v>
      </c>
      <c r="AA422">
        <v>1113</v>
      </c>
      <c r="AB422" t="s">
        <v>42</v>
      </c>
    </row>
    <row r="423" spans="1:28" hidden="1" x14ac:dyDescent="0.25">
      <c r="A423" s="16" t="s">
        <v>203</v>
      </c>
      <c r="B423" s="18" t="s">
        <v>206</v>
      </c>
      <c r="C423">
        <v>11</v>
      </c>
      <c r="D423" s="33">
        <v>1</v>
      </c>
      <c r="E423" s="28" t="str">
        <f>VLOOKUP(U423, method!$A$1:$B$15, 2, 0)</f>
        <v>中前</v>
      </c>
      <c r="F423">
        <v>5</v>
      </c>
      <c r="G423">
        <v>119</v>
      </c>
      <c r="H423" s="44">
        <v>1200</v>
      </c>
      <c r="I423" s="20" t="s">
        <v>56</v>
      </c>
      <c r="J423">
        <v>1</v>
      </c>
      <c r="K423">
        <v>9.81</v>
      </c>
      <c r="L423">
        <v>14</v>
      </c>
      <c r="M423">
        <v>12</v>
      </c>
      <c r="N423">
        <v>22</v>
      </c>
      <c r="O423" s="30" t="s">
        <v>445</v>
      </c>
      <c r="P423" s="35" t="s">
        <v>455</v>
      </c>
      <c r="Q423">
        <v>4</v>
      </c>
      <c r="R423">
        <v>43</v>
      </c>
      <c r="S423" s="15" t="s">
        <v>34</v>
      </c>
      <c r="T423" s="10" t="s">
        <v>376</v>
      </c>
      <c r="U423">
        <v>4</v>
      </c>
      <c r="V423">
        <v>4</v>
      </c>
      <c r="W423">
        <v>1</v>
      </c>
      <c r="AA423">
        <v>1096</v>
      </c>
      <c r="AB423" t="s">
        <v>1086</v>
      </c>
    </row>
    <row r="424" spans="1:28" hidden="1" x14ac:dyDescent="0.25">
      <c r="A424" s="16" t="s">
        <v>203</v>
      </c>
      <c r="B424" s="18" t="s">
        <v>206</v>
      </c>
      <c r="C424">
        <v>17</v>
      </c>
      <c r="D424">
        <v>9</v>
      </c>
      <c r="E424" s="27" t="str">
        <f>VLOOKUP(U424, method!$A$1:$B$15, 2, 0)</f>
        <v>中後</v>
      </c>
      <c r="F424">
        <v>7</v>
      </c>
      <c r="G424">
        <v>120</v>
      </c>
      <c r="H424" s="46">
        <v>1400</v>
      </c>
      <c r="I424" s="15" t="s">
        <v>391</v>
      </c>
      <c r="J424">
        <v>1</v>
      </c>
      <c r="K424">
        <v>22.52</v>
      </c>
      <c r="L424">
        <v>20</v>
      </c>
      <c r="M424">
        <v>11</v>
      </c>
      <c r="N424">
        <v>22</v>
      </c>
      <c r="O424" t="s">
        <v>469</v>
      </c>
      <c r="P424" s="35" t="s">
        <v>436</v>
      </c>
      <c r="Q424">
        <v>4</v>
      </c>
      <c r="R424">
        <v>45</v>
      </c>
      <c r="S424" s="15" t="s">
        <v>34</v>
      </c>
      <c r="T424" t="s">
        <v>508</v>
      </c>
      <c r="U424">
        <v>9</v>
      </c>
      <c r="V424">
        <v>11</v>
      </c>
      <c r="W424">
        <v>12</v>
      </c>
      <c r="X424">
        <v>9</v>
      </c>
      <c r="AA424">
        <v>1111</v>
      </c>
      <c r="AB424" t="s">
        <v>1088</v>
      </c>
    </row>
    <row r="425" spans="1:28" hidden="1" x14ac:dyDescent="0.25">
      <c r="A425" s="16" t="s">
        <v>203</v>
      </c>
      <c r="B425" s="18" t="s">
        <v>206</v>
      </c>
      <c r="C425">
        <v>16</v>
      </c>
      <c r="D425" s="34">
        <v>5</v>
      </c>
      <c r="E425" s="28" t="str">
        <f>VLOOKUP(U425, method!$A$1:$B$15, 2, 0)</f>
        <v>中前</v>
      </c>
      <c r="F425">
        <v>1</v>
      </c>
      <c r="G425">
        <v>120</v>
      </c>
      <c r="H425" s="44">
        <v>1200</v>
      </c>
      <c r="I425" s="15" t="s">
        <v>391</v>
      </c>
      <c r="J425">
        <v>1</v>
      </c>
      <c r="K425">
        <v>9.34</v>
      </c>
      <c r="L425">
        <v>23</v>
      </c>
      <c r="M425">
        <v>10</v>
      </c>
      <c r="N425">
        <v>22</v>
      </c>
      <c r="O425" t="s">
        <v>469</v>
      </c>
      <c r="P425" s="35" t="s">
        <v>436</v>
      </c>
      <c r="Q425">
        <v>4</v>
      </c>
      <c r="R425">
        <v>47</v>
      </c>
      <c r="S425" s="15" t="s">
        <v>34</v>
      </c>
      <c r="T425" t="s">
        <v>536</v>
      </c>
      <c r="U425">
        <v>6</v>
      </c>
      <c r="V425">
        <v>6</v>
      </c>
      <c r="W425">
        <v>5</v>
      </c>
      <c r="AA425">
        <v>1101</v>
      </c>
      <c r="AB425" t="s">
        <v>1088</v>
      </c>
    </row>
    <row r="426" spans="1:28" hidden="1" x14ac:dyDescent="0.25">
      <c r="A426" s="16" t="s">
        <v>203</v>
      </c>
      <c r="B426" s="19" t="s">
        <v>210</v>
      </c>
      <c r="C426">
        <v>35</v>
      </c>
      <c r="D426">
        <v>6</v>
      </c>
      <c r="E426" s="29" t="str">
        <f>VLOOKUP(U426, method!$A$1:$B$15, 2, 0)</f>
        <v>留後</v>
      </c>
      <c r="F426">
        <v>4</v>
      </c>
      <c r="G426">
        <v>134</v>
      </c>
      <c r="H426" s="46">
        <v>1000</v>
      </c>
      <c r="I426" s="22" t="s">
        <v>33</v>
      </c>
      <c r="J426">
        <v>0</v>
      </c>
      <c r="K426">
        <v>56.76</v>
      </c>
      <c r="L426">
        <v>22</v>
      </c>
      <c r="M426">
        <v>6</v>
      </c>
      <c r="N426">
        <v>25</v>
      </c>
      <c r="O426" t="s">
        <v>545</v>
      </c>
      <c r="P426" s="35" t="s">
        <v>455</v>
      </c>
      <c r="Q426">
        <v>4</v>
      </c>
      <c r="R426">
        <v>57</v>
      </c>
      <c r="S426" s="15" t="s">
        <v>103</v>
      </c>
      <c r="T426">
        <v>6</v>
      </c>
      <c r="U426">
        <v>13</v>
      </c>
      <c r="V426">
        <v>9</v>
      </c>
      <c r="W426">
        <v>6</v>
      </c>
      <c r="AA426">
        <v>1080</v>
      </c>
      <c r="AB426" t="s">
        <v>211</v>
      </c>
    </row>
    <row r="427" spans="1:28" hidden="1" x14ac:dyDescent="0.25">
      <c r="A427" s="16" t="s">
        <v>203</v>
      </c>
      <c r="B427" s="19" t="s">
        <v>210</v>
      </c>
      <c r="C427">
        <v>10</v>
      </c>
      <c r="D427">
        <v>6</v>
      </c>
      <c r="E427" s="28" t="str">
        <f>VLOOKUP(U427, method!$A$1:$B$15, 2, 0)</f>
        <v>中前</v>
      </c>
      <c r="F427">
        <v>3</v>
      </c>
      <c r="G427">
        <v>135</v>
      </c>
      <c r="H427" s="46">
        <v>1000</v>
      </c>
      <c r="I427" s="17" t="s">
        <v>399</v>
      </c>
      <c r="J427">
        <v>0</v>
      </c>
      <c r="K427">
        <v>56.53</v>
      </c>
      <c r="L427">
        <v>2</v>
      </c>
      <c r="M427">
        <v>3</v>
      </c>
      <c r="N427">
        <v>25</v>
      </c>
      <c r="O427" t="s">
        <v>551</v>
      </c>
      <c r="P427" s="35" t="s">
        <v>455</v>
      </c>
      <c r="Q427">
        <v>4</v>
      </c>
      <c r="R427">
        <v>59</v>
      </c>
      <c r="S427" s="15" t="s">
        <v>103</v>
      </c>
      <c r="T427" t="s">
        <v>664</v>
      </c>
      <c r="U427">
        <v>7</v>
      </c>
      <c r="V427">
        <v>7</v>
      </c>
      <c r="W427">
        <v>6</v>
      </c>
      <c r="AA427">
        <v>1082</v>
      </c>
      <c r="AB427" t="s">
        <v>211</v>
      </c>
    </row>
    <row r="428" spans="1:28" hidden="1" x14ac:dyDescent="0.25">
      <c r="A428" s="16" t="s">
        <v>203</v>
      </c>
      <c r="B428" s="19" t="s">
        <v>210</v>
      </c>
      <c r="C428">
        <v>14</v>
      </c>
      <c r="D428" s="34">
        <v>4</v>
      </c>
      <c r="E428" s="29" t="str">
        <f>VLOOKUP(U428, method!$A$1:$B$15, 2, 0)</f>
        <v>留後</v>
      </c>
      <c r="F428">
        <v>12</v>
      </c>
      <c r="G428">
        <v>135</v>
      </c>
      <c r="H428" s="46">
        <v>1000</v>
      </c>
      <c r="I428" s="19" t="s">
        <v>388</v>
      </c>
      <c r="J428">
        <v>0</v>
      </c>
      <c r="K428">
        <v>57.56</v>
      </c>
      <c r="L428">
        <v>19</v>
      </c>
      <c r="M428">
        <v>2</v>
      </c>
      <c r="N428">
        <v>25</v>
      </c>
      <c r="O428" s="30" t="s">
        <v>445</v>
      </c>
      <c r="P428" s="35" t="s">
        <v>455</v>
      </c>
      <c r="Q428">
        <v>4</v>
      </c>
      <c r="R428">
        <v>60</v>
      </c>
      <c r="S428" s="15" t="s">
        <v>103</v>
      </c>
      <c r="T428" t="s">
        <v>529</v>
      </c>
      <c r="U428">
        <v>12</v>
      </c>
      <c r="V428">
        <v>11</v>
      </c>
      <c r="W428">
        <v>4</v>
      </c>
      <c r="AA428">
        <v>1081</v>
      </c>
      <c r="AB428" t="s">
        <v>211</v>
      </c>
    </row>
    <row r="429" spans="1:28" hidden="1" x14ac:dyDescent="0.25">
      <c r="A429" s="16" t="s">
        <v>203</v>
      </c>
      <c r="B429" s="19" t="s">
        <v>210</v>
      </c>
      <c r="C429">
        <v>50</v>
      </c>
      <c r="D429">
        <v>6</v>
      </c>
      <c r="E429" s="29" t="str">
        <f>VLOOKUP(U429, method!$A$1:$B$15, 2, 0)</f>
        <v>留後</v>
      </c>
      <c r="F429">
        <v>10</v>
      </c>
      <c r="G429">
        <v>119</v>
      </c>
      <c r="H429" s="46">
        <v>1000</v>
      </c>
      <c r="I429" s="24" t="s">
        <v>146</v>
      </c>
      <c r="J429">
        <v>0</v>
      </c>
      <c r="K429">
        <v>57.01</v>
      </c>
      <c r="L429">
        <v>5</v>
      </c>
      <c r="M429">
        <v>2</v>
      </c>
      <c r="N429">
        <v>25</v>
      </c>
      <c r="O429" s="31" t="s">
        <v>439</v>
      </c>
      <c r="P429" s="35" t="s">
        <v>455</v>
      </c>
      <c r="Q429">
        <v>3</v>
      </c>
      <c r="R429">
        <v>61</v>
      </c>
      <c r="S429" s="15" t="s">
        <v>103</v>
      </c>
      <c r="T429" s="10" t="s">
        <v>442</v>
      </c>
      <c r="U429">
        <v>12</v>
      </c>
      <c r="V429">
        <v>9</v>
      </c>
      <c r="W429">
        <v>6</v>
      </c>
      <c r="AA429">
        <v>1076</v>
      </c>
      <c r="AB429" t="s">
        <v>211</v>
      </c>
    </row>
    <row r="430" spans="1:28" hidden="1" x14ac:dyDescent="0.25">
      <c r="A430" s="16" t="s">
        <v>203</v>
      </c>
      <c r="B430" s="19" t="s">
        <v>210</v>
      </c>
      <c r="C430">
        <v>9.8000000000000007</v>
      </c>
      <c r="D430">
        <v>12</v>
      </c>
      <c r="E430" s="28" t="str">
        <f>VLOOKUP(U430, method!$A$1:$B$15, 2, 0)</f>
        <v>中前</v>
      </c>
      <c r="F430">
        <v>4</v>
      </c>
      <c r="G430">
        <v>120</v>
      </c>
      <c r="H430" s="46">
        <v>1000</v>
      </c>
      <c r="I430" s="24" t="s">
        <v>146</v>
      </c>
      <c r="J430">
        <v>0</v>
      </c>
      <c r="K430">
        <v>59.11</v>
      </c>
      <c r="L430">
        <v>26</v>
      </c>
      <c r="M430">
        <v>1</v>
      </c>
      <c r="N430">
        <v>25</v>
      </c>
      <c r="O430" t="s">
        <v>491</v>
      </c>
      <c r="P430" s="35" t="s">
        <v>455</v>
      </c>
      <c r="Q430">
        <v>3</v>
      </c>
      <c r="R430">
        <v>62</v>
      </c>
      <c r="S430" s="15" t="s">
        <v>103</v>
      </c>
      <c r="T430" t="s">
        <v>1028</v>
      </c>
      <c r="U430">
        <v>6</v>
      </c>
      <c r="V430">
        <v>10</v>
      </c>
      <c r="W430">
        <v>12</v>
      </c>
      <c r="AA430">
        <v>1084</v>
      </c>
      <c r="AB430" t="s">
        <v>211</v>
      </c>
    </row>
    <row r="431" spans="1:28" hidden="1" x14ac:dyDescent="0.25">
      <c r="A431" s="16" t="s">
        <v>203</v>
      </c>
      <c r="B431" s="19" t="s">
        <v>210</v>
      </c>
      <c r="C431">
        <v>5.8</v>
      </c>
      <c r="D431">
        <v>6</v>
      </c>
      <c r="E431" s="27" t="str">
        <f>VLOOKUP(U431, method!$A$1:$B$15, 2, 0)</f>
        <v>中後</v>
      </c>
      <c r="F431">
        <v>7</v>
      </c>
      <c r="G431">
        <v>121</v>
      </c>
      <c r="H431" s="46">
        <v>1000</v>
      </c>
      <c r="I431" s="20" t="s">
        <v>56</v>
      </c>
      <c r="J431">
        <v>0</v>
      </c>
      <c r="K431">
        <v>56.97</v>
      </c>
      <c r="L431">
        <v>5</v>
      </c>
      <c r="M431">
        <v>1</v>
      </c>
      <c r="N431">
        <v>25</v>
      </c>
      <c r="O431" t="s">
        <v>631</v>
      </c>
      <c r="P431" s="35" t="s">
        <v>455</v>
      </c>
      <c r="Q431">
        <v>3</v>
      </c>
      <c r="R431">
        <v>62</v>
      </c>
      <c r="S431" s="15" t="s">
        <v>103</v>
      </c>
      <c r="T431">
        <v>4</v>
      </c>
      <c r="U431">
        <v>10</v>
      </c>
      <c r="V431">
        <v>5</v>
      </c>
      <c r="W431">
        <v>6</v>
      </c>
      <c r="AA431">
        <v>1086</v>
      </c>
      <c r="AB431" t="s">
        <v>211</v>
      </c>
    </row>
    <row r="432" spans="1:28" hidden="1" x14ac:dyDescent="0.25">
      <c r="A432" s="16" t="s">
        <v>203</v>
      </c>
      <c r="B432" s="19" t="s">
        <v>210</v>
      </c>
      <c r="C432">
        <v>12</v>
      </c>
      <c r="D432">
        <v>8</v>
      </c>
      <c r="E432" s="29" t="str">
        <f>VLOOKUP(U432, method!$A$1:$B$15, 2, 0)</f>
        <v>留後</v>
      </c>
      <c r="F432">
        <v>1</v>
      </c>
      <c r="G432">
        <v>119</v>
      </c>
      <c r="H432" s="46">
        <v>1000</v>
      </c>
      <c r="I432" s="20" t="s">
        <v>56</v>
      </c>
      <c r="J432">
        <v>0</v>
      </c>
      <c r="K432">
        <v>57.23</v>
      </c>
      <c r="L432">
        <v>29</v>
      </c>
      <c r="M432">
        <v>12</v>
      </c>
      <c r="N432">
        <v>24</v>
      </c>
      <c r="O432" t="s">
        <v>469</v>
      </c>
      <c r="P432" s="35" t="s">
        <v>455</v>
      </c>
      <c r="Q432">
        <v>3</v>
      </c>
      <c r="R432">
        <v>62</v>
      </c>
      <c r="S432" s="15" t="s">
        <v>103</v>
      </c>
      <c r="T432">
        <v>4</v>
      </c>
      <c r="U432">
        <v>11</v>
      </c>
      <c r="V432">
        <v>12</v>
      </c>
      <c r="W432">
        <v>8</v>
      </c>
      <c r="AA432">
        <v>1081</v>
      </c>
      <c r="AB432" t="s">
        <v>211</v>
      </c>
    </row>
    <row r="433" spans="1:28" hidden="1" x14ac:dyDescent="0.25">
      <c r="A433" s="16" t="s">
        <v>203</v>
      </c>
      <c r="B433" s="19" t="s">
        <v>210</v>
      </c>
      <c r="C433">
        <v>5.6</v>
      </c>
      <c r="D433" s="33">
        <v>1</v>
      </c>
      <c r="E433" s="28" t="str">
        <f>VLOOKUP(U433, method!$A$1:$B$15, 2, 0)</f>
        <v>中前</v>
      </c>
      <c r="F433">
        <v>11</v>
      </c>
      <c r="G433">
        <v>131</v>
      </c>
      <c r="H433" s="46">
        <v>1000</v>
      </c>
      <c r="I433" s="17" t="s">
        <v>399</v>
      </c>
      <c r="J433">
        <v>0</v>
      </c>
      <c r="K433">
        <v>56.4</v>
      </c>
      <c r="L433">
        <v>15</v>
      </c>
      <c r="M433">
        <v>12</v>
      </c>
      <c r="N433">
        <v>24</v>
      </c>
      <c r="O433" t="s">
        <v>631</v>
      </c>
      <c r="P433" s="35" t="s">
        <v>455</v>
      </c>
      <c r="Q433">
        <v>4</v>
      </c>
      <c r="R433">
        <v>56</v>
      </c>
      <c r="S433" s="15" t="s">
        <v>103</v>
      </c>
      <c r="T433" s="10" t="s">
        <v>488</v>
      </c>
      <c r="U433">
        <v>4</v>
      </c>
      <c r="V433">
        <v>4</v>
      </c>
      <c r="W433">
        <v>1</v>
      </c>
      <c r="AA433">
        <v>1086</v>
      </c>
      <c r="AB433" t="s">
        <v>211</v>
      </c>
    </row>
    <row r="434" spans="1:28" hidden="1" x14ac:dyDescent="0.25">
      <c r="A434" s="16" t="s">
        <v>203</v>
      </c>
      <c r="B434" s="19" t="s">
        <v>210</v>
      </c>
      <c r="C434">
        <v>16</v>
      </c>
      <c r="D434">
        <v>9</v>
      </c>
      <c r="E434" s="29" t="str">
        <f>VLOOKUP(U434, method!$A$1:$B$15, 2, 0)</f>
        <v>留後</v>
      </c>
      <c r="F434">
        <v>12</v>
      </c>
      <c r="G434">
        <v>134</v>
      </c>
      <c r="H434" s="46">
        <v>1000</v>
      </c>
      <c r="I434" s="14" t="s">
        <v>400</v>
      </c>
      <c r="J434">
        <v>0</v>
      </c>
      <c r="K434">
        <v>57.83</v>
      </c>
      <c r="L434">
        <v>4</v>
      </c>
      <c r="M434">
        <v>12</v>
      </c>
      <c r="N434">
        <v>24</v>
      </c>
      <c r="O434" s="31" t="s">
        <v>439</v>
      </c>
      <c r="P434" s="35" t="s">
        <v>455</v>
      </c>
      <c r="Q434">
        <v>4</v>
      </c>
      <c r="R434">
        <v>57</v>
      </c>
      <c r="S434" s="15" t="s">
        <v>103</v>
      </c>
      <c r="T434" t="s">
        <v>536</v>
      </c>
      <c r="U434">
        <v>11</v>
      </c>
      <c r="V434">
        <v>9</v>
      </c>
      <c r="W434">
        <v>9</v>
      </c>
      <c r="AA434">
        <v>1079</v>
      </c>
      <c r="AB434" t="s">
        <v>211</v>
      </c>
    </row>
    <row r="435" spans="1:28" hidden="1" x14ac:dyDescent="0.25">
      <c r="A435" s="16" t="s">
        <v>203</v>
      </c>
      <c r="B435" s="19" t="s">
        <v>210</v>
      </c>
      <c r="C435">
        <v>4.5</v>
      </c>
      <c r="D435" s="34">
        <v>5</v>
      </c>
      <c r="E435" s="29" t="str">
        <f>VLOOKUP(U435, method!$A$1:$B$15, 2, 0)</f>
        <v>留後</v>
      </c>
      <c r="F435">
        <v>13</v>
      </c>
      <c r="G435">
        <v>133</v>
      </c>
      <c r="H435" s="46">
        <v>1000</v>
      </c>
      <c r="I435" s="22" t="s">
        <v>33</v>
      </c>
      <c r="J435">
        <v>0</v>
      </c>
      <c r="K435">
        <v>57.07</v>
      </c>
      <c r="L435">
        <v>24</v>
      </c>
      <c r="M435">
        <v>11</v>
      </c>
      <c r="N435">
        <v>24</v>
      </c>
      <c r="O435" t="s">
        <v>532</v>
      </c>
      <c r="P435" s="35" t="s">
        <v>455</v>
      </c>
      <c r="Q435">
        <v>4</v>
      </c>
      <c r="R435">
        <v>57</v>
      </c>
      <c r="S435" s="15" t="s">
        <v>103</v>
      </c>
      <c r="T435" s="10" t="s">
        <v>452</v>
      </c>
      <c r="U435">
        <v>11</v>
      </c>
      <c r="V435">
        <v>9</v>
      </c>
      <c r="W435">
        <v>5</v>
      </c>
      <c r="AA435">
        <v>1086</v>
      </c>
      <c r="AB435" t="s">
        <v>211</v>
      </c>
    </row>
    <row r="436" spans="1:28" hidden="1" x14ac:dyDescent="0.25">
      <c r="A436" s="16" t="s">
        <v>203</v>
      </c>
      <c r="B436" s="19" t="s">
        <v>210</v>
      </c>
      <c r="C436">
        <v>5.3</v>
      </c>
      <c r="D436">
        <v>10</v>
      </c>
      <c r="E436" s="28" t="str">
        <f>VLOOKUP(U436, method!$A$1:$B$15, 2, 0)</f>
        <v>中前</v>
      </c>
      <c r="F436">
        <v>1</v>
      </c>
      <c r="G436">
        <v>132</v>
      </c>
      <c r="H436" s="46">
        <v>1000</v>
      </c>
      <c r="I436" s="22" t="s">
        <v>33</v>
      </c>
      <c r="J436">
        <v>0</v>
      </c>
      <c r="K436">
        <v>57.88</v>
      </c>
      <c r="L436">
        <v>27</v>
      </c>
      <c r="M436">
        <v>10</v>
      </c>
      <c r="N436">
        <v>24</v>
      </c>
      <c r="O436" s="31" t="s">
        <v>435</v>
      </c>
      <c r="P436" s="35" t="s">
        <v>455</v>
      </c>
      <c r="Q436">
        <v>4</v>
      </c>
      <c r="R436">
        <v>57</v>
      </c>
      <c r="S436" s="15" t="s">
        <v>103</v>
      </c>
      <c r="T436" t="s">
        <v>456</v>
      </c>
      <c r="U436">
        <v>7</v>
      </c>
      <c r="V436">
        <v>9</v>
      </c>
      <c r="W436">
        <v>10</v>
      </c>
      <c r="AA436">
        <v>1072</v>
      </c>
      <c r="AB436" t="s">
        <v>211</v>
      </c>
    </row>
    <row r="437" spans="1:28" hidden="1" x14ac:dyDescent="0.25">
      <c r="A437" s="16" t="s">
        <v>203</v>
      </c>
      <c r="B437" s="19" t="s">
        <v>210</v>
      </c>
      <c r="C437">
        <v>4.9000000000000004</v>
      </c>
      <c r="D437" s="33">
        <v>1</v>
      </c>
      <c r="E437" s="27" t="str">
        <f>VLOOKUP(U437, method!$A$1:$B$15, 2, 0)</f>
        <v>中後</v>
      </c>
      <c r="F437">
        <v>6</v>
      </c>
      <c r="G437">
        <v>127</v>
      </c>
      <c r="H437" s="46">
        <v>1000</v>
      </c>
      <c r="I437" s="22" t="s">
        <v>33</v>
      </c>
      <c r="J437">
        <v>0</v>
      </c>
      <c r="K437">
        <v>57.24</v>
      </c>
      <c r="L437">
        <v>4</v>
      </c>
      <c r="M437">
        <v>7</v>
      </c>
      <c r="N437">
        <v>24</v>
      </c>
      <c r="O437" s="31" t="s">
        <v>439</v>
      </c>
      <c r="P437" s="35" t="s">
        <v>455</v>
      </c>
      <c r="Q437">
        <v>4</v>
      </c>
      <c r="R437">
        <v>51</v>
      </c>
      <c r="S437" s="15" t="s">
        <v>103</v>
      </c>
      <c r="T437" s="10" t="s">
        <v>488</v>
      </c>
      <c r="U437">
        <v>8</v>
      </c>
      <c r="V437">
        <v>5</v>
      </c>
      <c r="W437">
        <v>1</v>
      </c>
      <c r="AA437">
        <v>1059</v>
      </c>
      <c r="AB437" t="s">
        <v>211</v>
      </c>
    </row>
    <row r="438" spans="1:28" hidden="1" x14ac:dyDescent="0.25">
      <c r="A438" s="16" t="s">
        <v>203</v>
      </c>
      <c r="B438" s="19" t="s">
        <v>210</v>
      </c>
      <c r="C438">
        <v>14</v>
      </c>
      <c r="D438" s="33">
        <v>2</v>
      </c>
      <c r="E438" s="29" t="str">
        <f>VLOOKUP(U438, method!$A$1:$B$15, 2, 0)</f>
        <v>留後</v>
      </c>
      <c r="F438">
        <v>4</v>
      </c>
      <c r="G438">
        <v>125</v>
      </c>
      <c r="H438" s="46">
        <v>1000</v>
      </c>
      <c r="I438" s="22" t="s">
        <v>33</v>
      </c>
      <c r="J438">
        <v>0</v>
      </c>
      <c r="K438">
        <v>56.87</v>
      </c>
      <c r="L438">
        <v>8</v>
      </c>
      <c r="M438">
        <v>6</v>
      </c>
      <c r="N438">
        <v>24</v>
      </c>
      <c r="O438" t="s">
        <v>532</v>
      </c>
      <c r="P438" s="35" t="s">
        <v>455</v>
      </c>
      <c r="Q438">
        <v>4</v>
      </c>
      <c r="R438">
        <v>50</v>
      </c>
      <c r="S438" s="15" t="s">
        <v>103</v>
      </c>
      <c r="T438" s="10" t="s">
        <v>452</v>
      </c>
      <c r="U438">
        <v>13</v>
      </c>
      <c r="V438">
        <v>13</v>
      </c>
      <c r="W438">
        <v>2</v>
      </c>
      <c r="AA438">
        <v>1057</v>
      </c>
      <c r="AB438" t="s">
        <v>211</v>
      </c>
    </row>
    <row r="439" spans="1:28" hidden="1" x14ac:dyDescent="0.25">
      <c r="A439" s="16" t="s">
        <v>203</v>
      </c>
      <c r="B439" s="19" t="s">
        <v>210</v>
      </c>
      <c r="C439">
        <v>11</v>
      </c>
      <c r="D439">
        <v>6</v>
      </c>
      <c r="E439" s="28" t="str">
        <f>VLOOKUP(U439, method!$A$1:$B$15, 2, 0)</f>
        <v>中前</v>
      </c>
      <c r="F439">
        <v>7</v>
      </c>
      <c r="G439">
        <v>129</v>
      </c>
      <c r="H439" s="44">
        <v>1200</v>
      </c>
      <c r="I439" s="22" t="s">
        <v>33</v>
      </c>
      <c r="J439">
        <v>1</v>
      </c>
      <c r="K439">
        <v>9.83</v>
      </c>
      <c r="L439">
        <v>2</v>
      </c>
      <c r="M439">
        <v>6</v>
      </c>
      <c r="N439">
        <v>24</v>
      </c>
      <c r="O439" t="s">
        <v>551</v>
      </c>
      <c r="P439" s="35" t="s">
        <v>455</v>
      </c>
      <c r="Q439">
        <v>4</v>
      </c>
      <c r="R439">
        <v>52</v>
      </c>
      <c r="S439" s="15" t="s">
        <v>103</v>
      </c>
      <c r="T439" t="s">
        <v>529</v>
      </c>
      <c r="U439">
        <v>7</v>
      </c>
      <c r="V439">
        <v>7</v>
      </c>
      <c r="W439">
        <v>6</v>
      </c>
      <c r="AA439">
        <v>1069</v>
      </c>
      <c r="AB439" t="s">
        <v>211</v>
      </c>
    </row>
    <row r="440" spans="1:28" hidden="1" x14ac:dyDescent="0.25">
      <c r="A440" s="16" t="s">
        <v>203</v>
      </c>
      <c r="B440" s="19" t="s">
        <v>210</v>
      </c>
      <c r="C440">
        <v>9.5</v>
      </c>
      <c r="D440">
        <v>10</v>
      </c>
      <c r="E440" s="29" t="str">
        <f>VLOOKUP(U440, method!$A$1:$B$15, 2, 0)</f>
        <v>留後</v>
      </c>
      <c r="F440">
        <v>7</v>
      </c>
      <c r="G440">
        <v>127</v>
      </c>
      <c r="H440" s="46">
        <v>1000</v>
      </c>
      <c r="I440" s="22" t="s">
        <v>33</v>
      </c>
      <c r="J440">
        <v>0</v>
      </c>
      <c r="K440">
        <v>58.34</v>
      </c>
      <c r="L440">
        <v>24</v>
      </c>
      <c r="M440">
        <v>4</v>
      </c>
      <c r="N440">
        <v>24</v>
      </c>
      <c r="O440" s="31" t="s">
        <v>451</v>
      </c>
      <c r="P440" s="35" t="s">
        <v>455</v>
      </c>
      <c r="Q440">
        <v>4</v>
      </c>
      <c r="R440">
        <v>52</v>
      </c>
      <c r="S440" s="15" t="s">
        <v>103</v>
      </c>
      <c r="T440" t="s">
        <v>495</v>
      </c>
      <c r="U440">
        <v>11</v>
      </c>
      <c r="V440">
        <v>12</v>
      </c>
      <c r="W440">
        <v>10</v>
      </c>
      <c r="AA440">
        <v>1064</v>
      </c>
      <c r="AB440" t="s">
        <v>1105</v>
      </c>
    </row>
    <row r="441" spans="1:28" hidden="1" x14ac:dyDescent="0.25">
      <c r="A441" s="16" t="s">
        <v>203</v>
      </c>
      <c r="B441" s="20" t="s">
        <v>213</v>
      </c>
      <c r="C441">
        <v>14</v>
      </c>
      <c r="D441" s="33">
        <v>2</v>
      </c>
      <c r="E441" s="29" t="str">
        <f>VLOOKUP(U441, method!$A$1:$B$15, 2, 0)</f>
        <v>留後</v>
      </c>
      <c r="F441">
        <v>10</v>
      </c>
      <c r="G441">
        <v>130</v>
      </c>
      <c r="H441" s="44">
        <v>1200</v>
      </c>
      <c r="I441" s="15" t="s">
        <v>390</v>
      </c>
      <c r="J441">
        <v>1</v>
      </c>
      <c r="K441">
        <v>9.92</v>
      </c>
      <c r="L441">
        <v>9</v>
      </c>
      <c r="M441">
        <v>7</v>
      </c>
      <c r="N441">
        <v>25</v>
      </c>
      <c r="O441" s="31" t="s">
        <v>439</v>
      </c>
      <c r="P441" s="35" t="s">
        <v>436</v>
      </c>
      <c r="Q441">
        <v>4</v>
      </c>
      <c r="R441">
        <v>55</v>
      </c>
      <c r="S441" s="21" t="s">
        <v>126</v>
      </c>
      <c r="T441">
        <v>3</v>
      </c>
      <c r="U441">
        <v>12</v>
      </c>
      <c r="V441">
        <v>12</v>
      </c>
      <c r="W441">
        <v>2</v>
      </c>
      <c r="AA441">
        <v>1107</v>
      </c>
      <c r="AB441" t="s">
        <v>158</v>
      </c>
    </row>
    <row r="442" spans="1:28" hidden="1" x14ac:dyDescent="0.25">
      <c r="A442" s="16" t="s">
        <v>203</v>
      </c>
      <c r="B442" s="20" t="s">
        <v>213</v>
      </c>
      <c r="C442">
        <v>17</v>
      </c>
      <c r="D442" s="33">
        <v>2</v>
      </c>
      <c r="E442" s="27" t="str">
        <f>VLOOKUP(U442, method!$A$1:$B$15, 2, 0)</f>
        <v>中後</v>
      </c>
      <c r="F442">
        <v>8</v>
      </c>
      <c r="G442">
        <v>129</v>
      </c>
      <c r="H442" s="44">
        <v>1200</v>
      </c>
      <c r="I442" s="15" t="s">
        <v>390</v>
      </c>
      <c r="J442">
        <v>1</v>
      </c>
      <c r="K442">
        <v>11.5</v>
      </c>
      <c r="L442">
        <v>4</v>
      </c>
      <c r="M442">
        <v>6</v>
      </c>
      <c r="N442">
        <v>25</v>
      </c>
      <c r="O442" s="31" t="s">
        <v>439</v>
      </c>
      <c r="P442" s="36" t="s">
        <v>440</v>
      </c>
      <c r="Q442">
        <v>4</v>
      </c>
      <c r="R442">
        <v>54</v>
      </c>
      <c r="S442" s="21" t="s">
        <v>126</v>
      </c>
      <c r="T442" s="10" t="s">
        <v>526</v>
      </c>
      <c r="U442">
        <v>10</v>
      </c>
      <c r="V442">
        <v>11</v>
      </c>
      <c r="W442">
        <v>2</v>
      </c>
      <c r="AA442">
        <v>1090</v>
      </c>
      <c r="AB442" t="s">
        <v>158</v>
      </c>
    </row>
    <row r="443" spans="1:28" hidden="1" x14ac:dyDescent="0.25">
      <c r="A443" s="16" t="s">
        <v>203</v>
      </c>
      <c r="B443" s="20" t="s">
        <v>213</v>
      </c>
      <c r="C443">
        <v>7.9</v>
      </c>
      <c r="D443" s="34">
        <v>4</v>
      </c>
      <c r="E443" s="28" t="str">
        <f>VLOOKUP(U443, method!$A$1:$B$15, 2, 0)</f>
        <v>中前</v>
      </c>
      <c r="F443">
        <v>4</v>
      </c>
      <c r="G443">
        <v>130</v>
      </c>
      <c r="H443" s="44">
        <v>1200</v>
      </c>
      <c r="I443" s="15" t="s">
        <v>390</v>
      </c>
      <c r="J443">
        <v>1</v>
      </c>
      <c r="K443">
        <v>9.99</v>
      </c>
      <c r="L443">
        <v>28</v>
      </c>
      <c r="M443">
        <v>5</v>
      </c>
      <c r="N443">
        <v>25</v>
      </c>
      <c r="O443" s="31" t="s">
        <v>451</v>
      </c>
      <c r="P443" s="35" t="s">
        <v>436</v>
      </c>
      <c r="Q443">
        <v>4</v>
      </c>
      <c r="R443">
        <v>54</v>
      </c>
      <c r="S443" s="21" t="s">
        <v>126</v>
      </c>
      <c r="T443" s="10" t="s">
        <v>452</v>
      </c>
      <c r="U443">
        <v>6</v>
      </c>
      <c r="V443">
        <v>5</v>
      </c>
      <c r="W443">
        <v>4</v>
      </c>
      <c r="AA443">
        <v>1091</v>
      </c>
      <c r="AB443" t="s">
        <v>158</v>
      </c>
    </row>
    <row r="444" spans="1:28" hidden="1" x14ac:dyDescent="0.25">
      <c r="A444" s="16" t="s">
        <v>203</v>
      </c>
      <c r="B444" s="20" t="s">
        <v>213</v>
      </c>
      <c r="C444">
        <v>17</v>
      </c>
      <c r="D444">
        <v>7</v>
      </c>
      <c r="E444" s="29" t="str">
        <f>VLOOKUP(U444, method!$A$1:$B$15, 2, 0)</f>
        <v>留後</v>
      </c>
      <c r="F444">
        <v>12</v>
      </c>
      <c r="G444">
        <v>129</v>
      </c>
      <c r="H444" s="44">
        <v>1200</v>
      </c>
      <c r="I444" s="15" t="s">
        <v>390</v>
      </c>
      <c r="J444">
        <v>1</v>
      </c>
      <c r="K444">
        <v>10.6</v>
      </c>
      <c r="L444">
        <v>14</v>
      </c>
      <c r="M444">
        <v>5</v>
      </c>
      <c r="N444">
        <v>25</v>
      </c>
      <c r="O444" s="30" t="s">
        <v>445</v>
      </c>
      <c r="P444" s="35" t="s">
        <v>436</v>
      </c>
      <c r="Q444">
        <v>4</v>
      </c>
      <c r="R444">
        <v>54</v>
      </c>
      <c r="S444" s="21" t="s">
        <v>126</v>
      </c>
      <c r="T444" t="s">
        <v>536</v>
      </c>
      <c r="U444">
        <v>11</v>
      </c>
      <c r="V444">
        <v>12</v>
      </c>
      <c r="W444">
        <v>7</v>
      </c>
      <c r="AA444">
        <v>1091</v>
      </c>
      <c r="AB444" t="s">
        <v>158</v>
      </c>
    </row>
    <row r="445" spans="1:28" hidden="1" x14ac:dyDescent="0.25">
      <c r="A445" s="16" t="s">
        <v>203</v>
      </c>
      <c r="B445" s="20" t="s">
        <v>213</v>
      </c>
      <c r="C445">
        <v>48</v>
      </c>
      <c r="D445">
        <v>11</v>
      </c>
      <c r="E445" s="29" t="str">
        <f>VLOOKUP(U445, method!$A$1:$B$15, 2, 0)</f>
        <v>留後</v>
      </c>
      <c r="F445">
        <v>11</v>
      </c>
      <c r="G445">
        <v>130</v>
      </c>
      <c r="H445" s="44">
        <v>1200</v>
      </c>
      <c r="I445" s="25" t="s">
        <v>409</v>
      </c>
      <c r="J445">
        <v>1</v>
      </c>
      <c r="K445">
        <v>10.17</v>
      </c>
      <c r="L445">
        <v>30</v>
      </c>
      <c r="M445">
        <v>3</v>
      </c>
      <c r="N445">
        <v>25</v>
      </c>
      <c r="O445" t="s">
        <v>491</v>
      </c>
      <c r="P445" s="35" t="s">
        <v>455</v>
      </c>
      <c r="Q445">
        <v>4</v>
      </c>
      <c r="R445">
        <v>54</v>
      </c>
      <c r="S445" s="21" t="s">
        <v>126</v>
      </c>
      <c r="T445">
        <v>6</v>
      </c>
      <c r="U445">
        <v>14</v>
      </c>
      <c r="V445">
        <v>14</v>
      </c>
      <c r="W445">
        <v>11</v>
      </c>
      <c r="AA445">
        <v>1099</v>
      </c>
      <c r="AB445" t="s">
        <v>158</v>
      </c>
    </row>
    <row r="446" spans="1:28" hidden="1" x14ac:dyDescent="0.25">
      <c r="A446" s="16" t="s">
        <v>203</v>
      </c>
      <c r="B446" s="20" t="s">
        <v>213</v>
      </c>
      <c r="C446">
        <v>12</v>
      </c>
      <c r="D446" s="33">
        <v>1</v>
      </c>
      <c r="E446" s="28" t="str">
        <f>VLOOKUP(U446, method!$A$1:$B$15, 2, 0)</f>
        <v>中前</v>
      </c>
      <c r="F446">
        <v>2</v>
      </c>
      <c r="G446">
        <v>124</v>
      </c>
      <c r="H446" s="44">
        <v>1200</v>
      </c>
      <c r="I446" s="15" t="s">
        <v>390</v>
      </c>
      <c r="J446">
        <v>1</v>
      </c>
      <c r="K446">
        <v>9.6999999999999993</v>
      </c>
      <c r="L446">
        <v>12</v>
      </c>
      <c r="M446">
        <v>3</v>
      </c>
      <c r="N446">
        <v>25</v>
      </c>
      <c r="O446" s="31" t="s">
        <v>439</v>
      </c>
      <c r="P446" s="35" t="s">
        <v>436</v>
      </c>
      <c r="Q446">
        <v>4</v>
      </c>
      <c r="R446">
        <v>48</v>
      </c>
      <c r="S446" s="21" t="s">
        <v>126</v>
      </c>
      <c r="T446" s="10" t="s">
        <v>488</v>
      </c>
      <c r="U446">
        <v>5</v>
      </c>
      <c r="V446">
        <v>4</v>
      </c>
      <c r="W446">
        <v>1</v>
      </c>
      <c r="AA446">
        <v>1097</v>
      </c>
      <c r="AB446" t="s">
        <v>158</v>
      </c>
    </row>
    <row r="447" spans="1:28" hidden="1" x14ac:dyDescent="0.25">
      <c r="A447" s="16" t="s">
        <v>203</v>
      </c>
      <c r="B447" s="20" t="s">
        <v>213</v>
      </c>
      <c r="C447">
        <v>4.2</v>
      </c>
      <c r="D447" s="33">
        <v>1</v>
      </c>
      <c r="E447" s="28" t="str">
        <f>VLOOKUP(U447, method!$A$1:$B$15, 2, 0)</f>
        <v>中前</v>
      </c>
      <c r="F447">
        <v>4</v>
      </c>
      <c r="G447">
        <v>118</v>
      </c>
      <c r="H447" s="44">
        <v>1200</v>
      </c>
      <c r="I447" s="15" t="s">
        <v>390</v>
      </c>
      <c r="J447">
        <v>1</v>
      </c>
      <c r="K447">
        <v>9.89</v>
      </c>
      <c r="L447">
        <v>19</v>
      </c>
      <c r="M447">
        <v>2</v>
      </c>
      <c r="N447">
        <v>25</v>
      </c>
      <c r="O447" s="30" t="s">
        <v>445</v>
      </c>
      <c r="P447" s="35" t="s">
        <v>455</v>
      </c>
      <c r="Q447">
        <v>4</v>
      </c>
      <c r="R447">
        <v>43</v>
      </c>
      <c r="S447" s="21" t="s">
        <v>126</v>
      </c>
      <c r="T447" s="10" t="s">
        <v>539</v>
      </c>
      <c r="U447">
        <v>7</v>
      </c>
      <c r="V447">
        <v>5</v>
      </c>
      <c r="W447">
        <v>1</v>
      </c>
      <c r="AA447">
        <v>1093</v>
      </c>
      <c r="AB447" t="s">
        <v>158</v>
      </c>
    </row>
    <row r="448" spans="1:28" hidden="1" x14ac:dyDescent="0.25">
      <c r="A448" s="16" t="s">
        <v>203</v>
      </c>
      <c r="B448" s="20" t="s">
        <v>213</v>
      </c>
      <c r="C448">
        <v>29</v>
      </c>
      <c r="D448" s="33">
        <v>3</v>
      </c>
      <c r="E448" s="28" t="str">
        <f>VLOOKUP(U448, method!$A$1:$B$15, 2, 0)</f>
        <v>中前</v>
      </c>
      <c r="F448">
        <v>3</v>
      </c>
      <c r="G448">
        <v>121</v>
      </c>
      <c r="H448" s="44">
        <v>1200</v>
      </c>
      <c r="I448" s="15" t="s">
        <v>390</v>
      </c>
      <c r="J448">
        <v>1</v>
      </c>
      <c r="K448">
        <v>9.85</v>
      </c>
      <c r="L448">
        <v>19</v>
      </c>
      <c r="M448">
        <v>1</v>
      </c>
      <c r="N448">
        <v>25</v>
      </c>
      <c r="O448" t="s">
        <v>545</v>
      </c>
      <c r="P448" s="35" t="s">
        <v>455</v>
      </c>
      <c r="Q448">
        <v>4</v>
      </c>
      <c r="R448">
        <v>44</v>
      </c>
      <c r="S448" s="21" t="s">
        <v>126</v>
      </c>
      <c r="T448" t="s">
        <v>456</v>
      </c>
      <c r="U448">
        <v>5</v>
      </c>
      <c r="V448">
        <v>6</v>
      </c>
      <c r="W448">
        <v>3</v>
      </c>
      <c r="AA448">
        <v>1099</v>
      </c>
      <c r="AB448" t="s">
        <v>158</v>
      </c>
    </row>
    <row r="449" spans="1:28" hidden="1" x14ac:dyDescent="0.25">
      <c r="A449" s="16" t="s">
        <v>203</v>
      </c>
      <c r="B449" s="20" t="s">
        <v>213</v>
      </c>
      <c r="C449">
        <v>25</v>
      </c>
      <c r="D449">
        <v>11</v>
      </c>
      <c r="E449" s="29" t="str">
        <f>VLOOKUP(U449, method!$A$1:$B$15, 2, 0)</f>
        <v>留後</v>
      </c>
      <c r="F449">
        <v>12</v>
      </c>
      <c r="G449">
        <v>115</v>
      </c>
      <c r="H449" s="44">
        <v>1200</v>
      </c>
      <c r="I449" s="15" t="s">
        <v>441</v>
      </c>
      <c r="J449">
        <v>1</v>
      </c>
      <c r="K449">
        <v>10.81</v>
      </c>
      <c r="L449">
        <v>12</v>
      </c>
      <c r="M449">
        <v>1</v>
      </c>
      <c r="N449">
        <v>25</v>
      </c>
      <c r="O449" t="s">
        <v>631</v>
      </c>
      <c r="P449" s="35" t="s">
        <v>455</v>
      </c>
      <c r="Q449">
        <v>4</v>
      </c>
      <c r="R449">
        <v>46</v>
      </c>
      <c r="S449" s="21" t="s">
        <v>126</v>
      </c>
      <c r="T449">
        <v>5</v>
      </c>
      <c r="U449">
        <v>12</v>
      </c>
      <c r="V449">
        <v>12</v>
      </c>
      <c r="W449">
        <v>11</v>
      </c>
      <c r="AA449">
        <v>1105</v>
      </c>
      <c r="AB449" t="s">
        <v>158</v>
      </c>
    </row>
    <row r="450" spans="1:28" hidden="1" x14ac:dyDescent="0.25">
      <c r="A450" s="16" t="s">
        <v>203</v>
      </c>
      <c r="B450" s="20" t="s">
        <v>213</v>
      </c>
      <c r="C450">
        <v>7.5</v>
      </c>
      <c r="D450">
        <v>9</v>
      </c>
      <c r="E450" s="27" t="str">
        <f>VLOOKUP(U450, method!$A$1:$B$15, 2, 0)</f>
        <v>中後</v>
      </c>
      <c r="F450">
        <v>7</v>
      </c>
      <c r="G450">
        <v>124</v>
      </c>
      <c r="H450" s="44">
        <v>1200</v>
      </c>
      <c r="I450" s="15" t="s">
        <v>390</v>
      </c>
      <c r="J450">
        <v>1</v>
      </c>
      <c r="K450">
        <v>10.96</v>
      </c>
      <c r="L450">
        <v>15</v>
      </c>
      <c r="M450">
        <v>12</v>
      </c>
      <c r="N450">
        <v>24</v>
      </c>
      <c r="O450" t="s">
        <v>631</v>
      </c>
      <c r="P450" s="35" t="s">
        <v>455</v>
      </c>
      <c r="Q450">
        <v>4</v>
      </c>
      <c r="R450">
        <v>47</v>
      </c>
      <c r="S450" s="21" t="s">
        <v>126</v>
      </c>
      <c r="T450" t="s">
        <v>558</v>
      </c>
      <c r="U450">
        <v>9</v>
      </c>
      <c r="V450">
        <v>10</v>
      </c>
      <c r="W450">
        <v>9</v>
      </c>
      <c r="AA450">
        <v>1092</v>
      </c>
      <c r="AB450" t="s">
        <v>158</v>
      </c>
    </row>
    <row r="451" spans="1:28" hidden="1" x14ac:dyDescent="0.25">
      <c r="A451" s="16" t="s">
        <v>203</v>
      </c>
      <c r="B451" s="20" t="s">
        <v>213</v>
      </c>
      <c r="C451">
        <v>5</v>
      </c>
      <c r="D451">
        <v>6</v>
      </c>
      <c r="E451" s="27" t="str">
        <f>VLOOKUP(U451, method!$A$1:$B$15, 2, 0)</f>
        <v>中後</v>
      </c>
      <c r="F451">
        <v>11</v>
      </c>
      <c r="G451">
        <v>122</v>
      </c>
      <c r="H451" s="44">
        <v>1200</v>
      </c>
      <c r="I451" s="15" t="s">
        <v>390</v>
      </c>
      <c r="J451">
        <v>1</v>
      </c>
      <c r="K451">
        <v>10.46</v>
      </c>
      <c r="L451">
        <v>6</v>
      </c>
      <c r="M451">
        <v>11</v>
      </c>
      <c r="N451">
        <v>24</v>
      </c>
      <c r="O451" s="31" t="s">
        <v>439</v>
      </c>
      <c r="P451" s="35" t="s">
        <v>455</v>
      </c>
      <c r="Q451">
        <v>4</v>
      </c>
      <c r="R451">
        <v>47</v>
      </c>
      <c r="S451" s="21" t="s">
        <v>126</v>
      </c>
      <c r="T451">
        <v>4</v>
      </c>
      <c r="U451">
        <v>9</v>
      </c>
      <c r="V451">
        <v>9</v>
      </c>
      <c r="W451">
        <v>6</v>
      </c>
      <c r="AA451">
        <v>1080</v>
      </c>
      <c r="AB451" t="s">
        <v>158</v>
      </c>
    </row>
    <row r="452" spans="1:28" hidden="1" x14ac:dyDescent="0.25">
      <c r="A452" s="16" t="s">
        <v>203</v>
      </c>
      <c r="B452" s="20" t="s">
        <v>213</v>
      </c>
      <c r="C452">
        <v>12</v>
      </c>
      <c r="D452" s="33">
        <v>2</v>
      </c>
      <c r="E452" s="28" t="str">
        <f>VLOOKUP(U452, method!$A$1:$B$15, 2, 0)</f>
        <v>中前</v>
      </c>
      <c r="F452">
        <v>9</v>
      </c>
      <c r="G452">
        <v>123</v>
      </c>
      <c r="H452" s="44">
        <v>1200</v>
      </c>
      <c r="I452" s="15" t="s">
        <v>390</v>
      </c>
      <c r="J452">
        <v>1</v>
      </c>
      <c r="K452">
        <v>10.38</v>
      </c>
      <c r="L452">
        <v>27</v>
      </c>
      <c r="M452">
        <v>10</v>
      </c>
      <c r="N452">
        <v>24</v>
      </c>
      <c r="O452" s="31" t="s">
        <v>435</v>
      </c>
      <c r="P452" s="35" t="s">
        <v>455</v>
      </c>
      <c r="Q452">
        <v>4</v>
      </c>
      <c r="R452">
        <v>45</v>
      </c>
      <c r="S452" s="21" t="s">
        <v>126</v>
      </c>
      <c r="T452" s="10" t="s">
        <v>539</v>
      </c>
      <c r="U452">
        <v>5</v>
      </c>
      <c r="V452">
        <v>6</v>
      </c>
      <c r="W452">
        <v>2</v>
      </c>
      <c r="AA452">
        <v>1079</v>
      </c>
      <c r="AB452" t="s">
        <v>158</v>
      </c>
    </row>
    <row r="453" spans="1:28" hidden="1" x14ac:dyDescent="0.25">
      <c r="A453" s="16" t="s">
        <v>203</v>
      </c>
      <c r="B453" s="20" t="s">
        <v>213</v>
      </c>
      <c r="C453">
        <v>8.1999999999999993</v>
      </c>
      <c r="D453" s="33">
        <v>2</v>
      </c>
      <c r="E453" s="27" t="str">
        <f>VLOOKUP(U453, method!$A$1:$B$15, 2, 0)</f>
        <v>中後</v>
      </c>
      <c r="F453">
        <v>6</v>
      </c>
      <c r="G453">
        <v>119</v>
      </c>
      <c r="H453" s="44">
        <v>1200</v>
      </c>
      <c r="I453" s="15" t="s">
        <v>390</v>
      </c>
      <c r="J453">
        <v>1</v>
      </c>
      <c r="K453">
        <v>10.5</v>
      </c>
      <c r="L453">
        <v>9</v>
      </c>
      <c r="M453">
        <v>10</v>
      </c>
      <c r="N453">
        <v>24</v>
      </c>
      <c r="O453" s="31" t="s">
        <v>439</v>
      </c>
      <c r="P453" s="35" t="s">
        <v>455</v>
      </c>
      <c r="Q453">
        <v>4</v>
      </c>
      <c r="R453">
        <v>43</v>
      </c>
      <c r="S453" s="21" t="s">
        <v>126</v>
      </c>
      <c r="T453" s="10" t="s">
        <v>613</v>
      </c>
      <c r="U453">
        <v>8</v>
      </c>
      <c r="V453">
        <v>8</v>
      </c>
      <c r="W453">
        <v>2</v>
      </c>
      <c r="AA453">
        <v>1062</v>
      </c>
      <c r="AB453" t="s">
        <v>158</v>
      </c>
    </row>
    <row r="454" spans="1:28" hidden="1" x14ac:dyDescent="0.25">
      <c r="A454" s="16" t="s">
        <v>203</v>
      </c>
      <c r="B454" s="20" t="s">
        <v>213</v>
      </c>
      <c r="C454">
        <v>10</v>
      </c>
      <c r="D454" s="33">
        <v>3</v>
      </c>
      <c r="E454" s="28" t="str">
        <f>VLOOKUP(U454, method!$A$1:$B$15, 2, 0)</f>
        <v>中前</v>
      </c>
      <c r="F454">
        <v>7</v>
      </c>
      <c r="G454">
        <v>118</v>
      </c>
      <c r="H454" s="44">
        <v>1200</v>
      </c>
      <c r="I454" s="15" t="s">
        <v>390</v>
      </c>
      <c r="J454">
        <v>1</v>
      </c>
      <c r="K454">
        <v>10.27</v>
      </c>
      <c r="L454">
        <v>18</v>
      </c>
      <c r="M454">
        <v>9</v>
      </c>
      <c r="N454">
        <v>24</v>
      </c>
      <c r="O454" s="30" t="s">
        <v>445</v>
      </c>
      <c r="P454" s="35" t="s">
        <v>455</v>
      </c>
      <c r="Q454">
        <v>4</v>
      </c>
      <c r="R454">
        <v>43</v>
      </c>
      <c r="S454" s="21" t="s">
        <v>126</v>
      </c>
      <c r="T454" s="10" t="s">
        <v>526</v>
      </c>
      <c r="U454">
        <v>7</v>
      </c>
      <c r="V454">
        <v>7</v>
      </c>
      <c r="W454">
        <v>3</v>
      </c>
      <c r="AA454">
        <v>1077</v>
      </c>
      <c r="AB454" t="s">
        <v>158</v>
      </c>
    </row>
    <row r="455" spans="1:28" hidden="1" x14ac:dyDescent="0.25">
      <c r="A455" s="16" t="s">
        <v>203</v>
      </c>
      <c r="B455" s="20" t="s">
        <v>213</v>
      </c>
      <c r="C455">
        <v>5.6</v>
      </c>
      <c r="D455" s="33">
        <v>1</v>
      </c>
      <c r="E455" s="26" t="str">
        <f>VLOOKUP(U455, method!$A$1:$B$15, 2, 0)</f>
        <v>放頭</v>
      </c>
      <c r="F455">
        <v>1</v>
      </c>
      <c r="G455">
        <v>133</v>
      </c>
      <c r="H455" s="44">
        <v>1200</v>
      </c>
      <c r="I455" s="15" t="s">
        <v>390</v>
      </c>
      <c r="J455">
        <v>1</v>
      </c>
      <c r="K455">
        <v>10.74</v>
      </c>
      <c r="L455">
        <v>15</v>
      </c>
      <c r="M455">
        <v>6</v>
      </c>
      <c r="N455">
        <v>24</v>
      </c>
      <c r="O455" t="s">
        <v>631</v>
      </c>
      <c r="P455" s="36" t="s">
        <v>479</v>
      </c>
      <c r="Q455">
        <v>5</v>
      </c>
      <c r="R455">
        <v>38</v>
      </c>
      <c r="S455" s="21" t="s">
        <v>126</v>
      </c>
      <c r="T455" s="10" t="s">
        <v>488</v>
      </c>
      <c r="U455">
        <v>3</v>
      </c>
      <c r="V455">
        <v>3</v>
      </c>
      <c r="W455">
        <v>1</v>
      </c>
      <c r="AA455">
        <v>1069</v>
      </c>
      <c r="AB455" t="s">
        <v>158</v>
      </c>
    </row>
    <row r="456" spans="1:28" hidden="1" x14ac:dyDescent="0.25">
      <c r="A456" s="16" t="s">
        <v>203</v>
      </c>
      <c r="B456" s="20" t="s">
        <v>213</v>
      </c>
      <c r="C456">
        <v>6.4</v>
      </c>
      <c r="D456" s="33">
        <v>3</v>
      </c>
      <c r="E456" s="28" t="str">
        <f>VLOOKUP(U456, method!$A$1:$B$15, 2, 0)</f>
        <v>中前</v>
      </c>
      <c r="F456">
        <v>1</v>
      </c>
      <c r="G456">
        <v>134</v>
      </c>
      <c r="H456" s="46">
        <v>1400</v>
      </c>
      <c r="I456" s="15" t="s">
        <v>390</v>
      </c>
      <c r="J456">
        <v>1</v>
      </c>
      <c r="K456">
        <v>22.88</v>
      </c>
      <c r="L456">
        <v>2</v>
      </c>
      <c r="M456">
        <v>6</v>
      </c>
      <c r="N456">
        <v>24</v>
      </c>
      <c r="O456" t="s">
        <v>551</v>
      </c>
      <c r="P456" s="35" t="s">
        <v>455</v>
      </c>
      <c r="Q456">
        <v>5</v>
      </c>
      <c r="R456">
        <v>38</v>
      </c>
      <c r="S456" s="21" t="s">
        <v>126</v>
      </c>
      <c r="T456" s="10">
        <v>1</v>
      </c>
      <c r="U456">
        <v>5</v>
      </c>
      <c r="V456">
        <v>5</v>
      </c>
      <c r="W456">
        <v>6</v>
      </c>
      <c r="X456">
        <v>3</v>
      </c>
      <c r="AA456">
        <v>1072</v>
      </c>
      <c r="AB456" t="s">
        <v>158</v>
      </c>
    </row>
    <row r="457" spans="1:28" hidden="1" x14ac:dyDescent="0.25">
      <c r="A457" s="16" t="s">
        <v>203</v>
      </c>
      <c r="B457" s="20" t="s">
        <v>213</v>
      </c>
      <c r="C457">
        <v>6.1</v>
      </c>
      <c r="D457" s="33">
        <v>2</v>
      </c>
      <c r="E457" s="27" t="str">
        <f>VLOOKUP(U457, method!$A$1:$B$15, 2, 0)</f>
        <v>中後</v>
      </c>
      <c r="F457">
        <v>3</v>
      </c>
      <c r="G457">
        <v>133</v>
      </c>
      <c r="H457" s="44">
        <v>1200</v>
      </c>
      <c r="I457" s="15" t="s">
        <v>390</v>
      </c>
      <c r="J457">
        <v>1</v>
      </c>
      <c r="K457">
        <v>10.11</v>
      </c>
      <c r="L457">
        <v>19</v>
      </c>
      <c r="M457">
        <v>5</v>
      </c>
      <c r="N457">
        <v>24</v>
      </c>
      <c r="O457" t="s">
        <v>631</v>
      </c>
      <c r="P457" s="35" t="s">
        <v>455</v>
      </c>
      <c r="Q457">
        <v>5</v>
      </c>
      <c r="R457">
        <v>38</v>
      </c>
      <c r="S457" s="21" t="s">
        <v>126</v>
      </c>
      <c r="T457" s="10" t="s">
        <v>526</v>
      </c>
      <c r="U457">
        <v>9</v>
      </c>
      <c r="V457">
        <v>10</v>
      </c>
      <c r="W457">
        <v>2</v>
      </c>
      <c r="AA457">
        <v>1073</v>
      </c>
      <c r="AB457" t="s">
        <v>158</v>
      </c>
    </row>
    <row r="458" spans="1:28" hidden="1" x14ac:dyDescent="0.25">
      <c r="A458" s="16" t="s">
        <v>203</v>
      </c>
      <c r="B458" s="20" t="s">
        <v>213</v>
      </c>
      <c r="C458">
        <v>7.4</v>
      </c>
      <c r="D458" s="34">
        <v>4</v>
      </c>
      <c r="E458" s="29" t="str">
        <f>VLOOKUP(U458, method!$A$1:$B$15, 2, 0)</f>
        <v>留後</v>
      </c>
      <c r="F458">
        <v>6</v>
      </c>
      <c r="G458">
        <v>135</v>
      </c>
      <c r="H458" s="46">
        <v>1000</v>
      </c>
      <c r="I458" s="15" t="s">
        <v>390</v>
      </c>
      <c r="J458">
        <v>0</v>
      </c>
      <c r="K458">
        <v>58.28</v>
      </c>
      <c r="L458">
        <v>1</v>
      </c>
      <c r="M458">
        <v>5</v>
      </c>
      <c r="N458">
        <v>24</v>
      </c>
      <c r="O458" s="31" t="s">
        <v>439</v>
      </c>
      <c r="P458" s="36" t="s">
        <v>440</v>
      </c>
      <c r="Q458">
        <v>5</v>
      </c>
      <c r="R458">
        <v>39</v>
      </c>
      <c r="S458" s="21" t="s">
        <v>126</v>
      </c>
      <c r="T458" s="10" t="s">
        <v>442</v>
      </c>
      <c r="U458">
        <v>12</v>
      </c>
      <c r="V458">
        <v>9</v>
      </c>
      <c r="W458">
        <v>4</v>
      </c>
      <c r="AA458">
        <v>1075</v>
      </c>
      <c r="AB458" t="s">
        <v>158</v>
      </c>
    </row>
    <row r="459" spans="1:28" hidden="1" x14ac:dyDescent="0.25">
      <c r="A459" s="16" t="s">
        <v>203</v>
      </c>
      <c r="B459" s="20" t="s">
        <v>213</v>
      </c>
      <c r="C459">
        <v>6.6</v>
      </c>
      <c r="D459">
        <v>8</v>
      </c>
      <c r="E459" s="26" t="str">
        <f>VLOOKUP(U459, method!$A$1:$B$15, 2, 0)</f>
        <v>放頭</v>
      </c>
      <c r="F459">
        <v>7</v>
      </c>
      <c r="G459">
        <v>135</v>
      </c>
      <c r="H459" s="44">
        <v>1200</v>
      </c>
      <c r="I459" s="18" t="s">
        <v>12</v>
      </c>
      <c r="J459">
        <v>1</v>
      </c>
      <c r="K459">
        <v>11.16</v>
      </c>
      <c r="L459">
        <v>24</v>
      </c>
      <c r="M459">
        <v>4</v>
      </c>
      <c r="N459">
        <v>24</v>
      </c>
      <c r="O459" s="31" t="s">
        <v>451</v>
      </c>
      <c r="P459" s="35" t="s">
        <v>455</v>
      </c>
      <c r="Q459">
        <v>5</v>
      </c>
      <c r="R459">
        <v>40</v>
      </c>
      <c r="S459" s="21" t="s">
        <v>126</v>
      </c>
      <c r="T459" t="s">
        <v>536</v>
      </c>
      <c r="U459">
        <v>2</v>
      </c>
      <c r="V459">
        <v>2</v>
      </c>
      <c r="W459">
        <v>8</v>
      </c>
      <c r="AA459">
        <v>1078</v>
      </c>
      <c r="AB459" t="s">
        <v>158</v>
      </c>
    </row>
    <row r="460" spans="1:28" hidden="1" x14ac:dyDescent="0.25">
      <c r="A460" s="16" t="s">
        <v>203</v>
      </c>
      <c r="B460" s="20" t="s">
        <v>213</v>
      </c>
      <c r="C460">
        <v>16</v>
      </c>
      <c r="D460" s="34">
        <v>4</v>
      </c>
      <c r="E460" s="29" t="str">
        <f>VLOOKUP(U460, method!$A$1:$B$15, 2, 0)</f>
        <v>留後</v>
      </c>
      <c r="F460">
        <v>12</v>
      </c>
      <c r="G460">
        <v>116</v>
      </c>
      <c r="H460" s="44">
        <v>1200</v>
      </c>
      <c r="I460" s="15" t="s">
        <v>390</v>
      </c>
      <c r="J460">
        <v>1</v>
      </c>
      <c r="K460">
        <v>10.47</v>
      </c>
      <c r="L460">
        <v>10</v>
      </c>
      <c r="M460">
        <v>4</v>
      </c>
      <c r="N460">
        <v>24</v>
      </c>
      <c r="O460" s="30" t="s">
        <v>445</v>
      </c>
      <c r="P460" s="35" t="s">
        <v>455</v>
      </c>
      <c r="Q460">
        <v>4</v>
      </c>
      <c r="R460">
        <v>40</v>
      </c>
      <c r="S460" s="21" t="s">
        <v>126</v>
      </c>
      <c r="T460" s="10" t="s">
        <v>442</v>
      </c>
      <c r="U460">
        <v>12</v>
      </c>
      <c r="V460">
        <v>12</v>
      </c>
      <c r="W460">
        <v>4</v>
      </c>
      <c r="AA460">
        <v>1072</v>
      </c>
      <c r="AB460" t="s">
        <v>158</v>
      </c>
    </row>
    <row r="461" spans="1:28" hidden="1" x14ac:dyDescent="0.25">
      <c r="A461" s="16" t="s">
        <v>203</v>
      </c>
      <c r="B461" s="20" t="s">
        <v>213</v>
      </c>
      <c r="C461">
        <v>24</v>
      </c>
      <c r="D461">
        <v>7</v>
      </c>
      <c r="E461" s="29" t="str">
        <f>VLOOKUP(U461, method!$A$1:$B$15, 2, 0)</f>
        <v>留後</v>
      </c>
      <c r="F461">
        <v>11</v>
      </c>
      <c r="G461">
        <v>116</v>
      </c>
      <c r="H461" s="44">
        <v>1200</v>
      </c>
      <c r="I461" s="15" t="s">
        <v>390</v>
      </c>
      <c r="J461">
        <v>1</v>
      </c>
      <c r="K461">
        <v>10.98</v>
      </c>
      <c r="L461">
        <v>13</v>
      </c>
      <c r="M461">
        <v>3</v>
      </c>
      <c r="N461">
        <v>24</v>
      </c>
      <c r="O461" s="31" t="s">
        <v>435</v>
      </c>
      <c r="P461" s="35" t="s">
        <v>455</v>
      </c>
      <c r="Q461">
        <v>4</v>
      </c>
      <c r="R461">
        <v>40</v>
      </c>
      <c r="S461" s="21" t="s">
        <v>126</v>
      </c>
      <c r="T461" t="s">
        <v>536</v>
      </c>
      <c r="U461">
        <v>12</v>
      </c>
      <c r="V461">
        <v>11</v>
      </c>
      <c r="W461">
        <v>7</v>
      </c>
      <c r="AA461">
        <v>1057</v>
      </c>
      <c r="AB461" t="s">
        <v>158</v>
      </c>
    </row>
    <row r="462" spans="1:28" hidden="1" x14ac:dyDescent="0.25">
      <c r="A462" s="16" t="s">
        <v>203</v>
      </c>
      <c r="B462" s="20" t="s">
        <v>213</v>
      </c>
      <c r="C462">
        <v>5.9</v>
      </c>
      <c r="D462" s="33">
        <v>1</v>
      </c>
      <c r="E462" s="28" t="str">
        <f>VLOOKUP(U462, method!$A$1:$B$15, 2, 0)</f>
        <v>中前</v>
      </c>
      <c r="F462">
        <v>1</v>
      </c>
      <c r="G462">
        <v>132</v>
      </c>
      <c r="H462" s="44">
        <v>1200</v>
      </c>
      <c r="I462" s="16" t="s">
        <v>71</v>
      </c>
      <c r="J462">
        <v>1</v>
      </c>
      <c r="K462">
        <v>11.4</v>
      </c>
      <c r="L462">
        <v>28</v>
      </c>
      <c r="M462">
        <v>2</v>
      </c>
      <c r="N462">
        <v>24</v>
      </c>
      <c r="O462" s="31" t="s">
        <v>439</v>
      </c>
      <c r="P462" s="35" t="s">
        <v>455</v>
      </c>
      <c r="Q462">
        <v>5</v>
      </c>
      <c r="R462">
        <v>35</v>
      </c>
      <c r="S462" s="21" t="s">
        <v>126</v>
      </c>
      <c r="T462" s="10" t="s">
        <v>488</v>
      </c>
      <c r="U462">
        <v>6</v>
      </c>
      <c r="V462">
        <v>6</v>
      </c>
      <c r="W462">
        <v>1</v>
      </c>
      <c r="AA462">
        <v>1059</v>
      </c>
      <c r="AB462" t="s">
        <v>158</v>
      </c>
    </row>
    <row r="463" spans="1:28" hidden="1" x14ac:dyDescent="0.25">
      <c r="A463" s="16" t="s">
        <v>203</v>
      </c>
      <c r="B463" s="20" t="s">
        <v>213</v>
      </c>
      <c r="C463">
        <v>17</v>
      </c>
      <c r="D463" s="33">
        <v>3</v>
      </c>
      <c r="E463" s="29" t="str">
        <f>VLOOKUP(U463, method!$A$1:$B$15, 2, 0)</f>
        <v>留後</v>
      </c>
      <c r="F463">
        <v>7</v>
      </c>
      <c r="G463">
        <v>130</v>
      </c>
      <c r="H463" s="44">
        <v>1200</v>
      </c>
      <c r="I463" s="16" t="s">
        <v>71</v>
      </c>
      <c r="J463">
        <v>1</v>
      </c>
      <c r="K463">
        <v>11.22</v>
      </c>
      <c r="L463">
        <v>15</v>
      </c>
      <c r="M463">
        <v>2</v>
      </c>
      <c r="N463">
        <v>24</v>
      </c>
      <c r="O463" s="31" t="s">
        <v>435</v>
      </c>
      <c r="P463" s="35" t="s">
        <v>455</v>
      </c>
      <c r="Q463">
        <v>5</v>
      </c>
      <c r="R463">
        <v>35</v>
      </c>
      <c r="S463" s="21" t="s">
        <v>126</v>
      </c>
      <c r="T463" s="10" t="s">
        <v>452</v>
      </c>
      <c r="U463">
        <v>11</v>
      </c>
      <c r="V463">
        <v>11</v>
      </c>
      <c r="W463">
        <v>3</v>
      </c>
      <c r="AA463">
        <v>1058</v>
      </c>
      <c r="AB463" t="s">
        <v>1117</v>
      </c>
    </row>
    <row r="464" spans="1:28" hidden="1" x14ac:dyDescent="0.25">
      <c r="A464" s="16" t="s">
        <v>203</v>
      </c>
      <c r="B464" s="20" t="s">
        <v>213</v>
      </c>
      <c r="C464">
        <v>39</v>
      </c>
      <c r="D464">
        <v>14</v>
      </c>
      <c r="E464" s="26" t="str">
        <f>VLOOKUP(U464, method!$A$1:$B$15, 2, 0)</f>
        <v>放頭</v>
      </c>
      <c r="F464">
        <v>11</v>
      </c>
      <c r="G464">
        <v>134</v>
      </c>
      <c r="H464" s="46">
        <v>1400</v>
      </c>
      <c r="I464" s="16" t="s">
        <v>71</v>
      </c>
      <c r="J464">
        <v>1</v>
      </c>
      <c r="K464">
        <v>27.29</v>
      </c>
      <c r="L464">
        <v>13</v>
      </c>
      <c r="M464">
        <v>1</v>
      </c>
      <c r="N464">
        <v>24</v>
      </c>
      <c r="O464" t="s">
        <v>631</v>
      </c>
      <c r="P464" s="35" t="s">
        <v>455</v>
      </c>
      <c r="Q464">
        <v>5</v>
      </c>
      <c r="R464">
        <v>38</v>
      </c>
      <c r="S464" s="21" t="s">
        <v>126</v>
      </c>
      <c r="T464" t="s">
        <v>1119</v>
      </c>
      <c r="U464">
        <v>3</v>
      </c>
      <c r="V464">
        <v>3</v>
      </c>
      <c r="W464">
        <v>8</v>
      </c>
      <c r="X464">
        <v>14</v>
      </c>
      <c r="AA464">
        <v>1056</v>
      </c>
      <c r="AB464" t="s">
        <v>227</v>
      </c>
    </row>
    <row r="465" spans="1:29" hidden="1" x14ac:dyDescent="0.25">
      <c r="A465" s="16" t="s">
        <v>203</v>
      </c>
      <c r="B465" s="20" t="s">
        <v>213</v>
      </c>
      <c r="C465">
        <v>39</v>
      </c>
      <c r="D465">
        <v>8</v>
      </c>
      <c r="E465" s="27" t="str">
        <f>VLOOKUP(U465, method!$A$1:$B$15, 2, 0)</f>
        <v>中後</v>
      </c>
      <c r="F465">
        <v>5</v>
      </c>
      <c r="G465">
        <v>135</v>
      </c>
      <c r="H465" s="46">
        <v>1650</v>
      </c>
      <c r="I465" s="25" t="s">
        <v>26</v>
      </c>
      <c r="J465">
        <v>1</v>
      </c>
      <c r="K465">
        <v>42.35</v>
      </c>
      <c r="L465">
        <v>4</v>
      </c>
      <c r="M465">
        <v>1</v>
      </c>
      <c r="N465">
        <v>24</v>
      </c>
      <c r="O465" s="31" t="s">
        <v>439</v>
      </c>
      <c r="P465" s="35" t="s">
        <v>455</v>
      </c>
      <c r="Q465">
        <v>5</v>
      </c>
      <c r="R465">
        <v>40</v>
      </c>
      <c r="S465" s="21" t="s">
        <v>126</v>
      </c>
      <c r="T465">
        <v>5</v>
      </c>
      <c r="U465">
        <v>10</v>
      </c>
      <c r="V465">
        <v>11</v>
      </c>
      <c r="W465">
        <v>12</v>
      </c>
      <c r="X465">
        <v>8</v>
      </c>
      <c r="AA465">
        <v>1060</v>
      </c>
      <c r="AB465" t="s">
        <v>463</v>
      </c>
    </row>
    <row r="466" spans="1:29" hidden="1" x14ac:dyDescent="0.25">
      <c r="A466" s="16" t="s">
        <v>203</v>
      </c>
      <c r="B466" s="20" t="s">
        <v>213</v>
      </c>
      <c r="C466">
        <v>33</v>
      </c>
      <c r="D466">
        <v>9</v>
      </c>
      <c r="E466" s="26" t="str">
        <f>VLOOKUP(U466, method!$A$1:$B$15, 2, 0)</f>
        <v>放頭</v>
      </c>
      <c r="F466">
        <v>7</v>
      </c>
      <c r="G466">
        <v>119</v>
      </c>
      <c r="H466" s="46">
        <v>1650</v>
      </c>
      <c r="I466" s="23" t="s">
        <v>394</v>
      </c>
      <c r="J466">
        <v>1</v>
      </c>
      <c r="K466">
        <v>42.99</v>
      </c>
      <c r="L466">
        <v>20</v>
      </c>
      <c r="M466">
        <v>12</v>
      </c>
      <c r="N466">
        <v>23</v>
      </c>
      <c r="O466" s="31" t="s">
        <v>435</v>
      </c>
      <c r="P466" s="35" t="s">
        <v>455</v>
      </c>
      <c r="Q466">
        <v>4</v>
      </c>
      <c r="R466">
        <v>42</v>
      </c>
      <c r="S466" s="21" t="s">
        <v>126</v>
      </c>
      <c r="T466" t="s">
        <v>573</v>
      </c>
      <c r="U466">
        <v>1</v>
      </c>
      <c r="V466">
        <v>1</v>
      </c>
      <c r="W466">
        <v>2</v>
      </c>
      <c r="X466">
        <v>9</v>
      </c>
      <c r="AA466">
        <v>1054</v>
      </c>
      <c r="AB466" t="s">
        <v>463</v>
      </c>
    </row>
    <row r="467" spans="1:29" hidden="1" x14ac:dyDescent="0.25">
      <c r="A467" s="16" t="s">
        <v>203</v>
      </c>
      <c r="B467" s="20" t="s">
        <v>213</v>
      </c>
      <c r="C467">
        <v>77</v>
      </c>
      <c r="D467">
        <v>7</v>
      </c>
      <c r="E467" s="28" t="str">
        <f>VLOOKUP(U467, method!$A$1:$B$15, 2, 0)</f>
        <v>中前</v>
      </c>
      <c r="F467">
        <v>3</v>
      </c>
      <c r="G467">
        <v>117</v>
      </c>
      <c r="H467" s="44">
        <v>1200</v>
      </c>
      <c r="I467" s="23" t="s">
        <v>394</v>
      </c>
      <c r="J467">
        <v>1</v>
      </c>
      <c r="K467">
        <v>10.47</v>
      </c>
      <c r="L467">
        <v>29</v>
      </c>
      <c r="M467">
        <v>11</v>
      </c>
      <c r="N467">
        <v>23</v>
      </c>
      <c r="O467" s="31" t="s">
        <v>451</v>
      </c>
      <c r="P467" s="35" t="s">
        <v>455</v>
      </c>
      <c r="Q467">
        <v>4</v>
      </c>
      <c r="R467">
        <v>42</v>
      </c>
      <c r="S467" s="21" t="s">
        <v>126</v>
      </c>
      <c r="T467" s="10" t="s">
        <v>526</v>
      </c>
      <c r="U467">
        <v>7</v>
      </c>
      <c r="V467">
        <v>7</v>
      </c>
      <c r="W467">
        <v>7</v>
      </c>
      <c r="AA467">
        <v>1059</v>
      </c>
      <c r="AB467" t="s">
        <v>463</v>
      </c>
    </row>
    <row r="468" spans="1:29" hidden="1" x14ac:dyDescent="0.25">
      <c r="A468" s="16" t="s">
        <v>203</v>
      </c>
      <c r="B468" s="20" t="s">
        <v>213</v>
      </c>
      <c r="C468">
        <v>79</v>
      </c>
      <c r="D468">
        <v>14</v>
      </c>
      <c r="E468" s="27" t="str">
        <f>VLOOKUP(U468, method!$A$1:$B$15, 2, 0)</f>
        <v>中後</v>
      </c>
      <c r="F468">
        <v>9</v>
      </c>
      <c r="G468">
        <v>123</v>
      </c>
      <c r="H468" s="46">
        <v>1400</v>
      </c>
      <c r="I468" s="21" t="s">
        <v>61</v>
      </c>
      <c r="J468">
        <v>1</v>
      </c>
      <c r="K468">
        <v>23.94</v>
      </c>
      <c r="L468">
        <v>11</v>
      </c>
      <c r="M468">
        <v>11</v>
      </c>
      <c r="N468">
        <v>23</v>
      </c>
      <c r="O468" t="s">
        <v>491</v>
      </c>
      <c r="P468" s="35" t="s">
        <v>455</v>
      </c>
      <c r="Q468">
        <v>4</v>
      </c>
      <c r="R468">
        <v>45</v>
      </c>
      <c r="S468" s="21" t="s">
        <v>126</v>
      </c>
      <c r="T468">
        <v>10</v>
      </c>
      <c r="U468">
        <v>10</v>
      </c>
      <c r="V468">
        <v>11</v>
      </c>
      <c r="W468">
        <v>13</v>
      </c>
      <c r="X468">
        <v>14</v>
      </c>
      <c r="AA468">
        <v>1057</v>
      </c>
      <c r="AB468" t="s">
        <v>463</v>
      </c>
    </row>
    <row r="469" spans="1:29" hidden="1" x14ac:dyDescent="0.25">
      <c r="A469" s="16" t="s">
        <v>203</v>
      </c>
      <c r="B469" s="20" t="s">
        <v>213</v>
      </c>
      <c r="C469">
        <v>60</v>
      </c>
      <c r="D469">
        <v>11</v>
      </c>
      <c r="E469" s="27" t="str">
        <f>VLOOKUP(U469, method!$A$1:$B$15, 2, 0)</f>
        <v>中後</v>
      </c>
      <c r="F469">
        <v>7</v>
      </c>
      <c r="G469">
        <v>122</v>
      </c>
      <c r="H469" s="44">
        <v>1200</v>
      </c>
      <c r="I469" s="21" t="s">
        <v>61</v>
      </c>
      <c r="J469">
        <v>1</v>
      </c>
      <c r="K469">
        <v>11.84</v>
      </c>
      <c r="L469">
        <v>1</v>
      </c>
      <c r="M469">
        <v>11</v>
      </c>
      <c r="N469">
        <v>23</v>
      </c>
      <c r="O469" s="31" t="s">
        <v>451</v>
      </c>
      <c r="P469" s="35" t="s">
        <v>455</v>
      </c>
      <c r="Q469">
        <v>4</v>
      </c>
      <c r="R469">
        <v>47</v>
      </c>
      <c r="S469" s="21" t="s">
        <v>126</v>
      </c>
      <c r="T469" t="s">
        <v>536</v>
      </c>
      <c r="U469">
        <v>9</v>
      </c>
      <c r="V469">
        <v>11</v>
      </c>
      <c r="W469">
        <v>11</v>
      </c>
      <c r="AA469">
        <v>1054</v>
      </c>
      <c r="AB469" t="s">
        <v>463</v>
      </c>
    </row>
    <row r="470" spans="1:29" hidden="1" x14ac:dyDescent="0.25">
      <c r="A470" s="16" t="s">
        <v>203</v>
      </c>
      <c r="B470" s="20" t="s">
        <v>213</v>
      </c>
      <c r="C470" t="s">
        <v>463</v>
      </c>
      <c r="D470" t="s">
        <v>724</v>
      </c>
      <c r="F470" t="s">
        <v>463</v>
      </c>
      <c r="G470">
        <v>122</v>
      </c>
      <c r="H470" s="44">
        <v>1200</v>
      </c>
      <c r="I470" s="21" t="s">
        <v>61</v>
      </c>
      <c r="J470" t="s">
        <v>463</v>
      </c>
      <c r="L470">
        <v>18</v>
      </c>
      <c r="M470">
        <v>10</v>
      </c>
      <c r="N470">
        <v>23</v>
      </c>
      <c r="O470" s="30" t="s">
        <v>445</v>
      </c>
      <c r="P470" s="36" t="s">
        <v>440</v>
      </c>
      <c r="Q470">
        <v>4</v>
      </c>
      <c r="R470">
        <v>47</v>
      </c>
      <c r="S470" s="21" t="s">
        <v>126</v>
      </c>
      <c r="T470" t="s">
        <v>463</v>
      </c>
      <c r="U470" t="s">
        <v>463</v>
      </c>
      <c r="AA470" t="s">
        <v>463</v>
      </c>
      <c r="AB470" t="s">
        <v>463</v>
      </c>
      <c r="AC470" t="s">
        <v>463</v>
      </c>
    </row>
    <row r="471" spans="1:29" hidden="1" x14ac:dyDescent="0.25">
      <c r="A471" s="16" t="s">
        <v>203</v>
      </c>
      <c r="B471" s="20" t="s">
        <v>213</v>
      </c>
      <c r="C471">
        <v>127</v>
      </c>
      <c r="D471">
        <v>9</v>
      </c>
      <c r="E471" s="29" t="str">
        <f>VLOOKUP(U471, method!$A$1:$B$15, 2, 0)</f>
        <v>留後</v>
      </c>
      <c r="F471">
        <v>11</v>
      </c>
      <c r="G471">
        <v>125</v>
      </c>
      <c r="H471" s="44">
        <v>1200</v>
      </c>
      <c r="I471" s="21" t="s">
        <v>61</v>
      </c>
      <c r="J471">
        <v>1</v>
      </c>
      <c r="K471">
        <v>10.06</v>
      </c>
      <c r="L471">
        <v>4</v>
      </c>
      <c r="M471">
        <v>10</v>
      </c>
      <c r="N471">
        <v>23</v>
      </c>
      <c r="O471" s="31" t="s">
        <v>451</v>
      </c>
      <c r="P471" s="35" t="s">
        <v>436</v>
      </c>
      <c r="Q471">
        <v>4</v>
      </c>
      <c r="R471">
        <v>49</v>
      </c>
      <c r="S471" s="21" t="s">
        <v>126</v>
      </c>
      <c r="T471">
        <v>5</v>
      </c>
      <c r="U471">
        <v>12</v>
      </c>
      <c r="V471">
        <v>12</v>
      </c>
      <c r="W471">
        <v>9</v>
      </c>
      <c r="AA471">
        <v>1052</v>
      </c>
      <c r="AB471" t="s">
        <v>463</v>
      </c>
    </row>
    <row r="472" spans="1:29" hidden="1" x14ac:dyDescent="0.25">
      <c r="A472" s="16" t="s">
        <v>203</v>
      </c>
      <c r="B472" s="20" t="s">
        <v>213</v>
      </c>
      <c r="C472">
        <v>168</v>
      </c>
      <c r="D472">
        <v>10</v>
      </c>
      <c r="E472" s="26" t="str">
        <f>VLOOKUP(U472, method!$A$1:$B$15, 2, 0)</f>
        <v>放頭</v>
      </c>
      <c r="F472">
        <v>5</v>
      </c>
      <c r="G472">
        <v>121</v>
      </c>
      <c r="H472" s="44">
        <v>1200</v>
      </c>
      <c r="I472" s="17" t="s">
        <v>512</v>
      </c>
      <c r="J472">
        <v>1</v>
      </c>
      <c r="K472">
        <v>11.41</v>
      </c>
      <c r="L472">
        <v>17</v>
      </c>
      <c r="M472">
        <v>5</v>
      </c>
      <c r="N472">
        <v>23</v>
      </c>
      <c r="O472" s="30" t="s">
        <v>445</v>
      </c>
      <c r="P472" s="35" t="s">
        <v>455</v>
      </c>
      <c r="Q472">
        <v>4</v>
      </c>
      <c r="R472">
        <v>52</v>
      </c>
      <c r="S472" s="22" t="s">
        <v>1129</v>
      </c>
      <c r="T472">
        <v>7</v>
      </c>
      <c r="U472">
        <v>3</v>
      </c>
      <c r="V472">
        <v>6</v>
      </c>
      <c r="W472">
        <v>10</v>
      </c>
      <c r="AA472">
        <v>1061</v>
      </c>
      <c r="AB472" t="s">
        <v>463</v>
      </c>
    </row>
    <row r="473" spans="1:29" hidden="1" x14ac:dyDescent="0.25">
      <c r="A473" s="16" t="s">
        <v>203</v>
      </c>
      <c r="B473" s="20" t="s">
        <v>213</v>
      </c>
      <c r="C473">
        <v>174</v>
      </c>
      <c r="D473">
        <v>12</v>
      </c>
      <c r="E473" s="29" t="str">
        <f>VLOOKUP(U473, method!$A$1:$B$15, 2, 0)</f>
        <v>留後</v>
      </c>
      <c r="F473">
        <v>5</v>
      </c>
      <c r="G473">
        <v>121</v>
      </c>
      <c r="H473" s="44">
        <v>1200</v>
      </c>
      <c r="I473" s="17" t="s">
        <v>512</v>
      </c>
      <c r="J473">
        <v>1</v>
      </c>
      <c r="K473">
        <v>11.04</v>
      </c>
      <c r="L473">
        <v>30</v>
      </c>
      <c r="M473">
        <v>4</v>
      </c>
      <c r="N473">
        <v>23</v>
      </c>
      <c r="O473" t="s">
        <v>545</v>
      </c>
      <c r="P473" s="35" t="s">
        <v>455</v>
      </c>
      <c r="Q473">
        <v>4</v>
      </c>
      <c r="R473">
        <v>52</v>
      </c>
      <c r="S473" s="22" t="s">
        <v>1129</v>
      </c>
      <c r="T473" t="s">
        <v>872</v>
      </c>
      <c r="U473">
        <v>12</v>
      </c>
      <c r="V473">
        <v>14</v>
      </c>
      <c r="W473">
        <v>12</v>
      </c>
      <c r="AA473">
        <v>1058</v>
      </c>
      <c r="AB473" t="s">
        <v>463</v>
      </c>
    </row>
    <row r="474" spans="1:29" hidden="1" x14ac:dyDescent="0.25">
      <c r="A474" s="16" t="s">
        <v>203</v>
      </c>
      <c r="B474" s="21" t="s">
        <v>216</v>
      </c>
      <c r="C474">
        <v>109</v>
      </c>
      <c r="D474">
        <v>12</v>
      </c>
      <c r="E474" s="29" t="str">
        <f>VLOOKUP(U474, method!$A$1:$B$15, 2, 0)</f>
        <v>留後</v>
      </c>
      <c r="F474">
        <v>2</v>
      </c>
      <c r="G474">
        <v>127</v>
      </c>
      <c r="H474" s="46">
        <v>1000</v>
      </c>
      <c r="I474" s="14" t="s">
        <v>50</v>
      </c>
      <c r="J474">
        <v>0</v>
      </c>
      <c r="K474">
        <v>57.73</v>
      </c>
      <c r="L474">
        <v>13</v>
      </c>
      <c r="M474">
        <v>4</v>
      </c>
      <c r="N474">
        <v>25</v>
      </c>
      <c r="O474" t="s">
        <v>532</v>
      </c>
      <c r="P474" s="35" t="s">
        <v>455</v>
      </c>
      <c r="Q474">
        <v>4</v>
      </c>
      <c r="R474">
        <v>52</v>
      </c>
      <c r="S474" s="16" t="s">
        <v>40</v>
      </c>
      <c r="T474" t="s">
        <v>664</v>
      </c>
      <c r="U474">
        <v>14</v>
      </c>
      <c r="V474">
        <v>14</v>
      </c>
      <c r="W474">
        <v>12</v>
      </c>
      <c r="AA474">
        <v>1038</v>
      </c>
      <c r="AB474" t="s">
        <v>596</v>
      </c>
    </row>
    <row r="475" spans="1:29" hidden="1" x14ac:dyDescent="0.25">
      <c r="A475" s="16" t="s">
        <v>203</v>
      </c>
      <c r="B475" s="22" t="s">
        <v>219</v>
      </c>
      <c r="C475">
        <v>19</v>
      </c>
      <c r="D475">
        <v>6</v>
      </c>
      <c r="E475" s="28" t="str">
        <f>VLOOKUP(U475, method!$A$1:$B$15, 2, 0)</f>
        <v>中前</v>
      </c>
      <c r="F475">
        <v>7</v>
      </c>
      <c r="G475">
        <v>124</v>
      </c>
      <c r="H475" s="44">
        <v>1200</v>
      </c>
      <c r="I475" s="17" t="s">
        <v>512</v>
      </c>
      <c r="J475">
        <v>1</v>
      </c>
      <c r="K475">
        <v>10.6</v>
      </c>
      <c r="L475">
        <v>25</v>
      </c>
      <c r="M475">
        <v>6</v>
      </c>
      <c r="N475">
        <v>25</v>
      </c>
      <c r="O475" s="31" t="s">
        <v>435</v>
      </c>
      <c r="P475" s="35" t="s">
        <v>436</v>
      </c>
      <c r="Q475">
        <v>4</v>
      </c>
      <c r="R475">
        <v>51</v>
      </c>
      <c r="S475" s="17" t="s">
        <v>116</v>
      </c>
      <c r="T475" t="s">
        <v>519</v>
      </c>
      <c r="U475">
        <v>6</v>
      </c>
      <c r="V475">
        <v>6</v>
      </c>
      <c r="W475">
        <v>6</v>
      </c>
      <c r="AA475">
        <v>1043</v>
      </c>
      <c r="AB475" t="s">
        <v>463</v>
      </c>
    </row>
    <row r="476" spans="1:29" hidden="1" x14ac:dyDescent="0.25">
      <c r="A476" s="16" t="s">
        <v>203</v>
      </c>
      <c r="B476" s="22" t="s">
        <v>219</v>
      </c>
      <c r="C476">
        <v>20</v>
      </c>
      <c r="D476" s="33">
        <v>1</v>
      </c>
      <c r="E476" s="26" t="str">
        <f>VLOOKUP(U476, method!$A$1:$B$15, 2, 0)</f>
        <v>放頭</v>
      </c>
      <c r="F476">
        <v>11</v>
      </c>
      <c r="G476">
        <v>114</v>
      </c>
      <c r="H476" s="44">
        <v>1200</v>
      </c>
      <c r="I476" s="15" t="s">
        <v>441</v>
      </c>
      <c r="J476">
        <v>1</v>
      </c>
      <c r="K476">
        <v>10.119999999999999</v>
      </c>
      <c r="L476">
        <v>28</v>
      </c>
      <c r="M476">
        <v>5</v>
      </c>
      <c r="N476">
        <v>25</v>
      </c>
      <c r="O476" s="31" t="s">
        <v>451</v>
      </c>
      <c r="P476" s="35" t="s">
        <v>436</v>
      </c>
      <c r="Q476">
        <v>4</v>
      </c>
      <c r="R476">
        <v>46</v>
      </c>
      <c r="S476" s="17" t="s">
        <v>116</v>
      </c>
      <c r="T476" s="10" t="s">
        <v>613</v>
      </c>
      <c r="U476">
        <v>2</v>
      </c>
      <c r="V476">
        <v>2</v>
      </c>
      <c r="W476">
        <v>1</v>
      </c>
      <c r="AA476">
        <v>1045</v>
      </c>
      <c r="AB476" t="s">
        <v>463</v>
      </c>
    </row>
    <row r="477" spans="1:29" hidden="1" x14ac:dyDescent="0.25">
      <c r="A477" s="16" t="s">
        <v>203</v>
      </c>
      <c r="B477" s="22" t="s">
        <v>219</v>
      </c>
      <c r="C477">
        <v>35</v>
      </c>
      <c r="D477" s="33">
        <v>3</v>
      </c>
      <c r="E477" s="28" t="str">
        <f>VLOOKUP(U477, method!$A$1:$B$15, 2, 0)</f>
        <v>中前</v>
      </c>
      <c r="F477">
        <v>7</v>
      </c>
      <c r="G477">
        <v>115</v>
      </c>
      <c r="H477" s="44">
        <v>1200</v>
      </c>
      <c r="I477" s="15" t="s">
        <v>441</v>
      </c>
      <c r="J477">
        <v>1</v>
      </c>
      <c r="K477">
        <v>10.45</v>
      </c>
      <c r="L477">
        <v>7</v>
      </c>
      <c r="M477">
        <v>5</v>
      </c>
      <c r="N477">
        <v>25</v>
      </c>
      <c r="O477" s="31" t="s">
        <v>439</v>
      </c>
      <c r="P477" s="35" t="s">
        <v>455</v>
      </c>
      <c r="Q477">
        <v>4</v>
      </c>
      <c r="R477">
        <v>46</v>
      </c>
      <c r="S477" s="17" t="s">
        <v>116</v>
      </c>
      <c r="T477" s="10" t="s">
        <v>376</v>
      </c>
      <c r="U477">
        <v>4</v>
      </c>
      <c r="V477">
        <v>1</v>
      </c>
      <c r="W477">
        <v>3</v>
      </c>
      <c r="AA477">
        <v>1040</v>
      </c>
      <c r="AB477" t="s">
        <v>687</v>
      </c>
    </row>
    <row r="478" spans="1:29" hidden="1" x14ac:dyDescent="0.25">
      <c r="A478" s="16" t="s">
        <v>203</v>
      </c>
      <c r="B478" s="22" t="s">
        <v>219</v>
      </c>
      <c r="C478">
        <v>78</v>
      </c>
      <c r="D478">
        <v>8</v>
      </c>
      <c r="E478" s="28" t="str">
        <f>VLOOKUP(U478, method!$A$1:$B$15, 2, 0)</f>
        <v>中前</v>
      </c>
      <c r="F478">
        <v>12</v>
      </c>
      <c r="G478">
        <v>121</v>
      </c>
      <c r="H478" s="44">
        <v>1200</v>
      </c>
      <c r="I478" s="17" t="s">
        <v>448</v>
      </c>
      <c r="J478">
        <v>1</v>
      </c>
      <c r="K478">
        <v>10.77</v>
      </c>
      <c r="L478">
        <v>19</v>
      </c>
      <c r="M478">
        <v>2</v>
      </c>
      <c r="N478">
        <v>25</v>
      </c>
      <c r="O478" s="30" t="s">
        <v>445</v>
      </c>
      <c r="P478" s="35" t="s">
        <v>455</v>
      </c>
      <c r="Q478">
        <v>4</v>
      </c>
      <c r="R478">
        <v>48</v>
      </c>
      <c r="S478" s="17" t="s">
        <v>116</v>
      </c>
      <c r="T478" t="s">
        <v>664</v>
      </c>
      <c r="U478">
        <v>5</v>
      </c>
      <c r="V478">
        <v>7</v>
      </c>
      <c r="W478">
        <v>8</v>
      </c>
      <c r="AA478">
        <v>1050</v>
      </c>
      <c r="AB478" t="s">
        <v>689</v>
      </c>
    </row>
    <row r="479" spans="1:29" hidden="1" x14ac:dyDescent="0.25">
      <c r="A479" s="16" t="s">
        <v>203</v>
      </c>
      <c r="B479" s="22" t="s">
        <v>219</v>
      </c>
      <c r="C479">
        <v>108</v>
      </c>
      <c r="D479">
        <v>6</v>
      </c>
      <c r="E479" s="28" t="str">
        <f>VLOOKUP(U479, method!$A$1:$B$15, 2, 0)</f>
        <v>中前</v>
      </c>
      <c r="F479">
        <v>7</v>
      </c>
      <c r="G479">
        <v>123</v>
      </c>
      <c r="H479" s="44">
        <v>1200</v>
      </c>
      <c r="I479" s="17" t="s">
        <v>448</v>
      </c>
      <c r="J479">
        <v>1</v>
      </c>
      <c r="K479">
        <v>10.68</v>
      </c>
      <c r="L479">
        <v>5</v>
      </c>
      <c r="M479">
        <v>2</v>
      </c>
      <c r="N479">
        <v>25</v>
      </c>
      <c r="O479" s="31" t="s">
        <v>439</v>
      </c>
      <c r="P479" s="35" t="s">
        <v>455</v>
      </c>
      <c r="Q479">
        <v>4</v>
      </c>
      <c r="R479">
        <v>50</v>
      </c>
      <c r="S479" s="17" t="s">
        <v>116</v>
      </c>
      <c r="T479" t="s">
        <v>558</v>
      </c>
      <c r="U479">
        <v>4</v>
      </c>
      <c r="V479">
        <v>5</v>
      </c>
      <c r="W479">
        <v>6</v>
      </c>
      <c r="AA479">
        <v>1031</v>
      </c>
      <c r="AB479" t="s">
        <v>689</v>
      </c>
    </row>
    <row r="480" spans="1:29" hidden="1" x14ac:dyDescent="0.25">
      <c r="A480" s="16" t="s">
        <v>203</v>
      </c>
      <c r="B480" s="22" t="s">
        <v>219</v>
      </c>
      <c r="C480">
        <v>115</v>
      </c>
      <c r="D480">
        <v>12</v>
      </c>
      <c r="E480" s="27" t="str">
        <f>VLOOKUP(U480, method!$A$1:$B$15, 2, 0)</f>
        <v>中後</v>
      </c>
      <c r="F480">
        <v>12</v>
      </c>
      <c r="G480">
        <v>127</v>
      </c>
      <c r="H480" s="44">
        <v>1200</v>
      </c>
      <c r="I480" s="25" t="s">
        <v>120</v>
      </c>
      <c r="J480">
        <v>1</v>
      </c>
      <c r="K480">
        <v>11.58</v>
      </c>
      <c r="L480">
        <v>22</v>
      </c>
      <c r="M480">
        <v>1</v>
      </c>
      <c r="N480">
        <v>25</v>
      </c>
      <c r="O480" s="31" t="s">
        <v>435</v>
      </c>
      <c r="P480" s="35" t="s">
        <v>455</v>
      </c>
      <c r="Q480">
        <v>4</v>
      </c>
      <c r="R480">
        <v>52</v>
      </c>
      <c r="S480" s="17" t="s">
        <v>116</v>
      </c>
      <c r="T480">
        <v>10</v>
      </c>
      <c r="U480">
        <v>10</v>
      </c>
      <c r="V480">
        <v>8</v>
      </c>
      <c r="W480">
        <v>12</v>
      </c>
      <c r="AA480">
        <v>1046</v>
      </c>
      <c r="AB480" t="s">
        <v>689</v>
      </c>
    </row>
    <row r="481" spans="1:28" hidden="1" x14ac:dyDescent="0.25">
      <c r="A481" s="16" t="s">
        <v>203</v>
      </c>
      <c r="B481" s="22" t="s">
        <v>219</v>
      </c>
      <c r="C481">
        <v>16</v>
      </c>
      <c r="D481">
        <v>9</v>
      </c>
      <c r="E481" s="28" t="str">
        <f>VLOOKUP(U481, method!$A$1:$B$15, 2, 0)</f>
        <v>中前</v>
      </c>
      <c r="F481">
        <v>3</v>
      </c>
      <c r="G481">
        <v>129</v>
      </c>
      <c r="H481" s="46">
        <v>1000</v>
      </c>
      <c r="I481" s="20" t="s">
        <v>56</v>
      </c>
      <c r="J481">
        <v>0</v>
      </c>
      <c r="K481">
        <v>57.78</v>
      </c>
      <c r="L481">
        <v>15</v>
      </c>
      <c r="M481">
        <v>1</v>
      </c>
      <c r="N481">
        <v>25</v>
      </c>
      <c r="O481" s="30" t="s">
        <v>445</v>
      </c>
      <c r="P481" s="35" t="s">
        <v>455</v>
      </c>
      <c r="Q481">
        <v>4</v>
      </c>
      <c r="R481">
        <v>54</v>
      </c>
      <c r="S481" s="17" t="s">
        <v>116</v>
      </c>
      <c r="T481" t="s">
        <v>495</v>
      </c>
      <c r="U481">
        <v>7</v>
      </c>
      <c r="V481">
        <v>7</v>
      </c>
      <c r="W481">
        <v>9</v>
      </c>
      <c r="AA481">
        <v>1047</v>
      </c>
      <c r="AB481" t="s">
        <v>689</v>
      </c>
    </row>
    <row r="482" spans="1:28" hidden="1" x14ac:dyDescent="0.25">
      <c r="A482" s="16" t="s">
        <v>203</v>
      </c>
      <c r="B482" s="22" t="s">
        <v>219</v>
      </c>
      <c r="C482">
        <v>98</v>
      </c>
      <c r="D482" s="34">
        <v>5</v>
      </c>
      <c r="E482" s="27" t="str">
        <f>VLOOKUP(U482, method!$A$1:$B$15, 2, 0)</f>
        <v>中後</v>
      </c>
      <c r="F482">
        <v>11</v>
      </c>
      <c r="G482">
        <v>132</v>
      </c>
      <c r="H482" s="46">
        <v>1000</v>
      </c>
      <c r="I482" s="15" t="s">
        <v>391</v>
      </c>
      <c r="J482">
        <v>0</v>
      </c>
      <c r="K482">
        <v>57.7</v>
      </c>
      <c r="L482">
        <v>26</v>
      </c>
      <c r="M482">
        <v>12</v>
      </c>
      <c r="N482">
        <v>24</v>
      </c>
      <c r="O482" s="31" t="s">
        <v>451</v>
      </c>
      <c r="P482" s="35" t="s">
        <v>455</v>
      </c>
      <c r="Q482">
        <v>4</v>
      </c>
      <c r="R482">
        <v>56</v>
      </c>
      <c r="S482" s="17" t="s">
        <v>116</v>
      </c>
      <c r="T482" t="s">
        <v>495</v>
      </c>
      <c r="U482">
        <v>10</v>
      </c>
      <c r="V482">
        <v>8</v>
      </c>
      <c r="W482">
        <v>5</v>
      </c>
      <c r="AA482">
        <v>1045</v>
      </c>
      <c r="AB482" t="s">
        <v>689</v>
      </c>
    </row>
    <row r="483" spans="1:28" hidden="1" x14ac:dyDescent="0.25">
      <c r="A483" s="16" t="s">
        <v>203</v>
      </c>
      <c r="B483" s="22" t="s">
        <v>219</v>
      </c>
      <c r="C483">
        <v>44</v>
      </c>
      <c r="D483">
        <v>9</v>
      </c>
      <c r="E483" s="28" t="str">
        <f>VLOOKUP(U483, method!$A$1:$B$15, 2, 0)</f>
        <v>中前</v>
      </c>
      <c r="F483">
        <v>8</v>
      </c>
      <c r="G483">
        <v>133</v>
      </c>
      <c r="H483" s="44">
        <v>1200</v>
      </c>
      <c r="I483" s="15" t="s">
        <v>391</v>
      </c>
      <c r="J483">
        <v>1</v>
      </c>
      <c r="K483">
        <v>10.9</v>
      </c>
      <c r="L483">
        <v>11</v>
      </c>
      <c r="M483">
        <v>12</v>
      </c>
      <c r="N483">
        <v>24</v>
      </c>
      <c r="O483" s="30" t="s">
        <v>445</v>
      </c>
      <c r="P483" s="35" t="s">
        <v>455</v>
      </c>
      <c r="Q483">
        <v>4</v>
      </c>
      <c r="R483">
        <v>58</v>
      </c>
      <c r="S483" s="17" t="s">
        <v>116</v>
      </c>
      <c r="T483">
        <v>5</v>
      </c>
      <c r="U483">
        <v>6</v>
      </c>
      <c r="V483">
        <v>6</v>
      </c>
      <c r="W483">
        <v>9</v>
      </c>
      <c r="AA483">
        <v>1048</v>
      </c>
      <c r="AB483" t="s">
        <v>689</v>
      </c>
    </row>
    <row r="484" spans="1:28" hidden="1" x14ac:dyDescent="0.25">
      <c r="A484" s="16" t="s">
        <v>203</v>
      </c>
      <c r="B484" s="22" t="s">
        <v>219</v>
      </c>
      <c r="C484">
        <v>56</v>
      </c>
      <c r="D484">
        <v>8</v>
      </c>
      <c r="E484" s="28" t="str">
        <f>VLOOKUP(U484, method!$A$1:$B$15, 2, 0)</f>
        <v>中前</v>
      </c>
      <c r="F484">
        <v>9</v>
      </c>
      <c r="G484">
        <v>120</v>
      </c>
      <c r="H484" s="44">
        <v>1200</v>
      </c>
      <c r="I484" s="15" t="s">
        <v>391</v>
      </c>
      <c r="J484">
        <v>1</v>
      </c>
      <c r="K484">
        <v>10.49</v>
      </c>
      <c r="L484">
        <v>30</v>
      </c>
      <c r="M484">
        <v>10</v>
      </c>
      <c r="N484">
        <v>24</v>
      </c>
      <c r="O484" s="31" t="s">
        <v>451</v>
      </c>
      <c r="P484" s="35" t="s">
        <v>455</v>
      </c>
      <c r="Q484">
        <v>3</v>
      </c>
      <c r="R484">
        <v>60</v>
      </c>
      <c r="S484" s="17" t="s">
        <v>116</v>
      </c>
      <c r="T484" t="s">
        <v>546</v>
      </c>
      <c r="U484">
        <v>7</v>
      </c>
      <c r="V484">
        <v>7</v>
      </c>
      <c r="W484">
        <v>8</v>
      </c>
      <c r="AA484">
        <v>1039</v>
      </c>
      <c r="AB484" t="s">
        <v>1139</v>
      </c>
    </row>
    <row r="485" spans="1:28" hidden="1" x14ac:dyDescent="0.25">
      <c r="A485" s="16" t="s">
        <v>203</v>
      </c>
      <c r="B485" s="22" t="s">
        <v>219</v>
      </c>
      <c r="C485">
        <v>87</v>
      </c>
      <c r="D485">
        <v>11</v>
      </c>
      <c r="E485" s="27" t="str">
        <f>VLOOKUP(U485, method!$A$1:$B$15, 2, 0)</f>
        <v>中後</v>
      </c>
      <c r="F485">
        <v>5</v>
      </c>
      <c r="G485">
        <v>121</v>
      </c>
      <c r="H485" s="44">
        <v>1200</v>
      </c>
      <c r="I485" s="24" t="s">
        <v>389</v>
      </c>
      <c r="J485">
        <v>1</v>
      </c>
      <c r="K485">
        <v>9.81</v>
      </c>
      <c r="L485">
        <v>6</v>
      </c>
      <c r="M485">
        <v>10</v>
      </c>
      <c r="N485">
        <v>24</v>
      </c>
      <c r="O485" t="s">
        <v>545</v>
      </c>
      <c r="P485" s="35" t="s">
        <v>436</v>
      </c>
      <c r="Q485">
        <v>3</v>
      </c>
      <c r="R485">
        <v>62</v>
      </c>
      <c r="S485" s="17" t="s">
        <v>116</v>
      </c>
      <c r="T485">
        <v>6</v>
      </c>
      <c r="U485">
        <v>8</v>
      </c>
      <c r="V485">
        <v>7</v>
      </c>
      <c r="W485">
        <v>11</v>
      </c>
      <c r="AA485">
        <v>1056</v>
      </c>
      <c r="AB485" t="s">
        <v>1140</v>
      </c>
    </row>
    <row r="486" spans="1:28" hidden="1" x14ac:dyDescent="0.25">
      <c r="A486" s="16" t="s">
        <v>203</v>
      </c>
      <c r="B486" s="22" t="s">
        <v>219</v>
      </c>
      <c r="C486">
        <v>26</v>
      </c>
      <c r="D486">
        <v>11</v>
      </c>
      <c r="E486" s="28" t="str">
        <f>VLOOKUP(U486, method!$A$1:$B$15, 2, 0)</f>
        <v>中前</v>
      </c>
      <c r="F486">
        <v>4</v>
      </c>
      <c r="G486">
        <v>121</v>
      </c>
      <c r="H486" s="46">
        <v>1000</v>
      </c>
      <c r="I486" s="23" t="s">
        <v>39</v>
      </c>
      <c r="J486">
        <v>0</v>
      </c>
      <c r="K486">
        <v>57.81</v>
      </c>
      <c r="L486">
        <v>25</v>
      </c>
      <c r="M486">
        <v>9</v>
      </c>
      <c r="N486">
        <v>24</v>
      </c>
      <c r="O486" s="31" t="s">
        <v>435</v>
      </c>
      <c r="P486" s="35" t="s">
        <v>455</v>
      </c>
      <c r="Q486">
        <v>3</v>
      </c>
      <c r="R486">
        <v>64</v>
      </c>
      <c r="S486" s="17" t="s">
        <v>116</v>
      </c>
      <c r="T486" t="s">
        <v>546</v>
      </c>
      <c r="U486">
        <v>6</v>
      </c>
      <c r="V486">
        <v>9</v>
      </c>
      <c r="W486">
        <v>11</v>
      </c>
      <c r="AA486">
        <v>1070</v>
      </c>
      <c r="AB486" t="s">
        <v>1117</v>
      </c>
    </row>
    <row r="487" spans="1:28" hidden="1" x14ac:dyDescent="0.25">
      <c r="A487" s="16" t="s">
        <v>203</v>
      </c>
      <c r="B487" s="22" t="s">
        <v>219</v>
      </c>
      <c r="C487">
        <v>23</v>
      </c>
      <c r="D487">
        <v>13</v>
      </c>
      <c r="E487" s="26" t="str">
        <f>VLOOKUP(U487, method!$A$1:$B$15, 2, 0)</f>
        <v>放頭</v>
      </c>
      <c r="F487">
        <v>14</v>
      </c>
      <c r="G487">
        <v>120</v>
      </c>
      <c r="H487" s="44">
        <v>1200</v>
      </c>
      <c r="I487" s="20" t="s">
        <v>56</v>
      </c>
      <c r="J487">
        <v>1</v>
      </c>
      <c r="K487">
        <v>10.96</v>
      </c>
      <c r="L487">
        <v>14</v>
      </c>
      <c r="M487">
        <v>7</v>
      </c>
      <c r="N487">
        <v>24</v>
      </c>
      <c r="O487" t="s">
        <v>545</v>
      </c>
      <c r="P487" s="35" t="s">
        <v>455</v>
      </c>
      <c r="Q487">
        <v>3</v>
      </c>
      <c r="R487">
        <v>65</v>
      </c>
      <c r="S487" s="17" t="s">
        <v>116</v>
      </c>
      <c r="T487" t="s">
        <v>1142</v>
      </c>
      <c r="U487">
        <v>1</v>
      </c>
      <c r="V487">
        <v>2</v>
      </c>
      <c r="W487">
        <v>13</v>
      </c>
      <c r="AA487">
        <v>1051</v>
      </c>
      <c r="AB487" t="s">
        <v>227</v>
      </c>
    </row>
    <row r="488" spans="1:28" hidden="1" x14ac:dyDescent="0.25">
      <c r="A488" s="16" t="s">
        <v>203</v>
      </c>
      <c r="B488" s="23" t="s">
        <v>222</v>
      </c>
      <c r="C488">
        <v>7</v>
      </c>
      <c r="D488" s="33">
        <v>3</v>
      </c>
      <c r="E488" s="27" t="str">
        <f>VLOOKUP(U488, method!$A$1:$B$15, 2, 0)</f>
        <v>中後</v>
      </c>
      <c r="F488">
        <v>10</v>
      </c>
      <c r="G488">
        <v>125</v>
      </c>
      <c r="H488" s="44">
        <v>1200</v>
      </c>
      <c r="I488" s="22" t="s">
        <v>33</v>
      </c>
      <c r="J488">
        <v>1</v>
      </c>
      <c r="K488">
        <v>10.4</v>
      </c>
      <c r="L488">
        <v>25</v>
      </c>
      <c r="M488">
        <v>6</v>
      </c>
      <c r="N488">
        <v>25</v>
      </c>
      <c r="O488" s="31" t="s">
        <v>435</v>
      </c>
      <c r="P488" s="35" t="s">
        <v>436</v>
      </c>
      <c r="Q488">
        <v>4</v>
      </c>
      <c r="R488">
        <v>50</v>
      </c>
      <c r="S488" s="25" t="s">
        <v>89</v>
      </c>
      <c r="T488">
        <v>3</v>
      </c>
      <c r="U488">
        <v>9</v>
      </c>
      <c r="V488">
        <v>9</v>
      </c>
      <c r="W488">
        <v>3</v>
      </c>
      <c r="AA488">
        <v>1083</v>
      </c>
      <c r="AB488" t="s">
        <v>463</v>
      </c>
    </row>
    <row r="489" spans="1:28" hidden="1" x14ac:dyDescent="0.25">
      <c r="A489" s="16" t="s">
        <v>203</v>
      </c>
      <c r="B489" s="23" t="s">
        <v>222</v>
      </c>
      <c r="C489">
        <v>3.7</v>
      </c>
      <c r="D489" s="34">
        <v>5</v>
      </c>
      <c r="E489" s="26" t="str">
        <f>VLOOKUP(U489, method!$A$1:$B$15, 2, 0)</f>
        <v>放頭</v>
      </c>
      <c r="F489">
        <v>6</v>
      </c>
      <c r="G489">
        <v>126</v>
      </c>
      <c r="H489" s="44">
        <v>1200</v>
      </c>
      <c r="I489" s="22" t="s">
        <v>33</v>
      </c>
      <c r="J489">
        <v>1</v>
      </c>
      <c r="K489">
        <v>10.01</v>
      </c>
      <c r="L489">
        <v>25</v>
      </c>
      <c r="M489">
        <v>5</v>
      </c>
      <c r="N489">
        <v>25</v>
      </c>
      <c r="O489" t="s">
        <v>545</v>
      </c>
      <c r="P489" s="35" t="s">
        <v>455</v>
      </c>
      <c r="Q489">
        <v>4</v>
      </c>
      <c r="R489">
        <v>51</v>
      </c>
      <c r="S489" s="25" t="s">
        <v>89</v>
      </c>
      <c r="T489" s="10" t="s">
        <v>552</v>
      </c>
      <c r="U489">
        <v>3</v>
      </c>
      <c r="V489">
        <v>2</v>
      </c>
      <c r="W489">
        <v>5</v>
      </c>
      <c r="AA489">
        <v>1081</v>
      </c>
      <c r="AB489" t="s">
        <v>463</v>
      </c>
    </row>
    <row r="490" spans="1:28" hidden="1" x14ac:dyDescent="0.25">
      <c r="A490" s="16" t="s">
        <v>203</v>
      </c>
      <c r="B490" s="23" t="s">
        <v>222</v>
      </c>
      <c r="C490">
        <v>5.8</v>
      </c>
      <c r="D490" s="34">
        <v>4</v>
      </c>
      <c r="E490" s="28" t="str">
        <f>VLOOKUP(U490, method!$A$1:$B$15, 2, 0)</f>
        <v>中前</v>
      </c>
      <c r="F490">
        <v>2</v>
      </c>
      <c r="G490">
        <v>127</v>
      </c>
      <c r="H490" s="44">
        <v>1200</v>
      </c>
      <c r="I490" s="18" t="s">
        <v>12</v>
      </c>
      <c r="J490">
        <v>1</v>
      </c>
      <c r="K490">
        <v>9.59</v>
      </c>
      <c r="L490">
        <v>13</v>
      </c>
      <c r="M490">
        <v>4</v>
      </c>
      <c r="N490">
        <v>25</v>
      </c>
      <c r="O490" t="s">
        <v>532</v>
      </c>
      <c r="P490" s="35" t="s">
        <v>455</v>
      </c>
      <c r="Q490">
        <v>4</v>
      </c>
      <c r="R490">
        <v>52</v>
      </c>
      <c r="S490" s="25" t="s">
        <v>89</v>
      </c>
      <c r="T490" t="s">
        <v>536</v>
      </c>
      <c r="U490">
        <v>5</v>
      </c>
      <c r="V490">
        <v>4</v>
      </c>
      <c r="W490">
        <v>4</v>
      </c>
      <c r="AA490">
        <v>1076</v>
      </c>
      <c r="AB490" t="s">
        <v>463</v>
      </c>
    </row>
    <row r="491" spans="1:28" hidden="1" x14ac:dyDescent="0.25">
      <c r="A491" s="16" t="s">
        <v>203</v>
      </c>
      <c r="B491" s="23" t="s">
        <v>222</v>
      </c>
      <c r="C491">
        <v>5.5</v>
      </c>
      <c r="D491" s="34">
        <v>4</v>
      </c>
      <c r="E491" s="26" t="str">
        <f>VLOOKUP(U491, method!$A$1:$B$15, 2, 0)</f>
        <v>放頭</v>
      </c>
      <c r="F491">
        <v>6</v>
      </c>
      <c r="G491">
        <v>128</v>
      </c>
      <c r="H491" s="46">
        <v>1000</v>
      </c>
      <c r="I491" s="20" t="s">
        <v>56</v>
      </c>
      <c r="J491">
        <v>0</v>
      </c>
      <c r="K491">
        <v>56.75</v>
      </c>
      <c r="L491">
        <v>15</v>
      </c>
      <c r="M491">
        <v>3</v>
      </c>
      <c r="N491">
        <v>25</v>
      </c>
      <c r="O491" t="s">
        <v>631</v>
      </c>
      <c r="P491" s="35" t="s">
        <v>436</v>
      </c>
      <c r="Q491">
        <v>4</v>
      </c>
      <c r="R491">
        <v>52</v>
      </c>
      <c r="S491" s="25" t="s">
        <v>89</v>
      </c>
      <c r="T491" t="s">
        <v>456</v>
      </c>
      <c r="U491">
        <v>3</v>
      </c>
      <c r="V491">
        <v>2</v>
      </c>
      <c r="W491">
        <v>4</v>
      </c>
      <c r="AA491">
        <v>1069</v>
      </c>
      <c r="AB491" t="s">
        <v>463</v>
      </c>
    </row>
    <row r="492" spans="1:28" hidden="1" x14ac:dyDescent="0.25">
      <c r="A492" s="16" t="s">
        <v>203</v>
      </c>
      <c r="B492" s="24" t="s">
        <v>225</v>
      </c>
      <c r="C492">
        <v>37</v>
      </c>
      <c r="D492">
        <v>11</v>
      </c>
      <c r="E492" s="29" t="str">
        <f>VLOOKUP(U492, method!$A$1:$B$15, 2, 0)</f>
        <v>留後</v>
      </c>
      <c r="F492">
        <v>12</v>
      </c>
      <c r="G492">
        <v>123</v>
      </c>
      <c r="H492" s="46">
        <v>1650</v>
      </c>
      <c r="I492" s="15" t="s">
        <v>390</v>
      </c>
      <c r="J492">
        <v>1</v>
      </c>
      <c r="K492">
        <v>41.27</v>
      </c>
      <c r="L492">
        <v>25</v>
      </c>
      <c r="M492">
        <v>6</v>
      </c>
      <c r="N492">
        <v>25</v>
      </c>
      <c r="O492" s="31" t="s">
        <v>435</v>
      </c>
      <c r="P492" s="35" t="s">
        <v>436</v>
      </c>
      <c r="Q492">
        <v>4</v>
      </c>
      <c r="R492">
        <v>48</v>
      </c>
      <c r="S492" s="18" t="s">
        <v>188</v>
      </c>
      <c r="T492">
        <v>9</v>
      </c>
      <c r="U492">
        <v>11</v>
      </c>
      <c r="V492">
        <v>10</v>
      </c>
      <c r="W492">
        <v>11</v>
      </c>
      <c r="X492">
        <v>11</v>
      </c>
      <c r="AA492">
        <v>1035</v>
      </c>
      <c r="AB492" t="s">
        <v>463</v>
      </c>
    </row>
    <row r="493" spans="1:28" hidden="1" x14ac:dyDescent="0.25">
      <c r="A493" s="16" t="s">
        <v>203</v>
      </c>
      <c r="B493" s="24" t="s">
        <v>225</v>
      </c>
      <c r="C493">
        <v>23</v>
      </c>
      <c r="D493" s="33">
        <v>3</v>
      </c>
      <c r="E493" s="28" t="str">
        <f>VLOOKUP(U493, method!$A$1:$B$15, 2, 0)</f>
        <v>中前</v>
      </c>
      <c r="F493">
        <v>3</v>
      </c>
      <c r="G493">
        <v>126</v>
      </c>
      <c r="H493" s="46">
        <v>1650</v>
      </c>
      <c r="I493" s="15" t="s">
        <v>391</v>
      </c>
      <c r="J493">
        <v>1</v>
      </c>
      <c r="K493">
        <v>41.71</v>
      </c>
      <c r="L493">
        <v>4</v>
      </c>
      <c r="M493">
        <v>6</v>
      </c>
      <c r="N493">
        <v>25</v>
      </c>
      <c r="O493" s="31" t="s">
        <v>439</v>
      </c>
      <c r="P493" s="36" t="s">
        <v>440</v>
      </c>
      <c r="Q493">
        <v>4</v>
      </c>
      <c r="R493">
        <v>48</v>
      </c>
      <c r="S493" s="18" t="s">
        <v>188</v>
      </c>
      <c r="T493" s="10" t="s">
        <v>526</v>
      </c>
      <c r="U493">
        <v>7</v>
      </c>
      <c r="V493">
        <v>8</v>
      </c>
      <c r="W493">
        <v>7</v>
      </c>
      <c r="X493">
        <v>3</v>
      </c>
      <c r="AA493">
        <v>1027</v>
      </c>
      <c r="AB493" t="s">
        <v>463</v>
      </c>
    </row>
    <row r="494" spans="1:28" hidden="1" x14ac:dyDescent="0.25">
      <c r="A494" s="16" t="s">
        <v>203</v>
      </c>
      <c r="B494" s="24" t="s">
        <v>225</v>
      </c>
      <c r="C494">
        <v>32</v>
      </c>
      <c r="D494" s="33">
        <v>1</v>
      </c>
      <c r="E494" s="28" t="str">
        <f>VLOOKUP(U494, method!$A$1:$B$15, 2, 0)</f>
        <v>中前</v>
      </c>
      <c r="F494">
        <v>2</v>
      </c>
      <c r="G494">
        <v>117</v>
      </c>
      <c r="H494" s="46">
        <v>1650</v>
      </c>
      <c r="I494" s="15" t="s">
        <v>391</v>
      </c>
      <c r="J494">
        <v>1</v>
      </c>
      <c r="K494">
        <v>40</v>
      </c>
      <c r="L494">
        <v>21</v>
      </c>
      <c r="M494">
        <v>5</v>
      </c>
      <c r="N494">
        <v>25</v>
      </c>
      <c r="O494" s="31" t="s">
        <v>435</v>
      </c>
      <c r="P494" s="35" t="s">
        <v>436</v>
      </c>
      <c r="Q494">
        <v>4</v>
      </c>
      <c r="R494">
        <v>42</v>
      </c>
      <c r="S494" s="18" t="s">
        <v>188</v>
      </c>
      <c r="T494" s="10" t="s">
        <v>597</v>
      </c>
      <c r="U494">
        <v>7</v>
      </c>
      <c r="V494">
        <v>9</v>
      </c>
      <c r="W494">
        <v>7</v>
      </c>
      <c r="X494">
        <v>1</v>
      </c>
      <c r="AA494">
        <v>1023</v>
      </c>
      <c r="AB494" t="s">
        <v>463</v>
      </c>
    </row>
    <row r="495" spans="1:28" hidden="1" x14ac:dyDescent="0.25">
      <c r="A495" s="16" t="s">
        <v>203</v>
      </c>
      <c r="B495" s="24" t="s">
        <v>225</v>
      </c>
      <c r="C495">
        <v>52</v>
      </c>
      <c r="D495">
        <v>7</v>
      </c>
      <c r="E495" s="27" t="str">
        <f>VLOOKUP(U495, method!$A$1:$B$15, 2, 0)</f>
        <v>中後</v>
      </c>
      <c r="F495">
        <v>7</v>
      </c>
      <c r="G495">
        <v>121</v>
      </c>
      <c r="H495" s="46">
        <v>1650</v>
      </c>
      <c r="I495" s="21" t="s">
        <v>61</v>
      </c>
      <c r="J495">
        <v>1</v>
      </c>
      <c r="K495">
        <v>40.07</v>
      </c>
      <c r="L495">
        <v>23</v>
      </c>
      <c r="M495">
        <v>4</v>
      </c>
      <c r="N495">
        <v>25</v>
      </c>
      <c r="O495" s="31" t="s">
        <v>435</v>
      </c>
      <c r="P495" s="35" t="s">
        <v>455</v>
      </c>
      <c r="Q495">
        <v>4</v>
      </c>
      <c r="R495">
        <v>44</v>
      </c>
      <c r="S495" s="18" t="s">
        <v>188</v>
      </c>
      <c r="T495" t="s">
        <v>495</v>
      </c>
      <c r="U495">
        <v>10</v>
      </c>
      <c r="V495">
        <v>10</v>
      </c>
      <c r="W495">
        <v>11</v>
      </c>
      <c r="X495">
        <v>7</v>
      </c>
      <c r="AA495">
        <v>1019</v>
      </c>
      <c r="AB495" t="s">
        <v>463</v>
      </c>
    </row>
    <row r="496" spans="1:28" hidden="1" x14ac:dyDescent="0.25">
      <c r="A496" s="16" t="s">
        <v>203</v>
      </c>
      <c r="B496" s="24" t="s">
        <v>225</v>
      </c>
      <c r="C496">
        <v>97</v>
      </c>
      <c r="D496">
        <v>8</v>
      </c>
      <c r="E496" s="29" t="str">
        <f>VLOOKUP(U496, method!$A$1:$B$15, 2, 0)</f>
        <v>留後</v>
      </c>
      <c r="F496">
        <v>12</v>
      </c>
      <c r="G496">
        <v>118</v>
      </c>
      <c r="H496" s="46">
        <v>1650</v>
      </c>
      <c r="I496" s="17" t="s">
        <v>512</v>
      </c>
      <c r="J496">
        <v>1</v>
      </c>
      <c r="K496">
        <v>40.06</v>
      </c>
      <c r="L496">
        <v>9</v>
      </c>
      <c r="M496">
        <v>4</v>
      </c>
      <c r="N496">
        <v>25</v>
      </c>
      <c r="O496" s="31" t="s">
        <v>439</v>
      </c>
      <c r="P496" s="35" t="s">
        <v>436</v>
      </c>
      <c r="Q496">
        <v>4</v>
      </c>
      <c r="R496">
        <v>46</v>
      </c>
      <c r="S496" s="18" t="s">
        <v>188</v>
      </c>
      <c r="T496" t="s">
        <v>529</v>
      </c>
      <c r="U496">
        <v>11</v>
      </c>
      <c r="V496">
        <v>12</v>
      </c>
      <c r="W496">
        <v>11</v>
      </c>
      <c r="X496">
        <v>8</v>
      </c>
      <c r="AA496">
        <v>1029</v>
      </c>
      <c r="AB496" t="s">
        <v>310</v>
      </c>
    </row>
    <row r="497" spans="1:28" hidden="1" x14ac:dyDescent="0.25">
      <c r="A497" s="16" t="s">
        <v>203</v>
      </c>
      <c r="B497" s="24" t="s">
        <v>225</v>
      </c>
      <c r="C497">
        <v>43</v>
      </c>
      <c r="D497">
        <v>11</v>
      </c>
      <c r="E497" s="27" t="str">
        <f>VLOOKUP(U497, method!$A$1:$B$15, 2, 0)</f>
        <v>中後</v>
      </c>
      <c r="F497">
        <v>9</v>
      </c>
      <c r="G497">
        <v>123</v>
      </c>
      <c r="H497" s="46">
        <v>1650</v>
      </c>
      <c r="I497" s="15" t="s">
        <v>390</v>
      </c>
      <c r="J497">
        <v>1</v>
      </c>
      <c r="K497">
        <v>39.81</v>
      </c>
      <c r="L497">
        <v>2</v>
      </c>
      <c r="M497">
        <v>4</v>
      </c>
      <c r="N497">
        <v>25</v>
      </c>
      <c r="O497" s="31" t="s">
        <v>451</v>
      </c>
      <c r="P497" s="35" t="s">
        <v>436</v>
      </c>
      <c r="Q497">
        <v>4</v>
      </c>
      <c r="R497">
        <v>48</v>
      </c>
      <c r="S497" s="18" t="s">
        <v>188</v>
      </c>
      <c r="T497" t="s">
        <v>573</v>
      </c>
      <c r="U497">
        <v>9</v>
      </c>
      <c r="V497">
        <v>10</v>
      </c>
      <c r="W497">
        <v>8</v>
      </c>
      <c r="X497">
        <v>11</v>
      </c>
      <c r="AA497">
        <v>1048</v>
      </c>
      <c r="AB497" t="s">
        <v>30</v>
      </c>
    </row>
    <row r="498" spans="1:28" hidden="1" x14ac:dyDescent="0.25">
      <c r="A498" s="16" t="s">
        <v>203</v>
      </c>
      <c r="B498" s="24" t="s">
        <v>225</v>
      </c>
      <c r="C498">
        <v>47</v>
      </c>
      <c r="D498">
        <v>11</v>
      </c>
      <c r="E498" s="29" t="str">
        <f>VLOOKUP(U498, method!$A$1:$B$15, 2, 0)</f>
        <v>留後</v>
      </c>
      <c r="F498">
        <v>5</v>
      </c>
      <c r="G498">
        <v>125</v>
      </c>
      <c r="H498" s="46">
        <v>1650</v>
      </c>
      <c r="I498" s="19" t="s">
        <v>388</v>
      </c>
      <c r="J498">
        <v>1</v>
      </c>
      <c r="K498">
        <v>40.53</v>
      </c>
      <c r="L498">
        <v>12</v>
      </c>
      <c r="M498">
        <v>3</v>
      </c>
      <c r="N498">
        <v>25</v>
      </c>
      <c r="O498" s="31" t="s">
        <v>439</v>
      </c>
      <c r="P498" s="35" t="s">
        <v>436</v>
      </c>
      <c r="Q498">
        <v>4</v>
      </c>
      <c r="R498">
        <v>50</v>
      </c>
      <c r="S498" s="18" t="s">
        <v>188</v>
      </c>
      <c r="T498" t="s">
        <v>679</v>
      </c>
      <c r="U498">
        <v>11</v>
      </c>
      <c r="V498">
        <v>11</v>
      </c>
      <c r="W498">
        <v>11</v>
      </c>
      <c r="X498">
        <v>11</v>
      </c>
      <c r="AA498">
        <v>1050</v>
      </c>
      <c r="AB498" t="s">
        <v>30</v>
      </c>
    </row>
    <row r="499" spans="1:28" hidden="1" x14ac:dyDescent="0.25">
      <c r="A499" s="16" t="s">
        <v>203</v>
      </c>
      <c r="B499" s="24" t="s">
        <v>225</v>
      </c>
      <c r="C499">
        <v>58</v>
      </c>
      <c r="D499">
        <v>10</v>
      </c>
      <c r="E499" s="29" t="str">
        <f>VLOOKUP(U499, method!$A$1:$B$15, 2, 0)</f>
        <v>留後</v>
      </c>
      <c r="F499">
        <v>14</v>
      </c>
      <c r="G499">
        <v>126</v>
      </c>
      <c r="H499" s="46">
        <v>1800</v>
      </c>
      <c r="I499" s="25" t="s">
        <v>26</v>
      </c>
      <c r="J499">
        <v>1</v>
      </c>
      <c r="K499">
        <v>54.48</v>
      </c>
      <c r="L499">
        <v>12</v>
      </c>
      <c r="M499">
        <v>2</v>
      </c>
      <c r="N499">
        <v>25</v>
      </c>
      <c r="O499" t="s">
        <v>511</v>
      </c>
      <c r="P499" s="36" t="s">
        <v>603</v>
      </c>
      <c r="Q499">
        <v>4</v>
      </c>
      <c r="R499">
        <v>51</v>
      </c>
      <c r="S499" s="18" t="s">
        <v>188</v>
      </c>
      <c r="T499" t="s">
        <v>1150</v>
      </c>
      <c r="U499">
        <v>12</v>
      </c>
      <c r="V499">
        <v>12</v>
      </c>
      <c r="W499">
        <v>11</v>
      </c>
      <c r="X499">
        <v>12</v>
      </c>
      <c r="Y499">
        <v>10</v>
      </c>
      <c r="AA499">
        <v>1068</v>
      </c>
      <c r="AB499" t="s">
        <v>30</v>
      </c>
    </row>
    <row r="500" spans="1:28" hidden="1" x14ac:dyDescent="0.25">
      <c r="A500" s="16" t="s">
        <v>203</v>
      </c>
      <c r="B500" s="24" t="s">
        <v>225</v>
      </c>
      <c r="C500">
        <v>69</v>
      </c>
      <c r="D500">
        <v>11</v>
      </c>
      <c r="E500" s="27" t="str">
        <f>VLOOKUP(U500, method!$A$1:$B$15, 2, 0)</f>
        <v>中後</v>
      </c>
      <c r="F500">
        <v>11</v>
      </c>
      <c r="G500">
        <v>129</v>
      </c>
      <c r="H500" s="46">
        <v>1650</v>
      </c>
      <c r="I500" s="19" t="s">
        <v>388</v>
      </c>
      <c r="J500">
        <v>1</v>
      </c>
      <c r="K500">
        <v>41.55</v>
      </c>
      <c r="L500">
        <v>22</v>
      </c>
      <c r="M500">
        <v>1</v>
      </c>
      <c r="N500">
        <v>25</v>
      </c>
      <c r="O500" s="31" t="s">
        <v>435</v>
      </c>
      <c r="P500" s="35" t="s">
        <v>455</v>
      </c>
      <c r="Q500">
        <v>4</v>
      </c>
      <c r="R500">
        <v>51</v>
      </c>
      <c r="S500" s="18" t="s">
        <v>188</v>
      </c>
      <c r="T500" t="s">
        <v>480</v>
      </c>
      <c r="U500">
        <v>9</v>
      </c>
      <c r="V500">
        <v>11</v>
      </c>
      <c r="W500">
        <v>11</v>
      </c>
      <c r="X500">
        <v>11</v>
      </c>
      <c r="AA500">
        <v>1047</v>
      </c>
      <c r="AB500" t="s">
        <v>30</v>
      </c>
    </row>
    <row r="501" spans="1:28" hidden="1" x14ac:dyDescent="0.25">
      <c r="A501" s="16" t="s">
        <v>203</v>
      </c>
      <c r="B501" s="24" t="s">
        <v>225</v>
      </c>
      <c r="C501">
        <v>15</v>
      </c>
      <c r="D501">
        <v>11</v>
      </c>
      <c r="E501" s="27" t="str">
        <f>VLOOKUP(U501, method!$A$1:$B$15, 2, 0)</f>
        <v>中後</v>
      </c>
      <c r="F501">
        <v>5</v>
      </c>
      <c r="G501">
        <v>127</v>
      </c>
      <c r="H501" s="46">
        <v>1650</v>
      </c>
      <c r="I501" s="15" t="s">
        <v>390</v>
      </c>
      <c r="J501">
        <v>1</v>
      </c>
      <c r="K501">
        <v>41.71</v>
      </c>
      <c r="L501">
        <v>8</v>
      </c>
      <c r="M501">
        <v>1</v>
      </c>
      <c r="N501">
        <v>25</v>
      </c>
      <c r="O501" s="31" t="s">
        <v>439</v>
      </c>
      <c r="P501" s="35" t="s">
        <v>455</v>
      </c>
      <c r="Q501">
        <v>4</v>
      </c>
      <c r="R501">
        <v>51</v>
      </c>
      <c r="S501" s="18" t="s">
        <v>188</v>
      </c>
      <c r="T501" t="s">
        <v>519</v>
      </c>
      <c r="U501">
        <v>10</v>
      </c>
      <c r="V501">
        <v>11</v>
      </c>
      <c r="W501">
        <v>10</v>
      </c>
      <c r="X501">
        <v>11</v>
      </c>
      <c r="AA501">
        <v>1033</v>
      </c>
      <c r="AB501" t="s">
        <v>30</v>
      </c>
    </row>
    <row r="502" spans="1:28" hidden="1" x14ac:dyDescent="0.25">
      <c r="A502" s="16" t="s">
        <v>203</v>
      </c>
      <c r="B502" s="24" t="s">
        <v>225</v>
      </c>
      <c r="C502">
        <v>19</v>
      </c>
      <c r="D502" s="33">
        <v>1</v>
      </c>
      <c r="E502" s="27" t="str">
        <f>VLOOKUP(U502, method!$A$1:$B$15, 2, 0)</f>
        <v>中後</v>
      </c>
      <c r="F502">
        <v>9</v>
      </c>
      <c r="G502">
        <v>120</v>
      </c>
      <c r="H502" s="46">
        <v>1650</v>
      </c>
      <c r="I502" s="15" t="s">
        <v>390</v>
      </c>
      <c r="J502">
        <v>1</v>
      </c>
      <c r="K502">
        <v>39.450000000000003</v>
      </c>
      <c r="L502">
        <v>26</v>
      </c>
      <c r="M502">
        <v>12</v>
      </c>
      <c r="N502">
        <v>24</v>
      </c>
      <c r="O502" s="31" t="s">
        <v>451</v>
      </c>
      <c r="P502" s="35" t="s">
        <v>455</v>
      </c>
      <c r="Q502">
        <v>4</v>
      </c>
      <c r="R502">
        <v>45</v>
      </c>
      <c r="S502" s="18" t="s">
        <v>188</v>
      </c>
      <c r="T502" s="10" t="s">
        <v>488</v>
      </c>
      <c r="U502">
        <v>8</v>
      </c>
      <c r="V502">
        <v>8</v>
      </c>
      <c r="W502">
        <v>7</v>
      </c>
      <c r="X502">
        <v>1</v>
      </c>
      <c r="AA502">
        <v>1022</v>
      </c>
      <c r="AB502" t="s">
        <v>30</v>
      </c>
    </row>
    <row r="503" spans="1:28" hidden="1" x14ac:dyDescent="0.25">
      <c r="A503" s="16" t="s">
        <v>203</v>
      </c>
      <c r="B503" s="24" t="s">
        <v>225</v>
      </c>
      <c r="C503">
        <v>7</v>
      </c>
      <c r="D503">
        <v>7</v>
      </c>
      <c r="E503" s="28" t="str">
        <f>VLOOKUP(U503, method!$A$1:$B$15, 2, 0)</f>
        <v>中前</v>
      </c>
      <c r="F503">
        <v>1</v>
      </c>
      <c r="G503">
        <v>126</v>
      </c>
      <c r="H503" s="46">
        <v>1650</v>
      </c>
      <c r="I503" s="22" t="s">
        <v>33</v>
      </c>
      <c r="J503">
        <v>1</v>
      </c>
      <c r="K503">
        <v>41.52</v>
      </c>
      <c r="L503">
        <v>27</v>
      </c>
      <c r="M503">
        <v>11</v>
      </c>
      <c r="N503">
        <v>24</v>
      </c>
      <c r="O503" s="31" t="s">
        <v>451</v>
      </c>
      <c r="P503" s="35" t="s">
        <v>455</v>
      </c>
      <c r="Q503">
        <v>4</v>
      </c>
      <c r="R503">
        <v>47</v>
      </c>
      <c r="S503" s="18" t="s">
        <v>188</v>
      </c>
      <c r="T503" s="10" t="s">
        <v>498</v>
      </c>
      <c r="U503">
        <v>6</v>
      </c>
      <c r="V503">
        <v>6</v>
      </c>
      <c r="W503">
        <v>7</v>
      </c>
      <c r="X503">
        <v>7</v>
      </c>
      <c r="AA503">
        <v>1024</v>
      </c>
      <c r="AB503" t="s">
        <v>30</v>
      </c>
    </row>
    <row r="504" spans="1:28" hidden="1" x14ac:dyDescent="0.25">
      <c r="A504" s="16" t="s">
        <v>203</v>
      </c>
      <c r="B504" s="24" t="s">
        <v>225</v>
      </c>
      <c r="C504">
        <v>29</v>
      </c>
      <c r="D504" s="34">
        <v>5</v>
      </c>
      <c r="E504" s="27" t="str">
        <f>VLOOKUP(U504, method!$A$1:$B$15, 2, 0)</f>
        <v>中後</v>
      </c>
      <c r="F504">
        <v>11</v>
      </c>
      <c r="G504">
        <v>126</v>
      </c>
      <c r="H504" s="46">
        <v>1650</v>
      </c>
      <c r="I504" s="19" t="s">
        <v>388</v>
      </c>
      <c r="J504">
        <v>1</v>
      </c>
      <c r="K504">
        <v>40.69</v>
      </c>
      <c r="L504">
        <v>6</v>
      </c>
      <c r="M504">
        <v>11</v>
      </c>
      <c r="N504">
        <v>24</v>
      </c>
      <c r="O504" s="31" t="s">
        <v>439</v>
      </c>
      <c r="P504" s="35" t="s">
        <v>455</v>
      </c>
      <c r="Q504">
        <v>4</v>
      </c>
      <c r="R504">
        <v>49</v>
      </c>
      <c r="S504" s="18" t="s">
        <v>188</v>
      </c>
      <c r="T504">
        <v>3</v>
      </c>
      <c r="U504">
        <v>8</v>
      </c>
      <c r="V504">
        <v>9</v>
      </c>
      <c r="W504">
        <v>10</v>
      </c>
      <c r="X504">
        <v>5</v>
      </c>
      <c r="AA504">
        <v>1015</v>
      </c>
      <c r="AB504" t="s">
        <v>30</v>
      </c>
    </row>
    <row r="505" spans="1:28" hidden="1" x14ac:dyDescent="0.25">
      <c r="A505" s="16" t="s">
        <v>203</v>
      </c>
      <c r="B505" s="24" t="s">
        <v>225</v>
      </c>
      <c r="C505">
        <v>29</v>
      </c>
      <c r="D505" s="34">
        <v>4</v>
      </c>
      <c r="E505" s="28" t="str">
        <f>VLOOKUP(U505, method!$A$1:$B$15, 2, 0)</f>
        <v>中前</v>
      </c>
      <c r="F505">
        <v>2</v>
      </c>
      <c r="G505">
        <v>127</v>
      </c>
      <c r="H505" s="46">
        <v>1650</v>
      </c>
      <c r="I505" s="19" t="s">
        <v>388</v>
      </c>
      <c r="J505">
        <v>1</v>
      </c>
      <c r="K505">
        <v>40.85</v>
      </c>
      <c r="L505">
        <v>9</v>
      </c>
      <c r="M505">
        <v>10</v>
      </c>
      <c r="N505">
        <v>24</v>
      </c>
      <c r="O505" s="31" t="s">
        <v>439</v>
      </c>
      <c r="P505" s="35" t="s">
        <v>455</v>
      </c>
      <c r="Q505">
        <v>4</v>
      </c>
      <c r="R505">
        <v>50</v>
      </c>
      <c r="S505" s="18" t="s">
        <v>188</v>
      </c>
      <c r="T505" t="s">
        <v>548</v>
      </c>
      <c r="U505">
        <v>6</v>
      </c>
      <c r="V505">
        <v>6</v>
      </c>
      <c r="W505">
        <v>5</v>
      </c>
      <c r="X505">
        <v>4</v>
      </c>
      <c r="AA505">
        <v>1015</v>
      </c>
      <c r="AB505" t="s">
        <v>30</v>
      </c>
    </row>
    <row r="506" spans="1:28" hidden="1" x14ac:dyDescent="0.25">
      <c r="A506" s="16" t="s">
        <v>203</v>
      </c>
      <c r="B506" s="24" t="s">
        <v>225</v>
      </c>
      <c r="C506">
        <v>55</v>
      </c>
      <c r="D506">
        <v>8</v>
      </c>
      <c r="E506" s="27" t="str">
        <f>VLOOKUP(U506, method!$A$1:$B$15, 2, 0)</f>
        <v>中後</v>
      </c>
      <c r="F506">
        <v>1</v>
      </c>
      <c r="G506">
        <v>125</v>
      </c>
      <c r="H506" s="44">
        <v>1200</v>
      </c>
      <c r="I506" s="19" t="s">
        <v>388</v>
      </c>
      <c r="J506">
        <v>1</v>
      </c>
      <c r="K506">
        <v>11.63</v>
      </c>
      <c r="L506">
        <v>11</v>
      </c>
      <c r="M506">
        <v>9</v>
      </c>
      <c r="N506">
        <v>24</v>
      </c>
      <c r="O506" s="31" t="s">
        <v>439</v>
      </c>
      <c r="P506" s="35" t="s">
        <v>455</v>
      </c>
      <c r="Q506">
        <v>4</v>
      </c>
      <c r="R506">
        <v>50</v>
      </c>
      <c r="S506" s="18" t="s">
        <v>188</v>
      </c>
      <c r="T506" t="s">
        <v>548</v>
      </c>
      <c r="U506">
        <v>8</v>
      </c>
      <c r="V506">
        <v>8</v>
      </c>
      <c r="W506">
        <v>8</v>
      </c>
      <c r="AA506">
        <v>1022</v>
      </c>
      <c r="AB506" t="s">
        <v>30</v>
      </c>
    </row>
    <row r="507" spans="1:28" hidden="1" x14ac:dyDescent="0.25">
      <c r="A507" s="16" t="s">
        <v>203</v>
      </c>
      <c r="B507" s="24" t="s">
        <v>225</v>
      </c>
      <c r="C507">
        <v>8.8000000000000007</v>
      </c>
      <c r="D507">
        <v>6</v>
      </c>
      <c r="E507" s="28" t="str">
        <f>VLOOKUP(U507, method!$A$1:$B$15, 2, 0)</f>
        <v>中前</v>
      </c>
      <c r="F507">
        <v>6</v>
      </c>
      <c r="G507">
        <v>127</v>
      </c>
      <c r="H507" s="46">
        <v>1650</v>
      </c>
      <c r="I507" s="18" t="s">
        <v>201</v>
      </c>
      <c r="J507">
        <v>1</v>
      </c>
      <c r="K507">
        <v>41.28</v>
      </c>
      <c r="L507">
        <v>22</v>
      </c>
      <c r="M507">
        <v>5</v>
      </c>
      <c r="N507">
        <v>24</v>
      </c>
      <c r="O507" s="31" t="s">
        <v>451</v>
      </c>
      <c r="P507" s="35" t="s">
        <v>455</v>
      </c>
      <c r="Q507">
        <v>4</v>
      </c>
      <c r="R507">
        <v>50</v>
      </c>
      <c r="S507" s="18" t="s">
        <v>188</v>
      </c>
      <c r="T507">
        <v>5</v>
      </c>
      <c r="U507">
        <v>7</v>
      </c>
      <c r="V507">
        <v>9</v>
      </c>
      <c r="W507">
        <v>10</v>
      </c>
      <c r="X507">
        <v>6</v>
      </c>
      <c r="AA507">
        <v>1017</v>
      </c>
      <c r="AB507" t="s">
        <v>30</v>
      </c>
    </row>
    <row r="508" spans="1:28" hidden="1" x14ac:dyDescent="0.25">
      <c r="A508" s="16" t="s">
        <v>203</v>
      </c>
      <c r="B508" s="24" t="s">
        <v>225</v>
      </c>
      <c r="C508">
        <v>5.2</v>
      </c>
      <c r="D508" s="33">
        <v>1</v>
      </c>
      <c r="E508" s="27" t="str">
        <f>VLOOKUP(U508, method!$A$1:$B$15, 2, 0)</f>
        <v>中後</v>
      </c>
      <c r="F508">
        <v>3</v>
      </c>
      <c r="G508">
        <v>135</v>
      </c>
      <c r="H508" s="46">
        <v>1650</v>
      </c>
      <c r="I508" s="18" t="s">
        <v>12</v>
      </c>
      <c r="J508">
        <v>1</v>
      </c>
      <c r="K508">
        <v>40.909999999999997</v>
      </c>
      <c r="L508">
        <v>15</v>
      </c>
      <c r="M508">
        <v>5</v>
      </c>
      <c r="N508">
        <v>24</v>
      </c>
      <c r="O508" s="31" t="s">
        <v>435</v>
      </c>
      <c r="P508" s="35" t="s">
        <v>455</v>
      </c>
      <c r="Q508">
        <v>5</v>
      </c>
      <c r="R508">
        <v>40</v>
      </c>
      <c r="S508" s="18" t="s">
        <v>188</v>
      </c>
      <c r="T508" t="s">
        <v>664</v>
      </c>
      <c r="U508">
        <v>8</v>
      </c>
      <c r="V508">
        <v>10</v>
      </c>
      <c r="W508">
        <v>9</v>
      </c>
      <c r="X508">
        <v>1</v>
      </c>
      <c r="AA508">
        <v>1033</v>
      </c>
      <c r="AB508" t="s">
        <v>30</v>
      </c>
    </row>
    <row r="509" spans="1:28" hidden="1" x14ac:dyDescent="0.25">
      <c r="A509" s="16" t="s">
        <v>203</v>
      </c>
      <c r="B509" s="24" t="s">
        <v>225</v>
      </c>
      <c r="C509">
        <v>47</v>
      </c>
      <c r="D509" s="34">
        <v>4</v>
      </c>
      <c r="E509" s="27" t="str">
        <f>VLOOKUP(U509, method!$A$1:$B$15, 2, 0)</f>
        <v>中後</v>
      </c>
      <c r="F509">
        <v>9</v>
      </c>
      <c r="G509">
        <v>111</v>
      </c>
      <c r="H509" s="46">
        <v>1650</v>
      </c>
      <c r="I509" s="17" t="s">
        <v>512</v>
      </c>
      <c r="J509">
        <v>1</v>
      </c>
      <c r="K509">
        <v>41.12</v>
      </c>
      <c r="L509">
        <v>1</v>
      </c>
      <c r="M509">
        <v>5</v>
      </c>
      <c r="N509">
        <v>24</v>
      </c>
      <c r="O509" s="31" t="s">
        <v>439</v>
      </c>
      <c r="P509" s="36" t="s">
        <v>440</v>
      </c>
      <c r="Q509">
        <v>4</v>
      </c>
      <c r="R509">
        <v>41</v>
      </c>
      <c r="S509" s="18" t="s">
        <v>188</v>
      </c>
      <c r="T509" s="10" t="s">
        <v>442</v>
      </c>
      <c r="U509">
        <v>8</v>
      </c>
      <c r="V509">
        <v>8</v>
      </c>
      <c r="W509">
        <v>8</v>
      </c>
      <c r="X509">
        <v>4</v>
      </c>
      <c r="AA509">
        <v>1021</v>
      </c>
      <c r="AB509" t="s">
        <v>30</v>
      </c>
    </row>
    <row r="510" spans="1:28" hidden="1" x14ac:dyDescent="0.25">
      <c r="A510" s="16" t="s">
        <v>203</v>
      </c>
      <c r="B510" s="24" t="s">
        <v>225</v>
      </c>
      <c r="C510">
        <v>20</v>
      </c>
      <c r="D510">
        <v>8</v>
      </c>
      <c r="E510" s="28" t="str">
        <f>VLOOKUP(U510, method!$A$1:$B$15, 2, 0)</f>
        <v>中前</v>
      </c>
      <c r="F510">
        <v>2</v>
      </c>
      <c r="G510">
        <v>119</v>
      </c>
      <c r="H510" s="46">
        <v>1650</v>
      </c>
      <c r="I510" s="18" t="s">
        <v>201</v>
      </c>
      <c r="J510">
        <v>1</v>
      </c>
      <c r="K510">
        <v>42.07</v>
      </c>
      <c r="L510">
        <v>17</v>
      </c>
      <c r="M510">
        <v>4</v>
      </c>
      <c r="N510">
        <v>24</v>
      </c>
      <c r="O510" s="31" t="s">
        <v>435</v>
      </c>
      <c r="P510" s="35" t="s">
        <v>455</v>
      </c>
      <c r="Q510">
        <v>4</v>
      </c>
      <c r="R510">
        <v>43</v>
      </c>
      <c r="S510" s="18" t="s">
        <v>188</v>
      </c>
      <c r="T510" t="s">
        <v>664</v>
      </c>
      <c r="U510">
        <v>6</v>
      </c>
      <c r="V510">
        <v>6</v>
      </c>
      <c r="W510">
        <v>5</v>
      </c>
      <c r="X510">
        <v>8</v>
      </c>
      <c r="AA510">
        <v>1032</v>
      </c>
      <c r="AB510" t="s">
        <v>30</v>
      </c>
    </row>
    <row r="511" spans="1:28" hidden="1" x14ac:dyDescent="0.25">
      <c r="A511" s="16" t="s">
        <v>203</v>
      </c>
      <c r="B511" s="24" t="s">
        <v>225</v>
      </c>
      <c r="C511">
        <v>15</v>
      </c>
      <c r="D511">
        <v>9</v>
      </c>
      <c r="E511" s="27" t="str">
        <f>VLOOKUP(U511, method!$A$1:$B$15, 2, 0)</f>
        <v>中後</v>
      </c>
      <c r="F511">
        <v>5</v>
      </c>
      <c r="G511">
        <v>120</v>
      </c>
      <c r="H511" s="46">
        <v>1650</v>
      </c>
      <c r="I511" s="15" t="s">
        <v>391</v>
      </c>
      <c r="J511">
        <v>1</v>
      </c>
      <c r="K511">
        <v>41.59</v>
      </c>
      <c r="L511">
        <v>27</v>
      </c>
      <c r="M511">
        <v>3</v>
      </c>
      <c r="N511">
        <v>24</v>
      </c>
      <c r="O511" s="31" t="s">
        <v>439</v>
      </c>
      <c r="P511" s="35" t="s">
        <v>455</v>
      </c>
      <c r="Q511">
        <v>4</v>
      </c>
      <c r="R511">
        <v>45</v>
      </c>
      <c r="S511" s="18" t="s">
        <v>188</v>
      </c>
      <c r="T511" s="10" t="s">
        <v>498</v>
      </c>
      <c r="U511">
        <v>8</v>
      </c>
      <c r="V511">
        <v>9</v>
      </c>
      <c r="W511">
        <v>10</v>
      </c>
      <c r="X511">
        <v>9</v>
      </c>
      <c r="AA511">
        <v>1030</v>
      </c>
      <c r="AB511" t="s">
        <v>30</v>
      </c>
    </row>
    <row r="512" spans="1:28" hidden="1" x14ac:dyDescent="0.25">
      <c r="A512" s="16" t="s">
        <v>203</v>
      </c>
      <c r="B512" s="24" t="s">
        <v>225</v>
      </c>
      <c r="C512">
        <v>21</v>
      </c>
      <c r="D512">
        <v>7</v>
      </c>
      <c r="E512" s="29" t="str">
        <f>VLOOKUP(U512, method!$A$1:$B$15, 2, 0)</f>
        <v>留後</v>
      </c>
      <c r="F512">
        <v>10</v>
      </c>
      <c r="G512">
        <v>123</v>
      </c>
      <c r="H512" s="46">
        <v>1800</v>
      </c>
      <c r="I512" s="25" t="s">
        <v>26</v>
      </c>
      <c r="J512">
        <v>1</v>
      </c>
      <c r="K512">
        <v>51.8</v>
      </c>
      <c r="L512">
        <v>6</v>
      </c>
      <c r="M512">
        <v>3</v>
      </c>
      <c r="N512">
        <v>24</v>
      </c>
      <c r="O512" s="30" t="s">
        <v>445</v>
      </c>
      <c r="P512" s="35" t="s">
        <v>455</v>
      </c>
      <c r="Q512">
        <v>4</v>
      </c>
      <c r="R512">
        <v>47</v>
      </c>
      <c r="S512" s="18" t="s">
        <v>188</v>
      </c>
      <c r="T512" t="s">
        <v>637</v>
      </c>
      <c r="U512">
        <v>11</v>
      </c>
      <c r="V512">
        <v>10</v>
      </c>
      <c r="W512">
        <v>10</v>
      </c>
      <c r="X512">
        <v>9</v>
      </c>
      <c r="Y512">
        <v>7</v>
      </c>
      <c r="AA512">
        <v>1032</v>
      </c>
      <c r="AB512" t="s">
        <v>30</v>
      </c>
    </row>
    <row r="513" spans="1:28" hidden="1" x14ac:dyDescent="0.25">
      <c r="A513" s="16" t="s">
        <v>203</v>
      </c>
      <c r="B513" s="24" t="s">
        <v>225</v>
      </c>
      <c r="C513">
        <v>20</v>
      </c>
      <c r="D513" s="34">
        <v>4</v>
      </c>
      <c r="E513" s="29" t="str">
        <f>VLOOKUP(U513, method!$A$1:$B$15, 2, 0)</f>
        <v>留後</v>
      </c>
      <c r="F513">
        <v>11</v>
      </c>
      <c r="G513">
        <v>119</v>
      </c>
      <c r="H513" s="46">
        <v>1650</v>
      </c>
      <c r="I513" s="17" t="s">
        <v>512</v>
      </c>
      <c r="J513">
        <v>1</v>
      </c>
      <c r="K513">
        <v>41.5</v>
      </c>
      <c r="L513">
        <v>15</v>
      </c>
      <c r="M513">
        <v>2</v>
      </c>
      <c r="N513">
        <v>24</v>
      </c>
      <c r="O513" s="31" t="s">
        <v>435</v>
      </c>
      <c r="P513" s="35" t="s">
        <v>455</v>
      </c>
      <c r="Q513">
        <v>4</v>
      </c>
      <c r="R513">
        <v>48</v>
      </c>
      <c r="S513" s="18" t="s">
        <v>188</v>
      </c>
      <c r="T513" t="s">
        <v>456</v>
      </c>
      <c r="U513">
        <v>12</v>
      </c>
      <c r="V513">
        <v>12</v>
      </c>
      <c r="W513">
        <v>10</v>
      </c>
      <c r="X513">
        <v>4</v>
      </c>
      <c r="AA513">
        <v>1029</v>
      </c>
      <c r="AB513" t="s">
        <v>30</v>
      </c>
    </row>
    <row r="514" spans="1:28" hidden="1" x14ac:dyDescent="0.25">
      <c r="A514" s="16" t="s">
        <v>203</v>
      </c>
      <c r="B514" s="24" t="s">
        <v>225</v>
      </c>
      <c r="C514">
        <v>12</v>
      </c>
      <c r="D514">
        <v>8</v>
      </c>
      <c r="E514" s="27" t="str">
        <f>VLOOKUP(U514, method!$A$1:$B$15, 2, 0)</f>
        <v>中後</v>
      </c>
      <c r="F514">
        <v>1</v>
      </c>
      <c r="G514">
        <v>119</v>
      </c>
      <c r="H514" s="46">
        <v>1650</v>
      </c>
      <c r="I514" s="17" t="s">
        <v>512</v>
      </c>
      <c r="J514">
        <v>1</v>
      </c>
      <c r="K514">
        <v>41.85</v>
      </c>
      <c r="L514">
        <v>31</v>
      </c>
      <c r="M514">
        <v>1</v>
      </c>
      <c r="N514">
        <v>24</v>
      </c>
      <c r="O514" s="31" t="s">
        <v>439</v>
      </c>
      <c r="P514" s="35" t="s">
        <v>455</v>
      </c>
      <c r="Q514">
        <v>4</v>
      </c>
      <c r="R514">
        <v>48</v>
      </c>
      <c r="S514" s="18" t="s">
        <v>188</v>
      </c>
      <c r="T514" t="s">
        <v>529</v>
      </c>
      <c r="U514">
        <v>9</v>
      </c>
      <c r="V514">
        <v>9</v>
      </c>
      <c r="W514">
        <v>10</v>
      </c>
      <c r="X514">
        <v>8</v>
      </c>
      <c r="AA514">
        <v>1042</v>
      </c>
      <c r="AB514" t="s">
        <v>30</v>
      </c>
    </row>
    <row r="515" spans="1:28" hidden="1" x14ac:dyDescent="0.25">
      <c r="A515" s="16" t="s">
        <v>203</v>
      </c>
      <c r="B515" s="24" t="s">
        <v>225</v>
      </c>
      <c r="C515">
        <v>14</v>
      </c>
      <c r="D515">
        <v>8</v>
      </c>
      <c r="E515" s="28" t="str">
        <f>VLOOKUP(U515, method!$A$1:$B$15, 2, 0)</f>
        <v>中前</v>
      </c>
      <c r="F515">
        <v>2</v>
      </c>
      <c r="G515">
        <v>123</v>
      </c>
      <c r="H515" s="46">
        <v>1650</v>
      </c>
      <c r="I515" s="21" t="s">
        <v>61</v>
      </c>
      <c r="J515">
        <v>1</v>
      </c>
      <c r="K515">
        <v>41.54</v>
      </c>
      <c r="L515">
        <v>10</v>
      </c>
      <c r="M515">
        <v>1</v>
      </c>
      <c r="N515">
        <v>24</v>
      </c>
      <c r="O515" s="30" t="s">
        <v>445</v>
      </c>
      <c r="P515" s="35" t="s">
        <v>455</v>
      </c>
      <c r="Q515">
        <v>4</v>
      </c>
      <c r="R515">
        <v>48</v>
      </c>
      <c r="S515" s="18" t="s">
        <v>188</v>
      </c>
      <c r="T515" t="s">
        <v>533</v>
      </c>
      <c r="U515">
        <v>6</v>
      </c>
      <c r="V515">
        <v>6</v>
      </c>
      <c r="W515">
        <v>6</v>
      </c>
      <c r="X515">
        <v>8</v>
      </c>
      <c r="AA515">
        <v>1037</v>
      </c>
      <c r="AB515" t="s">
        <v>30</v>
      </c>
    </row>
    <row r="516" spans="1:28" hidden="1" x14ac:dyDescent="0.25">
      <c r="A516" s="16" t="s">
        <v>203</v>
      </c>
      <c r="B516" s="24" t="s">
        <v>225</v>
      </c>
      <c r="C516">
        <v>7.3</v>
      </c>
      <c r="D516" s="33">
        <v>1</v>
      </c>
      <c r="E516" s="27" t="str">
        <f>VLOOKUP(U516, method!$A$1:$B$15, 2, 0)</f>
        <v>中後</v>
      </c>
      <c r="F516">
        <v>2</v>
      </c>
      <c r="G516">
        <v>120</v>
      </c>
      <c r="H516" s="46">
        <v>1650</v>
      </c>
      <c r="I516" s="18" t="s">
        <v>12</v>
      </c>
      <c r="J516">
        <v>1</v>
      </c>
      <c r="K516">
        <v>41.59</v>
      </c>
      <c r="L516">
        <v>20</v>
      </c>
      <c r="M516">
        <v>12</v>
      </c>
      <c r="N516">
        <v>23</v>
      </c>
      <c r="O516" s="31" t="s">
        <v>435</v>
      </c>
      <c r="P516" s="35" t="s">
        <v>455</v>
      </c>
      <c r="Q516">
        <v>4</v>
      </c>
      <c r="R516">
        <v>43</v>
      </c>
      <c r="S516" s="18" t="s">
        <v>188</v>
      </c>
      <c r="T516" s="10" t="s">
        <v>488</v>
      </c>
      <c r="U516">
        <v>8</v>
      </c>
      <c r="V516">
        <v>8</v>
      </c>
      <c r="W516">
        <v>6</v>
      </c>
      <c r="X516">
        <v>1</v>
      </c>
      <c r="AA516">
        <v>1029</v>
      </c>
      <c r="AB516" t="s">
        <v>30</v>
      </c>
    </row>
    <row r="517" spans="1:28" hidden="1" x14ac:dyDescent="0.25">
      <c r="A517" s="16" t="s">
        <v>203</v>
      </c>
      <c r="B517" s="24" t="s">
        <v>225</v>
      </c>
      <c r="C517">
        <v>27</v>
      </c>
      <c r="D517">
        <v>9</v>
      </c>
      <c r="E517" s="27" t="str">
        <f>VLOOKUP(U517, method!$A$1:$B$15, 2, 0)</f>
        <v>中後</v>
      </c>
      <c r="F517">
        <v>6</v>
      </c>
      <c r="G517">
        <v>118</v>
      </c>
      <c r="H517" s="46">
        <v>1650</v>
      </c>
      <c r="I517" s="15" t="s">
        <v>417</v>
      </c>
      <c r="J517">
        <v>1</v>
      </c>
      <c r="K517">
        <v>42.42</v>
      </c>
      <c r="L517">
        <v>6</v>
      </c>
      <c r="M517">
        <v>12</v>
      </c>
      <c r="N517">
        <v>23</v>
      </c>
      <c r="O517" s="31" t="s">
        <v>439</v>
      </c>
      <c r="P517" s="35" t="s">
        <v>455</v>
      </c>
      <c r="Q517">
        <v>4</v>
      </c>
      <c r="R517">
        <v>43</v>
      </c>
      <c r="S517" s="18" t="s">
        <v>188</v>
      </c>
      <c r="T517" t="s">
        <v>465</v>
      </c>
      <c r="U517">
        <v>9</v>
      </c>
      <c r="V517">
        <v>9</v>
      </c>
      <c r="W517">
        <v>9</v>
      </c>
      <c r="X517">
        <v>9</v>
      </c>
      <c r="AA517">
        <v>1021</v>
      </c>
      <c r="AB517" t="s">
        <v>30</v>
      </c>
    </row>
    <row r="518" spans="1:28" hidden="1" x14ac:dyDescent="0.25">
      <c r="A518" s="16" t="s">
        <v>203</v>
      </c>
      <c r="B518" s="24" t="s">
        <v>225</v>
      </c>
      <c r="C518">
        <v>25</v>
      </c>
      <c r="D518" s="33">
        <v>3</v>
      </c>
      <c r="E518" s="27" t="str">
        <f>VLOOKUP(U518, method!$A$1:$B$15, 2, 0)</f>
        <v>中後</v>
      </c>
      <c r="F518">
        <v>9</v>
      </c>
      <c r="G518">
        <v>120</v>
      </c>
      <c r="H518" s="46">
        <v>1650</v>
      </c>
      <c r="I518" s="15" t="s">
        <v>391</v>
      </c>
      <c r="J518">
        <v>1</v>
      </c>
      <c r="K518">
        <v>40.65</v>
      </c>
      <c r="L518">
        <v>8</v>
      </c>
      <c r="M518">
        <v>11</v>
      </c>
      <c r="N518">
        <v>23</v>
      </c>
      <c r="O518" s="31" t="s">
        <v>439</v>
      </c>
      <c r="P518" s="35" t="s">
        <v>455</v>
      </c>
      <c r="Q518">
        <v>4</v>
      </c>
      <c r="R518">
        <v>42</v>
      </c>
      <c r="S518" s="18" t="s">
        <v>188</v>
      </c>
      <c r="T518" s="10" t="s">
        <v>597</v>
      </c>
      <c r="U518">
        <v>9</v>
      </c>
      <c r="V518">
        <v>9</v>
      </c>
      <c r="W518">
        <v>8</v>
      </c>
      <c r="X518">
        <v>3</v>
      </c>
      <c r="AA518">
        <v>1014</v>
      </c>
      <c r="AB518" t="s">
        <v>30</v>
      </c>
    </row>
    <row r="519" spans="1:28" hidden="1" x14ac:dyDescent="0.25">
      <c r="A519" s="16" t="s">
        <v>203</v>
      </c>
      <c r="B519" s="24" t="s">
        <v>225</v>
      </c>
      <c r="C519">
        <v>24</v>
      </c>
      <c r="D519">
        <v>6</v>
      </c>
      <c r="E519" s="28" t="str">
        <f>VLOOKUP(U519, method!$A$1:$B$15, 2, 0)</f>
        <v>中前</v>
      </c>
      <c r="F519">
        <v>5</v>
      </c>
      <c r="G519">
        <v>121</v>
      </c>
      <c r="H519" s="46">
        <v>1650</v>
      </c>
      <c r="I519" s="21" t="s">
        <v>61</v>
      </c>
      <c r="J519">
        <v>1</v>
      </c>
      <c r="K519">
        <v>43.29</v>
      </c>
      <c r="L519">
        <v>18</v>
      </c>
      <c r="M519">
        <v>10</v>
      </c>
      <c r="N519">
        <v>23</v>
      </c>
      <c r="O519" s="30" t="s">
        <v>445</v>
      </c>
      <c r="P519" s="36" t="s">
        <v>479</v>
      </c>
      <c r="Q519">
        <v>4</v>
      </c>
      <c r="R519">
        <v>44</v>
      </c>
      <c r="S519" s="18" t="s">
        <v>188</v>
      </c>
      <c r="T519" t="s">
        <v>519</v>
      </c>
      <c r="U519">
        <v>6</v>
      </c>
      <c r="V519">
        <v>6</v>
      </c>
      <c r="W519">
        <v>8</v>
      </c>
      <c r="X519">
        <v>6</v>
      </c>
      <c r="AA519">
        <v>998</v>
      </c>
      <c r="AB519" t="s">
        <v>30</v>
      </c>
    </row>
    <row r="520" spans="1:28" hidden="1" x14ac:dyDescent="0.25">
      <c r="A520" s="16" t="s">
        <v>203</v>
      </c>
      <c r="B520" s="24" t="s">
        <v>225</v>
      </c>
      <c r="C520">
        <v>10</v>
      </c>
      <c r="D520">
        <v>7</v>
      </c>
      <c r="E520" s="27" t="str">
        <f>VLOOKUP(U520, method!$A$1:$B$15, 2, 0)</f>
        <v>中後</v>
      </c>
      <c r="F520">
        <v>2</v>
      </c>
      <c r="G520">
        <v>120</v>
      </c>
      <c r="H520" s="46">
        <v>1650</v>
      </c>
      <c r="I520" s="21" t="s">
        <v>61</v>
      </c>
      <c r="J520">
        <v>1</v>
      </c>
      <c r="K520">
        <v>41.1</v>
      </c>
      <c r="L520">
        <v>6</v>
      </c>
      <c r="M520">
        <v>7</v>
      </c>
      <c r="N520">
        <v>23</v>
      </c>
      <c r="O520" s="31" t="s">
        <v>439</v>
      </c>
      <c r="P520" s="35" t="s">
        <v>455</v>
      </c>
      <c r="Q520">
        <v>4</v>
      </c>
      <c r="R520">
        <v>45</v>
      </c>
      <c r="S520" s="18" t="s">
        <v>188</v>
      </c>
      <c r="T520" t="s">
        <v>480</v>
      </c>
      <c r="U520">
        <v>8</v>
      </c>
      <c r="V520">
        <v>8</v>
      </c>
      <c r="W520">
        <v>8</v>
      </c>
      <c r="X520">
        <v>7</v>
      </c>
      <c r="AA520">
        <v>1009</v>
      </c>
      <c r="AB520" t="s">
        <v>30</v>
      </c>
    </row>
    <row r="521" spans="1:28" hidden="1" x14ac:dyDescent="0.25">
      <c r="A521" s="16" t="s">
        <v>203</v>
      </c>
      <c r="B521" s="24" t="s">
        <v>225</v>
      </c>
      <c r="C521">
        <v>16</v>
      </c>
      <c r="D521" s="33">
        <v>3</v>
      </c>
      <c r="E521" s="28" t="str">
        <f>VLOOKUP(U521, method!$A$1:$B$15, 2, 0)</f>
        <v>中前</v>
      </c>
      <c r="F521">
        <v>1</v>
      </c>
      <c r="G521">
        <v>120</v>
      </c>
      <c r="H521" s="46">
        <v>1800</v>
      </c>
      <c r="I521" s="21" t="s">
        <v>61</v>
      </c>
      <c r="J521">
        <v>1</v>
      </c>
      <c r="K521">
        <v>49.69</v>
      </c>
      <c r="L521">
        <v>14</v>
      </c>
      <c r="M521">
        <v>6</v>
      </c>
      <c r="N521">
        <v>23</v>
      </c>
      <c r="O521" s="30" t="s">
        <v>445</v>
      </c>
      <c r="P521" s="36" t="s">
        <v>440</v>
      </c>
      <c r="Q521">
        <v>4</v>
      </c>
      <c r="R521">
        <v>45</v>
      </c>
      <c r="S521" s="18" t="s">
        <v>188</v>
      </c>
      <c r="T521" s="10" t="s">
        <v>526</v>
      </c>
      <c r="U521">
        <v>5</v>
      </c>
      <c r="V521">
        <v>5</v>
      </c>
      <c r="W521">
        <v>5</v>
      </c>
      <c r="X521">
        <v>8</v>
      </c>
      <c r="Y521">
        <v>3</v>
      </c>
      <c r="AA521">
        <v>1017</v>
      </c>
      <c r="AB521" t="s">
        <v>30</v>
      </c>
    </row>
    <row r="522" spans="1:28" hidden="1" x14ac:dyDescent="0.25">
      <c r="A522" s="16" t="s">
        <v>203</v>
      </c>
      <c r="B522" s="24" t="s">
        <v>225</v>
      </c>
      <c r="C522">
        <v>13</v>
      </c>
      <c r="D522">
        <v>7</v>
      </c>
      <c r="E522" s="27" t="str">
        <f>VLOOKUP(U522, method!$A$1:$B$15, 2, 0)</f>
        <v>中後</v>
      </c>
      <c r="F522">
        <v>11</v>
      </c>
      <c r="G522">
        <v>121</v>
      </c>
      <c r="H522" s="46">
        <v>1650</v>
      </c>
      <c r="I522" s="21" t="s">
        <v>61</v>
      </c>
      <c r="J522">
        <v>1</v>
      </c>
      <c r="K522">
        <v>41.47</v>
      </c>
      <c r="L522">
        <v>24</v>
      </c>
      <c r="M522">
        <v>5</v>
      </c>
      <c r="N522">
        <v>23</v>
      </c>
      <c r="O522" s="31" t="s">
        <v>435</v>
      </c>
      <c r="P522" s="35" t="s">
        <v>455</v>
      </c>
      <c r="Q522">
        <v>4</v>
      </c>
      <c r="R522">
        <v>45</v>
      </c>
      <c r="S522" s="18" t="s">
        <v>188</v>
      </c>
      <c r="T522" t="s">
        <v>533</v>
      </c>
      <c r="U522">
        <v>10</v>
      </c>
      <c r="V522">
        <v>10</v>
      </c>
      <c r="W522">
        <v>8</v>
      </c>
      <c r="X522">
        <v>7</v>
      </c>
      <c r="AA522">
        <v>1010</v>
      </c>
      <c r="AB522" t="s">
        <v>30</v>
      </c>
    </row>
    <row r="523" spans="1:28" hidden="1" x14ac:dyDescent="0.25">
      <c r="A523" s="16" t="s">
        <v>203</v>
      </c>
      <c r="B523" s="24" t="s">
        <v>225</v>
      </c>
      <c r="C523">
        <v>18</v>
      </c>
      <c r="D523" s="33">
        <v>1</v>
      </c>
      <c r="E523" s="27" t="str">
        <f>VLOOKUP(U523, method!$A$1:$B$15, 2, 0)</f>
        <v>中後</v>
      </c>
      <c r="F523">
        <v>10</v>
      </c>
      <c r="G523">
        <v>135</v>
      </c>
      <c r="H523" s="46">
        <v>1650</v>
      </c>
      <c r="I523" s="21" t="s">
        <v>61</v>
      </c>
      <c r="J523">
        <v>1</v>
      </c>
      <c r="K523">
        <v>40.270000000000003</v>
      </c>
      <c r="L523">
        <v>26</v>
      </c>
      <c r="M523">
        <v>4</v>
      </c>
      <c r="N523">
        <v>23</v>
      </c>
      <c r="O523" s="31" t="s">
        <v>451</v>
      </c>
      <c r="P523" s="35" t="s">
        <v>455</v>
      </c>
      <c r="Q523">
        <v>5</v>
      </c>
      <c r="R523">
        <v>40</v>
      </c>
      <c r="S523" s="18" t="s">
        <v>188</v>
      </c>
      <c r="T523" s="10" t="s">
        <v>376</v>
      </c>
      <c r="U523">
        <v>10</v>
      </c>
      <c r="V523">
        <v>10</v>
      </c>
      <c r="W523">
        <v>9</v>
      </c>
      <c r="X523">
        <v>1</v>
      </c>
      <c r="AA523">
        <v>1006</v>
      </c>
      <c r="AB523" t="s">
        <v>30</v>
      </c>
    </row>
    <row r="524" spans="1:28" hidden="1" x14ac:dyDescent="0.25">
      <c r="A524" s="16" t="s">
        <v>203</v>
      </c>
      <c r="B524" s="24" t="s">
        <v>225</v>
      </c>
      <c r="C524">
        <v>10</v>
      </c>
      <c r="D524">
        <v>11</v>
      </c>
      <c r="E524" s="27" t="str">
        <f>VLOOKUP(U524, method!$A$1:$B$15, 2, 0)</f>
        <v>中後</v>
      </c>
      <c r="F524">
        <v>6</v>
      </c>
      <c r="G524">
        <v>128</v>
      </c>
      <c r="H524" s="46">
        <v>1650</v>
      </c>
      <c r="I524" s="17" t="s">
        <v>512</v>
      </c>
      <c r="J524">
        <v>1</v>
      </c>
      <c r="K524">
        <v>41.95</v>
      </c>
      <c r="L524">
        <v>12</v>
      </c>
      <c r="M524">
        <v>4</v>
      </c>
      <c r="N524">
        <v>23</v>
      </c>
      <c r="O524" s="30" t="s">
        <v>445</v>
      </c>
      <c r="P524" s="35" t="s">
        <v>455</v>
      </c>
      <c r="Q524">
        <v>5</v>
      </c>
      <c r="R524">
        <v>40</v>
      </c>
      <c r="S524" s="18" t="s">
        <v>188</v>
      </c>
      <c r="T524">
        <v>8</v>
      </c>
      <c r="U524">
        <v>9</v>
      </c>
      <c r="V524">
        <v>11</v>
      </c>
      <c r="W524">
        <v>11</v>
      </c>
      <c r="X524">
        <v>11</v>
      </c>
      <c r="AA524">
        <v>1011</v>
      </c>
      <c r="AB524" t="s">
        <v>30</v>
      </c>
    </row>
    <row r="525" spans="1:28" hidden="1" x14ac:dyDescent="0.25">
      <c r="A525" s="16" t="s">
        <v>203</v>
      </c>
      <c r="B525" s="24" t="s">
        <v>225</v>
      </c>
      <c r="C525">
        <v>76</v>
      </c>
      <c r="D525" s="33">
        <v>1</v>
      </c>
      <c r="E525" s="27" t="str">
        <f>VLOOKUP(U525, method!$A$1:$B$15, 2, 0)</f>
        <v>中後</v>
      </c>
      <c r="F525">
        <v>9</v>
      </c>
      <c r="G525">
        <v>130</v>
      </c>
      <c r="H525" s="46">
        <v>1650</v>
      </c>
      <c r="I525" s="21" t="s">
        <v>61</v>
      </c>
      <c r="J525">
        <v>1</v>
      </c>
      <c r="K525">
        <v>39.770000000000003</v>
      </c>
      <c r="L525">
        <v>22</v>
      </c>
      <c r="M525">
        <v>3</v>
      </c>
      <c r="N525">
        <v>23</v>
      </c>
      <c r="O525" s="31" t="s">
        <v>451</v>
      </c>
      <c r="P525" s="35" t="s">
        <v>455</v>
      </c>
      <c r="Q525">
        <v>5</v>
      </c>
      <c r="R525">
        <v>35</v>
      </c>
      <c r="S525" s="18" t="s">
        <v>188</v>
      </c>
      <c r="T525" s="10" t="s">
        <v>613</v>
      </c>
      <c r="U525">
        <v>10</v>
      </c>
      <c r="V525">
        <v>10</v>
      </c>
      <c r="W525">
        <v>10</v>
      </c>
      <c r="X525">
        <v>1</v>
      </c>
      <c r="AA525">
        <v>1009</v>
      </c>
      <c r="AB525" t="s">
        <v>30</v>
      </c>
    </row>
    <row r="526" spans="1:28" hidden="1" x14ac:dyDescent="0.25">
      <c r="A526" s="16" t="s">
        <v>203</v>
      </c>
      <c r="B526" s="24" t="s">
        <v>225</v>
      </c>
      <c r="C526">
        <v>10</v>
      </c>
      <c r="D526">
        <v>12</v>
      </c>
      <c r="E526" s="28" t="str">
        <f>VLOOKUP(U526, method!$A$1:$B$15, 2, 0)</f>
        <v>中前</v>
      </c>
      <c r="F526">
        <v>2</v>
      </c>
      <c r="G526">
        <v>133</v>
      </c>
      <c r="H526" s="44">
        <v>1200</v>
      </c>
      <c r="I526" s="18" t="s">
        <v>12</v>
      </c>
      <c r="J526">
        <v>1</v>
      </c>
      <c r="K526">
        <v>11.93</v>
      </c>
      <c r="L526">
        <v>12</v>
      </c>
      <c r="M526">
        <v>2</v>
      </c>
      <c r="N526">
        <v>23</v>
      </c>
      <c r="O526" t="s">
        <v>631</v>
      </c>
      <c r="P526" s="35" t="s">
        <v>455</v>
      </c>
      <c r="Q526">
        <v>5</v>
      </c>
      <c r="R526">
        <v>38</v>
      </c>
      <c r="S526" s="18" t="s">
        <v>188</v>
      </c>
      <c r="T526" t="s">
        <v>648</v>
      </c>
      <c r="U526">
        <v>7</v>
      </c>
      <c r="V526">
        <v>6</v>
      </c>
      <c r="W526">
        <v>12</v>
      </c>
      <c r="AA526">
        <v>1015</v>
      </c>
      <c r="AB526" t="s">
        <v>30</v>
      </c>
    </row>
    <row r="527" spans="1:28" hidden="1" x14ac:dyDescent="0.25">
      <c r="A527" s="16" t="s">
        <v>203</v>
      </c>
      <c r="B527" s="24" t="s">
        <v>225</v>
      </c>
      <c r="C527">
        <v>59</v>
      </c>
      <c r="D527">
        <v>9</v>
      </c>
      <c r="E527" s="28" t="str">
        <f>VLOOKUP(U527, method!$A$1:$B$15, 2, 0)</f>
        <v>中前</v>
      </c>
      <c r="F527">
        <v>2</v>
      </c>
      <c r="G527">
        <v>110</v>
      </c>
      <c r="H527" s="44">
        <v>1200</v>
      </c>
      <c r="I527" s="16" t="s">
        <v>1177</v>
      </c>
      <c r="J527">
        <v>1</v>
      </c>
      <c r="K527">
        <v>10.93</v>
      </c>
      <c r="L527">
        <v>15</v>
      </c>
      <c r="M527">
        <v>1</v>
      </c>
      <c r="N527">
        <v>23</v>
      </c>
      <c r="O527" t="s">
        <v>545</v>
      </c>
      <c r="P527" s="35" t="s">
        <v>455</v>
      </c>
      <c r="Q527">
        <v>4</v>
      </c>
      <c r="R527">
        <v>40</v>
      </c>
      <c r="S527" s="18" t="s">
        <v>188</v>
      </c>
      <c r="T527">
        <v>6</v>
      </c>
      <c r="U527">
        <v>7</v>
      </c>
      <c r="V527">
        <v>8</v>
      </c>
      <c r="W527">
        <v>9</v>
      </c>
      <c r="AA527">
        <v>996</v>
      </c>
      <c r="AB527" t="s">
        <v>30</v>
      </c>
    </row>
    <row r="528" spans="1:28" hidden="1" x14ac:dyDescent="0.25">
      <c r="A528" s="16" t="s">
        <v>203</v>
      </c>
      <c r="B528" s="24" t="s">
        <v>225</v>
      </c>
      <c r="C528">
        <v>166</v>
      </c>
      <c r="D528">
        <v>12</v>
      </c>
      <c r="E528" s="28" t="str">
        <f>VLOOKUP(U528, method!$A$1:$B$15, 2, 0)</f>
        <v>中前</v>
      </c>
      <c r="F528">
        <v>2</v>
      </c>
      <c r="G528">
        <v>119</v>
      </c>
      <c r="H528" s="46">
        <v>1400</v>
      </c>
      <c r="I528" s="17" t="s">
        <v>1179</v>
      </c>
      <c r="J528">
        <v>1</v>
      </c>
      <c r="K528">
        <v>23.51</v>
      </c>
      <c r="L528">
        <v>8</v>
      </c>
      <c r="M528">
        <v>1</v>
      </c>
      <c r="N528">
        <v>23</v>
      </c>
      <c r="O528" t="s">
        <v>631</v>
      </c>
      <c r="P528" s="35" t="s">
        <v>455</v>
      </c>
      <c r="Q528">
        <v>4</v>
      </c>
      <c r="R528">
        <v>43</v>
      </c>
      <c r="S528" s="18" t="s">
        <v>188</v>
      </c>
      <c r="T528" t="s">
        <v>573</v>
      </c>
      <c r="U528">
        <v>4</v>
      </c>
      <c r="V528">
        <v>4</v>
      </c>
      <c r="W528">
        <v>6</v>
      </c>
      <c r="X528">
        <v>12</v>
      </c>
      <c r="AA528">
        <v>1011</v>
      </c>
      <c r="AB528" t="s">
        <v>30</v>
      </c>
    </row>
    <row r="529" spans="1:28" hidden="1" x14ac:dyDescent="0.25">
      <c r="A529" s="16" t="s">
        <v>203</v>
      </c>
      <c r="B529" s="24" t="s">
        <v>225</v>
      </c>
      <c r="C529">
        <v>49</v>
      </c>
      <c r="D529">
        <v>10</v>
      </c>
      <c r="E529" s="29" t="str">
        <f>VLOOKUP(U529, method!$A$1:$B$15, 2, 0)</f>
        <v>留後</v>
      </c>
      <c r="F529">
        <v>8</v>
      </c>
      <c r="G529">
        <v>115</v>
      </c>
      <c r="H529" s="44">
        <v>1200</v>
      </c>
      <c r="I529" s="16" t="s">
        <v>1177</v>
      </c>
      <c r="J529">
        <v>1</v>
      </c>
      <c r="K529">
        <v>11.16</v>
      </c>
      <c r="L529">
        <v>21</v>
      </c>
      <c r="M529">
        <v>12</v>
      </c>
      <c r="N529">
        <v>22</v>
      </c>
      <c r="O529" s="31" t="s">
        <v>435</v>
      </c>
      <c r="P529" s="35" t="s">
        <v>436</v>
      </c>
      <c r="Q529">
        <v>4</v>
      </c>
      <c r="R529">
        <v>45</v>
      </c>
      <c r="S529" s="18" t="s">
        <v>188</v>
      </c>
      <c r="T529" t="s">
        <v>648</v>
      </c>
      <c r="U529">
        <v>12</v>
      </c>
      <c r="V529">
        <v>12</v>
      </c>
      <c r="W529">
        <v>10</v>
      </c>
      <c r="AA529">
        <v>1008</v>
      </c>
      <c r="AB529" t="s">
        <v>30</v>
      </c>
    </row>
    <row r="530" spans="1:28" hidden="1" x14ac:dyDescent="0.25">
      <c r="A530" s="16" t="s">
        <v>203</v>
      </c>
      <c r="B530" s="24" t="s">
        <v>225</v>
      </c>
      <c r="C530">
        <v>61</v>
      </c>
      <c r="D530">
        <v>6</v>
      </c>
      <c r="E530" s="28" t="str">
        <f>VLOOKUP(U530, method!$A$1:$B$15, 2, 0)</f>
        <v>中前</v>
      </c>
      <c r="F530">
        <v>3</v>
      </c>
      <c r="G530">
        <v>117</v>
      </c>
      <c r="H530" s="44">
        <v>1200</v>
      </c>
      <c r="I530" s="16" t="s">
        <v>1177</v>
      </c>
      <c r="J530">
        <v>1</v>
      </c>
      <c r="K530">
        <v>10.06</v>
      </c>
      <c r="L530">
        <v>16</v>
      </c>
      <c r="M530">
        <v>11</v>
      </c>
      <c r="N530">
        <v>22</v>
      </c>
      <c r="O530" s="30" t="s">
        <v>445</v>
      </c>
      <c r="P530" s="35" t="s">
        <v>455</v>
      </c>
      <c r="Q530">
        <v>4</v>
      </c>
      <c r="R530">
        <v>47</v>
      </c>
      <c r="S530" s="18" t="s">
        <v>188</v>
      </c>
      <c r="T530" t="s">
        <v>456</v>
      </c>
      <c r="U530">
        <v>7</v>
      </c>
      <c r="V530">
        <v>6</v>
      </c>
      <c r="W530">
        <v>6</v>
      </c>
      <c r="AA530">
        <v>997</v>
      </c>
      <c r="AB530" t="s">
        <v>875</v>
      </c>
    </row>
    <row r="531" spans="1:28" hidden="1" x14ac:dyDescent="0.25">
      <c r="A531" s="16" t="s">
        <v>203</v>
      </c>
      <c r="B531" s="25" t="s">
        <v>229</v>
      </c>
      <c r="C531">
        <v>146</v>
      </c>
      <c r="D531">
        <v>11</v>
      </c>
      <c r="E531" s="28" t="str">
        <f>VLOOKUP(U531, method!$A$1:$B$15, 2, 0)</f>
        <v>中前</v>
      </c>
      <c r="F531">
        <v>10</v>
      </c>
      <c r="G531">
        <v>123</v>
      </c>
      <c r="H531" s="44">
        <v>1200</v>
      </c>
      <c r="I531" s="21" t="s">
        <v>61</v>
      </c>
      <c r="J531">
        <v>1</v>
      </c>
      <c r="K531">
        <v>11.29</v>
      </c>
      <c r="L531">
        <v>11</v>
      </c>
      <c r="M531">
        <v>6</v>
      </c>
      <c r="N531">
        <v>25</v>
      </c>
      <c r="O531" s="30" t="s">
        <v>445</v>
      </c>
      <c r="P531" s="35" t="s">
        <v>436</v>
      </c>
      <c r="Q531">
        <v>4</v>
      </c>
      <c r="R531">
        <v>48</v>
      </c>
      <c r="S531" s="19" t="s">
        <v>57</v>
      </c>
      <c r="T531" t="s">
        <v>508</v>
      </c>
      <c r="U531">
        <v>7</v>
      </c>
      <c r="V531">
        <v>7</v>
      </c>
      <c r="W531">
        <v>11</v>
      </c>
      <c r="AA531">
        <v>1045</v>
      </c>
      <c r="AB531" t="s">
        <v>915</v>
      </c>
    </row>
    <row r="532" spans="1:28" hidden="1" x14ac:dyDescent="0.25">
      <c r="A532" s="16" t="s">
        <v>203</v>
      </c>
      <c r="B532" s="25" t="s">
        <v>229</v>
      </c>
      <c r="C532">
        <v>100</v>
      </c>
      <c r="D532">
        <v>11</v>
      </c>
      <c r="E532" s="26" t="str">
        <f>VLOOKUP(U532, method!$A$1:$B$15, 2, 0)</f>
        <v>放頭</v>
      </c>
      <c r="F532">
        <v>5</v>
      </c>
      <c r="G532">
        <v>123</v>
      </c>
      <c r="H532" s="44">
        <v>1200</v>
      </c>
      <c r="I532" s="17" t="s">
        <v>512</v>
      </c>
      <c r="J532">
        <v>1</v>
      </c>
      <c r="K532">
        <v>11.33</v>
      </c>
      <c r="L532">
        <v>16</v>
      </c>
      <c r="M532">
        <v>4</v>
      </c>
      <c r="N532">
        <v>25</v>
      </c>
      <c r="O532" s="30" t="s">
        <v>445</v>
      </c>
      <c r="P532" s="35" t="s">
        <v>436</v>
      </c>
      <c r="Q532">
        <v>4</v>
      </c>
      <c r="R532">
        <v>50</v>
      </c>
      <c r="S532" s="19" t="s">
        <v>57</v>
      </c>
      <c r="T532" t="s">
        <v>573</v>
      </c>
      <c r="U532">
        <v>2</v>
      </c>
      <c r="V532">
        <v>3</v>
      </c>
      <c r="W532">
        <v>11</v>
      </c>
      <c r="AA532">
        <v>1052</v>
      </c>
      <c r="AB532" t="s">
        <v>321</v>
      </c>
    </row>
    <row r="533" spans="1:28" hidden="1" x14ac:dyDescent="0.25">
      <c r="A533" s="16" t="s">
        <v>203</v>
      </c>
      <c r="B533" s="25" t="s">
        <v>229</v>
      </c>
      <c r="C533">
        <v>196</v>
      </c>
      <c r="D533">
        <v>12</v>
      </c>
      <c r="E533" s="28" t="str">
        <f>VLOOKUP(U533, method!$A$1:$B$15, 2, 0)</f>
        <v>中前</v>
      </c>
      <c r="F533">
        <v>4</v>
      </c>
      <c r="G533">
        <v>124</v>
      </c>
      <c r="H533" s="46">
        <v>1400</v>
      </c>
      <c r="I533" s="14" t="s">
        <v>45</v>
      </c>
      <c r="J533">
        <v>1</v>
      </c>
      <c r="K533">
        <v>22.92</v>
      </c>
      <c r="L533">
        <v>5</v>
      </c>
      <c r="M533">
        <v>1</v>
      </c>
      <c r="N533">
        <v>25</v>
      </c>
      <c r="O533" t="s">
        <v>631</v>
      </c>
      <c r="P533" s="35" t="s">
        <v>455</v>
      </c>
      <c r="Q533">
        <v>4</v>
      </c>
      <c r="R533">
        <v>52</v>
      </c>
      <c r="S533" s="19" t="s">
        <v>57</v>
      </c>
      <c r="T533" t="s">
        <v>548</v>
      </c>
      <c r="U533">
        <v>6</v>
      </c>
      <c r="V533">
        <v>7</v>
      </c>
      <c r="W533">
        <v>10</v>
      </c>
      <c r="X533">
        <v>12</v>
      </c>
      <c r="AA533">
        <v>1052</v>
      </c>
      <c r="AB533" t="s">
        <v>16</v>
      </c>
    </row>
    <row r="534" spans="1:28" hidden="1" x14ac:dyDescent="0.25">
      <c r="A534" s="16" t="s">
        <v>203</v>
      </c>
      <c r="B534" s="25" t="s">
        <v>229</v>
      </c>
      <c r="C534">
        <v>75</v>
      </c>
      <c r="D534">
        <v>13</v>
      </c>
      <c r="E534" s="27" t="str">
        <f>VLOOKUP(U534, method!$A$1:$B$15, 2, 0)</f>
        <v>中後</v>
      </c>
      <c r="F534">
        <v>9</v>
      </c>
      <c r="G534">
        <v>128</v>
      </c>
      <c r="H534" s="44">
        <v>1200</v>
      </c>
      <c r="I534" s="25" t="s">
        <v>26</v>
      </c>
      <c r="J534">
        <v>1</v>
      </c>
      <c r="K534">
        <v>10.47</v>
      </c>
      <c r="L534">
        <v>22</v>
      </c>
      <c r="M534">
        <v>12</v>
      </c>
      <c r="N534">
        <v>24</v>
      </c>
      <c r="O534" t="s">
        <v>491</v>
      </c>
      <c r="P534" s="35" t="s">
        <v>455</v>
      </c>
      <c r="Q534">
        <v>4</v>
      </c>
      <c r="R534">
        <v>52</v>
      </c>
      <c r="S534" s="19" t="s">
        <v>57</v>
      </c>
      <c r="T534">
        <v>7</v>
      </c>
      <c r="U534">
        <v>8</v>
      </c>
      <c r="V534">
        <v>10</v>
      </c>
      <c r="W534">
        <v>13</v>
      </c>
      <c r="AA534">
        <v>1073</v>
      </c>
      <c r="AB534" t="s">
        <v>100</v>
      </c>
    </row>
    <row r="535" spans="1:28" hidden="1" x14ac:dyDescent="0.25">
      <c r="A535" s="16" t="s">
        <v>203</v>
      </c>
      <c r="B535" s="14" t="s">
        <v>232</v>
      </c>
      <c r="C535">
        <v>14</v>
      </c>
      <c r="D535">
        <v>6</v>
      </c>
      <c r="E535" s="28" t="str">
        <f>VLOOKUP(U535, method!$A$1:$B$15, 2, 0)</f>
        <v>中前</v>
      </c>
      <c r="F535">
        <v>4</v>
      </c>
      <c r="G535">
        <v>120</v>
      </c>
      <c r="H535" s="44">
        <v>1200</v>
      </c>
      <c r="I535" s="15" t="s">
        <v>390</v>
      </c>
      <c r="J535">
        <v>1</v>
      </c>
      <c r="K535">
        <v>9.9</v>
      </c>
      <c r="L535">
        <v>25</v>
      </c>
      <c r="M535">
        <v>6</v>
      </c>
      <c r="N535">
        <v>25</v>
      </c>
      <c r="O535" s="31" t="s">
        <v>435</v>
      </c>
      <c r="P535" s="35" t="s">
        <v>436</v>
      </c>
      <c r="Q535">
        <v>4</v>
      </c>
      <c r="R535">
        <v>45</v>
      </c>
      <c r="S535" s="22" t="s">
        <v>51</v>
      </c>
      <c r="T535" s="10" t="s">
        <v>442</v>
      </c>
      <c r="U535">
        <v>7</v>
      </c>
      <c r="V535">
        <v>5</v>
      </c>
      <c r="W535">
        <v>6</v>
      </c>
      <c r="AA535">
        <v>1047</v>
      </c>
      <c r="AB535" t="s">
        <v>158</v>
      </c>
    </row>
    <row r="536" spans="1:28" hidden="1" x14ac:dyDescent="0.25">
      <c r="A536" s="16" t="s">
        <v>203</v>
      </c>
      <c r="B536" s="14" t="s">
        <v>232</v>
      </c>
      <c r="C536">
        <v>11</v>
      </c>
      <c r="D536">
        <v>8</v>
      </c>
      <c r="E536" s="28" t="str">
        <f>VLOOKUP(U536, method!$A$1:$B$15, 2, 0)</f>
        <v>中前</v>
      </c>
      <c r="F536">
        <v>7</v>
      </c>
      <c r="G536">
        <v>121</v>
      </c>
      <c r="H536" s="44">
        <v>1200</v>
      </c>
      <c r="I536" s="18" t="s">
        <v>201</v>
      </c>
      <c r="J536">
        <v>1</v>
      </c>
      <c r="K536">
        <v>10.31</v>
      </c>
      <c r="L536">
        <v>28</v>
      </c>
      <c r="M536">
        <v>5</v>
      </c>
      <c r="N536">
        <v>25</v>
      </c>
      <c r="O536" s="31" t="s">
        <v>451</v>
      </c>
      <c r="P536" s="35" t="s">
        <v>436</v>
      </c>
      <c r="Q536">
        <v>4</v>
      </c>
      <c r="R536">
        <v>45</v>
      </c>
      <c r="S536" s="22" t="s">
        <v>51</v>
      </c>
      <c r="T536" t="s">
        <v>536</v>
      </c>
      <c r="U536">
        <v>7</v>
      </c>
      <c r="V536">
        <v>8</v>
      </c>
      <c r="W536">
        <v>8</v>
      </c>
      <c r="AA536">
        <v>1050</v>
      </c>
      <c r="AB536" t="s">
        <v>158</v>
      </c>
    </row>
    <row r="537" spans="1:28" hidden="1" x14ac:dyDescent="0.25">
      <c r="A537" s="16" t="s">
        <v>203</v>
      </c>
      <c r="B537" s="14" t="s">
        <v>232</v>
      </c>
      <c r="C537">
        <v>4.3</v>
      </c>
      <c r="D537" s="33">
        <v>1</v>
      </c>
      <c r="E537" s="28" t="str">
        <f>VLOOKUP(U537, method!$A$1:$B$15, 2, 0)</f>
        <v>中前</v>
      </c>
      <c r="F537">
        <v>4</v>
      </c>
      <c r="G537">
        <v>116</v>
      </c>
      <c r="H537" s="44">
        <v>1200</v>
      </c>
      <c r="I537" s="18" t="s">
        <v>201</v>
      </c>
      <c r="J537">
        <v>1</v>
      </c>
      <c r="K537">
        <v>10.38</v>
      </c>
      <c r="L537">
        <v>7</v>
      </c>
      <c r="M537">
        <v>5</v>
      </c>
      <c r="N537">
        <v>25</v>
      </c>
      <c r="O537" s="31" t="s">
        <v>439</v>
      </c>
      <c r="P537" s="35" t="s">
        <v>455</v>
      </c>
      <c r="Q537">
        <v>4</v>
      </c>
      <c r="R537">
        <v>40</v>
      </c>
      <c r="S537" s="22" t="s">
        <v>51</v>
      </c>
      <c r="T537" s="10" t="s">
        <v>613</v>
      </c>
      <c r="U537">
        <v>5</v>
      </c>
      <c r="V537">
        <v>4</v>
      </c>
      <c r="W537">
        <v>1</v>
      </c>
      <c r="AA537">
        <v>1031</v>
      </c>
      <c r="AB537" t="s">
        <v>158</v>
      </c>
    </row>
    <row r="538" spans="1:28" hidden="1" x14ac:dyDescent="0.25">
      <c r="A538" s="16" t="s">
        <v>203</v>
      </c>
      <c r="B538" s="14" t="s">
        <v>232</v>
      </c>
      <c r="C538">
        <v>3.9</v>
      </c>
      <c r="D538" s="33">
        <v>2</v>
      </c>
      <c r="E538" s="28" t="str">
        <f>VLOOKUP(U538, method!$A$1:$B$15, 2, 0)</f>
        <v>中前</v>
      </c>
      <c r="F538">
        <v>1</v>
      </c>
      <c r="G538">
        <v>116</v>
      </c>
      <c r="H538" s="44">
        <v>1200</v>
      </c>
      <c r="I538" s="20" t="s">
        <v>56</v>
      </c>
      <c r="J538">
        <v>1</v>
      </c>
      <c r="K538">
        <v>9.9499999999999993</v>
      </c>
      <c r="L538">
        <v>23</v>
      </c>
      <c r="M538">
        <v>4</v>
      </c>
      <c r="N538">
        <v>25</v>
      </c>
      <c r="O538" s="31" t="s">
        <v>435</v>
      </c>
      <c r="P538" s="35" t="s">
        <v>455</v>
      </c>
      <c r="Q538">
        <v>4</v>
      </c>
      <c r="R538">
        <v>40</v>
      </c>
      <c r="S538" s="22" t="s">
        <v>51</v>
      </c>
      <c r="T538" s="10" t="s">
        <v>526</v>
      </c>
      <c r="U538">
        <v>5</v>
      </c>
      <c r="V538">
        <v>3</v>
      </c>
      <c r="W538">
        <v>2</v>
      </c>
      <c r="AA538">
        <v>1029</v>
      </c>
      <c r="AB538" t="s">
        <v>158</v>
      </c>
    </row>
    <row r="539" spans="1:28" hidden="1" x14ac:dyDescent="0.25">
      <c r="A539" s="16" t="s">
        <v>203</v>
      </c>
      <c r="B539" s="14" t="s">
        <v>232</v>
      </c>
      <c r="C539">
        <v>18</v>
      </c>
      <c r="D539" s="34">
        <v>5</v>
      </c>
      <c r="E539" s="27" t="str">
        <f>VLOOKUP(U539, method!$A$1:$B$15, 2, 0)</f>
        <v>中後</v>
      </c>
      <c r="F539">
        <v>9</v>
      </c>
      <c r="G539">
        <v>115</v>
      </c>
      <c r="H539" s="44">
        <v>1200</v>
      </c>
      <c r="I539" s="17" t="s">
        <v>512</v>
      </c>
      <c r="J539">
        <v>1</v>
      </c>
      <c r="K539">
        <v>10.1</v>
      </c>
      <c r="L539">
        <v>9</v>
      </c>
      <c r="M539">
        <v>4</v>
      </c>
      <c r="N539">
        <v>25</v>
      </c>
      <c r="O539" s="31" t="s">
        <v>439</v>
      </c>
      <c r="P539" s="35" t="s">
        <v>436</v>
      </c>
      <c r="Q539">
        <v>4</v>
      </c>
      <c r="R539">
        <v>42</v>
      </c>
      <c r="S539" s="22" t="s">
        <v>51</v>
      </c>
      <c r="T539" s="10" t="s">
        <v>452</v>
      </c>
      <c r="U539">
        <v>9</v>
      </c>
      <c r="V539">
        <v>8</v>
      </c>
      <c r="W539">
        <v>5</v>
      </c>
      <c r="AA539">
        <v>1042</v>
      </c>
      <c r="AB539" t="s">
        <v>158</v>
      </c>
    </row>
    <row r="540" spans="1:28" hidden="1" x14ac:dyDescent="0.25">
      <c r="A540" s="16" t="s">
        <v>203</v>
      </c>
      <c r="B540" s="14" t="s">
        <v>232</v>
      </c>
      <c r="C540">
        <v>9.1999999999999993</v>
      </c>
      <c r="D540">
        <v>6</v>
      </c>
      <c r="E540" s="29" t="str">
        <f>VLOOKUP(U540, method!$A$1:$B$15, 2, 0)</f>
        <v>留後</v>
      </c>
      <c r="F540">
        <v>9</v>
      </c>
      <c r="G540">
        <v>118</v>
      </c>
      <c r="H540" s="44">
        <v>1200</v>
      </c>
      <c r="I540" s="24" t="s">
        <v>146</v>
      </c>
      <c r="J540">
        <v>1</v>
      </c>
      <c r="K540">
        <v>10.11</v>
      </c>
      <c r="L540">
        <v>19</v>
      </c>
      <c r="M540">
        <v>3</v>
      </c>
      <c r="N540">
        <v>25</v>
      </c>
      <c r="O540" s="30" t="s">
        <v>445</v>
      </c>
      <c r="P540" s="35" t="s">
        <v>436</v>
      </c>
      <c r="Q540">
        <v>4</v>
      </c>
      <c r="R540">
        <v>42</v>
      </c>
      <c r="S540" s="22" t="s">
        <v>51</v>
      </c>
      <c r="T540" t="s">
        <v>456</v>
      </c>
      <c r="U540">
        <v>11</v>
      </c>
      <c r="V540">
        <v>9</v>
      </c>
      <c r="W540">
        <v>6</v>
      </c>
      <c r="AA540">
        <v>1028</v>
      </c>
      <c r="AB540" t="s">
        <v>158</v>
      </c>
    </row>
    <row r="541" spans="1:28" hidden="1" x14ac:dyDescent="0.25">
      <c r="A541" s="16" t="s">
        <v>203</v>
      </c>
      <c r="B541" s="14" t="s">
        <v>232</v>
      </c>
      <c r="C541">
        <v>14</v>
      </c>
      <c r="D541" s="33">
        <v>2</v>
      </c>
      <c r="E541" s="28" t="str">
        <f>VLOOKUP(U541, method!$A$1:$B$15, 2, 0)</f>
        <v>中前</v>
      </c>
      <c r="F541">
        <v>8</v>
      </c>
      <c r="G541">
        <v>117</v>
      </c>
      <c r="H541" s="44">
        <v>1200</v>
      </c>
      <c r="I541" s="18" t="s">
        <v>201</v>
      </c>
      <c r="J541">
        <v>1</v>
      </c>
      <c r="K541">
        <v>9.7799999999999994</v>
      </c>
      <c r="L541">
        <v>5</v>
      </c>
      <c r="M541">
        <v>3</v>
      </c>
      <c r="N541">
        <v>25</v>
      </c>
      <c r="O541" s="31" t="s">
        <v>451</v>
      </c>
      <c r="P541" s="35" t="s">
        <v>455</v>
      </c>
      <c r="Q541">
        <v>4</v>
      </c>
      <c r="R541">
        <v>41</v>
      </c>
      <c r="S541" s="22" t="s">
        <v>51</v>
      </c>
      <c r="T541" s="10" t="s">
        <v>488</v>
      </c>
      <c r="U541">
        <v>6</v>
      </c>
      <c r="V541">
        <v>6</v>
      </c>
      <c r="W541">
        <v>2</v>
      </c>
      <c r="AA541">
        <v>1040</v>
      </c>
      <c r="AB541" t="s">
        <v>158</v>
      </c>
    </row>
    <row r="542" spans="1:28" hidden="1" x14ac:dyDescent="0.25">
      <c r="A542" s="16" t="s">
        <v>203</v>
      </c>
      <c r="B542" s="14" t="s">
        <v>232</v>
      </c>
      <c r="C542">
        <v>9.1999999999999993</v>
      </c>
      <c r="D542" s="34">
        <v>5</v>
      </c>
      <c r="E542" s="29" t="str">
        <f>VLOOKUP(U542, method!$A$1:$B$15, 2, 0)</f>
        <v>留後</v>
      </c>
      <c r="F542">
        <v>11</v>
      </c>
      <c r="G542">
        <v>119</v>
      </c>
      <c r="H542" s="44">
        <v>1200</v>
      </c>
      <c r="I542" s="20" t="s">
        <v>56</v>
      </c>
      <c r="J542">
        <v>1</v>
      </c>
      <c r="K542">
        <v>10.26</v>
      </c>
      <c r="L542">
        <v>5</v>
      </c>
      <c r="M542">
        <v>2</v>
      </c>
      <c r="N542">
        <v>25</v>
      </c>
      <c r="O542" s="31" t="s">
        <v>439</v>
      </c>
      <c r="P542" s="35" t="s">
        <v>455</v>
      </c>
      <c r="Q542">
        <v>4</v>
      </c>
      <c r="R542">
        <v>43</v>
      </c>
      <c r="S542" s="22" t="s">
        <v>51</v>
      </c>
      <c r="T542" s="10">
        <v>2</v>
      </c>
      <c r="U542">
        <v>11</v>
      </c>
      <c r="V542">
        <v>10</v>
      </c>
      <c r="W542">
        <v>5</v>
      </c>
      <c r="AA542">
        <v>1047</v>
      </c>
      <c r="AB542" t="s">
        <v>158</v>
      </c>
    </row>
    <row r="543" spans="1:28" hidden="1" x14ac:dyDescent="0.25">
      <c r="A543" s="16" t="s">
        <v>203</v>
      </c>
      <c r="B543" s="14" t="s">
        <v>232</v>
      </c>
      <c r="C543">
        <v>9.6999999999999993</v>
      </c>
      <c r="D543">
        <v>7</v>
      </c>
      <c r="E543" s="28" t="str">
        <f>VLOOKUP(U543, method!$A$1:$B$15, 2, 0)</f>
        <v>中前</v>
      </c>
      <c r="F543">
        <v>5</v>
      </c>
      <c r="G543">
        <v>121</v>
      </c>
      <c r="H543" s="44">
        <v>1200</v>
      </c>
      <c r="I543" s="20" t="s">
        <v>56</v>
      </c>
      <c r="J543">
        <v>1</v>
      </c>
      <c r="K543">
        <v>10.53</v>
      </c>
      <c r="L543">
        <v>15</v>
      </c>
      <c r="M543">
        <v>1</v>
      </c>
      <c r="N543">
        <v>25</v>
      </c>
      <c r="O543" s="30" t="s">
        <v>445</v>
      </c>
      <c r="P543" s="35" t="s">
        <v>455</v>
      </c>
      <c r="Q543">
        <v>4</v>
      </c>
      <c r="R543">
        <v>45</v>
      </c>
      <c r="S543" s="22" t="s">
        <v>51</v>
      </c>
      <c r="T543" s="10" t="s">
        <v>498</v>
      </c>
      <c r="U543">
        <v>7</v>
      </c>
      <c r="V543">
        <v>6</v>
      </c>
      <c r="W543">
        <v>7</v>
      </c>
      <c r="AA543">
        <v>1030</v>
      </c>
      <c r="AB543" t="s">
        <v>158</v>
      </c>
    </row>
    <row r="544" spans="1:28" hidden="1" x14ac:dyDescent="0.25">
      <c r="A544" s="16" t="s">
        <v>203</v>
      </c>
      <c r="B544" s="14" t="s">
        <v>232</v>
      </c>
      <c r="C544">
        <v>6.3</v>
      </c>
      <c r="D544" s="34">
        <v>4</v>
      </c>
      <c r="E544" s="28" t="str">
        <f>VLOOKUP(U544, method!$A$1:$B$15, 2, 0)</f>
        <v>中前</v>
      </c>
      <c r="F544">
        <v>3</v>
      </c>
      <c r="G544">
        <v>122</v>
      </c>
      <c r="H544" s="44">
        <v>1200</v>
      </c>
      <c r="I544" s="16" t="s">
        <v>140</v>
      </c>
      <c r="J544">
        <v>1</v>
      </c>
      <c r="K544">
        <v>10.210000000000001</v>
      </c>
      <c r="L544">
        <v>26</v>
      </c>
      <c r="M544">
        <v>12</v>
      </c>
      <c r="N544">
        <v>24</v>
      </c>
      <c r="O544" s="31" t="s">
        <v>451</v>
      </c>
      <c r="P544" s="35" t="s">
        <v>455</v>
      </c>
      <c r="Q544">
        <v>4</v>
      </c>
      <c r="R544">
        <v>45</v>
      </c>
      <c r="S544" s="22" t="s">
        <v>51</v>
      </c>
      <c r="T544" t="s">
        <v>456</v>
      </c>
      <c r="U544">
        <v>5</v>
      </c>
      <c r="V544">
        <v>5</v>
      </c>
      <c r="W544">
        <v>4</v>
      </c>
      <c r="AA544">
        <v>1029</v>
      </c>
      <c r="AB544" t="s">
        <v>158</v>
      </c>
    </row>
    <row r="545" spans="1:28" hidden="1" x14ac:dyDescent="0.25">
      <c r="A545" s="16" t="s">
        <v>203</v>
      </c>
      <c r="B545" s="14" t="s">
        <v>232</v>
      </c>
      <c r="C545">
        <v>12</v>
      </c>
      <c r="D545" s="33">
        <v>2</v>
      </c>
      <c r="E545" s="28" t="str">
        <f>VLOOKUP(U545, method!$A$1:$B$15, 2, 0)</f>
        <v>中前</v>
      </c>
      <c r="F545">
        <v>4</v>
      </c>
      <c r="G545">
        <v>122</v>
      </c>
      <c r="H545" s="44">
        <v>1200</v>
      </c>
      <c r="I545" s="16" t="s">
        <v>140</v>
      </c>
      <c r="J545">
        <v>1</v>
      </c>
      <c r="K545">
        <v>10.16</v>
      </c>
      <c r="L545">
        <v>27</v>
      </c>
      <c r="M545">
        <v>11</v>
      </c>
      <c r="N545">
        <v>24</v>
      </c>
      <c r="O545" s="31" t="s">
        <v>451</v>
      </c>
      <c r="P545" s="35" t="s">
        <v>455</v>
      </c>
      <c r="Q545">
        <v>4</v>
      </c>
      <c r="R545">
        <v>45</v>
      </c>
      <c r="S545" s="22" t="s">
        <v>51</v>
      </c>
      <c r="T545" t="s">
        <v>456</v>
      </c>
      <c r="U545">
        <v>7</v>
      </c>
      <c r="V545">
        <v>7</v>
      </c>
      <c r="W545">
        <v>2</v>
      </c>
      <c r="AA545">
        <v>1041</v>
      </c>
      <c r="AB545" t="s">
        <v>158</v>
      </c>
    </row>
    <row r="546" spans="1:28" hidden="1" x14ac:dyDescent="0.25">
      <c r="A546" s="16" t="s">
        <v>203</v>
      </c>
      <c r="B546" s="14" t="s">
        <v>232</v>
      </c>
      <c r="C546">
        <v>26</v>
      </c>
      <c r="D546">
        <v>7</v>
      </c>
      <c r="E546" s="29" t="str">
        <f>VLOOKUP(U546, method!$A$1:$B$15, 2, 0)</f>
        <v>留後</v>
      </c>
      <c r="F546">
        <v>9</v>
      </c>
      <c r="G546">
        <v>122</v>
      </c>
      <c r="H546" s="44">
        <v>1200</v>
      </c>
      <c r="I546" s="16" t="s">
        <v>140</v>
      </c>
      <c r="J546">
        <v>1</v>
      </c>
      <c r="K546">
        <v>10.48</v>
      </c>
      <c r="L546">
        <v>30</v>
      </c>
      <c r="M546">
        <v>10</v>
      </c>
      <c r="N546">
        <v>24</v>
      </c>
      <c r="O546" s="31" t="s">
        <v>451</v>
      </c>
      <c r="P546" s="35" t="s">
        <v>455</v>
      </c>
      <c r="Q546">
        <v>4</v>
      </c>
      <c r="R546">
        <v>47</v>
      </c>
      <c r="S546" s="22" t="s">
        <v>51</v>
      </c>
      <c r="T546" s="10" t="s">
        <v>498</v>
      </c>
      <c r="U546">
        <v>11</v>
      </c>
      <c r="V546">
        <v>12</v>
      </c>
      <c r="W546">
        <v>7</v>
      </c>
      <c r="AA546">
        <v>1038</v>
      </c>
      <c r="AB546" t="s">
        <v>158</v>
      </c>
    </row>
    <row r="547" spans="1:28" hidden="1" x14ac:dyDescent="0.25">
      <c r="A547" s="16" t="s">
        <v>203</v>
      </c>
      <c r="B547" s="14" t="s">
        <v>232</v>
      </c>
      <c r="C547">
        <v>65</v>
      </c>
      <c r="D547">
        <v>7</v>
      </c>
      <c r="E547" s="29" t="str">
        <f>VLOOKUP(U547, method!$A$1:$B$15, 2, 0)</f>
        <v>留後</v>
      </c>
      <c r="F547">
        <v>11</v>
      </c>
      <c r="G547">
        <v>125</v>
      </c>
      <c r="H547" s="44">
        <v>1200</v>
      </c>
      <c r="I547" s="16" t="s">
        <v>140</v>
      </c>
      <c r="J547">
        <v>1</v>
      </c>
      <c r="K547">
        <v>10.84</v>
      </c>
      <c r="L547">
        <v>9</v>
      </c>
      <c r="M547">
        <v>10</v>
      </c>
      <c r="N547">
        <v>24</v>
      </c>
      <c r="O547" s="31" t="s">
        <v>439</v>
      </c>
      <c r="P547" s="35" t="s">
        <v>455</v>
      </c>
      <c r="Q547">
        <v>4</v>
      </c>
      <c r="R547">
        <v>49</v>
      </c>
      <c r="S547" s="22" t="s">
        <v>51</v>
      </c>
      <c r="T547" s="10" t="s">
        <v>442</v>
      </c>
      <c r="U547">
        <v>12</v>
      </c>
      <c r="V547">
        <v>12</v>
      </c>
      <c r="W547">
        <v>7</v>
      </c>
      <c r="AA547">
        <v>1024</v>
      </c>
      <c r="AB547" t="s">
        <v>158</v>
      </c>
    </row>
    <row r="548" spans="1:28" hidden="1" x14ac:dyDescent="0.25">
      <c r="A548" s="16" t="s">
        <v>203</v>
      </c>
      <c r="B548" s="14" t="s">
        <v>232</v>
      </c>
      <c r="C548">
        <v>137</v>
      </c>
      <c r="D548" s="34">
        <v>5</v>
      </c>
      <c r="E548" s="27" t="str">
        <f>VLOOKUP(U548, method!$A$1:$B$15, 2, 0)</f>
        <v>中後</v>
      </c>
      <c r="F548">
        <v>8</v>
      </c>
      <c r="G548">
        <v>126</v>
      </c>
      <c r="H548" s="44">
        <v>1200</v>
      </c>
      <c r="I548" s="16" t="s">
        <v>140</v>
      </c>
      <c r="J548">
        <v>1</v>
      </c>
      <c r="K548">
        <v>10.32</v>
      </c>
      <c r="L548">
        <v>18</v>
      </c>
      <c r="M548">
        <v>9</v>
      </c>
      <c r="N548">
        <v>24</v>
      </c>
      <c r="O548" s="30" t="s">
        <v>445</v>
      </c>
      <c r="P548" s="35" t="s">
        <v>455</v>
      </c>
      <c r="Q548">
        <v>4</v>
      </c>
      <c r="R548">
        <v>51</v>
      </c>
      <c r="S548" s="22" t="s">
        <v>51</v>
      </c>
      <c r="T548" t="s">
        <v>637</v>
      </c>
      <c r="U548">
        <v>8</v>
      </c>
      <c r="V548">
        <v>8</v>
      </c>
      <c r="W548">
        <v>5</v>
      </c>
      <c r="AA548">
        <v>1032</v>
      </c>
      <c r="AB548" t="s">
        <v>158</v>
      </c>
    </row>
    <row r="549" spans="1:28" hidden="1" x14ac:dyDescent="0.25">
      <c r="A549" s="16" t="s">
        <v>203</v>
      </c>
      <c r="B549" s="14" t="s">
        <v>232</v>
      </c>
      <c r="C549">
        <v>130</v>
      </c>
      <c r="D549">
        <v>9</v>
      </c>
      <c r="E549" s="28" t="str">
        <f>VLOOKUP(U549, method!$A$1:$B$15, 2, 0)</f>
        <v>中前</v>
      </c>
      <c r="F549">
        <v>2</v>
      </c>
      <c r="G549">
        <v>130</v>
      </c>
      <c r="H549" s="44">
        <v>1200</v>
      </c>
      <c r="I549" s="21" t="s">
        <v>61</v>
      </c>
      <c r="J549">
        <v>1</v>
      </c>
      <c r="K549">
        <v>10.119999999999999</v>
      </c>
      <c r="L549">
        <v>1</v>
      </c>
      <c r="M549">
        <v>7</v>
      </c>
      <c r="N549">
        <v>24</v>
      </c>
      <c r="O549" t="s">
        <v>551</v>
      </c>
      <c r="P549" s="35" t="s">
        <v>455</v>
      </c>
      <c r="Q549">
        <v>4</v>
      </c>
      <c r="R549">
        <v>55</v>
      </c>
      <c r="S549" s="22" t="s">
        <v>51</v>
      </c>
      <c r="T549" t="s">
        <v>664</v>
      </c>
      <c r="U549">
        <v>5</v>
      </c>
      <c r="V549">
        <v>5</v>
      </c>
      <c r="W549">
        <v>9</v>
      </c>
      <c r="AA549">
        <v>1028</v>
      </c>
      <c r="AB549" t="s">
        <v>158</v>
      </c>
    </row>
    <row r="550" spans="1:28" hidden="1" x14ac:dyDescent="0.25">
      <c r="A550" s="16" t="s">
        <v>203</v>
      </c>
      <c r="B550" s="14" t="s">
        <v>232</v>
      </c>
      <c r="C550">
        <v>87</v>
      </c>
      <c r="D550">
        <v>10</v>
      </c>
      <c r="E550" s="27" t="str">
        <f>VLOOKUP(U550, method!$A$1:$B$15, 2, 0)</f>
        <v>中後</v>
      </c>
      <c r="F550">
        <v>6</v>
      </c>
      <c r="G550">
        <v>135</v>
      </c>
      <c r="H550" s="44">
        <v>1200</v>
      </c>
      <c r="I550" s="21" t="s">
        <v>61</v>
      </c>
      <c r="J550">
        <v>1</v>
      </c>
      <c r="K550">
        <v>11.94</v>
      </c>
      <c r="L550">
        <v>12</v>
      </c>
      <c r="M550">
        <v>6</v>
      </c>
      <c r="N550">
        <v>24</v>
      </c>
      <c r="O550" s="30" t="s">
        <v>445</v>
      </c>
      <c r="P550" s="35" t="s">
        <v>455</v>
      </c>
      <c r="Q550">
        <v>4</v>
      </c>
      <c r="R550">
        <v>58</v>
      </c>
      <c r="S550" s="22" t="s">
        <v>51</v>
      </c>
      <c r="T550">
        <v>11</v>
      </c>
      <c r="U550">
        <v>9</v>
      </c>
      <c r="V550">
        <v>9</v>
      </c>
      <c r="W550">
        <v>10</v>
      </c>
      <c r="AA550">
        <v>1031</v>
      </c>
      <c r="AB550" t="s">
        <v>158</v>
      </c>
    </row>
    <row r="551" spans="1:28" hidden="1" x14ac:dyDescent="0.25">
      <c r="A551" s="16" t="s">
        <v>203</v>
      </c>
      <c r="B551" s="14" t="s">
        <v>232</v>
      </c>
      <c r="C551">
        <v>213</v>
      </c>
      <c r="D551">
        <v>11</v>
      </c>
      <c r="E551" s="27" t="str">
        <f>VLOOKUP(U551, method!$A$1:$B$15, 2, 0)</f>
        <v>中後</v>
      </c>
      <c r="F551">
        <v>6</v>
      </c>
      <c r="G551">
        <v>116</v>
      </c>
      <c r="H551" s="44">
        <v>1200</v>
      </c>
      <c r="I551" s="22" t="s">
        <v>470</v>
      </c>
      <c r="J551">
        <v>1</v>
      </c>
      <c r="K551">
        <v>10.35</v>
      </c>
      <c r="L551">
        <v>26</v>
      </c>
      <c r="M551">
        <v>5</v>
      </c>
      <c r="N551">
        <v>24</v>
      </c>
      <c r="O551" t="s">
        <v>545</v>
      </c>
      <c r="P551" s="35" t="s">
        <v>455</v>
      </c>
      <c r="Q551">
        <v>3</v>
      </c>
      <c r="R551">
        <v>60</v>
      </c>
      <c r="S551" s="22" t="s">
        <v>51</v>
      </c>
      <c r="T551" t="s">
        <v>624</v>
      </c>
      <c r="U551">
        <v>10</v>
      </c>
      <c r="V551">
        <v>9</v>
      </c>
      <c r="W551">
        <v>11</v>
      </c>
      <c r="AA551">
        <v>1028</v>
      </c>
      <c r="AB551" t="s">
        <v>158</v>
      </c>
    </row>
    <row r="552" spans="1:28" hidden="1" x14ac:dyDescent="0.25">
      <c r="A552" s="16" t="s">
        <v>203</v>
      </c>
      <c r="B552" s="14" t="s">
        <v>232</v>
      </c>
      <c r="C552">
        <v>194</v>
      </c>
      <c r="D552">
        <v>11</v>
      </c>
      <c r="E552" s="29" t="str">
        <f>VLOOKUP(U552, method!$A$1:$B$15, 2, 0)</f>
        <v>留後</v>
      </c>
      <c r="F552">
        <v>10</v>
      </c>
      <c r="G552">
        <v>119</v>
      </c>
      <c r="H552" s="44">
        <v>1200</v>
      </c>
      <c r="I552" s="22" t="s">
        <v>470</v>
      </c>
      <c r="J552">
        <v>1</v>
      </c>
      <c r="K552">
        <v>10.56</v>
      </c>
      <c r="L552">
        <v>11</v>
      </c>
      <c r="M552">
        <v>5</v>
      </c>
      <c r="N552">
        <v>24</v>
      </c>
      <c r="O552" t="s">
        <v>532</v>
      </c>
      <c r="P552" s="35" t="s">
        <v>436</v>
      </c>
      <c r="Q552">
        <v>3</v>
      </c>
      <c r="R552">
        <v>62</v>
      </c>
      <c r="S552" s="22" t="s">
        <v>51</v>
      </c>
      <c r="T552" t="s">
        <v>473</v>
      </c>
      <c r="U552">
        <v>12</v>
      </c>
      <c r="V552">
        <v>11</v>
      </c>
      <c r="W552">
        <v>11</v>
      </c>
      <c r="AA552">
        <v>1023</v>
      </c>
      <c r="AB552" t="s">
        <v>158</v>
      </c>
    </row>
    <row r="553" spans="1:28" hidden="1" x14ac:dyDescent="0.25">
      <c r="A553" s="16" t="s">
        <v>203</v>
      </c>
      <c r="B553" s="14" t="s">
        <v>232</v>
      </c>
      <c r="C553">
        <v>186</v>
      </c>
      <c r="D553">
        <v>13</v>
      </c>
      <c r="E553" s="27" t="str">
        <f>VLOOKUP(U553, method!$A$1:$B$15, 2, 0)</f>
        <v>中後</v>
      </c>
      <c r="F553">
        <v>1</v>
      </c>
      <c r="G553">
        <v>123</v>
      </c>
      <c r="H553" s="44">
        <v>1200</v>
      </c>
      <c r="I553" s="14" t="s">
        <v>45</v>
      </c>
      <c r="J553">
        <v>1</v>
      </c>
      <c r="K553">
        <v>11.86</v>
      </c>
      <c r="L553">
        <v>28</v>
      </c>
      <c r="M553">
        <v>4</v>
      </c>
      <c r="N553">
        <v>24</v>
      </c>
      <c r="O553" t="s">
        <v>545</v>
      </c>
      <c r="P553" s="36" t="s">
        <v>479</v>
      </c>
      <c r="Q553">
        <v>3</v>
      </c>
      <c r="R553">
        <v>64</v>
      </c>
      <c r="S553" s="22" t="s">
        <v>51</v>
      </c>
      <c r="T553" t="s">
        <v>864</v>
      </c>
      <c r="U553">
        <v>9</v>
      </c>
      <c r="V553">
        <v>6</v>
      </c>
      <c r="W553">
        <v>13</v>
      </c>
      <c r="AA553">
        <v>1033</v>
      </c>
      <c r="AB553" t="s">
        <v>1192</v>
      </c>
    </row>
    <row r="554" spans="1:28" hidden="1" x14ac:dyDescent="0.25">
      <c r="A554" s="16" t="s">
        <v>203</v>
      </c>
      <c r="B554" s="14" t="s">
        <v>232</v>
      </c>
      <c r="C554">
        <v>98</v>
      </c>
      <c r="D554">
        <v>10</v>
      </c>
      <c r="E554" s="27" t="str">
        <f>VLOOKUP(U554, method!$A$1:$B$15, 2, 0)</f>
        <v>中後</v>
      </c>
      <c r="F554">
        <v>4</v>
      </c>
      <c r="G554">
        <v>121</v>
      </c>
      <c r="H554" s="46">
        <v>1000</v>
      </c>
      <c r="I554" s="23" t="s">
        <v>39</v>
      </c>
      <c r="J554">
        <v>0</v>
      </c>
      <c r="K554">
        <v>56.99</v>
      </c>
      <c r="L554">
        <v>14</v>
      </c>
      <c r="M554">
        <v>4</v>
      </c>
      <c r="N554">
        <v>24</v>
      </c>
      <c r="O554" t="s">
        <v>532</v>
      </c>
      <c r="P554" s="35" t="s">
        <v>436</v>
      </c>
      <c r="Q554">
        <v>3</v>
      </c>
      <c r="R554">
        <v>64</v>
      </c>
      <c r="S554" s="22" t="s">
        <v>51</v>
      </c>
      <c r="T554">
        <v>9</v>
      </c>
      <c r="U554">
        <v>10</v>
      </c>
      <c r="V554">
        <v>10</v>
      </c>
      <c r="W554">
        <v>10</v>
      </c>
      <c r="AA554">
        <v>1045</v>
      </c>
      <c r="AB554" t="s">
        <v>557</v>
      </c>
    </row>
    <row r="555" spans="1:28" hidden="1" x14ac:dyDescent="0.25">
      <c r="A555" s="16" t="s">
        <v>203</v>
      </c>
      <c r="B555" s="15" t="s">
        <v>235</v>
      </c>
      <c r="C555">
        <v>15</v>
      </c>
      <c r="D555">
        <v>8</v>
      </c>
      <c r="E555" s="28" t="str">
        <f>VLOOKUP(U555, method!$A$1:$B$15, 2, 0)</f>
        <v>中前</v>
      </c>
      <c r="F555">
        <v>5</v>
      </c>
      <c r="G555">
        <v>121</v>
      </c>
      <c r="H555" s="44">
        <v>1200</v>
      </c>
      <c r="I555" s="18" t="s">
        <v>201</v>
      </c>
      <c r="J555">
        <v>1</v>
      </c>
      <c r="K555">
        <v>10.53</v>
      </c>
      <c r="L555">
        <v>25</v>
      </c>
      <c r="M555">
        <v>6</v>
      </c>
      <c r="N555">
        <v>25</v>
      </c>
      <c r="O555" s="31" t="s">
        <v>435</v>
      </c>
      <c r="P555" s="35" t="s">
        <v>436</v>
      </c>
      <c r="Q555">
        <v>4</v>
      </c>
      <c r="R555">
        <v>46</v>
      </c>
      <c r="S555" s="14" t="s">
        <v>181</v>
      </c>
      <c r="T555">
        <v>6</v>
      </c>
      <c r="U555">
        <v>6</v>
      </c>
      <c r="V555">
        <v>7</v>
      </c>
      <c r="W555">
        <v>8</v>
      </c>
      <c r="AA555">
        <v>1103</v>
      </c>
      <c r="AB555" t="s">
        <v>915</v>
      </c>
    </row>
    <row r="556" spans="1:28" hidden="1" x14ac:dyDescent="0.25">
      <c r="A556" s="16" t="s">
        <v>203</v>
      </c>
      <c r="B556" s="15" t="s">
        <v>235</v>
      </c>
      <c r="C556">
        <v>13</v>
      </c>
      <c r="D556">
        <v>10</v>
      </c>
      <c r="E556" s="28" t="str">
        <f>VLOOKUP(U556, method!$A$1:$B$15, 2, 0)</f>
        <v>中前</v>
      </c>
      <c r="F556">
        <v>6</v>
      </c>
      <c r="G556">
        <v>124</v>
      </c>
      <c r="H556" s="44">
        <v>1200</v>
      </c>
      <c r="I556" s="16" t="s">
        <v>71</v>
      </c>
      <c r="J556">
        <v>1</v>
      </c>
      <c r="K556">
        <v>11.79</v>
      </c>
      <c r="L556">
        <v>4</v>
      </c>
      <c r="M556">
        <v>6</v>
      </c>
      <c r="N556">
        <v>25</v>
      </c>
      <c r="O556" s="31" t="s">
        <v>439</v>
      </c>
      <c r="P556" s="36" t="s">
        <v>440</v>
      </c>
      <c r="Q556">
        <v>4</v>
      </c>
      <c r="R556">
        <v>48</v>
      </c>
      <c r="S556" s="14" t="s">
        <v>181</v>
      </c>
      <c r="T556" t="s">
        <v>476</v>
      </c>
      <c r="U556">
        <v>7</v>
      </c>
      <c r="V556">
        <v>4</v>
      </c>
      <c r="W556">
        <v>10</v>
      </c>
      <c r="AA556">
        <v>1117</v>
      </c>
      <c r="AB556" t="s">
        <v>113</v>
      </c>
    </row>
    <row r="557" spans="1:28" hidden="1" x14ac:dyDescent="0.25">
      <c r="A557" s="16" t="s">
        <v>203</v>
      </c>
      <c r="B557" s="15" t="s">
        <v>235</v>
      </c>
      <c r="C557">
        <v>12</v>
      </c>
      <c r="D557">
        <v>10</v>
      </c>
      <c r="E557" s="27" t="str">
        <f>VLOOKUP(U557, method!$A$1:$B$15, 2, 0)</f>
        <v>中後</v>
      </c>
      <c r="F557">
        <v>8</v>
      </c>
      <c r="G557">
        <v>125</v>
      </c>
      <c r="H557" s="44">
        <v>1200</v>
      </c>
      <c r="I557" s="16" t="s">
        <v>71</v>
      </c>
      <c r="J557">
        <v>1</v>
      </c>
      <c r="K557">
        <v>10.71</v>
      </c>
      <c r="L557">
        <v>20</v>
      </c>
      <c r="M557">
        <v>4</v>
      </c>
      <c r="N557">
        <v>25</v>
      </c>
      <c r="O557" t="s">
        <v>511</v>
      </c>
      <c r="P557" s="35" t="s">
        <v>455</v>
      </c>
      <c r="Q557">
        <v>4</v>
      </c>
      <c r="R557">
        <v>50</v>
      </c>
      <c r="S557" s="14" t="s">
        <v>181</v>
      </c>
      <c r="T557" t="s">
        <v>562</v>
      </c>
      <c r="U557">
        <v>8</v>
      </c>
      <c r="V557">
        <v>9</v>
      </c>
      <c r="W557">
        <v>10</v>
      </c>
      <c r="AA557">
        <v>1110</v>
      </c>
      <c r="AB557" t="s">
        <v>113</v>
      </c>
    </row>
    <row r="558" spans="1:28" hidden="1" x14ac:dyDescent="0.25">
      <c r="A558" s="16" t="s">
        <v>203</v>
      </c>
      <c r="B558" s="15" t="s">
        <v>235</v>
      </c>
      <c r="C558">
        <v>8.4</v>
      </c>
      <c r="D558">
        <v>6</v>
      </c>
      <c r="E558" s="26" t="str">
        <f>VLOOKUP(U558, method!$A$1:$B$15, 2, 0)</f>
        <v>放頭</v>
      </c>
      <c r="F558">
        <v>1</v>
      </c>
      <c r="G558">
        <v>128</v>
      </c>
      <c r="H558" s="44">
        <v>1200</v>
      </c>
      <c r="I558" s="16" t="s">
        <v>71</v>
      </c>
      <c r="J558">
        <v>1</v>
      </c>
      <c r="K558">
        <v>9.91</v>
      </c>
      <c r="L558">
        <v>12</v>
      </c>
      <c r="M558">
        <v>3</v>
      </c>
      <c r="N558">
        <v>25</v>
      </c>
      <c r="O558" s="31" t="s">
        <v>439</v>
      </c>
      <c r="P558" s="35" t="s">
        <v>436</v>
      </c>
      <c r="Q558">
        <v>4</v>
      </c>
      <c r="R558">
        <v>52</v>
      </c>
      <c r="S558" s="14" t="s">
        <v>181</v>
      </c>
      <c r="T558">
        <v>3</v>
      </c>
      <c r="U558">
        <v>1</v>
      </c>
      <c r="V558">
        <v>1</v>
      </c>
      <c r="W558">
        <v>6</v>
      </c>
      <c r="AA558">
        <v>1124</v>
      </c>
      <c r="AB558" t="s">
        <v>321</v>
      </c>
    </row>
    <row r="559" spans="1:28" hidden="1" x14ac:dyDescent="0.25">
      <c r="A559" s="16" t="s">
        <v>203</v>
      </c>
      <c r="B559" s="15" t="s">
        <v>235</v>
      </c>
      <c r="C559">
        <v>4.5999999999999996</v>
      </c>
      <c r="D559" s="34">
        <v>5</v>
      </c>
      <c r="E559" s="26" t="str">
        <f>VLOOKUP(U559, method!$A$1:$B$15, 2, 0)</f>
        <v>放頭</v>
      </c>
      <c r="F559">
        <v>2</v>
      </c>
      <c r="G559">
        <v>127</v>
      </c>
      <c r="H559" s="44">
        <v>1200</v>
      </c>
      <c r="I559" s="16" t="s">
        <v>71</v>
      </c>
      <c r="J559">
        <v>1</v>
      </c>
      <c r="K559">
        <v>10.11</v>
      </c>
      <c r="L559">
        <v>19</v>
      </c>
      <c r="M559">
        <v>2</v>
      </c>
      <c r="N559">
        <v>25</v>
      </c>
      <c r="O559" s="30" t="s">
        <v>445</v>
      </c>
      <c r="P559" s="35" t="s">
        <v>455</v>
      </c>
      <c r="Q559">
        <v>4</v>
      </c>
      <c r="R559">
        <v>52</v>
      </c>
      <c r="S559" s="14" t="s">
        <v>181</v>
      </c>
      <c r="T559" s="10" t="s">
        <v>452</v>
      </c>
      <c r="U559">
        <v>3</v>
      </c>
      <c r="V559">
        <v>3</v>
      </c>
      <c r="W559">
        <v>5</v>
      </c>
      <c r="AA559">
        <v>1126</v>
      </c>
      <c r="AB559" t="s">
        <v>16</v>
      </c>
    </row>
    <row r="560" spans="1:28" hidden="1" x14ac:dyDescent="0.25">
      <c r="A560" s="16" t="s">
        <v>203</v>
      </c>
      <c r="B560" s="15" t="s">
        <v>235</v>
      </c>
      <c r="C560">
        <v>27</v>
      </c>
      <c r="D560" s="34">
        <v>4</v>
      </c>
      <c r="E560" s="28" t="str">
        <f>VLOOKUP(U560, method!$A$1:$B$15, 2, 0)</f>
        <v>中前</v>
      </c>
      <c r="F560">
        <v>4</v>
      </c>
      <c r="G560">
        <v>127</v>
      </c>
      <c r="H560" s="44">
        <v>1200</v>
      </c>
      <c r="I560" s="16" t="s">
        <v>71</v>
      </c>
      <c r="J560">
        <v>1</v>
      </c>
      <c r="K560">
        <v>10.33</v>
      </c>
      <c r="L560">
        <v>22</v>
      </c>
      <c r="M560">
        <v>1</v>
      </c>
      <c r="N560">
        <v>25</v>
      </c>
      <c r="O560" s="31" t="s">
        <v>435</v>
      </c>
      <c r="P560" s="35" t="s">
        <v>455</v>
      </c>
      <c r="Q560">
        <v>4</v>
      </c>
      <c r="R560">
        <v>52</v>
      </c>
      <c r="S560" s="14" t="s">
        <v>181</v>
      </c>
      <c r="T560" s="10">
        <v>2</v>
      </c>
      <c r="U560">
        <v>4</v>
      </c>
      <c r="V560">
        <v>4</v>
      </c>
      <c r="W560">
        <v>4</v>
      </c>
      <c r="AA560">
        <v>1123</v>
      </c>
      <c r="AB560" t="s">
        <v>100</v>
      </c>
    </row>
    <row r="561" spans="1:28" hidden="1" x14ac:dyDescent="0.25">
      <c r="A561" s="16" t="s">
        <v>203</v>
      </c>
      <c r="B561" s="16" t="s">
        <v>239</v>
      </c>
      <c r="C561">
        <v>7.8</v>
      </c>
      <c r="D561" s="33">
        <v>3</v>
      </c>
      <c r="E561" s="28" t="str">
        <f>VLOOKUP(U561, method!$A$1:$B$15, 2, 0)</f>
        <v>中前</v>
      </c>
      <c r="F561">
        <v>6</v>
      </c>
      <c r="G561">
        <v>107</v>
      </c>
      <c r="H561" s="44">
        <v>1200</v>
      </c>
      <c r="I561" s="22" t="s">
        <v>833</v>
      </c>
      <c r="J561">
        <v>1</v>
      </c>
      <c r="K561">
        <v>9.65</v>
      </c>
      <c r="L561">
        <v>22</v>
      </c>
      <c r="M561">
        <v>6</v>
      </c>
      <c r="N561">
        <v>25</v>
      </c>
      <c r="O561" t="s">
        <v>545</v>
      </c>
      <c r="P561" s="35" t="s">
        <v>455</v>
      </c>
      <c r="Q561">
        <v>4</v>
      </c>
      <c r="R561">
        <v>42</v>
      </c>
      <c r="S561" s="21" t="s">
        <v>46</v>
      </c>
      <c r="T561" s="10" t="s">
        <v>442</v>
      </c>
      <c r="U561">
        <v>7</v>
      </c>
      <c r="V561">
        <v>8</v>
      </c>
      <c r="W561">
        <v>3</v>
      </c>
      <c r="AA561">
        <v>1186</v>
      </c>
      <c r="AB561" t="s">
        <v>30</v>
      </c>
    </row>
    <row r="562" spans="1:28" hidden="1" x14ac:dyDescent="0.25">
      <c r="A562" s="16" t="s">
        <v>203</v>
      </c>
      <c r="B562" s="16" t="s">
        <v>239</v>
      </c>
      <c r="C562">
        <v>10</v>
      </c>
      <c r="D562" s="33">
        <v>3</v>
      </c>
      <c r="E562" s="28" t="str">
        <f>VLOOKUP(U562, method!$A$1:$B$15, 2, 0)</f>
        <v>中前</v>
      </c>
      <c r="F562">
        <v>8</v>
      </c>
      <c r="G562">
        <v>116</v>
      </c>
      <c r="H562" s="44">
        <v>1200</v>
      </c>
      <c r="I562" s="23" t="s">
        <v>39</v>
      </c>
      <c r="J562">
        <v>1</v>
      </c>
      <c r="K562">
        <v>9.8699999999999992</v>
      </c>
      <c r="L562">
        <v>25</v>
      </c>
      <c r="M562">
        <v>5</v>
      </c>
      <c r="N562">
        <v>25</v>
      </c>
      <c r="O562" t="s">
        <v>545</v>
      </c>
      <c r="P562" s="35" t="s">
        <v>455</v>
      </c>
      <c r="Q562">
        <v>4</v>
      </c>
      <c r="R562">
        <v>41</v>
      </c>
      <c r="S562" s="21" t="s">
        <v>46</v>
      </c>
      <c r="T562" s="10">
        <v>1</v>
      </c>
      <c r="U562">
        <v>5</v>
      </c>
      <c r="V562">
        <v>3</v>
      </c>
      <c r="W562">
        <v>3</v>
      </c>
      <c r="AA562">
        <v>1169</v>
      </c>
      <c r="AB562" t="s">
        <v>30</v>
      </c>
    </row>
    <row r="563" spans="1:28" hidden="1" x14ac:dyDescent="0.25">
      <c r="A563" s="16" t="s">
        <v>203</v>
      </c>
      <c r="B563" s="16" t="s">
        <v>239</v>
      </c>
      <c r="C563">
        <v>13</v>
      </c>
      <c r="D563" s="33">
        <v>1</v>
      </c>
      <c r="E563" s="26" t="str">
        <f>VLOOKUP(U563, method!$A$1:$B$15, 2, 0)</f>
        <v>放頭</v>
      </c>
      <c r="F563">
        <v>12</v>
      </c>
      <c r="G563">
        <v>120</v>
      </c>
      <c r="H563" s="44">
        <v>1200</v>
      </c>
      <c r="I563" s="22" t="s">
        <v>833</v>
      </c>
      <c r="J563">
        <v>1</v>
      </c>
      <c r="K563">
        <v>9.76</v>
      </c>
      <c r="L563">
        <v>4</v>
      </c>
      <c r="M563">
        <v>5</v>
      </c>
      <c r="N563">
        <v>25</v>
      </c>
      <c r="O563" t="s">
        <v>551</v>
      </c>
      <c r="P563" s="35" t="s">
        <v>436</v>
      </c>
      <c r="Q563">
        <v>5</v>
      </c>
      <c r="R563">
        <v>35</v>
      </c>
      <c r="S563" s="21" t="s">
        <v>46</v>
      </c>
      <c r="T563" s="10" t="s">
        <v>526</v>
      </c>
      <c r="U563">
        <v>1</v>
      </c>
      <c r="V563">
        <v>1</v>
      </c>
      <c r="W563">
        <v>1</v>
      </c>
      <c r="AA563">
        <v>1173</v>
      </c>
      <c r="AB563" t="s">
        <v>237</v>
      </c>
    </row>
    <row r="564" spans="1:28" hidden="1" x14ac:dyDescent="0.25">
      <c r="A564" s="16" t="s">
        <v>203</v>
      </c>
      <c r="B564" s="16" t="s">
        <v>239</v>
      </c>
      <c r="C564">
        <v>22</v>
      </c>
      <c r="D564">
        <v>12</v>
      </c>
      <c r="E564" s="29" t="str">
        <f>VLOOKUP(U564, method!$A$1:$B$15, 2, 0)</f>
        <v>留後</v>
      </c>
      <c r="F564">
        <v>8</v>
      </c>
      <c r="G564">
        <v>134</v>
      </c>
      <c r="H564" s="44">
        <v>1200</v>
      </c>
      <c r="I564" s="24" t="s">
        <v>146</v>
      </c>
      <c r="J564">
        <v>1</v>
      </c>
      <c r="K564">
        <v>10.43</v>
      </c>
      <c r="L564">
        <v>2</v>
      </c>
      <c r="M564">
        <v>3</v>
      </c>
      <c r="N564">
        <v>25</v>
      </c>
      <c r="O564" t="s">
        <v>551</v>
      </c>
      <c r="P564" s="35" t="s">
        <v>455</v>
      </c>
      <c r="Q564">
        <v>5</v>
      </c>
      <c r="R564">
        <v>37</v>
      </c>
      <c r="S564" s="21" t="s">
        <v>46</v>
      </c>
      <c r="T564" t="s">
        <v>546</v>
      </c>
      <c r="U564">
        <v>12</v>
      </c>
      <c r="V564">
        <v>14</v>
      </c>
      <c r="W564">
        <v>12</v>
      </c>
      <c r="AA564">
        <v>1179</v>
      </c>
      <c r="AB564" t="s">
        <v>16</v>
      </c>
    </row>
    <row r="565" spans="1:28" hidden="1" x14ac:dyDescent="0.25">
      <c r="A565" s="16" t="s">
        <v>203</v>
      </c>
      <c r="B565" s="16" t="s">
        <v>239</v>
      </c>
      <c r="C565">
        <v>29</v>
      </c>
      <c r="D565">
        <v>10</v>
      </c>
      <c r="E565" s="28" t="str">
        <f>VLOOKUP(U565, method!$A$1:$B$15, 2, 0)</f>
        <v>中前</v>
      </c>
      <c r="F565">
        <v>13</v>
      </c>
      <c r="G565">
        <v>134</v>
      </c>
      <c r="H565" s="46">
        <v>1400</v>
      </c>
      <c r="I565" s="23" t="s">
        <v>39</v>
      </c>
      <c r="J565">
        <v>1</v>
      </c>
      <c r="K565">
        <v>23.89</v>
      </c>
      <c r="L565">
        <v>26</v>
      </c>
      <c r="M565">
        <v>1</v>
      </c>
      <c r="N565">
        <v>25</v>
      </c>
      <c r="O565" t="s">
        <v>491</v>
      </c>
      <c r="P565" s="35" t="s">
        <v>455</v>
      </c>
      <c r="Q565">
        <v>5</v>
      </c>
      <c r="R565">
        <v>39</v>
      </c>
      <c r="S565" s="21" t="s">
        <v>46</v>
      </c>
      <c r="T565">
        <v>7</v>
      </c>
      <c r="U565">
        <v>6</v>
      </c>
      <c r="V565">
        <v>7</v>
      </c>
      <c r="W565">
        <v>8</v>
      </c>
      <c r="X565">
        <v>10</v>
      </c>
      <c r="AA565">
        <v>1188</v>
      </c>
      <c r="AB565" t="s">
        <v>100</v>
      </c>
    </row>
    <row r="566" spans="1:28" hidden="1" x14ac:dyDescent="0.25">
      <c r="A566" s="16" t="s">
        <v>203</v>
      </c>
      <c r="B566" s="16" t="s">
        <v>239</v>
      </c>
      <c r="C566">
        <v>47</v>
      </c>
      <c r="D566">
        <v>9</v>
      </c>
      <c r="E566" s="27" t="str">
        <f>VLOOKUP(U566, method!$A$1:$B$15, 2, 0)</f>
        <v>中後</v>
      </c>
      <c r="F566">
        <v>10</v>
      </c>
      <c r="G566">
        <v>115</v>
      </c>
      <c r="H566" s="44">
        <v>1200</v>
      </c>
      <c r="I566" s="23" t="s">
        <v>39</v>
      </c>
      <c r="J566">
        <v>1</v>
      </c>
      <c r="K566">
        <v>10.220000000000001</v>
      </c>
      <c r="L566">
        <v>22</v>
      </c>
      <c r="M566">
        <v>12</v>
      </c>
      <c r="N566">
        <v>24</v>
      </c>
      <c r="O566" t="s">
        <v>491</v>
      </c>
      <c r="P566" s="35" t="s">
        <v>455</v>
      </c>
      <c r="Q566">
        <v>4</v>
      </c>
      <c r="R566">
        <v>41</v>
      </c>
      <c r="S566" s="21" t="s">
        <v>46</v>
      </c>
      <c r="T566" t="s">
        <v>546</v>
      </c>
      <c r="U566">
        <v>9</v>
      </c>
      <c r="V566">
        <v>8</v>
      </c>
      <c r="W566">
        <v>9</v>
      </c>
      <c r="AA566">
        <v>1183</v>
      </c>
      <c r="AB566" t="s">
        <v>463</v>
      </c>
    </row>
    <row r="567" spans="1:28" hidden="1" x14ac:dyDescent="0.25">
      <c r="A567" s="16" t="s">
        <v>203</v>
      </c>
      <c r="B567" s="16" t="s">
        <v>239</v>
      </c>
      <c r="C567">
        <v>23</v>
      </c>
      <c r="D567" s="34">
        <v>5</v>
      </c>
      <c r="E567" s="27" t="str">
        <f>VLOOKUP(U567, method!$A$1:$B$15, 2, 0)</f>
        <v>中後</v>
      </c>
      <c r="F567">
        <v>11</v>
      </c>
      <c r="G567">
        <v>120</v>
      </c>
      <c r="H567" s="44">
        <v>1200</v>
      </c>
      <c r="I567" s="23" t="s">
        <v>39</v>
      </c>
      <c r="J567">
        <v>1</v>
      </c>
      <c r="K567">
        <v>9.86</v>
      </c>
      <c r="L567">
        <v>17</v>
      </c>
      <c r="M567">
        <v>11</v>
      </c>
      <c r="N567">
        <v>24</v>
      </c>
      <c r="O567" t="s">
        <v>469</v>
      </c>
      <c r="P567" s="35" t="s">
        <v>455</v>
      </c>
      <c r="Q567">
        <v>4</v>
      </c>
      <c r="R567">
        <v>43</v>
      </c>
      <c r="S567" s="21" t="s">
        <v>46</v>
      </c>
      <c r="T567" t="s">
        <v>546</v>
      </c>
      <c r="U567">
        <v>10</v>
      </c>
      <c r="V567">
        <v>10</v>
      </c>
      <c r="W567">
        <v>5</v>
      </c>
      <c r="AA567">
        <v>1184</v>
      </c>
      <c r="AB567" t="s">
        <v>463</v>
      </c>
    </row>
    <row r="568" spans="1:28" hidden="1" x14ac:dyDescent="0.25">
      <c r="A568" s="16" t="s">
        <v>203</v>
      </c>
      <c r="B568" s="16" t="s">
        <v>239</v>
      </c>
      <c r="C568">
        <v>27</v>
      </c>
      <c r="D568">
        <v>8</v>
      </c>
      <c r="E568" s="26" t="str">
        <f>VLOOKUP(U568, method!$A$1:$B$15, 2, 0)</f>
        <v>放頭</v>
      </c>
      <c r="F568">
        <v>2</v>
      </c>
      <c r="G568">
        <v>120</v>
      </c>
      <c r="H568" s="44">
        <v>1200</v>
      </c>
      <c r="I568" s="21" t="s">
        <v>61</v>
      </c>
      <c r="J568">
        <v>1</v>
      </c>
      <c r="K568">
        <v>9.6199999999999992</v>
      </c>
      <c r="L568">
        <v>20</v>
      </c>
      <c r="M568">
        <v>10</v>
      </c>
      <c r="N568">
        <v>24</v>
      </c>
      <c r="O568" t="s">
        <v>469</v>
      </c>
      <c r="P568" s="35" t="s">
        <v>436</v>
      </c>
      <c r="Q568">
        <v>4</v>
      </c>
      <c r="R568">
        <v>45</v>
      </c>
      <c r="S568" s="21" t="s">
        <v>46</v>
      </c>
      <c r="T568" t="s">
        <v>456</v>
      </c>
      <c r="U568">
        <v>3</v>
      </c>
      <c r="V568">
        <v>3</v>
      </c>
      <c r="W568">
        <v>8</v>
      </c>
      <c r="AA568">
        <v>1174</v>
      </c>
      <c r="AB568" t="s">
        <v>463</v>
      </c>
    </row>
    <row r="569" spans="1:28" hidden="1" x14ac:dyDescent="0.25">
      <c r="A569" s="16" t="s">
        <v>203</v>
      </c>
      <c r="B569" s="16" t="s">
        <v>239</v>
      </c>
      <c r="C569">
        <v>30</v>
      </c>
      <c r="D569" s="33">
        <v>3</v>
      </c>
      <c r="E569" s="28" t="str">
        <f>VLOOKUP(U569, method!$A$1:$B$15, 2, 0)</f>
        <v>中前</v>
      </c>
      <c r="F569">
        <v>3</v>
      </c>
      <c r="G569">
        <v>125</v>
      </c>
      <c r="H569" s="44">
        <v>1200</v>
      </c>
      <c r="I569" s="21" t="s">
        <v>61</v>
      </c>
      <c r="J569">
        <v>1</v>
      </c>
      <c r="K569">
        <v>9.64</v>
      </c>
      <c r="L569">
        <v>1</v>
      </c>
      <c r="M569">
        <v>10</v>
      </c>
      <c r="N569">
        <v>24</v>
      </c>
      <c r="O569" t="s">
        <v>631</v>
      </c>
      <c r="P569" s="35" t="s">
        <v>436</v>
      </c>
      <c r="Q569">
        <v>4</v>
      </c>
      <c r="R569">
        <v>45</v>
      </c>
      <c r="S569" s="21" t="s">
        <v>46</v>
      </c>
      <c r="T569" s="10">
        <v>2</v>
      </c>
      <c r="U569">
        <v>5</v>
      </c>
      <c r="V569">
        <v>5</v>
      </c>
      <c r="W569">
        <v>3</v>
      </c>
      <c r="AA569">
        <v>1176</v>
      </c>
      <c r="AB569" t="s">
        <v>463</v>
      </c>
    </row>
    <row r="570" spans="1:28" hidden="1" x14ac:dyDescent="0.25">
      <c r="A570" s="16" t="s">
        <v>203</v>
      </c>
      <c r="B570" s="16" t="s">
        <v>239</v>
      </c>
      <c r="C570">
        <v>50</v>
      </c>
      <c r="D570">
        <v>6</v>
      </c>
      <c r="E570" s="28" t="str">
        <f>VLOOKUP(U570, method!$A$1:$B$15, 2, 0)</f>
        <v>中前</v>
      </c>
      <c r="F570">
        <v>10</v>
      </c>
      <c r="G570">
        <v>119</v>
      </c>
      <c r="H570" s="46">
        <v>1000</v>
      </c>
      <c r="I570" s="23" t="s">
        <v>39</v>
      </c>
      <c r="J570">
        <v>0</v>
      </c>
      <c r="K570">
        <v>57.11</v>
      </c>
      <c r="L570">
        <v>8</v>
      </c>
      <c r="M570">
        <v>9</v>
      </c>
      <c r="N570">
        <v>24</v>
      </c>
      <c r="O570" t="s">
        <v>545</v>
      </c>
      <c r="P570" s="36" t="s">
        <v>440</v>
      </c>
      <c r="Q570">
        <v>4</v>
      </c>
      <c r="R570">
        <v>46</v>
      </c>
      <c r="S570" s="21" t="s">
        <v>46</v>
      </c>
      <c r="T570" t="s">
        <v>529</v>
      </c>
      <c r="U570">
        <v>6</v>
      </c>
      <c r="V570">
        <v>7</v>
      </c>
      <c r="W570">
        <v>6</v>
      </c>
      <c r="AA570">
        <v>1178</v>
      </c>
      <c r="AB570" t="s">
        <v>463</v>
      </c>
    </row>
    <row r="571" spans="1:28" hidden="1" x14ac:dyDescent="0.25">
      <c r="A571" s="16" t="s">
        <v>203</v>
      </c>
      <c r="B571" s="16" t="s">
        <v>239</v>
      </c>
      <c r="C571">
        <v>81</v>
      </c>
      <c r="D571">
        <v>14</v>
      </c>
      <c r="E571" s="29" t="str">
        <f>VLOOKUP(U571, method!$A$1:$B$15, 2, 0)</f>
        <v>留後</v>
      </c>
      <c r="F571">
        <v>13</v>
      </c>
      <c r="G571">
        <v>126</v>
      </c>
      <c r="H571" s="46">
        <v>1800</v>
      </c>
      <c r="I571" s="23" t="s">
        <v>394</v>
      </c>
      <c r="J571">
        <v>1</v>
      </c>
      <c r="K571">
        <v>51.26</v>
      </c>
      <c r="L571">
        <v>14</v>
      </c>
      <c r="M571">
        <v>7</v>
      </c>
      <c r="N571">
        <v>24</v>
      </c>
      <c r="O571" t="s">
        <v>545</v>
      </c>
      <c r="P571" s="35" t="s">
        <v>455</v>
      </c>
      <c r="Q571">
        <v>4</v>
      </c>
      <c r="R571">
        <v>50</v>
      </c>
      <c r="S571" s="21" t="s">
        <v>46</v>
      </c>
      <c r="T571" t="s">
        <v>791</v>
      </c>
      <c r="U571">
        <v>12</v>
      </c>
      <c r="V571">
        <v>11</v>
      </c>
      <c r="W571">
        <v>11</v>
      </c>
      <c r="X571">
        <v>12</v>
      </c>
      <c r="Y571">
        <v>14</v>
      </c>
      <c r="AA571">
        <v>1185</v>
      </c>
      <c r="AB571" t="s">
        <v>463</v>
      </c>
    </row>
    <row r="572" spans="1:28" hidden="1" x14ac:dyDescent="0.25">
      <c r="A572" s="16" t="s">
        <v>203</v>
      </c>
      <c r="B572" s="16" t="s">
        <v>239</v>
      </c>
      <c r="C572">
        <v>68</v>
      </c>
      <c r="D572">
        <v>12</v>
      </c>
      <c r="E572" s="27" t="str">
        <f>VLOOKUP(U572, method!$A$1:$B$15, 2, 0)</f>
        <v>中後</v>
      </c>
      <c r="F572">
        <v>4</v>
      </c>
      <c r="G572">
        <v>124</v>
      </c>
      <c r="H572" s="44">
        <v>1200</v>
      </c>
      <c r="I572" s="17" t="s">
        <v>512</v>
      </c>
      <c r="J572">
        <v>1</v>
      </c>
      <c r="K572">
        <v>12.34</v>
      </c>
      <c r="L572">
        <v>15</v>
      </c>
      <c r="M572">
        <v>6</v>
      </c>
      <c r="N572">
        <v>24</v>
      </c>
      <c r="O572" t="s">
        <v>631</v>
      </c>
      <c r="P572" s="36" t="s">
        <v>698</v>
      </c>
      <c r="Q572">
        <v>4</v>
      </c>
      <c r="R572">
        <v>52</v>
      </c>
      <c r="S572" s="21" t="s">
        <v>46</v>
      </c>
      <c r="T572" t="s">
        <v>870</v>
      </c>
      <c r="U572">
        <v>8</v>
      </c>
      <c r="V572">
        <v>9</v>
      </c>
      <c r="W572">
        <v>12</v>
      </c>
      <c r="AA572">
        <v>1202</v>
      </c>
      <c r="AB572" t="s">
        <v>463</v>
      </c>
    </row>
    <row r="573" spans="1:28" hidden="1" x14ac:dyDescent="0.25">
      <c r="A573" s="16" t="s">
        <v>203</v>
      </c>
      <c r="B573" s="16" t="s">
        <v>239</v>
      </c>
      <c r="C573">
        <v>29</v>
      </c>
      <c r="D573">
        <v>9</v>
      </c>
      <c r="E573" s="29" t="str">
        <f>VLOOKUP(U573, method!$A$1:$B$15, 2, 0)</f>
        <v>留後</v>
      </c>
      <c r="F573">
        <v>12</v>
      </c>
      <c r="G573">
        <v>125</v>
      </c>
      <c r="H573" s="46">
        <v>1000</v>
      </c>
      <c r="I573" s="23" t="s">
        <v>39</v>
      </c>
      <c r="J573">
        <v>0</v>
      </c>
      <c r="K573">
        <v>56.95</v>
      </c>
      <c r="L573">
        <v>26</v>
      </c>
      <c r="M573">
        <v>5</v>
      </c>
      <c r="N573">
        <v>24</v>
      </c>
      <c r="O573" t="s">
        <v>545</v>
      </c>
      <c r="P573" s="35" t="s">
        <v>455</v>
      </c>
      <c r="Q573">
        <v>4</v>
      </c>
      <c r="R573">
        <v>52</v>
      </c>
      <c r="S573" s="21" t="s">
        <v>46</v>
      </c>
      <c r="T573" t="s">
        <v>546</v>
      </c>
      <c r="U573">
        <v>11</v>
      </c>
      <c r="V573">
        <v>9</v>
      </c>
      <c r="W573">
        <v>9</v>
      </c>
      <c r="AA573">
        <v>1189</v>
      </c>
      <c r="AB573" t="s">
        <v>463</v>
      </c>
    </row>
    <row r="574" spans="1:28" hidden="1" x14ac:dyDescent="0.25">
      <c r="A574" s="16" t="s">
        <v>203</v>
      </c>
      <c r="B574" s="17" t="s">
        <v>2564</v>
      </c>
      <c r="C574">
        <v>33</v>
      </c>
      <c r="D574" s="34">
        <v>5</v>
      </c>
      <c r="E574" s="29" t="str">
        <f>VLOOKUP(U574, method!$A$1:$B$15, 2, 0)</f>
        <v>留後</v>
      </c>
      <c r="F574">
        <v>12</v>
      </c>
      <c r="G574">
        <v>127</v>
      </c>
      <c r="H574" s="44">
        <v>1200</v>
      </c>
      <c r="I574" s="23" t="s">
        <v>39</v>
      </c>
      <c r="J574">
        <v>1</v>
      </c>
      <c r="K574">
        <v>10.09</v>
      </c>
      <c r="L574">
        <v>1</v>
      </c>
      <c r="M574">
        <v>7</v>
      </c>
      <c r="N574">
        <v>25</v>
      </c>
      <c r="O574" t="s">
        <v>532</v>
      </c>
      <c r="P574" s="35" t="s">
        <v>455</v>
      </c>
      <c r="Q574">
        <v>4</v>
      </c>
      <c r="R574">
        <v>52</v>
      </c>
      <c r="S574" s="17" t="s">
        <v>68</v>
      </c>
      <c r="T574" t="s">
        <v>480</v>
      </c>
      <c r="U574">
        <v>11</v>
      </c>
      <c r="V574">
        <v>12</v>
      </c>
      <c r="W574">
        <v>5</v>
      </c>
      <c r="AA574">
        <v>1169</v>
      </c>
      <c r="AB574" t="s">
        <v>1205</v>
      </c>
    </row>
    <row r="575" spans="1:28" hidden="1" x14ac:dyDescent="0.25">
      <c r="A575" s="16" t="s">
        <v>203</v>
      </c>
      <c r="B575" s="17" t="s">
        <v>2564</v>
      </c>
      <c r="C575">
        <v>22</v>
      </c>
      <c r="D575">
        <v>10</v>
      </c>
      <c r="E575" s="26" t="str">
        <f>VLOOKUP(U575, method!$A$1:$B$15, 2, 0)</f>
        <v>放頭</v>
      </c>
      <c r="F575">
        <v>7</v>
      </c>
      <c r="G575">
        <v>129</v>
      </c>
      <c r="H575" s="46">
        <v>1400</v>
      </c>
      <c r="I575" s="23" t="s">
        <v>39</v>
      </c>
      <c r="J575">
        <v>1</v>
      </c>
      <c r="K575">
        <v>22.81</v>
      </c>
      <c r="L575">
        <v>14</v>
      </c>
      <c r="M575">
        <v>6</v>
      </c>
      <c r="N575">
        <v>25</v>
      </c>
      <c r="O575" t="s">
        <v>631</v>
      </c>
      <c r="P575" s="35" t="s">
        <v>455</v>
      </c>
      <c r="Q575">
        <v>4</v>
      </c>
      <c r="R575">
        <v>54</v>
      </c>
      <c r="S575" s="17" t="s">
        <v>68</v>
      </c>
      <c r="T575" t="s">
        <v>465</v>
      </c>
      <c r="U575">
        <v>2</v>
      </c>
      <c r="V575">
        <v>4</v>
      </c>
      <c r="W575">
        <v>3</v>
      </c>
      <c r="X575">
        <v>10</v>
      </c>
      <c r="AA575">
        <v>1190</v>
      </c>
      <c r="AB575" t="s">
        <v>158</v>
      </c>
    </row>
    <row r="576" spans="1:28" hidden="1" x14ac:dyDescent="0.25">
      <c r="A576" s="16" t="s">
        <v>203</v>
      </c>
      <c r="B576" s="17" t="s">
        <v>2564</v>
      </c>
      <c r="C576">
        <v>12</v>
      </c>
      <c r="D576" s="34">
        <v>4</v>
      </c>
      <c r="E576" s="28" t="str">
        <f>VLOOKUP(U576, method!$A$1:$B$15, 2, 0)</f>
        <v>中前</v>
      </c>
      <c r="F576">
        <v>2</v>
      </c>
      <c r="G576">
        <v>130</v>
      </c>
      <c r="H576" s="44">
        <v>1200</v>
      </c>
      <c r="I576" s="23" t="s">
        <v>39</v>
      </c>
      <c r="J576">
        <v>1</v>
      </c>
      <c r="K576">
        <v>9.5500000000000007</v>
      </c>
      <c r="L576">
        <v>31</v>
      </c>
      <c r="M576">
        <v>5</v>
      </c>
      <c r="N576">
        <v>25</v>
      </c>
      <c r="O576" t="s">
        <v>551</v>
      </c>
      <c r="P576" s="35" t="s">
        <v>455</v>
      </c>
      <c r="Q576">
        <v>4</v>
      </c>
      <c r="R576">
        <v>54</v>
      </c>
      <c r="S576" s="17" t="s">
        <v>68</v>
      </c>
      <c r="T576" t="s">
        <v>637</v>
      </c>
      <c r="U576">
        <v>6</v>
      </c>
      <c r="V576">
        <v>5</v>
      </c>
      <c r="W576">
        <v>4</v>
      </c>
      <c r="AA576">
        <v>1179</v>
      </c>
      <c r="AB576" t="s">
        <v>158</v>
      </c>
    </row>
    <row r="577" spans="1:28" hidden="1" x14ac:dyDescent="0.25">
      <c r="A577" s="16" t="s">
        <v>203</v>
      </c>
      <c r="B577" s="17" t="s">
        <v>2564</v>
      </c>
      <c r="C577">
        <v>12</v>
      </c>
      <c r="D577" s="33">
        <v>2</v>
      </c>
      <c r="E577" s="28" t="str">
        <f>VLOOKUP(U577, method!$A$1:$B$15, 2, 0)</f>
        <v>中前</v>
      </c>
      <c r="F577">
        <v>6</v>
      </c>
      <c r="G577">
        <v>128</v>
      </c>
      <c r="H577" s="44">
        <v>1200</v>
      </c>
      <c r="I577" s="23" t="s">
        <v>39</v>
      </c>
      <c r="J577">
        <v>1</v>
      </c>
      <c r="K577">
        <v>9.65</v>
      </c>
      <c r="L577">
        <v>30</v>
      </c>
      <c r="M577">
        <v>4</v>
      </c>
      <c r="N577">
        <v>25</v>
      </c>
      <c r="O577" s="31" t="s">
        <v>451</v>
      </c>
      <c r="P577" s="35" t="s">
        <v>436</v>
      </c>
      <c r="Q577">
        <v>4</v>
      </c>
      <c r="R577">
        <v>53</v>
      </c>
      <c r="S577" s="17" t="s">
        <v>68</v>
      </c>
      <c r="T577" s="10" t="s">
        <v>526</v>
      </c>
      <c r="U577">
        <v>5</v>
      </c>
      <c r="V577">
        <v>5</v>
      </c>
      <c r="W577">
        <v>2</v>
      </c>
      <c r="AA577">
        <v>1179</v>
      </c>
      <c r="AB577" t="s">
        <v>158</v>
      </c>
    </row>
    <row r="578" spans="1:28" hidden="1" x14ac:dyDescent="0.25">
      <c r="A578" s="16" t="s">
        <v>203</v>
      </c>
      <c r="B578" s="17" t="s">
        <v>2564</v>
      </c>
      <c r="C578">
        <v>23</v>
      </c>
      <c r="D578" s="33">
        <v>3</v>
      </c>
      <c r="E578" s="28" t="str">
        <f>VLOOKUP(U578, method!$A$1:$B$15, 2, 0)</f>
        <v>中前</v>
      </c>
      <c r="F578">
        <v>1</v>
      </c>
      <c r="G578">
        <v>129</v>
      </c>
      <c r="H578" s="44">
        <v>1200</v>
      </c>
      <c r="I578" s="23" t="s">
        <v>39</v>
      </c>
      <c r="J578">
        <v>1</v>
      </c>
      <c r="K578">
        <v>9.6300000000000008</v>
      </c>
      <c r="L578">
        <v>6</v>
      </c>
      <c r="M578">
        <v>4</v>
      </c>
      <c r="N578">
        <v>25</v>
      </c>
      <c r="O578" t="s">
        <v>469</v>
      </c>
      <c r="P578" s="35" t="s">
        <v>455</v>
      </c>
      <c r="Q578">
        <v>4</v>
      </c>
      <c r="R578">
        <v>54</v>
      </c>
      <c r="S578" s="17" t="s">
        <v>68</v>
      </c>
      <c r="T578" t="s">
        <v>529</v>
      </c>
      <c r="U578">
        <v>4</v>
      </c>
      <c r="V578">
        <v>4</v>
      </c>
      <c r="W578">
        <v>3</v>
      </c>
      <c r="AA578">
        <v>1175</v>
      </c>
      <c r="AB578" t="s">
        <v>158</v>
      </c>
    </row>
    <row r="579" spans="1:28" hidden="1" x14ac:dyDescent="0.25">
      <c r="A579" s="16" t="s">
        <v>203</v>
      </c>
      <c r="B579" s="17" t="s">
        <v>2564</v>
      </c>
      <c r="C579">
        <v>43</v>
      </c>
      <c r="D579">
        <v>7</v>
      </c>
      <c r="E579" s="29" t="str">
        <f>VLOOKUP(U579, method!$A$1:$B$15, 2, 0)</f>
        <v>留後</v>
      </c>
      <c r="F579">
        <v>10</v>
      </c>
      <c r="G579">
        <v>132</v>
      </c>
      <c r="H579" s="44">
        <v>1200</v>
      </c>
      <c r="I579" s="23" t="s">
        <v>39</v>
      </c>
      <c r="J579">
        <v>1</v>
      </c>
      <c r="K579">
        <v>10.050000000000001</v>
      </c>
      <c r="L579">
        <v>12</v>
      </c>
      <c r="M579">
        <v>3</v>
      </c>
      <c r="N579">
        <v>25</v>
      </c>
      <c r="O579" s="31" t="s">
        <v>439</v>
      </c>
      <c r="P579" s="35" t="s">
        <v>436</v>
      </c>
      <c r="Q579">
        <v>4</v>
      </c>
      <c r="R579">
        <v>56</v>
      </c>
      <c r="S579" s="17" t="s">
        <v>68</v>
      </c>
      <c r="T579">
        <v>4</v>
      </c>
      <c r="U579">
        <v>11</v>
      </c>
      <c r="V579">
        <v>11</v>
      </c>
      <c r="W579">
        <v>7</v>
      </c>
      <c r="AA579">
        <v>1171</v>
      </c>
      <c r="AB579" t="s">
        <v>158</v>
      </c>
    </row>
    <row r="580" spans="1:28" hidden="1" x14ac:dyDescent="0.25">
      <c r="A580" s="16" t="s">
        <v>203</v>
      </c>
      <c r="B580" s="17" t="s">
        <v>2564</v>
      </c>
      <c r="C580">
        <v>17</v>
      </c>
      <c r="D580">
        <v>10</v>
      </c>
      <c r="E580" s="27" t="str">
        <f>VLOOKUP(U580, method!$A$1:$B$15, 2, 0)</f>
        <v>中後</v>
      </c>
      <c r="F580">
        <v>9</v>
      </c>
      <c r="G580">
        <v>133</v>
      </c>
      <c r="H580" s="44">
        <v>1200</v>
      </c>
      <c r="I580" s="23" t="s">
        <v>39</v>
      </c>
      <c r="J580">
        <v>1</v>
      </c>
      <c r="K580">
        <v>10.81</v>
      </c>
      <c r="L580">
        <v>19</v>
      </c>
      <c r="M580">
        <v>2</v>
      </c>
      <c r="N580">
        <v>25</v>
      </c>
      <c r="O580" s="30" t="s">
        <v>445</v>
      </c>
      <c r="P580" s="35" t="s">
        <v>455</v>
      </c>
      <c r="Q580">
        <v>4</v>
      </c>
      <c r="R580">
        <v>58</v>
      </c>
      <c r="S580" s="17" t="s">
        <v>68</v>
      </c>
      <c r="T580" t="s">
        <v>473</v>
      </c>
      <c r="U580">
        <v>9</v>
      </c>
      <c r="V580">
        <v>9</v>
      </c>
      <c r="W580">
        <v>10</v>
      </c>
      <c r="AA580">
        <v>1194</v>
      </c>
      <c r="AB580" t="s">
        <v>158</v>
      </c>
    </row>
    <row r="581" spans="1:28" hidden="1" x14ac:dyDescent="0.25">
      <c r="A581" s="16" t="s">
        <v>203</v>
      </c>
      <c r="B581" s="17" t="s">
        <v>2564</v>
      </c>
      <c r="C581">
        <v>15</v>
      </c>
      <c r="D581">
        <v>9</v>
      </c>
      <c r="E581" s="28" t="str">
        <f>VLOOKUP(U581, method!$A$1:$B$15, 2, 0)</f>
        <v>中前</v>
      </c>
      <c r="F581">
        <v>1</v>
      </c>
      <c r="G581">
        <v>117</v>
      </c>
      <c r="H581" s="44">
        <v>1200</v>
      </c>
      <c r="I581" s="17" t="s">
        <v>512</v>
      </c>
      <c r="J581">
        <v>1</v>
      </c>
      <c r="K581">
        <v>10.29</v>
      </c>
      <c r="L581">
        <v>22</v>
      </c>
      <c r="M581">
        <v>1</v>
      </c>
      <c r="N581">
        <v>25</v>
      </c>
      <c r="O581" s="31" t="s">
        <v>435</v>
      </c>
      <c r="P581" s="35" t="s">
        <v>455</v>
      </c>
      <c r="Q581">
        <v>3</v>
      </c>
      <c r="R581">
        <v>60</v>
      </c>
      <c r="S581" s="17" t="s">
        <v>68</v>
      </c>
      <c r="T581" t="s">
        <v>637</v>
      </c>
      <c r="U581">
        <v>4</v>
      </c>
      <c r="V581">
        <v>5</v>
      </c>
      <c r="W581">
        <v>9</v>
      </c>
      <c r="AA581">
        <v>1194</v>
      </c>
      <c r="AB581" t="s">
        <v>158</v>
      </c>
    </row>
    <row r="582" spans="1:28" hidden="1" x14ac:dyDescent="0.25">
      <c r="A582" s="16" t="s">
        <v>203</v>
      </c>
      <c r="B582" s="17" t="s">
        <v>2564</v>
      </c>
      <c r="C582">
        <v>47</v>
      </c>
      <c r="D582" s="34">
        <v>5</v>
      </c>
      <c r="E582" s="26" t="str">
        <f>VLOOKUP(U582, method!$A$1:$B$15, 2, 0)</f>
        <v>放頭</v>
      </c>
      <c r="F582">
        <v>8</v>
      </c>
      <c r="G582">
        <v>121</v>
      </c>
      <c r="H582" s="44">
        <v>1200</v>
      </c>
      <c r="I582" s="23" t="s">
        <v>39</v>
      </c>
      <c r="J582">
        <v>1</v>
      </c>
      <c r="K582">
        <v>9.7799999999999994</v>
      </c>
      <c r="L582">
        <v>5</v>
      </c>
      <c r="M582">
        <v>1</v>
      </c>
      <c r="N582">
        <v>25</v>
      </c>
      <c r="O582" t="s">
        <v>631</v>
      </c>
      <c r="P582" s="35" t="s">
        <v>455</v>
      </c>
      <c r="Q582">
        <v>3</v>
      </c>
      <c r="R582">
        <v>62</v>
      </c>
      <c r="S582" s="17" t="s">
        <v>68</v>
      </c>
      <c r="T582" s="10" t="s">
        <v>442</v>
      </c>
      <c r="U582">
        <v>3</v>
      </c>
      <c r="V582">
        <v>3</v>
      </c>
      <c r="W582">
        <v>5</v>
      </c>
      <c r="AA582">
        <v>1198</v>
      </c>
      <c r="AB582" t="s">
        <v>1209</v>
      </c>
    </row>
    <row r="583" spans="1:28" hidden="1" x14ac:dyDescent="0.25">
      <c r="A583" s="16" t="s">
        <v>203</v>
      </c>
      <c r="B583" s="17" t="s">
        <v>2564</v>
      </c>
      <c r="C583">
        <v>93</v>
      </c>
      <c r="D583">
        <v>6</v>
      </c>
      <c r="E583" s="28" t="str">
        <f>VLOOKUP(U583, method!$A$1:$B$15, 2, 0)</f>
        <v>中前</v>
      </c>
      <c r="F583">
        <v>6</v>
      </c>
      <c r="G583">
        <v>120</v>
      </c>
      <c r="H583" s="44">
        <v>1200</v>
      </c>
      <c r="I583" s="23" t="s">
        <v>39</v>
      </c>
      <c r="J583">
        <v>1</v>
      </c>
      <c r="K583">
        <v>10.24</v>
      </c>
      <c r="L583">
        <v>15</v>
      </c>
      <c r="M583">
        <v>12</v>
      </c>
      <c r="N583">
        <v>24</v>
      </c>
      <c r="O583" t="s">
        <v>631</v>
      </c>
      <c r="P583" s="35" t="s">
        <v>455</v>
      </c>
      <c r="Q583">
        <v>3</v>
      </c>
      <c r="R583">
        <v>64</v>
      </c>
      <c r="S583" s="17" t="s">
        <v>68</v>
      </c>
      <c r="T583">
        <v>4</v>
      </c>
      <c r="U583">
        <v>5</v>
      </c>
      <c r="V583">
        <v>6</v>
      </c>
      <c r="W583">
        <v>6</v>
      </c>
      <c r="AA583">
        <v>1197</v>
      </c>
      <c r="AB583" t="s">
        <v>208</v>
      </c>
    </row>
    <row r="584" spans="1:28" hidden="1" x14ac:dyDescent="0.25">
      <c r="A584" s="16" t="s">
        <v>203</v>
      </c>
      <c r="B584" s="17" t="s">
        <v>2564</v>
      </c>
      <c r="C584">
        <v>26</v>
      </c>
      <c r="D584">
        <v>10</v>
      </c>
      <c r="E584" s="28" t="str">
        <f>VLOOKUP(U584, method!$A$1:$B$15, 2, 0)</f>
        <v>中前</v>
      </c>
      <c r="F584">
        <v>7</v>
      </c>
      <c r="G584">
        <v>119</v>
      </c>
      <c r="H584" s="44">
        <v>1200</v>
      </c>
      <c r="I584" s="23" t="s">
        <v>39</v>
      </c>
      <c r="J584">
        <v>1</v>
      </c>
      <c r="K584">
        <v>10.37</v>
      </c>
      <c r="L584">
        <v>6</v>
      </c>
      <c r="M584">
        <v>11</v>
      </c>
      <c r="N584">
        <v>24</v>
      </c>
      <c r="O584" s="31" t="s">
        <v>439</v>
      </c>
      <c r="P584" s="35" t="s">
        <v>455</v>
      </c>
      <c r="Q584">
        <v>3</v>
      </c>
      <c r="R584">
        <v>66</v>
      </c>
      <c r="S584" s="17" t="s">
        <v>68</v>
      </c>
      <c r="T584" t="s">
        <v>664</v>
      </c>
      <c r="U584">
        <v>7</v>
      </c>
      <c r="V584">
        <v>8</v>
      </c>
      <c r="W584">
        <v>10</v>
      </c>
      <c r="AA584">
        <v>1181</v>
      </c>
      <c r="AB584" t="s">
        <v>208</v>
      </c>
    </row>
    <row r="585" spans="1:28" hidden="1" x14ac:dyDescent="0.25">
      <c r="A585" s="16" t="s">
        <v>203</v>
      </c>
      <c r="B585" s="17" t="s">
        <v>2564</v>
      </c>
      <c r="C585">
        <v>14</v>
      </c>
      <c r="D585" s="34">
        <v>4</v>
      </c>
      <c r="E585" s="28" t="str">
        <f>VLOOKUP(U585, method!$A$1:$B$15, 2, 0)</f>
        <v>中前</v>
      </c>
      <c r="F585">
        <v>6</v>
      </c>
      <c r="G585">
        <v>125</v>
      </c>
      <c r="H585" s="44">
        <v>1200</v>
      </c>
      <c r="I585" s="23" t="s">
        <v>39</v>
      </c>
      <c r="J585">
        <v>1</v>
      </c>
      <c r="K585">
        <v>10.14</v>
      </c>
      <c r="L585">
        <v>16</v>
      </c>
      <c r="M585">
        <v>10</v>
      </c>
      <c r="N585">
        <v>24</v>
      </c>
      <c r="O585" s="30" t="s">
        <v>445</v>
      </c>
      <c r="P585" s="35" t="s">
        <v>436</v>
      </c>
      <c r="Q585">
        <v>3</v>
      </c>
      <c r="R585">
        <v>67</v>
      </c>
      <c r="S585" s="17" t="s">
        <v>68</v>
      </c>
      <c r="T585" t="s">
        <v>558</v>
      </c>
      <c r="U585">
        <v>6</v>
      </c>
      <c r="V585">
        <v>8</v>
      </c>
      <c r="W585">
        <v>4</v>
      </c>
      <c r="AA585">
        <v>1167</v>
      </c>
      <c r="AB585" t="s">
        <v>208</v>
      </c>
    </row>
    <row r="586" spans="1:28" hidden="1" x14ac:dyDescent="0.25">
      <c r="A586" s="16" t="s">
        <v>203</v>
      </c>
      <c r="B586" s="17" t="s">
        <v>2564</v>
      </c>
      <c r="C586">
        <v>39</v>
      </c>
      <c r="D586" s="33">
        <v>3</v>
      </c>
      <c r="E586" s="27" t="str">
        <f>VLOOKUP(U586, method!$A$1:$B$15, 2, 0)</f>
        <v>中後</v>
      </c>
      <c r="F586">
        <v>6</v>
      </c>
      <c r="G586">
        <v>123</v>
      </c>
      <c r="H586" s="44">
        <v>1200</v>
      </c>
      <c r="I586" s="23" t="s">
        <v>39</v>
      </c>
      <c r="J586">
        <v>1</v>
      </c>
      <c r="K586">
        <v>11.1</v>
      </c>
      <c r="L586">
        <v>11</v>
      </c>
      <c r="M586">
        <v>9</v>
      </c>
      <c r="N586">
        <v>24</v>
      </c>
      <c r="O586" s="31" t="s">
        <v>439</v>
      </c>
      <c r="P586" s="35" t="s">
        <v>455</v>
      </c>
      <c r="Q586">
        <v>3</v>
      </c>
      <c r="R586">
        <v>67</v>
      </c>
      <c r="S586" s="17" t="s">
        <v>68</v>
      </c>
      <c r="T586" s="10" t="s">
        <v>552</v>
      </c>
      <c r="U586">
        <v>8</v>
      </c>
      <c r="V586">
        <v>8</v>
      </c>
      <c r="W586">
        <v>3</v>
      </c>
      <c r="AA586">
        <v>1151</v>
      </c>
      <c r="AB586" t="s">
        <v>208</v>
      </c>
    </row>
    <row r="587" spans="1:28" hidden="1" x14ac:dyDescent="0.25">
      <c r="A587" s="16" t="s">
        <v>203</v>
      </c>
      <c r="B587" s="17" t="s">
        <v>2564</v>
      </c>
      <c r="C587">
        <v>51</v>
      </c>
      <c r="D587">
        <v>11</v>
      </c>
      <c r="E587" s="28" t="str">
        <f>VLOOKUP(U587, method!$A$1:$B$15, 2, 0)</f>
        <v>中前</v>
      </c>
      <c r="F587">
        <v>12</v>
      </c>
      <c r="G587">
        <v>121</v>
      </c>
      <c r="H587" s="44">
        <v>1200</v>
      </c>
      <c r="I587" s="23" t="s">
        <v>39</v>
      </c>
      <c r="J587">
        <v>1</v>
      </c>
      <c r="K587">
        <v>11.47</v>
      </c>
      <c r="L587">
        <v>4</v>
      </c>
      <c r="M587">
        <v>7</v>
      </c>
      <c r="N587">
        <v>24</v>
      </c>
      <c r="O587" s="31" t="s">
        <v>439</v>
      </c>
      <c r="P587" s="35" t="s">
        <v>455</v>
      </c>
      <c r="Q587">
        <v>3</v>
      </c>
      <c r="R587">
        <v>67</v>
      </c>
      <c r="S587" s="17" t="s">
        <v>68</v>
      </c>
      <c r="T587" t="s">
        <v>637</v>
      </c>
      <c r="U587">
        <v>5</v>
      </c>
      <c r="V587">
        <v>1</v>
      </c>
      <c r="W587">
        <v>11</v>
      </c>
      <c r="AA587">
        <v>1158</v>
      </c>
      <c r="AB587" t="s">
        <v>208</v>
      </c>
    </row>
    <row r="588" spans="1:28" hidden="1" x14ac:dyDescent="0.25">
      <c r="A588" s="16" t="s">
        <v>203</v>
      </c>
      <c r="B588" s="17" t="s">
        <v>2564</v>
      </c>
      <c r="C588">
        <v>44</v>
      </c>
      <c r="D588" s="33">
        <v>1</v>
      </c>
      <c r="E588" s="26" t="str">
        <f>VLOOKUP(U588, method!$A$1:$B$15, 2, 0)</f>
        <v>放頭</v>
      </c>
      <c r="F588">
        <v>5</v>
      </c>
      <c r="G588">
        <v>115</v>
      </c>
      <c r="H588" s="44">
        <v>1200</v>
      </c>
      <c r="I588" s="23" t="s">
        <v>39</v>
      </c>
      <c r="J588">
        <v>1</v>
      </c>
      <c r="K588">
        <v>10.29</v>
      </c>
      <c r="L588">
        <v>12</v>
      </c>
      <c r="M588">
        <v>6</v>
      </c>
      <c r="N588">
        <v>24</v>
      </c>
      <c r="O588" s="30" t="s">
        <v>445</v>
      </c>
      <c r="P588" s="35" t="s">
        <v>455</v>
      </c>
      <c r="Q588">
        <v>3</v>
      </c>
      <c r="R588">
        <v>61</v>
      </c>
      <c r="S588" s="17" t="s">
        <v>68</v>
      </c>
      <c r="T588" s="10" t="s">
        <v>488</v>
      </c>
      <c r="U588">
        <v>1</v>
      </c>
      <c r="V588">
        <v>1</v>
      </c>
      <c r="W588">
        <v>1</v>
      </c>
      <c r="AA588">
        <v>1178</v>
      </c>
      <c r="AB588" t="s">
        <v>208</v>
      </c>
    </row>
    <row r="589" spans="1:28" hidden="1" x14ac:dyDescent="0.25">
      <c r="A589" s="16" t="s">
        <v>203</v>
      </c>
      <c r="B589" s="17" t="s">
        <v>2564</v>
      </c>
      <c r="C589">
        <v>101</v>
      </c>
      <c r="D589">
        <v>11</v>
      </c>
      <c r="E589" s="29" t="str">
        <f>VLOOKUP(U589, method!$A$1:$B$15, 2, 0)</f>
        <v>留後</v>
      </c>
      <c r="F589">
        <v>11</v>
      </c>
      <c r="G589">
        <v>119</v>
      </c>
      <c r="H589" s="44">
        <v>1200</v>
      </c>
      <c r="I589" s="23" t="s">
        <v>39</v>
      </c>
      <c r="J589">
        <v>1</v>
      </c>
      <c r="K589">
        <v>11.57</v>
      </c>
      <c r="L589">
        <v>5</v>
      </c>
      <c r="M589">
        <v>6</v>
      </c>
      <c r="N589">
        <v>24</v>
      </c>
      <c r="O589" s="31" t="s">
        <v>439</v>
      </c>
      <c r="P589" s="36" t="s">
        <v>440</v>
      </c>
      <c r="Q589">
        <v>3</v>
      </c>
      <c r="R589">
        <v>63</v>
      </c>
      <c r="S589" s="17" t="s">
        <v>68</v>
      </c>
      <c r="T589" t="s">
        <v>465</v>
      </c>
      <c r="U589">
        <v>12</v>
      </c>
      <c r="V589">
        <v>11</v>
      </c>
      <c r="W589">
        <v>11</v>
      </c>
      <c r="AA589">
        <v>1188</v>
      </c>
      <c r="AB589" t="s">
        <v>208</v>
      </c>
    </row>
    <row r="590" spans="1:28" hidden="1" x14ac:dyDescent="0.25">
      <c r="A590" s="16" t="s">
        <v>203</v>
      </c>
      <c r="B590" s="17" t="s">
        <v>2564</v>
      </c>
      <c r="C590">
        <v>45</v>
      </c>
      <c r="D590">
        <v>9</v>
      </c>
      <c r="E590" s="28" t="str">
        <f>VLOOKUP(U590, method!$A$1:$B$15, 2, 0)</f>
        <v>中前</v>
      </c>
      <c r="F590">
        <v>5</v>
      </c>
      <c r="G590">
        <v>120</v>
      </c>
      <c r="H590" s="44">
        <v>1200</v>
      </c>
      <c r="I590" s="20" t="s">
        <v>56</v>
      </c>
      <c r="J590">
        <v>1</v>
      </c>
      <c r="K590">
        <v>11.31</v>
      </c>
      <c r="L590">
        <v>8</v>
      </c>
      <c r="M590">
        <v>5</v>
      </c>
      <c r="N590">
        <v>24</v>
      </c>
      <c r="O590" s="30" t="s">
        <v>445</v>
      </c>
      <c r="P590" s="35" t="s">
        <v>455</v>
      </c>
      <c r="Q590">
        <v>3</v>
      </c>
      <c r="R590">
        <v>65</v>
      </c>
      <c r="S590" s="17" t="s">
        <v>68</v>
      </c>
      <c r="T590" t="s">
        <v>461</v>
      </c>
      <c r="U590">
        <v>7</v>
      </c>
      <c r="V590">
        <v>7</v>
      </c>
      <c r="W590">
        <v>9</v>
      </c>
      <c r="AA590">
        <v>1189</v>
      </c>
      <c r="AB590" t="s">
        <v>208</v>
      </c>
    </row>
    <row r="591" spans="1:28" hidden="1" x14ac:dyDescent="0.25">
      <c r="A591" s="16" t="s">
        <v>203</v>
      </c>
      <c r="B591" s="17" t="s">
        <v>2564</v>
      </c>
      <c r="C591">
        <v>38</v>
      </c>
      <c r="D591">
        <v>8</v>
      </c>
      <c r="E591" s="28" t="str">
        <f>VLOOKUP(U591, method!$A$1:$B$15, 2, 0)</f>
        <v>中前</v>
      </c>
      <c r="F591">
        <v>2</v>
      </c>
      <c r="G591">
        <v>122</v>
      </c>
      <c r="H591" s="44">
        <v>1200</v>
      </c>
      <c r="I591" s="15" t="s">
        <v>390</v>
      </c>
      <c r="J591">
        <v>1</v>
      </c>
      <c r="K591">
        <v>11.09</v>
      </c>
      <c r="L591">
        <v>17</v>
      </c>
      <c r="M591">
        <v>4</v>
      </c>
      <c r="N591">
        <v>24</v>
      </c>
      <c r="O591" s="31" t="s">
        <v>435</v>
      </c>
      <c r="P591" s="35" t="s">
        <v>455</v>
      </c>
      <c r="Q591">
        <v>3</v>
      </c>
      <c r="R591">
        <v>67</v>
      </c>
      <c r="S591" s="17" t="s">
        <v>68</v>
      </c>
      <c r="T591" t="s">
        <v>480</v>
      </c>
      <c r="U591">
        <v>4</v>
      </c>
      <c r="V591">
        <v>4</v>
      </c>
      <c r="W591">
        <v>8</v>
      </c>
      <c r="AA591">
        <v>1171</v>
      </c>
      <c r="AB591" t="s">
        <v>208</v>
      </c>
    </row>
    <row r="592" spans="1:28" hidden="1" x14ac:dyDescent="0.25">
      <c r="A592" s="16" t="s">
        <v>203</v>
      </c>
      <c r="B592" s="17" t="s">
        <v>2564</v>
      </c>
      <c r="C592">
        <v>33</v>
      </c>
      <c r="D592">
        <v>11</v>
      </c>
      <c r="E592" s="28" t="str">
        <f>VLOOKUP(U592, method!$A$1:$B$15, 2, 0)</f>
        <v>中前</v>
      </c>
      <c r="F592">
        <v>2</v>
      </c>
      <c r="G592">
        <v>125</v>
      </c>
      <c r="H592" s="44">
        <v>1200</v>
      </c>
      <c r="I592" s="23" t="s">
        <v>39</v>
      </c>
      <c r="J592">
        <v>1</v>
      </c>
      <c r="K592">
        <v>11.11</v>
      </c>
      <c r="L592">
        <v>27</v>
      </c>
      <c r="M592">
        <v>3</v>
      </c>
      <c r="N592">
        <v>24</v>
      </c>
      <c r="O592" s="31" t="s">
        <v>439</v>
      </c>
      <c r="P592" s="35" t="s">
        <v>455</v>
      </c>
      <c r="Q592">
        <v>3</v>
      </c>
      <c r="R592">
        <v>69</v>
      </c>
      <c r="S592" s="17" t="s">
        <v>68</v>
      </c>
      <c r="T592" t="s">
        <v>648</v>
      </c>
      <c r="U592">
        <v>7</v>
      </c>
      <c r="V592">
        <v>9</v>
      </c>
      <c r="W592">
        <v>11</v>
      </c>
      <c r="AA592">
        <v>1167</v>
      </c>
      <c r="AB592" t="s">
        <v>208</v>
      </c>
    </row>
    <row r="593" spans="1:28" hidden="1" x14ac:dyDescent="0.25">
      <c r="A593" s="16" t="s">
        <v>203</v>
      </c>
      <c r="B593" s="17" t="s">
        <v>2564</v>
      </c>
      <c r="C593">
        <v>9.6999999999999993</v>
      </c>
      <c r="D593">
        <v>7</v>
      </c>
      <c r="E593" s="28" t="str">
        <f>VLOOKUP(U593, method!$A$1:$B$15, 2, 0)</f>
        <v>中前</v>
      </c>
      <c r="F593">
        <v>1</v>
      </c>
      <c r="G593">
        <v>125</v>
      </c>
      <c r="H593" s="44">
        <v>1200</v>
      </c>
      <c r="I593" s="17" t="s">
        <v>448</v>
      </c>
      <c r="J593">
        <v>1</v>
      </c>
      <c r="K593">
        <v>10.83</v>
      </c>
      <c r="L593">
        <v>6</v>
      </c>
      <c r="M593">
        <v>3</v>
      </c>
      <c r="N593">
        <v>24</v>
      </c>
      <c r="O593" s="30" t="s">
        <v>445</v>
      </c>
      <c r="P593" s="35" t="s">
        <v>455</v>
      </c>
      <c r="Q593">
        <v>3</v>
      </c>
      <c r="R593">
        <v>71</v>
      </c>
      <c r="S593" s="17" t="s">
        <v>68</v>
      </c>
      <c r="T593" t="s">
        <v>558</v>
      </c>
      <c r="U593">
        <v>5</v>
      </c>
      <c r="V593">
        <v>5</v>
      </c>
      <c r="W593">
        <v>7</v>
      </c>
      <c r="AA593">
        <v>1170</v>
      </c>
      <c r="AB593" t="s">
        <v>208</v>
      </c>
    </row>
    <row r="594" spans="1:28" hidden="1" x14ac:dyDescent="0.25">
      <c r="A594" s="16" t="s">
        <v>203</v>
      </c>
      <c r="B594" s="17" t="s">
        <v>2564</v>
      </c>
      <c r="C594">
        <v>22</v>
      </c>
      <c r="D594">
        <v>6</v>
      </c>
      <c r="E594" s="26" t="str">
        <f>VLOOKUP(U594, method!$A$1:$B$15, 2, 0)</f>
        <v>放頭</v>
      </c>
      <c r="F594">
        <v>4</v>
      </c>
      <c r="G594">
        <v>130</v>
      </c>
      <c r="H594" s="44">
        <v>1200</v>
      </c>
      <c r="I594" s="23" t="s">
        <v>39</v>
      </c>
      <c r="J594">
        <v>1</v>
      </c>
      <c r="K594">
        <v>10.78</v>
      </c>
      <c r="L594">
        <v>15</v>
      </c>
      <c r="M594">
        <v>2</v>
      </c>
      <c r="N594">
        <v>24</v>
      </c>
      <c r="O594" s="31" t="s">
        <v>435</v>
      </c>
      <c r="P594" s="35" t="s">
        <v>455</v>
      </c>
      <c r="Q594">
        <v>3</v>
      </c>
      <c r="R594">
        <v>72</v>
      </c>
      <c r="S594" s="17" t="s">
        <v>68</v>
      </c>
      <c r="T594" s="10" t="s">
        <v>552</v>
      </c>
      <c r="U594">
        <v>2</v>
      </c>
      <c r="V594">
        <v>2</v>
      </c>
      <c r="W594">
        <v>6</v>
      </c>
      <c r="AA594">
        <v>1182</v>
      </c>
      <c r="AB594" t="s">
        <v>208</v>
      </c>
    </row>
    <row r="595" spans="1:28" hidden="1" x14ac:dyDescent="0.25">
      <c r="A595" s="16" t="s">
        <v>203</v>
      </c>
      <c r="B595" s="17" t="s">
        <v>2564</v>
      </c>
      <c r="C595">
        <v>74</v>
      </c>
      <c r="D595">
        <v>10</v>
      </c>
      <c r="E595" s="28" t="str">
        <f>VLOOKUP(U595, method!$A$1:$B$15, 2, 0)</f>
        <v>中前</v>
      </c>
      <c r="F595">
        <v>12</v>
      </c>
      <c r="G595">
        <v>128</v>
      </c>
      <c r="H595" s="44">
        <v>1200</v>
      </c>
      <c r="I595" s="23" t="s">
        <v>39</v>
      </c>
      <c r="J595">
        <v>1</v>
      </c>
      <c r="K595">
        <v>11.27</v>
      </c>
      <c r="L595">
        <v>17</v>
      </c>
      <c r="M595">
        <v>1</v>
      </c>
      <c r="N595">
        <v>24</v>
      </c>
      <c r="O595" s="31" t="s">
        <v>435</v>
      </c>
      <c r="P595" s="35" t="s">
        <v>455</v>
      </c>
      <c r="Q595">
        <v>3</v>
      </c>
      <c r="R595">
        <v>73</v>
      </c>
      <c r="S595" s="17" t="s">
        <v>68</v>
      </c>
      <c r="T595" t="s">
        <v>533</v>
      </c>
      <c r="U595">
        <v>5</v>
      </c>
      <c r="V595">
        <v>4</v>
      </c>
      <c r="W595">
        <v>10</v>
      </c>
      <c r="AA595">
        <v>1183</v>
      </c>
      <c r="AB595" t="s">
        <v>208</v>
      </c>
    </row>
    <row r="596" spans="1:28" hidden="1" x14ac:dyDescent="0.25">
      <c r="A596" s="16" t="s">
        <v>203</v>
      </c>
      <c r="B596" s="17" t="s">
        <v>2564</v>
      </c>
      <c r="C596">
        <v>20</v>
      </c>
      <c r="D596">
        <v>6</v>
      </c>
      <c r="E596" s="26" t="str">
        <f>VLOOKUP(U596, method!$A$1:$B$15, 2, 0)</f>
        <v>放頭</v>
      </c>
      <c r="F596">
        <v>2</v>
      </c>
      <c r="G596">
        <v>128</v>
      </c>
      <c r="H596" s="44">
        <v>1200</v>
      </c>
      <c r="I596" s="23" t="s">
        <v>39</v>
      </c>
      <c r="J596">
        <v>1</v>
      </c>
      <c r="K596">
        <v>10.52</v>
      </c>
      <c r="L596">
        <v>29</v>
      </c>
      <c r="M596">
        <v>12</v>
      </c>
      <c r="N596">
        <v>23</v>
      </c>
      <c r="O596" s="31" t="s">
        <v>451</v>
      </c>
      <c r="P596" s="35" t="s">
        <v>455</v>
      </c>
      <c r="Q596">
        <v>3</v>
      </c>
      <c r="R596">
        <v>73</v>
      </c>
      <c r="S596" s="17" t="s">
        <v>68</v>
      </c>
      <c r="T596" s="10" t="s">
        <v>552</v>
      </c>
      <c r="U596">
        <v>3</v>
      </c>
      <c r="V596">
        <v>3</v>
      </c>
      <c r="W596">
        <v>6</v>
      </c>
      <c r="AA596">
        <v>1176</v>
      </c>
      <c r="AB596" t="s">
        <v>208</v>
      </c>
    </row>
    <row r="597" spans="1:28" hidden="1" x14ac:dyDescent="0.25">
      <c r="A597" s="16" t="s">
        <v>203</v>
      </c>
      <c r="B597" s="17" t="s">
        <v>2564</v>
      </c>
      <c r="C597">
        <v>11</v>
      </c>
      <c r="D597">
        <v>10</v>
      </c>
      <c r="E597" s="26" t="str">
        <f>VLOOKUP(U597, method!$A$1:$B$15, 2, 0)</f>
        <v>放頭</v>
      </c>
      <c r="F597">
        <v>6</v>
      </c>
      <c r="G597">
        <v>132</v>
      </c>
      <c r="H597" s="44">
        <v>1200</v>
      </c>
      <c r="I597" s="15" t="s">
        <v>391</v>
      </c>
      <c r="J597">
        <v>1</v>
      </c>
      <c r="K597">
        <v>10.99</v>
      </c>
      <c r="L597">
        <v>6</v>
      </c>
      <c r="M597">
        <v>12</v>
      </c>
      <c r="N597">
        <v>23</v>
      </c>
      <c r="O597" s="31" t="s">
        <v>439</v>
      </c>
      <c r="P597" s="35" t="s">
        <v>455</v>
      </c>
      <c r="Q597">
        <v>3</v>
      </c>
      <c r="R597">
        <v>73</v>
      </c>
      <c r="S597" s="17" t="s">
        <v>68</v>
      </c>
      <c r="T597">
        <v>5</v>
      </c>
      <c r="U597">
        <v>2</v>
      </c>
      <c r="V597">
        <v>3</v>
      </c>
      <c r="W597">
        <v>10</v>
      </c>
      <c r="AA597">
        <v>1167</v>
      </c>
      <c r="AB597" t="s">
        <v>208</v>
      </c>
    </row>
    <row r="598" spans="1:28" hidden="1" x14ac:dyDescent="0.25">
      <c r="A598" s="16" t="s">
        <v>203</v>
      </c>
      <c r="B598" s="17" t="s">
        <v>2564</v>
      </c>
      <c r="C598">
        <v>17</v>
      </c>
      <c r="D598" s="33">
        <v>1</v>
      </c>
      <c r="E598" s="28" t="str">
        <f>VLOOKUP(U598, method!$A$1:$B$15, 2, 0)</f>
        <v>中前</v>
      </c>
      <c r="F598">
        <v>4</v>
      </c>
      <c r="G598">
        <v>124</v>
      </c>
      <c r="H598" s="44">
        <v>1200</v>
      </c>
      <c r="I598" s="23" t="s">
        <v>39</v>
      </c>
      <c r="J598">
        <v>1</v>
      </c>
      <c r="K598">
        <v>10.74</v>
      </c>
      <c r="L598">
        <v>1</v>
      </c>
      <c r="M598">
        <v>11</v>
      </c>
      <c r="N598">
        <v>23</v>
      </c>
      <c r="O598" s="31" t="s">
        <v>451</v>
      </c>
      <c r="P598" s="35" t="s">
        <v>455</v>
      </c>
      <c r="Q598">
        <v>3</v>
      </c>
      <c r="R598">
        <v>67</v>
      </c>
      <c r="S598" s="17" t="s">
        <v>68</v>
      </c>
      <c r="T598" s="10" t="s">
        <v>488</v>
      </c>
      <c r="U598">
        <v>4</v>
      </c>
      <c r="V598">
        <v>5</v>
      </c>
      <c r="W598">
        <v>1</v>
      </c>
      <c r="AA598">
        <v>1161</v>
      </c>
      <c r="AB598" t="s">
        <v>208</v>
      </c>
    </row>
    <row r="599" spans="1:28" hidden="1" x14ac:dyDescent="0.25">
      <c r="A599" s="16" t="s">
        <v>203</v>
      </c>
      <c r="B599" s="17" t="s">
        <v>2564</v>
      </c>
      <c r="C599">
        <v>14</v>
      </c>
      <c r="D599" s="33">
        <v>1</v>
      </c>
      <c r="E599" s="28" t="str">
        <f>VLOOKUP(U599, method!$A$1:$B$15, 2, 0)</f>
        <v>中前</v>
      </c>
      <c r="F599">
        <v>4</v>
      </c>
      <c r="G599">
        <v>114</v>
      </c>
      <c r="H599" s="44">
        <v>1200</v>
      </c>
      <c r="I599" s="17" t="s">
        <v>512</v>
      </c>
      <c r="J599">
        <v>1</v>
      </c>
      <c r="K599">
        <v>9</v>
      </c>
      <c r="L599">
        <v>4</v>
      </c>
      <c r="M599">
        <v>10</v>
      </c>
      <c r="N599">
        <v>23</v>
      </c>
      <c r="O599" s="31" t="s">
        <v>451</v>
      </c>
      <c r="P599" s="35" t="s">
        <v>436</v>
      </c>
      <c r="Q599">
        <v>3</v>
      </c>
      <c r="R599">
        <v>62</v>
      </c>
      <c r="S599" s="17" t="s">
        <v>68</v>
      </c>
      <c r="T599" s="10" t="s">
        <v>1218</v>
      </c>
      <c r="U599">
        <v>4</v>
      </c>
      <c r="V599">
        <v>4</v>
      </c>
      <c r="W599">
        <v>1</v>
      </c>
      <c r="AA599">
        <v>1153</v>
      </c>
      <c r="AB599" t="s">
        <v>208</v>
      </c>
    </row>
    <row r="600" spans="1:28" hidden="1" x14ac:dyDescent="0.25">
      <c r="A600" s="16" t="s">
        <v>203</v>
      </c>
      <c r="B600" s="17" t="s">
        <v>2564</v>
      </c>
      <c r="C600">
        <v>6.7</v>
      </c>
      <c r="D600" s="33">
        <v>1</v>
      </c>
      <c r="E600" s="26" t="str">
        <f>VLOOKUP(U600, method!$A$1:$B$15, 2, 0)</f>
        <v>放頭</v>
      </c>
      <c r="F600">
        <v>9</v>
      </c>
      <c r="G600">
        <v>132</v>
      </c>
      <c r="H600" s="44">
        <v>1200</v>
      </c>
      <c r="I600" s="18" t="s">
        <v>12</v>
      </c>
      <c r="J600">
        <v>1</v>
      </c>
      <c r="K600">
        <v>10.69</v>
      </c>
      <c r="L600">
        <v>27</v>
      </c>
      <c r="M600">
        <v>9</v>
      </c>
      <c r="N600">
        <v>23</v>
      </c>
      <c r="O600" s="31" t="s">
        <v>435</v>
      </c>
      <c r="P600" s="35" t="s">
        <v>436</v>
      </c>
      <c r="Q600">
        <v>4</v>
      </c>
      <c r="R600">
        <v>57</v>
      </c>
      <c r="S600" s="17" t="s">
        <v>68</v>
      </c>
      <c r="T600" s="10" t="s">
        <v>613</v>
      </c>
      <c r="U600">
        <v>2</v>
      </c>
      <c r="V600">
        <v>2</v>
      </c>
      <c r="W600">
        <v>1</v>
      </c>
      <c r="AA600">
        <v>1155</v>
      </c>
      <c r="AB600" t="s">
        <v>1220</v>
      </c>
    </row>
    <row r="601" spans="1:28" hidden="1" x14ac:dyDescent="0.25">
      <c r="A601" s="16" t="s">
        <v>203</v>
      </c>
      <c r="B601" s="17" t="s">
        <v>2564</v>
      </c>
      <c r="C601">
        <v>13</v>
      </c>
      <c r="D601" s="34">
        <v>5</v>
      </c>
      <c r="E601" s="28" t="str">
        <f>VLOOKUP(U601, method!$A$1:$B$15, 2, 0)</f>
        <v>中前</v>
      </c>
      <c r="F601">
        <v>5</v>
      </c>
      <c r="G601">
        <v>132</v>
      </c>
      <c r="H601" s="44">
        <v>1200</v>
      </c>
      <c r="I601" s="22" t="s">
        <v>33</v>
      </c>
      <c r="J601">
        <v>1</v>
      </c>
      <c r="K601">
        <v>10.57</v>
      </c>
      <c r="L601">
        <v>13</v>
      </c>
      <c r="M601">
        <v>9</v>
      </c>
      <c r="N601">
        <v>23</v>
      </c>
      <c r="O601" s="31" t="s">
        <v>439</v>
      </c>
      <c r="P601" s="35" t="s">
        <v>455</v>
      </c>
      <c r="Q601">
        <v>4</v>
      </c>
      <c r="R601">
        <v>57</v>
      </c>
      <c r="S601" s="17" t="s">
        <v>68</v>
      </c>
      <c r="T601" s="10" t="s">
        <v>498</v>
      </c>
      <c r="U601">
        <v>5</v>
      </c>
      <c r="V601">
        <v>5</v>
      </c>
      <c r="W601">
        <v>5</v>
      </c>
      <c r="AA601">
        <v>1157</v>
      </c>
      <c r="AB601" t="s">
        <v>155</v>
      </c>
    </row>
    <row r="602" spans="1:28" hidden="1" x14ac:dyDescent="0.25">
      <c r="A602" s="16" t="s">
        <v>203</v>
      </c>
      <c r="B602" s="17" t="s">
        <v>2564</v>
      </c>
      <c r="C602">
        <v>22</v>
      </c>
      <c r="D602" s="34">
        <v>5</v>
      </c>
      <c r="E602" s="27" t="str">
        <f>VLOOKUP(U602, method!$A$1:$B$15, 2, 0)</f>
        <v>中後</v>
      </c>
      <c r="F602">
        <v>10</v>
      </c>
      <c r="G602">
        <v>134</v>
      </c>
      <c r="H602" s="44">
        <v>1200</v>
      </c>
      <c r="I602" s="22" t="s">
        <v>33</v>
      </c>
      <c r="J602">
        <v>1</v>
      </c>
      <c r="K602">
        <v>10.83</v>
      </c>
      <c r="L602">
        <v>6</v>
      </c>
      <c r="M602">
        <v>7</v>
      </c>
      <c r="N602">
        <v>23</v>
      </c>
      <c r="O602" s="31" t="s">
        <v>439</v>
      </c>
      <c r="P602" s="35" t="s">
        <v>455</v>
      </c>
      <c r="Q602">
        <v>4</v>
      </c>
      <c r="R602">
        <v>59</v>
      </c>
      <c r="S602" s="17" t="s">
        <v>68</v>
      </c>
      <c r="T602" s="10" t="s">
        <v>442</v>
      </c>
      <c r="U602">
        <v>10</v>
      </c>
      <c r="V602">
        <v>8</v>
      </c>
      <c r="W602">
        <v>5</v>
      </c>
      <c r="AA602">
        <v>1166</v>
      </c>
      <c r="AB602" t="s">
        <v>155</v>
      </c>
    </row>
    <row r="603" spans="1:28" hidden="1" x14ac:dyDescent="0.25">
      <c r="A603" s="16" t="s">
        <v>203</v>
      </c>
      <c r="B603" s="17" t="s">
        <v>2564</v>
      </c>
      <c r="C603">
        <v>55</v>
      </c>
      <c r="D603">
        <v>10</v>
      </c>
      <c r="E603" s="28" t="str">
        <f>VLOOKUP(U603, method!$A$1:$B$15, 2, 0)</f>
        <v>中前</v>
      </c>
      <c r="F603">
        <v>3</v>
      </c>
      <c r="G603">
        <v>116</v>
      </c>
      <c r="H603" s="44">
        <v>1200</v>
      </c>
      <c r="I603" s="23" t="s">
        <v>39</v>
      </c>
      <c r="J603">
        <v>1</v>
      </c>
      <c r="K603">
        <v>10.84</v>
      </c>
      <c r="L603">
        <v>7</v>
      </c>
      <c r="M603">
        <v>6</v>
      </c>
      <c r="N603">
        <v>23</v>
      </c>
      <c r="O603" s="31" t="s">
        <v>439</v>
      </c>
      <c r="P603" s="35" t="s">
        <v>455</v>
      </c>
      <c r="Q603">
        <v>3</v>
      </c>
      <c r="R603">
        <v>61</v>
      </c>
      <c r="S603" s="17" t="s">
        <v>68</v>
      </c>
      <c r="T603" t="s">
        <v>637</v>
      </c>
      <c r="U603">
        <v>7</v>
      </c>
      <c r="V603">
        <v>7</v>
      </c>
      <c r="W603">
        <v>10</v>
      </c>
      <c r="AA603">
        <v>1161</v>
      </c>
      <c r="AB603" t="s">
        <v>155</v>
      </c>
    </row>
    <row r="604" spans="1:28" hidden="1" x14ac:dyDescent="0.25">
      <c r="A604" s="16" t="s">
        <v>203</v>
      </c>
      <c r="B604" s="17" t="s">
        <v>2564</v>
      </c>
      <c r="C604">
        <v>36</v>
      </c>
      <c r="D604">
        <v>11</v>
      </c>
      <c r="E604" s="27" t="str">
        <f>VLOOKUP(U604, method!$A$1:$B$15, 2, 0)</f>
        <v>中後</v>
      </c>
      <c r="F604">
        <v>3</v>
      </c>
      <c r="G604">
        <v>121</v>
      </c>
      <c r="H604" s="44">
        <v>1200</v>
      </c>
      <c r="I604" s="24" t="s">
        <v>1027</v>
      </c>
      <c r="J604">
        <v>1</v>
      </c>
      <c r="K604">
        <v>10.48</v>
      </c>
      <c r="L604">
        <v>30</v>
      </c>
      <c r="M604">
        <v>4</v>
      </c>
      <c r="N604">
        <v>23</v>
      </c>
      <c r="O604" t="s">
        <v>545</v>
      </c>
      <c r="P604" s="35" t="s">
        <v>455</v>
      </c>
      <c r="Q604">
        <v>3</v>
      </c>
      <c r="R604">
        <v>63</v>
      </c>
      <c r="S604" s="17" t="s">
        <v>68</v>
      </c>
      <c r="T604" t="s">
        <v>533</v>
      </c>
      <c r="U604">
        <v>8</v>
      </c>
      <c r="V604">
        <v>9</v>
      </c>
      <c r="W604">
        <v>11</v>
      </c>
      <c r="AA604">
        <v>1172</v>
      </c>
      <c r="AB604" t="s">
        <v>155</v>
      </c>
    </row>
    <row r="605" spans="1:28" hidden="1" x14ac:dyDescent="0.25">
      <c r="A605" s="16" t="s">
        <v>203</v>
      </c>
      <c r="B605" s="17" t="s">
        <v>2564</v>
      </c>
      <c r="C605">
        <v>31</v>
      </c>
      <c r="D605">
        <v>12</v>
      </c>
      <c r="E605" s="29" t="str">
        <f>VLOOKUP(U605, method!$A$1:$B$15, 2, 0)</f>
        <v>留後</v>
      </c>
      <c r="F605">
        <v>7</v>
      </c>
      <c r="G605">
        <v>121</v>
      </c>
      <c r="H605" s="44">
        <v>1200</v>
      </c>
      <c r="I605" s="25" t="s">
        <v>120</v>
      </c>
      <c r="J605">
        <v>1</v>
      </c>
      <c r="K605">
        <v>17.32</v>
      </c>
      <c r="L605">
        <v>1</v>
      </c>
      <c r="M605">
        <v>3</v>
      </c>
      <c r="N605">
        <v>23</v>
      </c>
      <c r="O605" s="31" t="s">
        <v>439</v>
      </c>
      <c r="P605" s="35" t="s">
        <v>455</v>
      </c>
      <c r="Q605">
        <v>3</v>
      </c>
      <c r="R605">
        <v>63</v>
      </c>
      <c r="S605" s="17" t="s">
        <v>68</v>
      </c>
      <c r="T605">
        <v>50</v>
      </c>
      <c r="U605">
        <v>11</v>
      </c>
      <c r="V605">
        <v>12</v>
      </c>
      <c r="W605">
        <v>12</v>
      </c>
      <c r="AA605">
        <v>1170</v>
      </c>
      <c r="AB605" t="s">
        <v>155</v>
      </c>
    </row>
    <row r="606" spans="1:28" hidden="1" x14ac:dyDescent="0.25">
      <c r="A606" s="16" t="s">
        <v>203</v>
      </c>
      <c r="B606" s="17" t="s">
        <v>2564</v>
      </c>
      <c r="C606">
        <v>62</v>
      </c>
      <c r="D606">
        <v>6</v>
      </c>
      <c r="E606" s="29" t="str">
        <f>VLOOKUP(U606, method!$A$1:$B$15, 2, 0)</f>
        <v>留後</v>
      </c>
      <c r="F606">
        <v>10</v>
      </c>
      <c r="G606">
        <v>119</v>
      </c>
      <c r="H606" s="44">
        <v>1200</v>
      </c>
      <c r="I606" s="25" t="s">
        <v>120</v>
      </c>
      <c r="J606">
        <v>1</v>
      </c>
      <c r="K606">
        <v>9.2799999999999994</v>
      </c>
      <c r="L606">
        <v>21</v>
      </c>
      <c r="M606">
        <v>1</v>
      </c>
      <c r="N606">
        <v>23</v>
      </c>
      <c r="O606" t="s">
        <v>551</v>
      </c>
      <c r="P606" s="35" t="s">
        <v>455</v>
      </c>
      <c r="Q606">
        <v>3</v>
      </c>
      <c r="R606">
        <v>64</v>
      </c>
      <c r="S606" s="17" t="s">
        <v>68</v>
      </c>
      <c r="T606">
        <v>3</v>
      </c>
      <c r="U606">
        <v>12</v>
      </c>
      <c r="V606">
        <v>12</v>
      </c>
      <c r="W606">
        <v>6</v>
      </c>
      <c r="AA606">
        <v>1191</v>
      </c>
      <c r="AB606" t="s">
        <v>155</v>
      </c>
    </row>
    <row r="607" spans="1:28" hidden="1" x14ac:dyDescent="0.25">
      <c r="A607" s="16" t="s">
        <v>203</v>
      </c>
      <c r="B607" s="17" t="s">
        <v>2564</v>
      </c>
      <c r="C607">
        <v>8.6</v>
      </c>
      <c r="D607" s="34">
        <v>4</v>
      </c>
      <c r="E607" s="28" t="str">
        <f>VLOOKUP(U607, method!$A$1:$B$15, 2, 0)</f>
        <v>中前</v>
      </c>
      <c r="F607">
        <v>2</v>
      </c>
      <c r="G607">
        <v>120</v>
      </c>
      <c r="H607" s="44">
        <v>1200</v>
      </c>
      <c r="I607" s="18" t="s">
        <v>201</v>
      </c>
      <c r="J607">
        <v>1</v>
      </c>
      <c r="K607">
        <v>9.4</v>
      </c>
      <c r="L607">
        <v>21</v>
      </c>
      <c r="M607">
        <v>12</v>
      </c>
      <c r="N607">
        <v>22</v>
      </c>
      <c r="O607" s="31" t="s">
        <v>435</v>
      </c>
      <c r="P607" s="35" t="s">
        <v>436</v>
      </c>
      <c r="Q607">
        <v>3</v>
      </c>
      <c r="R607">
        <v>64</v>
      </c>
      <c r="S607" s="17" t="s">
        <v>68</v>
      </c>
      <c r="T607" t="s">
        <v>456</v>
      </c>
      <c r="U607">
        <v>6</v>
      </c>
      <c r="V607">
        <v>6</v>
      </c>
      <c r="W607">
        <v>4</v>
      </c>
      <c r="AA607">
        <v>1185</v>
      </c>
      <c r="AB607" t="s">
        <v>155</v>
      </c>
    </row>
    <row r="608" spans="1:28" hidden="1" x14ac:dyDescent="0.25">
      <c r="A608" s="16" t="s">
        <v>203</v>
      </c>
      <c r="B608" s="17" t="s">
        <v>2564</v>
      </c>
      <c r="C608">
        <v>11</v>
      </c>
      <c r="D608" s="34">
        <v>5</v>
      </c>
      <c r="E608" s="27" t="str">
        <f>VLOOKUP(U608, method!$A$1:$B$15, 2, 0)</f>
        <v>中後</v>
      </c>
      <c r="F608">
        <v>7</v>
      </c>
      <c r="G608">
        <v>122</v>
      </c>
      <c r="H608" s="44">
        <v>1200</v>
      </c>
      <c r="I608" s="25" t="s">
        <v>26</v>
      </c>
      <c r="J608">
        <v>1</v>
      </c>
      <c r="K608">
        <v>9.69</v>
      </c>
      <c r="L608">
        <v>23</v>
      </c>
      <c r="M608">
        <v>11</v>
      </c>
      <c r="N608">
        <v>22</v>
      </c>
      <c r="O608" s="31" t="s">
        <v>435</v>
      </c>
      <c r="P608" s="35" t="s">
        <v>455</v>
      </c>
      <c r="Q608">
        <v>3</v>
      </c>
      <c r="R608">
        <v>64</v>
      </c>
      <c r="S608" s="17" t="s">
        <v>68</v>
      </c>
      <c r="T608" s="10" t="s">
        <v>498</v>
      </c>
      <c r="U608">
        <v>8</v>
      </c>
      <c r="V608">
        <v>8</v>
      </c>
      <c r="W608">
        <v>5</v>
      </c>
      <c r="AA608">
        <v>1156</v>
      </c>
      <c r="AB608" t="s">
        <v>155</v>
      </c>
    </row>
    <row r="609" spans="1:28" hidden="1" x14ac:dyDescent="0.25">
      <c r="A609" s="16" t="s">
        <v>203</v>
      </c>
      <c r="B609" s="17" t="s">
        <v>2564</v>
      </c>
      <c r="C609">
        <v>2.9</v>
      </c>
      <c r="D609" s="33">
        <v>1</v>
      </c>
      <c r="E609" s="28" t="str">
        <f>VLOOKUP(U609, method!$A$1:$B$15, 2, 0)</f>
        <v>中前</v>
      </c>
      <c r="F609">
        <v>5</v>
      </c>
      <c r="G609">
        <v>135</v>
      </c>
      <c r="H609" s="44">
        <v>1200</v>
      </c>
      <c r="I609" s="18" t="s">
        <v>12</v>
      </c>
      <c r="J609">
        <v>1</v>
      </c>
      <c r="K609">
        <v>9.5500000000000007</v>
      </c>
      <c r="L609">
        <v>19</v>
      </c>
      <c r="M609">
        <v>10</v>
      </c>
      <c r="N609">
        <v>22</v>
      </c>
      <c r="O609" s="30" t="s">
        <v>445</v>
      </c>
      <c r="P609" s="35" t="s">
        <v>455</v>
      </c>
      <c r="Q609">
        <v>4</v>
      </c>
      <c r="R609">
        <v>59</v>
      </c>
      <c r="S609" s="17" t="s">
        <v>68</v>
      </c>
      <c r="T609" s="10" t="s">
        <v>488</v>
      </c>
      <c r="U609">
        <v>5</v>
      </c>
      <c r="V609">
        <v>5</v>
      </c>
      <c r="W609">
        <v>1</v>
      </c>
      <c r="AA609">
        <v>1146</v>
      </c>
      <c r="AB609" t="s">
        <v>155</v>
      </c>
    </row>
    <row r="610" spans="1:28" hidden="1" x14ac:dyDescent="0.25">
      <c r="A610" s="16" t="s">
        <v>203</v>
      </c>
      <c r="B610" s="17" t="s">
        <v>2564</v>
      </c>
      <c r="C610">
        <v>4.8</v>
      </c>
      <c r="D610" s="33">
        <v>3</v>
      </c>
      <c r="E610" s="28" t="str">
        <f>VLOOKUP(U610, method!$A$1:$B$15, 2, 0)</f>
        <v>中前</v>
      </c>
      <c r="F610">
        <v>1</v>
      </c>
      <c r="G610">
        <v>125</v>
      </c>
      <c r="H610" s="44">
        <v>1200</v>
      </c>
      <c r="I610" s="17" t="s">
        <v>512</v>
      </c>
      <c r="J610">
        <v>1</v>
      </c>
      <c r="K610">
        <v>9.89</v>
      </c>
      <c r="L610">
        <v>25</v>
      </c>
      <c r="M610">
        <v>9</v>
      </c>
      <c r="N610">
        <v>22</v>
      </c>
      <c r="O610" t="s">
        <v>532</v>
      </c>
      <c r="P610" s="35" t="s">
        <v>436</v>
      </c>
      <c r="Q610">
        <v>4</v>
      </c>
      <c r="R610">
        <v>60</v>
      </c>
      <c r="S610" s="17" t="s">
        <v>68</v>
      </c>
      <c r="T610" t="s">
        <v>456</v>
      </c>
      <c r="U610">
        <v>4</v>
      </c>
      <c r="V610">
        <v>3</v>
      </c>
      <c r="W610">
        <v>3</v>
      </c>
      <c r="AA610">
        <v>1137</v>
      </c>
      <c r="AB610" t="s">
        <v>155</v>
      </c>
    </row>
    <row r="611" spans="1:28" hidden="1" x14ac:dyDescent="0.25">
      <c r="A611" s="16" t="s">
        <v>203</v>
      </c>
      <c r="B611" s="17" t="s">
        <v>2564</v>
      </c>
      <c r="C611">
        <v>15</v>
      </c>
      <c r="D611" s="34">
        <v>5</v>
      </c>
      <c r="E611" s="28" t="str">
        <f>VLOOKUP(U611, method!$A$1:$B$15, 2, 0)</f>
        <v>中前</v>
      </c>
      <c r="F611">
        <v>8</v>
      </c>
      <c r="G611">
        <v>116</v>
      </c>
      <c r="H611" s="44">
        <v>1200</v>
      </c>
      <c r="I611" s="23" t="s">
        <v>39</v>
      </c>
      <c r="J611">
        <v>1</v>
      </c>
      <c r="K611">
        <v>9.83</v>
      </c>
      <c r="L611">
        <v>11</v>
      </c>
      <c r="M611">
        <v>9</v>
      </c>
      <c r="N611">
        <v>22</v>
      </c>
      <c r="O611" t="s">
        <v>545</v>
      </c>
      <c r="P611" s="35" t="s">
        <v>455</v>
      </c>
      <c r="Q611">
        <v>3</v>
      </c>
      <c r="R611">
        <v>61</v>
      </c>
      <c r="S611" s="17" t="s">
        <v>68</v>
      </c>
      <c r="T611" t="s">
        <v>637</v>
      </c>
      <c r="U611">
        <v>6</v>
      </c>
      <c r="V611">
        <v>5</v>
      </c>
      <c r="W611">
        <v>5</v>
      </c>
      <c r="AA611">
        <v>1130</v>
      </c>
      <c r="AB611" t="s">
        <v>155</v>
      </c>
    </row>
    <row r="612" spans="1:28" hidden="1" x14ac:dyDescent="0.25">
      <c r="A612" s="16" t="s">
        <v>203</v>
      </c>
      <c r="B612" s="18" t="s">
        <v>2566</v>
      </c>
      <c r="C612">
        <v>5</v>
      </c>
      <c r="D612" s="34">
        <v>4</v>
      </c>
      <c r="E612" s="28" t="str">
        <f>VLOOKUP(U612, method!$A$1:$B$15, 2, 0)</f>
        <v>中前</v>
      </c>
      <c r="F612">
        <v>3</v>
      </c>
      <c r="G612">
        <v>128</v>
      </c>
      <c r="H612" s="44">
        <v>1200</v>
      </c>
      <c r="I612" s="15" t="s">
        <v>441</v>
      </c>
      <c r="J612">
        <v>1</v>
      </c>
      <c r="K612">
        <v>9.85</v>
      </c>
      <c r="L612">
        <v>9</v>
      </c>
      <c r="M612">
        <v>7</v>
      </c>
      <c r="N612">
        <v>25</v>
      </c>
      <c r="O612" s="31" t="s">
        <v>439</v>
      </c>
      <c r="P612" s="35" t="s">
        <v>436</v>
      </c>
      <c r="Q612">
        <v>4</v>
      </c>
      <c r="R612">
        <v>58</v>
      </c>
      <c r="S612" s="23" t="s">
        <v>279</v>
      </c>
      <c r="T612" s="10" t="s">
        <v>442</v>
      </c>
      <c r="U612">
        <v>5</v>
      </c>
      <c r="V612">
        <v>5</v>
      </c>
      <c r="W612">
        <v>4</v>
      </c>
      <c r="AA612">
        <v>1112</v>
      </c>
      <c r="AB612" t="s">
        <v>30</v>
      </c>
    </row>
    <row r="613" spans="1:28" hidden="1" x14ac:dyDescent="0.25">
      <c r="A613" s="16" t="s">
        <v>203</v>
      </c>
      <c r="B613" s="18" t="s">
        <v>2566</v>
      </c>
      <c r="C613">
        <v>2.9</v>
      </c>
      <c r="D613" s="33">
        <v>2</v>
      </c>
      <c r="E613" s="28" t="str">
        <f>VLOOKUP(U613, method!$A$1:$B$15, 2, 0)</f>
        <v>中前</v>
      </c>
      <c r="F613">
        <v>2</v>
      </c>
      <c r="G613">
        <v>124</v>
      </c>
      <c r="H613" s="44">
        <v>1200</v>
      </c>
      <c r="I613" s="15" t="s">
        <v>441</v>
      </c>
      <c r="J613">
        <v>1</v>
      </c>
      <c r="K613">
        <v>10.199999999999999</v>
      </c>
      <c r="L613">
        <v>11</v>
      </c>
      <c r="M613">
        <v>6</v>
      </c>
      <c r="N613">
        <v>25</v>
      </c>
      <c r="O613" s="30" t="s">
        <v>445</v>
      </c>
      <c r="P613" s="35" t="s">
        <v>436</v>
      </c>
      <c r="Q613">
        <v>4</v>
      </c>
      <c r="R613">
        <v>56</v>
      </c>
      <c r="S613" s="23" t="s">
        <v>279</v>
      </c>
      <c r="T613" s="10" t="s">
        <v>376</v>
      </c>
      <c r="U613">
        <v>6</v>
      </c>
      <c r="V613">
        <v>5</v>
      </c>
      <c r="W613">
        <v>2</v>
      </c>
      <c r="AA613">
        <v>1102</v>
      </c>
      <c r="AB613" t="s">
        <v>863</v>
      </c>
    </row>
    <row r="614" spans="1:28" hidden="1" x14ac:dyDescent="0.25">
      <c r="A614" s="16" t="s">
        <v>203</v>
      </c>
      <c r="B614" s="18" t="s">
        <v>2566</v>
      </c>
      <c r="C614">
        <v>5.2</v>
      </c>
      <c r="D614" s="34">
        <v>5</v>
      </c>
      <c r="E614" s="29" t="str">
        <f>VLOOKUP(U614, method!$A$1:$B$15, 2, 0)</f>
        <v>留後</v>
      </c>
      <c r="F614">
        <v>12</v>
      </c>
      <c r="G614">
        <v>134</v>
      </c>
      <c r="H614" s="44">
        <v>1200</v>
      </c>
      <c r="I614" s="23" t="s">
        <v>39</v>
      </c>
      <c r="J614">
        <v>1</v>
      </c>
      <c r="K614">
        <v>11.29</v>
      </c>
      <c r="L614">
        <v>4</v>
      </c>
      <c r="M614">
        <v>6</v>
      </c>
      <c r="N614">
        <v>25</v>
      </c>
      <c r="O614" s="31" t="s">
        <v>439</v>
      </c>
      <c r="P614" s="36" t="s">
        <v>440</v>
      </c>
      <c r="Q614">
        <v>4</v>
      </c>
      <c r="R614">
        <v>58</v>
      </c>
      <c r="S614" s="23" t="s">
        <v>279</v>
      </c>
      <c r="T614" t="s">
        <v>533</v>
      </c>
      <c r="U614">
        <v>11</v>
      </c>
      <c r="V614">
        <v>11</v>
      </c>
      <c r="W614">
        <v>5</v>
      </c>
      <c r="AA614">
        <v>1122</v>
      </c>
      <c r="AB614" t="s">
        <v>16</v>
      </c>
    </row>
    <row r="615" spans="1:28" hidden="1" x14ac:dyDescent="0.25">
      <c r="A615" s="16" t="s">
        <v>203</v>
      </c>
      <c r="B615" s="18" t="s">
        <v>2566</v>
      </c>
      <c r="C615">
        <v>10</v>
      </c>
      <c r="D615" s="33">
        <v>3</v>
      </c>
      <c r="E615" s="28" t="str">
        <f>VLOOKUP(U615, method!$A$1:$B$15, 2, 0)</f>
        <v>中前</v>
      </c>
      <c r="F615">
        <v>7</v>
      </c>
      <c r="G615">
        <v>133</v>
      </c>
      <c r="H615" s="44">
        <v>1200</v>
      </c>
      <c r="I615" s="23" t="s">
        <v>39</v>
      </c>
      <c r="J615">
        <v>1</v>
      </c>
      <c r="K615">
        <v>10.08</v>
      </c>
      <c r="L615">
        <v>14</v>
      </c>
      <c r="M615">
        <v>5</v>
      </c>
      <c r="N615">
        <v>25</v>
      </c>
      <c r="O615" s="30" t="s">
        <v>445</v>
      </c>
      <c r="P615" s="35" t="s">
        <v>436</v>
      </c>
      <c r="Q615">
        <v>4</v>
      </c>
      <c r="R615">
        <v>58</v>
      </c>
      <c r="S615" s="23" t="s">
        <v>279</v>
      </c>
      <c r="T615" s="10" t="s">
        <v>526</v>
      </c>
      <c r="U615">
        <v>4</v>
      </c>
      <c r="V615">
        <v>3</v>
      </c>
      <c r="W615">
        <v>3</v>
      </c>
      <c r="AA615">
        <v>1113</v>
      </c>
      <c r="AB615" t="s">
        <v>867</v>
      </c>
    </row>
    <row r="616" spans="1:28" hidden="1" x14ac:dyDescent="0.25">
      <c r="A616" s="16" t="s">
        <v>203</v>
      </c>
      <c r="B616" s="18" t="s">
        <v>2566</v>
      </c>
      <c r="C616">
        <v>5.0999999999999996</v>
      </c>
      <c r="D616" s="33">
        <v>3</v>
      </c>
      <c r="E616" s="26" t="str">
        <f>VLOOKUP(U616, method!$A$1:$B$15, 2, 0)</f>
        <v>放頭</v>
      </c>
      <c r="F616">
        <v>2</v>
      </c>
      <c r="G616">
        <v>135</v>
      </c>
      <c r="H616" s="44">
        <v>1200</v>
      </c>
      <c r="I616" s="23" t="s">
        <v>39</v>
      </c>
      <c r="J616">
        <v>1</v>
      </c>
      <c r="K616">
        <v>10.119999999999999</v>
      </c>
      <c r="L616">
        <v>23</v>
      </c>
      <c r="M616">
        <v>4</v>
      </c>
      <c r="N616">
        <v>25</v>
      </c>
      <c r="O616" s="31" t="s">
        <v>435</v>
      </c>
      <c r="P616" s="35" t="s">
        <v>455</v>
      </c>
      <c r="Q616">
        <v>4</v>
      </c>
      <c r="R616">
        <v>59</v>
      </c>
      <c r="S616" s="23" t="s">
        <v>279</v>
      </c>
      <c r="T616" s="10" t="s">
        <v>498</v>
      </c>
      <c r="U616">
        <v>3</v>
      </c>
      <c r="V616">
        <v>6</v>
      </c>
      <c r="W616">
        <v>3</v>
      </c>
      <c r="AA616">
        <v>1113</v>
      </c>
      <c r="AB616" t="s">
        <v>30</v>
      </c>
    </row>
    <row r="617" spans="1:28" hidden="1" x14ac:dyDescent="0.25">
      <c r="A617" s="16" t="s">
        <v>203</v>
      </c>
      <c r="B617" s="18" t="s">
        <v>2566</v>
      </c>
      <c r="C617">
        <v>8.8000000000000007</v>
      </c>
      <c r="D617">
        <v>7</v>
      </c>
      <c r="E617" s="29" t="str">
        <f>VLOOKUP(U617, method!$A$1:$B$15, 2, 0)</f>
        <v>留後</v>
      </c>
      <c r="F617">
        <v>10</v>
      </c>
      <c r="G617">
        <v>135</v>
      </c>
      <c r="H617" s="44">
        <v>1200</v>
      </c>
      <c r="I617" s="23" t="s">
        <v>39</v>
      </c>
      <c r="J617">
        <v>1</v>
      </c>
      <c r="K617">
        <v>10.3</v>
      </c>
      <c r="L617">
        <v>12</v>
      </c>
      <c r="M617">
        <v>3</v>
      </c>
      <c r="N617">
        <v>25</v>
      </c>
      <c r="O617" s="31" t="s">
        <v>439</v>
      </c>
      <c r="P617" s="35" t="s">
        <v>436</v>
      </c>
      <c r="Q617">
        <v>4</v>
      </c>
      <c r="R617">
        <v>59</v>
      </c>
      <c r="S617" s="23" t="s">
        <v>279</v>
      </c>
      <c r="T617" t="s">
        <v>495</v>
      </c>
      <c r="U617">
        <v>12</v>
      </c>
      <c r="V617">
        <v>12</v>
      </c>
      <c r="W617">
        <v>7</v>
      </c>
      <c r="AA617">
        <v>1110</v>
      </c>
      <c r="AB617" t="s">
        <v>30</v>
      </c>
    </row>
    <row r="618" spans="1:28" hidden="1" x14ac:dyDescent="0.25">
      <c r="A618" s="16" t="s">
        <v>203</v>
      </c>
      <c r="B618" s="18" t="s">
        <v>2566</v>
      </c>
      <c r="C618">
        <v>3.2</v>
      </c>
      <c r="D618">
        <v>6</v>
      </c>
      <c r="E618" s="29" t="str">
        <f>VLOOKUP(U618, method!$A$1:$B$15, 2, 0)</f>
        <v>留後</v>
      </c>
      <c r="F618">
        <v>8</v>
      </c>
      <c r="G618">
        <v>134</v>
      </c>
      <c r="H618" s="44">
        <v>1200</v>
      </c>
      <c r="I618" s="20" t="s">
        <v>408</v>
      </c>
      <c r="J618">
        <v>1</v>
      </c>
      <c r="K618">
        <v>10.17</v>
      </c>
      <c r="L618">
        <v>19</v>
      </c>
      <c r="M618">
        <v>2</v>
      </c>
      <c r="N618">
        <v>25</v>
      </c>
      <c r="O618" s="30" t="s">
        <v>445</v>
      </c>
      <c r="P618" s="35" t="s">
        <v>455</v>
      </c>
      <c r="Q618">
        <v>4</v>
      </c>
      <c r="R618">
        <v>59</v>
      </c>
      <c r="S618" s="23" t="s">
        <v>279</v>
      </c>
      <c r="T618" s="10" t="s">
        <v>442</v>
      </c>
      <c r="U618">
        <v>11</v>
      </c>
      <c r="V618">
        <v>11</v>
      </c>
      <c r="W618">
        <v>6</v>
      </c>
      <c r="AA618">
        <v>1116</v>
      </c>
      <c r="AB618" t="s">
        <v>30</v>
      </c>
    </row>
    <row r="619" spans="1:28" hidden="1" x14ac:dyDescent="0.25">
      <c r="A619" s="16" t="s">
        <v>203</v>
      </c>
      <c r="B619" s="18" t="s">
        <v>2566</v>
      </c>
      <c r="C619">
        <v>4</v>
      </c>
      <c r="D619" s="33">
        <v>1</v>
      </c>
      <c r="E619" s="27" t="str">
        <f>VLOOKUP(U619, method!$A$1:$B$15, 2, 0)</f>
        <v>中後</v>
      </c>
      <c r="F619">
        <v>8</v>
      </c>
      <c r="G619">
        <v>128</v>
      </c>
      <c r="H619" s="44">
        <v>1200</v>
      </c>
      <c r="I619" s="23" t="s">
        <v>39</v>
      </c>
      <c r="J619">
        <v>1</v>
      </c>
      <c r="K619">
        <v>10.14</v>
      </c>
      <c r="L619">
        <v>5</v>
      </c>
      <c r="M619">
        <v>2</v>
      </c>
      <c r="N619">
        <v>25</v>
      </c>
      <c r="O619" s="31" t="s">
        <v>439</v>
      </c>
      <c r="P619" s="35" t="s">
        <v>455</v>
      </c>
      <c r="Q619">
        <v>4</v>
      </c>
      <c r="R619">
        <v>52</v>
      </c>
      <c r="S619" s="23" t="s">
        <v>279</v>
      </c>
      <c r="T619" s="10" t="s">
        <v>597</v>
      </c>
      <c r="U619">
        <v>10</v>
      </c>
      <c r="V619">
        <v>9</v>
      </c>
      <c r="W619">
        <v>1</v>
      </c>
      <c r="AA619">
        <v>1108</v>
      </c>
      <c r="AB619" t="s">
        <v>30</v>
      </c>
    </row>
    <row r="620" spans="1:28" hidden="1" x14ac:dyDescent="0.25">
      <c r="A620" s="16" t="s">
        <v>203</v>
      </c>
      <c r="B620" s="18" t="s">
        <v>2566</v>
      </c>
      <c r="C620">
        <v>3</v>
      </c>
      <c r="D620" s="33">
        <v>3</v>
      </c>
      <c r="E620" s="26" t="str">
        <f>VLOOKUP(U620, method!$A$1:$B$15, 2, 0)</f>
        <v>放頭</v>
      </c>
      <c r="F620">
        <v>7</v>
      </c>
      <c r="G620">
        <v>127</v>
      </c>
      <c r="H620" s="44">
        <v>1200</v>
      </c>
      <c r="I620" s="23" t="s">
        <v>39</v>
      </c>
      <c r="J620">
        <v>1</v>
      </c>
      <c r="K620">
        <v>10.220000000000001</v>
      </c>
      <c r="L620">
        <v>22</v>
      </c>
      <c r="M620">
        <v>1</v>
      </c>
      <c r="N620">
        <v>25</v>
      </c>
      <c r="O620" s="31" t="s">
        <v>435</v>
      </c>
      <c r="P620" s="35" t="s">
        <v>455</v>
      </c>
      <c r="Q620">
        <v>4</v>
      </c>
      <c r="R620">
        <v>52</v>
      </c>
      <c r="S620" s="23" t="s">
        <v>279</v>
      </c>
      <c r="T620" s="10" t="s">
        <v>452</v>
      </c>
      <c r="U620">
        <v>3</v>
      </c>
      <c r="V620">
        <v>2</v>
      </c>
      <c r="W620">
        <v>3</v>
      </c>
      <c r="AA620">
        <v>1106</v>
      </c>
      <c r="AB620" t="s">
        <v>30</v>
      </c>
    </row>
    <row r="621" spans="1:28" hidden="1" x14ac:dyDescent="0.25">
      <c r="A621" s="16" t="s">
        <v>203</v>
      </c>
      <c r="B621" s="18" t="s">
        <v>2566</v>
      </c>
      <c r="C621">
        <v>6.1</v>
      </c>
      <c r="D621" s="33">
        <v>1</v>
      </c>
      <c r="E621" s="28" t="str">
        <f>VLOOKUP(U621, method!$A$1:$B$15, 2, 0)</f>
        <v>中前</v>
      </c>
      <c r="F621">
        <v>2</v>
      </c>
      <c r="G621">
        <v>120</v>
      </c>
      <c r="H621" s="44">
        <v>1200</v>
      </c>
      <c r="I621" s="23" t="s">
        <v>39</v>
      </c>
      <c r="J621">
        <v>1</v>
      </c>
      <c r="K621">
        <v>9.7899999999999991</v>
      </c>
      <c r="L621">
        <v>8</v>
      </c>
      <c r="M621">
        <v>1</v>
      </c>
      <c r="N621">
        <v>25</v>
      </c>
      <c r="O621" s="31" t="s">
        <v>439</v>
      </c>
      <c r="P621" s="35" t="s">
        <v>455</v>
      </c>
      <c r="Q621">
        <v>4</v>
      </c>
      <c r="R621">
        <v>45</v>
      </c>
      <c r="S621" s="23" t="s">
        <v>279</v>
      </c>
      <c r="T621" s="10" t="s">
        <v>597</v>
      </c>
      <c r="U621">
        <v>5</v>
      </c>
      <c r="V621">
        <v>4</v>
      </c>
      <c r="W621">
        <v>1</v>
      </c>
      <c r="AA621">
        <v>1122</v>
      </c>
      <c r="AB621" t="s">
        <v>30</v>
      </c>
    </row>
    <row r="622" spans="1:28" hidden="1" x14ac:dyDescent="0.25">
      <c r="A622" s="16" t="s">
        <v>203</v>
      </c>
      <c r="B622" s="18" t="s">
        <v>2566</v>
      </c>
      <c r="C622">
        <v>24</v>
      </c>
      <c r="D622" s="34">
        <v>4</v>
      </c>
      <c r="E622" s="29" t="str">
        <f>VLOOKUP(U622, method!$A$1:$B$15, 2, 0)</f>
        <v>留後</v>
      </c>
      <c r="F622">
        <v>12</v>
      </c>
      <c r="G622">
        <v>121</v>
      </c>
      <c r="H622" s="44">
        <v>1200</v>
      </c>
      <c r="I622" s="24" t="s">
        <v>146</v>
      </c>
      <c r="J622">
        <v>1</v>
      </c>
      <c r="K622">
        <v>9.2100000000000009</v>
      </c>
      <c r="L622">
        <v>22</v>
      </c>
      <c r="M622">
        <v>12</v>
      </c>
      <c r="N622">
        <v>24</v>
      </c>
      <c r="O622" t="s">
        <v>491</v>
      </c>
      <c r="P622" s="35" t="s">
        <v>455</v>
      </c>
      <c r="Q622">
        <v>4</v>
      </c>
      <c r="R622">
        <v>45</v>
      </c>
      <c r="S622" s="23" t="s">
        <v>279</v>
      </c>
      <c r="T622" s="10">
        <v>1</v>
      </c>
      <c r="U622">
        <v>12</v>
      </c>
      <c r="V622">
        <v>11</v>
      </c>
      <c r="W622">
        <v>4</v>
      </c>
      <c r="AA622">
        <v>1113</v>
      </c>
      <c r="AB622" t="s">
        <v>1229</v>
      </c>
    </row>
    <row r="623" spans="1:28" hidden="1" x14ac:dyDescent="0.25">
      <c r="A623" s="16" t="s">
        <v>203</v>
      </c>
      <c r="B623" s="18" t="s">
        <v>2566</v>
      </c>
      <c r="C623">
        <v>41</v>
      </c>
      <c r="D623">
        <v>6</v>
      </c>
      <c r="E623" s="29" t="str">
        <f>VLOOKUP(U623, method!$A$1:$B$15, 2, 0)</f>
        <v>留後</v>
      </c>
      <c r="F623">
        <v>10</v>
      </c>
      <c r="G623">
        <v>122</v>
      </c>
      <c r="H623" s="44">
        <v>1200</v>
      </c>
      <c r="I623" s="23" t="s">
        <v>39</v>
      </c>
      <c r="J623">
        <v>1</v>
      </c>
      <c r="K623">
        <v>10.33</v>
      </c>
      <c r="L623">
        <v>27</v>
      </c>
      <c r="M623">
        <v>11</v>
      </c>
      <c r="N623">
        <v>24</v>
      </c>
      <c r="O623" s="31" t="s">
        <v>451</v>
      </c>
      <c r="P623" s="35" t="s">
        <v>455</v>
      </c>
      <c r="Q623">
        <v>4</v>
      </c>
      <c r="R623">
        <v>47</v>
      </c>
      <c r="S623" s="23" t="s">
        <v>279</v>
      </c>
      <c r="T623" t="s">
        <v>495</v>
      </c>
      <c r="U623">
        <v>11</v>
      </c>
      <c r="V623">
        <v>12</v>
      </c>
      <c r="W623">
        <v>6</v>
      </c>
      <c r="AA623">
        <v>1101</v>
      </c>
      <c r="AB623" t="s">
        <v>1230</v>
      </c>
    </row>
    <row r="624" spans="1:28" hidden="1" x14ac:dyDescent="0.25">
      <c r="A624" s="16" t="s">
        <v>203</v>
      </c>
      <c r="B624" s="18" t="s">
        <v>2566</v>
      </c>
      <c r="C624">
        <v>55</v>
      </c>
      <c r="D624">
        <v>10</v>
      </c>
      <c r="E624" s="27" t="str">
        <f>VLOOKUP(U624, method!$A$1:$B$15, 2, 0)</f>
        <v>中後</v>
      </c>
      <c r="F624">
        <v>5</v>
      </c>
      <c r="G624">
        <v>126</v>
      </c>
      <c r="H624" s="46">
        <v>1650</v>
      </c>
      <c r="I624" s="22" t="s">
        <v>470</v>
      </c>
      <c r="J624">
        <v>1</v>
      </c>
      <c r="K624">
        <v>43.01</v>
      </c>
      <c r="L624">
        <v>22</v>
      </c>
      <c r="M624">
        <v>9</v>
      </c>
      <c r="N624">
        <v>24</v>
      </c>
      <c r="O624" t="s">
        <v>511</v>
      </c>
      <c r="P624" s="36" t="s">
        <v>603</v>
      </c>
      <c r="Q624">
        <v>4</v>
      </c>
      <c r="R624">
        <v>50</v>
      </c>
      <c r="S624" s="24" t="s">
        <v>62</v>
      </c>
      <c r="T624" t="s">
        <v>1231</v>
      </c>
      <c r="U624">
        <v>9</v>
      </c>
      <c r="V624">
        <v>9</v>
      </c>
      <c r="W624">
        <v>10</v>
      </c>
      <c r="X624">
        <v>10</v>
      </c>
      <c r="AA624">
        <v>1070</v>
      </c>
      <c r="AB624" t="s">
        <v>1233</v>
      </c>
    </row>
    <row r="625" spans="1:28" hidden="1" x14ac:dyDescent="0.25">
      <c r="A625" s="16" t="s">
        <v>203</v>
      </c>
      <c r="B625" s="18" t="s">
        <v>2566</v>
      </c>
      <c r="C625">
        <v>109</v>
      </c>
      <c r="D625">
        <v>11</v>
      </c>
      <c r="E625" s="29" t="str">
        <f>VLOOKUP(U625, method!$A$1:$B$15, 2, 0)</f>
        <v>留後</v>
      </c>
      <c r="F625">
        <v>4</v>
      </c>
      <c r="G625">
        <v>127</v>
      </c>
      <c r="H625" s="44">
        <v>1200</v>
      </c>
      <c r="I625" s="22" t="s">
        <v>470</v>
      </c>
      <c r="J625">
        <v>1</v>
      </c>
      <c r="K625">
        <v>10.76</v>
      </c>
      <c r="L625">
        <v>15</v>
      </c>
      <c r="M625">
        <v>9</v>
      </c>
      <c r="N625">
        <v>24</v>
      </c>
      <c r="O625" t="s">
        <v>511</v>
      </c>
      <c r="P625" s="35" t="s">
        <v>455</v>
      </c>
      <c r="Q625">
        <v>4</v>
      </c>
      <c r="R625">
        <v>52</v>
      </c>
      <c r="S625" s="24" t="s">
        <v>62</v>
      </c>
      <c r="T625" t="s">
        <v>864</v>
      </c>
      <c r="U625">
        <v>12</v>
      </c>
      <c r="V625">
        <v>12</v>
      </c>
      <c r="W625">
        <v>11</v>
      </c>
      <c r="AA625">
        <v>1062</v>
      </c>
      <c r="AB625" t="s">
        <v>1233</v>
      </c>
    </row>
    <row r="626" spans="1:28" hidden="1" x14ac:dyDescent="0.25">
      <c r="A626" s="16" t="s">
        <v>203</v>
      </c>
      <c r="B626" s="18" t="s">
        <v>2566</v>
      </c>
      <c r="C626">
        <v>91</v>
      </c>
      <c r="D626">
        <v>13</v>
      </c>
      <c r="E626" s="29" t="str">
        <f>VLOOKUP(U626, method!$A$1:$B$15, 2, 0)</f>
        <v>留後</v>
      </c>
      <c r="F626">
        <v>11</v>
      </c>
      <c r="G626">
        <v>131</v>
      </c>
      <c r="H626" s="46">
        <v>1400</v>
      </c>
      <c r="I626" s="22" t="s">
        <v>470</v>
      </c>
      <c r="J626">
        <v>1</v>
      </c>
      <c r="K626">
        <v>24.5</v>
      </c>
      <c r="L626">
        <v>14</v>
      </c>
      <c r="M626">
        <v>7</v>
      </c>
      <c r="N626">
        <v>24</v>
      </c>
      <c r="O626" t="s">
        <v>545</v>
      </c>
      <c r="P626" s="35" t="s">
        <v>455</v>
      </c>
      <c r="Q626">
        <v>4</v>
      </c>
      <c r="R626">
        <v>56</v>
      </c>
      <c r="S626" s="24" t="s">
        <v>62</v>
      </c>
      <c r="T626" t="s">
        <v>1235</v>
      </c>
      <c r="U626">
        <v>13</v>
      </c>
      <c r="V626">
        <v>14</v>
      </c>
      <c r="W626">
        <v>14</v>
      </c>
      <c r="X626">
        <v>13</v>
      </c>
      <c r="AA626">
        <v>1076</v>
      </c>
      <c r="AB626" t="s">
        <v>1233</v>
      </c>
    </row>
    <row r="627" spans="1:28" hidden="1" x14ac:dyDescent="0.25">
      <c r="A627" s="16" t="s">
        <v>203</v>
      </c>
      <c r="B627" s="18" t="s">
        <v>2566</v>
      </c>
      <c r="C627">
        <v>56</v>
      </c>
      <c r="D627">
        <v>7</v>
      </c>
      <c r="E627" s="29" t="str">
        <f>VLOOKUP(U627, method!$A$1:$B$15, 2, 0)</f>
        <v>留後</v>
      </c>
      <c r="F627">
        <v>10</v>
      </c>
      <c r="G627">
        <v>132</v>
      </c>
      <c r="H627" s="44">
        <v>1200</v>
      </c>
      <c r="I627" s="22" t="s">
        <v>470</v>
      </c>
      <c r="J627">
        <v>1</v>
      </c>
      <c r="K627">
        <v>10.5</v>
      </c>
      <c r="L627">
        <v>15</v>
      </c>
      <c r="M627">
        <v>6</v>
      </c>
      <c r="N627">
        <v>24</v>
      </c>
      <c r="O627" t="s">
        <v>511</v>
      </c>
      <c r="P627" s="36" t="s">
        <v>603</v>
      </c>
      <c r="Q627">
        <v>4</v>
      </c>
      <c r="R627">
        <v>58</v>
      </c>
      <c r="S627" s="24" t="s">
        <v>62</v>
      </c>
      <c r="T627" t="s">
        <v>637</v>
      </c>
      <c r="U627">
        <v>11</v>
      </c>
      <c r="V627">
        <v>12</v>
      </c>
      <c r="W627">
        <v>7</v>
      </c>
      <c r="AA627">
        <v>1084</v>
      </c>
      <c r="AB627" t="s">
        <v>1233</v>
      </c>
    </row>
    <row r="628" spans="1:28" hidden="1" x14ac:dyDescent="0.25">
      <c r="A628" s="16" t="s">
        <v>203</v>
      </c>
      <c r="B628" s="18" t="s">
        <v>2566</v>
      </c>
      <c r="C628">
        <v>119</v>
      </c>
      <c r="D628">
        <v>7</v>
      </c>
      <c r="E628" s="29" t="str">
        <f>VLOOKUP(U628, method!$A$1:$B$15, 2, 0)</f>
        <v>留後</v>
      </c>
      <c r="F628">
        <v>9</v>
      </c>
      <c r="G628">
        <v>133</v>
      </c>
      <c r="H628" s="44">
        <v>1200</v>
      </c>
      <c r="I628" s="22" t="s">
        <v>470</v>
      </c>
      <c r="J628">
        <v>1</v>
      </c>
      <c r="K628">
        <v>9.8699999999999992</v>
      </c>
      <c r="L628">
        <v>29</v>
      </c>
      <c r="M628">
        <v>5</v>
      </c>
      <c r="N628">
        <v>24</v>
      </c>
      <c r="O628" t="s">
        <v>511</v>
      </c>
      <c r="P628" s="35" t="s">
        <v>455</v>
      </c>
      <c r="Q628">
        <v>4</v>
      </c>
      <c r="R628">
        <v>60</v>
      </c>
      <c r="S628" s="24" t="s">
        <v>62</v>
      </c>
      <c r="T628" t="s">
        <v>480</v>
      </c>
      <c r="U628">
        <v>11</v>
      </c>
      <c r="V628">
        <v>11</v>
      </c>
      <c r="W628">
        <v>7</v>
      </c>
      <c r="AA628">
        <v>1087</v>
      </c>
      <c r="AB628" t="s">
        <v>1233</v>
      </c>
    </row>
    <row r="629" spans="1:28" hidden="1" x14ac:dyDescent="0.25">
      <c r="A629" s="16" t="s">
        <v>203</v>
      </c>
      <c r="B629" s="18" t="s">
        <v>2566</v>
      </c>
      <c r="C629">
        <v>139</v>
      </c>
      <c r="D629">
        <v>10</v>
      </c>
      <c r="E629" s="28" t="str">
        <f>VLOOKUP(U629, method!$A$1:$B$15, 2, 0)</f>
        <v>中前</v>
      </c>
      <c r="F629">
        <v>1</v>
      </c>
      <c r="G629">
        <v>117</v>
      </c>
      <c r="H629" s="44">
        <v>1200</v>
      </c>
      <c r="I629" s="14" t="s">
        <v>45</v>
      </c>
      <c r="J629">
        <v>1</v>
      </c>
      <c r="K629">
        <v>12.49</v>
      </c>
      <c r="L629">
        <v>1</v>
      </c>
      <c r="M629">
        <v>5</v>
      </c>
      <c r="N629">
        <v>24</v>
      </c>
      <c r="O629" s="31" t="s">
        <v>439</v>
      </c>
      <c r="P629" s="36" t="s">
        <v>440</v>
      </c>
      <c r="Q629">
        <v>3</v>
      </c>
      <c r="R629">
        <v>62</v>
      </c>
      <c r="S629" s="24" t="s">
        <v>62</v>
      </c>
      <c r="T629">
        <v>16</v>
      </c>
      <c r="U629">
        <v>7</v>
      </c>
      <c r="V629">
        <v>9</v>
      </c>
      <c r="W629">
        <v>10</v>
      </c>
      <c r="AA629">
        <v>1082</v>
      </c>
      <c r="AB629" t="s">
        <v>1239</v>
      </c>
    </row>
    <row r="630" spans="1:28" hidden="1" x14ac:dyDescent="0.25">
      <c r="A630" s="16" t="s">
        <v>203</v>
      </c>
      <c r="B630" s="18" t="s">
        <v>2566</v>
      </c>
      <c r="C630">
        <v>125</v>
      </c>
      <c r="D630">
        <v>10</v>
      </c>
      <c r="E630" s="27" t="str">
        <f>VLOOKUP(U630, method!$A$1:$B$15, 2, 0)</f>
        <v>中後</v>
      </c>
      <c r="F630">
        <v>4</v>
      </c>
      <c r="G630">
        <v>120</v>
      </c>
      <c r="H630" s="44">
        <v>1200</v>
      </c>
      <c r="I630" s="23" t="s">
        <v>394</v>
      </c>
      <c r="J630">
        <v>1</v>
      </c>
      <c r="K630">
        <v>15.9</v>
      </c>
      <c r="L630">
        <v>3</v>
      </c>
      <c r="M630">
        <v>4</v>
      </c>
      <c r="N630">
        <v>24</v>
      </c>
      <c r="O630" t="s">
        <v>511</v>
      </c>
      <c r="P630" s="35" t="s">
        <v>455</v>
      </c>
      <c r="Q630">
        <v>3</v>
      </c>
      <c r="R630">
        <v>64</v>
      </c>
      <c r="S630" s="24" t="s">
        <v>62</v>
      </c>
      <c r="T630" t="s">
        <v>1241</v>
      </c>
      <c r="U630">
        <v>10</v>
      </c>
      <c r="V630">
        <v>10</v>
      </c>
      <c r="W630">
        <v>10</v>
      </c>
      <c r="AA630">
        <v>1090</v>
      </c>
      <c r="AB630" t="s">
        <v>1243</v>
      </c>
    </row>
    <row r="631" spans="1:28" hidden="1" x14ac:dyDescent="0.25">
      <c r="A631" s="16" t="s">
        <v>203</v>
      </c>
      <c r="B631" s="18" t="s">
        <v>2566</v>
      </c>
      <c r="C631">
        <v>87</v>
      </c>
      <c r="D631">
        <v>12</v>
      </c>
      <c r="E631" s="28" t="str">
        <f>VLOOKUP(U631, method!$A$1:$B$15, 2, 0)</f>
        <v>中前</v>
      </c>
      <c r="F631">
        <v>6</v>
      </c>
      <c r="G631">
        <v>120</v>
      </c>
      <c r="H631" s="46">
        <v>1000</v>
      </c>
      <c r="I631" s="25" t="s">
        <v>120</v>
      </c>
      <c r="J631">
        <v>0</v>
      </c>
      <c r="K631">
        <v>59.1</v>
      </c>
      <c r="L631">
        <v>21</v>
      </c>
      <c r="M631">
        <v>2</v>
      </c>
      <c r="N631">
        <v>24</v>
      </c>
      <c r="O631" s="31" t="s">
        <v>451</v>
      </c>
      <c r="P631" s="35" t="s">
        <v>455</v>
      </c>
      <c r="Q631">
        <v>3</v>
      </c>
      <c r="R631">
        <v>66</v>
      </c>
      <c r="S631" s="24" t="s">
        <v>62</v>
      </c>
      <c r="T631" t="s">
        <v>567</v>
      </c>
      <c r="U631">
        <v>6</v>
      </c>
      <c r="V631">
        <v>8</v>
      </c>
      <c r="W631">
        <v>12</v>
      </c>
      <c r="AA631">
        <v>1095</v>
      </c>
      <c r="AB631" t="s">
        <v>1246</v>
      </c>
    </row>
    <row r="632" spans="1:28" hidden="1" x14ac:dyDescent="0.25">
      <c r="A632" s="16" t="s">
        <v>203</v>
      </c>
      <c r="B632" s="18" t="s">
        <v>2566</v>
      </c>
      <c r="C632">
        <v>73</v>
      </c>
      <c r="D632">
        <v>14</v>
      </c>
      <c r="E632" s="29" t="str">
        <f>VLOOKUP(U632, method!$A$1:$B$15, 2, 0)</f>
        <v>留後</v>
      </c>
      <c r="F632">
        <v>6</v>
      </c>
      <c r="G632">
        <v>122</v>
      </c>
      <c r="H632" s="46">
        <v>1000</v>
      </c>
      <c r="I632" s="23" t="s">
        <v>394</v>
      </c>
      <c r="J632">
        <v>0</v>
      </c>
      <c r="K632">
        <v>58.85</v>
      </c>
      <c r="L632">
        <v>4</v>
      </c>
      <c r="M632">
        <v>2</v>
      </c>
      <c r="N632">
        <v>24</v>
      </c>
      <c r="O632" t="s">
        <v>469</v>
      </c>
      <c r="P632" s="35" t="s">
        <v>455</v>
      </c>
      <c r="Q632">
        <v>3</v>
      </c>
      <c r="R632">
        <v>66</v>
      </c>
      <c r="S632" s="24" t="s">
        <v>62</v>
      </c>
      <c r="T632" t="s">
        <v>501</v>
      </c>
      <c r="U632">
        <v>12</v>
      </c>
      <c r="V632">
        <v>13</v>
      </c>
      <c r="W632">
        <v>14</v>
      </c>
      <c r="AA632">
        <v>1095</v>
      </c>
      <c r="AB632" t="s">
        <v>1248</v>
      </c>
    </row>
    <row r="633" spans="1:28" hidden="1" x14ac:dyDescent="0.25">
      <c r="A633" s="17" t="s">
        <v>241</v>
      </c>
      <c r="B633" s="19" t="s">
        <v>242</v>
      </c>
      <c r="C633">
        <v>5.8</v>
      </c>
      <c r="D633" s="33">
        <v>1</v>
      </c>
      <c r="E633" s="28" t="str">
        <f>VLOOKUP(U633, method!$A$1:$B$15, 2, 0)</f>
        <v>中前</v>
      </c>
      <c r="F633">
        <v>4</v>
      </c>
      <c r="G633">
        <v>128</v>
      </c>
      <c r="H633" s="46">
        <v>1400</v>
      </c>
      <c r="I633" s="22" t="s">
        <v>33</v>
      </c>
      <c r="J633">
        <v>1</v>
      </c>
      <c r="K633">
        <v>21.78</v>
      </c>
      <c r="L633">
        <v>5</v>
      </c>
      <c r="M633">
        <v>7</v>
      </c>
      <c r="N633">
        <v>25</v>
      </c>
      <c r="O633" t="s">
        <v>631</v>
      </c>
      <c r="P633" s="35" t="s">
        <v>436</v>
      </c>
      <c r="Q633">
        <v>4</v>
      </c>
      <c r="R633">
        <v>53</v>
      </c>
      <c r="S633" s="23" t="s">
        <v>72</v>
      </c>
      <c r="T633" s="10" t="s">
        <v>597</v>
      </c>
      <c r="U633">
        <v>7</v>
      </c>
      <c r="V633">
        <v>6</v>
      </c>
      <c r="W633">
        <v>5</v>
      </c>
      <c r="X633">
        <v>1</v>
      </c>
      <c r="AA633">
        <v>1195</v>
      </c>
      <c r="AB633" t="s">
        <v>23</v>
      </c>
    </row>
    <row r="634" spans="1:28" hidden="1" x14ac:dyDescent="0.25">
      <c r="A634" s="17" t="s">
        <v>241</v>
      </c>
      <c r="B634" s="19" t="s">
        <v>242</v>
      </c>
      <c r="C634">
        <v>9.8000000000000007</v>
      </c>
      <c r="D634" s="34">
        <v>4</v>
      </c>
      <c r="E634" s="29" t="str">
        <f>VLOOKUP(U634, method!$A$1:$B$15, 2, 0)</f>
        <v>留後</v>
      </c>
      <c r="F634">
        <v>12</v>
      </c>
      <c r="G634">
        <v>129</v>
      </c>
      <c r="H634" s="46">
        <v>1400</v>
      </c>
      <c r="I634" s="22" t="s">
        <v>33</v>
      </c>
      <c r="J634">
        <v>1</v>
      </c>
      <c r="K634">
        <v>22.29</v>
      </c>
      <c r="L634">
        <v>14</v>
      </c>
      <c r="M634">
        <v>6</v>
      </c>
      <c r="N634">
        <v>25</v>
      </c>
      <c r="O634" t="s">
        <v>631</v>
      </c>
      <c r="P634" s="35" t="s">
        <v>455</v>
      </c>
      <c r="Q634">
        <v>4</v>
      </c>
      <c r="R634">
        <v>54</v>
      </c>
      <c r="S634" s="23" t="s">
        <v>72</v>
      </c>
      <c r="T634" t="s">
        <v>536</v>
      </c>
      <c r="U634">
        <v>14</v>
      </c>
      <c r="V634">
        <v>14</v>
      </c>
      <c r="W634">
        <v>13</v>
      </c>
      <c r="X634">
        <v>4</v>
      </c>
      <c r="AA634">
        <v>1199</v>
      </c>
      <c r="AB634" t="s">
        <v>23</v>
      </c>
    </row>
    <row r="635" spans="1:28" hidden="1" x14ac:dyDescent="0.25">
      <c r="A635" s="17" t="s">
        <v>241</v>
      </c>
      <c r="B635" s="19" t="s">
        <v>242</v>
      </c>
      <c r="C635">
        <v>3.1</v>
      </c>
      <c r="D635" s="33">
        <v>3</v>
      </c>
      <c r="E635" s="28" t="str">
        <f>VLOOKUP(U635, method!$A$1:$B$15, 2, 0)</f>
        <v>中前</v>
      </c>
      <c r="F635">
        <v>3</v>
      </c>
      <c r="G635">
        <v>130</v>
      </c>
      <c r="H635" s="46">
        <v>1200</v>
      </c>
      <c r="I635" s="22" t="s">
        <v>33</v>
      </c>
      <c r="J635">
        <v>1</v>
      </c>
      <c r="K635">
        <v>9.3800000000000008</v>
      </c>
      <c r="L635">
        <v>21</v>
      </c>
      <c r="M635">
        <v>5</v>
      </c>
      <c r="N635">
        <v>25</v>
      </c>
      <c r="O635" s="31" t="s">
        <v>435</v>
      </c>
      <c r="P635" s="35" t="s">
        <v>436</v>
      </c>
      <c r="Q635">
        <v>4</v>
      </c>
      <c r="R635">
        <v>54</v>
      </c>
      <c r="S635" s="23" t="s">
        <v>72</v>
      </c>
      <c r="T635" s="10">
        <v>1</v>
      </c>
      <c r="U635">
        <v>5</v>
      </c>
      <c r="V635">
        <v>5</v>
      </c>
      <c r="W635">
        <v>3</v>
      </c>
      <c r="AA635">
        <v>1195</v>
      </c>
      <c r="AB635" t="s">
        <v>23</v>
      </c>
    </row>
    <row r="636" spans="1:28" hidden="1" x14ac:dyDescent="0.25">
      <c r="A636" s="17" t="s">
        <v>241</v>
      </c>
      <c r="B636" s="19" t="s">
        <v>242</v>
      </c>
      <c r="C636">
        <v>7.6</v>
      </c>
      <c r="D636">
        <v>9</v>
      </c>
      <c r="E636" s="29" t="str">
        <f>VLOOKUP(U636, method!$A$1:$B$15, 2, 0)</f>
        <v>留後</v>
      </c>
      <c r="F636">
        <v>12</v>
      </c>
      <c r="G636">
        <v>131</v>
      </c>
      <c r="H636" s="46">
        <v>1200</v>
      </c>
      <c r="I636" s="22" t="s">
        <v>33</v>
      </c>
      <c r="J636">
        <v>1</v>
      </c>
      <c r="K636">
        <v>10.029999999999999</v>
      </c>
      <c r="L636">
        <v>30</v>
      </c>
      <c r="M636">
        <v>4</v>
      </c>
      <c r="N636">
        <v>25</v>
      </c>
      <c r="O636" s="31" t="s">
        <v>451</v>
      </c>
      <c r="P636" s="35" t="s">
        <v>436</v>
      </c>
      <c r="Q636">
        <v>4</v>
      </c>
      <c r="R636">
        <v>56</v>
      </c>
      <c r="S636" s="23" t="s">
        <v>72</v>
      </c>
      <c r="T636" t="s">
        <v>519</v>
      </c>
      <c r="U636">
        <v>12</v>
      </c>
      <c r="V636">
        <v>12</v>
      </c>
      <c r="W636">
        <v>9</v>
      </c>
      <c r="AA636">
        <v>1201</v>
      </c>
      <c r="AB636" t="s">
        <v>23</v>
      </c>
    </row>
    <row r="637" spans="1:28" hidden="1" x14ac:dyDescent="0.25">
      <c r="A637" s="17" t="s">
        <v>241</v>
      </c>
      <c r="B637" s="19" t="s">
        <v>242</v>
      </c>
      <c r="C637">
        <v>9.3000000000000007</v>
      </c>
      <c r="D637">
        <v>9</v>
      </c>
      <c r="E637" s="27" t="str">
        <f>VLOOKUP(U637, method!$A$1:$B$15, 2, 0)</f>
        <v>中後</v>
      </c>
      <c r="F637">
        <v>5</v>
      </c>
      <c r="G637">
        <v>134</v>
      </c>
      <c r="H637" s="46">
        <v>1400</v>
      </c>
      <c r="I637" s="19" t="s">
        <v>388</v>
      </c>
      <c r="J637">
        <v>1</v>
      </c>
      <c r="K637">
        <v>22.34</v>
      </c>
      <c r="L637">
        <v>30</v>
      </c>
      <c r="M637">
        <v>3</v>
      </c>
      <c r="N637">
        <v>25</v>
      </c>
      <c r="O637" t="s">
        <v>491</v>
      </c>
      <c r="P637" s="35" t="s">
        <v>455</v>
      </c>
      <c r="Q637">
        <v>4</v>
      </c>
      <c r="R637">
        <v>58</v>
      </c>
      <c r="S637" s="18" t="s">
        <v>188</v>
      </c>
      <c r="T637" t="s">
        <v>637</v>
      </c>
      <c r="U637">
        <v>10</v>
      </c>
      <c r="V637">
        <v>11</v>
      </c>
      <c r="W637">
        <v>10</v>
      </c>
      <c r="X637">
        <v>9</v>
      </c>
      <c r="AA637">
        <v>1181</v>
      </c>
      <c r="AB637" t="s">
        <v>675</v>
      </c>
    </row>
    <row r="638" spans="1:28" hidden="1" x14ac:dyDescent="0.25">
      <c r="A638" s="17" t="s">
        <v>241</v>
      </c>
      <c r="B638" s="19" t="s">
        <v>242</v>
      </c>
      <c r="C638">
        <v>13</v>
      </c>
      <c r="D638" s="34">
        <v>4</v>
      </c>
      <c r="E638" s="28" t="str">
        <f>VLOOKUP(U638, method!$A$1:$B$15, 2, 0)</f>
        <v>中前</v>
      </c>
      <c r="F638">
        <v>6</v>
      </c>
      <c r="G638">
        <v>134</v>
      </c>
      <c r="H638" s="46">
        <v>1200</v>
      </c>
      <c r="I638" s="14" t="s">
        <v>400</v>
      </c>
      <c r="J638">
        <v>1</v>
      </c>
      <c r="K638">
        <v>9.9700000000000006</v>
      </c>
      <c r="L638">
        <v>5</v>
      </c>
      <c r="M638">
        <v>3</v>
      </c>
      <c r="N638">
        <v>25</v>
      </c>
      <c r="O638" s="31" t="s">
        <v>451</v>
      </c>
      <c r="P638" s="35" t="s">
        <v>455</v>
      </c>
      <c r="Q638">
        <v>4</v>
      </c>
      <c r="R638">
        <v>58</v>
      </c>
      <c r="S638" s="18" t="s">
        <v>188</v>
      </c>
      <c r="T638" s="10" t="s">
        <v>552</v>
      </c>
      <c r="U638">
        <v>7</v>
      </c>
      <c r="V638">
        <v>7</v>
      </c>
      <c r="W638">
        <v>4</v>
      </c>
      <c r="AA638">
        <v>1176</v>
      </c>
      <c r="AB638" t="s">
        <v>30</v>
      </c>
    </row>
    <row r="639" spans="1:28" hidden="1" x14ac:dyDescent="0.25">
      <c r="A639" s="17" t="s">
        <v>241</v>
      </c>
      <c r="B639" s="19" t="s">
        <v>242</v>
      </c>
      <c r="C639">
        <v>11</v>
      </c>
      <c r="D639">
        <v>8</v>
      </c>
      <c r="E639" s="29" t="str">
        <f>VLOOKUP(U639, method!$A$1:$B$15, 2, 0)</f>
        <v>留後</v>
      </c>
      <c r="F639">
        <v>4</v>
      </c>
      <c r="G639">
        <v>118</v>
      </c>
      <c r="H639" s="46">
        <v>1200</v>
      </c>
      <c r="I639" s="18" t="s">
        <v>407</v>
      </c>
      <c r="J639">
        <v>1</v>
      </c>
      <c r="K639">
        <v>10.6</v>
      </c>
      <c r="L639">
        <v>19</v>
      </c>
      <c r="M639">
        <v>2</v>
      </c>
      <c r="N639">
        <v>25</v>
      </c>
      <c r="O639" s="30" t="s">
        <v>445</v>
      </c>
      <c r="P639" s="35" t="s">
        <v>455</v>
      </c>
      <c r="Q639">
        <v>3</v>
      </c>
      <c r="R639">
        <v>60</v>
      </c>
      <c r="S639" s="18" t="s">
        <v>188</v>
      </c>
      <c r="T639" t="s">
        <v>519</v>
      </c>
      <c r="U639">
        <v>11</v>
      </c>
      <c r="V639">
        <v>11</v>
      </c>
      <c r="W639">
        <v>8</v>
      </c>
      <c r="AA639">
        <v>1177</v>
      </c>
      <c r="AB639" t="s">
        <v>92</v>
      </c>
    </row>
    <row r="640" spans="1:28" hidden="1" x14ac:dyDescent="0.25">
      <c r="A640" s="17" t="s">
        <v>241</v>
      </c>
      <c r="B640" s="19" t="s">
        <v>242</v>
      </c>
      <c r="C640">
        <v>18</v>
      </c>
      <c r="D640">
        <v>10</v>
      </c>
      <c r="E640" s="28" t="str">
        <f>VLOOKUP(U640, method!$A$1:$B$15, 2, 0)</f>
        <v>中前</v>
      </c>
      <c r="F640">
        <v>3</v>
      </c>
      <c r="G640">
        <v>122</v>
      </c>
      <c r="H640" s="46">
        <v>1200</v>
      </c>
      <c r="I640" s="24" t="s">
        <v>146</v>
      </c>
      <c r="J640">
        <v>1</v>
      </c>
      <c r="K640">
        <v>10.17</v>
      </c>
      <c r="L640">
        <v>26</v>
      </c>
      <c r="M640">
        <v>1</v>
      </c>
      <c r="N640">
        <v>25</v>
      </c>
      <c r="O640" t="s">
        <v>491</v>
      </c>
      <c r="P640" s="35" t="s">
        <v>455</v>
      </c>
      <c r="Q640">
        <v>3</v>
      </c>
      <c r="R640">
        <v>62</v>
      </c>
      <c r="S640" s="18" t="s">
        <v>188</v>
      </c>
      <c r="T640">
        <v>3</v>
      </c>
      <c r="U640">
        <v>7</v>
      </c>
      <c r="V640">
        <v>7</v>
      </c>
      <c r="W640">
        <v>10</v>
      </c>
      <c r="AA640">
        <v>1181</v>
      </c>
      <c r="AB640" t="s">
        <v>113</v>
      </c>
    </row>
    <row r="641" spans="1:28" hidden="1" x14ac:dyDescent="0.25">
      <c r="A641" s="17" t="s">
        <v>241</v>
      </c>
      <c r="B641" s="19" t="s">
        <v>242</v>
      </c>
      <c r="C641">
        <v>7.3</v>
      </c>
      <c r="D641">
        <v>8</v>
      </c>
      <c r="E641" s="26" t="str">
        <f>VLOOKUP(U641, method!$A$1:$B$15, 2, 0)</f>
        <v>放頭</v>
      </c>
      <c r="F641">
        <v>6</v>
      </c>
      <c r="G641">
        <v>121</v>
      </c>
      <c r="H641" s="46">
        <v>1200</v>
      </c>
      <c r="I641" s="19" t="s">
        <v>388</v>
      </c>
      <c r="J641">
        <v>1</v>
      </c>
      <c r="K641">
        <v>10.199999999999999</v>
      </c>
      <c r="L641">
        <v>1</v>
      </c>
      <c r="M641">
        <v>1</v>
      </c>
      <c r="N641">
        <v>25</v>
      </c>
      <c r="O641" t="s">
        <v>532</v>
      </c>
      <c r="P641" s="35" t="s">
        <v>455</v>
      </c>
      <c r="Q641">
        <v>3</v>
      </c>
      <c r="R641">
        <v>64</v>
      </c>
      <c r="S641" s="18" t="s">
        <v>188</v>
      </c>
      <c r="T641" t="s">
        <v>533</v>
      </c>
      <c r="U641">
        <v>3</v>
      </c>
      <c r="V641">
        <v>4</v>
      </c>
      <c r="W641">
        <v>8</v>
      </c>
      <c r="AA641">
        <v>1174</v>
      </c>
      <c r="AB641" t="s">
        <v>113</v>
      </c>
    </row>
    <row r="642" spans="1:28" hidden="1" x14ac:dyDescent="0.25">
      <c r="A642" s="17" t="s">
        <v>241</v>
      </c>
      <c r="B642" s="19" t="s">
        <v>242</v>
      </c>
      <c r="C642">
        <v>22</v>
      </c>
      <c r="D642">
        <v>10</v>
      </c>
      <c r="E642" s="29" t="str">
        <f>VLOOKUP(U642, method!$A$1:$B$15, 2, 0)</f>
        <v>留後</v>
      </c>
      <c r="F642">
        <v>12</v>
      </c>
      <c r="G642">
        <v>122</v>
      </c>
      <c r="H642" s="46">
        <v>1200</v>
      </c>
      <c r="I642" s="24" t="s">
        <v>389</v>
      </c>
      <c r="J642">
        <v>1</v>
      </c>
      <c r="K642">
        <v>17.32</v>
      </c>
      <c r="L642">
        <v>15</v>
      </c>
      <c r="M642">
        <v>12</v>
      </c>
      <c r="N642">
        <v>24</v>
      </c>
      <c r="O642" t="s">
        <v>631</v>
      </c>
      <c r="P642" s="35" t="s">
        <v>455</v>
      </c>
      <c r="Q642">
        <v>3</v>
      </c>
      <c r="R642">
        <v>64</v>
      </c>
      <c r="S642" s="18" t="s">
        <v>188</v>
      </c>
      <c r="T642" t="s">
        <v>1254</v>
      </c>
      <c r="U642">
        <v>12</v>
      </c>
      <c r="V642">
        <v>11</v>
      </c>
      <c r="W642">
        <v>10</v>
      </c>
      <c r="AA642">
        <v>1184</v>
      </c>
      <c r="AB642" t="s">
        <v>321</v>
      </c>
    </row>
    <row r="643" spans="1:28" hidden="1" x14ac:dyDescent="0.25">
      <c r="A643" s="17" t="s">
        <v>241</v>
      </c>
      <c r="B643" s="19" t="s">
        <v>242</v>
      </c>
      <c r="C643">
        <v>50</v>
      </c>
      <c r="D643" s="34">
        <v>5</v>
      </c>
      <c r="E643" s="29" t="str">
        <f>VLOOKUP(U643, method!$A$1:$B$15, 2, 0)</f>
        <v>留後</v>
      </c>
      <c r="F643">
        <v>12</v>
      </c>
      <c r="G643">
        <v>119</v>
      </c>
      <c r="H643" s="46">
        <v>1200</v>
      </c>
      <c r="I643" s="24" t="s">
        <v>389</v>
      </c>
      <c r="J643">
        <v>1</v>
      </c>
      <c r="K643">
        <v>8.9700000000000006</v>
      </c>
      <c r="L643">
        <v>24</v>
      </c>
      <c r="M643">
        <v>11</v>
      </c>
      <c r="N643">
        <v>24</v>
      </c>
      <c r="O643" t="s">
        <v>532</v>
      </c>
      <c r="P643" s="35" t="s">
        <v>436</v>
      </c>
      <c r="Q643">
        <v>3</v>
      </c>
      <c r="R643">
        <v>64</v>
      </c>
      <c r="S643" s="18" t="s">
        <v>188</v>
      </c>
      <c r="T643" t="s">
        <v>529</v>
      </c>
      <c r="U643">
        <v>12</v>
      </c>
      <c r="V643">
        <v>10</v>
      </c>
      <c r="W643">
        <v>5</v>
      </c>
      <c r="AA643">
        <v>1176</v>
      </c>
      <c r="AB643" t="s">
        <v>100</v>
      </c>
    </row>
    <row r="644" spans="1:28" hidden="1" x14ac:dyDescent="0.25">
      <c r="A644" s="17" t="s">
        <v>241</v>
      </c>
      <c r="B644" s="20" t="s">
        <v>244</v>
      </c>
      <c r="C644">
        <v>7.8</v>
      </c>
      <c r="D644">
        <v>8</v>
      </c>
      <c r="E644" s="26" t="str">
        <f>VLOOKUP(U644, method!$A$1:$B$15, 2, 0)</f>
        <v>放頭</v>
      </c>
      <c r="F644">
        <v>6</v>
      </c>
      <c r="G644">
        <v>134</v>
      </c>
      <c r="H644" s="46">
        <v>1800</v>
      </c>
      <c r="I644" s="18" t="s">
        <v>12</v>
      </c>
      <c r="J644">
        <v>1</v>
      </c>
      <c r="K644">
        <v>52.14</v>
      </c>
      <c r="L644">
        <v>4</v>
      </c>
      <c r="M644">
        <v>6</v>
      </c>
      <c r="N644">
        <v>25</v>
      </c>
      <c r="O644" s="31" t="s">
        <v>439</v>
      </c>
      <c r="P644" s="36" t="s">
        <v>440</v>
      </c>
      <c r="Q644">
        <v>4</v>
      </c>
      <c r="R644">
        <v>59</v>
      </c>
      <c r="S644" s="18" t="s">
        <v>188</v>
      </c>
      <c r="T644">
        <v>6</v>
      </c>
      <c r="U644">
        <v>3</v>
      </c>
      <c r="V644">
        <v>4</v>
      </c>
      <c r="W644">
        <v>5</v>
      </c>
      <c r="X644">
        <v>6</v>
      </c>
      <c r="Y644">
        <v>8</v>
      </c>
      <c r="AA644">
        <v>1045</v>
      </c>
      <c r="AB644" t="s">
        <v>30</v>
      </c>
    </row>
    <row r="645" spans="1:28" hidden="1" x14ac:dyDescent="0.25">
      <c r="A645" s="17" t="s">
        <v>241</v>
      </c>
      <c r="B645" s="20" t="s">
        <v>244</v>
      </c>
      <c r="C645">
        <v>4.9000000000000004</v>
      </c>
      <c r="D645">
        <v>8</v>
      </c>
      <c r="E645" s="29" t="str">
        <f>VLOOKUP(U645, method!$A$1:$B$15, 2, 0)</f>
        <v>留後</v>
      </c>
      <c r="F645">
        <v>12</v>
      </c>
      <c r="G645">
        <v>135</v>
      </c>
      <c r="H645" s="44">
        <v>1650</v>
      </c>
      <c r="I645" s="18" t="s">
        <v>12</v>
      </c>
      <c r="J645">
        <v>1</v>
      </c>
      <c r="K645">
        <v>40.35</v>
      </c>
      <c r="L645">
        <v>14</v>
      </c>
      <c r="M645">
        <v>5</v>
      </c>
      <c r="N645">
        <v>25</v>
      </c>
      <c r="O645" s="30" t="s">
        <v>445</v>
      </c>
      <c r="P645" s="35" t="s">
        <v>436</v>
      </c>
      <c r="Q645">
        <v>4</v>
      </c>
      <c r="R645">
        <v>59</v>
      </c>
      <c r="S645" s="18" t="s">
        <v>188</v>
      </c>
      <c r="T645" t="s">
        <v>495</v>
      </c>
      <c r="U645">
        <v>12</v>
      </c>
      <c r="V645">
        <v>12</v>
      </c>
      <c r="W645">
        <v>11</v>
      </c>
      <c r="X645">
        <v>8</v>
      </c>
      <c r="AA645">
        <v>1044</v>
      </c>
      <c r="AB645" t="s">
        <v>30</v>
      </c>
    </row>
    <row r="646" spans="1:28" hidden="1" x14ac:dyDescent="0.25">
      <c r="A646" s="17" t="s">
        <v>241</v>
      </c>
      <c r="B646" s="20" t="s">
        <v>244</v>
      </c>
      <c r="C646">
        <v>3.6</v>
      </c>
      <c r="D646" s="33">
        <v>1</v>
      </c>
      <c r="E646" s="29" t="str">
        <f>VLOOKUP(U646, method!$A$1:$B$15, 2, 0)</f>
        <v>留後</v>
      </c>
      <c r="F646">
        <v>8</v>
      </c>
      <c r="G646">
        <v>128</v>
      </c>
      <c r="H646" s="44">
        <v>1650</v>
      </c>
      <c r="I646" s="18" t="s">
        <v>12</v>
      </c>
      <c r="J646">
        <v>1</v>
      </c>
      <c r="K646">
        <v>39.46</v>
      </c>
      <c r="L646">
        <v>16</v>
      </c>
      <c r="M646">
        <v>4</v>
      </c>
      <c r="N646">
        <v>25</v>
      </c>
      <c r="O646" s="30" t="s">
        <v>445</v>
      </c>
      <c r="P646" s="35" t="s">
        <v>436</v>
      </c>
      <c r="Q646">
        <v>4</v>
      </c>
      <c r="R646">
        <v>52</v>
      </c>
      <c r="S646" s="18" t="s">
        <v>188</v>
      </c>
      <c r="T646" s="10" t="s">
        <v>376</v>
      </c>
      <c r="U646">
        <v>11</v>
      </c>
      <c r="V646">
        <v>10</v>
      </c>
      <c r="W646">
        <v>10</v>
      </c>
      <c r="X646">
        <v>1</v>
      </c>
      <c r="AA646">
        <v>1036</v>
      </c>
      <c r="AB646" t="s">
        <v>30</v>
      </c>
    </row>
    <row r="647" spans="1:28" hidden="1" x14ac:dyDescent="0.25">
      <c r="A647" s="17" t="s">
        <v>241</v>
      </c>
      <c r="B647" s="20" t="s">
        <v>244</v>
      </c>
      <c r="C647">
        <v>5.7</v>
      </c>
      <c r="D647" s="33">
        <v>1</v>
      </c>
      <c r="E647" s="27" t="str">
        <f>VLOOKUP(U647, method!$A$1:$B$15, 2, 0)</f>
        <v>中後</v>
      </c>
      <c r="F647">
        <v>6</v>
      </c>
      <c r="G647">
        <v>121</v>
      </c>
      <c r="H647" s="44">
        <v>1650</v>
      </c>
      <c r="I647" s="19" t="s">
        <v>388</v>
      </c>
      <c r="J647">
        <v>1</v>
      </c>
      <c r="K647">
        <v>39.4</v>
      </c>
      <c r="L647">
        <v>19</v>
      </c>
      <c r="M647">
        <v>3</v>
      </c>
      <c r="N647">
        <v>25</v>
      </c>
      <c r="O647" s="30" t="s">
        <v>445</v>
      </c>
      <c r="P647" s="35" t="s">
        <v>436</v>
      </c>
      <c r="Q647">
        <v>4</v>
      </c>
      <c r="R647">
        <v>46</v>
      </c>
      <c r="S647" s="18" t="s">
        <v>188</v>
      </c>
      <c r="T647" s="10" t="s">
        <v>376</v>
      </c>
      <c r="U647">
        <v>9</v>
      </c>
      <c r="V647">
        <v>9</v>
      </c>
      <c r="W647">
        <v>9</v>
      </c>
      <c r="X647">
        <v>1</v>
      </c>
      <c r="AA647">
        <v>1037</v>
      </c>
      <c r="AB647" t="s">
        <v>30</v>
      </c>
    </row>
    <row r="648" spans="1:28" hidden="1" x14ac:dyDescent="0.25">
      <c r="A648" s="17" t="s">
        <v>241</v>
      </c>
      <c r="B648" s="20" t="s">
        <v>244</v>
      </c>
      <c r="C648">
        <v>4.4000000000000004</v>
      </c>
      <c r="D648">
        <v>8</v>
      </c>
      <c r="E648" s="28" t="str">
        <f>VLOOKUP(U648, method!$A$1:$B$15, 2, 0)</f>
        <v>中前</v>
      </c>
      <c r="F648">
        <v>6</v>
      </c>
      <c r="G648">
        <v>122</v>
      </c>
      <c r="H648" s="34">
        <v>1600</v>
      </c>
      <c r="I648" s="20" t="s">
        <v>56</v>
      </c>
      <c r="J648">
        <v>1</v>
      </c>
      <c r="K648">
        <v>34.97</v>
      </c>
      <c r="L648">
        <v>23</v>
      </c>
      <c r="M648">
        <v>2</v>
      </c>
      <c r="N648">
        <v>25</v>
      </c>
      <c r="O648" t="s">
        <v>545</v>
      </c>
      <c r="P648" s="35" t="s">
        <v>455</v>
      </c>
      <c r="Q648">
        <v>4</v>
      </c>
      <c r="R648">
        <v>46</v>
      </c>
      <c r="S648" s="18" t="s">
        <v>188</v>
      </c>
      <c r="T648">
        <v>5</v>
      </c>
      <c r="U648">
        <v>5</v>
      </c>
      <c r="V648">
        <v>6</v>
      </c>
      <c r="W648">
        <v>6</v>
      </c>
      <c r="X648">
        <v>8</v>
      </c>
      <c r="AA648">
        <v>1028</v>
      </c>
      <c r="AB648" t="s">
        <v>30</v>
      </c>
    </row>
    <row r="649" spans="1:28" hidden="1" x14ac:dyDescent="0.25">
      <c r="A649" s="17" t="s">
        <v>241</v>
      </c>
      <c r="B649" s="20" t="s">
        <v>244</v>
      </c>
      <c r="C649">
        <v>5.4</v>
      </c>
      <c r="D649" s="33">
        <v>2</v>
      </c>
      <c r="E649" s="26" t="str">
        <f>VLOOKUP(U649, method!$A$1:$B$15, 2, 0)</f>
        <v>放頭</v>
      </c>
      <c r="F649">
        <v>6</v>
      </c>
      <c r="G649">
        <v>120</v>
      </c>
      <c r="H649" s="34">
        <v>1600</v>
      </c>
      <c r="I649" s="20" t="s">
        <v>56</v>
      </c>
      <c r="J649">
        <v>1</v>
      </c>
      <c r="K649">
        <v>35.11</v>
      </c>
      <c r="L649">
        <v>31</v>
      </c>
      <c r="M649">
        <v>1</v>
      </c>
      <c r="N649">
        <v>25</v>
      </c>
      <c r="O649" t="s">
        <v>469</v>
      </c>
      <c r="P649" s="35" t="s">
        <v>455</v>
      </c>
      <c r="Q649">
        <v>4</v>
      </c>
      <c r="R649">
        <v>45</v>
      </c>
      <c r="S649" s="18" t="s">
        <v>188</v>
      </c>
      <c r="T649" s="10" t="s">
        <v>376</v>
      </c>
      <c r="U649">
        <v>3</v>
      </c>
      <c r="V649">
        <v>4</v>
      </c>
      <c r="W649">
        <v>3</v>
      </c>
      <c r="X649">
        <v>2</v>
      </c>
      <c r="AA649">
        <v>1022</v>
      </c>
      <c r="AB649" t="s">
        <v>30</v>
      </c>
    </row>
    <row r="650" spans="1:28" hidden="1" x14ac:dyDescent="0.25">
      <c r="A650" s="17" t="s">
        <v>241</v>
      </c>
      <c r="B650" s="20" t="s">
        <v>244</v>
      </c>
      <c r="C650">
        <v>9.3000000000000007</v>
      </c>
      <c r="D650" s="33">
        <v>2</v>
      </c>
      <c r="E650" s="29" t="str">
        <f>VLOOKUP(U650, method!$A$1:$B$15, 2, 0)</f>
        <v>留後</v>
      </c>
      <c r="F650">
        <v>9</v>
      </c>
      <c r="G650">
        <v>120</v>
      </c>
      <c r="H650" s="34">
        <v>1600</v>
      </c>
      <c r="I650" s="20" t="s">
        <v>56</v>
      </c>
      <c r="J650">
        <v>1</v>
      </c>
      <c r="K650">
        <v>34.64</v>
      </c>
      <c r="L650">
        <v>19</v>
      </c>
      <c r="M650">
        <v>1</v>
      </c>
      <c r="N650">
        <v>25</v>
      </c>
      <c r="O650" t="s">
        <v>545</v>
      </c>
      <c r="P650" s="35" t="s">
        <v>455</v>
      </c>
      <c r="Q650">
        <v>4</v>
      </c>
      <c r="R650">
        <v>44</v>
      </c>
      <c r="S650" s="18" t="s">
        <v>188</v>
      </c>
      <c r="T650" s="10" t="s">
        <v>526</v>
      </c>
      <c r="U650">
        <v>12</v>
      </c>
      <c r="V650">
        <v>12</v>
      </c>
      <c r="W650">
        <v>12</v>
      </c>
      <c r="X650">
        <v>2</v>
      </c>
      <c r="AA650">
        <v>1013</v>
      </c>
      <c r="AB650" t="s">
        <v>30</v>
      </c>
    </row>
    <row r="651" spans="1:28" hidden="1" x14ac:dyDescent="0.25">
      <c r="A651" s="17" t="s">
        <v>241</v>
      </c>
      <c r="B651" s="20" t="s">
        <v>244</v>
      </c>
      <c r="C651">
        <v>8</v>
      </c>
      <c r="D651" s="34">
        <v>5</v>
      </c>
      <c r="E651" s="29" t="str">
        <f>VLOOKUP(U651, method!$A$1:$B$15, 2, 0)</f>
        <v>留後</v>
      </c>
      <c r="F651">
        <v>13</v>
      </c>
      <c r="G651">
        <v>123</v>
      </c>
      <c r="H651" s="46">
        <v>1400</v>
      </c>
      <c r="I651" s="18" t="s">
        <v>12</v>
      </c>
      <c r="J651">
        <v>1</v>
      </c>
      <c r="K651">
        <v>22.31</v>
      </c>
      <c r="L651">
        <v>22</v>
      </c>
      <c r="M651">
        <v>12</v>
      </c>
      <c r="N651">
        <v>24</v>
      </c>
      <c r="O651" t="s">
        <v>491</v>
      </c>
      <c r="P651" s="35" t="s">
        <v>455</v>
      </c>
      <c r="Q651">
        <v>4</v>
      </c>
      <c r="R651">
        <v>46</v>
      </c>
      <c r="S651" s="18" t="s">
        <v>188</v>
      </c>
      <c r="T651" t="s">
        <v>529</v>
      </c>
      <c r="U651">
        <v>12</v>
      </c>
      <c r="V651">
        <v>14</v>
      </c>
      <c r="W651">
        <v>13</v>
      </c>
      <c r="X651">
        <v>5</v>
      </c>
      <c r="AA651">
        <v>1031</v>
      </c>
      <c r="AB651" t="s">
        <v>30</v>
      </c>
    </row>
    <row r="652" spans="1:28" hidden="1" x14ac:dyDescent="0.25">
      <c r="A652" s="17" t="s">
        <v>241</v>
      </c>
      <c r="B652" s="20" t="s">
        <v>244</v>
      </c>
      <c r="C652">
        <v>20</v>
      </c>
      <c r="D652" s="34">
        <v>4</v>
      </c>
      <c r="E652" s="29" t="str">
        <f>VLOOKUP(U652, method!$A$1:$B$15, 2, 0)</f>
        <v>留後</v>
      </c>
      <c r="F652">
        <v>12</v>
      </c>
      <c r="G652">
        <v>122</v>
      </c>
      <c r="H652" s="46">
        <v>1400</v>
      </c>
      <c r="I652" s="17" t="s">
        <v>399</v>
      </c>
      <c r="J652">
        <v>1</v>
      </c>
      <c r="K652">
        <v>22.6</v>
      </c>
      <c r="L652">
        <v>1</v>
      </c>
      <c r="M652">
        <v>12</v>
      </c>
      <c r="N652">
        <v>24</v>
      </c>
      <c r="O652" t="s">
        <v>631</v>
      </c>
      <c r="P652" s="35" t="s">
        <v>455</v>
      </c>
      <c r="Q652">
        <v>4</v>
      </c>
      <c r="R652">
        <v>47</v>
      </c>
      <c r="S652" s="18" t="s">
        <v>188</v>
      </c>
      <c r="T652" t="s">
        <v>456</v>
      </c>
      <c r="U652">
        <v>12</v>
      </c>
      <c r="V652">
        <v>13</v>
      </c>
      <c r="W652">
        <v>13</v>
      </c>
      <c r="X652">
        <v>4</v>
      </c>
      <c r="AA652">
        <v>1025</v>
      </c>
      <c r="AB652" t="s">
        <v>30</v>
      </c>
    </row>
    <row r="653" spans="1:28" hidden="1" x14ac:dyDescent="0.25">
      <c r="A653" s="17" t="s">
        <v>241</v>
      </c>
      <c r="B653" s="20" t="s">
        <v>244</v>
      </c>
      <c r="C653">
        <v>69</v>
      </c>
      <c r="D653" s="33">
        <v>3</v>
      </c>
      <c r="E653" s="27" t="str">
        <f>VLOOKUP(U653, method!$A$1:$B$15, 2, 0)</f>
        <v>中後</v>
      </c>
      <c r="F653">
        <v>5</v>
      </c>
      <c r="G653">
        <v>122</v>
      </c>
      <c r="H653" s="46">
        <v>1400</v>
      </c>
      <c r="I653" s="20" t="s">
        <v>56</v>
      </c>
      <c r="J653">
        <v>1</v>
      </c>
      <c r="K653">
        <v>22.23</v>
      </c>
      <c r="L653">
        <v>3</v>
      </c>
      <c r="M653">
        <v>11</v>
      </c>
      <c r="N653">
        <v>24</v>
      </c>
      <c r="O653" t="s">
        <v>631</v>
      </c>
      <c r="P653" s="35" t="s">
        <v>436</v>
      </c>
      <c r="Q653">
        <v>4</v>
      </c>
      <c r="R653">
        <v>47</v>
      </c>
      <c r="S653" s="18" t="s">
        <v>188</v>
      </c>
      <c r="T653" s="10" t="s">
        <v>597</v>
      </c>
      <c r="U653">
        <v>8</v>
      </c>
      <c r="V653">
        <v>10</v>
      </c>
      <c r="W653">
        <v>8</v>
      </c>
      <c r="X653">
        <v>3</v>
      </c>
      <c r="AA653">
        <v>1024</v>
      </c>
      <c r="AB653" t="s">
        <v>30</v>
      </c>
    </row>
    <row r="654" spans="1:28" hidden="1" x14ac:dyDescent="0.25">
      <c r="A654" s="17" t="s">
        <v>241</v>
      </c>
      <c r="B654" s="20" t="s">
        <v>244</v>
      </c>
      <c r="C654">
        <v>24</v>
      </c>
      <c r="D654" s="34">
        <v>5</v>
      </c>
      <c r="E654" s="28" t="str">
        <f>VLOOKUP(U654, method!$A$1:$B$15, 2, 0)</f>
        <v>中前</v>
      </c>
      <c r="F654">
        <v>1</v>
      </c>
      <c r="G654">
        <v>125</v>
      </c>
      <c r="H654" s="46">
        <v>1400</v>
      </c>
      <c r="I654" s="20" t="s">
        <v>56</v>
      </c>
      <c r="J654">
        <v>1</v>
      </c>
      <c r="K654">
        <v>22.3</v>
      </c>
      <c r="L654">
        <v>6</v>
      </c>
      <c r="M654">
        <v>10</v>
      </c>
      <c r="N654">
        <v>24</v>
      </c>
      <c r="O654" t="s">
        <v>545</v>
      </c>
      <c r="P654" s="35" t="s">
        <v>436</v>
      </c>
      <c r="Q654">
        <v>4</v>
      </c>
      <c r="R654">
        <v>49</v>
      </c>
      <c r="S654" s="18" t="s">
        <v>188</v>
      </c>
      <c r="T654" t="s">
        <v>536</v>
      </c>
      <c r="U654">
        <v>6</v>
      </c>
      <c r="V654">
        <v>7</v>
      </c>
      <c r="W654">
        <v>7</v>
      </c>
      <c r="X654">
        <v>5</v>
      </c>
      <c r="AA654">
        <v>1018</v>
      </c>
      <c r="AB654" t="s">
        <v>30</v>
      </c>
    </row>
    <row r="655" spans="1:28" hidden="1" x14ac:dyDescent="0.25">
      <c r="A655" s="17" t="s">
        <v>241</v>
      </c>
      <c r="B655" s="20" t="s">
        <v>244</v>
      </c>
      <c r="C655">
        <v>22</v>
      </c>
      <c r="D655">
        <v>10</v>
      </c>
      <c r="E655" s="28" t="str">
        <f>VLOOKUP(U655, method!$A$1:$B$15, 2, 0)</f>
        <v>中前</v>
      </c>
      <c r="F655">
        <v>2</v>
      </c>
      <c r="G655">
        <v>124</v>
      </c>
      <c r="H655" s="46">
        <v>1200</v>
      </c>
      <c r="I655" s="20" t="s">
        <v>56</v>
      </c>
      <c r="J655">
        <v>1</v>
      </c>
      <c r="K655">
        <v>10.88</v>
      </c>
      <c r="L655">
        <v>8</v>
      </c>
      <c r="M655">
        <v>9</v>
      </c>
      <c r="N655">
        <v>24</v>
      </c>
      <c r="O655" t="s">
        <v>545</v>
      </c>
      <c r="P655" s="36" t="s">
        <v>440</v>
      </c>
      <c r="Q655">
        <v>4</v>
      </c>
      <c r="R655">
        <v>49</v>
      </c>
      <c r="S655" s="18" t="s">
        <v>188</v>
      </c>
      <c r="T655">
        <v>7</v>
      </c>
      <c r="U655">
        <v>7</v>
      </c>
      <c r="V655">
        <v>6</v>
      </c>
      <c r="W655">
        <v>10</v>
      </c>
      <c r="AA655">
        <v>1019</v>
      </c>
      <c r="AB655" t="s">
        <v>30</v>
      </c>
    </row>
    <row r="656" spans="1:28" hidden="1" x14ac:dyDescent="0.25">
      <c r="A656" s="17" t="s">
        <v>241</v>
      </c>
      <c r="B656" s="20" t="s">
        <v>244</v>
      </c>
      <c r="C656">
        <v>108</v>
      </c>
      <c r="D656">
        <v>8</v>
      </c>
      <c r="E656" s="29" t="str">
        <f>VLOOKUP(U656, method!$A$1:$B$15, 2, 0)</f>
        <v>留後</v>
      </c>
      <c r="F656">
        <v>9</v>
      </c>
      <c r="G656">
        <v>129</v>
      </c>
      <c r="H656" s="46">
        <v>1200</v>
      </c>
      <c r="I656" s="25" t="s">
        <v>120</v>
      </c>
      <c r="J656">
        <v>1</v>
      </c>
      <c r="K656">
        <v>9.9600000000000009</v>
      </c>
      <c r="L656">
        <v>2</v>
      </c>
      <c r="M656">
        <v>6</v>
      </c>
      <c r="N656">
        <v>24</v>
      </c>
      <c r="O656" t="s">
        <v>551</v>
      </c>
      <c r="P656" s="35" t="s">
        <v>455</v>
      </c>
      <c r="Q656">
        <v>4</v>
      </c>
      <c r="R656">
        <v>52</v>
      </c>
      <c r="S656" s="18" t="s">
        <v>188</v>
      </c>
      <c r="T656">
        <v>4</v>
      </c>
      <c r="U656">
        <v>11</v>
      </c>
      <c r="V656">
        <v>13</v>
      </c>
      <c r="W656">
        <v>8</v>
      </c>
      <c r="AA656">
        <v>1017</v>
      </c>
      <c r="AB656" t="s">
        <v>30</v>
      </c>
    </row>
    <row r="657" spans="1:28" hidden="1" x14ac:dyDescent="0.25">
      <c r="A657" s="17" t="s">
        <v>241</v>
      </c>
      <c r="B657" s="20" t="s">
        <v>244</v>
      </c>
      <c r="C657">
        <v>40</v>
      </c>
      <c r="D657">
        <v>9</v>
      </c>
      <c r="E657" s="29" t="str">
        <f>VLOOKUP(U657, method!$A$1:$B$15, 2, 0)</f>
        <v>留後</v>
      </c>
      <c r="F657">
        <v>12</v>
      </c>
      <c r="G657">
        <v>127</v>
      </c>
      <c r="H657" s="46">
        <v>1200</v>
      </c>
      <c r="I657" s="19" t="s">
        <v>388</v>
      </c>
      <c r="J657">
        <v>1</v>
      </c>
      <c r="K657">
        <v>9.85</v>
      </c>
      <c r="L657">
        <v>14</v>
      </c>
      <c r="M657">
        <v>4</v>
      </c>
      <c r="N657">
        <v>24</v>
      </c>
      <c r="O657" t="s">
        <v>532</v>
      </c>
      <c r="P657" s="35" t="s">
        <v>436</v>
      </c>
      <c r="Q657">
        <v>4</v>
      </c>
      <c r="R657">
        <v>52</v>
      </c>
      <c r="S657" s="18" t="s">
        <v>188</v>
      </c>
      <c r="T657" t="s">
        <v>546</v>
      </c>
      <c r="U657">
        <v>11</v>
      </c>
      <c r="V657">
        <v>11</v>
      </c>
      <c r="W657">
        <v>9</v>
      </c>
      <c r="AA657">
        <v>1049</v>
      </c>
      <c r="AB657" t="s">
        <v>875</v>
      </c>
    </row>
    <row r="658" spans="1:28" hidden="1" x14ac:dyDescent="0.25">
      <c r="A658" s="17" t="s">
        <v>241</v>
      </c>
      <c r="B658" s="21" t="s">
        <v>247</v>
      </c>
      <c r="C658">
        <v>4</v>
      </c>
      <c r="D658">
        <v>9</v>
      </c>
      <c r="E658" s="27" t="str">
        <f>VLOOKUP(U658, method!$A$1:$B$15, 2, 0)</f>
        <v>中後</v>
      </c>
      <c r="F658">
        <v>2</v>
      </c>
      <c r="G658">
        <v>134</v>
      </c>
      <c r="H658" s="44">
        <v>1650</v>
      </c>
      <c r="I658" s="18" t="s">
        <v>12</v>
      </c>
      <c r="J658">
        <v>1</v>
      </c>
      <c r="K658">
        <v>40.03</v>
      </c>
      <c r="L658">
        <v>25</v>
      </c>
      <c r="M658">
        <v>6</v>
      </c>
      <c r="N658">
        <v>25</v>
      </c>
      <c r="O658" s="31" t="s">
        <v>435</v>
      </c>
      <c r="P658" s="35" t="s">
        <v>436</v>
      </c>
      <c r="Q658">
        <v>4</v>
      </c>
      <c r="R658">
        <v>59</v>
      </c>
      <c r="S658" s="19" t="s">
        <v>57</v>
      </c>
      <c r="T658" t="s">
        <v>519</v>
      </c>
      <c r="U658">
        <v>9</v>
      </c>
      <c r="V658">
        <v>8</v>
      </c>
      <c r="W658">
        <v>7</v>
      </c>
      <c r="X658">
        <v>9</v>
      </c>
      <c r="AA658">
        <v>1040</v>
      </c>
      <c r="AB658" t="s">
        <v>1267</v>
      </c>
    </row>
    <row r="659" spans="1:28" hidden="1" x14ac:dyDescent="0.25">
      <c r="A659" s="17" t="s">
        <v>241</v>
      </c>
      <c r="B659" s="21" t="s">
        <v>247</v>
      </c>
      <c r="C659">
        <v>15</v>
      </c>
      <c r="D659">
        <v>10</v>
      </c>
      <c r="E659" s="29" t="str">
        <f>VLOOKUP(U659, method!$A$1:$B$15, 2, 0)</f>
        <v>留後</v>
      </c>
      <c r="F659">
        <v>12</v>
      </c>
      <c r="G659">
        <v>117</v>
      </c>
      <c r="H659" s="46">
        <v>1800</v>
      </c>
      <c r="I659" s="20" t="s">
        <v>56</v>
      </c>
      <c r="J659">
        <v>1</v>
      </c>
      <c r="K659">
        <v>52.7</v>
      </c>
      <c r="L659">
        <v>4</v>
      </c>
      <c r="M659">
        <v>6</v>
      </c>
      <c r="N659">
        <v>25</v>
      </c>
      <c r="O659" s="31" t="s">
        <v>439</v>
      </c>
      <c r="P659" s="36" t="s">
        <v>440</v>
      </c>
      <c r="Q659">
        <v>3</v>
      </c>
      <c r="R659">
        <v>61</v>
      </c>
      <c r="S659" s="19" t="s">
        <v>57</v>
      </c>
      <c r="T659" t="s">
        <v>480</v>
      </c>
      <c r="U659">
        <v>12</v>
      </c>
      <c r="V659">
        <v>12</v>
      </c>
      <c r="W659">
        <v>12</v>
      </c>
      <c r="X659">
        <v>12</v>
      </c>
      <c r="Y659">
        <v>10</v>
      </c>
      <c r="AA659">
        <v>1033</v>
      </c>
      <c r="AB659" t="s">
        <v>1267</v>
      </c>
    </row>
    <row r="660" spans="1:28" hidden="1" x14ac:dyDescent="0.25">
      <c r="A660" s="17" t="s">
        <v>241</v>
      </c>
      <c r="B660" s="21" t="s">
        <v>247</v>
      </c>
      <c r="C660">
        <v>10</v>
      </c>
      <c r="D660" s="34">
        <v>5</v>
      </c>
      <c r="E660" s="27" t="str">
        <f>VLOOKUP(U660, method!$A$1:$B$15, 2, 0)</f>
        <v>中後</v>
      </c>
      <c r="F660">
        <v>4</v>
      </c>
      <c r="G660">
        <v>120</v>
      </c>
      <c r="H660" s="46">
        <v>1800</v>
      </c>
      <c r="I660" s="24" t="s">
        <v>146</v>
      </c>
      <c r="J660">
        <v>1</v>
      </c>
      <c r="K660">
        <v>49.71</v>
      </c>
      <c r="L660">
        <v>14</v>
      </c>
      <c r="M660">
        <v>5</v>
      </c>
      <c r="N660">
        <v>25</v>
      </c>
      <c r="O660" s="30" t="s">
        <v>445</v>
      </c>
      <c r="P660" s="35" t="s">
        <v>436</v>
      </c>
      <c r="Q660">
        <v>3</v>
      </c>
      <c r="R660">
        <v>63</v>
      </c>
      <c r="S660" s="19" t="s">
        <v>57</v>
      </c>
      <c r="T660">
        <v>3</v>
      </c>
      <c r="U660">
        <v>8</v>
      </c>
      <c r="V660">
        <v>6</v>
      </c>
      <c r="W660">
        <v>6</v>
      </c>
      <c r="X660">
        <v>9</v>
      </c>
      <c r="Y660">
        <v>5</v>
      </c>
      <c r="AA660">
        <v>1026</v>
      </c>
      <c r="AB660" t="s">
        <v>1267</v>
      </c>
    </row>
    <row r="661" spans="1:28" hidden="1" x14ac:dyDescent="0.25">
      <c r="A661" s="17" t="s">
        <v>241</v>
      </c>
      <c r="B661" s="21" t="s">
        <v>247</v>
      </c>
      <c r="C661">
        <v>24</v>
      </c>
      <c r="D661" s="34">
        <v>5</v>
      </c>
      <c r="E661" s="27" t="str">
        <f>VLOOKUP(U661, method!$A$1:$B$15, 2, 0)</f>
        <v>中後</v>
      </c>
      <c r="F661">
        <v>12</v>
      </c>
      <c r="G661">
        <v>120</v>
      </c>
      <c r="H661" s="46">
        <v>1800</v>
      </c>
      <c r="I661" s="24" t="s">
        <v>146</v>
      </c>
      <c r="J661">
        <v>1</v>
      </c>
      <c r="K661">
        <v>48.96</v>
      </c>
      <c r="L661">
        <v>23</v>
      </c>
      <c r="M661">
        <v>4</v>
      </c>
      <c r="N661">
        <v>25</v>
      </c>
      <c r="O661" s="31" t="s">
        <v>435</v>
      </c>
      <c r="P661" s="35" t="s">
        <v>455</v>
      </c>
      <c r="Q661">
        <v>3</v>
      </c>
      <c r="R661">
        <v>65</v>
      </c>
      <c r="S661" s="19" t="s">
        <v>57</v>
      </c>
      <c r="T661">
        <v>4</v>
      </c>
      <c r="U661">
        <v>10</v>
      </c>
      <c r="V661">
        <v>11</v>
      </c>
      <c r="W661">
        <v>11</v>
      </c>
      <c r="X661">
        <v>11</v>
      </c>
      <c r="Y661">
        <v>5</v>
      </c>
      <c r="AA661">
        <v>1019</v>
      </c>
      <c r="AB661" t="s">
        <v>1267</v>
      </c>
    </row>
    <row r="662" spans="1:28" hidden="1" x14ac:dyDescent="0.25">
      <c r="A662" s="17" t="s">
        <v>241</v>
      </c>
      <c r="B662" s="21" t="s">
        <v>247</v>
      </c>
      <c r="C662">
        <v>22</v>
      </c>
      <c r="D662" s="34">
        <v>5</v>
      </c>
      <c r="E662" s="27" t="str">
        <f>VLOOKUP(U662, method!$A$1:$B$15, 2, 0)</f>
        <v>中後</v>
      </c>
      <c r="F662">
        <v>10</v>
      </c>
      <c r="G662">
        <v>121</v>
      </c>
      <c r="H662" s="44">
        <v>1650</v>
      </c>
      <c r="I662" s="21" t="s">
        <v>61</v>
      </c>
      <c r="J662">
        <v>1</v>
      </c>
      <c r="K662">
        <v>39</v>
      </c>
      <c r="L662">
        <v>2</v>
      </c>
      <c r="M662">
        <v>4</v>
      </c>
      <c r="N662">
        <v>25</v>
      </c>
      <c r="O662" s="31" t="s">
        <v>451</v>
      </c>
      <c r="P662" s="35" t="s">
        <v>436</v>
      </c>
      <c r="Q662">
        <v>3</v>
      </c>
      <c r="R662">
        <v>66</v>
      </c>
      <c r="S662" s="19" t="s">
        <v>57</v>
      </c>
      <c r="T662" s="10" t="s">
        <v>498</v>
      </c>
      <c r="U662">
        <v>10</v>
      </c>
      <c r="V662">
        <v>10</v>
      </c>
      <c r="W662">
        <v>9</v>
      </c>
      <c r="X662">
        <v>5</v>
      </c>
      <c r="AA662">
        <v>1026</v>
      </c>
      <c r="AB662" t="s">
        <v>1271</v>
      </c>
    </row>
    <row r="663" spans="1:28" hidden="1" x14ac:dyDescent="0.25">
      <c r="A663" s="17" t="s">
        <v>241</v>
      </c>
      <c r="B663" s="21" t="s">
        <v>247</v>
      </c>
      <c r="C663">
        <v>42</v>
      </c>
      <c r="D663" s="34">
        <v>4</v>
      </c>
      <c r="E663" s="28" t="str">
        <f>VLOOKUP(U663, method!$A$1:$B$15, 2, 0)</f>
        <v>中前</v>
      </c>
      <c r="F663">
        <v>1</v>
      </c>
      <c r="G663">
        <v>122</v>
      </c>
      <c r="H663" s="46">
        <v>1400</v>
      </c>
      <c r="I663" s="17" t="s">
        <v>448</v>
      </c>
      <c r="J663">
        <v>1</v>
      </c>
      <c r="K663">
        <v>23.3</v>
      </c>
      <c r="L663">
        <v>15</v>
      </c>
      <c r="M663">
        <v>3</v>
      </c>
      <c r="N663">
        <v>25</v>
      </c>
      <c r="O663" t="s">
        <v>631</v>
      </c>
      <c r="P663" s="36" t="s">
        <v>440</v>
      </c>
      <c r="Q663">
        <v>3</v>
      </c>
      <c r="R663">
        <v>68</v>
      </c>
      <c r="S663" s="19" t="s">
        <v>57</v>
      </c>
      <c r="T663" t="s">
        <v>529</v>
      </c>
      <c r="U663">
        <v>4</v>
      </c>
      <c r="V663">
        <v>3</v>
      </c>
      <c r="W663">
        <v>4</v>
      </c>
      <c r="X663">
        <v>4</v>
      </c>
      <c r="AA663">
        <v>1022</v>
      </c>
      <c r="AB663" t="s">
        <v>1272</v>
      </c>
    </row>
    <row r="664" spans="1:28" hidden="1" x14ac:dyDescent="0.25">
      <c r="A664" s="17" t="s">
        <v>241</v>
      </c>
      <c r="B664" s="21" t="s">
        <v>247</v>
      </c>
      <c r="C664">
        <v>24</v>
      </c>
      <c r="D664">
        <v>8</v>
      </c>
      <c r="E664" s="28" t="str">
        <f>VLOOKUP(U664, method!$A$1:$B$15, 2, 0)</f>
        <v>中前</v>
      </c>
      <c r="F664">
        <v>2</v>
      </c>
      <c r="G664">
        <v>129</v>
      </c>
      <c r="H664" s="46">
        <v>1400</v>
      </c>
      <c r="I664" s="18" t="s">
        <v>201</v>
      </c>
      <c r="J664">
        <v>1</v>
      </c>
      <c r="K664">
        <v>21.72</v>
      </c>
      <c r="L664">
        <v>23</v>
      </c>
      <c r="M664">
        <v>2</v>
      </c>
      <c r="N664">
        <v>25</v>
      </c>
      <c r="O664" t="s">
        <v>545</v>
      </c>
      <c r="P664" s="35" t="s">
        <v>455</v>
      </c>
      <c r="Q664">
        <v>3</v>
      </c>
      <c r="R664">
        <v>70</v>
      </c>
      <c r="S664" s="19" t="s">
        <v>57</v>
      </c>
      <c r="T664" t="s">
        <v>480</v>
      </c>
      <c r="U664">
        <v>7</v>
      </c>
      <c r="V664">
        <v>9</v>
      </c>
      <c r="W664">
        <v>9</v>
      </c>
      <c r="X664">
        <v>8</v>
      </c>
      <c r="AA664">
        <v>1024</v>
      </c>
      <c r="AB664" t="s">
        <v>1272</v>
      </c>
    </row>
    <row r="665" spans="1:28" hidden="1" x14ac:dyDescent="0.25">
      <c r="A665" s="17" t="s">
        <v>241</v>
      </c>
      <c r="B665" s="21" t="s">
        <v>247</v>
      </c>
      <c r="C665">
        <v>35</v>
      </c>
      <c r="D665">
        <v>8</v>
      </c>
      <c r="E665" s="27" t="str">
        <f>VLOOKUP(U665, method!$A$1:$B$15, 2, 0)</f>
        <v>中後</v>
      </c>
      <c r="F665">
        <v>3</v>
      </c>
      <c r="G665">
        <v>127</v>
      </c>
      <c r="H665" s="46">
        <v>1400</v>
      </c>
      <c r="I665" s="19" t="s">
        <v>404</v>
      </c>
      <c r="J665">
        <v>1</v>
      </c>
      <c r="K665">
        <v>22.08</v>
      </c>
      <c r="L665">
        <v>19</v>
      </c>
      <c r="M665">
        <v>1</v>
      </c>
      <c r="N665">
        <v>25</v>
      </c>
      <c r="O665" t="s">
        <v>545</v>
      </c>
      <c r="P665" s="35" t="s">
        <v>436</v>
      </c>
      <c r="Q665">
        <v>3</v>
      </c>
      <c r="R665">
        <v>70</v>
      </c>
      <c r="S665" s="19" t="s">
        <v>57</v>
      </c>
      <c r="T665" t="s">
        <v>495</v>
      </c>
      <c r="U665">
        <v>9</v>
      </c>
      <c r="V665">
        <v>6</v>
      </c>
      <c r="W665">
        <v>6</v>
      </c>
      <c r="X665">
        <v>8</v>
      </c>
      <c r="AA665">
        <v>1026</v>
      </c>
      <c r="AB665" t="s">
        <v>1272</v>
      </c>
    </row>
    <row r="666" spans="1:28" hidden="1" x14ac:dyDescent="0.25">
      <c r="A666" s="17" t="s">
        <v>241</v>
      </c>
      <c r="B666" s="21" t="s">
        <v>247</v>
      </c>
      <c r="C666">
        <v>6.4</v>
      </c>
      <c r="D666">
        <v>9</v>
      </c>
      <c r="E666" s="27" t="str">
        <f>VLOOKUP(U666, method!$A$1:$B$15, 2, 0)</f>
        <v>中後</v>
      </c>
      <c r="F666">
        <v>8</v>
      </c>
      <c r="G666">
        <v>128</v>
      </c>
      <c r="H666" s="44">
        <v>1650</v>
      </c>
      <c r="I666" s="18" t="s">
        <v>12</v>
      </c>
      <c r="J666">
        <v>1</v>
      </c>
      <c r="K666">
        <v>41.02</v>
      </c>
      <c r="L666">
        <v>11</v>
      </c>
      <c r="M666">
        <v>12</v>
      </c>
      <c r="N666">
        <v>24</v>
      </c>
      <c r="O666" s="30" t="s">
        <v>445</v>
      </c>
      <c r="P666" s="35" t="s">
        <v>455</v>
      </c>
      <c r="Q666">
        <v>3</v>
      </c>
      <c r="R666">
        <v>71</v>
      </c>
      <c r="S666" s="19" t="s">
        <v>57</v>
      </c>
      <c r="T666" t="s">
        <v>536</v>
      </c>
      <c r="U666">
        <v>8</v>
      </c>
      <c r="V666">
        <v>8</v>
      </c>
      <c r="W666">
        <v>8</v>
      </c>
      <c r="X666">
        <v>9</v>
      </c>
      <c r="AA666">
        <v>1029</v>
      </c>
      <c r="AB666" t="s">
        <v>1272</v>
      </c>
    </row>
    <row r="667" spans="1:28" hidden="1" x14ac:dyDescent="0.25">
      <c r="A667" s="17" t="s">
        <v>241</v>
      </c>
      <c r="B667" s="21" t="s">
        <v>247</v>
      </c>
      <c r="C667">
        <v>5.3</v>
      </c>
      <c r="D667">
        <v>10</v>
      </c>
      <c r="E667" s="29" t="str">
        <f>VLOOKUP(U667, method!$A$1:$B$15, 2, 0)</f>
        <v>留後</v>
      </c>
      <c r="F667">
        <v>12</v>
      </c>
      <c r="G667">
        <v>129</v>
      </c>
      <c r="H667" s="46">
        <v>1800</v>
      </c>
      <c r="I667" s="18" t="s">
        <v>12</v>
      </c>
      <c r="J667">
        <v>1</v>
      </c>
      <c r="K667">
        <v>49.81</v>
      </c>
      <c r="L667">
        <v>27</v>
      </c>
      <c r="M667">
        <v>11</v>
      </c>
      <c r="N667">
        <v>24</v>
      </c>
      <c r="O667" s="31" t="s">
        <v>451</v>
      </c>
      <c r="P667" s="35" t="s">
        <v>455</v>
      </c>
      <c r="Q667">
        <v>3</v>
      </c>
      <c r="R667">
        <v>71</v>
      </c>
      <c r="S667" s="19" t="s">
        <v>57</v>
      </c>
      <c r="T667" t="s">
        <v>456</v>
      </c>
      <c r="U667">
        <v>12</v>
      </c>
      <c r="V667">
        <v>12</v>
      </c>
      <c r="W667">
        <v>12</v>
      </c>
      <c r="X667">
        <v>12</v>
      </c>
      <c r="Y667">
        <v>10</v>
      </c>
      <c r="AA667">
        <v>1038</v>
      </c>
      <c r="AB667" t="s">
        <v>1272</v>
      </c>
    </row>
    <row r="668" spans="1:28" hidden="1" x14ac:dyDescent="0.25">
      <c r="A668" s="17" t="s">
        <v>241</v>
      </c>
      <c r="B668" s="21" t="s">
        <v>247</v>
      </c>
      <c r="C668">
        <v>4</v>
      </c>
      <c r="D668" s="33">
        <v>2</v>
      </c>
      <c r="E668" s="27" t="str">
        <f>VLOOKUP(U668, method!$A$1:$B$15, 2, 0)</f>
        <v>中後</v>
      </c>
      <c r="F668">
        <v>2</v>
      </c>
      <c r="G668">
        <v>125</v>
      </c>
      <c r="H668" s="46">
        <v>1800</v>
      </c>
      <c r="I668" s="18" t="s">
        <v>12</v>
      </c>
      <c r="J668">
        <v>1</v>
      </c>
      <c r="K668">
        <v>48.88</v>
      </c>
      <c r="L668">
        <v>6</v>
      </c>
      <c r="M668">
        <v>11</v>
      </c>
      <c r="N668">
        <v>24</v>
      </c>
      <c r="O668" s="31" t="s">
        <v>439</v>
      </c>
      <c r="P668" s="35" t="s">
        <v>455</v>
      </c>
      <c r="Q668">
        <v>3</v>
      </c>
      <c r="R668">
        <v>69</v>
      </c>
      <c r="S668" s="19" t="s">
        <v>57</v>
      </c>
      <c r="T668" s="10" t="s">
        <v>488</v>
      </c>
      <c r="U668">
        <v>8</v>
      </c>
      <c r="V668">
        <v>8</v>
      </c>
      <c r="W668">
        <v>7</v>
      </c>
      <c r="X668">
        <v>5</v>
      </c>
      <c r="Y668">
        <v>2</v>
      </c>
      <c r="AA668">
        <v>1027</v>
      </c>
      <c r="AB668" t="s">
        <v>1272</v>
      </c>
    </row>
    <row r="669" spans="1:28" hidden="1" x14ac:dyDescent="0.25">
      <c r="A669" s="17" t="s">
        <v>241</v>
      </c>
      <c r="B669" s="21" t="s">
        <v>247</v>
      </c>
      <c r="C669">
        <v>5.3</v>
      </c>
      <c r="D669" s="33">
        <v>3</v>
      </c>
      <c r="E669" s="27" t="str">
        <f>VLOOKUP(U669, method!$A$1:$B$15, 2, 0)</f>
        <v>中後</v>
      </c>
      <c r="F669">
        <v>8</v>
      </c>
      <c r="G669">
        <v>126</v>
      </c>
      <c r="H669" s="44">
        <v>1650</v>
      </c>
      <c r="I669" s="20" t="s">
        <v>56</v>
      </c>
      <c r="J669">
        <v>1</v>
      </c>
      <c r="K669">
        <v>39.049999999999997</v>
      </c>
      <c r="L669">
        <v>16</v>
      </c>
      <c r="M669">
        <v>10</v>
      </c>
      <c r="N669">
        <v>24</v>
      </c>
      <c r="O669" s="30" t="s">
        <v>445</v>
      </c>
      <c r="P669" s="35" t="s">
        <v>436</v>
      </c>
      <c r="Q669">
        <v>3</v>
      </c>
      <c r="R669">
        <v>69</v>
      </c>
      <c r="S669" s="19" t="s">
        <v>57</v>
      </c>
      <c r="T669" s="10" t="s">
        <v>552</v>
      </c>
      <c r="U669">
        <v>9</v>
      </c>
      <c r="V669">
        <v>9</v>
      </c>
      <c r="W669">
        <v>8</v>
      </c>
      <c r="X669">
        <v>3</v>
      </c>
      <c r="AA669">
        <v>1030</v>
      </c>
      <c r="AB669" t="s">
        <v>1272</v>
      </c>
    </row>
    <row r="670" spans="1:28" hidden="1" x14ac:dyDescent="0.25">
      <c r="A670" s="17" t="s">
        <v>241</v>
      </c>
      <c r="B670" s="21" t="s">
        <v>247</v>
      </c>
      <c r="C670">
        <v>5.9</v>
      </c>
      <c r="D670" s="33">
        <v>3</v>
      </c>
      <c r="E670" s="27" t="str">
        <f>VLOOKUP(U670, method!$A$1:$B$15, 2, 0)</f>
        <v>中後</v>
      </c>
      <c r="F670">
        <v>3</v>
      </c>
      <c r="G670">
        <v>125</v>
      </c>
      <c r="H670" s="44">
        <v>1650</v>
      </c>
      <c r="I670" s="20" t="s">
        <v>56</v>
      </c>
      <c r="J670">
        <v>1</v>
      </c>
      <c r="K670">
        <v>39.770000000000003</v>
      </c>
      <c r="L670">
        <v>25</v>
      </c>
      <c r="M670">
        <v>9</v>
      </c>
      <c r="N670">
        <v>24</v>
      </c>
      <c r="O670" s="31" t="s">
        <v>435</v>
      </c>
      <c r="P670" s="35" t="s">
        <v>455</v>
      </c>
      <c r="Q670">
        <v>3</v>
      </c>
      <c r="R670">
        <v>68</v>
      </c>
      <c r="S670" s="19" t="s">
        <v>57</v>
      </c>
      <c r="T670" s="10" t="s">
        <v>452</v>
      </c>
      <c r="U670">
        <v>10</v>
      </c>
      <c r="V670">
        <v>10</v>
      </c>
      <c r="W670">
        <v>6</v>
      </c>
      <c r="X670">
        <v>3</v>
      </c>
      <c r="AA670">
        <v>1028</v>
      </c>
      <c r="AB670" t="s">
        <v>1272</v>
      </c>
    </row>
    <row r="671" spans="1:28" hidden="1" x14ac:dyDescent="0.25">
      <c r="A671" s="17" t="s">
        <v>241</v>
      </c>
      <c r="B671" s="21" t="s">
        <v>247</v>
      </c>
      <c r="C671">
        <v>5.3</v>
      </c>
      <c r="D671" s="33">
        <v>1</v>
      </c>
      <c r="E671" s="27" t="str">
        <f>VLOOKUP(U671, method!$A$1:$B$15, 2, 0)</f>
        <v>中後</v>
      </c>
      <c r="F671">
        <v>5</v>
      </c>
      <c r="G671">
        <v>115</v>
      </c>
      <c r="H671" s="44">
        <v>1650</v>
      </c>
      <c r="I671" s="20" t="s">
        <v>56</v>
      </c>
      <c r="J671">
        <v>1</v>
      </c>
      <c r="K671">
        <v>39.86</v>
      </c>
      <c r="L671">
        <v>26</v>
      </c>
      <c r="M671">
        <v>6</v>
      </c>
      <c r="N671">
        <v>24</v>
      </c>
      <c r="O671" s="31" t="s">
        <v>435</v>
      </c>
      <c r="P671" s="35" t="s">
        <v>455</v>
      </c>
      <c r="Q671">
        <v>3</v>
      </c>
      <c r="R671">
        <v>61</v>
      </c>
      <c r="S671" s="19" t="s">
        <v>57</v>
      </c>
      <c r="T671" s="10">
        <v>1</v>
      </c>
      <c r="U671">
        <v>8</v>
      </c>
      <c r="V671">
        <v>8</v>
      </c>
      <c r="W671">
        <v>7</v>
      </c>
      <c r="X671">
        <v>1</v>
      </c>
      <c r="AA671">
        <v>1037</v>
      </c>
      <c r="AB671" t="s">
        <v>1279</v>
      </c>
    </row>
    <row r="672" spans="1:28" hidden="1" x14ac:dyDescent="0.25">
      <c r="A672" s="17" t="s">
        <v>241</v>
      </c>
      <c r="B672" s="21" t="s">
        <v>247</v>
      </c>
      <c r="C672">
        <v>5.3</v>
      </c>
      <c r="D672" s="33">
        <v>3</v>
      </c>
      <c r="E672" s="29" t="str">
        <f>VLOOKUP(U672, method!$A$1:$B$15, 2, 0)</f>
        <v>留後</v>
      </c>
      <c r="F672">
        <v>6</v>
      </c>
      <c r="G672">
        <v>120</v>
      </c>
      <c r="H672" s="44">
        <v>1650</v>
      </c>
      <c r="I672" s="18" t="s">
        <v>12</v>
      </c>
      <c r="J672">
        <v>1</v>
      </c>
      <c r="K672">
        <v>41.34</v>
      </c>
      <c r="L672">
        <v>5</v>
      </c>
      <c r="M672">
        <v>6</v>
      </c>
      <c r="N672">
        <v>24</v>
      </c>
      <c r="O672" s="31" t="s">
        <v>439</v>
      </c>
      <c r="P672" s="36" t="s">
        <v>440</v>
      </c>
      <c r="Q672">
        <v>3</v>
      </c>
      <c r="R672">
        <v>62</v>
      </c>
      <c r="S672" s="19" t="s">
        <v>57</v>
      </c>
      <c r="T672" t="s">
        <v>529</v>
      </c>
      <c r="U672">
        <v>11</v>
      </c>
      <c r="V672">
        <v>10</v>
      </c>
      <c r="W672">
        <v>9</v>
      </c>
      <c r="X672">
        <v>3</v>
      </c>
      <c r="AA672">
        <v>1035</v>
      </c>
      <c r="AB672" t="s">
        <v>152</v>
      </c>
    </row>
    <row r="673" spans="1:28" hidden="1" x14ac:dyDescent="0.25">
      <c r="A673" s="17" t="s">
        <v>241</v>
      </c>
      <c r="B673" s="21" t="s">
        <v>247</v>
      </c>
      <c r="C673">
        <v>5.0999999999999996</v>
      </c>
      <c r="D673" s="34">
        <v>5</v>
      </c>
      <c r="E673" s="28" t="str">
        <f>VLOOKUP(U673, method!$A$1:$B$15, 2, 0)</f>
        <v>中前</v>
      </c>
      <c r="F673">
        <v>2</v>
      </c>
      <c r="G673">
        <v>119</v>
      </c>
      <c r="H673" s="44">
        <v>1650</v>
      </c>
      <c r="I673" s="18" t="s">
        <v>12</v>
      </c>
      <c r="J673">
        <v>1</v>
      </c>
      <c r="K673">
        <v>41.01</v>
      </c>
      <c r="L673">
        <v>8</v>
      </c>
      <c r="M673">
        <v>5</v>
      </c>
      <c r="N673">
        <v>24</v>
      </c>
      <c r="O673" s="30" t="s">
        <v>445</v>
      </c>
      <c r="P673" s="35" t="s">
        <v>455</v>
      </c>
      <c r="Q673">
        <v>3</v>
      </c>
      <c r="R673">
        <v>62</v>
      </c>
      <c r="S673" s="19" t="s">
        <v>57</v>
      </c>
      <c r="T673" s="10" t="s">
        <v>597</v>
      </c>
      <c r="U673">
        <v>7</v>
      </c>
      <c r="V673">
        <v>7</v>
      </c>
      <c r="W673">
        <v>7</v>
      </c>
      <c r="X673">
        <v>5</v>
      </c>
      <c r="AA673">
        <v>1019</v>
      </c>
      <c r="AB673" t="s">
        <v>152</v>
      </c>
    </row>
    <row r="674" spans="1:28" hidden="1" x14ac:dyDescent="0.25">
      <c r="A674" s="17" t="s">
        <v>241</v>
      </c>
      <c r="B674" s="21" t="s">
        <v>247</v>
      </c>
      <c r="C674">
        <v>44</v>
      </c>
      <c r="D674" s="33">
        <v>3</v>
      </c>
      <c r="E674" s="29" t="str">
        <f>VLOOKUP(U674, method!$A$1:$B$15, 2, 0)</f>
        <v>留後</v>
      </c>
      <c r="F674">
        <v>12</v>
      </c>
      <c r="G674">
        <v>117</v>
      </c>
      <c r="H674" s="44">
        <v>1650</v>
      </c>
      <c r="I674" s="15" t="s">
        <v>391</v>
      </c>
      <c r="J674">
        <v>1</v>
      </c>
      <c r="K674">
        <v>41.15</v>
      </c>
      <c r="L674">
        <v>10</v>
      </c>
      <c r="M674">
        <v>4</v>
      </c>
      <c r="N674">
        <v>24</v>
      </c>
      <c r="O674" s="30" t="s">
        <v>445</v>
      </c>
      <c r="P674" s="35" t="s">
        <v>455</v>
      </c>
      <c r="Q674">
        <v>3</v>
      </c>
      <c r="R674">
        <v>60</v>
      </c>
      <c r="S674" s="19" t="s">
        <v>57</v>
      </c>
      <c r="T674" s="10" t="s">
        <v>376</v>
      </c>
      <c r="U674">
        <v>12</v>
      </c>
      <c r="V674">
        <v>12</v>
      </c>
      <c r="W674">
        <v>12</v>
      </c>
      <c r="X674">
        <v>3</v>
      </c>
      <c r="AA674">
        <v>1019</v>
      </c>
      <c r="AB674" t="s">
        <v>1283</v>
      </c>
    </row>
    <row r="675" spans="1:28" hidden="1" x14ac:dyDescent="0.25">
      <c r="A675" s="17" t="s">
        <v>241</v>
      </c>
      <c r="B675" s="21" t="s">
        <v>247</v>
      </c>
      <c r="C675">
        <v>27</v>
      </c>
      <c r="D675">
        <v>9</v>
      </c>
      <c r="E675" s="29" t="str">
        <f>VLOOKUP(U675, method!$A$1:$B$15, 2, 0)</f>
        <v>留後</v>
      </c>
      <c r="F675">
        <v>11</v>
      </c>
      <c r="G675">
        <v>119</v>
      </c>
      <c r="H675" s="46">
        <v>1200</v>
      </c>
      <c r="I675" s="20" t="s">
        <v>56</v>
      </c>
      <c r="J675">
        <v>1</v>
      </c>
      <c r="K675">
        <v>10.51</v>
      </c>
      <c r="L675">
        <v>20</v>
      </c>
      <c r="M675">
        <v>3</v>
      </c>
      <c r="N675">
        <v>24</v>
      </c>
      <c r="O675" s="31" t="s">
        <v>451</v>
      </c>
      <c r="P675" s="35" t="s">
        <v>455</v>
      </c>
      <c r="Q675">
        <v>3</v>
      </c>
      <c r="R675">
        <v>62</v>
      </c>
      <c r="S675" s="19" t="s">
        <v>57</v>
      </c>
      <c r="T675" t="s">
        <v>495</v>
      </c>
      <c r="U675">
        <v>11</v>
      </c>
      <c r="V675">
        <v>12</v>
      </c>
      <c r="W675">
        <v>9</v>
      </c>
      <c r="AA675">
        <v>1004</v>
      </c>
      <c r="AB675" t="s">
        <v>1272</v>
      </c>
    </row>
    <row r="676" spans="1:28" hidden="1" x14ac:dyDescent="0.25">
      <c r="A676" s="17" t="s">
        <v>241</v>
      </c>
      <c r="B676" s="21" t="s">
        <v>247</v>
      </c>
      <c r="C676">
        <v>9.3000000000000007</v>
      </c>
      <c r="D676">
        <v>6</v>
      </c>
      <c r="E676" s="28" t="str">
        <f>VLOOKUP(U676, method!$A$1:$B$15, 2, 0)</f>
        <v>中前</v>
      </c>
      <c r="F676">
        <v>4</v>
      </c>
      <c r="G676">
        <v>119</v>
      </c>
      <c r="H676" s="46">
        <v>1200</v>
      </c>
      <c r="I676" s="25" t="s">
        <v>26</v>
      </c>
      <c r="J676">
        <v>1</v>
      </c>
      <c r="K676">
        <v>11.12</v>
      </c>
      <c r="L676">
        <v>28</v>
      </c>
      <c r="M676">
        <v>2</v>
      </c>
      <c r="N676">
        <v>24</v>
      </c>
      <c r="O676" s="31" t="s">
        <v>439</v>
      </c>
      <c r="P676" s="35" t="s">
        <v>455</v>
      </c>
      <c r="Q676">
        <v>3</v>
      </c>
      <c r="R676">
        <v>63</v>
      </c>
      <c r="S676" s="19" t="s">
        <v>57</v>
      </c>
      <c r="T676" t="s">
        <v>456</v>
      </c>
      <c r="U676">
        <v>7</v>
      </c>
      <c r="V676">
        <v>8</v>
      </c>
      <c r="W676">
        <v>6</v>
      </c>
      <c r="AA676">
        <v>1013</v>
      </c>
      <c r="AB676" t="s">
        <v>1286</v>
      </c>
    </row>
    <row r="677" spans="1:28" hidden="1" x14ac:dyDescent="0.25">
      <c r="A677" s="17" t="s">
        <v>241</v>
      </c>
      <c r="B677" s="21" t="s">
        <v>247</v>
      </c>
      <c r="C677">
        <v>25</v>
      </c>
      <c r="D677" s="33">
        <v>3</v>
      </c>
      <c r="E677" s="29" t="str">
        <f>VLOOKUP(U677, method!$A$1:$B$15, 2, 0)</f>
        <v>留後</v>
      </c>
      <c r="F677">
        <v>4</v>
      </c>
      <c r="G677">
        <v>120</v>
      </c>
      <c r="H677" s="46">
        <v>1200</v>
      </c>
      <c r="I677" s="25" t="s">
        <v>26</v>
      </c>
      <c r="J677">
        <v>1</v>
      </c>
      <c r="K677">
        <v>10.66</v>
      </c>
      <c r="L677">
        <v>7</v>
      </c>
      <c r="M677">
        <v>2</v>
      </c>
      <c r="N677">
        <v>24</v>
      </c>
      <c r="O677" s="30" t="s">
        <v>445</v>
      </c>
      <c r="P677" s="35" t="s">
        <v>455</v>
      </c>
      <c r="Q677">
        <v>3</v>
      </c>
      <c r="R677">
        <v>63</v>
      </c>
      <c r="S677" s="19" t="s">
        <v>57</v>
      </c>
      <c r="T677" s="10" t="s">
        <v>442</v>
      </c>
      <c r="U677">
        <v>11</v>
      </c>
      <c r="V677">
        <v>10</v>
      </c>
      <c r="W677">
        <v>3</v>
      </c>
      <c r="AA677">
        <v>1010</v>
      </c>
      <c r="AB677" t="s">
        <v>152</v>
      </c>
    </row>
    <row r="678" spans="1:28" hidden="1" x14ac:dyDescent="0.25">
      <c r="A678" s="17" t="s">
        <v>241</v>
      </c>
      <c r="B678" s="21" t="s">
        <v>247</v>
      </c>
      <c r="C678">
        <v>33</v>
      </c>
      <c r="D678">
        <v>7</v>
      </c>
      <c r="E678" s="27" t="str">
        <f>VLOOKUP(U678, method!$A$1:$B$15, 2, 0)</f>
        <v>中後</v>
      </c>
      <c r="F678">
        <v>3</v>
      </c>
      <c r="G678">
        <v>119</v>
      </c>
      <c r="H678" s="46">
        <v>1000</v>
      </c>
      <c r="I678" s="15" t="s">
        <v>391</v>
      </c>
      <c r="J678">
        <v>0</v>
      </c>
      <c r="K678">
        <v>57.89</v>
      </c>
      <c r="L678">
        <v>17</v>
      </c>
      <c r="M678">
        <v>1</v>
      </c>
      <c r="N678">
        <v>24</v>
      </c>
      <c r="O678" s="31" t="s">
        <v>435</v>
      </c>
      <c r="P678" s="35" t="s">
        <v>455</v>
      </c>
      <c r="Q678">
        <v>3</v>
      </c>
      <c r="R678">
        <v>63</v>
      </c>
      <c r="S678" s="19" t="s">
        <v>57</v>
      </c>
      <c r="T678" t="s">
        <v>456</v>
      </c>
      <c r="U678">
        <v>8</v>
      </c>
      <c r="V678">
        <v>7</v>
      </c>
      <c r="W678">
        <v>7</v>
      </c>
      <c r="AA678">
        <v>1016</v>
      </c>
      <c r="AB678" t="s">
        <v>586</v>
      </c>
    </row>
    <row r="679" spans="1:28" hidden="1" x14ac:dyDescent="0.25">
      <c r="A679" s="17" t="s">
        <v>241</v>
      </c>
      <c r="B679" s="22" t="s">
        <v>251</v>
      </c>
      <c r="C679">
        <v>21</v>
      </c>
      <c r="D679">
        <v>6</v>
      </c>
      <c r="E679" s="28" t="str">
        <f>VLOOKUP(U679, method!$A$1:$B$15, 2, 0)</f>
        <v>中前</v>
      </c>
      <c r="F679">
        <v>10</v>
      </c>
      <c r="G679">
        <v>123</v>
      </c>
      <c r="H679" s="46">
        <v>1400</v>
      </c>
      <c r="I679" s="22" t="s">
        <v>833</v>
      </c>
      <c r="J679">
        <v>1</v>
      </c>
      <c r="K679">
        <v>22.17</v>
      </c>
      <c r="L679">
        <v>22</v>
      </c>
      <c r="M679">
        <v>6</v>
      </c>
      <c r="N679">
        <v>25</v>
      </c>
      <c r="O679" t="s">
        <v>545</v>
      </c>
      <c r="P679" s="35" t="s">
        <v>455</v>
      </c>
      <c r="Q679">
        <v>4</v>
      </c>
      <c r="R679">
        <v>59</v>
      </c>
      <c r="S679" s="21" t="s">
        <v>46</v>
      </c>
      <c r="T679">
        <v>5</v>
      </c>
      <c r="U679">
        <v>6</v>
      </c>
      <c r="V679">
        <v>5</v>
      </c>
      <c r="W679">
        <v>6</v>
      </c>
      <c r="X679">
        <v>6</v>
      </c>
      <c r="AA679">
        <v>1138</v>
      </c>
      <c r="AB679" t="s">
        <v>1288</v>
      </c>
    </row>
    <row r="680" spans="1:28" hidden="1" x14ac:dyDescent="0.25">
      <c r="A680" s="17" t="s">
        <v>241</v>
      </c>
      <c r="B680" s="22" t="s">
        <v>251</v>
      </c>
      <c r="C680">
        <v>4.2</v>
      </c>
      <c r="D680">
        <v>7</v>
      </c>
      <c r="E680" s="29" t="str">
        <f>VLOOKUP(U680, method!$A$1:$B$15, 2, 0)</f>
        <v>留後</v>
      </c>
      <c r="F680">
        <v>7</v>
      </c>
      <c r="G680">
        <v>135</v>
      </c>
      <c r="H680" s="46">
        <v>1200</v>
      </c>
      <c r="I680" s="18" t="s">
        <v>12</v>
      </c>
      <c r="J680">
        <v>1</v>
      </c>
      <c r="K680">
        <v>9.74</v>
      </c>
      <c r="L680">
        <v>31</v>
      </c>
      <c r="M680">
        <v>5</v>
      </c>
      <c r="N680">
        <v>25</v>
      </c>
      <c r="O680" t="s">
        <v>551</v>
      </c>
      <c r="P680" s="35" t="s">
        <v>455</v>
      </c>
      <c r="Q680">
        <v>4</v>
      </c>
      <c r="R680">
        <v>59</v>
      </c>
      <c r="S680" s="21" t="s">
        <v>46</v>
      </c>
      <c r="T680">
        <v>6</v>
      </c>
      <c r="U680">
        <v>14</v>
      </c>
      <c r="V680">
        <v>11</v>
      </c>
      <c r="W680">
        <v>7</v>
      </c>
      <c r="AA680">
        <v>1153</v>
      </c>
      <c r="AB680" t="s">
        <v>1289</v>
      </c>
    </row>
    <row r="681" spans="1:28" hidden="1" x14ac:dyDescent="0.25">
      <c r="A681" s="17" t="s">
        <v>241</v>
      </c>
      <c r="B681" s="22" t="s">
        <v>251</v>
      </c>
      <c r="C681">
        <v>3.4</v>
      </c>
      <c r="D681">
        <v>11</v>
      </c>
      <c r="E681" s="29" t="str">
        <f>VLOOKUP(U681, method!$A$1:$B$15, 2, 0)</f>
        <v>留後</v>
      </c>
      <c r="F681">
        <v>14</v>
      </c>
      <c r="G681">
        <v>134</v>
      </c>
      <c r="H681" s="46">
        <v>1200</v>
      </c>
      <c r="I681" s="18" t="s">
        <v>12</v>
      </c>
      <c r="J681">
        <v>1</v>
      </c>
      <c r="K681">
        <v>9.9700000000000006</v>
      </c>
      <c r="L681">
        <v>20</v>
      </c>
      <c r="M681">
        <v>10</v>
      </c>
      <c r="N681">
        <v>24</v>
      </c>
      <c r="O681" t="s">
        <v>469</v>
      </c>
      <c r="P681" s="35" t="s">
        <v>436</v>
      </c>
      <c r="Q681">
        <v>4</v>
      </c>
      <c r="R681">
        <v>59</v>
      </c>
      <c r="S681" s="18" t="s">
        <v>188</v>
      </c>
      <c r="T681">
        <v>5</v>
      </c>
      <c r="U681">
        <v>14</v>
      </c>
      <c r="V681">
        <v>13</v>
      </c>
      <c r="W681">
        <v>11</v>
      </c>
      <c r="AA681">
        <v>1145</v>
      </c>
      <c r="AB681" t="s">
        <v>1289</v>
      </c>
    </row>
    <row r="682" spans="1:28" hidden="1" x14ac:dyDescent="0.25">
      <c r="A682" s="17" t="s">
        <v>241</v>
      </c>
      <c r="B682" s="22" t="s">
        <v>251</v>
      </c>
      <c r="C682">
        <v>5.0999999999999996</v>
      </c>
      <c r="D682" s="33">
        <v>1</v>
      </c>
      <c r="E682" s="28" t="str">
        <f>VLOOKUP(U682, method!$A$1:$B$15, 2, 0)</f>
        <v>中前</v>
      </c>
      <c r="F682">
        <v>4</v>
      </c>
      <c r="G682">
        <v>129</v>
      </c>
      <c r="H682" s="46">
        <v>1200</v>
      </c>
      <c r="I682" s="18" t="s">
        <v>12</v>
      </c>
      <c r="J682">
        <v>1</v>
      </c>
      <c r="K682">
        <v>8.64</v>
      </c>
      <c r="L682">
        <v>6</v>
      </c>
      <c r="M682">
        <v>7</v>
      </c>
      <c r="N682">
        <v>24</v>
      </c>
      <c r="O682" t="s">
        <v>532</v>
      </c>
      <c r="P682" s="35" t="s">
        <v>436</v>
      </c>
      <c r="Q682">
        <v>4</v>
      </c>
      <c r="R682">
        <v>52</v>
      </c>
      <c r="S682" s="18" t="s">
        <v>188</v>
      </c>
      <c r="T682" s="10" t="s">
        <v>597</v>
      </c>
      <c r="U682">
        <v>5</v>
      </c>
      <c r="V682">
        <v>4</v>
      </c>
      <c r="W682">
        <v>1</v>
      </c>
      <c r="AA682">
        <v>1131</v>
      </c>
      <c r="AB682" t="s">
        <v>1291</v>
      </c>
    </row>
    <row r="683" spans="1:28" hidden="1" x14ac:dyDescent="0.25">
      <c r="A683" s="17" t="s">
        <v>241</v>
      </c>
      <c r="B683" s="23" t="s">
        <v>253</v>
      </c>
      <c r="C683">
        <v>9.1999999999999993</v>
      </c>
      <c r="D683" s="34">
        <v>5</v>
      </c>
      <c r="E683" s="29" t="str">
        <f>VLOOKUP(U683, method!$A$1:$B$15, 2, 0)</f>
        <v>留後</v>
      </c>
      <c r="F683">
        <v>9</v>
      </c>
      <c r="G683">
        <v>135</v>
      </c>
      <c r="H683" s="44">
        <v>1650</v>
      </c>
      <c r="I683" s="22" t="s">
        <v>33</v>
      </c>
      <c r="J683">
        <v>1</v>
      </c>
      <c r="K683">
        <v>39.840000000000003</v>
      </c>
      <c r="L683">
        <v>25</v>
      </c>
      <c r="M683">
        <v>6</v>
      </c>
      <c r="N683">
        <v>25</v>
      </c>
      <c r="O683" s="31" t="s">
        <v>435</v>
      </c>
      <c r="P683" s="35" t="s">
        <v>436</v>
      </c>
      <c r="Q683">
        <v>4</v>
      </c>
      <c r="R683">
        <v>60</v>
      </c>
      <c r="S683" s="18" t="s">
        <v>95</v>
      </c>
      <c r="T683">
        <v>3</v>
      </c>
      <c r="U683">
        <v>11</v>
      </c>
      <c r="V683">
        <v>11</v>
      </c>
      <c r="W683">
        <v>9</v>
      </c>
      <c r="X683">
        <v>5</v>
      </c>
      <c r="AA683">
        <v>1253</v>
      </c>
      <c r="AB683" t="s">
        <v>30</v>
      </c>
    </row>
    <row r="684" spans="1:28" hidden="1" x14ac:dyDescent="0.25">
      <c r="A684" s="17" t="s">
        <v>241</v>
      </c>
      <c r="B684" s="23" t="s">
        <v>253</v>
      </c>
      <c r="C684">
        <v>3.3</v>
      </c>
      <c r="D684" s="34">
        <v>5</v>
      </c>
      <c r="E684" s="27" t="str">
        <f>VLOOKUP(U684, method!$A$1:$B$15, 2, 0)</f>
        <v>中後</v>
      </c>
      <c r="F684">
        <v>4</v>
      </c>
      <c r="G684">
        <v>135</v>
      </c>
      <c r="H684" s="46">
        <v>1200</v>
      </c>
      <c r="I684" s="22" t="s">
        <v>33</v>
      </c>
      <c r="J684">
        <v>1</v>
      </c>
      <c r="K684">
        <v>10.5</v>
      </c>
      <c r="L684">
        <v>11</v>
      </c>
      <c r="M684">
        <v>6</v>
      </c>
      <c r="N684">
        <v>25</v>
      </c>
      <c r="O684" s="30" t="s">
        <v>445</v>
      </c>
      <c r="P684" s="35" t="s">
        <v>436</v>
      </c>
      <c r="Q684">
        <v>4</v>
      </c>
      <c r="R684">
        <v>60</v>
      </c>
      <c r="S684" s="18" t="s">
        <v>95</v>
      </c>
      <c r="T684" s="10" t="s">
        <v>442</v>
      </c>
      <c r="U684">
        <v>9</v>
      </c>
      <c r="V684">
        <v>8</v>
      </c>
      <c r="W684">
        <v>5</v>
      </c>
      <c r="AA684">
        <v>1278</v>
      </c>
      <c r="AB684" t="s">
        <v>30</v>
      </c>
    </row>
    <row r="685" spans="1:28" hidden="1" x14ac:dyDescent="0.25">
      <c r="A685" s="17" t="s">
        <v>241</v>
      </c>
      <c r="B685" s="23" t="s">
        <v>253</v>
      </c>
      <c r="C685">
        <v>2.7</v>
      </c>
      <c r="D685" s="33">
        <v>2</v>
      </c>
      <c r="E685" s="29" t="str">
        <f>VLOOKUP(U685, method!$A$1:$B$15, 2, 0)</f>
        <v>留後</v>
      </c>
      <c r="F685">
        <v>5</v>
      </c>
      <c r="G685">
        <v>135</v>
      </c>
      <c r="H685" s="46">
        <v>1200</v>
      </c>
      <c r="I685" s="22" t="s">
        <v>33</v>
      </c>
      <c r="J685">
        <v>1</v>
      </c>
      <c r="K685">
        <v>9.9600000000000009</v>
      </c>
      <c r="L685">
        <v>14</v>
      </c>
      <c r="M685">
        <v>5</v>
      </c>
      <c r="N685">
        <v>25</v>
      </c>
      <c r="O685" s="30" t="s">
        <v>445</v>
      </c>
      <c r="P685" s="35" t="s">
        <v>436</v>
      </c>
      <c r="Q685">
        <v>4</v>
      </c>
      <c r="R685">
        <v>60</v>
      </c>
      <c r="S685" s="18" t="s">
        <v>95</v>
      </c>
      <c r="T685" s="10" t="s">
        <v>488</v>
      </c>
      <c r="U685">
        <v>11</v>
      </c>
      <c r="V685">
        <v>9</v>
      </c>
      <c r="W685">
        <v>2</v>
      </c>
      <c r="AA685">
        <v>1262</v>
      </c>
      <c r="AB685" t="s">
        <v>30</v>
      </c>
    </row>
    <row r="686" spans="1:28" hidden="1" x14ac:dyDescent="0.25">
      <c r="A686" s="17" t="s">
        <v>241</v>
      </c>
      <c r="B686" s="23" t="s">
        <v>253</v>
      </c>
      <c r="C686">
        <v>5</v>
      </c>
      <c r="D686" s="34">
        <v>4</v>
      </c>
      <c r="E686" s="27" t="str">
        <f>VLOOKUP(U686, method!$A$1:$B$15, 2, 0)</f>
        <v>中後</v>
      </c>
      <c r="F686">
        <v>2</v>
      </c>
      <c r="G686">
        <v>118</v>
      </c>
      <c r="H686" s="46">
        <v>1200</v>
      </c>
      <c r="I686" s="18" t="s">
        <v>201</v>
      </c>
      <c r="J686">
        <v>1</v>
      </c>
      <c r="K686">
        <v>9.4499999999999993</v>
      </c>
      <c r="L686">
        <v>30</v>
      </c>
      <c r="M686">
        <v>4</v>
      </c>
      <c r="N686">
        <v>25</v>
      </c>
      <c r="O686" s="31" t="s">
        <v>451</v>
      </c>
      <c r="P686" s="35" t="s">
        <v>436</v>
      </c>
      <c r="Q686">
        <v>3</v>
      </c>
      <c r="R686">
        <v>61</v>
      </c>
      <c r="S686" s="18" t="s">
        <v>95</v>
      </c>
      <c r="T686" s="10" t="s">
        <v>552</v>
      </c>
      <c r="U686">
        <v>9</v>
      </c>
      <c r="V686">
        <v>9</v>
      </c>
      <c r="W686">
        <v>4</v>
      </c>
      <c r="AA686">
        <v>1241</v>
      </c>
      <c r="AB686" t="s">
        <v>30</v>
      </c>
    </row>
    <row r="687" spans="1:28" hidden="1" x14ac:dyDescent="0.25">
      <c r="A687" s="17" t="s">
        <v>241</v>
      </c>
      <c r="B687" s="23" t="s">
        <v>253</v>
      </c>
      <c r="C687">
        <v>12</v>
      </c>
      <c r="D687">
        <v>7</v>
      </c>
      <c r="E687" s="28" t="str">
        <f>VLOOKUP(U687, method!$A$1:$B$15, 2, 0)</f>
        <v>中前</v>
      </c>
      <c r="F687">
        <v>1</v>
      </c>
      <c r="G687">
        <v>119</v>
      </c>
      <c r="H687" s="46">
        <v>1200</v>
      </c>
      <c r="I687" s="18" t="s">
        <v>201</v>
      </c>
      <c r="J687">
        <v>1</v>
      </c>
      <c r="K687">
        <v>8.91</v>
      </c>
      <c r="L687">
        <v>20</v>
      </c>
      <c r="M687">
        <v>4</v>
      </c>
      <c r="N687">
        <v>25</v>
      </c>
      <c r="O687" t="s">
        <v>511</v>
      </c>
      <c r="P687" s="35" t="s">
        <v>455</v>
      </c>
      <c r="Q687">
        <v>3</v>
      </c>
      <c r="R687">
        <v>63</v>
      </c>
      <c r="S687" s="18" t="s">
        <v>95</v>
      </c>
      <c r="T687" s="10" t="s">
        <v>442</v>
      </c>
      <c r="U687">
        <v>5</v>
      </c>
      <c r="V687">
        <v>5</v>
      </c>
      <c r="W687">
        <v>7</v>
      </c>
      <c r="AA687">
        <v>1249</v>
      </c>
      <c r="AB687" t="s">
        <v>30</v>
      </c>
    </row>
    <row r="688" spans="1:28" hidden="1" x14ac:dyDescent="0.25">
      <c r="A688" s="17" t="s">
        <v>241</v>
      </c>
      <c r="B688" s="23" t="s">
        <v>253</v>
      </c>
      <c r="C688">
        <v>14</v>
      </c>
      <c r="D688" s="34">
        <v>4</v>
      </c>
      <c r="E688" s="27" t="str">
        <f>VLOOKUP(U688, method!$A$1:$B$15, 2, 0)</f>
        <v>中後</v>
      </c>
      <c r="F688">
        <v>9</v>
      </c>
      <c r="G688">
        <v>115</v>
      </c>
      <c r="H688" s="46">
        <v>1200</v>
      </c>
      <c r="I688" s="18" t="s">
        <v>201</v>
      </c>
      <c r="J688">
        <v>1</v>
      </c>
      <c r="K688">
        <v>8.56</v>
      </c>
      <c r="L688">
        <v>26</v>
      </c>
      <c r="M688">
        <v>3</v>
      </c>
      <c r="N688">
        <v>25</v>
      </c>
      <c r="O688" t="s">
        <v>511</v>
      </c>
      <c r="P688" s="35" t="s">
        <v>455</v>
      </c>
      <c r="Q688">
        <v>3</v>
      </c>
      <c r="R688">
        <v>65</v>
      </c>
      <c r="S688" s="18" t="s">
        <v>95</v>
      </c>
      <c r="T688" s="10" t="s">
        <v>498</v>
      </c>
      <c r="U688">
        <v>10</v>
      </c>
      <c r="V688">
        <v>9</v>
      </c>
      <c r="W688">
        <v>4</v>
      </c>
      <c r="AA688">
        <v>1233</v>
      </c>
      <c r="AB688" t="s">
        <v>30</v>
      </c>
    </row>
    <row r="689" spans="1:28" hidden="1" x14ac:dyDescent="0.25">
      <c r="A689" s="17" t="s">
        <v>241</v>
      </c>
      <c r="B689" s="23" t="s">
        <v>253</v>
      </c>
      <c r="C689">
        <v>15</v>
      </c>
      <c r="D689" s="34">
        <v>4</v>
      </c>
      <c r="E689" s="27" t="str">
        <f>VLOOKUP(U689, method!$A$1:$B$15, 2, 0)</f>
        <v>中後</v>
      </c>
      <c r="F689">
        <v>5</v>
      </c>
      <c r="G689">
        <v>121</v>
      </c>
      <c r="H689" s="46">
        <v>1200</v>
      </c>
      <c r="I689" s="18" t="s">
        <v>201</v>
      </c>
      <c r="J689">
        <v>1</v>
      </c>
      <c r="K689">
        <v>8.86</v>
      </c>
      <c r="L689">
        <v>9</v>
      </c>
      <c r="M689">
        <v>3</v>
      </c>
      <c r="N689">
        <v>25</v>
      </c>
      <c r="O689" t="s">
        <v>511</v>
      </c>
      <c r="P689" s="35" t="s">
        <v>455</v>
      </c>
      <c r="Q689">
        <v>3</v>
      </c>
      <c r="R689">
        <v>65</v>
      </c>
      <c r="S689" s="18" t="s">
        <v>95</v>
      </c>
      <c r="T689" s="10">
        <v>1</v>
      </c>
      <c r="U689">
        <v>10</v>
      </c>
      <c r="V689">
        <v>6</v>
      </c>
      <c r="W689">
        <v>4</v>
      </c>
      <c r="AA689">
        <v>1237</v>
      </c>
      <c r="AB689" t="s">
        <v>30</v>
      </c>
    </row>
    <row r="690" spans="1:28" hidden="1" x14ac:dyDescent="0.25">
      <c r="A690" s="17" t="s">
        <v>241</v>
      </c>
      <c r="B690" s="23" t="s">
        <v>253</v>
      </c>
      <c r="C690">
        <v>9.8000000000000007</v>
      </c>
      <c r="D690" s="34">
        <v>4</v>
      </c>
      <c r="E690" s="27" t="str">
        <f>VLOOKUP(U690, method!$A$1:$B$15, 2, 0)</f>
        <v>中後</v>
      </c>
      <c r="F690">
        <v>4</v>
      </c>
      <c r="G690">
        <v>123</v>
      </c>
      <c r="H690" s="46">
        <v>1200</v>
      </c>
      <c r="I690" s="19" t="s">
        <v>388</v>
      </c>
      <c r="J690">
        <v>1</v>
      </c>
      <c r="K690">
        <v>10.85</v>
      </c>
      <c r="L690">
        <v>12</v>
      </c>
      <c r="M690">
        <v>2</v>
      </c>
      <c r="N690">
        <v>25</v>
      </c>
      <c r="O690" t="s">
        <v>511</v>
      </c>
      <c r="P690" s="36" t="s">
        <v>603</v>
      </c>
      <c r="Q690">
        <v>3</v>
      </c>
      <c r="R690">
        <v>67</v>
      </c>
      <c r="S690" s="18" t="s">
        <v>95</v>
      </c>
      <c r="T690" t="s">
        <v>558</v>
      </c>
      <c r="U690">
        <v>9</v>
      </c>
      <c r="V690">
        <v>8</v>
      </c>
      <c r="W690">
        <v>5</v>
      </c>
      <c r="AA690">
        <v>1222</v>
      </c>
      <c r="AB690" t="s">
        <v>863</v>
      </c>
    </row>
    <row r="691" spans="1:28" hidden="1" x14ac:dyDescent="0.25">
      <c r="A691" s="17" t="s">
        <v>241</v>
      </c>
      <c r="B691" s="23" t="s">
        <v>253</v>
      </c>
      <c r="C691">
        <v>9.4</v>
      </c>
      <c r="D691">
        <v>7</v>
      </c>
      <c r="E691" s="27" t="str">
        <f>VLOOKUP(U691, method!$A$1:$B$15, 2, 0)</f>
        <v>中後</v>
      </c>
      <c r="F691">
        <v>8</v>
      </c>
      <c r="G691">
        <v>125</v>
      </c>
      <c r="H691" s="44">
        <v>1650</v>
      </c>
      <c r="I691" s="22" t="s">
        <v>33</v>
      </c>
      <c r="J691">
        <v>1</v>
      </c>
      <c r="K691">
        <v>40.54</v>
      </c>
      <c r="L691">
        <v>5</v>
      </c>
      <c r="M691">
        <v>2</v>
      </c>
      <c r="N691">
        <v>25</v>
      </c>
      <c r="O691" s="31" t="s">
        <v>439</v>
      </c>
      <c r="P691" s="35" t="s">
        <v>455</v>
      </c>
      <c r="Q691">
        <v>3</v>
      </c>
      <c r="R691">
        <v>69</v>
      </c>
      <c r="S691" s="18" t="s">
        <v>95</v>
      </c>
      <c r="T691" t="s">
        <v>529</v>
      </c>
      <c r="U691">
        <v>9</v>
      </c>
      <c r="V691">
        <v>9</v>
      </c>
      <c r="W691">
        <v>7</v>
      </c>
      <c r="X691">
        <v>7</v>
      </c>
      <c r="AA691">
        <v>1230</v>
      </c>
      <c r="AB691" t="s">
        <v>16</v>
      </c>
    </row>
    <row r="692" spans="1:28" hidden="1" x14ac:dyDescent="0.25">
      <c r="A692" s="17" t="s">
        <v>241</v>
      </c>
      <c r="B692" s="23" t="s">
        <v>253</v>
      </c>
      <c r="C692">
        <v>11</v>
      </c>
      <c r="D692" s="34">
        <v>5</v>
      </c>
      <c r="E692" s="29" t="str">
        <f>VLOOKUP(U692, method!$A$1:$B$15, 2, 0)</f>
        <v>留後</v>
      </c>
      <c r="F692">
        <v>11</v>
      </c>
      <c r="G692">
        <v>126</v>
      </c>
      <c r="H692" s="44">
        <v>1650</v>
      </c>
      <c r="I692" s="22" t="s">
        <v>33</v>
      </c>
      <c r="J692">
        <v>1</v>
      </c>
      <c r="K692">
        <v>39.770000000000003</v>
      </c>
      <c r="L692">
        <v>15</v>
      </c>
      <c r="M692">
        <v>1</v>
      </c>
      <c r="N692">
        <v>25</v>
      </c>
      <c r="O692" s="30" t="s">
        <v>445</v>
      </c>
      <c r="P692" s="35" t="s">
        <v>455</v>
      </c>
      <c r="Q692">
        <v>3</v>
      </c>
      <c r="R692">
        <v>70</v>
      </c>
      <c r="S692" s="18" t="s">
        <v>95</v>
      </c>
      <c r="T692" s="10" t="s">
        <v>526</v>
      </c>
      <c r="U692">
        <v>11</v>
      </c>
      <c r="V692">
        <v>11</v>
      </c>
      <c r="W692">
        <v>7</v>
      </c>
      <c r="X692">
        <v>5</v>
      </c>
      <c r="AA692">
        <v>1241</v>
      </c>
      <c r="AB692" t="s">
        <v>16</v>
      </c>
    </row>
    <row r="693" spans="1:28" hidden="1" x14ac:dyDescent="0.25">
      <c r="A693" s="17" t="s">
        <v>241</v>
      </c>
      <c r="B693" s="23" t="s">
        <v>253</v>
      </c>
      <c r="C693">
        <v>28</v>
      </c>
      <c r="D693">
        <v>8</v>
      </c>
      <c r="E693" s="29" t="str">
        <f>VLOOKUP(U693, method!$A$1:$B$15, 2, 0)</f>
        <v>留後</v>
      </c>
      <c r="F693">
        <v>11</v>
      </c>
      <c r="G693">
        <v>128</v>
      </c>
      <c r="H693" s="46">
        <v>1400</v>
      </c>
      <c r="I693" s="20" t="s">
        <v>402</v>
      </c>
      <c r="J693">
        <v>1</v>
      </c>
      <c r="K693">
        <v>22.25</v>
      </c>
      <c r="L693">
        <v>8</v>
      </c>
      <c r="M693">
        <v>12</v>
      </c>
      <c r="N693">
        <v>24</v>
      </c>
      <c r="O693" t="s">
        <v>545</v>
      </c>
      <c r="P693" s="35" t="s">
        <v>455</v>
      </c>
      <c r="Q693">
        <v>3</v>
      </c>
      <c r="R693">
        <v>72</v>
      </c>
      <c r="S693" s="18" t="s">
        <v>95</v>
      </c>
      <c r="T693" t="s">
        <v>558</v>
      </c>
      <c r="U693">
        <v>14</v>
      </c>
      <c r="V693">
        <v>13</v>
      </c>
      <c r="W693">
        <v>12</v>
      </c>
      <c r="X693">
        <v>8</v>
      </c>
      <c r="AA693">
        <v>1211</v>
      </c>
      <c r="AB693" t="s">
        <v>1018</v>
      </c>
    </row>
    <row r="694" spans="1:28" hidden="1" x14ac:dyDescent="0.25">
      <c r="A694" s="17" t="s">
        <v>241</v>
      </c>
      <c r="B694" s="23" t="s">
        <v>253</v>
      </c>
      <c r="C694">
        <v>14</v>
      </c>
      <c r="D694">
        <v>12</v>
      </c>
      <c r="E694" s="29" t="str">
        <f>VLOOKUP(U694, method!$A$1:$B$15, 2, 0)</f>
        <v>留後</v>
      </c>
      <c r="F694">
        <v>3</v>
      </c>
      <c r="G694">
        <v>133</v>
      </c>
      <c r="H694" s="46">
        <v>1400</v>
      </c>
      <c r="I694" s="24" t="s">
        <v>389</v>
      </c>
      <c r="J694">
        <v>1</v>
      </c>
      <c r="K694">
        <v>23.68</v>
      </c>
      <c r="L694">
        <v>23</v>
      </c>
      <c r="M694">
        <v>6</v>
      </c>
      <c r="N694">
        <v>24</v>
      </c>
      <c r="O694" t="s">
        <v>545</v>
      </c>
      <c r="P694" s="35" t="s">
        <v>455</v>
      </c>
      <c r="Q694">
        <v>3</v>
      </c>
      <c r="R694">
        <v>77</v>
      </c>
      <c r="S694" s="18" t="s">
        <v>95</v>
      </c>
      <c r="T694" t="s">
        <v>1299</v>
      </c>
      <c r="U694">
        <v>11</v>
      </c>
      <c r="V694">
        <v>8</v>
      </c>
      <c r="W694">
        <v>8</v>
      </c>
      <c r="X694">
        <v>12</v>
      </c>
      <c r="AA694">
        <v>1215</v>
      </c>
      <c r="AB694" t="s">
        <v>675</v>
      </c>
    </row>
    <row r="695" spans="1:28" hidden="1" x14ac:dyDescent="0.25">
      <c r="A695" s="17" t="s">
        <v>241</v>
      </c>
      <c r="B695" s="23" t="s">
        <v>253</v>
      </c>
      <c r="C695">
        <v>12</v>
      </c>
      <c r="D695">
        <v>9</v>
      </c>
      <c r="E695" s="27" t="str">
        <f>VLOOKUP(U695, method!$A$1:$B$15, 2, 0)</f>
        <v>中後</v>
      </c>
      <c r="F695">
        <v>5</v>
      </c>
      <c r="G695">
        <v>129</v>
      </c>
      <c r="H695" s="46">
        <v>1400</v>
      </c>
      <c r="I695" s="24" t="s">
        <v>389</v>
      </c>
      <c r="J695">
        <v>1</v>
      </c>
      <c r="K695">
        <v>22.12</v>
      </c>
      <c r="L695">
        <v>26</v>
      </c>
      <c r="M695">
        <v>5</v>
      </c>
      <c r="N695">
        <v>24</v>
      </c>
      <c r="O695" t="s">
        <v>545</v>
      </c>
      <c r="P695" s="35" t="s">
        <v>455</v>
      </c>
      <c r="Q695">
        <v>3</v>
      </c>
      <c r="R695">
        <v>79</v>
      </c>
      <c r="S695" s="18" t="s">
        <v>95</v>
      </c>
      <c r="T695" t="s">
        <v>536</v>
      </c>
      <c r="U695">
        <v>10</v>
      </c>
      <c r="V695">
        <v>10</v>
      </c>
      <c r="W695">
        <v>12</v>
      </c>
      <c r="X695">
        <v>9</v>
      </c>
      <c r="AA695">
        <v>1250</v>
      </c>
      <c r="AB695" t="s">
        <v>863</v>
      </c>
    </row>
    <row r="696" spans="1:28" hidden="1" x14ac:dyDescent="0.25">
      <c r="A696" s="17" t="s">
        <v>241</v>
      </c>
      <c r="B696" s="23" t="s">
        <v>253</v>
      </c>
      <c r="C696">
        <v>6.8</v>
      </c>
      <c r="D696" s="33">
        <v>3</v>
      </c>
      <c r="E696" s="29" t="str">
        <f>VLOOKUP(U696, method!$A$1:$B$15, 2, 0)</f>
        <v>留後</v>
      </c>
      <c r="F696">
        <v>3</v>
      </c>
      <c r="G696">
        <v>135</v>
      </c>
      <c r="H696" s="44">
        <v>1650</v>
      </c>
      <c r="I696" s="22" t="s">
        <v>33</v>
      </c>
      <c r="J696">
        <v>1</v>
      </c>
      <c r="K696">
        <v>40.98</v>
      </c>
      <c r="L696">
        <v>1</v>
      </c>
      <c r="M696">
        <v>5</v>
      </c>
      <c r="N696">
        <v>24</v>
      </c>
      <c r="O696" s="31" t="s">
        <v>439</v>
      </c>
      <c r="P696" s="36" t="s">
        <v>440</v>
      </c>
      <c r="Q696">
        <v>3</v>
      </c>
      <c r="R696">
        <v>80</v>
      </c>
      <c r="S696" s="18" t="s">
        <v>95</v>
      </c>
      <c r="T696">
        <v>4</v>
      </c>
      <c r="U696">
        <v>11</v>
      </c>
      <c r="V696">
        <v>10</v>
      </c>
      <c r="W696">
        <v>11</v>
      </c>
      <c r="X696">
        <v>3</v>
      </c>
      <c r="AA696">
        <v>1236</v>
      </c>
      <c r="AB696" t="s">
        <v>100</v>
      </c>
    </row>
    <row r="697" spans="1:28" hidden="1" x14ac:dyDescent="0.25">
      <c r="A697" s="17" t="s">
        <v>241</v>
      </c>
      <c r="B697" s="23" t="s">
        <v>253</v>
      </c>
      <c r="C697">
        <v>3.7</v>
      </c>
      <c r="D697" s="34">
        <v>5</v>
      </c>
      <c r="E697" s="28" t="str">
        <f>VLOOKUP(U697, method!$A$1:$B$15, 2, 0)</f>
        <v>中前</v>
      </c>
      <c r="F697">
        <v>2</v>
      </c>
      <c r="G697">
        <v>117</v>
      </c>
      <c r="H697" s="44">
        <v>1650</v>
      </c>
      <c r="I697" s="15" t="s">
        <v>390</v>
      </c>
      <c r="J697">
        <v>1</v>
      </c>
      <c r="K697">
        <v>39.78</v>
      </c>
      <c r="L697">
        <v>10</v>
      </c>
      <c r="M697">
        <v>4</v>
      </c>
      <c r="N697">
        <v>24</v>
      </c>
      <c r="O697" s="30" t="s">
        <v>445</v>
      </c>
      <c r="P697" s="35" t="s">
        <v>455</v>
      </c>
      <c r="Q697">
        <v>2</v>
      </c>
      <c r="R697">
        <v>82</v>
      </c>
      <c r="S697" s="18" t="s">
        <v>95</v>
      </c>
      <c r="T697">
        <v>3</v>
      </c>
      <c r="U697">
        <v>6</v>
      </c>
      <c r="V697">
        <v>5</v>
      </c>
      <c r="W697">
        <v>5</v>
      </c>
      <c r="X697">
        <v>5</v>
      </c>
      <c r="AA697">
        <v>1232</v>
      </c>
      <c r="AB697" t="s">
        <v>463</v>
      </c>
    </row>
    <row r="698" spans="1:28" hidden="1" x14ac:dyDescent="0.25">
      <c r="A698" s="17" t="s">
        <v>241</v>
      </c>
      <c r="B698" s="23" t="s">
        <v>253</v>
      </c>
      <c r="C698">
        <v>5.5</v>
      </c>
      <c r="D698">
        <v>6</v>
      </c>
      <c r="E698" s="28" t="str">
        <f>VLOOKUP(U698, method!$A$1:$B$15, 2, 0)</f>
        <v>中前</v>
      </c>
      <c r="F698">
        <v>4</v>
      </c>
      <c r="G698">
        <v>120</v>
      </c>
      <c r="H698" s="44">
        <v>1650</v>
      </c>
      <c r="I698" s="20" t="s">
        <v>56</v>
      </c>
      <c r="J698">
        <v>1</v>
      </c>
      <c r="K698">
        <v>39.950000000000003</v>
      </c>
      <c r="L698">
        <v>3</v>
      </c>
      <c r="M698">
        <v>3</v>
      </c>
      <c r="N698">
        <v>24</v>
      </c>
      <c r="O698" t="s">
        <v>511</v>
      </c>
      <c r="P698" s="35" t="s">
        <v>455</v>
      </c>
      <c r="Q698">
        <v>2</v>
      </c>
      <c r="R698">
        <v>84</v>
      </c>
      <c r="S698" s="18" t="s">
        <v>95</v>
      </c>
      <c r="T698" s="10">
        <v>2</v>
      </c>
      <c r="U698">
        <v>7</v>
      </c>
      <c r="V698">
        <v>7</v>
      </c>
      <c r="W698">
        <v>7</v>
      </c>
      <c r="X698">
        <v>6</v>
      </c>
      <c r="AA698">
        <v>1239</v>
      </c>
      <c r="AB698" t="s">
        <v>463</v>
      </c>
    </row>
    <row r="699" spans="1:28" hidden="1" x14ac:dyDescent="0.25">
      <c r="A699" s="17" t="s">
        <v>241</v>
      </c>
      <c r="B699" s="23" t="s">
        <v>253</v>
      </c>
      <c r="C699">
        <v>5.9</v>
      </c>
      <c r="D699" s="34">
        <v>5</v>
      </c>
      <c r="E699" s="27" t="str">
        <f>VLOOKUP(U699, method!$A$1:$B$15, 2, 0)</f>
        <v>中後</v>
      </c>
      <c r="F699">
        <v>7</v>
      </c>
      <c r="G699">
        <v>135</v>
      </c>
      <c r="H699" s="44">
        <v>1650</v>
      </c>
      <c r="I699" s="20" t="s">
        <v>56</v>
      </c>
      <c r="J699">
        <v>1</v>
      </c>
      <c r="K699">
        <v>39.770000000000003</v>
      </c>
      <c r="L699">
        <v>21</v>
      </c>
      <c r="M699">
        <v>2</v>
      </c>
      <c r="N699">
        <v>24</v>
      </c>
      <c r="O699" s="31" t="s">
        <v>451</v>
      </c>
      <c r="P699" s="35" t="s">
        <v>455</v>
      </c>
      <c r="Q699">
        <v>3</v>
      </c>
      <c r="R699">
        <v>84</v>
      </c>
      <c r="S699" s="18" t="s">
        <v>95</v>
      </c>
      <c r="T699" s="10" t="s">
        <v>498</v>
      </c>
      <c r="U699">
        <v>10</v>
      </c>
      <c r="V699">
        <v>10</v>
      </c>
      <c r="W699">
        <v>10</v>
      </c>
      <c r="X699">
        <v>5</v>
      </c>
      <c r="AA699">
        <v>1219</v>
      </c>
      <c r="AB699" t="s">
        <v>463</v>
      </c>
    </row>
    <row r="700" spans="1:28" hidden="1" x14ac:dyDescent="0.25">
      <c r="A700" s="17" t="s">
        <v>241</v>
      </c>
      <c r="B700" s="23" t="s">
        <v>253</v>
      </c>
      <c r="C700">
        <v>8.1999999999999993</v>
      </c>
      <c r="D700" s="33">
        <v>2</v>
      </c>
      <c r="E700" s="27" t="str">
        <f>VLOOKUP(U700, method!$A$1:$B$15, 2, 0)</f>
        <v>中後</v>
      </c>
      <c r="F700">
        <v>7</v>
      </c>
      <c r="G700">
        <v>120</v>
      </c>
      <c r="H700" s="44">
        <v>1650</v>
      </c>
      <c r="I700" s="24" t="s">
        <v>389</v>
      </c>
      <c r="J700">
        <v>1</v>
      </c>
      <c r="K700">
        <v>41.36</v>
      </c>
      <c r="L700">
        <v>20</v>
      </c>
      <c r="M700">
        <v>12</v>
      </c>
      <c r="N700">
        <v>23</v>
      </c>
      <c r="O700" s="31" t="s">
        <v>435</v>
      </c>
      <c r="P700" s="35" t="s">
        <v>455</v>
      </c>
      <c r="Q700">
        <v>2</v>
      </c>
      <c r="R700">
        <v>83</v>
      </c>
      <c r="S700" s="18" t="s">
        <v>95</v>
      </c>
      <c r="T700" s="10" t="s">
        <v>597</v>
      </c>
      <c r="U700">
        <v>8</v>
      </c>
      <c r="V700">
        <v>3</v>
      </c>
      <c r="W700">
        <v>1</v>
      </c>
      <c r="X700">
        <v>2</v>
      </c>
      <c r="AA700">
        <v>1204</v>
      </c>
      <c r="AB700" t="s">
        <v>463</v>
      </c>
    </row>
    <row r="701" spans="1:28" hidden="1" x14ac:dyDescent="0.25">
      <c r="A701" s="17" t="s">
        <v>241</v>
      </c>
      <c r="B701" s="23" t="s">
        <v>253</v>
      </c>
      <c r="C701">
        <v>4.3</v>
      </c>
      <c r="D701" s="33">
        <v>3</v>
      </c>
      <c r="E701" s="28" t="str">
        <f>VLOOKUP(U701, method!$A$1:$B$15, 2, 0)</f>
        <v>中前</v>
      </c>
      <c r="F701">
        <v>1</v>
      </c>
      <c r="G701">
        <v>120</v>
      </c>
      <c r="H701" s="44">
        <v>1650</v>
      </c>
      <c r="I701" s="24" t="s">
        <v>389</v>
      </c>
      <c r="J701">
        <v>1</v>
      </c>
      <c r="K701">
        <v>40.409999999999997</v>
      </c>
      <c r="L701">
        <v>15</v>
      </c>
      <c r="M701">
        <v>11</v>
      </c>
      <c r="N701">
        <v>23</v>
      </c>
      <c r="O701" s="30" t="s">
        <v>445</v>
      </c>
      <c r="P701" s="35" t="s">
        <v>455</v>
      </c>
      <c r="Q701">
        <v>2</v>
      </c>
      <c r="R701">
        <v>83</v>
      </c>
      <c r="S701" s="18" t="s">
        <v>95</v>
      </c>
      <c r="T701" s="10" t="s">
        <v>452</v>
      </c>
      <c r="U701">
        <v>7</v>
      </c>
      <c r="V701">
        <v>6</v>
      </c>
      <c r="W701">
        <v>5</v>
      </c>
      <c r="X701">
        <v>3</v>
      </c>
      <c r="AA701">
        <v>1205</v>
      </c>
      <c r="AB701" t="s">
        <v>463</v>
      </c>
    </row>
    <row r="702" spans="1:28" hidden="1" x14ac:dyDescent="0.25">
      <c r="A702" s="17" t="s">
        <v>241</v>
      </c>
      <c r="B702" s="23" t="s">
        <v>253</v>
      </c>
      <c r="C702">
        <v>11</v>
      </c>
      <c r="D702">
        <v>6</v>
      </c>
      <c r="E702" s="27" t="str">
        <f>VLOOKUP(U702, method!$A$1:$B$15, 2, 0)</f>
        <v>中後</v>
      </c>
      <c r="F702">
        <v>4</v>
      </c>
      <c r="G702">
        <v>132</v>
      </c>
      <c r="H702" s="34">
        <v>1600</v>
      </c>
      <c r="I702" s="25" t="s">
        <v>26</v>
      </c>
      <c r="J702">
        <v>1</v>
      </c>
      <c r="K702">
        <v>34.67</v>
      </c>
      <c r="L702">
        <v>5</v>
      </c>
      <c r="M702">
        <v>11</v>
      </c>
      <c r="N702">
        <v>23</v>
      </c>
      <c r="O702" t="s">
        <v>631</v>
      </c>
      <c r="P702" s="35" t="s">
        <v>455</v>
      </c>
      <c r="Q702">
        <v>2</v>
      </c>
      <c r="R702">
        <v>85</v>
      </c>
      <c r="S702" s="18" t="s">
        <v>95</v>
      </c>
      <c r="T702">
        <v>3</v>
      </c>
      <c r="U702">
        <v>9</v>
      </c>
      <c r="V702">
        <v>9</v>
      </c>
      <c r="W702">
        <v>8</v>
      </c>
      <c r="X702">
        <v>6</v>
      </c>
      <c r="AA702">
        <v>1205</v>
      </c>
      <c r="AB702" t="s">
        <v>463</v>
      </c>
    </row>
    <row r="703" spans="1:28" hidden="1" x14ac:dyDescent="0.25">
      <c r="A703" s="17" t="s">
        <v>241</v>
      </c>
      <c r="B703" s="23" t="s">
        <v>253</v>
      </c>
      <c r="C703">
        <v>4.8</v>
      </c>
      <c r="D703" s="34">
        <v>5</v>
      </c>
      <c r="E703" s="29" t="str">
        <f>VLOOKUP(U703, method!$A$1:$B$15, 2, 0)</f>
        <v>留後</v>
      </c>
      <c r="F703">
        <v>10</v>
      </c>
      <c r="G703">
        <v>120</v>
      </c>
      <c r="H703" s="44">
        <v>1650</v>
      </c>
      <c r="I703" s="24" t="s">
        <v>389</v>
      </c>
      <c r="J703">
        <v>1</v>
      </c>
      <c r="K703">
        <v>39.42</v>
      </c>
      <c r="L703">
        <v>20</v>
      </c>
      <c r="M703">
        <v>9</v>
      </c>
      <c r="N703">
        <v>23</v>
      </c>
      <c r="O703" s="30" t="s">
        <v>445</v>
      </c>
      <c r="P703" s="35" t="s">
        <v>455</v>
      </c>
      <c r="Q703">
        <v>2</v>
      </c>
      <c r="R703">
        <v>85</v>
      </c>
      <c r="S703" s="18" t="s">
        <v>95</v>
      </c>
      <c r="T703" s="10" t="s">
        <v>452</v>
      </c>
      <c r="U703">
        <v>11</v>
      </c>
      <c r="V703">
        <v>11</v>
      </c>
      <c r="W703">
        <v>11</v>
      </c>
      <c r="X703">
        <v>5</v>
      </c>
      <c r="AA703">
        <v>1196</v>
      </c>
      <c r="AB703" t="s">
        <v>463</v>
      </c>
    </row>
    <row r="704" spans="1:28" hidden="1" x14ac:dyDescent="0.25">
      <c r="A704" s="17" t="s">
        <v>241</v>
      </c>
      <c r="B704" s="23" t="s">
        <v>253</v>
      </c>
      <c r="C704">
        <v>7.4</v>
      </c>
      <c r="D704" s="34">
        <v>4</v>
      </c>
      <c r="E704" s="27" t="str">
        <f>VLOOKUP(U704, method!$A$1:$B$15, 2, 0)</f>
        <v>中後</v>
      </c>
      <c r="F704">
        <v>10</v>
      </c>
      <c r="G704">
        <v>125</v>
      </c>
      <c r="H704" s="46">
        <v>1400</v>
      </c>
      <c r="I704" s="18" t="s">
        <v>201</v>
      </c>
      <c r="J704">
        <v>1</v>
      </c>
      <c r="K704">
        <v>22.88</v>
      </c>
      <c r="L704">
        <v>10</v>
      </c>
      <c r="M704">
        <v>9</v>
      </c>
      <c r="N704">
        <v>23</v>
      </c>
      <c r="O704" t="s">
        <v>545</v>
      </c>
      <c r="P704" s="36" t="s">
        <v>440</v>
      </c>
      <c r="Q704">
        <v>2</v>
      </c>
      <c r="R704">
        <v>85</v>
      </c>
      <c r="S704" s="18" t="s">
        <v>95</v>
      </c>
      <c r="T704" t="s">
        <v>456</v>
      </c>
      <c r="U704">
        <v>8</v>
      </c>
      <c r="V704">
        <v>6</v>
      </c>
      <c r="W704">
        <v>6</v>
      </c>
      <c r="X704">
        <v>4</v>
      </c>
      <c r="AA704">
        <v>1199</v>
      </c>
      <c r="AB704" t="s">
        <v>463</v>
      </c>
    </row>
    <row r="705" spans="1:28" hidden="1" x14ac:dyDescent="0.25">
      <c r="A705" s="17" t="s">
        <v>241</v>
      </c>
      <c r="B705" s="23" t="s">
        <v>253</v>
      </c>
      <c r="C705">
        <v>4.5</v>
      </c>
      <c r="D705" s="33">
        <v>2</v>
      </c>
      <c r="E705" s="27" t="str">
        <f>VLOOKUP(U705, method!$A$1:$B$15, 2, 0)</f>
        <v>中後</v>
      </c>
      <c r="F705">
        <v>10</v>
      </c>
      <c r="G705">
        <v>125</v>
      </c>
      <c r="H705" s="44">
        <v>1650</v>
      </c>
      <c r="I705" s="24" t="s">
        <v>389</v>
      </c>
      <c r="J705">
        <v>1</v>
      </c>
      <c r="K705">
        <v>39.799999999999997</v>
      </c>
      <c r="L705">
        <v>12</v>
      </c>
      <c r="M705">
        <v>7</v>
      </c>
      <c r="N705">
        <v>23</v>
      </c>
      <c r="O705" s="30" t="s">
        <v>445</v>
      </c>
      <c r="P705" s="35" t="s">
        <v>436</v>
      </c>
      <c r="Q705">
        <v>2</v>
      </c>
      <c r="R705">
        <v>85</v>
      </c>
      <c r="S705" s="18" t="s">
        <v>95</v>
      </c>
      <c r="T705" s="10" t="s">
        <v>376</v>
      </c>
      <c r="U705">
        <v>9</v>
      </c>
      <c r="V705">
        <v>8</v>
      </c>
      <c r="W705">
        <v>8</v>
      </c>
      <c r="X705">
        <v>2</v>
      </c>
      <c r="AA705">
        <v>1218</v>
      </c>
      <c r="AB705" t="s">
        <v>463</v>
      </c>
    </row>
    <row r="706" spans="1:28" hidden="1" x14ac:dyDescent="0.25">
      <c r="A706" s="17" t="s">
        <v>241</v>
      </c>
      <c r="B706" s="23" t="s">
        <v>253</v>
      </c>
      <c r="C706">
        <v>9.6</v>
      </c>
      <c r="D706" s="34">
        <v>5</v>
      </c>
      <c r="E706" s="27" t="str">
        <f>VLOOKUP(U706, method!$A$1:$B$15, 2, 0)</f>
        <v>中後</v>
      </c>
      <c r="F706">
        <v>6</v>
      </c>
      <c r="G706">
        <v>125</v>
      </c>
      <c r="H706" s="46">
        <v>1400</v>
      </c>
      <c r="I706" s="24" t="s">
        <v>389</v>
      </c>
      <c r="J706">
        <v>1</v>
      </c>
      <c r="K706">
        <v>22.84</v>
      </c>
      <c r="L706">
        <v>3</v>
      </c>
      <c r="M706">
        <v>7</v>
      </c>
      <c r="N706">
        <v>23</v>
      </c>
      <c r="O706" t="s">
        <v>532</v>
      </c>
      <c r="P706" s="36" t="s">
        <v>440</v>
      </c>
      <c r="Q706">
        <v>2</v>
      </c>
      <c r="R706">
        <v>86</v>
      </c>
      <c r="S706" s="18" t="s">
        <v>95</v>
      </c>
      <c r="T706" t="s">
        <v>456</v>
      </c>
      <c r="U706">
        <v>9</v>
      </c>
      <c r="V706">
        <v>7</v>
      </c>
      <c r="W706">
        <v>5</v>
      </c>
      <c r="X706">
        <v>5</v>
      </c>
      <c r="AA706">
        <v>1207</v>
      </c>
      <c r="AB706" t="s">
        <v>620</v>
      </c>
    </row>
    <row r="707" spans="1:28" hidden="1" x14ac:dyDescent="0.25">
      <c r="A707" s="17" t="s">
        <v>241</v>
      </c>
      <c r="B707" s="23" t="s">
        <v>253</v>
      </c>
      <c r="C707">
        <v>5.0999999999999996</v>
      </c>
      <c r="D707">
        <v>9</v>
      </c>
      <c r="E707" s="28" t="str">
        <f>VLOOKUP(U707, method!$A$1:$B$15, 2, 0)</f>
        <v>中前</v>
      </c>
      <c r="F707">
        <v>10</v>
      </c>
      <c r="G707">
        <v>125</v>
      </c>
      <c r="H707" s="46">
        <v>1400</v>
      </c>
      <c r="I707" s="24" t="s">
        <v>389</v>
      </c>
      <c r="J707">
        <v>1</v>
      </c>
      <c r="K707">
        <v>22.57</v>
      </c>
      <c r="L707">
        <v>18</v>
      </c>
      <c r="M707">
        <v>6</v>
      </c>
      <c r="N707">
        <v>23</v>
      </c>
      <c r="O707" t="s">
        <v>631</v>
      </c>
      <c r="P707" s="35" t="s">
        <v>455</v>
      </c>
      <c r="Q707">
        <v>2</v>
      </c>
      <c r="R707">
        <v>86</v>
      </c>
      <c r="S707" s="18" t="s">
        <v>95</v>
      </c>
      <c r="T707">
        <v>4</v>
      </c>
      <c r="U707">
        <v>5</v>
      </c>
      <c r="V707">
        <v>6</v>
      </c>
      <c r="W707">
        <v>6</v>
      </c>
      <c r="X707">
        <v>9</v>
      </c>
      <c r="AA707">
        <v>1206</v>
      </c>
      <c r="AB707" t="s">
        <v>158</v>
      </c>
    </row>
    <row r="708" spans="1:28" hidden="1" x14ac:dyDescent="0.25">
      <c r="A708" s="17" t="s">
        <v>241</v>
      </c>
      <c r="B708" s="23" t="s">
        <v>253</v>
      </c>
      <c r="C708">
        <v>5.4</v>
      </c>
      <c r="D708" s="33">
        <v>3</v>
      </c>
      <c r="E708" s="27" t="str">
        <f>VLOOKUP(U708, method!$A$1:$B$15, 2, 0)</f>
        <v>中後</v>
      </c>
      <c r="F708">
        <v>11</v>
      </c>
      <c r="G708">
        <v>122</v>
      </c>
      <c r="H708" s="46">
        <v>1400</v>
      </c>
      <c r="I708" s="20" t="s">
        <v>56</v>
      </c>
      <c r="J708">
        <v>1</v>
      </c>
      <c r="K708">
        <v>21.67</v>
      </c>
      <c r="L708">
        <v>28</v>
      </c>
      <c r="M708">
        <v>5</v>
      </c>
      <c r="N708">
        <v>23</v>
      </c>
      <c r="O708" t="s">
        <v>545</v>
      </c>
      <c r="P708" s="35" t="s">
        <v>455</v>
      </c>
      <c r="Q708">
        <v>2</v>
      </c>
      <c r="R708">
        <v>85</v>
      </c>
      <c r="S708" s="18" t="s">
        <v>95</v>
      </c>
      <c r="T708" s="10" t="s">
        <v>597</v>
      </c>
      <c r="U708">
        <v>9</v>
      </c>
      <c r="V708">
        <v>11</v>
      </c>
      <c r="W708">
        <v>10</v>
      </c>
      <c r="X708">
        <v>3</v>
      </c>
      <c r="AA708">
        <v>1209</v>
      </c>
      <c r="AB708" t="s">
        <v>158</v>
      </c>
    </row>
    <row r="709" spans="1:28" hidden="1" x14ac:dyDescent="0.25">
      <c r="A709" s="17" t="s">
        <v>241</v>
      </c>
      <c r="B709" s="23" t="s">
        <v>253</v>
      </c>
      <c r="C709">
        <v>5.7</v>
      </c>
      <c r="D709">
        <v>7</v>
      </c>
      <c r="E709" s="29" t="str">
        <f>VLOOKUP(U709, method!$A$1:$B$15, 2, 0)</f>
        <v>留後</v>
      </c>
      <c r="F709">
        <v>10</v>
      </c>
      <c r="G709">
        <v>122</v>
      </c>
      <c r="H709" s="44">
        <v>1650</v>
      </c>
      <c r="I709" s="24" t="s">
        <v>389</v>
      </c>
      <c r="J709">
        <v>1</v>
      </c>
      <c r="K709">
        <v>37.67</v>
      </c>
      <c r="L709">
        <v>10</v>
      </c>
      <c r="M709">
        <v>5</v>
      </c>
      <c r="N709">
        <v>23</v>
      </c>
      <c r="O709" t="s">
        <v>511</v>
      </c>
      <c r="P709" s="35" t="s">
        <v>455</v>
      </c>
      <c r="Q709">
        <v>2</v>
      </c>
      <c r="R709">
        <v>86</v>
      </c>
      <c r="S709" s="18" t="s">
        <v>95</v>
      </c>
      <c r="T709">
        <v>4</v>
      </c>
      <c r="U709">
        <v>11</v>
      </c>
      <c r="V709">
        <v>9</v>
      </c>
      <c r="W709">
        <v>8</v>
      </c>
      <c r="X709">
        <v>7</v>
      </c>
      <c r="AA709">
        <v>1208</v>
      </c>
      <c r="AB709" t="s">
        <v>158</v>
      </c>
    </row>
    <row r="710" spans="1:28" hidden="1" x14ac:dyDescent="0.25">
      <c r="A710" s="17" t="s">
        <v>241</v>
      </c>
      <c r="B710" s="23" t="s">
        <v>253</v>
      </c>
      <c r="C710">
        <v>24</v>
      </c>
      <c r="D710">
        <v>10</v>
      </c>
      <c r="E710" s="28" t="str">
        <f>VLOOKUP(U710, method!$A$1:$B$15, 2, 0)</f>
        <v>中前</v>
      </c>
      <c r="F710">
        <v>3</v>
      </c>
      <c r="G710">
        <v>126</v>
      </c>
      <c r="H710" s="46">
        <v>2000</v>
      </c>
      <c r="I710" s="21" t="s">
        <v>416</v>
      </c>
      <c r="J710">
        <v>2</v>
      </c>
      <c r="K710">
        <v>3.49</v>
      </c>
      <c r="L710">
        <v>19</v>
      </c>
      <c r="M710">
        <v>3</v>
      </c>
      <c r="N710">
        <v>23</v>
      </c>
      <c r="O710" t="s">
        <v>545</v>
      </c>
      <c r="P710" s="35" t="s">
        <v>455</v>
      </c>
      <c r="Q710" t="s">
        <v>1314</v>
      </c>
      <c r="R710">
        <v>86</v>
      </c>
      <c r="S710" s="18" t="s">
        <v>95</v>
      </c>
      <c r="T710" t="s">
        <v>558</v>
      </c>
      <c r="U710">
        <v>7</v>
      </c>
      <c r="V710">
        <v>7</v>
      </c>
      <c r="W710">
        <v>10</v>
      </c>
      <c r="X710">
        <v>10</v>
      </c>
      <c r="Y710">
        <v>10</v>
      </c>
      <c r="AA710">
        <v>1206</v>
      </c>
      <c r="AB710" t="s">
        <v>158</v>
      </c>
    </row>
    <row r="711" spans="1:28" hidden="1" x14ac:dyDescent="0.25">
      <c r="A711" s="17" t="s">
        <v>241</v>
      </c>
      <c r="B711" s="23" t="s">
        <v>253</v>
      </c>
      <c r="C711">
        <v>18</v>
      </c>
      <c r="D711" s="33">
        <v>3</v>
      </c>
      <c r="E711" s="29" t="str">
        <f>VLOOKUP(U711, method!$A$1:$B$15, 2, 0)</f>
        <v>留後</v>
      </c>
      <c r="F711">
        <v>11</v>
      </c>
      <c r="G711">
        <v>126</v>
      </c>
      <c r="H711" s="46">
        <v>1800</v>
      </c>
      <c r="I711" s="16" t="s">
        <v>406</v>
      </c>
      <c r="J711">
        <v>1</v>
      </c>
      <c r="K711">
        <v>46.69</v>
      </c>
      <c r="L711">
        <v>26</v>
      </c>
      <c r="M711">
        <v>2</v>
      </c>
      <c r="N711">
        <v>23</v>
      </c>
      <c r="O711" t="s">
        <v>491</v>
      </c>
      <c r="P711" s="35" t="s">
        <v>436</v>
      </c>
      <c r="Q711" t="s">
        <v>1314</v>
      </c>
      <c r="R711">
        <v>84</v>
      </c>
      <c r="S711" s="18" t="s">
        <v>95</v>
      </c>
      <c r="T711" t="s">
        <v>456</v>
      </c>
      <c r="U711">
        <v>11</v>
      </c>
      <c r="V711">
        <v>12</v>
      </c>
      <c r="W711">
        <v>12</v>
      </c>
      <c r="X711">
        <v>10</v>
      </c>
      <c r="Y711">
        <v>3</v>
      </c>
      <c r="AA711">
        <v>1215</v>
      </c>
      <c r="AB711" t="s">
        <v>158</v>
      </c>
    </row>
    <row r="712" spans="1:28" hidden="1" x14ac:dyDescent="0.25">
      <c r="A712" s="17" t="s">
        <v>241</v>
      </c>
      <c r="B712" s="23" t="s">
        <v>253</v>
      </c>
      <c r="C712">
        <v>12</v>
      </c>
      <c r="D712" s="34">
        <v>5</v>
      </c>
      <c r="E712" s="27" t="str">
        <f>VLOOKUP(U712, method!$A$1:$B$15, 2, 0)</f>
        <v>中後</v>
      </c>
      <c r="F712">
        <v>3</v>
      </c>
      <c r="G712">
        <v>126</v>
      </c>
      <c r="H712" s="34">
        <v>1600</v>
      </c>
      <c r="I712" s="24" t="s">
        <v>389</v>
      </c>
      <c r="J712">
        <v>1</v>
      </c>
      <c r="K712">
        <v>35.26</v>
      </c>
      <c r="L712">
        <v>29</v>
      </c>
      <c r="M712">
        <v>1</v>
      </c>
      <c r="N712">
        <v>23</v>
      </c>
      <c r="O712" t="s">
        <v>491</v>
      </c>
      <c r="P712" s="35" t="s">
        <v>455</v>
      </c>
      <c r="Q712" t="s">
        <v>1314</v>
      </c>
      <c r="R712">
        <v>84</v>
      </c>
      <c r="S712" s="18" t="s">
        <v>95</v>
      </c>
      <c r="T712" t="s">
        <v>519</v>
      </c>
      <c r="U712">
        <v>10</v>
      </c>
      <c r="V712">
        <v>11</v>
      </c>
      <c r="W712">
        <v>11</v>
      </c>
      <c r="X712">
        <v>5</v>
      </c>
      <c r="AA712">
        <v>1196</v>
      </c>
      <c r="AB712" t="s">
        <v>158</v>
      </c>
    </row>
    <row r="713" spans="1:28" hidden="1" x14ac:dyDescent="0.25">
      <c r="A713" s="17" t="s">
        <v>241</v>
      </c>
      <c r="B713" s="23" t="s">
        <v>253</v>
      </c>
      <c r="C713">
        <v>3.7</v>
      </c>
      <c r="D713" s="33">
        <v>2</v>
      </c>
      <c r="E713" s="29" t="str">
        <f>VLOOKUP(U713, method!$A$1:$B$15, 2, 0)</f>
        <v>留後</v>
      </c>
      <c r="F713">
        <v>13</v>
      </c>
      <c r="G713">
        <v>125</v>
      </c>
      <c r="H713" s="46">
        <v>1400</v>
      </c>
      <c r="I713" s="22" t="s">
        <v>33</v>
      </c>
      <c r="J713">
        <v>1</v>
      </c>
      <c r="K713">
        <v>21.56</v>
      </c>
      <c r="L713">
        <v>15</v>
      </c>
      <c r="M713">
        <v>1</v>
      </c>
      <c r="N713">
        <v>23</v>
      </c>
      <c r="O713" t="s">
        <v>545</v>
      </c>
      <c r="P713" s="35" t="s">
        <v>455</v>
      </c>
      <c r="Q713">
        <v>2</v>
      </c>
      <c r="R713">
        <v>82</v>
      </c>
      <c r="S713" s="18" t="s">
        <v>95</v>
      </c>
      <c r="T713" s="10" t="s">
        <v>376</v>
      </c>
      <c r="U713">
        <v>14</v>
      </c>
      <c r="V713">
        <v>14</v>
      </c>
      <c r="W713">
        <v>14</v>
      </c>
      <c r="X713">
        <v>2</v>
      </c>
      <c r="AA713">
        <v>1206</v>
      </c>
      <c r="AB713" t="s">
        <v>158</v>
      </c>
    </row>
    <row r="714" spans="1:28" hidden="1" x14ac:dyDescent="0.25">
      <c r="A714" s="17" t="s">
        <v>241</v>
      </c>
      <c r="B714" s="23" t="s">
        <v>253</v>
      </c>
      <c r="C714">
        <v>5.5</v>
      </c>
      <c r="D714" s="33">
        <v>3</v>
      </c>
      <c r="E714" s="27" t="str">
        <f>VLOOKUP(U714, method!$A$1:$B$15, 2, 0)</f>
        <v>中後</v>
      </c>
      <c r="F714">
        <v>4</v>
      </c>
      <c r="G714">
        <v>117</v>
      </c>
      <c r="H714" s="46">
        <v>1200</v>
      </c>
      <c r="I714" s="24" t="s">
        <v>389</v>
      </c>
      <c r="J714">
        <v>1</v>
      </c>
      <c r="K714">
        <v>7.76</v>
      </c>
      <c r="L714">
        <v>4</v>
      </c>
      <c r="M714">
        <v>12</v>
      </c>
      <c r="N714">
        <v>22</v>
      </c>
      <c r="O714" t="s">
        <v>511</v>
      </c>
      <c r="P714" s="35" t="s">
        <v>455</v>
      </c>
      <c r="Q714">
        <v>2</v>
      </c>
      <c r="R714">
        <v>82</v>
      </c>
      <c r="S714" s="18" t="s">
        <v>95</v>
      </c>
      <c r="T714" s="10" t="s">
        <v>552</v>
      </c>
      <c r="U714">
        <v>10</v>
      </c>
      <c r="V714">
        <v>9</v>
      </c>
      <c r="W714">
        <v>3</v>
      </c>
      <c r="AA714">
        <v>1205</v>
      </c>
      <c r="AB714" t="s">
        <v>635</v>
      </c>
    </row>
    <row r="715" spans="1:28" hidden="1" x14ac:dyDescent="0.25">
      <c r="A715" s="17" t="s">
        <v>241</v>
      </c>
      <c r="B715" s="23" t="s">
        <v>253</v>
      </c>
      <c r="C715">
        <v>4.5999999999999996</v>
      </c>
      <c r="D715">
        <v>6</v>
      </c>
      <c r="E715" s="29" t="str">
        <f>VLOOKUP(U715, method!$A$1:$B$15, 2, 0)</f>
        <v>留後</v>
      </c>
      <c r="F715">
        <v>7</v>
      </c>
      <c r="G715">
        <v>126</v>
      </c>
      <c r="H715" s="34">
        <v>1600</v>
      </c>
      <c r="I715" s="24" t="s">
        <v>389</v>
      </c>
      <c r="J715">
        <v>1</v>
      </c>
      <c r="K715">
        <v>34.61</v>
      </c>
      <c r="L715">
        <v>6</v>
      </c>
      <c r="M715">
        <v>11</v>
      </c>
      <c r="N715">
        <v>22</v>
      </c>
      <c r="O715" t="s">
        <v>631</v>
      </c>
      <c r="P715" s="35" t="s">
        <v>455</v>
      </c>
      <c r="Q715">
        <v>2</v>
      </c>
      <c r="R715">
        <v>82</v>
      </c>
      <c r="S715" s="18" t="s">
        <v>95</v>
      </c>
      <c r="T715" s="10" t="s">
        <v>442</v>
      </c>
      <c r="U715">
        <v>11</v>
      </c>
      <c r="V715">
        <v>12</v>
      </c>
      <c r="W715">
        <v>10</v>
      </c>
      <c r="X715">
        <v>6</v>
      </c>
      <c r="AA715">
        <v>1214</v>
      </c>
      <c r="AB715" t="s">
        <v>463</v>
      </c>
    </row>
    <row r="716" spans="1:28" hidden="1" x14ac:dyDescent="0.25">
      <c r="A716" s="17" t="s">
        <v>241</v>
      </c>
      <c r="B716" s="23" t="s">
        <v>253</v>
      </c>
      <c r="C716">
        <v>3.1</v>
      </c>
      <c r="D716" s="33">
        <v>2</v>
      </c>
      <c r="E716" s="27" t="str">
        <f>VLOOKUP(U716, method!$A$1:$B$15, 2, 0)</f>
        <v>中後</v>
      </c>
      <c r="F716">
        <v>5</v>
      </c>
      <c r="G716">
        <v>116</v>
      </c>
      <c r="H716" s="46">
        <v>1400</v>
      </c>
      <c r="I716" s="24" t="s">
        <v>389</v>
      </c>
      <c r="J716">
        <v>1</v>
      </c>
      <c r="K716">
        <v>21.52</v>
      </c>
      <c r="L716">
        <v>23</v>
      </c>
      <c r="M716">
        <v>10</v>
      </c>
      <c r="N716">
        <v>22</v>
      </c>
      <c r="O716" t="s">
        <v>469</v>
      </c>
      <c r="P716" s="35" t="s">
        <v>436</v>
      </c>
      <c r="Q716">
        <v>2</v>
      </c>
      <c r="R716">
        <v>81</v>
      </c>
      <c r="S716" s="18" t="s">
        <v>95</v>
      </c>
      <c r="T716" s="10" t="s">
        <v>597</v>
      </c>
      <c r="U716">
        <v>10</v>
      </c>
      <c r="V716">
        <v>10</v>
      </c>
      <c r="W716">
        <v>4</v>
      </c>
      <c r="X716">
        <v>2</v>
      </c>
      <c r="AA716">
        <v>1221</v>
      </c>
      <c r="AB716" t="s">
        <v>463</v>
      </c>
    </row>
    <row r="717" spans="1:28" hidden="1" x14ac:dyDescent="0.25">
      <c r="A717" s="17" t="s">
        <v>241</v>
      </c>
      <c r="B717" s="23" t="s">
        <v>253</v>
      </c>
      <c r="C717">
        <v>3.2</v>
      </c>
      <c r="D717">
        <v>7</v>
      </c>
      <c r="E717" s="27" t="str">
        <f>VLOOKUP(U717, method!$A$1:$B$15, 2, 0)</f>
        <v>中後</v>
      </c>
      <c r="F717">
        <v>3</v>
      </c>
      <c r="G717">
        <v>117</v>
      </c>
      <c r="H717" s="46">
        <v>1400</v>
      </c>
      <c r="I717" s="25" t="s">
        <v>26</v>
      </c>
      <c r="J717">
        <v>1</v>
      </c>
      <c r="K717">
        <v>21.43</v>
      </c>
      <c r="L717">
        <v>9</v>
      </c>
      <c r="M717">
        <v>10</v>
      </c>
      <c r="N717">
        <v>22</v>
      </c>
      <c r="O717" t="s">
        <v>545</v>
      </c>
      <c r="P717" s="35" t="s">
        <v>455</v>
      </c>
      <c r="Q717">
        <v>2</v>
      </c>
      <c r="R717">
        <v>81</v>
      </c>
      <c r="S717" s="18" t="s">
        <v>95</v>
      </c>
      <c r="T717" s="10" t="s">
        <v>452</v>
      </c>
      <c r="U717">
        <v>10</v>
      </c>
      <c r="V717">
        <v>11</v>
      </c>
      <c r="W717">
        <v>12</v>
      </c>
      <c r="X717">
        <v>7</v>
      </c>
      <c r="AA717">
        <v>1218</v>
      </c>
      <c r="AB717" t="s">
        <v>463</v>
      </c>
    </row>
    <row r="718" spans="1:28" hidden="1" x14ac:dyDescent="0.25">
      <c r="A718" s="17" t="s">
        <v>241</v>
      </c>
      <c r="B718" s="24" t="s">
        <v>256</v>
      </c>
      <c r="C718">
        <v>34</v>
      </c>
      <c r="D718">
        <v>11</v>
      </c>
      <c r="E718" s="28" t="str">
        <f>VLOOKUP(U718, method!$A$1:$B$15, 2, 0)</f>
        <v>中前</v>
      </c>
      <c r="F718">
        <v>4</v>
      </c>
      <c r="G718">
        <v>135</v>
      </c>
      <c r="H718" s="46">
        <v>1800</v>
      </c>
      <c r="I718" s="14" t="s">
        <v>50</v>
      </c>
      <c r="J718">
        <v>1</v>
      </c>
      <c r="K718">
        <v>49.15</v>
      </c>
      <c r="L718">
        <v>18</v>
      </c>
      <c r="M718">
        <v>5</v>
      </c>
      <c r="N718">
        <v>25</v>
      </c>
      <c r="O718" t="s">
        <v>631</v>
      </c>
      <c r="P718" s="35" t="s">
        <v>436</v>
      </c>
      <c r="Q718">
        <v>4</v>
      </c>
      <c r="R718">
        <v>59</v>
      </c>
      <c r="S718" s="16" t="s">
        <v>40</v>
      </c>
      <c r="T718">
        <v>13</v>
      </c>
      <c r="U718">
        <v>5</v>
      </c>
      <c r="V718">
        <v>6</v>
      </c>
      <c r="W718">
        <v>7</v>
      </c>
      <c r="X718">
        <v>10</v>
      </c>
      <c r="Y718">
        <v>11</v>
      </c>
      <c r="AA718">
        <v>1150</v>
      </c>
      <c r="AB718" t="s">
        <v>133</v>
      </c>
    </row>
    <row r="719" spans="1:28" hidden="1" x14ac:dyDescent="0.25">
      <c r="A719" s="17" t="s">
        <v>241</v>
      </c>
      <c r="B719" s="24" t="s">
        <v>256</v>
      </c>
      <c r="C719">
        <v>16</v>
      </c>
      <c r="D719">
        <v>10</v>
      </c>
      <c r="E719" s="26" t="str">
        <f>VLOOKUP(U719, method!$A$1:$B$15, 2, 0)</f>
        <v>放頭</v>
      </c>
      <c r="F719">
        <v>1</v>
      </c>
      <c r="G719">
        <v>107</v>
      </c>
      <c r="H719" s="44">
        <v>1650</v>
      </c>
      <c r="I719" s="22" t="s">
        <v>833</v>
      </c>
      <c r="J719">
        <v>1</v>
      </c>
      <c r="K719">
        <v>39.49</v>
      </c>
      <c r="L719">
        <v>10</v>
      </c>
      <c r="M719">
        <v>5</v>
      </c>
      <c r="N719">
        <v>25</v>
      </c>
      <c r="O719" t="s">
        <v>511</v>
      </c>
      <c r="P719" s="35" t="s">
        <v>455</v>
      </c>
      <c r="Q719">
        <v>3</v>
      </c>
      <c r="R719">
        <v>61</v>
      </c>
      <c r="S719" s="16" t="s">
        <v>40</v>
      </c>
      <c r="T719" t="s">
        <v>546</v>
      </c>
      <c r="U719">
        <v>2</v>
      </c>
      <c r="V719">
        <v>1</v>
      </c>
      <c r="W719">
        <v>1</v>
      </c>
      <c r="X719">
        <v>10</v>
      </c>
      <c r="AA719">
        <v>1158</v>
      </c>
      <c r="AB719" t="s">
        <v>133</v>
      </c>
    </row>
    <row r="720" spans="1:28" hidden="1" x14ac:dyDescent="0.25">
      <c r="A720" s="17" t="s">
        <v>241</v>
      </c>
      <c r="B720" s="24" t="s">
        <v>256</v>
      </c>
      <c r="C720">
        <v>35</v>
      </c>
      <c r="D720">
        <v>12</v>
      </c>
      <c r="E720" s="26" t="str">
        <f>VLOOKUP(U720, method!$A$1:$B$15, 2, 0)</f>
        <v>放頭</v>
      </c>
      <c r="F720">
        <v>10</v>
      </c>
      <c r="G720">
        <v>117</v>
      </c>
      <c r="H720" s="46">
        <v>1800</v>
      </c>
      <c r="I720" s="20" t="s">
        <v>56</v>
      </c>
      <c r="J720">
        <v>1</v>
      </c>
      <c r="K720">
        <v>50.54</v>
      </c>
      <c r="L720">
        <v>23</v>
      </c>
      <c r="M720">
        <v>4</v>
      </c>
      <c r="N720">
        <v>25</v>
      </c>
      <c r="O720" s="31" t="s">
        <v>435</v>
      </c>
      <c r="P720" s="35" t="s">
        <v>455</v>
      </c>
      <c r="Q720">
        <v>3</v>
      </c>
      <c r="R720">
        <v>62</v>
      </c>
      <c r="S720" s="16" t="s">
        <v>40</v>
      </c>
      <c r="T720" t="s">
        <v>1142</v>
      </c>
      <c r="U720">
        <v>3</v>
      </c>
      <c r="V720">
        <v>1</v>
      </c>
      <c r="W720">
        <v>1</v>
      </c>
      <c r="X720">
        <v>1</v>
      </c>
      <c r="Y720">
        <v>12</v>
      </c>
      <c r="AA720">
        <v>1163</v>
      </c>
      <c r="AB720" t="s">
        <v>133</v>
      </c>
    </row>
    <row r="721" spans="1:28" hidden="1" x14ac:dyDescent="0.25">
      <c r="A721" s="17" t="s">
        <v>241</v>
      </c>
      <c r="B721" s="24" t="s">
        <v>256</v>
      </c>
      <c r="C721">
        <v>40</v>
      </c>
      <c r="D721">
        <v>11</v>
      </c>
      <c r="E721" s="27" t="str">
        <f>VLOOKUP(U721, method!$A$1:$B$15, 2, 0)</f>
        <v>中後</v>
      </c>
      <c r="F721">
        <v>4</v>
      </c>
      <c r="G721">
        <v>120</v>
      </c>
      <c r="H721" s="46">
        <v>1800</v>
      </c>
      <c r="I721" s="23" t="s">
        <v>39</v>
      </c>
      <c r="J721">
        <v>1</v>
      </c>
      <c r="K721">
        <v>48.08</v>
      </c>
      <c r="L721">
        <v>13</v>
      </c>
      <c r="M721">
        <v>4</v>
      </c>
      <c r="N721">
        <v>25</v>
      </c>
      <c r="O721" t="s">
        <v>532</v>
      </c>
      <c r="P721" s="35" t="s">
        <v>455</v>
      </c>
      <c r="Q721">
        <v>3</v>
      </c>
      <c r="R721">
        <v>62</v>
      </c>
      <c r="S721" s="16" t="s">
        <v>40</v>
      </c>
      <c r="T721" t="s">
        <v>533</v>
      </c>
      <c r="U721">
        <v>8</v>
      </c>
      <c r="V721">
        <v>8</v>
      </c>
      <c r="W721">
        <v>7</v>
      </c>
      <c r="X721">
        <v>8</v>
      </c>
      <c r="Y721">
        <v>11</v>
      </c>
      <c r="AA721">
        <v>1167</v>
      </c>
      <c r="AB721" t="s">
        <v>133</v>
      </c>
    </row>
    <row r="722" spans="1:28" hidden="1" x14ac:dyDescent="0.25">
      <c r="A722" s="17" t="s">
        <v>241</v>
      </c>
      <c r="B722" s="24" t="s">
        <v>256</v>
      </c>
      <c r="C722">
        <v>26</v>
      </c>
      <c r="D722" s="33">
        <v>3</v>
      </c>
      <c r="E722" s="26" t="str">
        <f>VLOOKUP(U722, method!$A$1:$B$15, 2, 0)</f>
        <v>放頭</v>
      </c>
      <c r="F722">
        <v>4</v>
      </c>
      <c r="G722">
        <v>117</v>
      </c>
      <c r="H722" s="46">
        <v>1800</v>
      </c>
      <c r="I722" s="23" t="s">
        <v>39</v>
      </c>
      <c r="J722">
        <v>1</v>
      </c>
      <c r="K722">
        <v>49.92</v>
      </c>
      <c r="L722">
        <v>12</v>
      </c>
      <c r="M722">
        <v>3</v>
      </c>
      <c r="N722">
        <v>25</v>
      </c>
      <c r="O722" s="31" t="s">
        <v>439</v>
      </c>
      <c r="P722" s="35" t="s">
        <v>436</v>
      </c>
      <c r="Q722">
        <v>3</v>
      </c>
      <c r="R722">
        <v>62</v>
      </c>
      <c r="S722" s="16" t="s">
        <v>40</v>
      </c>
      <c r="T722">
        <v>4</v>
      </c>
      <c r="U722">
        <v>1</v>
      </c>
      <c r="V722">
        <v>1</v>
      </c>
      <c r="W722">
        <v>1</v>
      </c>
      <c r="X722">
        <v>1</v>
      </c>
      <c r="Y722">
        <v>3</v>
      </c>
      <c r="AA722">
        <v>1150</v>
      </c>
      <c r="AB722" t="s">
        <v>133</v>
      </c>
    </row>
    <row r="723" spans="1:28" hidden="1" x14ac:dyDescent="0.25">
      <c r="A723" s="17" t="s">
        <v>241</v>
      </c>
      <c r="B723" s="24" t="s">
        <v>256</v>
      </c>
      <c r="C723">
        <v>3.9</v>
      </c>
      <c r="D723" s="33">
        <v>1</v>
      </c>
      <c r="E723" s="27" t="str">
        <f>VLOOKUP(U723, method!$A$1:$B$15, 2, 0)</f>
        <v>中後</v>
      </c>
      <c r="F723">
        <v>1</v>
      </c>
      <c r="G723">
        <v>134</v>
      </c>
      <c r="H723" s="46">
        <v>1800</v>
      </c>
      <c r="I723" s="18" t="s">
        <v>12</v>
      </c>
      <c r="J723">
        <v>1</v>
      </c>
      <c r="K723">
        <v>49.59</v>
      </c>
      <c r="L723">
        <v>5</v>
      </c>
      <c r="M723">
        <v>2</v>
      </c>
      <c r="N723">
        <v>25</v>
      </c>
      <c r="O723" s="31" t="s">
        <v>439</v>
      </c>
      <c r="P723" s="35" t="s">
        <v>455</v>
      </c>
      <c r="Q723">
        <v>4</v>
      </c>
      <c r="R723">
        <v>56</v>
      </c>
      <c r="S723" s="16" t="s">
        <v>40</v>
      </c>
      <c r="T723" s="10" t="s">
        <v>376</v>
      </c>
      <c r="U723">
        <v>8</v>
      </c>
      <c r="V723">
        <v>6</v>
      </c>
      <c r="W723">
        <v>6</v>
      </c>
      <c r="X723">
        <v>5</v>
      </c>
      <c r="Y723">
        <v>1</v>
      </c>
      <c r="AA723">
        <v>1139</v>
      </c>
      <c r="AB723" t="s">
        <v>133</v>
      </c>
    </row>
    <row r="724" spans="1:28" hidden="1" x14ac:dyDescent="0.25">
      <c r="A724" s="17" t="s">
        <v>241</v>
      </c>
      <c r="B724" s="24" t="s">
        <v>256</v>
      </c>
      <c r="C724">
        <v>18</v>
      </c>
      <c r="D724" s="33">
        <v>3</v>
      </c>
      <c r="E724" s="27" t="str">
        <f>VLOOKUP(U724, method!$A$1:$B$15, 2, 0)</f>
        <v>中後</v>
      </c>
      <c r="F724">
        <v>9</v>
      </c>
      <c r="G724">
        <v>132</v>
      </c>
      <c r="H724" s="44">
        <v>1650</v>
      </c>
      <c r="I724" s="20" t="s">
        <v>56</v>
      </c>
      <c r="J724">
        <v>1</v>
      </c>
      <c r="K724">
        <v>40.58</v>
      </c>
      <c r="L724">
        <v>15</v>
      </c>
      <c r="M724">
        <v>1</v>
      </c>
      <c r="N724">
        <v>25</v>
      </c>
      <c r="O724" s="30" t="s">
        <v>445</v>
      </c>
      <c r="P724" s="35" t="s">
        <v>455</v>
      </c>
      <c r="Q724">
        <v>4</v>
      </c>
      <c r="R724">
        <v>57</v>
      </c>
      <c r="S724" s="16" t="s">
        <v>40</v>
      </c>
      <c r="T724">
        <v>3</v>
      </c>
      <c r="U724">
        <v>10</v>
      </c>
      <c r="V724">
        <v>10</v>
      </c>
      <c r="W724">
        <v>10</v>
      </c>
      <c r="X724">
        <v>3</v>
      </c>
      <c r="AA724">
        <v>1148</v>
      </c>
      <c r="AB724" t="s">
        <v>1042</v>
      </c>
    </row>
    <row r="725" spans="1:28" hidden="1" x14ac:dyDescent="0.25">
      <c r="A725" s="17" t="s">
        <v>241</v>
      </c>
      <c r="B725" s="24" t="s">
        <v>256</v>
      </c>
      <c r="C725">
        <v>11</v>
      </c>
      <c r="D725" s="33">
        <v>3</v>
      </c>
      <c r="E725" s="28" t="str">
        <f>VLOOKUP(U725, method!$A$1:$B$15, 2, 0)</f>
        <v>中前</v>
      </c>
      <c r="F725">
        <v>6</v>
      </c>
      <c r="G725">
        <v>135</v>
      </c>
      <c r="H725" s="46">
        <v>1800</v>
      </c>
      <c r="I725" s="18" t="s">
        <v>12</v>
      </c>
      <c r="J725">
        <v>1</v>
      </c>
      <c r="K725">
        <v>49.07</v>
      </c>
      <c r="L725">
        <v>11</v>
      </c>
      <c r="M725">
        <v>12</v>
      </c>
      <c r="N725">
        <v>24</v>
      </c>
      <c r="O725" s="30" t="s">
        <v>445</v>
      </c>
      <c r="P725" s="35" t="s">
        <v>455</v>
      </c>
      <c r="Q725">
        <v>4</v>
      </c>
      <c r="R725">
        <v>57</v>
      </c>
      <c r="S725" s="16" t="s">
        <v>40</v>
      </c>
      <c r="T725" s="10" t="s">
        <v>452</v>
      </c>
      <c r="U725">
        <v>7</v>
      </c>
      <c r="V725">
        <v>7</v>
      </c>
      <c r="W725">
        <v>7</v>
      </c>
      <c r="X725">
        <v>7</v>
      </c>
      <c r="Y725">
        <v>3</v>
      </c>
      <c r="AA725">
        <v>1133</v>
      </c>
      <c r="AB725" t="s">
        <v>463</v>
      </c>
    </row>
    <row r="726" spans="1:28" hidden="1" x14ac:dyDescent="0.25">
      <c r="A726" s="17" t="s">
        <v>241</v>
      </c>
      <c r="B726" s="24" t="s">
        <v>256</v>
      </c>
      <c r="C726">
        <v>18</v>
      </c>
      <c r="D726" s="34">
        <v>5</v>
      </c>
      <c r="E726" s="27" t="str">
        <f>VLOOKUP(U726, method!$A$1:$B$15, 2, 0)</f>
        <v>中後</v>
      </c>
      <c r="F726">
        <v>7</v>
      </c>
      <c r="G726">
        <v>135</v>
      </c>
      <c r="H726" s="46">
        <v>1800</v>
      </c>
      <c r="I726" s="18" t="s">
        <v>12</v>
      </c>
      <c r="J726">
        <v>1</v>
      </c>
      <c r="K726">
        <v>49.09</v>
      </c>
      <c r="L726">
        <v>1</v>
      </c>
      <c r="M726">
        <v>12</v>
      </c>
      <c r="N726">
        <v>24</v>
      </c>
      <c r="O726" t="s">
        <v>511</v>
      </c>
      <c r="P726" s="35" t="s">
        <v>455</v>
      </c>
      <c r="Q726">
        <v>4</v>
      </c>
      <c r="R726">
        <v>58</v>
      </c>
      <c r="S726" s="16" t="s">
        <v>40</v>
      </c>
      <c r="T726">
        <v>4</v>
      </c>
      <c r="U726">
        <v>10</v>
      </c>
      <c r="V726">
        <v>10</v>
      </c>
      <c r="W726">
        <v>11</v>
      </c>
      <c r="X726">
        <v>10</v>
      </c>
      <c r="Y726">
        <v>5</v>
      </c>
      <c r="AA726">
        <v>1144</v>
      </c>
      <c r="AB726" t="s">
        <v>463</v>
      </c>
    </row>
    <row r="727" spans="1:28" hidden="1" x14ac:dyDescent="0.25">
      <c r="A727" s="17" t="s">
        <v>241</v>
      </c>
      <c r="B727" s="24" t="s">
        <v>256</v>
      </c>
      <c r="C727">
        <v>7.6</v>
      </c>
      <c r="D727" s="33">
        <v>3</v>
      </c>
      <c r="E727" s="28" t="str">
        <f>VLOOKUP(U727, method!$A$1:$B$15, 2, 0)</f>
        <v>中前</v>
      </c>
      <c r="F727">
        <v>1</v>
      </c>
      <c r="G727">
        <v>135</v>
      </c>
      <c r="H727" s="44">
        <v>1650</v>
      </c>
      <c r="I727" s="18" t="s">
        <v>12</v>
      </c>
      <c r="J727">
        <v>1</v>
      </c>
      <c r="K727">
        <v>40.44</v>
      </c>
      <c r="L727">
        <v>6</v>
      </c>
      <c r="M727">
        <v>11</v>
      </c>
      <c r="N727">
        <v>24</v>
      </c>
      <c r="O727" s="31" t="s">
        <v>439</v>
      </c>
      <c r="P727" s="35" t="s">
        <v>455</v>
      </c>
      <c r="Q727">
        <v>4</v>
      </c>
      <c r="R727">
        <v>58</v>
      </c>
      <c r="S727" s="16" t="s">
        <v>40</v>
      </c>
      <c r="T727" s="10" t="s">
        <v>452</v>
      </c>
      <c r="U727">
        <v>5</v>
      </c>
      <c r="V727">
        <v>5</v>
      </c>
      <c r="W727">
        <v>7</v>
      </c>
      <c r="X727">
        <v>3</v>
      </c>
      <c r="AA727">
        <v>1143</v>
      </c>
      <c r="AB727" t="s">
        <v>463</v>
      </c>
    </row>
    <row r="728" spans="1:28" hidden="1" x14ac:dyDescent="0.25">
      <c r="A728" s="17" t="s">
        <v>241</v>
      </c>
      <c r="B728" s="24" t="s">
        <v>256</v>
      </c>
      <c r="C728">
        <v>19</v>
      </c>
      <c r="D728">
        <v>9</v>
      </c>
      <c r="E728" s="26" t="str">
        <f>VLOOKUP(U728, method!$A$1:$B$15, 2, 0)</f>
        <v>放頭</v>
      </c>
      <c r="F728">
        <v>11</v>
      </c>
      <c r="G728">
        <v>135</v>
      </c>
      <c r="H728" s="44">
        <v>1650</v>
      </c>
      <c r="I728" s="22" t="s">
        <v>33</v>
      </c>
      <c r="J728">
        <v>1</v>
      </c>
      <c r="K728">
        <v>41.63</v>
      </c>
      <c r="L728">
        <v>9</v>
      </c>
      <c r="M728">
        <v>10</v>
      </c>
      <c r="N728">
        <v>24</v>
      </c>
      <c r="O728" s="31" t="s">
        <v>439</v>
      </c>
      <c r="P728" s="35" t="s">
        <v>455</v>
      </c>
      <c r="Q728">
        <v>4</v>
      </c>
      <c r="R728">
        <v>58</v>
      </c>
      <c r="S728" s="16" t="s">
        <v>40</v>
      </c>
      <c r="T728" t="s">
        <v>501</v>
      </c>
      <c r="U728">
        <v>2</v>
      </c>
      <c r="V728">
        <v>2</v>
      </c>
      <c r="W728">
        <v>2</v>
      </c>
      <c r="X728">
        <v>9</v>
      </c>
      <c r="AA728">
        <v>1131</v>
      </c>
      <c r="AB728" t="s">
        <v>463</v>
      </c>
    </row>
    <row r="729" spans="1:28" hidden="1" x14ac:dyDescent="0.25">
      <c r="A729" s="17" t="s">
        <v>241</v>
      </c>
      <c r="B729" s="24" t="s">
        <v>256</v>
      </c>
      <c r="C729">
        <v>7.8</v>
      </c>
      <c r="D729">
        <v>11</v>
      </c>
      <c r="E729" s="28" t="str">
        <f>VLOOKUP(U729, method!$A$1:$B$15, 2, 0)</f>
        <v>中前</v>
      </c>
      <c r="F729">
        <v>2</v>
      </c>
      <c r="G729">
        <v>133</v>
      </c>
      <c r="H729" s="46">
        <v>1400</v>
      </c>
      <c r="I729" s="18" t="s">
        <v>12</v>
      </c>
      <c r="J729">
        <v>1</v>
      </c>
      <c r="K729">
        <v>23.23</v>
      </c>
      <c r="L729">
        <v>28</v>
      </c>
      <c r="M729">
        <v>9</v>
      </c>
      <c r="N729">
        <v>24</v>
      </c>
      <c r="O729" t="s">
        <v>532</v>
      </c>
      <c r="P729" s="35" t="s">
        <v>455</v>
      </c>
      <c r="Q729">
        <v>4</v>
      </c>
      <c r="R729">
        <v>58</v>
      </c>
      <c r="S729" s="16" t="s">
        <v>40</v>
      </c>
      <c r="T729" t="s">
        <v>536</v>
      </c>
      <c r="U729">
        <v>4</v>
      </c>
      <c r="V729">
        <v>4</v>
      </c>
      <c r="W729">
        <v>3</v>
      </c>
      <c r="X729">
        <v>11</v>
      </c>
      <c r="AA729">
        <v>1134</v>
      </c>
      <c r="AB729" t="s">
        <v>463</v>
      </c>
    </row>
    <row r="730" spans="1:28" hidden="1" x14ac:dyDescent="0.25">
      <c r="A730" s="17" t="s">
        <v>241</v>
      </c>
      <c r="B730" s="24" t="s">
        <v>256</v>
      </c>
      <c r="C730">
        <v>3</v>
      </c>
      <c r="D730" s="33">
        <v>1</v>
      </c>
      <c r="E730" s="28" t="str">
        <f>VLOOKUP(U730, method!$A$1:$B$15, 2, 0)</f>
        <v>中前</v>
      </c>
      <c r="F730">
        <v>2</v>
      </c>
      <c r="G730">
        <v>126</v>
      </c>
      <c r="H730" s="44">
        <v>1650</v>
      </c>
      <c r="I730" s="19" t="s">
        <v>388</v>
      </c>
      <c r="J730">
        <v>1</v>
      </c>
      <c r="K730">
        <v>39.97</v>
      </c>
      <c r="L730">
        <v>4</v>
      </c>
      <c r="M730">
        <v>7</v>
      </c>
      <c r="N730">
        <v>24</v>
      </c>
      <c r="O730" s="31" t="s">
        <v>439</v>
      </c>
      <c r="P730" s="35" t="s">
        <v>455</v>
      </c>
      <c r="Q730">
        <v>4</v>
      </c>
      <c r="R730">
        <v>52</v>
      </c>
      <c r="S730" s="16" t="s">
        <v>40</v>
      </c>
      <c r="T730" s="10" t="s">
        <v>762</v>
      </c>
      <c r="U730">
        <v>5</v>
      </c>
      <c r="V730">
        <v>5</v>
      </c>
      <c r="W730">
        <v>5</v>
      </c>
      <c r="X730">
        <v>1</v>
      </c>
      <c r="AA730">
        <v>1127</v>
      </c>
      <c r="AB730" t="s">
        <v>463</v>
      </c>
    </row>
    <row r="731" spans="1:28" hidden="1" x14ac:dyDescent="0.25">
      <c r="A731" s="17" t="s">
        <v>241</v>
      </c>
      <c r="B731" s="24" t="s">
        <v>256</v>
      </c>
      <c r="C731">
        <v>2.5</v>
      </c>
      <c r="D731" s="33">
        <v>1</v>
      </c>
      <c r="E731" s="28" t="str">
        <f>VLOOKUP(U731, method!$A$1:$B$15, 2, 0)</f>
        <v>中前</v>
      </c>
      <c r="F731">
        <v>2</v>
      </c>
      <c r="G731">
        <v>121</v>
      </c>
      <c r="H731" s="44">
        <v>1650</v>
      </c>
      <c r="I731" s="18" t="s">
        <v>12</v>
      </c>
      <c r="J731">
        <v>1</v>
      </c>
      <c r="K731">
        <v>41.45</v>
      </c>
      <c r="L731">
        <v>5</v>
      </c>
      <c r="M731">
        <v>6</v>
      </c>
      <c r="N731">
        <v>24</v>
      </c>
      <c r="O731" s="31" t="s">
        <v>439</v>
      </c>
      <c r="P731" s="36" t="s">
        <v>440</v>
      </c>
      <c r="Q731">
        <v>4</v>
      </c>
      <c r="R731">
        <v>45</v>
      </c>
      <c r="S731" s="16" t="s">
        <v>40</v>
      </c>
      <c r="T731" s="10" t="s">
        <v>597</v>
      </c>
      <c r="U731">
        <v>4</v>
      </c>
      <c r="V731">
        <v>4</v>
      </c>
      <c r="W731">
        <v>4</v>
      </c>
      <c r="X731">
        <v>1</v>
      </c>
      <c r="AA731">
        <v>1135</v>
      </c>
      <c r="AB731" t="s">
        <v>463</v>
      </c>
    </row>
    <row r="732" spans="1:28" hidden="1" x14ac:dyDescent="0.25">
      <c r="A732" s="17" t="s">
        <v>241</v>
      </c>
      <c r="B732" s="24" t="s">
        <v>256</v>
      </c>
      <c r="C732">
        <v>12</v>
      </c>
      <c r="D732">
        <v>8</v>
      </c>
      <c r="E732" s="28" t="str">
        <f>VLOOKUP(U732, method!$A$1:$B$15, 2, 0)</f>
        <v>中前</v>
      </c>
      <c r="F732">
        <v>2</v>
      </c>
      <c r="G732">
        <v>118</v>
      </c>
      <c r="H732" s="34">
        <v>1600</v>
      </c>
      <c r="I732" s="23" t="s">
        <v>39</v>
      </c>
      <c r="J732">
        <v>1</v>
      </c>
      <c r="K732">
        <v>36.03</v>
      </c>
      <c r="L732">
        <v>26</v>
      </c>
      <c r="M732">
        <v>5</v>
      </c>
      <c r="N732">
        <v>24</v>
      </c>
      <c r="O732" t="s">
        <v>545</v>
      </c>
      <c r="P732" s="35" t="s">
        <v>455</v>
      </c>
      <c r="Q732">
        <v>4</v>
      </c>
      <c r="R732">
        <v>45</v>
      </c>
      <c r="S732" s="16" t="s">
        <v>40</v>
      </c>
      <c r="T732">
        <v>5</v>
      </c>
      <c r="U732">
        <v>5</v>
      </c>
      <c r="V732">
        <v>4</v>
      </c>
      <c r="W732">
        <v>6</v>
      </c>
      <c r="X732">
        <v>8</v>
      </c>
      <c r="AA732">
        <v>1127</v>
      </c>
      <c r="AB732" t="s">
        <v>463</v>
      </c>
    </row>
    <row r="733" spans="1:28" hidden="1" x14ac:dyDescent="0.25">
      <c r="A733" s="17" t="s">
        <v>241</v>
      </c>
      <c r="B733" s="24" t="s">
        <v>256</v>
      </c>
      <c r="C733">
        <v>10</v>
      </c>
      <c r="D733" s="34">
        <v>5</v>
      </c>
      <c r="E733" s="28" t="str">
        <f>VLOOKUP(U733, method!$A$1:$B$15, 2, 0)</f>
        <v>中前</v>
      </c>
      <c r="F733">
        <v>10</v>
      </c>
      <c r="G733">
        <v>120</v>
      </c>
      <c r="H733" s="44">
        <v>1650</v>
      </c>
      <c r="I733" s="15" t="s">
        <v>390</v>
      </c>
      <c r="J733">
        <v>1</v>
      </c>
      <c r="K733">
        <v>41.15</v>
      </c>
      <c r="L733">
        <v>1</v>
      </c>
      <c r="M733">
        <v>5</v>
      </c>
      <c r="N733">
        <v>24</v>
      </c>
      <c r="O733" s="31" t="s">
        <v>439</v>
      </c>
      <c r="P733" s="36" t="s">
        <v>440</v>
      </c>
      <c r="Q733">
        <v>4</v>
      </c>
      <c r="R733">
        <v>45</v>
      </c>
      <c r="S733" s="16" t="s">
        <v>40</v>
      </c>
      <c r="T733" s="10" t="s">
        <v>442</v>
      </c>
      <c r="U733">
        <v>5</v>
      </c>
      <c r="V733">
        <v>3</v>
      </c>
      <c r="W733">
        <v>1</v>
      </c>
      <c r="X733">
        <v>5</v>
      </c>
      <c r="AA733">
        <v>1113</v>
      </c>
      <c r="AB733" t="s">
        <v>463</v>
      </c>
    </row>
    <row r="734" spans="1:28" hidden="1" x14ac:dyDescent="0.25">
      <c r="A734" s="17" t="s">
        <v>241</v>
      </c>
      <c r="B734" s="24" t="s">
        <v>256</v>
      </c>
      <c r="C734">
        <v>2.2000000000000002</v>
      </c>
      <c r="D734" s="33">
        <v>1</v>
      </c>
      <c r="E734" s="28" t="str">
        <f>VLOOKUP(U734, method!$A$1:$B$15, 2, 0)</f>
        <v>中前</v>
      </c>
      <c r="F734">
        <v>5</v>
      </c>
      <c r="G734">
        <v>135</v>
      </c>
      <c r="H734" s="44">
        <v>1650</v>
      </c>
      <c r="I734" s="22" t="s">
        <v>33</v>
      </c>
      <c r="J734">
        <v>1</v>
      </c>
      <c r="K734">
        <v>40.89</v>
      </c>
      <c r="L734">
        <v>17</v>
      </c>
      <c r="M734">
        <v>4</v>
      </c>
      <c r="N734">
        <v>24</v>
      </c>
      <c r="O734" s="31" t="s">
        <v>435</v>
      </c>
      <c r="P734" s="35" t="s">
        <v>455</v>
      </c>
      <c r="Q734">
        <v>5</v>
      </c>
      <c r="R734">
        <v>40</v>
      </c>
      <c r="S734" s="16" t="s">
        <v>40</v>
      </c>
      <c r="T734" s="10" t="s">
        <v>597</v>
      </c>
      <c r="U734">
        <v>4</v>
      </c>
      <c r="V734">
        <v>4</v>
      </c>
      <c r="W734">
        <v>4</v>
      </c>
      <c r="X734">
        <v>1</v>
      </c>
      <c r="AA734">
        <v>1109</v>
      </c>
      <c r="AB734" t="s">
        <v>463</v>
      </c>
    </row>
    <row r="735" spans="1:28" hidden="1" x14ac:dyDescent="0.25">
      <c r="A735" s="17" t="s">
        <v>241</v>
      </c>
      <c r="B735" s="24" t="s">
        <v>256</v>
      </c>
      <c r="C735">
        <v>4.7</v>
      </c>
      <c r="D735" s="33">
        <v>2</v>
      </c>
      <c r="E735" s="27" t="str">
        <f>VLOOKUP(U735, method!$A$1:$B$15, 2, 0)</f>
        <v>中後</v>
      </c>
      <c r="F735">
        <v>10</v>
      </c>
      <c r="G735">
        <v>135</v>
      </c>
      <c r="H735" s="44">
        <v>1650</v>
      </c>
      <c r="I735" s="22" t="s">
        <v>33</v>
      </c>
      <c r="J735">
        <v>1</v>
      </c>
      <c r="K735">
        <v>41.68</v>
      </c>
      <c r="L735">
        <v>27</v>
      </c>
      <c r="M735">
        <v>3</v>
      </c>
      <c r="N735">
        <v>24</v>
      </c>
      <c r="O735" s="31" t="s">
        <v>439</v>
      </c>
      <c r="P735" s="35" t="s">
        <v>455</v>
      </c>
      <c r="Q735">
        <v>5</v>
      </c>
      <c r="R735">
        <v>40</v>
      </c>
      <c r="S735" s="16" t="s">
        <v>40</v>
      </c>
      <c r="T735" s="10">
        <v>2</v>
      </c>
      <c r="U735">
        <v>10</v>
      </c>
      <c r="V735">
        <v>10</v>
      </c>
      <c r="W735">
        <v>8</v>
      </c>
      <c r="X735">
        <v>2</v>
      </c>
      <c r="AA735">
        <v>1107</v>
      </c>
      <c r="AB735" t="s">
        <v>463</v>
      </c>
    </row>
    <row r="736" spans="1:28" hidden="1" x14ac:dyDescent="0.25">
      <c r="A736" s="17" t="s">
        <v>241</v>
      </c>
      <c r="B736" s="24" t="s">
        <v>256</v>
      </c>
      <c r="C736">
        <v>12</v>
      </c>
      <c r="D736" s="33">
        <v>3</v>
      </c>
      <c r="E736" s="27" t="str">
        <f>VLOOKUP(U736, method!$A$1:$B$15, 2, 0)</f>
        <v>中後</v>
      </c>
      <c r="F736">
        <v>5</v>
      </c>
      <c r="G736">
        <v>115</v>
      </c>
      <c r="H736" s="44">
        <v>1650</v>
      </c>
      <c r="I736" s="23" t="s">
        <v>39</v>
      </c>
      <c r="J736">
        <v>1</v>
      </c>
      <c r="K736">
        <v>40.4</v>
      </c>
      <c r="L736">
        <v>20</v>
      </c>
      <c r="M736">
        <v>3</v>
      </c>
      <c r="N736">
        <v>24</v>
      </c>
      <c r="O736" s="31" t="s">
        <v>451</v>
      </c>
      <c r="P736" s="35" t="s">
        <v>455</v>
      </c>
      <c r="Q736">
        <v>4</v>
      </c>
      <c r="R736">
        <v>41</v>
      </c>
      <c r="S736" s="16" t="s">
        <v>40</v>
      </c>
      <c r="T736" s="10">
        <v>2</v>
      </c>
      <c r="U736">
        <v>8</v>
      </c>
      <c r="V736">
        <v>9</v>
      </c>
      <c r="W736">
        <v>10</v>
      </c>
      <c r="X736">
        <v>3</v>
      </c>
      <c r="AA736">
        <v>1124</v>
      </c>
      <c r="AB736" t="s">
        <v>463</v>
      </c>
    </row>
    <row r="737" spans="1:28" hidden="1" x14ac:dyDescent="0.25">
      <c r="A737" s="17" t="s">
        <v>241</v>
      </c>
      <c r="B737" s="24" t="s">
        <v>256</v>
      </c>
      <c r="C737">
        <v>13</v>
      </c>
      <c r="D737">
        <v>8</v>
      </c>
      <c r="E737" s="27" t="str">
        <f>VLOOKUP(U737, method!$A$1:$B$15, 2, 0)</f>
        <v>中後</v>
      </c>
      <c r="F737">
        <v>8</v>
      </c>
      <c r="G737">
        <v>118</v>
      </c>
      <c r="H737" s="46">
        <v>1200</v>
      </c>
      <c r="I737" s="15" t="s">
        <v>390</v>
      </c>
      <c r="J737">
        <v>1</v>
      </c>
      <c r="K737">
        <v>10.66</v>
      </c>
      <c r="L737">
        <v>3</v>
      </c>
      <c r="M737">
        <v>3</v>
      </c>
      <c r="N737">
        <v>24</v>
      </c>
      <c r="O737" t="s">
        <v>469</v>
      </c>
      <c r="P737" s="35" t="s">
        <v>455</v>
      </c>
      <c r="Q737">
        <v>4</v>
      </c>
      <c r="R737">
        <v>43</v>
      </c>
      <c r="S737" s="16" t="s">
        <v>40</v>
      </c>
      <c r="T737">
        <v>3</v>
      </c>
      <c r="U737">
        <v>10</v>
      </c>
      <c r="V737">
        <v>11</v>
      </c>
      <c r="W737">
        <v>8</v>
      </c>
      <c r="AA737">
        <v>1118</v>
      </c>
      <c r="AB737" t="s">
        <v>463</v>
      </c>
    </row>
    <row r="738" spans="1:28" hidden="1" x14ac:dyDescent="0.25">
      <c r="A738" s="17" t="s">
        <v>241</v>
      </c>
      <c r="B738" s="24" t="s">
        <v>256</v>
      </c>
      <c r="C738">
        <v>30</v>
      </c>
      <c r="D738" s="34">
        <v>5</v>
      </c>
      <c r="E738" s="28" t="str">
        <f>VLOOKUP(U738, method!$A$1:$B$15, 2, 0)</f>
        <v>中前</v>
      </c>
      <c r="F738">
        <v>4</v>
      </c>
      <c r="G738">
        <v>120</v>
      </c>
      <c r="H738" s="46">
        <v>1200</v>
      </c>
      <c r="I738" s="23" t="s">
        <v>39</v>
      </c>
      <c r="J738">
        <v>1</v>
      </c>
      <c r="K738">
        <v>11.19</v>
      </c>
      <c r="L738">
        <v>7</v>
      </c>
      <c r="M738">
        <v>2</v>
      </c>
      <c r="N738">
        <v>24</v>
      </c>
      <c r="O738" s="30" t="s">
        <v>445</v>
      </c>
      <c r="P738" s="35" t="s">
        <v>455</v>
      </c>
      <c r="Q738">
        <v>4</v>
      </c>
      <c r="R738">
        <v>45</v>
      </c>
      <c r="S738" s="16" t="s">
        <v>40</v>
      </c>
      <c r="T738" t="s">
        <v>536</v>
      </c>
      <c r="U738">
        <v>6</v>
      </c>
      <c r="V738">
        <v>6</v>
      </c>
      <c r="W738">
        <v>5</v>
      </c>
      <c r="AA738">
        <v>1108</v>
      </c>
      <c r="AB738" t="s">
        <v>620</v>
      </c>
    </row>
    <row r="739" spans="1:28" hidden="1" x14ac:dyDescent="0.25">
      <c r="A739" s="17" t="s">
        <v>241</v>
      </c>
      <c r="B739" s="24" t="s">
        <v>256</v>
      </c>
      <c r="C739">
        <v>13</v>
      </c>
      <c r="D739">
        <v>14</v>
      </c>
      <c r="E739" s="27" t="str">
        <f>VLOOKUP(U739, method!$A$1:$B$15, 2, 0)</f>
        <v>中後</v>
      </c>
      <c r="F739">
        <v>6</v>
      </c>
      <c r="G739">
        <v>122</v>
      </c>
      <c r="H739" s="34">
        <v>1600</v>
      </c>
      <c r="I739" s="25" t="s">
        <v>120</v>
      </c>
      <c r="J739">
        <v>1</v>
      </c>
      <c r="K739">
        <v>37.72</v>
      </c>
      <c r="L739">
        <v>13</v>
      </c>
      <c r="M739">
        <v>1</v>
      </c>
      <c r="N739">
        <v>24</v>
      </c>
      <c r="O739" t="s">
        <v>631</v>
      </c>
      <c r="P739" s="35" t="s">
        <v>455</v>
      </c>
      <c r="Q739">
        <v>4</v>
      </c>
      <c r="R739">
        <v>47</v>
      </c>
      <c r="S739" s="16" t="s">
        <v>40</v>
      </c>
      <c r="T739" t="s">
        <v>872</v>
      </c>
      <c r="U739">
        <v>10</v>
      </c>
      <c r="V739">
        <v>12</v>
      </c>
      <c r="W739">
        <v>12</v>
      </c>
      <c r="X739">
        <v>14</v>
      </c>
      <c r="AA739">
        <v>1107</v>
      </c>
      <c r="AB739" t="s">
        <v>158</v>
      </c>
    </row>
    <row r="740" spans="1:28" hidden="1" x14ac:dyDescent="0.25">
      <c r="A740" s="17" t="s">
        <v>241</v>
      </c>
      <c r="B740" s="24" t="s">
        <v>256</v>
      </c>
      <c r="C740">
        <v>20</v>
      </c>
      <c r="D740" s="34">
        <v>5</v>
      </c>
      <c r="E740" s="29" t="str">
        <f>VLOOKUP(U740, method!$A$1:$B$15, 2, 0)</f>
        <v>留後</v>
      </c>
      <c r="F740">
        <v>9</v>
      </c>
      <c r="G740">
        <v>124</v>
      </c>
      <c r="H740" s="34">
        <v>1600</v>
      </c>
      <c r="I740" s="19" t="s">
        <v>388</v>
      </c>
      <c r="J740">
        <v>1</v>
      </c>
      <c r="K740">
        <v>35.700000000000003</v>
      </c>
      <c r="L740">
        <v>17</v>
      </c>
      <c r="M740">
        <v>12</v>
      </c>
      <c r="N740">
        <v>23</v>
      </c>
      <c r="O740" t="s">
        <v>551</v>
      </c>
      <c r="P740" s="35" t="s">
        <v>455</v>
      </c>
      <c r="Q740">
        <v>4</v>
      </c>
      <c r="R740">
        <v>49</v>
      </c>
      <c r="S740" s="16" t="s">
        <v>40</v>
      </c>
      <c r="T740" t="s">
        <v>456</v>
      </c>
      <c r="U740">
        <v>13</v>
      </c>
      <c r="V740">
        <v>13</v>
      </c>
      <c r="W740">
        <v>13</v>
      </c>
      <c r="X740">
        <v>5</v>
      </c>
      <c r="AA740">
        <v>1106</v>
      </c>
      <c r="AB740" t="s">
        <v>635</v>
      </c>
    </row>
    <row r="741" spans="1:28" hidden="1" x14ac:dyDescent="0.25">
      <c r="A741" s="17" t="s">
        <v>241</v>
      </c>
      <c r="B741" s="24" t="s">
        <v>256</v>
      </c>
      <c r="C741">
        <v>5.3</v>
      </c>
      <c r="D741">
        <v>11</v>
      </c>
      <c r="E741" s="27" t="str">
        <f>VLOOKUP(U741, method!$A$1:$B$15, 2, 0)</f>
        <v>中後</v>
      </c>
      <c r="F741">
        <v>8</v>
      </c>
      <c r="G741">
        <v>128</v>
      </c>
      <c r="H741" s="34">
        <v>1600</v>
      </c>
      <c r="I741" s="19" t="s">
        <v>388</v>
      </c>
      <c r="J741">
        <v>1</v>
      </c>
      <c r="K741">
        <v>36.85</v>
      </c>
      <c r="L741">
        <v>11</v>
      </c>
      <c r="M741">
        <v>11</v>
      </c>
      <c r="N741">
        <v>23</v>
      </c>
      <c r="O741" t="s">
        <v>491</v>
      </c>
      <c r="P741" s="35" t="s">
        <v>455</v>
      </c>
      <c r="Q741">
        <v>4</v>
      </c>
      <c r="R741">
        <v>51</v>
      </c>
      <c r="S741" s="16" t="s">
        <v>40</v>
      </c>
      <c r="T741" t="s">
        <v>562</v>
      </c>
      <c r="U741">
        <v>9</v>
      </c>
      <c r="V741">
        <v>9</v>
      </c>
      <c r="W741">
        <v>10</v>
      </c>
      <c r="X741">
        <v>11</v>
      </c>
      <c r="AA741">
        <v>1102</v>
      </c>
      <c r="AB741" t="s">
        <v>463</v>
      </c>
    </row>
    <row r="742" spans="1:28" hidden="1" x14ac:dyDescent="0.25">
      <c r="A742" s="17" t="s">
        <v>241</v>
      </c>
      <c r="B742" s="24" t="s">
        <v>256</v>
      </c>
      <c r="C742">
        <v>9.1999999999999993</v>
      </c>
      <c r="D742">
        <v>6</v>
      </c>
      <c r="E742" s="29" t="str">
        <f>VLOOKUP(U742, method!$A$1:$B$15, 2, 0)</f>
        <v>留後</v>
      </c>
      <c r="F742">
        <v>13</v>
      </c>
      <c r="G742">
        <v>127</v>
      </c>
      <c r="H742" s="46">
        <v>1400</v>
      </c>
      <c r="I742" s="22" t="s">
        <v>33</v>
      </c>
      <c r="J742">
        <v>1</v>
      </c>
      <c r="K742">
        <v>22.35</v>
      </c>
      <c r="L742">
        <v>22</v>
      </c>
      <c r="M742">
        <v>10</v>
      </c>
      <c r="N742">
        <v>23</v>
      </c>
      <c r="O742" t="s">
        <v>469</v>
      </c>
      <c r="P742" s="35" t="s">
        <v>455</v>
      </c>
      <c r="Q742">
        <v>4</v>
      </c>
      <c r="R742">
        <v>51</v>
      </c>
      <c r="S742" s="16" t="s">
        <v>40</v>
      </c>
      <c r="T742" s="10">
        <v>2</v>
      </c>
      <c r="U742">
        <v>14</v>
      </c>
      <c r="V742">
        <v>14</v>
      </c>
      <c r="W742">
        <v>10</v>
      </c>
      <c r="X742">
        <v>6</v>
      </c>
      <c r="AA742">
        <v>1104</v>
      </c>
      <c r="AB742" t="s">
        <v>463</v>
      </c>
    </row>
    <row r="743" spans="1:28" hidden="1" x14ac:dyDescent="0.25">
      <c r="A743" s="17" t="s">
        <v>241</v>
      </c>
      <c r="B743" s="24" t="s">
        <v>256</v>
      </c>
      <c r="C743">
        <v>3.5</v>
      </c>
      <c r="D743">
        <v>7</v>
      </c>
      <c r="E743" s="27" t="str">
        <f>VLOOKUP(U743, method!$A$1:$B$15, 2, 0)</f>
        <v>中後</v>
      </c>
      <c r="F743">
        <v>2</v>
      </c>
      <c r="G743">
        <v>127</v>
      </c>
      <c r="H743" s="34">
        <v>1600</v>
      </c>
      <c r="I743" s="22" t="s">
        <v>33</v>
      </c>
      <c r="J743">
        <v>1</v>
      </c>
      <c r="K743">
        <v>35.25</v>
      </c>
      <c r="L743">
        <v>1</v>
      </c>
      <c r="M743">
        <v>7</v>
      </c>
      <c r="N743">
        <v>23</v>
      </c>
      <c r="O743" t="s">
        <v>551</v>
      </c>
      <c r="P743" s="35" t="s">
        <v>455</v>
      </c>
      <c r="Q743">
        <v>4</v>
      </c>
      <c r="R743">
        <v>52</v>
      </c>
      <c r="S743" s="16" t="s">
        <v>40</v>
      </c>
      <c r="T743" t="s">
        <v>456</v>
      </c>
      <c r="U743">
        <v>8</v>
      </c>
      <c r="V743">
        <v>7</v>
      </c>
      <c r="W743">
        <v>6</v>
      </c>
      <c r="X743">
        <v>7</v>
      </c>
      <c r="AA743">
        <v>1095</v>
      </c>
      <c r="AB743" t="s">
        <v>463</v>
      </c>
    </row>
    <row r="744" spans="1:28" hidden="1" x14ac:dyDescent="0.25">
      <c r="A744" s="17" t="s">
        <v>241</v>
      </c>
      <c r="B744" s="24" t="s">
        <v>256</v>
      </c>
      <c r="C744">
        <v>9.3000000000000007</v>
      </c>
      <c r="D744" s="34">
        <v>4</v>
      </c>
      <c r="E744" s="29" t="str">
        <f>VLOOKUP(U744, method!$A$1:$B$15, 2, 0)</f>
        <v>留後</v>
      </c>
      <c r="F744">
        <v>13</v>
      </c>
      <c r="G744">
        <v>127</v>
      </c>
      <c r="H744" s="34">
        <v>1600</v>
      </c>
      <c r="I744" s="22" t="s">
        <v>33</v>
      </c>
      <c r="J744">
        <v>1</v>
      </c>
      <c r="K744">
        <v>35.1</v>
      </c>
      <c r="L744">
        <v>4</v>
      </c>
      <c r="M744">
        <v>6</v>
      </c>
      <c r="N744">
        <v>23</v>
      </c>
      <c r="O744" t="s">
        <v>551</v>
      </c>
      <c r="P744" s="35" t="s">
        <v>436</v>
      </c>
      <c r="Q744">
        <v>4</v>
      </c>
      <c r="R744">
        <v>52</v>
      </c>
      <c r="S744" s="16" t="s">
        <v>40</v>
      </c>
      <c r="T744" s="10" t="s">
        <v>526</v>
      </c>
      <c r="U744">
        <v>13</v>
      </c>
      <c r="V744">
        <v>12</v>
      </c>
      <c r="W744">
        <v>9</v>
      </c>
      <c r="X744">
        <v>4</v>
      </c>
      <c r="AA744">
        <v>1088</v>
      </c>
      <c r="AB744" t="s">
        <v>463</v>
      </c>
    </row>
    <row r="745" spans="1:28" hidden="1" x14ac:dyDescent="0.25">
      <c r="A745" s="17" t="s">
        <v>241</v>
      </c>
      <c r="B745" s="24" t="s">
        <v>256</v>
      </c>
      <c r="C745">
        <v>17</v>
      </c>
      <c r="D745" s="33">
        <v>3</v>
      </c>
      <c r="E745" s="27" t="str">
        <f>VLOOKUP(U745, method!$A$1:$B$15, 2, 0)</f>
        <v>中後</v>
      </c>
      <c r="F745">
        <v>6</v>
      </c>
      <c r="G745">
        <v>129</v>
      </c>
      <c r="H745" s="46">
        <v>1400</v>
      </c>
      <c r="I745" s="22" t="s">
        <v>33</v>
      </c>
      <c r="J745">
        <v>1</v>
      </c>
      <c r="K745">
        <v>24.34</v>
      </c>
      <c r="L745">
        <v>13</v>
      </c>
      <c r="M745">
        <v>5</v>
      </c>
      <c r="N745">
        <v>23</v>
      </c>
      <c r="O745" t="s">
        <v>532</v>
      </c>
      <c r="P745" s="36" t="s">
        <v>479</v>
      </c>
      <c r="Q745">
        <v>4</v>
      </c>
      <c r="R745">
        <v>52</v>
      </c>
      <c r="S745" s="16" t="s">
        <v>40</v>
      </c>
      <c r="T745" t="s">
        <v>456</v>
      </c>
      <c r="U745">
        <v>10</v>
      </c>
      <c r="V745">
        <v>11</v>
      </c>
      <c r="W745">
        <v>10</v>
      </c>
      <c r="X745">
        <v>3</v>
      </c>
      <c r="AA745">
        <v>1085</v>
      </c>
      <c r="AB745" t="s">
        <v>463</v>
      </c>
    </row>
    <row r="746" spans="1:28" hidden="1" x14ac:dyDescent="0.25">
      <c r="A746" s="17" t="s">
        <v>241</v>
      </c>
      <c r="B746" s="25" t="s">
        <v>259</v>
      </c>
      <c r="C746">
        <v>9.3000000000000007</v>
      </c>
      <c r="D746">
        <v>10</v>
      </c>
      <c r="E746" s="26" t="str">
        <f>VLOOKUP(U746, method!$A$1:$B$15, 2, 0)</f>
        <v>放頭</v>
      </c>
      <c r="F746">
        <v>6</v>
      </c>
      <c r="G746">
        <v>129</v>
      </c>
      <c r="H746" s="44">
        <v>1650</v>
      </c>
      <c r="I746" s="18" t="s">
        <v>201</v>
      </c>
      <c r="J746">
        <v>1</v>
      </c>
      <c r="K746">
        <v>40.28</v>
      </c>
      <c r="L746">
        <v>25</v>
      </c>
      <c r="M746">
        <v>6</v>
      </c>
      <c r="N746">
        <v>25</v>
      </c>
      <c r="O746" s="31" t="s">
        <v>435</v>
      </c>
      <c r="P746" s="35" t="s">
        <v>436</v>
      </c>
      <c r="Q746">
        <v>4</v>
      </c>
      <c r="R746">
        <v>54</v>
      </c>
      <c r="S746" s="19" t="s">
        <v>13</v>
      </c>
      <c r="T746" t="s">
        <v>480</v>
      </c>
      <c r="U746">
        <v>3</v>
      </c>
      <c r="V746">
        <v>3</v>
      </c>
      <c r="W746">
        <v>4</v>
      </c>
      <c r="X746">
        <v>10</v>
      </c>
      <c r="AA746">
        <v>1158</v>
      </c>
      <c r="AB746" t="s">
        <v>16</v>
      </c>
    </row>
    <row r="747" spans="1:28" hidden="1" x14ac:dyDescent="0.25">
      <c r="A747" s="17" t="s">
        <v>241</v>
      </c>
      <c r="B747" s="25" t="s">
        <v>259</v>
      </c>
      <c r="C747">
        <v>7.9</v>
      </c>
      <c r="D747" s="33">
        <v>3</v>
      </c>
      <c r="E747" s="26" t="str">
        <f>VLOOKUP(U747, method!$A$1:$B$15, 2, 0)</f>
        <v>放頭</v>
      </c>
      <c r="F747">
        <v>1</v>
      </c>
      <c r="G747">
        <v>131</v>
      </c>
      <c r="H747" s="44">
        <v>1650</v>
      </c>
      <c r="I747" s="18" t="s">
        <v>201</v>
      </c>
      <c r="J747">
        <v>1</v>
      </c>
      <c r="K747">
        <v>39.74</v>
      </c>
      <c r="L747">
        <v>11</v>
      </c>
      <c r="M747">
        <v>6</v>
      </c>
      <c r="N747">
        <v>25</v>
      </c>
      <c r="O747" s="30" t="s">
        <v>445</v>
      </c>
      <c r="P747" s="35" t="s">
        <v>436</v>
      </c>
      <c r="Q747">
        <v>4</v>
      </c>
      <c r="R747">
        <v>55</v>
      </c>
      <c r="S747" s="19" t="s">
        <v>13</v>
      </c>
      <c r="T747">
        <v>3</v>
      </c>
      <c r="U747">
        <v>2</v>
      </c>
      <c r="V747">
        <v>2</v>
      </c>
      <c r="W747">
        <v>2</v>
      </c>
      <c r="X747">
        <v>3</v>
      </c>
      <c r="AA747">
        <v>1165</v>
      </c>
      <c r="AB747" t="s">
        <v>16</v>
      </c>
    </row>
    <row r="748" spans="1:28" hidden="1" x14ac:dyDescent="0.25">
      <c r="A748" s="17" t="s">
        <v>241</v>
      </c>
      <c r="B748" s="25" t="s">
        <v>259</v>
      </c>
      <c r="C748">
        <v>8.1</v>
      </c>
      <c r="D748">
        <v>8</v>
      </c>
      <c r="E748" s="26" t="str">
        <f>VLOOKUP(U748, method!$A$1:$B$15, 2, 0)</f>
        <v>放頭</v>
      </c>
      <c r="F748">
        <v>2</v>
      </c>
      <c r="G748">
        <v>130</v>
      </c>
      <c r="H748" s="44">
        <v>1650</v>
      </c>
      <c r="I748" s="14" t="s">
        <v>50</v>
      </c>
      <c r="J748">
        <v>1</v>
      </c>
      <c r="K748">
        <v>40.96</v>
      </c>
      <c r="L748">
        <v>28</v>
      </c>
      <c r="M748">
        <v>5</v>
      </c>
      <c r="N748">
        <v>25</v>
      </c>
      <c r="O748" s="31" t="s">
        <v>451</v>
      </c>
      <c r="P748" s="35" t="s">
        <v>436</v>
      </c>
      <c r="Q748">
        <v>4</v>
      </c>
      <c r="R748">
        <v>55</v>
      </c>
      <c r="S748" s="19" t="s">
        <v>13</v>
      </c>
      <c r="T748">
        <v>7</v>
      </c>
      <c r="U748">
        <v>3</v>
      </c>
      <c r="V748">
        <v>4</v>
      </c>
      <c r="W748">
        <v>3</v>
      </c>
      <c r="X748">
        <v>8</v>
      </c>
      <c r="AA748">
        <v>1171</v>
      </c>
      <c r="AB748" t="s">
        <v>16</v>
      </c>
    </row>
    <row r="749" spans="1:28" hidden="1" x14ac:dyDescent="0.25">
      <c r="A749" s="17" t="s">
        <v>241</v>
      </c>
      <c r="B749" s="25" t="s">
        <v>259</v>
      </c>
      <c r="C749">
        <v>9.1</v>
      </c>
      <c r="D749" s="33">
        <v>2</v>
      </c>
      <c r="E749" s="28" t="str">
        <f>VLOOKUP(U749, method!$A$1:$B$15, 2, 0)</f>
        <v>中前</v>
      </c>
      <c r="F749">
        <v>1</v>
      </c>
      <c r="G749">
        <v>128</v>
      </c>
      <c r="H749" s="44">
        <v>1650</v>
      </c>
      <c r="I749" s="14" t="s">
        <v>50</v>
      </c>
      <c r="J749">
        <v>1</v>
      </c>
      <c r="K749">
        <v>40.71</v>
      </c>
      <c r="L749">
        <v>7</v>
      </c>
      <c r="M749">
        <v>5</v>
      </c>
      <c r="N749">
        <v>25</v>
      </c>
      <c r="O749" s="31" t="s">
        <v>439</v>
      </c>
      <c r="P749" s="35" t="s">
        <v>455</v>
      </c>
      <c r="Q749">
        <v>4</v>
      </c>
      <c r="R749">
        <v>53</v>
      </c>
      <c r="S749" s="19" t="s">
        <v>13</v>
      </c>
      <c r="T749" s="10" t="s">
        <v>488</v>
      </c>
      <c r="U749">
        <v>4</v>
      </c>
      <c r="V749">
        <v>3</v>
      </c>
      <c r="W749">
        <v>3</v>
      </c>
      <c r="X749">
        <v>2</v>
      </c>
      <c r="AA749">
        <v>1167</v>
      </c>
      <c r="AB749" t="s">
        <v>16</v>
      </c>
    </row>
    <row r="750" spans="1:28" hidden="1" x14ac:dyDescent="0.25">
      <c r="A750" s="17" t="s">
        <v>241</v>
      </c>
      <c r="B750" s="25" t="s">
        <v>259</v>
      </c>
      <c r="C750">
        <v>17</v>
      </c>
      <c r="D750">
        <v>7</v>
      </c>
      <c r="E750" s="26" t="str">
        <f>VLOOKUP(U750, method!$A$1:$B$15, 2, 0)</f>
        <v>放頭</v>
      </c>
      <c r="F750">
        <v>8</v>
      </c>
      <c r="G750">
        <v>131</v>
      </c>
      <c r="H750" s="44">
        <v>1650</v>
      </c>
      <c r="I750" s="14" t="s">
        <v>50</v>
      </c>
      <c r="J750">
        <v>1</v>
      </c>
      <c r="K750">
        <v>39.86</v>
      </c>
      <c r="L750">
        <v>30</v>
      </c>
      <c r="M750">
        <v>4</v>
      </c>
      <c r="N750">
        <v>25</v>
      </c>
      <c r="O750" s="31" t="s">
        <v>451</v>
      </c>
      <c r="P750" s="35" t="s">
        <v>436</v>
      </c>
      <c r="Q750">
        <v>4</v>
      </c>
      <c r="R750">
        <v>55</v>
      </c>
      <c r="S750" s="19" t="s">
        <v>13</v>
      </c>
      <c r="T750">
        <v>3</v>
      </c>
      <c r="U750">
        <v>1</v>
      </c>
      <c r="V750">
        <v>1</v>
      </c>
      <c r="W750">
        <v>1</v>
      </c>
      <c r="X750">
        <v>7</v>
      </c>
      <c r="AA750">
        <v>1172</v>
      </c>
      <c r="AB750" t="s">
        <v>16</v>
      </c>
    </row>
    <row r="751" spans="1:28" hidden="1" x14ac:dyDescent="0.25">
      <c r="A751" s="17" t="s">
        <v>241</v>
      </c>
      <c r="B751" s="25" t="s">
        <v>259</v>
      </c>
      <c r="C751">
        <v>18</v>
      </c>
      <c r="D751" s="34">
        <v>5</v>
      </c>
      <c r="E751" s="26" t="str">
        <f>VLOOKUP(U751, method!$A$1:$B$15, 2, 0)</f>
        <v>放頭</v>
      </c>
      <c r="F751">
        <v>10</v>
      </c>
      <c r="G751">
        <v>125</v>
      </c>
      <c r="H751" s="44">
        <v>1650</v>
      </c>
      <c r="I751" s="15" t="s">
        <v>441</v>
      </c>
      <c r="J751">
        <v>1</v>
      </c>
      <c r="K751">
        <v>39.92</v>
      </c>
      <c r="L751">
        <v>12</v>
      </c>
      <c r="M751">
        <v>3</v>
      </c>
      <c r="N751">
        <v>25</v>
      </c>
      <c r="O751" s="31" t="s">
        <v>439</v>
      </c>
      <c r="P751" s="35" t="s">
        <v>436</v>
      </c>
      <c r="Q751">
        <v>4</v>
      </c>
      <c r="R751">
        <v>57</v>
      </c>
      <c r="S751" s="19" t="s">
        <v>13</v>
      </c>
      <c r="T751" t="s">
        <v>637</v>
      </c>
      <c r="U751">
        <v>1</v>
      </c>
      <c r="V751">
        <v>1</v>
      </c>
      <c r="W751">
        <v>1</v>
      </c>
      <c r="X751">
        <v>5</v>
      </c>
      <c r="AA751">
        <v>1177</v>
      </c>
      <c r="AB751" t="s">
        <v>915</v>
      </c>
    </row>
    <row r="752" spans="1:28" hidden="1" x14ac:dyDescent="0.25">
      <c r="A752" s="17" t="s">
        <v>241</v>
      </c>
      <c r="B752" s="25" t="s">
        <v>259</v>
      </c>
      <c r="C752">
        <v>15</v>
      </c>
      <c r="D752" s="34">
        <v>5</v>
      </c>
      <c r="E752" s="28" t="str">
        <f>VLOOKUP(U752, method!$A$1:$B$15, 2, 0)</f>
        <v>中前</v>
      </c>
      <c r="F752">
        <v>3</v>
      </c>
      <c r="G752">
        <v>127</v>
      </c>
      <c r="H752" s="46">
        <v>1200</v>
      </c>
      <c r="I752" s="15" t="s">
        <v>441</v>
      </c>
      <c r="J752">
        <v>1</v>
      </c>
      <c r="K752">
        <v>10.55</v>
      </c>
      <c r="L752">
        <v>8</v>
      </c>
      <c r="M752">
        <v>1</v>
      </c>
      <c r="N752">
        <v>25</v>
      </c>
      <c r="O752" s="31" t="s">
        <v>439</v>
      </c>
      <c r="P752" s="35" t="s">
        <v>455</v>
      </c>
      <c r="Q752">
        <v>4</v>
      </c>
      <c r="R752">
        <v>59</v>
      </c>
      <c r="S752" s="19" t="s">
        <v>13</v>
      </c>
      <c r="T752" t="s">
        <v>637</v>
      </c>
      <c r="U752">
        <v>4</v>
      </c>
      <c r="V752">
        <v>3</v>
      </c>
      <c r="W752">
        <v>5</v>
      </c>
      <c r="AA752">
        <v>1168</v>
      </c>
      <c r="AB752" t="s">
        <v>113</v>
      </c>
    </row>
    <row r="753" spans="1:28" hidden="1" x14ac:dyDescent="0.25">
      <c r="A753" s="17" t="s">
        <v>241</v>
      </c>
      <c r="B753" s="25" t="s">
        <v>259</v>
      </c>
      <c r="C753">
        <v>38</v>
      </c>
      <c r="D753">
        <v>10</v>
      </c>
      <c r="E753" s="26" t="str">
        <f>VLOOKUP(U753, method!$A$1:$B$15, 2, 0)</f>
        <v>放頭</v>
      </c>
      <c r="F753">
        <v>8</v>
      </c>
      <c r="G753">
        <v>110</v>
      </c>
      <c r="H753" s="44">
        <v>1650</v>
      </c>
      <c r="I753" s="22" t="s">
        <v>833</v>
      </c>
      <c r="J753">
        <v>1</v>
      </c>
      <c r="K753">
        <v>41.68</v>
      </c>
      <c r="L753">
        <v>23</v>
      </c>
      <c r="M753">
        <v>10</v>
      </c>
      <c r="N753">
        <v>24</v>
      </c>
      <c r="O753" t="s">
        <v>511</v>
      </c>
      <c r="P753" s="35" t="s">
        <v>455</v>
      </c>
      <c r="Q753">
        <v>3</v>
      </c>
      <c r="R753">
        <v>61</v>
      </c>
      <c r="S753" s="19" t="s">
        <v>13</v>
      </c>
      <c r="T753" t="s">
        <v>774</v>
      </c>
      <c r="U753">
        <v>2</v>
      </c>
      <c r="V753">
        <v>2</v>
      </c>
      <c r="W753">
        <v>2</v>
      </c>
      <c r="X753">
        <v>10</v>
      </c>
      <c r="AA753">
        <v>1167</v>
      </c>
      <c r="AB753" t="s">
        <v>113</v>
      </c>
    </row>
    <row r="754" spans="1:28" hidden="1" x14ac:dyDescent="0.25">
      <c r="A754" s="17" t="s">
        <v>241</v>
      </c>
      <c r="B754" s="25" t="s">
        <v>259</v>
      </c>
      <c r="C754">
        <v>35</v>
      </c>
      <c r="D754">
        <v>11</v>
      </c>
      <c r="E754" s="26" t="str">
        <f>VLOOKUP(U754, method!$A$1:$B$15, 2, 0)</f>
        <v>放頭</v>
      </c>
      <c r="F754">
        <v>8</v>
      </c>
      <c r="G754">
        <v>113</v>
      </c>
      <c r="H754" s="44">
        <v>1650</v>
      </c>
      <c r="I754" s="15" t="s">
        <v>441</v>
      </c>
      <c r="J754">
        <v>1</v>
      </c>
      <c r="K754">
        <v>41.31</v>
      </c>
      <c r="L754">
        <v>9</v>
      </c>
      <c r="M754">
        <v>10</v>
      </c>
      <c r="N754">
        <v>24</v>
      </c>
      <c r="O754" s="31" t="s">
        <v>439</v>
      </c>
      <c r="P754" s="35" t="s">
        <v>455</v>
      </c>
      <c r="Q754">
        <v>3</v>
      </c>
      <c r="R754">
        <v>63</v>
      </c>
      <c r="S754" s="19" t="s">
        <v>13</v>
      </c>
      <c r="T754" t="s">
        <v>461</v>
      </c>
      <c r="U754">
        <v>2</v>
      </c>
      <c r="V754">
        <v>3</v>
      </c>
      <c r="W754">
        <v>3</v>
      </c>
      <c r="X754">
        <v>11</v>
      </c>
      <c r="AA754">
        <v>1171</v>
      </c>
      <c r="AB754" t="s">
        <v>113</v>
      </c>
    </row>
    <row r="755" spans="1:28" hidden="1" x14ac:dyDescent="0.25">
      <c r="A755" s="17" t="s">
        <v>241</v>
      </c>
      <c r="B755" s="25" t="s">
        <v>259</v>
      </c>
      <c r="C755">
        <v>12</v>
      </c>
      <c r="D755">
        <v>8</v>
      </c>
      <c r="E755" s="26" t="str">
        <f>VLOOKUP(U755, method!$A$1:$B$15, 2, 0)</f>
        <v>放頭</v>
      </c>
      <c r="F755">
        <v>1</v>
      </c>
      <c r="G755">
        <v>115</v>
      </c>
      <c r="H755" s="44">
        <v>1650</v>
      </c>
      <c r="I755" s="15" t="s">
        <v>441</v>
      </c>
      <c r="J755">
        <v>1</v>
      </c>
      <c r="K755">
        <v>40.26</v>
      </c>
      <c r="L755">
        <v>18</v>
      </c>
      <c r="M755">
        <v>9</v>
      </c>
      <c r="N755">
        <v>24</v>
      </c>
      <c r="O755" s="30" t="s">
        <v>445</v>
      </c>
      <c r="P755" s="35" t="s">
        <v>455</v>
      </c>
      <c r="Q755">
        <v>3</v>
      </c>
      <c r="R755">
        <v>64</v>
      </c>
      <c r="S755" s="19" t="s">
        <v>13</v>
      </c>
      <c r="T755" t="s">
        <v>529</v>
      </c>
      <c r="U755">
        <v>1</v>
      </c>
      <c r="V755">
        <v>1</v>
      </c>
      <c r="W755">
        <v>1</v>
      </c>
      <c r="X755">
        <v>8</v>
      </c>
      <c r="AA755">
        <v>1166</v>
      </c>
      <c r="AB755" t="s">
        <v>113</v>
      </c>
    </row>
    <row r="756" spans="1:28" hidden="1" x14ac:dyDescent="0.25">
      <c r="A756" s="17" t="s">
        <v>241</v>
      </c>
      <c r="B756" s="25" t="s">
        <v>259</v>
      </c>
      <c r="C756">
        <v>32</v>
      </c>
      <c r="D756">
        <v>13</v>
      </c>
      <c r="E756" s="26" t="str">
        <f>VLOOKUP(U756, method!$A$1:$B$15, 2, 0)</f>
        <v>放頭</v>
      </c>
      <c r="F756">
        <v>10</v>
      </c>
      <c r="G756">
        <v>115</v>
      </c>
      <c r="H756" s="34">
        <v>1600</v>
      </c>
      <c r="I756" s="15" t="s">
        <v>441</v>
      </c>
      <c r="J756">
        <v>1</v>
      </c>
      <c r="K756">
        <v>37.049999999999997</v>
      </c>
      <c r="L756">
        <v>14</v>
      </c>
      <c r="M756">
        <v>7</v>
      </c>
      <c r="N756">
        <v>24</v>
      </c>
      <c r="O756" t="s">
        <v>545</v>
      </c>
      <c r="P756" s="35" t="s">
        <v>455</v>
      </c>
      <c r="Q756">
        <v>3</v>
      </c>
      <c r="R756">
        <v>64</v>
      </c>
      <c r="S756" s="19" t="s">
        <v>13</v>
      </c>
      <c r="T756" t="s">
        <v>870</v>
      </c>
      <c r="U756">
        <v>1</v>
      </c>
      <c r="V756">
        <v>1</v>
      </c>
      <c r="W756">
        <v>1</v>
      </c>
      <c r="X756">
        <v>13</v>
      </c>
      <c r="AA756">
        <v>1165</v>
      </c>
      <c r="AB756" t="s">
        <v>113</v>
      </c>
    </row>
    <row r="757" spans="1:28" hidden="1" x14ac:dyDescent="0.25">
      <c r="A757" s="17" t="s">
        <v>241</v>
      </c>
      <c r="B757" s="25" t="s">
        <v>259</v>
      </c>
      <c r="C757">
        <v>16</v>
      </c>
      <c r="D757" s="34">
        <v>5</v>
      </c>
      <c r="E757" s="26" t="str">
        <f>VLOOKUP(U757, method!$A$1:$B$15, 2, 0)</f>
        <v>放頭</v>
      </c>
      <c r="F757">
        <v>9</v>
      </c>
      <c r="G757">
        <v>121</v>
      </c>
      <c r="H757" s="44">
        <v>1650</v>
      </c>
      <c r="I757" s="17" t="s">
        <v>512</v>
      </c>
      <c r="J757">
        <v>1</v>
      </c>
      <c r="K757">
        <v>40.74</v>
      </c>
      <c r="L757">
        <v>12</v>
      </c>
      <c r="M757">
        <v>6</v>
      </c>
      <c r="N757">
        <v>24</v>
      </c>
      <c r="O757" s="30" t="s">
        <v>445</v>
      </c>
      <c r="P757" s="35" t="s">
        <v>455</v>
      </c>
      <c r="Q757">
        <v>3</v>
      </c>
      <c r="R757">
        <v>64</v>
      </c>
      <c r="S757" s="19" t="s">
        <v>13</v>
      </c>
      <c r="T757" s="10" t="s">
        <v>552</v>
      </c>
      <c r="U757">
        <v>1</v>
      </c>
      <c r="V757">
        <v>1</v>
      </c>
      <c r="W757">
        <v>1</v>
      </c>
      <c r="X757">
        <v>5</v>
      </c>
      <c r="AA757">
        <v>1162</v>
      </c>
      <c r="AB757" t="s">
        <v>113</v>
      </c>
    </row>
    <row r="758" spans="1:28" hidden="1" x14ac:dyDescent="0.25">
      <c r="A758" s="17" t="s">
        <v>241</v>
      </c>
      <c r="B758" s="25" t="s">
        <v>259</v>
      </c>
      <c r="C758">
        <v>27</v>
      </c>
      <c r="D758" s="33">
        <v>1</v>
      </c>
      <c r="E758" s="26" t="str">
        <f>VLOOKUP(U758, method!$A$1:$B$15, 2, 0)</f>
        <v>放頭</v>
      </c>
      <c r="F758">
        <v>7</v>
      </c>
      <c r="G758">
        <v>128</v>
      </c>
      <c r="H758" s="44">
        <v>1650</v>
      </c>
      <c r="I758" s="15" t="s">
        <v>441</v>
      </c>
      <c r="J758">
        <v>1</v>
      </c>
      <c r="K758">
        <v>40.47</v>
      </c>
      <c r="L758">
        <v>22</v>
      </c>
      <c r="M758">
        <v>5</v>
      </c>
      <c r="N758">
        <v>24</v>
      </c>
      <c r="O758" s="31" t="s">
        <v>451</v>
      </c>
      <c r="P758" s="35" t="s">
        <v>455</v>
      </c>
      <c r="Q758">
        <v>4</v>
      </c>
      <c r="R758">
        <v>59</v>
      </c>
      <c r="S758" s="19" t="s">
        <v>13</v>
      </c>
      <c r="T758" s="10" t="s">
        <v>613</v>
      </c>
      <c r="U758">
        <v>1</v>
      </c>
      <c r="V758">
        <v>1</v>
      </c>
      <c r="W758">
        <v>1</v>
      </c>
      <c r="X758">
        <v>1</v>
      </c>
      <c r="AA758">
        <v>1166</v>
      </c>
      <c r="AB758" t="s">
        <v>321</v>
      </c>
    </row>
    <row r="759" spans="1:28" hidden="1" x14ac:dyDescent="0.25">
      <c r="A759" s="17" t="s">
        <v>241</v>
      </c>
      <c r="B759" s="25" t="s">
        <v>259</v>
      </c>
      <c r="C759">
        <v>146</v>
      </c>
      <c r="D759">
        <v>7</v>
      </c>
      <c r="E759" s="26" t="str">
        <f>VLOOKUP(U759, method!$A$1:$B$15, 2, 0)</f>
        <v>放頭</v>
      </c>
      <c r="F759">
        <v>9</v>
      </c>
      <c r="G759">
        <v>116</v>
      </c>
      <c r="H759" s="46">
        <v>1400</v>
      </c>
      <c r="I759" s="23" t="s">
        <v>39</v>
      </c>
      <c r="J759">
        <v>1</v>
      </c>
      <c r="K759">
        <v>22.81</v>
      </c>
      <c r="L759">
        <v>5</v>
      </c>
      <c r="M759">
        <v>5</v>
      </c>
      <c r="N759">
        <v>24</v>
      </c>
      <c r="O759" t="s">
        <v>551</v>
      </c>
      <c r="P759" s="35" t="s">
        <v>455</v>
      </c>
      <c r="Q759">
        <v>3</v>
      </c>
      <c r="R759">
        <v>61</v>
      </c>
      <c r="S759" s="19" t="s">
        <v>13</v>
      </c>
      <c r="T759">
        <v>5</v>
      </c>
      <c r="U759">
        <v>1</v>
      </c>
      <c r="V759">
        <v>1</v>
      </c>
      <c r="W759">
        <v>1</v>
      </c>
      <c r="X759">
        <v>7</v>
      </c>
      <c r="AA759">
        <v>1166</v>
      </c>
      <c r="AB759" t="s">
        <v>100</v>
      </c>
    </row>
    <row r="760" spans="1:28" hidden="1" x14ac:dyDescent="0.25">
      <c r="A760" s="17" t="s">
        <v>241</v>
      </c>
      <c r="B760" s="25" t="s">
        <v>259</v>
      </c>
      <c r="C760">
        <v>217</v>
      </c>
      <c r="D760">
        <v>12</v>
      </c>
      <c r="E760" s="26" t="str">
        <f>VLOOKUP(U760, method!$A$1:$B$15, 2, 0)</f>
        <v>放頭</v>
      </c>
      <c r="F760">
        <v>8</v>
      </c>
      <c r="G760">
        <v>121</v>
      </c>
      <c r="H760" s="46">
        <v>1400</v>
      </c>
      <c r="I760" s="21" t="s">
        <v>61</v>
      </c>
      <c r="J760">
        <v>1</v>
      </c>
      <c r="K760">
        <v>23.86</v>
      </c>
      <c r="L760">
        <v>20</v>
      </c>
      <c r="M760">
        <v>4</v>
      </c>
      <c r="N760">
        <v>24</v>
      </c>
      <c r="O760" t="s">
        <v>631</v>
      </c>
      <c r="P760" s="35" t="s">
        <v>455</v>
      </c>
      <c r="Q760">
        <v>3</v>
      </c>
      <c r="R760">
        <v>63</v>
      </c>
      <c r="S760" s="19" t="s">
        <v>13</v>
      </c>
      <c r="T760" t="s">
        <v>872</v>
      </c>
      <c r="U760">
        <v>3</v>
      </c>
      <c r="V760">
        <v>3</v>
      </c>
      <c r="W760">
        <v>3</v>
      </c>
      <c r="X760">
        <v>12</v>
      </c>
      <c r="AA760">
        <v>1168</v>
      </c>
      <c r="AB760" t="s">
        <v>620</v>
      </c>
    </row>
    <row r="761" spans="1:28" hidden="1" x14ac:dyDescent="0.25">
      <c r="A761" s="17" t="s">
        <v>241</v>
      </c>
      <c r="B761" s="25" t="s">
        <v>259</v>
      </c>
      <c r="C761">
        <v>69</v>
      </c>
      <c r="D761">
        <v>12</v>
      </c>
      <c r="E761" s="28" t="str">
        <f>VLOOKUP(U761, method!$A$1:$B$15, 2, 0)</f>
        <v>中前</v>
      </c>
      <c r="F761">
        <v>8</v>
      </c>
      <c r="G761">
        <v>122</v>
      </c>
      <c r="H761" s="46">
        <v>1400</v>
      </c>
      <c r="I761" s="21" t="s">
        <v>61</v>
      </c>
      <c r="J761">
        <v>1</v>
      </c>
      <c r="K761">
        <v>27.31</v>
      </c>
      <c r="L761">
        <v>31</v>
      </c>
      <c r="M761">
        <v>3</v>
      </c>
      <c r="N761">
        <v>24</v>
      </c>
      <c r="O761" t="s">
        <v>491</v>
      </c>
      <c r="P761" s="35" t="s">
        <v>455</v>
      </c>
      <c r="Q761">
        <v>3</v>
      </c>
      <c r="R761">
        <v>63</v>
      </c>
      <c r="S761" s="19" t="s">
        <v>13</v>
      </c>
      <c r="T761" t="s">
        <v>1356</v>
      </c>
      <c r="U761">
        <v>5</v>
      </c>
      <c r="V761">
        <v>1</v>
      </c>
      <c r="W761">
        <v>7</v>
      </c>
      <c r="X761">
        <v>12</v>
      </c>
      <c r="AA761">
        <v>1173</v>
      </c>
      <c r="AB761" t="s">
        <v>635</v>
      </c>
    </row>
    <row r="762" spans="1:28" hidden="1" x14ac:dyDescent="0.25">
      <c r="A762" s="17" t="s">
        <v>241</v>
      </c>
      <c r="B762" s="14" t="s">
        <v>262</v>
      </c>
      <c r="C762">
        <v>13</v>
      </c>
      <c r="D762">
        <v>6</v>
      </c>
      <c r="E762" s="27" t="str">
        <f>VLOOKUP(U762, method!$A$1:$B$15, 2, 0)</f>
        <v>中後</v>
      </c>
      <c r="F762">
        <v>6</v>
      </c>
      <c r="G762">
        <v>129</v>
      </c>
      <c r="H762" s="44">
        <v>1650</v>
      </c>
      <c r="I762" s="16" t="s">
        <v>71</v>
      </c>
      <c r="J762">
        <v>1</v>
      </c>
      <c r="K762">
        <v>40.24</v>
      </c>
      <c r="L762">
        <v>25</v>
      </c>
      <c r="M762">
        <v>6</v>
      </c>
      <c r="N762">
        <v>25</v>
      </c>
      <c r="O762" s="31" t="s">
        <v>435</v>
      </c>
      <c r="P762" s="35" t="s">
        <v>436</v>
      </c>
      <c r="Q762">
        <v>4</v>
      </c>
      <c r="R762">
        <v>54</v>
      </c>
      <c r="S762" s="21" t="s">
        <v>126</v>
      </c>
      <c r="T762" s="10" t="s">
        <v>498</v>
      </c>
      <c r="U762">
        <v>10</v>
      </c>
      <c r="V762">
        <v>11</v>
      </c>
      <c r="W762">
        <v>10</v>
      </c>
      <c r="X762">
        <v>6</v>
      </c>
      <c r="AA762">
        <v>1192</v>
      </c>
      <c r="AB762" t="s">
        <v>30</v>
      </c>
    </row>
    <row r="763" spans="1:28" hidden="1" x14ac:dyDescent="0.25">
      <c r="A763" s="17" t="s">
        <v>241</v>
      </c>
      <c r="B763" s="14" t="s">
        <v>262</v>
      </c>
      <c r="C763">
        <v>10</v>
      </c>
      <c r="D763" s="34">
        <v>5</v>
      </c>
      <c r="E763" s="27" t="str">
        <f>VLOOKUP(U763, method!$A$1:$B$15, 2, 0)</f>
        <v>中後</v>
      </c>
      <c r="F763">
        <v>2</v>
      </c>
      <c r="G763">
        <v>134</v>
      </c>
      <c r="H763" s="44">
        <v>1650</v>
      </c>
      <c r="I763" s="16" t="s">
        <v>71</v>
      </c>
      <c r="J763">
        <v>1</v>
      </c>
      <c r="K763">
        <v>41.93</v>
      </c>
      <c r="L763">
        <v>4</v>
      </c>
      <c r="M763">
        <v>6</v>
      </c>
      <c r="N763">
        <v>25</v>
      </c>
      <c r="O763" s="31" t="s">
        <v>439</v>
      </c>
      <c r="P763" s="36" t="s">
        <v>440</v>
      </c>
      <c r="Q763">
        <v>4</v>
      </c>
      <c r="R763">
        <v>56</v>
      </c>
      <c r="S763" s="21" t="s">
        <v>126</v>
      </c>
      <c r="T763" t="s">
        <v>456</v>
      </c>
      <c r="U763">
        <v>10</v>
      </c>
      <c r="V763">
        <v>10</v>
      </c>
      <c r="W763">
        <v>12</v>
      </c>
      <c r="X763">
        <v>5</v>
      </c>
      <c r="AA763">
        <v>1184</v>
      </c>
      <c r="AB763" t="s">
        <v>30</v>
      </c>
    </row>
    <row r="764" spans="1:28" hidden="1" x14ac:dyDescent="0.25">
      <c r="A764" s="17" t="s">
        <v>241</v>
      </c>
      <c r="B764" s="14" t="s">
        <v>262</v>
      </c>
      <c r="C764">
        <v>34</v>
      </c>
      <c r="D764">
        <v>8</v>
      </c>
      <c r="E764" s="27" t="str">
        <f>VLOOKUP(U764, method!$A$1:$B$15, 2, 0)</f>
        <v>中後</v>
      </c>
      <c r="F764">
        <v>9</v>
      </c>
      <c r="G764">
        <v>134</v>
      </c>
      <c r="H764" s="34">
        <v>1600</v>
      </c>
      <c r="I764" s="22" t="s">
        <v>33</v>
      </c>
      <c r="J764">
        <v>1</v>
      </c>
      <c r="K764">
        <v>34.869999999999997</v>
      </c>
      <c r="L764">
        <v>25</v>
      </c>
      <c r="M764">
        <v>5</v>
      </c>
      <c r="N764">
        <v>25</v>
      </c>
      <c r="O764" t="s">
        <v>545</v>
      </c>
      <c r="P764" s="35" t="s">
        <v>455</v>
      </c>
      <c r="Q764">
        <v>4</v>
      </c>
      <c r="R764">
        <v>58</v>
      </c>
      <c r="S764" s="21" t="s">
        <v>126</v>
      </c>
      <c r="T764" t="s">
        <v>480</v>
      </c>
      <c r="U764">
        <v>8</v>
      </c>
      <c r="V764">
        <v>9</v>
      </c>
      <c r="W764">
        <v>9</v>
      </c>
      <c r="X764">
        <v>8</v>
      </c>
      <c r="AA764">
        <v>1177</v>
      </c>
      <c r="AB764" t="s">
        <v>863</v>
      </c>
    </row>
    <row r="765" spans="1:28" hidden="1" x14ac:dyDescent="0.25">
      <c r="A765" s="17" t="s">
        <v>241</v>
      </c>
      <c r="B765" s="14" t="s">
        <v>262</v>
      </c>
      <c r="C765">
        <v>3.6</v>
      </c>
      <c r="D765">
        <v>7</v>
      </c>
      <c r="E765" s="27" t="str">
        <f>VLOOKUP(U765, method!$A$1:$B$15, 2, 0)</f>
        <v>中後</v>
      </c>
      <c r="F765">
        <v>2</v>
      </c>
      <c r="G765">
        <v>135</v>
      </c>
      <c r="H765" s="44">
        <v>1650</v>
      </c>
      <c r="I765" s="16" t="s">
        <v>71</v>
      </c>
      <c r="J765">
        <v>1</v>
      </c>
      <c r="K765">
        <v>41.15</v>
      </c>
      <c r="L765">
        <v>7</v>
      </c>
      <c r="M765">
        <v>5</v>
      </c>
      <c r="N765">
        <v>25</v>
      </c>
      <c r="O765" s="31" t="s">
        <v>439</v>
      </c>
      <c r="P765" s="35" t="s">
        <v>455</v>
      </c>
      <c r="Q765">
        <v>4</v>
      </c>
      <c r="R765">
        <v>60</v>
      </c>
      <c r="S765" s="21" t="s">
        <v>126</v>
      </c>
      <c r="T765">
        <v>3</v>
      </c>
      <c r="U765">
        <v>8</v>
      </c>
      <c r="V765">
        <v>7</v>
      </c>
      <c r="W765">
        <v>7</v>
      </c>
      <c r="X765">
        <v>7</v>
      </c>
      <c r="AA765">
        <v>1182</v>
      </c>
      <c r="AB765" t="s">
        <v>16</v>
      </c>
    </row>
    <row r="766" spans="1:28" hidden="1" x14ac:dyDescent="0.25">
      <c r="A766" s="17" t="s">
        <v>241</v>
      </c>
      <c r="B766" s="14" t="s">
        <v>262</v>
      </c>
      <c r="C766">
        <v>37</v>
      </c>
      <c r="D766" s="33">
        <v>3</v>
      </c>
      <c r="E766" s="28" t="str">
        <f>VLOOKUP(U766, method!$A$1:$B$15, 2, 0)</f>
        <v>中前</v>
      </c>
      <c r="F766">
        <v>4</v>
      </c>
      <c r="G766">
        <v>118</v>
      </c>
      <c r="H766" s="44">
        <v>1650</v>
      </c>
      <c r="I766" s="15" t="s">
        <v>391</v>
      </c>
      <c r="J766">
        <v>1</v>
      </c>
      <c r="K766">
        <v>39.200000000000003</v>
      </c>
      <c r="L766">
        <v>30</v>
      </c>
      <c r="M766">
        <v>4</v>
      </c>
      <c r="N766">
        <v>25</v>
      </c>
      <c r="O766" s="31" t="s">
        <v>451</v>
      </c>
      <c r="P766" s="35" t="s">
        <v>436</v>
      </c>
      <c r="Q766">
        <v>3</v>
      </c>
      <c r="R766">
        <v>60</v>
      </c>
      <c r="S766" s="21" t="s">
        <v>126</v>
      </c>
      <c r="T766" s="10" t="s">
        <v>552</v>
      </c>
      <c r="U766">
        <v>7</v>
      </c>
      <c r="V766">
        <v>6</v>
      </c>
      <c r="W766">
        <v>6</v>
      </c>
      <c r="X766">
        <v>3</v>
      </c>
      <c r="AA766">
        <v>1180</v>
      </c>
      <c r="AB766" t="s">
        <v>867</v>
      </c>
    </row>
    <row r="767" spans="1:28" hidden="1" x14ac:dyDescent="0.25">
      <c r="A767" s="17" t="s">
        <v>241</v>
      </c>
      <c r="B767" s="14" t="s">
        <v>262</v>
      </c>
      <c r="C767">
        <v>14</v>
      </c>
      <c r="D767">
        <v>8</v>
      </c>
      <c r="E767" s="27" t="str">
        <f>VLOOKUP(U767, method!$A$1:$B$15, 2, 0)</f>
        <v>中後</v>
      </c>
      <c r="F767">
        <v>7</v>
      </c>
      <c r="G767">
        <v>118</v>
      </c>
      <c r="H767" s="44">
        <v>1650</v>
      </c>
      <c r="I767" s="15" t="s">
        <v>391</v>
      </c>
      <c r="J767">
        <v>1</v>
      </c>
      <c r="K767">
        <v>40.200000000000003</v>
      </c>
      <c r="L767">
        <v>9</v>
      </c>
      <c r="M767">
        <v>4</v>
      </c>
      <c r="N767">
        <v>25</v>
      </c>
      <c r="O767" s="31" t="s">
        <v>439</v>
      </c>
      <c r="P767" s="35" t="s">
        <v>436</v>
      </c>
      <c r="Q767">
        <v>3</v>
      </c>
      <c r="R767">
        <v>62</v>
      </c>
      <c r="S767" s="21" t="s">
        <v>126</v>
      </c>
      <c r="T767" t="s">
        <v>480</v>
      </c>
      <c r="U767">
        <v>10</v>
      </c>
      <c r="V767">
        <v>10</v>
      </c>
      <c r="W767">
        <v>11</v>
      </c>
      <c r="X767">
        <v>8</v>
      </c>
      <c r="AA767">
        <v>1174</v>
      </c>
      <c r="AB767" t="s">
        <v>30</v>
      </c>
    </row>
    <row r="768" spans="1:28" hidden="1" x14ac:dyDescent="0.25">
      <c r="A768" s="17" t="s">
        <v>241</v>
      </c>
      <c r="B768" s="14" t="s">
        <v>262</v>
      </c>
      <c r="C768">
        <v>31</v>
      </c>
      <c r="D768">
        <v>11</v>
      </c>
      <c r="E768" s="27" t="str">
        <f>VLOOKUP(U768, method!$A$1:$B$15, 2, 0)</f>
        <v>中後</v>
      </c>
      <c r="F768">
        <v>10</v>
      </c>
      <c r="G768">
        <v>121</v>
      </c>
      <c r="H768" s="44">
        <v>1650</v>
      </c>
      <c r="I768" s="16" t="s">
        <v>71</v>
      </c>
      <c r="J768">
        <v>1</v>
      </c>
      <c r="K768">
        <v>40.9</v>
      </c>
      <c r="L768">
        <v>5</v>
      </c>
      <c r="M768">
        <v>2</v>
      </c>
      <c r="N768">
        <v>25</v>
      </c>
      <c r="O768" s="31" t="s">
        <v>439</v>
      </c>
      <c r="P768" s="35" t="s">
        <v>455</v>
      </c>
      <c r="Q768">
        <v>3</v>
      </c>
      <c r="R768">
        <v>64</v>
      </c>
      <c r="S768" s="21" t="s">
        <v>126</v>
      </c>
      <c r="T768" t="s">
        <v>664</v>
      </c>
      <c r="U768">
        <v>10</v>
      </c>
      <c r="V768">
        <v>11</v>
      </c>
      <c r="W768">
        <v>11</v>
      </c>
      <c r="X768">
        <v>11</v>
      </c>
      <c r="AA768">
        <v>1207</v>
      </c>
      <c r="AB768" t="s">
        <v>30</v>
      </c>
    </row>
    <row r="769" spans="1:28" hidden="1" x14ac:dyDescent="0.25">
      <c r="A769" s="17" t="s">
        <v>241</v>
      </c>
      <c r="B769" s="14" t="s">
        <v>262</v>
      </c>
      <c r="C769">
        <v>21</v>
      </c>
      <c r="D769">
        <v>7</v>
      </c>
      <c r="E769" s="29" t="str">
        <f>VLOOKUP(U769, method!$A$1:$B$15, 2, 0)</f>
        <v>留後</v>
      </c>
      <c r="F769">
        <v>12</v>
      </c>
      <c r="G769">
        <v>121</v>
      </c>
      <c r="H769" s="44">
        <v>1650</v>
      </c>
      <c r="I769" s="16" t="s">
        <v>71</v>
      </c>
      <c r="J769">
        <v>1</v>
      </c>
      <c r="K769">
        <v>39.979999999999997</v>
      </c>
      <c r="L769">
        <v>15</v>
      </c>
      <c r="M769">
        <v>1</v>
      </c>
      <c r="N769">
        <v>25</v>
      </c>
      <c r="O769" s="30" t="s">
        <v>445</v>
      </c>
      <c r="P769" s="35" t="s">
        <v>455</v>
      </c>
      <c r="Q769">
        <v>3</v>
      </c>
      <c r="R769">
        <v>65</v>
      </c>
      <c r="S769" s="21" t="s">
        <v>126</v>
      </c>
      <c r="T769" s="10" t="s">
        <v>498</v>
      </c>
      <c r="U769">
        <v>12</v>
      </c>
      <c r="V769">
        <v>12</v>
      </c>
      <c r="W769">
        <v>9</v>
      </c>
      <c r="X769">
        <v>7</v>
      </c>
      <c r="AA769">
        <v>1198</v>
      </c>
      <c r="AB769" t="s">
        <v>30</v>
      </c>
    </row>
    <row r="770" spans="1:28" hidden="1" x14ac:dyDescent="0.25">
      <c r="A770" s="17" t="s">
        <v>241</v>
      </c>
      <c r="B770" s="14" t="s">
        <v>262</v>
      </c>
      <c r="C770">
        <v>9.6999999999999993</v>
      </c>
      <c r="D770" s="33">
        <v>3</v>
      </c>
      <c r="E770" s="28" t="str">
        <f>VLOOKUP(U770, method!$A$1:$B$15, 2, 0)</f>
        <v>中前</v>
      </c>
      <c r="F770">
        <v>2</v>
      </c>
      <c r="G770">
        <v>122</v>
      </c>
      <c r="H770" s="44">
        <v>1650</v>
      </c>
      <c r="I770" s="16" t="s">
        <v>71</v>
      </c>
      <c r="J770">
        <v>1</v>
      </c>
      <c r="K770">
        <v>40.58</v>
      </c>
      <c r="L770">
        <v>11</v>
      </c>
      <c r="M770">
        <v>12</v>
      </c>
      <c r="N770">
        <v>24</v>
      </c>
      <c r="O770" s="30" t="s">
        <v>445</v>
      </c>
      <c r="P770" s="35" t="s">
        <v>455</v>
      </c>
      <c r="Q770">
        <v>3</v>
      </c>
      <c r="R770">
        <v>65</v>
      </c>
      <c r="S770" s="21" t="s">
        <v>126</v>
      </c>
      <c r="T770" s="10" t="s">
        <v>376</v>
      </c>
      <c r="U770">
        <v>5</v>
      </c>
      <c r="V770">
        <v>5</v>
      </c>
      <c r="W770">
        <v>7</v>
      </c>
      <c r="X770">
        <v>3</v>
      </c>
      <c r="AA770">
        <v>1181</v>
      </c>
      <c r="AB770" t="s">
        <v>30</v>
      </c>
    </row>
    <row r="771" spans="1:28" hidden="1" x14ac:dyDescent="0.25">
      <c r="A771" s="17" t="s">
        <v>241</v>
      </c>
      <c r="B771" s="14" t="s">
        <v>262</v>
      </c>
      <c r="C771">
        <v>6.8</v>
      </c>
      <c r="D771">
        <v>7</v>
      </c>
      <c r="E771" s="27" t="str">
        <f>VLOOKUP(U771, method!$A$1:$B$15, 2, 0)</f>
        <v>中後</v>
      </c>
      <c r="F771">
        <v>1</v>
      </c>
      <c r="G771">
        <v>122</v>
      </c>
      <c r="H771" s="44">
        <v>1650</v>
      </c>
      <c r="I771" s="16" t="s">
        <v>71</v>
      </c>
      <c r="J771">
        <v>1</v>
      </c>
      <c r="K771">
        <v>40.81</v>
      </c>
      <c r="L771">
        <v>9</v>
      </c>
      <c r="M771">
        <v>10</v>
      </c>
      <c r="N771">
        <v>24</v>
      </c>
      <c r="O771" s="31" t="s">
        <v>439</v>
      </c>
      <c r="P771" s="35" t="s">
        <v>455</v>
      </c>
      <c r="Q771">
        <v>3</v>
      </c>
      <c r="R771">
        <v>65</v>
      </c>
      <c r="S771" s="21" t="s">
        <v>126</v>
      </c>
      <c r="T771" t="s">
        <v>519</v>
      </c>
      <c r="U771">
        <v>10</v>
      </c>
      <c r="V771">
        <v>9</v>
      </c>
      <c r="W771">
        <v>10</v>
      </c>
      <c r="X771">
        <v>7</v>
      </c>
      <c r="AA771">
        <v>1183</v>
      </c>
      <c r="AB771" t="s">
        <v>30</v>
      </c>
    </row>
    <row r="772" spans="1:28" hidden="1" x14ac:dyDescent="0.25">
      <c r="A772" s="17" t="s">
        <v>241</v>
      </c>
      <c r="B772" s="14" t="s">
        <v>262</v>
      </c>
      <c r="C772">
        <v>3</v>
      </c>
      <c r="D772" s="33">
        <v>3</v>
      </c>
      <c r="E772" s="27" t="str">
        <f>VLOOKUP(U772, method!$A$1:$B$15, 2, 0)</f>
        <v>中後</v>
      </c>
      <c r="F772">
        <v>4</v>
      </c>
      <c r="G772">
        <v>121</v>
      </c>
      <c r="H772" s="44">
        <v>1650</v>
      </c>
      <c r="I772" s="16" t="s">
        <v>71</v>
      </c>
      <c r="J772">
        <v>1</v>
      </c>
      <c r="K772">
        <v>39.85</v>
      </c>
      <c r="L772">
        <v>18</v>
      </c>
      <c r="M772">
        <v>9</v>
      </c>
      <c r="N772">
        <v>24</v>
      </c>
      <c r="O772" s="30" t="s">
        <v>445</v>
      </c>
      <c r="P772" s="35" t="s">
        <v>455</v>
      </c>
      <c r="Q772">
        <v>3</v>
      </c>
      <c r="R772">
        <v>63</v>
      </c>
      <c r="S772" s="21" t="s">
        <v>126</v>
      </c>
      <c r="T772" s="10" t="s">
        <v>376</v>
      </c>
      <c r="U772">
        <v>10</v>
      </c>
      <c r="V772">
        <v>10</v>
      </c>
      <c r="W772">
        <v>9</v>
      </c>
      <c r="X772">
        <v>3</v>
      </c>
      <c r="AA772">
        <v>1171</v>
      </c>
      <c r="AB772" t="s">
        <v>30</v>
      </c>
    </row>
    <row r="773" spans="1:28" hidden="1" x14ac:dyDescent="0.25">
      <c r="A773" s="17" t="s">
        <v>241</v>
      </c>
      <c r="B773" s="14" t="s">
        <v>262</v>
      </c>
      <c r="C773">
        <v>5.6</v>
      </c>
      <c r="D773" s="34">
        <v>4</v>
      </c>
      <c r="E773" s="27" t="str">
        <f>VLOOKUP(U773, method!$A$1:$B$15, 2, 0)</f>
        <v>中後</v>
      </c>
      <c r="F773">
        <v>8</v>
      </c>
      <c r="G773">
        <v>119</v>
      </c>
      <c r="H773" s="44">
        <v>1650</v>
      </c>
      <c r="I773" s="15" t="s">
        <v>391</v>
      </c>
      <c r="J773">
        <v>1</v>
      </c>
      <c r="K773">
        <v>41.35</v>
      </c>
      <c r="L773">
        <v>11</v>
      </c>
      <c r="M773">
        <v>9</v>
      </c>
      <c r="N773">
        <v>24</v>
      </c>
      <c r="O773" s="31" t="s">
        <v>439</v>
      </c>
      <c r="P773" s="35" t="s">
        <v>455</v>
      </c>
      <c r="Q773">
        <v>3</v>
      </c>
      <c r="R773">
        <v>63</v>
      </c>
      <c r="S773" s="21" t="s">
        <v>126</v>
      </c>
      <c r="T773" s="10">
        <v>2</v>
      </c>
      <c r="U773">
        <v>10</v>
      </c>
      <c r="V773">
        <v>10</v>
      </c>
      <c r="W773">
        <v>10</v>
      </c>
      <c r="X773">
        <v>4</v>
      </c>
      <c r="AA773">
        <v>1172</v>
      </c>
      <c r="AB773" t="s">
        <v>30</v>
      </c>
    </row>
    <row r="774" spans="1:28" hidden="1" x14ac:dyDescent="0.25">
      <c r="A774" s="17" t="s">
        <v>241</v>
      </c>
      <c r="B774" s="14" t="s">
        <v>262</v>
      </c>
      <c r="C774">
        <v>14</v>
      </c>
      <c r="D774" s="34">
        <v>4</v>
      </c>
      <c r="E774" s="29" t="str">
        <f>VLOOKUP(U774, method!$A$1:$B$15, 2, 0)</f>
        <v>留後</v>
      </c>
      <c r="F774">
        <v>4</v>
      </c>
      <c r="G774">
        <v>120</v>
      </c>
      <c r="H774" s="46">
        <v>1400</v>
      </c>
      <c r="I774" s="15" t="s">
        <v>391</v>
      </c>
      <c r="J774">
        <v>1</v>
      </c>
      <c r="K774">
        <v>22.02</v>
      </c>
      <c r="L774">
        <v>14</v>
      </c>
      <c r="M774">
        <v>7</v>
      </c>
      <c r="N774">
        <v>24</v>
      </c>
      <c r="O774" t="s">
        <v>545</v>
      </c>
      <c r="P774" s="35" t="s">
        <v>455</v>
      </c>
      <c r="Q774">
        <v>3</v>
      </c>
      <c r="R774">
        <v>63</v>
      </c>
      <c r="S774" s="21" t="s">
        <v>126</v>
      </c>
      <c r="T774" t="s">
        <v>536</v>
      </c>
      <c r="U774">
        <v>14</v>
      </c>
      <c r="V774">
        <v>14</v>
      </c>
      <c r="W774">
        <v>13</v>
      </c>
      <c r="X774">
        <v>4</v>
      </c>
      <c r="AA774">
        <v>1173</v>
      </c>
      <c r="AB774" t="s">
        <v>30</v>
      </c>
    </row>
    <row r="775" spans="1:28" hidden="1" x14ac:dyDescent="0.25">
      <c r="A775" s="17" t="s">
        <v>241</v>
      </c>
      <c r="B775" s="14" t="s">
        <v>262</v>
      </c>
      <c r="C775">
        <v>4.2</v>
      </c>
      <c r="D775" s="33">
        <v>1</v>
      </c>
      <c r="E775" s="29" t="str">
        <f>VLOOKUP(U775, method!$A$1:$B$15, 2, 0)</f>
        <v>留後</v>
      </c>
      <c r="F775">
        <v>4</v>
      </c>
      <c r="G775">
        <v>132</v>
      </c>
      <c r="H775" s="44">
        <v>1650</v>
      </c>
      <c r="I775" s="16" t="s">
        <v>71</v>
      </c>
      <c r="J775">
        <v>1</v>
      </c>
      <c r="K775">
        <v>39.26</v>
      </c>
      <c r="L775">
        <v>26</v>
      </c>
      <c r="M775">
        <v>6</v>
      </c>
      <c r="N775">
        <v>24</v>
      </c>
      <c r="O775" s="31" t="s">
        <v>435</v>
      </c>
      <c r="P775" s="35" t="s">
        <v>455</v>
      </c>
      <c r="Q775">
        <v>4</v>
      </c>
      <c r="R775">
        <v>56</v>
      </c>
      <c r="S775" s="21" t="s">
        <v>126</v>
      </c>
      <c r="T775" s="10" t="s">
        <v>452</v>
      </c>
      <c r="U775">
        <v>11</v>
      </c>
      <c r="V775">
        <v>11</v>
      </c>
      <c r="W775">
        <v>11</v>
      </c>
      <c r="X775">
        <v>1</v>
      </c>
      <c r="AA775">
        <v>1176</v>
      </c>
      <c r="AB775" t="s">
        <v>30</v>
      </c>
    </row>
    <row r="776" spans="1:28" hidden="1" x14ac:dyDescent="0.25">
      <c r="A776" s="17" t="s">
        <v>241</v>
      </c>
      <c r="B776" s="14" t="s">
        <v>262</v>
      </c>
      <c r="C776">
        <v>12</v>
      </c>
      <c r="D776" s="33">
        <v>2</v>
      </c>
      <c r="E776" s="27" t="str">
        <f>VLOOKUP(U776, method!$A$1:$B$15, 2, 0)</f>
        <v>中後</v>
      </c>
      <c r="F776">
        <v>9</v>
      </c>
      <c r="G776">
        <v>129</v>
      </c>
      <c r="H776" s="44">
        <v>1650</v>
      </c>
      <c r="I776" s="16" t="s">
        <v>71</v>
      </c>
      <c r="J776">
        <v>1</v>
      </c>
      <c r="K776">
        <v>40.04</v>
      </c>
      <c r="L776">
        <v>12</v>
      </c>
      <c r="M776">
        <v>6</v>
      </c>
      <c r="N776">
        <v>24</v>
      </c>
      <c r="O776" s="30" t="s">
        <v>445</v>
      </c>
      <c r="P776" s="35" t="s">
        <v>455</v>
      </c>
      <c r="Q776">
        <v>4</v>
      </c>
      <c r="R776">
        <v>54</v>
      </c>
      <c r="S776" s="21" t="s">
        <v>126</v>
      </c>
      <c r="T776" s="10" t="s">
        <v>488</v>
      </c>
      <c r="U776">
        <v>10</v>
      </c>
      <c r="V776">
        <v>10</v>
      </c>
      <c r="W776">
        <v>10</v>
      </c>
      <c r="X776">
        <v>2</v>
      </c>
      <c r="AA776">
        <v>1169</v>
      </c>
      <c r="AB776" t="s">
        <v>30</v>
      </c>
    </row>
    <row r="777" spans="1:28" hidden="1" x14ac:dyDescent="0.25">
      <c r="A777" s="17" t="s">
        <v>241</v>
      </c>
      <c r="B777" s="14" t="s">
        <v>262</v>
      </c>
      <c r="C777">
        <v>9.4</v>
      </c>
      <c r="D777">
        <v>7</v>
      </c>
      <c r="E777" s="28" t="str">
        <f>VLOOKUP(U777, method!$A$1:$B$15, 2, 0)</f>
        <v>中前</v>
      </c>
      <c r="F777">
        <v>5</v>
      </c>
      <c r="G777">
        <v>130</v>
      </c>
      <c r="H777" s="44">
        <v>1650</v>
      </c>
      <c r="I777" s="16" t="s">
        <v>71</v>
      </c>
      <c r="J777">
        <v>1</v>
      </c>
      <c r="K777">
        <v>42.69</v>
      </c>
      <c r="L777">
        <v>5</v>
      </c>
      <c r="M777">
        <v>6</v>
      </c>
      <c r="N777">
        <v>24</v>
      </c>
      <c r="O777" s="31" t="s">
        <v>439</v>
      </c>
      <c r="P777" s="36" t="s">
        <v>440</v>
      </c>
      <c r="Q777">
        <v>4</v>
      </c>
      <c r="R777">
        <v>54</v>
      </c>
      <c r="S777" s="21" t="s">
        <v>126</v>
      </c>
      <c r="T777" t="s">
        <v>533</v>
      </c>
      <c r="U777">
        <v>6</v>
      </c>
      <c r="V777">
        <v>6</v>
      </c>
      <c r="W777">
        <v>7</v>
      </c>
      <c r="X777">
        <v>7</v>
      </c>
      <c r="AA777">
        <v>1178</v>
      </c>
      <c r="AB777" t="s">
        <v>30</v>
      </c>
    </row>
    <row r="778" spans="1:28" hidden="1" x14ac:dyDescent="0.25">
      <c r="A778" s="17" t="s">
        <v>241</v>
      </c>
      <c r="B778" s="14" t="s">
        <v>262</v>
      </c>
      <c r="C778">
        <v>6.2</v>
      </c>
      <c r="D778" s="33">
        <v>1</v>
      </c>
      <c r="E778" s="29" t="str">
        <f>VLOOKUP(U778, method!$A$1:$B$15, 2, 0)</f>
        <v>留後</v>
      </c>
      <c r="F778">
        <v>8</v>
      </c>
      <c r="G778">
        <v>125</v>
      </c>
      <c r="H778" s="44">
        <v>1650</v>
      </c>
      <c r="I778" s="16" t="s">
        <v>71</v>
      </c>
      <c r="J778">
        <v>1</v>
      </c>
      <c r="K778">
        <v>40.700000000000003</v>
      </c>
      <c r="L778">
        <v>15</v>
      </c>
      <c r="M778">
        <v>5</v>
      </c>
      <c r="N778">
        <v>24</v>
      </c>
      <c r="O778" s="31" t="s">
        <v>435</v>
      </c>
      <c r="P778" s="35" t="s">
        <v>455</v>
      </c>
      <c r="Q778">
        <v>4</v>
      </c>
      <c r="R778">
        <v>49</v>
      </c>
      <c r="S778" s="21" t="s">
        <v>126</v>
      </c>
      <c r="T778" s="10" t="s">
        <v>488</v>
      </c>
      <c r="U778">
        <v>11</v>
      </c>
      <c r="V778">
        <v>11</v>
      </c>
      <c r="W778">
        <v>11</v>
      </c>
      <c r="X778">
        <v>1</v>
      </c>
      <c r="AA778">
        <v>1182</v>
      </c>
      <c r="AB778" t="s">
        <v>30</v>
      </c>
    </row>
    <row r="779" spans="1:28" hidden="1" x14ac:dyDescent="0.25">
      <c r="A779" s="17" t="s">
        <v>241</v>
      </c>
      <c r="B779" s="14" t="s">
        <v>262</v>
      </c>
      <c r="C779">
        <v>4.4000000000000004</v>
      </c>
      <c r="D779" s="34">
        <v>5</v>
      </c>
      <c r="E779" s="28" t="str">
        <f>VLOOKUP(U779, method!$A$1:$B$15, 2, 0)</f>
        <v>中前</v>
      </c>
      <c r="F779">
        <v>3</v>
      </c>
      <c r="G779">
        <v>128</v>
      </c>
      <c r="H779" s="44">
        <v>1650</v>
      </c>
      <c r="I779" s="16" t="s">
        <v>71</v>
      </c>
      <c r="J779">
        <v>1</v>
      </c>
      <c r="K779">
        <v>40.96</v>
      </c>
      <c r="L779">
        <v>1</v>
      </c>
      <c r="M779">
        <v>5</v>
      </c>
      <c r="N779">
        <v>24</v>
      </c>
      <c r="O779" s="31" t="s">
        <v>439</v>
      </c>
      <c r="P779" s="36" t="s">
        <v>440</v>
      </c>
      <c r="Q779">
        <v>4</v>
      </c>
      <c r="R779">
        <v>51</v>
      </c>
      <c r="S779" s="21" t="s">
        <v>126</v>
      </c>
      <c r="T779" t="s">
        <v>495</v>
      </c>
      <c r="U779">
        <v>7</v>
      </c>
      <c r="V779">
        <v>7</v>
      </c>
      <c r="W779">
        <v>7</v>
      </c>
      <c r="X779">
        <v>5</v>
      </c>
      <c r="AA779">
        <v>1178</v>
      </c>
      <c r="AB779" t="s">
        <v>30</v>
      </c>
    </row>
    <row r="780" spans="1:28" hidden="1" x14ac:dyDescent="0.25">
      <c r="A780" s="17" t="s">
        <v>241</v>
      </c>
      <c r="B780" s="14" t="s">
        <v>262</v>
      </c>
      <c r="C780">
        <v>20</v>
      </c>
      <c r="D780" s="33">
        <v>3</v>
      </c>
      <c r="E780" s="29" t="str">
        <f>VLOOKUP(U780, method!$A$1:$B$15, 2, 0)</f>
        <v>留後</v>
      </c>
      <c r="F780">
        <v>9</v>
      </c>
      <c r="G780">
        <v>127</v>
      </c>
      <c r="H780" s="44">
        <v>1650</v>
      </c>
      <c r="I780" s="16" t="s">
        <v>71</v>
      </c>
      <c r="J780">
        <v>1</v>
      </c>
      <c r="K780">
        <v>41.38</v>
      </c>
      <c r="L780">
        <v>17</v>
      </c>
      <c r="M780">
        <v>4</v>
      </c>
      <c r="N780">
        <v>24</v>
      </c>
      <c r="O780" s="31" t="s">
        <v>435</v>
      </c>
      <c r="P780" s="35" t="s">
        <v>455</v>
      </c>
      <c r="Q780">
        <v>4</v>
      </c>
      <c r="R780">
        <v>51</v>
      </c>
      <c r="S780" s="21" t="s">
        <v>126</v>
      </c>
      <c r="T780" s="10">
        <v>1</v>
      </c>
      <c r="U780">
        <v>11</v>
      </c>
      <c r="V780">
        <v>11</v>
      </c>
      <c r="W780">
        <v>11</v>
      </c>
      <c r="X780">
        <v>3</v>
      </c>
      <c r="AA780">
        <v>1181</v>
      </c>
      <c r="AB780" t="s">
        <v>30</v>
      </c>
    </row>
    <row r="781" spans="1:28" hidden="1" x14ac:dyDescent="0.25">
      <c r="A781" s="17" t="s">
        <v>241</v>
      </c>
      <c r="B781" s="14" t="s">
        <v>262</v>
      </c>
      <c r="C781">
        <v>10</v>
      </c>
      <c r="D781">
        <v>6</v>
      </c>
      <c r="E781" s="27" t="str">
        <f>VLOOKUP(U781, method!$A$1:$B$15, 2, 0)</f>
        <v>中後</v>
      </c>
      <c r="F781">
        <v>1</v>
      </c>
      <c r="G781">
        <v>128</v>
      </c>
      <c r="H781" s="46">
        <v>1400</v>
      </c>
      <c r="I781" s="25" t="s">
        <v>26</v>
      </c>
      <c r="J781">
        <v>1</v>
      </c>
      <c r="K781">
        <v>23.55</v>
      </c>
      <c r="L781">
        <v>31</v>
      </c>
      <c r="M781">
        <v>3</v>
      </c>
      <c r="N781">
        <v>24</v>
      </c>
      <c r="O781" t="s">
        <v>491</v>
      </c>
      <c r="P781" s="35" t="s">
        <v>455</v>
      </c>
      <c r="Q781">
        <v>4</v>
      </c>
      <c r="R781">
        <v>53</v>
      </c>
      <c r="S781" s="21" t="s">
        <v>126</v>
      </c>
      <c r="T781" t="s">
        <v>519</v>
      </c>
      <c r="U781">
        <v>10</v>
      </c>
      <c r="V781">
        <v>10</v>
      </c>
      <c r="W781">
        <v>11</v>
      </c>
      <c r="X781">
        <v>6</v>
      </c>
      <c r="AA781">
        <v>1188</v>
      </c>
      <c r="AB781" t="s">
        <v>863</v>
      </c>
    </row>
    <row r="782" spans="1:28" hidden="1" x14ac:dyDescent="0.25">
      <c r="A782" s="17" t="s">
        <v>241</v>
      </c>
      <c r="B782" s="14" t="s">
        <v>262</v>
      </c>
      <c r="C782">
        <v>14</v>
      </c>
      <c r="D782">
        <v>7</v>
      </c>
      <c r="E782" s="29" t="str">
        <f>VLOOKUP(U782, method!$A$1:$B$15, 2, 0)</f>
        <v>留後</v>
      </c>
      <c r="F782">
        <v>5</v>
      </c>
      <c r="G782">
        <v>131</v>
      </c>
      <c r="H782" s="46">
        <v>1200</v>
      </c>
      <c r="I782" s="25" t="s">
        <v>26</v>
      </c>
      <c r="J782">
        <v>1</v>
      </c>
      <c r="K782">
        <v>10.02</v>
      </c>
      <c r="L782">
        <v>16</v>
      </c>
      <c r="M782">
        <v>3</v>
      </c>
      <c r="N782">
        <v>24</v>
      </c>
      <c r="O782" t="s">
        <v>631</v>
      </c>
      <c r="P782" s="35" t="s">
        <v>455</v>
      </c>
      <c r="Q782">
        <v>4</v>
      </c>
      <c r="R782">
        <v>55</v>
      </c>
      <c r="S782" s="21" t="s">
        <v>126</v>
      </c>
      <c r="T782" t="s">
        <v>495</v>
      </c>
      <c r="U782">
        <v>12</v>
      </c>
      <c r="V782">
        <v>12</v>
      </c>
      <c r="W782">
        <v>7</v>
      </c>
      <c r="AA782">
        <v>1174</v>
      </c>
      <c r="AB782" t="s">
        <v>867</v>
      </c>
    </row>
    <row r="783" spans="1:28" hidden="1" x14ac:dyDescent="0.25">
      <c r="A783" s="17" t="s">
        <v>241</v>
      </c>
      <c r="B783" s="14" t="s">
        <v>262</v>
      </c>
      <c r="C783">
        <v>20</v>
      </c>
      <c r="D783">
        <v>11</v>
      </c>
      <c r="E783" s="27" t="str">
        <f>VLOOKUP(U783, method!$A$1:$B$15, 2, 0)</f>
        <v>中後</v>
      </c>
      <c r="F783">
        <v>3</v>
      </c>
      <c r="G783">
        <v>134</v>
      </c>
      <c r="H783" s="46">
        <v>1400</v>
      </c>
      <c r="I783" s="15" t="s">
        <v>391</v>
      </c>
      <c r="J783">
        <v>1</v>
      </c>
      <c r="K783">
        <v>23.72</v>
      </c>
      <c r="L783">
        <v>12</v>
      </c>
      <c r="M783">
        <v>2</v>
      </c>
      <c r="N783">
        <v>24</v>
      </c>
      <c r="O783" t="s">
        <v>545</v>
      </c>
      <c r="P783" s="35" t="s">
        <v>455</v>
      </c>
      <c r="Q783">
        <v>4</v>
      </c>
      <c r="R783">
        <v>58</v>
      </c>
      <c r="S783" s="25" t="s">
        <v>89</v>
      </c>
      <c r="T783" t="s">
        <v>664</v>
      </c>
      <c r="U783">
        <v>10</v>
      </c>
      <c r="V783">
        <v>10</v>
      </c>
      <c r="W783">
        <v>7</v>
      </c>
      <c r="X783">
        <v>11</v>
      </c>
      <c r="AA783">
        <v>1224</v>
      </c>
      <c r="AB783" t="s">
        <v>30</v>
      </c>
    </row>
    <row r="784" spans="1:28" hidden="1" x14ac:dyDescent="0.25">
      <c r="A784" s="17" t="s">
        <v>241</v>
      </c>
      <c r="B784" s="14" t="s">
        <v>262</v>
      </c>
      <c r="C784">
        <v>23</v>
      </c>
      <c r="D784">
        <v>11</v>
      </c>
      <c r="E784" s="29" t="str">
        <f>VLOOKUP(U784, method!$A$1:$B$15, 2, 0)</f>
        <v>留後</v>
      </c>
      <c r="F784">
        <v>12</v>
      </c>
      <c r="G784">
        <v>135</v>
      </c>
      <c r="H784" s="46">
        <v>1400</v>
      </c>
      <c r="I784" s="15" t="s">
        <v>391</v>
      </c>
      <c r="J784">
        <v>1</v>
      </c>
      <c r="K784">
        <v>23.19</v>
      </c>
      <c r="L784">
        <v>21</v>
      </c>
      <c r="M784">
        <v>1</v>
      </c>
      <c r="N784">
        <v>24</v>
      </c>
      <c r="O784" t="s">
        <v>545</v>
      </c>
      <c r="P784" s="35" t="s">
        <v>455</v>
      </c>
      <c r="Q784">
        <v>4</v>
      </c>
      <c r="R784">
        <v>60</v>
      </c>
      <c r="S784" s="25" t="s">
        <v>89</v>
      </c>
      <c r="T784" t="s">
        <v>546</v>
      </c>
      <c r="U784">
        <v>11</v>
      </c>
      <c r="V784">
        <v>14</v>
      </c>
      <c r="W784">
        <v>14</v>
      </c>
      <c r="X784">
        <v>11</v>
      </c>
      <c r="AA784">
        <v>1219</v>
      </c>
      <c r="AB784" t="s">
        <v>30</v>
      </c>
    </row>
    <row r="785" spans="1:28" hidden="1" x14ac:dyDescent="0.25">
      <c r="A785" s="17" t="s">
        <v>241</v>
      </c>
      <c r="B785" s="14" t="s">
        <v>262</v>
      </c>
      <c r="C785">
        <v>34</v>
      </c>
      <c r="D785">
        <v>11</v>
      </c>
      <c r="E785" s="29" t="str">
        <f>VLOOKUP(U785, method!$A$1:$B$15, 2, 0)</f>
        <v>留後</v>
      </c>
      <c r="F785">
        <v>11</v>
      </c>
      <c r="G785">
        <v>121</v>
      </c>
      <c r="H785" s="46">
        <v>1400</v>
      </c>
      <c r="I785" s="25" t="s">
        <v>26</v>
      </c>
      <c r="J785">
        <v>1</v>
      </c>
      <c r="K785">
        <v>23.67</v>
      </c>
      <c r="L785">
        <v>1</v>
      </c>
      <c r="M785">
        <v>1</v>
      </c>
      <c r="N785">
        <v>24</v>
      </c>
      <c r="O785" t="s">
        <v>545</v>
      </c>
      <c r="P785" s="35" t="s">
        <v>455</v>
      </c>
      <c r="Q785">
        <v>3</v>
      </c>
      <c r="R785">
        <v>62</v>
      </c>
      <c r="S785" s="25" t="s">
        <v>89</v>
      </c>
      <c r="T785" t="s">
        <v>519</v>
      </c>
      <c r="U785">
        <v>14</v>
      </c>
      <c r="V785">
        <v>13</v>
      </c>
      <c r="W785">
        <v>14</v>
      </c>
      <c r="X785">
        <v>11</v>
      </c>
      <c r="AA785">
        <v>1209</v>
      </c>
      <c r="AB785" t="s">
        <v>30</v>
      </c>
    </row>
    <row r="786" spans="1:28" hidden="1" x14ac:dyDescent="0.25">
      <c r="A786" s="17" t="s">
        <v>241</v>
      </c>
      <c r="B786" s="14" t="s">
        <v>262</v>
      </c>
      <c r="C786">
        <v>53</v>
      </c>
      <c r="D786">
        <v>6</v>
      </c>
      <c r="E786" s="27" t="str">
        <f>VLOOKUP(U786, method!$A$1:$B$15, 2, 0)</f>
        <v>中後</v>
      </c>
      <c r="F786">
        <v>8</v>
      </c>
      <c r="G786">
        <v>121</v>
      </c>
      <c r="H786" s="46">
        <v>1400</v>
      </c>
      <c r="I786" s="21" t="s">
        <v>61</v>
      </c>
      <c r="J786">
        <v>1</v>
      </c>
      <c r="K786">
        <v>22.61</v>
      </c>
      <c r="L786">
        <v>3</v>
      </c>
      <c r="M786">
        <v>12</v>
      </c>
      <c r="N786">
        <v>23</v>
      </c>
      <c r="O786" t="s">
        <v>631</v>
      </c>
      <c r="P786" s="35" t="s">
        <v>455</v>
      </c>
      <c r="Q786">
        <v>3</v>
      </c>
      <c r="R786">
        <v>63</v>
      </c>
      <c r="S786" s="25" t="s">
        <v>89</v>
      </c>
      <c r="T786" s="10" t="s">
        <v>552</v>
      </c>
      <c r="U786">
        <v>10</v>
      </c>
      <c r="V786">
        <v>10</v>
      </c>
      <c r="W786">
        <v>12</v>
      </c>
      <c r="X786">
        <v>6</v>
      </c>
      <c r="AA786">
        <v>1202</v>
      </c>
      <c r="AB786" t="s">
        <v>30</v>
      </c>
    </row>
    <row r="787" spans="1:28" hidden="1" x14ac:dyDescent="0.25">
      <c r="A787" s="17" t="s">
        <v>241</v>
      </c>
      <c r="B787" s="14" t="s">
        <v>262</v>
      </c>
      <c r="C787">
        <v>72</v>
      </c>
      <c r="D787">
        <v>8</v>
      </c>
      <c r="E787" s="29" t="str">
        <f>VLOOKUP(U787, method!$A$1:$B$15, 2, 0)</f>
        <v>留後</v>
      </c>
      <c r="F787">
        <v>8</v>
      </c>
      <c r="G787">
        <v>122</v>
      </c>
      <c r="H787" s="46">
        <v>1400</v>
      </c>
      <c r="I787" s="21" t="s">
        <v>61</v>
      </c>
      <c r="J787">
        <v>1</v>
      </c>
      <c r="K787">
        <v>22.83</v>
      </c>
      <c r="L787">
        <v>11</v>
      </c>
      <c r="M787">
        <v>11</v>
      </c>
      <c r="N787">
        <v>23</v>
      </c>
      <c r="O787" t="s">
        <v>491</v>
      </c>
      <c r="P787" s="35" t="s">
        <v>455</v>
      </c>
      <c r="Q787">
        <v>3</v>
      </c>
      <c r="R787">
        <v>65</v>
      </c>
      <c r="S787" s="25" t="s">
        <v>89</v>
      </c>
      <c r="T787" t="s">
        <v>637</v>
      </c>
      <c r="U787">
        <v>11</v>
      </c>
      <c r="V787">
        <v>12</v>
      </c>
      <c r="W787">
        <v>11</v>
      </c>
      <c r="X787">
        <v>8</v>
      </c>
      <c r="AA787">
        <v>1168</v>
      </c>
      <c r="AB787" t="s">
        <v>30</v>
      </c>
    </row>
    <row r="788" spans="1:28" hidden="1" x14ac:dyDescent="0.25">
      <c r="A788" s="17" t="s">
        <v>241</v>
      </c>
      <c r="B788" s="14" t="s">
        <v>262</v>
      </c>
      <c r="C788">
        <v>59</v>
      </c>
      <c r="D788">
        <v>10</v>
      </c>
      <c r="E788" s="27" t="str">
        <f>VLOOKUP(U788, method!$A$1:$B$15, 2, 0)</f>
        <v>中後</v>
      </c>
      <c r="F788">
        <v>11</v>
      </c>
      <c r="G788">
        <v>122</v>
      </c>
      <c r="H788" s="46">
        <v>1400</v>
      </c>
      <c r="I788" s="15" t="s">
        <v>391</v>
      </c>
      <c r="J788">
        <v>1</v>
      </c>
      <c r="K788">
        <v>22.16</v>
      </c>
      <c r="L788">
        <v>15</v>
      </c>
      <c r="M788">
        <v>10</v>
      </c>
      <c r="N788">
        <v>23</v>
      </c>
      <c r="O788" t="s">
        <v>491</v>
      </c>
      <c r="P788" s="35" t="s">
        <v>455</v>
      </c>
      <c r="Q788">
        <v>3</v>
      </c>
      <c r="R788">
        <v>66</v>
      </c>
      <c r="S788" s="25" t="s">
        <v>89</v>
      </c>
      <c r="T788" t="s">
        <v>533</v>
      </c>
      <c r="U788">
        <v>10</v>
      </c>
      <c r="V788">
        <v>12</v>
      </c>
      <c r="W788">
        <v>11</v>
      </c>
      <c r="X788">
        <v>10</v>
      </c>
      <c r="AA788">
        <v>1177</v>
      </c>
      <c r="AB788" t="s">
        <v>30</v>
      </c>
    </row>
    <row r="789" spans="1:28" hidden="1" x14ac:dyDescent="0.25">
      <c r="A789" s="17" t="s">
        <v>241</v>
      </c>
      <c r="B789" s="14" t="s">
        <v>262</v>
      </c>
      <c r="C789">
        <v>13</v>
      </c>
      <c r="D789">
        <v>11</v>
      </c>
      <c r="E789" s="29" t="str">
        <f>VLOOKUP(U789, method!$A$1:$B$15, 2, 0)</f>
        <v>留後</v>
      </c>
      <c r="F789">
        <v>11</v>
      </c>
      <c r="G789">
        <v>125</v>
      </c>
      <c r="H789" s="46">
        <v>1400</v>
      </c>
      <c r="I789" s="15" t="s">
        <v>391</v>
      </c>
      <c r="J789">
        <v>1</v>
      </c>
      <c r="K789">
        <v>22.55</v>
      </c>
      <c r="L789">
        <v>17</v>
      </c>
      <c r="M789">
        <v>9</v>
      </c>
      <c r="N789">
        <v>23</v>
      </c>
      <c r="O789" t="s">
        <v>551</v>
      </c>
      <c r="P789" s="35" t="s">
        <v>455</v>
      </c>
      <c r="Q789">
        <v>3</v>
      </c>
      <c r="R789">
        <v>66</v>
      </c>
      <c r="S789" s="25" t="s">
        <v>89</v>
      </c>
      <c r="T789">
        <v>5</v>
      </c>
      <c r="U789">
        <v>11</v>
      </c>
      <c r="V789">
        <v>10</v>
      </c>
      <c r="W789">
        <v>9</v>
      </c>
      <c r="X789">
        <v>11</v>
      </c>
      <c r="AA789">
        <v>1182</v>
      </c>
      <c r="AB789" t="s">
        <v>30</v>
      </c>
    </row>
    <row r="790" spans="1:28" hidden="1" x14ac:dyDescent="0.25">
      <c r="A790" s="17" t="s">
        <v>241</v>
      </c>
      <c r="B790" s="14" t="s">
        <v>262</v>
      </c>
      <c r="C790">
        <v>7.1</v>
      </c>
      <c r="D790" s="34">
        <v>5</v>
      </c>
      <c r="E790" s="27" t="str">
        <f>VLOOKUP(U790, method!$A$1:$B$15, 2, 0)</f>
        <v>中後</v>
      </c>
      <c r="F790">
        <v>7</v>
      </c>
      <c r="G790">
        <v>121</v>
      </c>
      <c r="H790" s="46">
        <v>1400</v>
      </c>
      <c r="I790" s="15" t="s">
        <v>391</v>
      </c>
      <c r="J790">
        <v>1</v>
      </c>
      <c r="K790">
        <v>22.16</v>
      </c>
      <c r="L790">
        <v>9</v>
      </c>
      <c r="M790">
        <v>7</v>
      </c>
      <c r="N790">
        <v>23</v>
      </c>
      <c r="O790" t="s">
        <v>631</v>
      </c>
      <c r="P790" s="35" t="s">
        <v>436</v>
      </c>
      <c r="Q790">
        <v>3</v>
      </c>
      <c r="R790">
        <v>66</v>
      </c>
      <c r="S790" s="25" t="s">
        <v>89</v>
      </c>
      <c r="T790" s="10">
        <v>2</v>
      </c>
      <c r="U790">
        <v>9</v>
      </c>
      <c r="V790">
        <v>10</v>
      </c>
      <c r="W790">
        <v>10</v>
      </c>
      <c r="X790">
        <v>5</v>
      </c>
      <c r="AA790">
        <v>1188</v>
      </c>
      <c r="AB790" t="s">
        <v>30</v>
      </c>
    </row>
    <row r="791" spans="1:28" hidden="1" x14ac:dyDescent="0.25">
      <c r="A791" s="17" t="s">
        <v>241</v>
      </c>
      <c r="B791" s="14" t="s">
        <v>262</v>
      </c>
      <c r="C791">
        <v>13</v>
      </c>
      <c r="D791" s="33">
        <v>2</v>
      </c>
      <c r="E791" s="28" t="str">
        <f>VLOOKUP(U791, method!$A$1:$B$15, 2, 0)</f>
        <v>中前</v>
      </c>
      <c r="F791">
        <v>1</v>
      </c>
      <c r="G791">
        <v>123</v>
      </c>
      <c r="H791" s="46">
        <v>1400</v>
      </c>
      <c r="I791" s="15" t="s">
        <v>391</v>
      </c>
      <c r="J791">
        <v>1</v>
      </c>
      <c r="K791">
        <v>22.06</v>
      </c>
      <c r="L791">
        <v>18</v>
      </c>
      <c r="M791">
        <v>6</v>
      </c>
      <c r="N791">
        <v>23</v>
      </c>
      <c r="O791" t="s">
        <v>631</v>
      </c>
      <c r="P791" s="35" t="s">
        <v>455</v>
      </c>
      <c r="Q791">
        <v>3</v>
      </c>
      <c r="R791">
        <v>64</v>
      </c>
      <c r="S791" s="25" t="s">
        <v>89</v>
      </c>
      <c r="T791" s="10" t="s">
        <v>526</v>
      </c>
      <c r="U791">
        <v>6</v>
      </c>
      <c r="V791">
        <v>6</v>
      </c>
      <c r="W791">
        <v>6</v>
      </c>
      <c r="X791">
        <v>2</v>
      </c>
      <c r="AA791">
        <v>1160</v>
      </c>
      <c r="AB791" t="s">
        <v>30</v>
      </c>
    </row>
    <row r="792" spans="1:28" hidden="1" x14ac:dyDescent="0.25">
      <c r="A792" s="17" t="s">
        <v>241</v>
      </c>
      <c r="B792" s="14" t="s">
        <v>262</v>
      </c>
      <c r="C792">
        <v>67</v>
      </c>
      <c r="D792" s="33">
        <v>1</v>
      </c>
      <c r="E792" s="27" t="str">
        <f>VLOOKUP(U792, method!$A$1:$B$15, 2, 0)</f>
        <v>中後</v>
      </c>
      <c r="F792">
        <v>12</v>
      </c>
      <c r="G792">
        <v>135</v>
      </c>
      <c r="H792" s="46">
        <v>1400</v>
      </c>
      <c r="I792" s="15" t="s">
        <v>391</v>
      </c>
      <c r="J792">
        <v>1</v>
      </c>
      <c r="K792">
        <v>21.99</v>
      </c>
      <c r="L792">
        <v>28</v>
      </c>
      <c r="M792">
        <v>5</v>
      </c>
      <c r="N792">
        <v>23</v>
      </c>
      <c r="O792" t="s">
        <v>545</v>
      </c>
      <c r="P792" s="35" t="s">
        <v>455</v>
      </c>
      <c r="Q792">
        <v>4</v>
      </c>
      <c r="R792">
        <v>59</v>
      </c>
      <c r="S792" s="25" t="s">
        <v>89</v>
      </c>
      <c r="T792" s="10" t="s">
        <v>539</v>
      </c>
      <c r="U792">
        <v>10</v>
      </c>
      <c r="V792">
        <v>10</v>
      </c>
      <c r="W792">
        <v>11</v>
      </c>
      <c r="X792">
        <v>1</v>
      </c>
      <c r="AA792">
        <v>1179</v>
      </c>
      <c r="AB792" t="s">
        <v>30</v>
      </c>
    </row>
    <row r="793" spans="1:28" hidden="1" x14ac:dyDescent="0.25">
      <c r="A793" s="17" t="s">
        <v>241</v>
      </c>
      <c r="B793" s="14" t="s">
        <v>262</v>
      </c>
      <c r="C793">
        <v>64</v>
      </c>
      <c r="D793">
        <v>11</v>
      </c>
      <c r="E793" s="27" t="str">
        <f>VLOOKUP(U793, method!$A$1:$B$15, 2, 0)</f>
        <v>中後</v>
      </c>
      <c r="F793">
        <v>3</v>
      </c>
      <c r="G793">
        <v>120</v>
      </c>
      <c r="H793" s="46">
        <v>1200</v>
      </c>
      <c r="I793" s="17" t="s">
        <v>1179</v>
      </c>
      <c r="J793">
        <v>1</v>
      </c>
      <c r="K793">
        <v>10.97</v>
      </c>
      <c r="L793">
        <v>23</v>
      </c>
      <c r="M793">
        <v>4</v>
      </c>
      <c r="N793">
        <v>23</v>
      </c>
      <c r="O793" t="s">
        <v>631</v>
      </c>
      <c r="P793" s="35" t="s">
        <v>455</v>
      </c>
      <c r="Q793">
        <v>3</v>
      </c>
      <c r="R793">
        <v>61</v>
      </c>
      <c r="S793" s="25" t="s">
        <v>89</v>
      </c>
      <c r="T793" t="s">
        <v>637</v>
      </c>
      <c r="U793">
        <v>9</v>
      </c>
      <c r="V793">
        <v>10</v>
      </c>
      <c r="W793">
        <v>11</v>
      </c>
      <c r="AA793">
        <v>1183</v>
      </c>
      <c r="AB793" t="s">
        <v>30</v>
      </c>
    </row>
    <row r="794" spans="1:28" hidden="1" x14ac:dyDescent="0.25">
      <c r="A794" s="17" t="s">
        <v>241</v>
      </c>
      <c r="B794" s="14" t="s">
        <v>262</v>
      </c>
      <c r="C794">
        <v>80</v>
      </c>
      <c r="D794">
        <v>10</v>
      </c>
      <c r="E794" s="29" t="str">
        <f>VLOOKUP(U794, method!$A$1:$B$15, 2, 0)</f>
        <v>留後</v>
      </c>
      <c r="F794">
        <v>9</v>
      </c>
      <c r="G794">
        <v>118</v>
      </c>
      <c r="H794" s="46">
        <v>1400</v>
      </c>
      <c r="I794" s="15" t="s">
        <v>391</v>
      </c>
      <c r="J794">
        <v>1</v>
      </c>
      <c r="K794">
        <v>23.2</v>
      </c>
      <c r="L794">
        <v>15</v>
      </c>
      <c r="M794">
        <v>4</v>
      </c>
      <c r="N794">
        <v>23</v>
      </c>
      <c r="O794" t="s">
        <v>532</v>
      </c>
      <c r="P794" s="35" t="s">
        <v>455</v>
      </c>
      <c r="Q794">
        <v>3</v>
      </c>
      <c r="R794">
        <v>63</v>
      </c>
      <c r="S794" s="25" t="s">
        <v>89</v>
      </c>
      <c r="T794" t="s">
        <v>465</v>
      </c>
      <c r="U794">
        <v>13</v>
      </c>
      <c r="V794">
        <v>11</v>
      </c>
      <c r="W794">
        <v>11</v>
      </c>
      <c r="X794">
        <v>10</v>
      </c>
      <c r="AA794">
        <v>1191</v>
      </c>
      <c r="AB794" t="s">
        <v>30</v>
      </c>
    </row>
    <row r="795" spans="1:28" hidden="1" x14ac:dyDescent="0.25">
      <c r="A795" s="17" t="s">
        <v>241</v>
      </c>
      <c r="B795" s="14" t="s">
        <v>262</v>
      </c>
      <c r="C795">
        <v>28</v>
      </c>
      <c r="D795">
        <v>12</v>
      </c>
      <c r="E795" s="27" t="str">
        <f>VLOOKUP(U795, method!$A$1:$B$15, 2, 0)</f>
        <v>中後</v>
      </c>
      <c r="F795">
        <v>4</v>
      </c>
      <c r="G795">
        <v>120</v>
      </c>
      <c r="H795" s="46">
        <v>1200</v>
      </c>
      <c r="I795" s="23" t="s">
        <v>39</v>
      </c>
      <c r="J795">
        <v>1</v>
      </c>
      <c r="K795">
        <v>11.13</v>
      </c>
      <c r="L795">
        <v>26</v>
      </c>
      <c r="M795">
        <v>3</v>
      </c>
      <c r="N795">
        <v>23</v>
      </c>
      <c r="O795" t="s">
        <v>631</v>
      </c>
      <c r="P795" s="35" t="s">
        <v>455</v>
      </c>
      <c r="Q795">
        <v>3</v>
      </c>
      <c r="R795">
        <v>65</v>
      </c>
      <c r="S795" s="25" t="s">
        <v>89</v>
      </c>
      <c r="T795" t="s">
        <v>476</v>
      </c>
      <c r="U795">
        <v>10</v>
      </c>
      <c r="V795">
        <v>11</v>
      </c>
      <c r="W795">
        <v>12</v>
      </c>
      <c r="AA795">
        <v>1186</v>
      </c>
      <c r="AB795" t="s">
        <v>30</v>
      </c>
    </row>
    <row r="796" spans="1:28" hidden="1" x14ac:dyDescent="0.25">
      <c r="A796" s="17" t="s">
        <v>241</v>
      </c>
      <c r="B796" s="14" t="s">
        <v>262</v>
      </c>
      <c r="C796">
        <v>11</v>
      </c>
      <c r="D796">
        <v>13</v>
      </c>
      <c r="E796" s="29" t="str">
        <f>VLOOKUP(U796, method!$A$1:$B$15, 2, 0)</f>
        <v>留後</v>
      </c>
      <c r="F796">
        <v>8</v>
      </c>
      <c r="G796">
        <v>124</v>
      </c>
      <c r="H796" s="46">
        <v>1400</v>
      </c>
      <c r="I796" s="20" t="s">
        <v>56</v>
      </c>
      <c r="J796">
        <v>1</v>
      </c>
      <c r="K796">
        <v>22.61</v>
      </c>
      <c r="L796">
        <v>11</v>
      </c>
      <c r="M796">
        <v>3</v>
      </c>
      <c r="N796">
        <v>23</v>
      </c>
      <c r="O796" t="s">
        <v>532</v>
      </c>
      <c r="P796" s="35" t="s">
        <v>455</v>
      </c>
      <c r="Q796">
        <v>3</v>
      </c>
      <c r="R796">
        <v>67</v>
      </c>
      <c r="S796" s="25" t="s">
        <v>89</v>
      </c>
      <c r="T796" t="s">
        <v>548</v>
      </c>
      <c r="U796">
        <v>13</v>
      </c>
      <c r="V796">
        <v>12</v>
      </c>
      <c r="W796">
        <v>13</v>
      </c>
      <c r="X796">
        <v>13</v>
      </c>
      <c r="AA796">
        <v>1180</v>
      </c>
      <c r="AB796" t="s">
        <v>30</v>
      </c>
    </row>
    <row r="797" spans="1:28" hidden="1" x14ac:dyDescent="0.25">
      <c r="A797" s="17" t="s">
        <v>241</v>
      </c>
      <c r="B797" s="14" t="s">
        <v>262</v>
      </c>
      <c r="C797">
        <v>18</v>
      </c>
      <c r="D797" s="34">
        <v>4</v>
      </c>
      <c r="E797" s="27" t="str">
        <f>VLOOKUP(U797, method!$A$1:$B$15, 2, 0)</f>
        <v>中後</v>
      </c>
      <c r="F797">
        <v>5</v>
      </c>
      <c r="G797">
        <v>127</v>
      </c>
      <c r="H797" s="46">
        <v>1200</v>
      </c>
      <c r="I797" s="15" t="s">
        <v>391</v>
      </c>
      <c r="J797">
        <v>1</v>
      </c>
      <c r="K797">
        <v>9.99</v>
      </c>
      <c r="L797">
        <v>1</v>
      </c>
      <c r="M797">
        <v>3</v>
      </c>
      <c r="N797">
        <v>23</v>
      </c>
      <c r="O797" s="31" t="s">
        <v>439</v>
      </c>
      <c r="P797" s="35" t="s">
        <v>455</v>
      </c>
      <c r="Q797">
        <v>3</v>
      </c>
      <c r="R797">
        <v>69</v>
      </c>
      <c r="S797" s="25" t="s">
        <v>89</v>
      </c>
      <c r="T797" t="s">
        <v>519</v>
      </c>
      <c r="U797">
        <v>10</v>
      </c>
      <c r="V797">
        <v>8</v>
      </c>
      <c r="W797">
        <v>4</v>
      </c>
      <c r="AA797">
        <v>1182</v>
      </c>
      <c r="AB797" t="s">
        <v>30</v>
      </c>
    </row>
    <row r="798" spans="1:28" hidden="1" x14ac:dyDescent="0.25">
      <c r="A798" s="17" t="s">
        <v>241</v>
      </c>
      <c r="B798" s="14" t="s">
        <v>262</v>
      </c>
      <c r="C798">
        <v>40</v>
      </c>
      <c r="D798">
        <v>8</v>
      </c>
      <c r="E798" s="29" t="str">
        <f>VLOOKUP(U798, method!$A$1:$B$15, 2, 0)</f>
        <v>留後</v>
      </c>
      <c r="F798">
        <v>2</v>
      </c>
      <c r="G798">
        <v>127</v>
      </c>
      <c r="H798" s="46">
        <v>1200</v>
      </c>
      <c r="I798" s="21" t="s">
        <v>61</v>
      </c>
      <c r="J798">
        <v>1</v>
      </c>
      <c r="K798">
        <v>9.6</v>
      </c>
      <c r="L798">
        <v>19</v>
      </c>
      <c r="M798">
        <v>2</v>
      </c>
      <c r="N798">
        <v>23</v>
      </c>
      <c r="O798" t="s">
        <v>545</v>
      </c>
      <c r="P798" s="35" t="s">
        <v>455</v>
      </c>
      <c r="Q798">
        <v>3</v>
      </c>
      <c r="R798">
        <v>71</v>
      </c>
      <c r="S798" s="25" t="s">
        <v>89</v>
      </c>
      <c r="T798" t="s">
        <v>495</v>
      </c>
      <c r="U798">
        <v>11</v>
      </c>
      <c r="V798">
        <v>11</v>
      </c>
      <c r="W798">
        <v>8</v>
      </c>
      <c r="AA798">
        <v>1171</v>
      </c>
      <c r="AB798" t="s">
        <v>30</v>
      </c>
    </row>
    <row r="799" spans="1:28" hidden="1" x14ac:dyDescent="0.25">
      <c r="A799" s="17" t="s">
        <v>241</v>
      </c>
      <c r="B799" s="14" t="s">
        <v>262</v>
      </c>
      <c r="C799">
        <v>12</v>
      </c>
      <c r="D799">
        <v>11</v>
      </c>
      <c r="E799" s="27" t="str">
        <f>VLOOKUP(U799, method!$A$1:$B$15, 2, 0)</f>
        <v>中後</v>
      </c>
      <c r="F799">
        <v>3</v>
      </c>
      <c r="G799">
        <v>128</v>
      </c>
      <c r="H799" s="46">
        <v>1400</v>
      </c>
      <c r="I799" s="23" t="s">
        <v>394</v>
      </c>
      <c r="J799">
        <v>1</v>
      </c>
      <c r="K799">
        <v>22.31</v>
      </c>
      <c r="L799">
        <v>24</v>
      </c>
      <c r="M799">
        <v>12</v>
      </c>
      <c r="N799">
        <v>22</v>
      </c>
      <c r="O799" t="s">
        <v>551</v>
      </c>
      <c r="P799" s="35" t="s">
        <v>436</v>
      </c>
      <c r="Q799">
        <v>3</v>
      </c>
      <c r="R799">
        <v>73</v>
      </c>
      <c r="S799" s="25" t="s">
        <v>89</v>
      </c>
      <c r="T799" t="s">
        <v>664</v>
      </c>
      <c r="U799">
        <v>9</v>
      </c>
      <c r="V799">
        <v>9</v>
      </c>
      <c r="W799">
        <v>10</v>
      </c>
      <c r="X799">
        <v>11</v>
      </c>
      <c r="AA799">
        <v>1203</v>
      </c>
      <c r="AB799" t="s">
        <v>30</v>
      </c>
    </row>
    <row r="800" spans="1:28" hidden="1" x14ac:dyDescent="0.25">
      <c r="A800" s="17" t="s">
        <v>241</v>
      </c>
      <c r="B800" s="14" t="s">
        <v>262</v>
      </c>
      <c r="C800">
        <v>26</v>
      </c>
      <c r="D800">
        <v>6</v>
      </c>
      <c r="E800" s="27" t="str">
        <f>VLOOKUP(U800, method!$A$1:$B$15, 2, 0)</f>
        <v>中後</v>
      </c>
      <c r="F800">
        <v>10</v>
      </c>
      <c r="G800">
        <v>130</v>
      </c>
      <c r="H800" s="44">
        <v>1650</v>
      </c>
      <c r="I800" s="22" t="s">
        <v>33</v>
      </c>
      <c r="J800">
        <v>1</v>
      </c>
      <c r="K800">
        <v>40.94</v>
      </c>
      <c r="L800">
        <v>7</v>
      </c>
      <c r="M800">
        <v>12</v>
      </c>
      <c r="N800">
        <v>22</v>
      </c>
      <c r="O800" s="31" t="s">
        <v>439</v>
      </c>
      <c r="P800" s="35" t="s">
        <v>455</v>
      </c>
      <c r="Q800">
        <v>3</v>
      </c>
      <c r="R800">
        <v>74</v>
      </c>
      <c r="S800" s="25" t="s">
        <v>89</v>
      </c>
      <c r="T800" t="s">
        <v>456</v>
      </c>
      <c r="U800">
        <v>9</v>
      </c>
      <c r="V800">
        <v>9</v>
      </c>
      <c r="W800">
        <v>6</v>
      </c>
      <c r="X800">
        <v>6</v>
      </c>
      <c r="AA800">
        <v>1196</v>
      </c>
      <c r="AB800" t="s">
        <v>30</v>
      </c>
    </row>
    <row r="801" spans="1:28" hidden="1" x14ac:dyDescent="0.25">
      <c r="A801" s="17" t="s">
        <v>241</v>
      </c>
      <c r="B801" s="14" t="s">
        <v>262</v>
      </c>
      <c r="C801">
        <v>59</v>
      </c>
      <c r="D801" s="34">
        <v>4</v>
      </c>
      <c r="E801" s="29" t="str">
        <f>VLOOKUP(U801, method!$A$1:$B$15, 2, 0)</f>
        <v>留後</v>
      </c>
      <c r="F801">
        <v>13</v>
      </c>
      <c r="G801">
        <v>133</v>
      </c>
      <c r="H801" s="46">
        <v>1400</v>
      </c>
      <c r="I801" s="23" t="s">
        <v>394</v>
      </c>
      <c r="J801">
        <v>1</v>
      </c>
      <c r="K801">
        <v>21.4</v>
      </c>
      <c r="L801">
        <v>12</v>
      </c>
      <c r="M801">
        <v>11</v>
      </c>
      <c r="N801">
        <v>22</v>
      </c>
      <c r="O801" t="s">
        <v>491</v>
      </c>
      <c r="P801" s="35" t="s">
        <v>436</v>
      </c>
      <c r="Q801">
        <v>3</v>
      </c>
      <c r="R801">
        <v>74</v>
      </c>
      <c r="S801" s="25" t="s">
        <v>89</v>
      </c>
      <c r="T801" s="10" t="s">
        <v>442</v>
      </c>
      <c r="U801">
        <v>14</v>
      </c>
      <c r="V801">
        <v>14</v>
      </c>
      <c r="W801">
        <v>13</v>
      </c>
      <c r="X801">
        <v>4</v>
      </c>
      <c r="AA801">
        <v>1176</v>
      </c>
      <c r="AB801" t="s">
        <v>30</v>
      </c>
    </row>
    <row r="802" spans="1:28" hidden="1" x14ac:dyDescent="0.25">
      <c r="A802" s="17" t="s">
        <v>241</v>
      </c>
      <c r="B802" s="14" t="s">
        <v>262</v>
      </c>
      <c r="C802">
        <v>31</v>
      </c>
      <c r="D802" s="34">
        <v>5</v>
      </c>
      <c r="E802" s="29" t="str">
        <f>VLOOKUP(U802, method!$A$1:$B$15, 2, 0)</f>
        <v>留後</v>
      </c>
      <c r="F802">
        <v>4</v>
      </c>
      <c r="G802">
        <v>133</v>
      </c>
      <c r="H802" s="46">
        <v>1200</v>
      </c>
      <c r="I802" s="23" t="s">
        <v>394</v>
      </c>
      <c r="J802">
        <v>1</v>
      </c>
      <c r="K802">
        <v>9.02</v>
      </c>
      <c r="L802">
        <v>16</v>
      </c>
      <c r="M802">
        <v>10</v>
      </c>
      <c r="N802">
        <v>22</v>
      </c>
      <c r="O802" t="s">
        <v>491</v>
      </c>
      <c r="P802" s="35" t="s">
        <v>436</v>
      </c>
      <c r="Q802">
        <v>3</v>
      </c>
      <c r="R802">
        <v>74</v>
      </c>
      <c r="S802" s="25" t="s">
        <v>89</v>
      </c>
      <c r="T802" s="10" t="s">
        <v>442</v>
      </c>
      <c r="U802">
        <v>11</v>
      </c>
      <c r="V802">
        <v>11</v>
      </c>
      <c r="W802">
        <v>5</v>
      </c>
      <c r="AA802">
        <v>1190</v>
      </c>
      <c r="AB802" t="s">
        <v>30</v>
      </c>
    </row>
    <row r="803" spans="1:28" hidden="1" x14ac:dyDescent="0.25">
      <c r="A803" s="17" t="s">
        <v>241</v>
      </c>
      <c r="B803" s="14" t="s">
        <v>262</v>
      </c>
      <c r="C803">
        <v>8.3000000000000007</v>
      </c>
      <c r="D803" s="33">
        <v>1</v>
      </c>
      <c r="E803" s="28" t="str">
        <f>VLOOKUP(U803, method!$A$1:$B$15, 2, 0)</f>
        <v>中前</v>
      </c>
      <c r="F803">
        <v>3</v>
      </c>
      <c r="G803">
        <v>129</v>
      </c>
      <c r="H803" s="46">
        <v>1200</v>
      </c>
      <c r="I803" s="20" t="s">
        <v>56</v>
      </c>
      <c r="J803">
        <v>1</v>
      </c>
      <c r="K803">
        <v>10.01</v>
      </c>
      <c r="L803">
        <v>18</v>
      </c>
      <c r="M803">
        <v>9</v>
      </c>
      <c r="N803">
        <v>22</v>
      </c>
      <c r="O803" t="s">
        <v>551</v>
      </c>
      <c r="P803" s="35" t="s">
        <v>436</v>
      </c>
      <c r="Q803">
        <v>3</v>
      </c>
      <c r="R803">
        <v>69</v>
      </c>
      <c r="S803" s="25" t="s">
        <v>89</v>
      </c>
      <c r="T803" s="10" t="s">
        <v>488</v>
      </c>
      <c r="U803">
        <v>7</v>
      </c>
      <c r="V803">
        <v>6</v>
      </c>
      <c r="W803">
        <v>1</v>
      </c>
      <c r="AA803">
        <v>1175</v>
      </c>
      <c r="AB803" t="s">
        <v>30</v>
      </c>
    </row>
    <row r="804" spans="1:28" hidden="1" x14ac:dyDescent="0.25">
      <c r="A804" s="17" t="s">
        <v>241</v>
      </c>
      <c r="B804" s="15" t="s">
        <v>265</v>
      </c>
      <c r="C804">
        <v>11</v>
      </c>
      <c r="D804" s="33">
        <v>1</v>
      </c>
      <c r="E804" s="27" t="str">
        <f>VLOOKUP(U804, method!$A$1:$B$15, 2, 0)</f>
        <v>中後</v>
      </c>
      <c r="F804">
        <v>10</v>
      </c>
      <c r="G804">
        <v>119</v>
      </c>
      <c r="H804" s="44">
        <v>1650</v>
      </c>
      <c r="I804" s="15" t="s">
        <v>391</v>
      </c>
      <c r="J804">
        <v>1</v>
      </c>
      <c r="K804">
        <v>39.35</v>
      </c>
      <c r="L804">
        <v>25</v>
      </c>
      <c r="M804">
        <v>6</v>
      </c>
      <c r="N804">
        <v>25</v>
      </c>
      <c r="O804" s="31" t="s">
        <v>435</v>
      </c>
      <c r="P804" s="35" t="s">
        <v>436</v>
      </c>
      <c r="Q804">
        <v>4</v>
      </c>
      <c r="R804">
        <v>44</v>
      </c>
      <c r="S804" s="25" t="s">
        <v>89</v>
      </c>
      <c r="T804" s="10" t="s">
        <v>452</v>
      </c>
      <c r="U804">
        <v>10</v>
      </c>
      <c r="V804">
        <v>10</v>
      </c>
      <c r="W804">
        <v>10</v>
      </c>
      <c r="X804">
        <v>1</v>
      </c>
      <c r="AA804">
        <v>1263</v>
      </c>
      <c r="AB804" t="s">
        <v>463</v>
      </c>
    </row>
    <row r="805" spans="1:28" hidden="1" x14ac:dyDescent="0.25">
      <c r="A805" s="17" t="s">
        <v>241</v>
      </c>
      <c r="B805" s="15" t="s">
        <v>265</v>
      </c>
      <c r="C805">
        <v>9.9</v>
      </c>
      <c r="D805" s="33">
        <v>3</v>
      </c>
      <c r="E805" s="28" t="str">
        <f>VLOOKUP(U805, method!$A$1:$B$15, 2, 0)</f>
        <v>中前</v>
      </c>
      <c r="F805">
        <v>2</v>
      </c>
      <c r="G805">
        <v>120</v>
      </c>
      <c r="H805" s="44">
        <v>1650</v>
      </c>
      <c r="I805" s="15" t="s">
        <v>391</v>
      </c>
      <c r="J805">
        <v>1</v>
      </c>
      <c r="K805">
        <v>40.049999999999997</v>
      </c>
      <c r="L805">
        <v>28</v>
      </c>
      <c r="M805">
        <v>5</v>
      </c>
      <c r="N805">
        <v>25</v>
      </c>
      <c r="O805" s="31" t="s">
        <v>451</v>
      </c>
      <c r="P805" s="35" t="s">
        <v>436</v>
      </c>
      <c r="Q805">
        <v>4</v>
      </c>
      <c r="R805">
        <v>45</v>
      </c>
      <c r="S805" s="25" t="s">
        <v>89</v>
      </c>
      <c r="T805" t="s">
        <v>536</v>
      </c>
      <c r="U805">
        <v>4</v>
      </c>
      <c r="V805">
        <v>4</v>
      </c>
      <c r="W805">
        <v>3</v>
      </c>
      <c r="X805">
        <v>3</v>
      </c>
      <c r="AA805">
        <v>1265</v>
      </c>
      <c r="AB805" t="s">
        <v>310</v>
      </c>
    </row>
    <row r="806" spans="1:28" hidden="1" x14ac:dyDescent="0.25">
      <c r="A806" s="17" t="s">
        <v>241</v>
      </c>
      <c r="B806" s="15" t="s">
        <v>265</v>
      </c>
      <c r="C806">
        <v>5.3</v>
      </c>
      <c r="D806">
        <v>8</v>
      </c>
      <c r="E806" s="28" t="str">
        <f>VLOOKUP(U806, method!$A$1:$B$15, 2, 0)</f>
        <v>中前</v>
      </c>
      <c r="F806">
        <v>2</v>
      </c>
      <c r="G806">
        <v>123</v>
      </c>
      <c r="H806" s="46">
        <v>1400</v>
      </c>
      <c r="I806" s="18" t="s">
        <v>12</v>
      </c>
      <c r="J806">
        <v>1</v>
      </c>
      <c r="K806">
        <v>21.94</v>
      </c>
      <c r="L806">
        <v>4</v>
      </c>
      <c r="M806">
        <v>5</v>
      </c>
      <c r="N806">
        <v>25</v>
      </c>
      <c r="O806" t="s">
        <v>551</v>
      </c>
      <c r="P806" s="35" t="s">
        <v>436</v>
      </c>
      <c r="Q806">
        <v>4</v>
      </c>
      <c r="R806">
        <v>47</v>
      </c>
      <c r="S806" s="25" t="s">
        <v>89</v>
      </c>
      <c r="T806" t="s">
        <v>546</v>
      </c>
      <c r="U806">
        <v>7</v>
      </c>
      <c r="V806">
        <v>8</v>
      </c>
      <c r="W806">
        <v>9</v>
      </c>
      <c r="X806">
        <v>8</v>
      </c>
      <c r="AA806">
        <v>1258</v>
      </c>
      <c r="AB806" t="s">
        <v>30</v>
      </c>
    </row>
    <row r="807" spans="1:28" hidden="1" x14ac:dyDescent="0.25">
      <c r="A807" s="17" t="s">
        <v>241</v>
      </c>
      <c r="B807" s="15" t="s">
        <v>265</v>
      </c>
      <c r="C807">
        <v>7.3</v>
      </c>
      <c r="D807">
        <v>12</v>
      </c>
      <c r="E807" s="29" t="str">
        <f>VLOOKUP(U807, method!$A$1:$B$15, 2, 0)</f>
        <v>留後</v>
      </c>
      <c r="F807">
        <v>12</v>
      </c>
      <c r="G807">
        <v>124</v>
      </c>
      <c r="H807" s="46">
        <v>1200</v>
      </c>
      <c r="I807" s="19" t="s">
        <v>404</v>
      </c>
      <c r="J807">
        <v>1</v>
      </c>
      <c r="K807">
        <v>9.5</v>
      </c>
      <c r="L807">
        <v>23</v>
      </c>
      <c r="M807">
        <v>3</v>
      </c>
      <c r="N807">
        <v>25</v>
      </c>
      <c r="O807" t="s">
        <v>545</v>
      </c>
      <c r="P807" s="35" t="s">
        <v>436</v>
      </c>
      <c r="Q807">
        <v>4</v>
      </c>
      <c r="R807">
        <v>49</v>
      </c>
      <c r="S807" s="25" t="s">
        <v>89</v>
      </c>
      <c r="T807" t="s">
        <v>664</v>
      </c>
      <c r="U807">
        <v>13</v>
      </c>
      <c r="V807">
        <v>12</v>
      </c>
      <c r="W807">
        <v>12</v>
      </c>
      <c r="AA807">
        <v>1243</v>
      </c>
      <c r="AB807" t="s">
        <v>30</v>
      </c>
    </row>
    <row r="808" spans="1:28" hidden="1" x14ac:dyDescent="0.25">
      <c r="A808" s="17" t="s">
        <v>241</v>
      </c>
      <c r="B808" s="15" t="s">
        <v>265</v>
      </c>
      <c r="C808">
        <v>8.4</v>
      </c>
      <c r="D808">
        <v>9</v>
      </c>
      <c r="E808" s="29" t="str">
        <f>VLOOKUP(U808, method!$A$1:$B$15, 2, 0)</f>
        <v>留後</v>
      </c>
      <c r="F808">
        <v>12</v>
      </c>
      <c r="G808">
        <v>129</v>
      </c>
      <c r="H808" s="44">
        <v>1650</v>
      </c>
      <c r="I808" s="22" t="s">
        <v>33</v>
      </c>
      <c r="J808">
        <v>1</v>
      </c>
      <c r="K808">
        <v>41.13</v>
      </c>
      <c r="L808">
        <v>22</v>
      </c>
      <c r="M808">
        <v>1</v>
      </c>
      <c r="N808">
        <v>25</v>
      </c>
      <c r="O808" s="31" t="s">
        <v>435</v>
      </c>
      <c r="P808" s="35" t="s">
        <v>455</v>
      </c>
      <c r="Q808">
        <v>4</v>
      </c>
      <c r="R808">
        <v>51</v>
      </c>
      <c r="S808" s="25" t="s">
        <v>89</v>
      </c>
      <c r="T808" t="s">
        <v>529</v>
      </c>
      <c r="U808">
        <v>12</v>
      </c>
      <c r="V808">
        <v>10</v>
      </c>
      <c r="W808">
        <v>9</v>
      </c>
      <c r="X808">
        <v>9</v>
      </c>
      <c r="AA808">
        <v>1232</v>
      </c>
      <c r="AB808" t="s">
        <v>30</v>
      </c>
    </row>
    <row r="809" spans="1:28" hidden="1" x14ac:dyDescent="0.25">
      <c r="A809" s="17" t="s">
        <v>241</v>
      </c>
      <c r="B809" s="15" t="s">
        <v>265</v>
      </c>
      <c r="C809">
        <v>7.6</v>
      </c>
      <c r="D809">
        <v>8</v>
      </c>
      <c r="E809" s="29" t="str">
        <f>VLOOKUP(U809, method!$A$1:$B$15, 2, 0)</f>
        <v>留後</v>
      </c>
      <c r="F809">
        <v>14</v>
      </c>
      <c r="G809">
        <v>124</v>
      </c>
      <c r="H809" s="46">
        <v>1400</v>
      </c>
      <c r="I809" s="22" t="s">
        <v>33</v>
      </c>
      <c r="J809">
        <v>1</v>
      </c>
      <c r="K809">
        <v>22.47</v>
      </c>
      <c r="L809">
        <v>5</v>
      </c>
      <c r="M809">
        <v>1</v>
      </c>
      <c r="N809">
        <v>25</v>
      </c>
      <c r="O809" t="s">
        <v>631</v>
      </c>
      <c r="P809" s="35" t="s">
        <v>455</v>
      </c>
      <c r="Q809">
        <v>4</v>
      </c>
      <c r="R809">
        <v>52</v>
      </c>
      <c r="S809" s="25" t="s">
        <v>89</v>
      </c>
      <c r="T809">
        <v>5</v>
      </c>
      <c r="U809">
        <v>14</v>
      </c>
      <c r="V809">
        <v>14</v>
      </c>
      <c r="W809">
        <v>14</v>
      </c>
      <c r="X809">
        <v>8</v>
      </c>
      <c r="AA809">
        <v>1238</v>
      </c>
      <c r="AB809" t="s">
        <v>30</v>
      </c>
    </row>
    <row r="810" spans="1:28" hidden="1" x14ac:dyDescent="0.25">
      <c r="A810" s="17" t="s">
        <v>241</v>
      </c>
      <c r="B810" s="15" t="s">
        <v>265</v>
      </c>
      <c r="C810">
        <v>6</v>
      </c>
      <c r="D810" s="34">
        <v>4</v>
      </c>
      <c r="E810" s="29" t="str">
        <f>VLOOKUP(U810, method!$A$1:$B$15, 2, 0)</f>
        <v>留後</v>
      </c>
      <c r="F810">
        <v>13</v>
      </c>
      <c r="G810">
        <v>128</v>
      </c>
      <c r="H810" s="46">
        <v>1400</v>
      </c>
      <c r="I810" s="22" t="s">
        <v>33</v>
      </c>
      <c r="J810">
        <v>1</v>
      </c>
      <c r="K810">
        <v>22.48</v>
      </c>
      <c r="L810">
        <v>15</v>
      </c>
      <c r="M810">
        <v>12</v>
      </c>
      <c r="N810">
        <v>24</v>
      </c>
      <c r="O810" t="s">
        <v>631</v>
      </c>
      <c r="P810" s="35" t="s">
        <v>455</v>
      </c>
      <c r="Q810">
        <v>4</v>
      </c>
      <c r="R810">
        <v>53</v>
      </c>
      <c r="S810" s="25" t="s">
        <v>89</v>
      </c>
      <c r="T810" t="s">
        <v>495</v>
      </c>
      <c r="U810">
        <v>14</v>
      </c>
      <c r="V810">
        <v>14</v>
      </c>
      <c r="W810">
        <v>11</v>
      </c>
      <c r="X810">
        <v>4</v>
      </c>
      <c r="AA810">
        <v>1240</v>
      </c>
      <c r="AB810" t="s">
        <v>1395</v>
      </c>
    </row>
    <row r="811" spans="1:28" hidden="1" x14ac:dyDescent="0.25">
      <c r="A811" s="17" t="s">
        <v>241</v>
      </c>
      <c r="B811" s="15" t="s">
        <v>265</v>
      </c>
      <c r="C811">
        <v>6.8</v>
      </c>
      <c r="D811" s="33">
        <v>3</v>
      </c>
      <c r="E811" s="28" t="str">
        <f>VLOOKUP(U811, method!$A$1:$B$15, 2, 0)</f>
        <v>中前</v>
      </c>
      <c r="F811">
        <v>8</v>
      </c>
      <c r="G811">
        <v>129</v>
      </c>
      <c r="H811" s="46">
        <v>1400</v>
      </c>
      <c r="I811" s="22" t="s">
        <v>33</v>
      </c>
      <c r="J811">
        <v>1</v>
      </c>
      <c r="K811">
        <v>22.01</v>
      </c>
      <c r="L811">
        <v>17</v>
      </c>
      <c r="M811">
        <v>11</v>
      </c>
      <c r="N811">
        <v>24</v>
      </c>
      <c r="O811" t="s">
        <v>469</v>
      </c>
      <c r="P811" s="35" t="s">
        <v>455</v>
      </c>
      <c r="Q811">
        <v>4</v>
      </c>
      <c r="R811">
        <v>53</v>
      </c>
      <c r="S811" s="25" t="s">
        <v>89</v>
      </c>
      <c r="T811" s="10" t="s">
        <v>498</v>
      </c>
      <c r="U811">
        <v>4</v>
      </c>
      <c r="V811">
        <v>4</v>
      </c>
      <c r="W811">
        <v>3</v>
      </c>
      <c r="X811">
        <v>3</v>
      </c>
      <c r="AA811">
        <v>1241</v>
      </c>
      <c r="AB811" t="s">
        <v>463</v>
      </c>
    </row>
    <row r="812" spans="1:28" hidden="1" x14ac:dyDescent="0.25">
      <c r="A812" s="17" t="s">
        <v>241</v>
      </c>
      <c r="B812" s="15" t="s">
        <v>265</v>
      </c>
      <c r="C812">
        <v>10</v>
      </c>
      <c r="D812" s="34">
        <v>4</v>
      </c>
      <c r="E812" s="29" t="str">
        <f>VLOOKUP(U812, method!$A$1:$B$15, 2, 0)</f>
        <v>留後</v>
      </c>
      <c r="F812">
        <v>11</v>
      </c>
      <c r="G812">
        <v>128</v>
      </c>
      <c r="H812" s="46">
        <v>1400</v>
      </c>
      <c r="I812" s="15" t="s">
        <v>391</v>
      </c>
      <c r="J812">
        <v>1</v>
      </c>
      <c r="K812">
        <v>22.1</v>
      </c>
      <c r="L812">
        <v>20</v>
      </c>
      <c r="M812">
        <v>10</v>
      </c>
      <c r="N812">
        <v>24</v>
      </c>
      <c r="O812" t="s">
        <v>469</v>
      </c>
      <c r="P812" s="35" t="s">
        <v>436</v>
      </c>
      <c r="Q812">
        <v>4</v>
      </c>
      <c r="R812">
        <v>53</v>
      </c>
      <c r="S812" s="25" t="s">
        <v>89</v>
      </c>
      <c r="T812" t="s">
        <v>495</v>
      </c>
      <c r="U812">
        <v>14</v>
      </c>
      <c r="V812">
        <v>13</v>
      </c>
      <c r="W812">
        <v>13</v>
      </c>
      <c r="X812">
        <v>4</v>
      </c>
      <c r="AA812">
        <v>1243</v>
      </c>
      <c r="AB812" t="s">
        <v>463</v>
      </c>
    </row>
    <row r="813" spans="1:28" hidden="1" x14ac:dyDescent="0.25">
      <c r="A813" s="17" t="s">
        <v>241</v>
      </c>
      <c r="B813" s="15" t="s">
        <v>265</v>
      </c>
      <c r="C813">
        <v>5.8</v>
      </c>
      <c r="D813" s="34">
        <v>5</v>
      </c>
      <c r="E813" s="29" t="str">
        <f>VLOOKUP(U813, method!$A$1:$B$15, 2, 0)</f>
        <v>留後</v>
      </c>
      <c r="F813">
        <v>10</v>
      </c>
      <c r="G813">
        <v>128</v>
      </c>
      <c r="H813" s="46">
        <v>1400</v>
      </c>
      <c r="I813" s="15" t="s">
        <v>391</v>
      </c>
      <c r="J813">
        <v>1</v>
      </c>
      <c r="K813">
        <v>22.75</v>
      </c>
      <c r="L813">
        <v>28</v>
      </c>
      <c r="M813">
        <v>9</v>
      </c>
      <c r="N813">
        <v>24</v>
      </c>
      <c r="O813" t="s">
        <v>532</v>
      </c>
      <c r="P813" s="35" t="s">
        <v>455</v>
      </c>
      <c r="Q813">
        <v>4</v>
      </c>
      <c r="R813">
        <v>53</v>
      </c>
      <c r="S813" s="25" t="s">
        <v>89</v>
      </c>
      <c r="T813" s="10" t="s">
        <v>376</v>
      </c>
      <c r="U813">
        <v>11</v>
      </c>
      <c r="V813">
        <v>10</v>
      </c>
      <c r="W813">
        <v>9</v>
      </c>
      <c r="X813">
        <v>5</v>
      </c>
      <c r="AA813">
        <v>1246</v>
      </c>
      <c r="AB813" t="s">
        <v>463</v>
      </c>
    </row>
    <row r="814" spans="1:28" hidden="1" x14ac:dyDescent="0.25">
      <c r="A814" s="17" t="s">
        <v>241</v>
      </c>
      <c r="B814" s="15" t="s">
        <v>265</v>
      </c>
      <c r="C814">
        <v>18</v>
      </c>
      <c r="D814" s="33">
        <v>1</v>
      </c>
      <c r="E814" s="29" t="str">
        <f>VLOOKUP(U814, method!$A$1:$B$15, 2, 0)</f>
        <v>留後</v>
      </c>
      <c r="F814">
        <v>11</v>
      </c>
      <c r="G814">
        <v>123</v>
      </c>
      <c r="H814" s="46">
        <v>1400</v>
      </c>
      <c r="I814" s="15" t="s">
        <v>391</v>
      </c>
      <c r="J814">
        <v>1</v>
      </c>
      <c r="K814">
        <v>22.05</v>
      </c>
      <c r="L814">
        <v>8</v>
      </c>
      <c r="M814">
        <v>9</v>
      </c>
      <c r="N814">
        <v>24</v>
      </c>
      <c r="O814" t="s">
        <v>545</v>
      </c>
      <c r="P814" s="36" t="s">
        <v>440</v>
      </c>
      <c r="Q814">
        <v>4</v>
      </c>
      <c r="R814">
        <v>48</v>
      </c>
      <c r="S814" s="25" t="s">
        <v>89</v>
      </c>
      <c r="T814" s="10" t="s">
        <v>613</v>
      </c>
      <c r="U814">
        <v>12</v>
      </c>
      <c r="V814">
        <v>12</v>
      </c>
      <c r="W814">
        <v>9</v>
      </c>
      <c r="X814">
        <v>1</v>
      </c>
      <c r="AA814">
        <v>1252</v>
      </c>
      <c r="AB814" t="s">
        <v>463</v>
      </c>
    </row>
    <row r="815" spans="1:28" hidden="1" x14ac:dyDescent="0.25">
      <c r="A815" s="17" t="s">
        <v>241</v>
      </c>
      <c r="B815" s="15" t="s">
        <v>265</v>
      </c>
      <c r="C815">
        <v>16</v>
      </c>
      <c r="D815">
        <v>12</v>
      </c>
      <c r="E815" s="26" t="str">
        <f>VLOOKUP(U815, method!$A$1:$B$15, 2, 0)</f>
        <v>放頭</v>
      </c>
      <c r="F815">
        <v>5</v>
      </c>
      <c r="G815">
        <v>129</v>
      </c>
      <c r="H815" s="46">
        <v>1400</v>
      </c>
      <c r="I815" s="20" t="s">
        <v>56</v>
      </c>
      <c r="J815">
        <v>1</v>
      </c>
      <c r="K815">
        <v>23.89</v>
      </c>
      <c r="L815">
        <v>14</v>
      </c>
      <c r="M815">
        <v>7</v>
      </c>
      <c r="N815">
        <v>24</v>
      </c>
      <c r="O815" t="s">
        <v>545</v>
      </c>
      <c r="P815" s="35" t="s">
        <v>455</v>
      </c>
      <c r="Q815">
        <v>4</v>
      </c>
      <c r="R815">
        <v>52</v>
      </c>
      <c r="S815" s="25" t="s">
        <v>89</v>
      </c>
      <c r="T815" t="s">
        <v>1028</v>
      </c>
      <c r="U815">
        <v>3</v>
      </c>
      <c r="V815">
        <v>5</v>
      </c>
      <c r="W815">
        <v>5</v>
      </c>
      <c r="X815">
        <v>12</v>
      </c>
      <c r="AA815">
        <v>1247</v>
      </c>
      <c r="AB815" t="s">
        <v>463</v>
      </c>
    </row>
    <row r="816" spans="1:28" hidden="1" x14ac:dyDescent="0.25">
      <c r="A816" s="17" t="s">
        <v>241</v>
      </c>
      <c r="B816" s="15" t="s">
        <v>265</v>
      </c>
      <c r="C816">
        <v>25</v>
      </c>
      <c r="D816" s="34">
        <v>5</v>
      </c>
      <c r="E816" s="27" t="str">
        <f>VLOOKUP(U816, method!$A$1:$B$15, 2, 0)</f>
        <v>中後</v>
      </c>
      <c r="F816">
        <v>12</v>
      </c>
      <c r="G816">
        <v>132</v>
      </c>
      <c r="H816" s="46">
        <v>1200</v>
      </c>
      <c r="I816" s="15" t="s">
        <v>391</v>
      </c>
      <c r="J816">
        <v>1</v>
      </c>
      <c r="K816">
        <v>10.130000000000001</v>
      </c>
      <c r="L816">
        <v>26</v>
      </c>
      <c r="M816">
        <v>6</v>
      </c>
      <c r="N816">
        <v>24</v>
      </c>
      <c r="O816" s="31" t="s">
        <v>435</v>
      </c>
      <c r="P816" s="35" t="s">
        <v>455</v>
      </c>
      <c r="Q816">
        <v>4</v>
      </c>
      <c r="R816">
        <v>54</v>
      </c>
      <c r="S816" s="25" t="s">
        <v>89</v>
      </c>
      <c r="T816">
        <v>4</v>
      </c>
      <c r="U816">
        <v>9</v>
      </c>
      <c r="V816">
        <v>9</v>
      </c>
      <c r="W816">
        <v>5</v>
      </c>
      <c r="AA816">
        <v>1241</v>
      </c>
      <c r="AB816" t="s">
        <v>639</v>
      </c>
    </row>
    <row r="817" spans="1:29" hidden="1" x14ac:dyDescent="0.25">
      <c r="A817" s="17" t="s">
        <v>241</v>
      </c>
      <c r="B817" s="15" t="s">
        <v>265</v>
      </c>
      <c r="C817">
        <v>10</v>
      </c>
      <c r="D817">
        <v>6</v>
      </c>
      <c r="E817" s="29" t="str">
        <f>VLOOKUP(U817, method!$A$1:$B$15, 2, 0)</f>
        <v>留後</v>
      </c>
      <c r="F817">
        <v>14</v>
      </c>
      <c r="G817">
        <v>129</v>
      </c>
      <c r="H817" s="46">
        <v>1200</v>
      </c>
      <c r="I817" s="17" t="s">
        <v>399</v>
      </c>
      <c r="J817">
        <v>1</v>
      </c>
      <c r="K817">
        <v>9.66</v>
      </c>
      <c r="L817">
        <v>24</v>
      </c>
      <c r="M817">
        <v>3</v>
      </c>
      <c r="N817">
        <v>24</v>
      </c>
      <c r="O817" t="s">
        <v>545</v>
      </c>
      <c r="P817" s="35" t="s">
        <v>455</v>
      </c>
      <c r="Q817">
        <v>4</v>
      </c>
      <c r="R817">
        <v>54</v>
      </c>
      <c r="S817" s="25" t="s">
        <v>89</v>
      </c>
      <c r="T817" t="s">
        <v>495</v>
      </c>
      <c r="U817">
        <v>12</v>
      </c>
      <c r="V817">
        <v>11</v>
      </c>
      <c r="W817">
        <v>6</v>
      </c>
      <c r="AA817">
        <v>1289</v>
      </c>
      <c r="AB817" t="s">
        <v>64</v>
      </c>
    </row>
    <row r="818" spans="1:29" hidden="1" x14ac:dyDescent="0.25">
      <c r="A818" s="17" t="s">
        <v>241</v>
      </c>
      <c r="B818" s="15" t="s">
        <v>265</v>
      </c>
      <c r="C818">
        <v>11</v>
      </c>
      <c r="D818" s="34">
        <v>5</v>
      </c>
      <c r="E818" s="26" t="str">
        <f>VLOOKUP(U818, method!$A$1:$B$15, 2, 0)</f>
        <v>放頭</v>
      </c>
      <c r="F818">
        <v>12</v>
      </c>
      <c r="G818">
        <v>131</v>
      </c>
      <c r="H818" s="46">
        <v>1400</v>
      </c>
      <c r="I818" s="18" t="s">
        <v>12</v>
      </c>
      <c r="J818">
        <v>1</v>
      </c>
      <c r="K818">
        <v>22.99</v>
      </c>
      <c r="L818">
        <v>10</v>
      </c>
      <c r="M818">
        <v>3</v>
      </c>
      <c r="N818">
        <v>24</v>
      </c>
      <c r="O818" t="s">
        <v>532</v>
      </c>
      <c r="P818" s="35" t="s">
        <v>455</v>
      </c>
      <c r="Q818">
        <v>4</v>
      </c>
      <c r="R818">
        <v>56</v>
      </c>
      <c r="S818" s="25" t="s">
        <v>89</v>
      </c>
      <c r="T818" t="s">
        <v>519</v>
      </c>
      <c r="U818">
        <v>2</v>
      </c>
      <c r="V818">
        <v>2</v>
      </c>
      <c r="W818">
        <v>2</v>
      </c>
      <c r="X818">
        <v>5</v>
      </c>
      <c r="AA818">
        <v>1272</v>
      </c>
      <c r="AB818" t="s">
        <v>64</v>
      </c>
    </row>
    <row r="819" spans="1:29" hidden="1" x14ac:dyDescent="0.25">
      <c r="A819" s="17" t="s">
        <v>241</v>
      </c>
      <c r="B819" s="15" t="s">
        <v>265</v>
      </c>
      <c r="C819">
        <v>10</v>
      </c>
      <c r="D819">
        <v>7</v>
      </c>
      <c r="E819" s="26" t="str">
        <f>VLOOKUP(U819, method!$A$1:$B$15, 2, 0)</f>
        <v>放頭</v>
      </c>
      <c r="F819">
        <v>12</v>
      </c>
      <c r="G819">
        <v>133</v>
      </c>
      <c r="H819" s="46">
        <v>1400</v>
      </c>
      <c r="I819" s="20" t="s">
        <v>56</v>
      </c>
      <c r="J819">
        <v>1</v>
      </c>
      <c r="K819">
        <v>22.87</v>
      </c>
      <c r="L819">
        <v>18</v>
      </c>
      <c r="M819">
        <v>2</v>
      </c>
      <c r="N819">
        <v>24</v>
      </c>
      <c r="O819" t="s">
        <v>631</v>
      </c>
      <c r="P819" s="35" t="s">
        <v>455</v>
      </c>
      <c r="Q819">
        <v>4</v>
      </c>
      <c r="R819">
        <v>58</v>
      </c>
      <c r="S819" s="25" t="s">
        <v>89</v>
      </c>
      <c r="T819" t="s">
        <v>456</v>
      </c>
      <c r="U819">
        <v>1</v>
      </c>
      <c r="V819">
        <v>2</v>
      </c>
      <c r="W819">
        <v>2</v>
      </c>
      <c r="X819">
        <v>7</v>
      </c>
      <c r="AA819">
        <v>1267</v>
      </c>
      <c r="AB819" t="s">
        <v>64</v>
      </c>
    </row>
    <row r="820" spans="1:29" hidden="1" x14ac:dyDescent="0.25">
      <c r="A820" s="17" t="s">
        <v>241</v>
      </c>
      <c r="B820" s="15" t="s">
        <v>265</v>
      </c>
      <c r="C820">
        <v>17</v>
      </c>
      <c r="D820">
        <v>6</v>
      </c>
      <c r="E820" s="26" t="str">
        <f>VLOOKUP(U820, method!$A$1:$B$15, 2, 0)</f>
        <v>放頭</v>
      </c>
      <c r="F820">
        <v>9</v>
      </c>
      <c r="G820">
        <v>135</v>
      </c>
      <c r="H820" s="46">
        <v>1400</v>
      </c>
      <c r="I820" s="22" t="s">
        <v>415</v>
      </c>
      <c r="J820">
        <v>1</v>
      </c>
      <c r="K820">
        <v>23.08</v>
      </c>
      <c r="L820">
        <v>28</v>
      </c>
      <c r="M820">
        <v>1</v>
      </c>
      <c r="N820">
        <v>24</v>
      </c>
      <c r="O820" t="s">
        <v>491</v>
      </c>
      <c r="P820" s="35" t="s">
        <v>455</v>
      </c>
      <c r="Q820">
        <v>4</v>
      </c>
      <c r="R820">
        <v>60</v>
      </c>
      <c r="S820" s="25" t="s">
        <v>89</v>
      </c>
      <c r="T820" s="10">
        <v>2</v>
      </c>
      <c r="U820">
        <v>2</v>
      </c>
      <c r="V820">
        <v>2</v>
      </c>
      <c r="W820">
        <v>2</v>
      </c>
      <c r="X820">
        <v>6</v>
      </c>
      <c r="AA820">
        <v>1299</v>
      </c>
      <c r="AB820" t="s">
        <v>1035</v>
      </c>
    </row>
    <row r="821" spans="1:29" hidden="1" x14ac:dyDescent="0.25">
      <c r="A821" s="17" t="s">
        <v>241</v>
      </c>
      <c r="B821" s="15" t="s">
        <v>265</v>
      </c>
      <c r="C821">
        <v>32</v>
      </c>
      <c r="D821">
        <v>8</v>
      </c>
      <c r="E821" s="28" t="str">
        <f>VLOOKUP(U821, method!$A$1:$B$15, 2, 0)</f>
        <v>中前</v>
      </c>
      <c r="F821">
        <v>7</v>
      </c>
      <c r="G821">
        <v>122</v>
      </c>
      <c r="H821" s="46">
        <v>1200</v>
      </c>
      <c r="I821" s="16" t="s">
        <v>71</v>
      </c>
      <c r="J821">
        <v>1</v>
      </c>
      <c r="K821">
        <v>10.02</v>
      </c>
      <c r="L821">
        <v>26</v>
      </c>
      <c r="M821">
        <v>12</v>
      </c>
      <c r="N821">
        <v>23</v>
      </c>
      <c r="O821" t="s">
        <v>631</v>
      </c>
      <c r="P821" s="35" t="s">
        <v>455</v>
      </c>
      <c r="Q821">
        <v>3</v>
      </c>
      <c r="R821">
        <v>62</v>
      </c>
      <c r="S821" s="25" t="s">
        <v>89</v>
      </c>
      <c r="T821" t="s">
        <v>461</v>
      </c>
      <c r="U821">
        <v>7</v>
      </c>
      <c r="V821">
        <v>6</v>
      </c>
      <c r="W821">
        <v>8</v>
      </c>
      <c r="AA821">
        <v>1293</v>
      </c>
      <c r="AB821" t="s">
        <v>113</v>
      </c>
    </row>
    <row r="822" spans="1:29" hidden="1" x14ac:dyDescent="0.25">
      <c r="A822" s="17" t="s">
        <v>241</v>
      </c>
      <c r="B822" s="15" t="s">
        <v>265</v>
      </c>
      <c r="C822">
        <v>39</v>
      </c>
      <c r="D822" s="34">
        <v>5</v>
      </c>
      <c r="E822" s="29" t="str">
        <f>VLOOKUP(U822, method!$A$1:$B$15, 2, 0)</f>
        <v>留後</v>
      </c>
      <c r="F822">
        <v>12</v>
      </c>
      <c r="G822">
        <v>122</v>
      </c>
      <c r="H822" s="46">
        <v>1200</v>
      </c>
      <c r="I822" s="16" t="s">
        <v>71</v>
      </c>
      <c r="J822">
        <v>1</v>
      </c>
      <c r="K822">
        <v>9.8800000000000008</v>
      </c>
      <c r="L822">
        <v>17</v>
      </c>
      <c r="M822">
        <v>12</v>
      </c>
      <c r="N822">
        <v>23</v>
      </c>
      <c r="O822" t="s">
        <v>551</v>
      </c>
      <c r="P822" s="35" t="s">
        <v>455</v>
      </c>
      <c r="Q822">
        <v>3</v>
      </c>
      <c r="R822">
        <v>64</v>
      </c>
      <c r="S822" s="25" t="s">
        <v>89</v>
      </c>
      <c r="T822">
        <v>4</v>
      </c>
      <c r="U822">
        <v>12</v>
      </c>
      <c r="V822">
        <v>12</v>
      </c>
      <c r="W822">
        <v>5</v>
      </c>
      <c r="AA822">
        <v>1292</v>
      </c>
      <c r="AB822" t="s">
        <v>1405</v>
      </c>
    </row>
    <row r="823" spans="1:29" hidden="1" x14ac:dyDescent="0.25">
      <c r="A823" s="17" t="s">
        <v>241</v>
      </c>
      <c r="B823" s="15" t="s">
        <v>265</v>
      </c>
      <c r="C823">
        <v>73</v>
      </c>
      <c r="D823">
        <v>11</v>
      </c>
      <c r="E823" s="28" t="str">
        <f>VLOOKUP(U823, method!$A$1:$B$15, 2, 0)</f>
        <v>中前</v>
      </c>
      <c r="F823">
        <v>1</v>
      </c>
      <c r="G823">
        <v>125</v>
      </c>
      <c r="H823" s="46">
        <v>1200</v>
      </c>
      <c r="I823" s="17" t="s">
        <v>1179</v>
      </c>
      <c r="J823">
        <v>1</v>
      </c>
      <c r="K823">
        <v>12.23</v>
      </c>
      <c r="L823">
        <v>1</v>
      </c>
      <c r="M823">
        <v>11</v>
      </c>
      <c r="N823">
        <v>23</v>
      </c>
      <c r="O823" s="31" t="s">
        <v>451</v>
      </c>
      <c r="P823" s="35" t="s">
        <v>455</v>
      </c>
      <c r="Q823">
        <v>3</v>
      </c>
      <c r="R823">
        <v>66</v>
      </c>
      <c r="S823" s="25" t="s">
        <v>89</v>
      </c>
      <c r="T823" t="s">
        <v>485</v>
      </c>
      <c r="U823">
        <v>7</v>
      </c>
      <c r="V823">
        <v>7</v>
      </c>
      <c r="W823">
        <v>11</v>
      </c>
      <c r="AA823">
        <v>1318</v>
      </c>
      <c r="AB823" t="s">
        <v>1407</v>
      </c>
    </row>
    <row r="824" spans="1:29" hidden="1" x14ac:dyDescent="0.25">
      <c r="A824" s="17" t="s">
        <v>241</v>
      </c>
      <c r="B824" s="15" t="s">
        <v>265</v>
      </c>
      <c r="C824">
        <v>33</v>
      </c>
      <c r="D824">
        <v>11</v>
      </c>
      <c r="E824" s="28" t="str">
        <f>VLOOKUP(U824, method!$A$1:$B$15, 2, 0)</f>
        <v>中前</v>
      </c>
      <c r="F824">
        <v>10</v>
      </c>
      <c r="G824">
        <v>121</v>
      </c>
      <c r="H824" s="46">
        <v>1200</v>
      </c>
      <c r="I824" s="16" t="s">
        <v>140</v>
      </c>
      <c r="J824">
        <v>1</v>
      </c>
      <c r="K824">
        <v>12.42</v>
      </c>
      <c r="L824">
        <v>18</v>
      </c>
      <c r="M824">
        <v>10</v>
      </c>
      <c r="N824">
        <v>23</v>
      </c>
      <c r="O824" s="30" t="s">
        <v>445</v>
      </c>
      <c r="P824" s="36" t="s">
        <v>479</v>
      </c>
      <c r="Q824">
        <v>3</v>
      </c>
      <c r="R824">
        <v>66</v>
      </c>
      <c r="S824" s="25" t="s">
        <v>89</v>
      </c>
      <c r="T824" t="s">
        <v>1299</v>
      </c>
      <c r="U824">
        <v>6</v>
      </c>
      <c r="V824">
        <v>7</v>
      </c>
      <c r="W824">
        <v>11</v>
      </c>
      <c r="AA824">
        <v>1315</v>
      </c>
      <c r="AB824" t="s">
        <v>635</v>
      </c>
    </row>
    <row r="825" spans="1:29" hidden="1" x14ac:dyDescent="0.25">
      <c r="A825" s="17" t="s">
        <v>241</v>
      </c>
      <c r="B825" s="16" t="s">
        <v>268</v>
      </c>
      <c r="C825">
        <v>13</v>
      </c>
      <c r="D825" s="33">
        <v>2</v>
      </c>
      <c r="E825" s="27" t="str">
        <f>VLOOKUP(U825, method!$A$1:$B$15, 2, 0)</f>
        <v>中後</v>
      </c>
      <c r="F825">
        <v>13</v>
      </c>
      <c r="G825">
        <v>123</v>
      </c>
      <c r="H825" s="44">
        <v>1650</v>
      </c>
      <c r="I825" s="23" t="s">
        <v>39</v>
      </c>
      <c r="J825">
        <v>1</v>
      </c>
      <c r="K825">
        <v>39.81</v>
      </c>
      <c r="L825">
        <v>28</v>
      </c>
      <c r="M825">
        <v>6</v>
      </c>
      <c r="N825">
        <v>25</v>
      </c>
      <c r="O825" t="s">
        <v>511</v>
      </c>
      <c r="P825" s="36" t="s">
        <v>603</v>
      </c>
      <c r="Q825">
        <v>4</v>
      </c>
      <c r="R825">
        <v>48</v>
      </c>
      <c r="S825" s="24" t="s">
        <v>62</v>
      </c>
      <c r="T825" s="10" t="s">
        <v>526</v>
      </c>
      <c r="U825">
        <v>8</v>
      </c>
      <c r="V825">
        <v>10</v>
      </c>
      <c r="W825">
        <v>9</v>
      </c>
      <c r="X825">
        <v>2</v>
      </c>
      <c r="AA825">
        <v>1171</v>
      </c>
      <c r="AB825" t="s">
        <v>158</v>
      </c>
    </row>
    <row r="826" spans="1:29" hidden="1" x14ac:dyDescent="0.25">
      <c r="A826" s="17" t="s">
        <v>241</v>
      </c>
      <c r="B826" s="16" t="s">
        <v>268</v>
      </c>
      <c r="C826" t="s">
        <v>463</v>
      </c>
      <c r="D826" t="s">
        <v>578</v>
      </c>
      <c r="F826" t="s">
        <v>463</v>
      </c>
      <c r="G826">
        <v>126</v>
      </c>
      <c r="H826" s="44">
        <v>1650</v>
      </c>
      <c r="I826" s="18" t="s">
        <v>12</v>
      </c>
      <c r="J826" t="s">
        <v>463</v>
      </c>
      <c r="L826">
        <v>11</v>
      </c>
      <c r="M826">
        <v>6</v>
      </c>
      <c r="N826">
        <v>25</v>
      </c>
      <c r="O826" s="30" t="s">
        <v>445</v>
      </c>
      <c r="P826" s="35" t="s">
        <v>436</v>
      </c>
      <c r="Q826">
        <v>4</v>
      </c>
      <c r="R826">
        <v>48</v>
      </c>
      <c r="S826" s="24" t="s">
        <v>62</v>
      </c>
      <c r="T826" t="s">
        <v>463</v>
      </c>
      <c r="U826" t="s">
        <v>463</v>
      </c>
      <c r="AA826" t="s">
        <v>463</v>
      </c>
      <c r="AB826" t="s">
        <v>463</v>
      </c>
      <c r="AC826" t="s">
        <v>463</v>
      </c>
    </row>
    <row r="827" spans="1:29" hidden="1" x14ac:dyDescent="0.25">
      <c r="A827" s="17" t="s">
        <v>241</v>
      </c>
      <c r="B827" s="16" t="s">
        <v>268</v>
      </c>
      <c r="C827">
        <v>10</v>
      </c>
      <c r="D827" s="34">
        <v>5</v>
      </c>
      <c r="E827" s="28" t="str">
        <f>VLOOKUP(U827, method!$A$1:$B$15, 2, 0)</f>
        <v>中前</v>
      </c>
      <c r="F827">
        <v>1</v>
      </c>
      <c r="G827">
        <v>125</v>
      </c>
      <c r="H827" s="44">
        <v>1650</v>
      </c>
      <c r="I827" s="23" t="s">
        <v>39</v>
      </c>
      <c r="J827">
        <v>1</v>
      </c>
      <c r="K827">
        <v>39.9</v>
      </c>
      <c r="L827">
        <v>21</v>
      </c>
      <c r="M827">
        <v>5</v>
      </c>
      <c r="N827">
        <v>25</v>
      </c>
      <c r="O827" s="31" t="s">
        <v>435</v>
      </c>
      <c r="P827" s="35" t="s">
        <v>436</v>
      </c>
      <c r="Q827">
        <v>4</v>
      </c>
      <c r="R827">
        <v>50</v>
      </c>
      <c r="S827" s="24" t="s">
        <v>62</v>
      </c>
      <c r="T827" t="s">
        <v>546</v>
      </c>
      <c r="U827">
        <v>5</v>
      </c>
      <c r="V827">
        <v>4</v>
      </c>
      <c r="W827">
        <v>4</v>
      </c>
      <c r="X827">
        <v>5</v>
      </c>
      <c r="AA827">
        <v>1202</v>
      </c>
      <c r="AB827" t="s">
        <v>158</v>
      </c>
    </row>
    <row r="828" spans="1:29" hidden="1" x14ac:dyDescent="0.25">
      <c r="A828" s="17" t="s">
        <v>241</v>
      </c>
      <c r="B828" s="16" t="s">
        <v>268</v>
      </c>
      <c r="C828">
        <v>21</v>
      </c>
      <c r="D828">
        <v>9</v>
      </c>
      <c r="E828" s="29" t="str">
        <f>VLOOKUP(U828, method!$A$1:$B$15, 2, 0)</f>
        <v>留後</v>
      </c>
      <c r="F828">
        <v>6</v>
      </c>
      <c r="G828">
        <v>128</v>
      </c>
      <c r="H828" s="46">
        <v>1400</v>
      </c>
      <c r="I828" s="20" t="s">
        <v>56</v>
      </c>
      <c r="J828">
        <v>1</v>
      </c>
      <c r="K828">
        <v>21.99</v>
      </c>
      <c r="L828">
        <v>4</v>
      </c>
      <c r="M828">
        <v>5</v>
      </c>
      <c r="N828">
        <v>25</v>
      </c>
      <c r="O828" t="s">
        <v>551</v>
      </c>
      <c r="P828" s="35" t="s">
        <v>436</v>
      </c>
      <c r="Q828">
        <v>4</v>
      </c>
      <c r="R828">
        <v>52</v>
      </c>
      <c r="S828" s="24" t="s">
        <v>62</v>
      </c>
      <c r="T828" t="s">
        <v>664</v>
      </c>
      <c r="U828">
        <v>11</v>
      </c>
      <c r="V828">
        <v>10</v>
      </c>
      <c r="W828">
        <v>10</v>
      </c>
      <c r="X828">
        <v>9</v>
      </c>
      <c r="AA828">
        <v>1185</v>
      </c>
      <c r="AB828" t="s">
        <v>158</v>
      </c>
    </row>
    <row r="829" spans="1:29" hidden="1" x14ac:dyDescent="0.25">
      <c r="A829" s="17" t="s">
        <v>241</v>
      </c>
      <c r="B829" s="16" t="s">
        <v>268</v>
      </c>
      <c r="C829">
        <v>7.2</v>
      </c>
      <c r="D829" s="34">
        <v>4</v>
      </c>
      <c r="E829" s="27" t="str">
        <f>VLOOKUP(U829, method!$A$1:$B$15, 2, 0)</f>
        <v>中後</v>
      </c>
      <c r="F829">
        <v>1</v>
      </c>
      <c r="G829">
        <v>129</v>
      </c>
      <c r="H829" s="46">
        <v>1400</v>
      </c>
      <c r="I829" s="20" t="s">
        <v>56</v>
      </c>
      <c r="J829">
        <v>1</v>
      </c>
      <c r="K829">
        <v>21.99</v>
      </c>
      <c r="L829">
        <v>13</v>
      </c>
      <c r="M829">
        <v>4</v>
      </c>
      <c r="N829">
        <v>25</v>
      </c>
      <c r="O829" t="s">
        <v>532</v>
      </c>
      <c r="P829" s="35" t="s">
        <v>455</v>
      </c>
      <c r="Q829">
        <v>4</v>
      </c>
      <c r="R829">
        <v>54</v>
      </c>
      <c r="S829" s="24" t="s">
        <v>62</v>
      </c>
      <c r="T829" t="s">
        <v>456</v>
      </c>
      <c r="U829">
        <v>10</v>
      </c>
      <c r="V829">
        <v>9</v>
      </c>
      <c r="W829">
        <v>8</v>
      </c>
      <c r="X829">
        <v>4</v>
      </c>
      <c r="AA829">
        <v>1183</v>
      </c>
      <c r="AB829" t="s">
        <v>158</v>
      </c>
    </row>
    <row r="830" spans="1:29" hidden="1" x14ac:dyDescent="0.25">
      <c r="A830" s="17" t="s">
        <v>241</v>
      </c>
      <c r="B830" s="16" t="s">
        <v>268</v>
      </c>
      <c r="C830">
        <v>21</v>
      </c>
      <c r="D830" s="34">
        <v>4</v>
      </c>
      <c r="E830" s="29" t="str">
        <f>VLOOKUP(U830, method!$A$1:$B$15, 2, 0)</f>
        <v>留後</v>
      </c>
      <c r="F830">
        <v>3</v>
      </c>
      <c r="G830">
        <v>129</v>
      </c>
      <c r="H830" s="46">
        <v>1400</v>
      </c>
      <c r="I830" s="21" t="s">
        <v>61</v>
      </c>
      <c r="J830">
        <v>1</v>
      </c>
      <c r="K830">
        <v>21.7</v>
      </c>
      <c r="L830">
        <v>23</v>
      </c>
      <c r="M830">
        <v>3</v>
      </c>
      <c r="N830">
        <v>25</v>
      </c>
      <c r="O830" t="s">
        <v>545</v>
      </c>
      <c r="P830" s="35" t="s">
        <v>436</v>
      </c>
      <c r="Q830">
        <v>4</v>
      </c>
      <c r="R830">
        <v>54</v>
      </c>
      <c r="S830" s="24" t="s">
        <v>62</v>
      </c>
      <c r="T830" s="10" t="s">
        <v>552</v>
      </c>
      <c r="U830">
        <v>11</v>
      </c>
      <c r="V830">
        <v>10</v>
      </c>
      <c r="W830">
        <v>9</v>
      </c>
      <c r="X830">
        <v>4</v>
      </c>
      <c r="AA830">
        <v>1186</v>
      </c>
      <c r="AB830" t="s">
        <v>158</v>
      </c>
    </row>
    <row r="831" spans="1:29" hidden="1" x14ac:dyDescent="0.25">
      <c r="A831" s="17" t="s">
        <v>241</v>
      </c>
      <c r="B831" s="16" t="s">
        <v>268</v>
      </c>
      <c r="C831">
        <v>25</v>
      </c>
      <c r="D831">
        <v>12</v>
      </c>
      <c r="E831" s="27" t="str">
        <f>VLOOKUP(U831, method!$A$1:$B$15, 2, 0)</f>
        <v>中後</v>
      </c>
      <c r="F831">
        <v>8</v>
      </c>
      <c r="G831">
        <v>121</v>
      </c>
      <c r="H831" s="46">
        <v>1400</v>
      </c>
      <c r="I831" s="22" t="s">
        <v>833</v>
      </c>
      <c r="J831">
        <v>1</v>
      </c>
      <c r="K831">
        <v>22.88</v>
      </c>
      <c r="L831">
        <v>23</v>
      </c>
      <c r="M831">
        <v>2</v>
      </c>
      <c r="N831">
        <v>25</v>
      </c>
      <c r="O831" t="s">
        <v>545</v>
      </c>
      <c r="P831" s="35" t="s">
        <v>455</v>
      </c>
      <c r="Q831">
        <v>4</v>
      </c>
      <c r="R831">
        <v>56</v>
      </c>
      <c r="S831" s="24" t="s">
        <v>62</v>
      </c>
      <c r="T831" t="s">
        <v>664</v>
      </c>
      <c r="U831">
        <v>8</v>
      </c>
      <c r="V831">
        <v>10</v>
      </c>
      <c r="W831">
        <v>11</v>
      </c>
      <c r="X831">
        <v>12</v>
      </c>
      <c r="AA831">
        <v>1180</v>
      </c>
      <c r="AB831" t="s">
        <v>158</v>
      </c>
    </row>
    <row r="832" spans="1:29" hidden="1" x14ac:dyDescent="0.25">
      <c r="A832" s="17" t="s">
        <v>241</v>
      </c>
      <c r="B832" s="16" t="s">
        <v>268</v>
      </c>
      <c r="C832">
        <v>14</v>
      </c>
      <c r="D832">
        <v>6</v>
      </c>
      <c r="E832" s="28" t="str">
        <f>VLOOKUP(U832, method!$A$1:$B$15, 2, 0)</f>
        <v>中前</v>
      </c>
      <c r="F832">
        <v>4</v>
      </c>
      <c r="G832">
        <v>133</v>
      </c>
      <c r="H832" s="46">
        <v>1400</v>
      </c>
      <c r="I832" s="19" t="s">
        <v>388</v>
      </c>
      <c r="J832">
        <v>1</v>
      </c>
      <c r="K832">
        <v>22.84</v>
      </c>
      <c r="L832">
        <v>31</v>
      </c>
      <c r="M832">
        <v>1</v>
      </c>
      <c r="N832">
        <v>25</v>
      </c>
      <c r="O832" t="s">
        <v>469</v>
      </c>
      <c r="P832" s="35" t="s">
        <v>455</v>
      </c>
      <c r="Q832">
        <v>4</v>
      </c>
      <c r="R832">
        <v>58</v>
      </c>
      <c r="S832" s="24" t="s">
        <v>62</v>
      </c>
      <c r="T832">
        <v>3</v>
      </c>
      <c r="U832">
        <v>7</v>
      </c>
      <c r="V832">
        <v>8</v>
      </c>
      <c r="W832">
        <v>9</v>
      </c>
      <c r="X832">
        <v>6</v>
      </c>
      <c r="AA832">
        <v>1177</v>
      </c>
      <c r="AB832" t="s">
        <v>158</v>
      </c>
    </row>
    <row r="833" spans="1:28" hidden="1" x14ac:dyDescent="0.25">
      <c r="A833" s="17" t="s">
        <v>241</v>
      </c>
      <c r="B833" s="16" t="s">
        <v>268</v>
      </c>
      <c r="C833">
        <v>21</v>
      </c>
      <c r="D833">
        <v>7</v>
      </c>
      <c r="E833" s="29" t="str">
        <f>VLOOKUP(U833, method!$A$1:$B$15, 2, 0)</f>
        <v>留後</v>
      </c>
      <c r="F833">
        <v>14</v>
      </c>
      <c r="G833">
        <v>135</v>
      </c>
      <c r="H833" s="46">
        <v>1400</v>
      </c>
      <c r="I833" s="17" t="s">
        <v>399</v>
      </c>
      <c r="J833">
        <v>1</v>
      </c>
      <c r="K833">
        <v>22.18</v>
      </c>
      <c r="L833">
        <v>19</v>
      </c>
      <c r="M833">
        <v>1</v>
      </c>
      <c r="N833">
        <v>25</v>
      </c>
      <c r="O833" t="s">
        <v>545</v>
      </c>
      <c r="P833" s="35" t="s">
        <v>455</v>
      </c>
      <c r="Q833">
        <v>4</v>
      </c>
      <c r="R833">
        <v>60</v>
      </c>
      <c r="S833" s="24" t="s">
        <v>62</v>
      </c>
      <c r="T833">
        <v>3</v>
      </c>
      <c r="U833">
        <v>14</v>
      </c>
      <c r="V833">
        <v>14</v>
      </c>
      <c r="W833">
        <v>14</v>
      </c>
      <c r="X833">
        <v>7</v>
      </c>
      <c r="AA833">
        <v>1190</v>
      </c>
      <c r="AB833" t="s">
        <v>158</v>
      </c>
    </row>
    <row r="834" spans="1:28" hidden="1" x14ac:dyDescent="0.25">
      <c r="A834" s="17" t="s">
        <v>241</v>
      </c>
      <c r="B834" s="16" t="s">
        <v>268</v>
      </c>
      <c r="C834">
        <v>41</v>
      </c>
      <c r="D834">
        <v>10</v>
      </c>
      <c r="E834" s="28" t="str">
        <f>VLOOKUP(U834, method!$A$1:$B$15, 2, 0)</f>
        <v>中前</v>
      </c>
      <c r="F834">
        <v>9</v>
      </c>
      <c r="G834">
        <v>108</v>
      </c>
      <c r="H834" s="46">
        <v>1400</v>
      </c>
      <c r="I834" s="22" t="s">
        <v>833</v>
      </c>
      <c r="J834">
        <v>1</v>
      </c>
      <c r="K834">
        <v>22.69</v>
      </c>
      <c r="L834">
        <v>29</v>
      </c>
      <c r="M834">
        <v>12</v>
      </c>
      <c r="N834">
        <v>24</v>
      </c>
      <c r="O834" t="s">
        <v>469</v>
      </c>
      <c r="P834" s="35" t="s">
        <v>455</v>
      </c>
      <c r="Q834">
        <v>3</v>
      </c>
      <c r="R834">
        <v>62</v>
      </c>
      <c r="S834" s="24" t="s">
        <v>62</v>
      </c>
      <c r="T834">
        <v>3</v>
      </c>
      <c r="U834">
        <v>6</v>
      </c>
      <c r="V834">
        <v>6</v>
      </c>
      <c r="W834">
        <v>6</v>
      </c>
      <c r="X834">
        <v>10</v>
      </c>
      <c r="AA834">
        <v>1177</v>
      </c>
      <c r="AB834" t="s">
        <v>1411</v>
      </c>
    </row>
    <row r="835" spans="1:28" hidden="1" x14ac:dyDescent="0.25">
      <c r="A835" s="17" t="s">
        <v>241</v>
      </c>
      <c r="B835" s="16" t="s">
        <v>268</v>
      </c>
      <c r="C835">
        <v>68</v>
      </c>
      <c r="D835" s="34">
        <v>5</v>
      </c>
      <c r="E835" s="28" t="str">
        <f>VLOOKUP(U835, method!$A$1:$B$15, 2, 0)</f>
        <v>中前</v>
      </c>
      <c r="F835">
        <v>8</v>
      </c>
      <c r="G835">
        <v>105</v>
      </c>
      <c r="H835" s="44">
        <v>1650</v>
      </c>
      <c r="I835" s="22" t="s">
        <v>833</v>
      </c>
      <c r="J835">
        <v>1</v>
      </c>
      <c r="K835">
        <v>38.56</v>
      </c>
      <c r="L835">
        <v>18</v>
      </c>
      <c r="M835">
        <v>12</v>
      </c>
      <c r="N835">
        <v>24</v>
      </c>
      <c r="O835" t="s">
        <v>511</v>
      </c>
      <c r="P835" s="35" t="s">
        <v>455</v>
      </c>
      <c r="Q835">
        <v>3</v>
      </c>
      <c r="R835">
        <v>63</v>
      </c>
      <c r="S835" s="24" t="s">
        <v>62</v>
      </c>
      <c r="T835" s="10" t="s">
        <v>442</v>
      </c>
      <c r="U835">
        <v>5</v>
      </c>
      <c r="V835">
        <v>5</v>
      </c>
      <c r="W835">
        <v>4</v>
      </c>
      <c r="X835">
        <v>5</v>
      </c>
      <c r="AA835">
        <v>1176</v>
      </c>
      <c r="AB835" t="s">
        <v>1413</v>
      </c>
    </row>
    <row r="836" spans="1:28" hidden="1" x14ac:dyDescent="0.25">
      <c r="A836" s="17" t="s">
        <v>241</v>
      </c>
      <c r="B836" s="16" t="s">
        <v>268</v>
      </c>
      <c r="C836">
        <v>24</v>
      </c>
      <c r="D836">
        <v>12</v>
      </c>
      <c r="E836" s="29" t="str">
        <f>VLOOKUP(U836, method!$A$1:$B$15, 2, 0)</f>
        <v>留後</v>
      </c>
      <c r="F836">
        <v>2</v>
      </c>
      <c r="G836">
        <v>121</v>
      </c>
      <c r="H836" s="46">
        <v>1400</v>
      </c>
      <c r="I836" s="23" t="s">
        <v>403</v>
      </c>
      <c r="J836">
        <v>1</v>
      </c>
      <c r="K836">
        <v>22.63</v>
      </c>
      <c r="L836">
        <v>8</v>
      </c>
      <c r="M836">
        <v>12</v>
      </c>
      <c r="N836">
        <v>24</v>
      </c>
      <c r="O836" t="s">
        <v>545</v>
      </c>
      <c r="P836" s="35" t="s">
        <v>455</v>
      </c>
      <c r="Q836">
        <v>3</v>
      </c>
      <c r="R836">
        <v>65</v>
      </c>
      <c r="S836" s="24" t="s">
        <v>62</v>
      </c>
      <c r="T836">
        <v>7</v>
      </c>
      <c r="U836">
        <v>11</v>
      </c>
      <c r="V836">
        <v>9</v>
      </c>
      <c r="W836">
        <v>10</v>
      </c>
      <c r="X836">
        <v>12</v>
      </c>
      <c r="AA836">
        <v>1182</v>
      </c>
      <c r="AB836" t="s">
        <v>158</v>
      </c>
    </row>
    <row r="837" spans="1:28" hidden="1" x14ac:dyDescent="0.25">
      <c r="A837" s="17" t="s">
        <v>241</v>
      </c>
      <c r="B837" s="16" t="s">
        <v>268</v>
      </c>
      <c r="C837">
        <v>21</v>
      </c>
      <c r="D837" s="34">
        <v>5</v>
      </c>
      <c r="E837" s="29" t="str">
        <f>VLOOKUP(U837, method!$A$1:$B$15, 2, 0)</f>
        <v>留後</v>
      </c>
      <c r="F837">
        <v>5</v>
      </c>
      <c r="G837">
        <v>125</v>
      </c>
      <c r="H837" s="46">
        <v>1400</v>
      </c>
      <c r="I837" s="21" t="s">
        <v>61</v>
      </c>
      <c r="J837">
        <v>1</v>
      </c>
      <c r="K837">
        <v>21.93</v>
      </c>
      <c r="L837">
        <v>3</v>
      </c>
      <c r="M837">
        <v>11</v>
      </c>
      <c r="N837">
        <v>24</v>
      </c>
      <c r="O837" t="s">
        <v>631</v>
      </c>
      <c r="P837" s="35" t="s">
        <v>436</v>
      </c>
      <c r="Q837">
        <v>3</v>
      </c>
      <c r="R837">
        <v>67</v>
      </c>
      <c r="S837" s="24" t="s">
        <v>62</v>
      </c>
      <c r="T837" t="s">
        <v>495</v>
      </c>
      <c r="U837">
        <v>13</v>
      </c>
      <c r="V837">
        <v>13</v>
      </c>
      <c r="W837">
        <v>11</v>
      </c>
      <c r="X837">
        <v>5</v>
      </c>
      <c r="AA837">
        <v>1172</v>
      </c>
      <c r="AB837" t="s">
        <v>158</v>
      </c>
    </row>
    <row r="838" spans="1:28" hidden="1" x14ac:dyDescent="0.25">
      <c r="A838" s="17" t="s">
        <v>241</v>
      </c>
      <c r="B838" s="16" t="s">
        <v>268</v>
      </c>
      <c r="C838">
        <v>25</v>
      </c>
      <c r="D838" s="34">
        <v>5</v>
      </c>
      <c r="E838" s="27" t="str">
        <f>VLOOKUP(U838, method!$A$1:$B$15, 2, 0)</f>
        <v>中後</v>
      </c>
      <c r="F838">
        <v>13</v>
      </c>
      <c r="G838">
        <v>125</v>
      </c>
      <c r="H838" s="46">
        <v>1400</v>
      </c>
      <c r="I838" s="21" t="s">
        <v>61</v>
      </c>
      <c r="J838">
        <v>1</v>
      </c>
      <c r="K838">
        <v>22.09</v>
      </c>
      <c r="L838">
        <v>20</v>
      </c>
      <c r="M838">
        <v>10</v>
      </c>
      <c r="N838">
        <v>24</v>
      </c>
      <c r="O838" t="s">
        <v>469</v>
      </c>
      <c r="P838" s="35" t="s">
        <v>436</v>
      </c>
      <c r="Q838">
        <v>3</v>
      </c>
      <c r="R838">
        <v>67</v>
      </c>
      <c r="S838" s="24" t="s">
        <v>62</v>
      </c>
      <c r="T838" t="s">
        <v>495</v>
      </c>
      <c r="U838">
        <v>10</v>
      </c>
      <c r="V838">
        <v>7</v>
      </c>
      <c r="W838">
        <v>7</v>
      </c>
      <c r="X838">
        <v>5</v>
      </c>
      <c r="AA838">
        <v>1174</v>
      </c>
      <c r="AB838" t="s">
        <v>158</v>
      </c>
    </row>
    <row r="839" spans="1:28" hidden="1" x14ac:dyDescent="0.25">
      <c r="A839" s="17" t="s">
        <v>241</v>
      </c>
      <c r="B839" s="16" t="s">
        <v>268</v>
      </c>
      <c r="C839">
        <v>20</v>
      </c>
      <c r="D839" s="33">
        <v>2</v>
      </c>
      <c r="E839" s="27" t="str">
        <f>VLOOKUP(U839, method!$A$1:$B$15, 2, 0)</f>
        <v>中後</v>
      </c>
      <c r="F839">
        <v>5</v>
      </c>
      <c r="G839">
        <v>124</v>
      </c>
      <c r="H839" s="46">
        <v>1400</v>
      </c>
      <c r="I839" s="21" t="s">
        <v>61</v>
      </c>
      <c r="J839">
        <v>1</v>
      </c>
      <c r="K839">
        <v>22.07</v>
      </c>
      <c r="L839">
        <v>28</v>
      </c>
      <c r="M839">
        <v>9</v>
      </c>
      <c r="N839">
        <v>24</v>
      </c>
      <c r="O839" t="s">
        <v>532</v>
      </c>
      <c r="P839" s="35" t="s">
        <v>455</v>
      </c>
      <c r="Q839">
        <v>3</v>
      </c>
      <c r="R839">
        <v>65</v>
      </c>
      <c r="S839" s="24" t="s">
        <v>62</v>
      </c>
      <c r="T839" s="10" t="s">
        <v>488</v>
      </c>
      <c r="U839">
        <v>10</v>
      </c>
      <c r="V839">
        <v>10</v>
      </c>
      <c r="W839">
        <v>9</v>
      </c>
      <c r="X839">
        <v>2</v>
      </c>
      <c r="AA839">
        <v>1160</v>
      </c>
      <c r="AB839" t="s">
        <v>599</v>
      </c>
    </row>
    <row r="840" spans="1:28" hidden="1" x14ac:dyDescent="0.25">
      <c r="A840" s="17" t="s">
        <v>241</v>
      </c>
      <c r="B840" s="16" t="s">
        <v>268</v>
      </c>
      <c r="C840">
        <v>18</v>
      </c>
      <c r="D840">
        <v>10</v>
      </c>
      <c r="E840" s="29" t="str">
        <f>VLOOKUP(U840, method!$A$1:$B$15, 2, 0)</f>
        <v>留後</v>
      </c>
      <c r="F840">
        <v>10</v>
      </c>
      <c r="G840">
        <v>122</v>
      </c>
      <c r="H840" s="46">
        <v>1400</v>
      </c>
      <c r="I840" s="20" t="s">
        <v>56</v>
      </c>
      <c r="J840">
        <v>1</v>
      </c>
      <c r="K840">
        <v>22.44</v>
      </c>
      <c r="L840">
        <v>6</v>
      </c>
      <c r="M840">
        <v>7</v>
      </c>
      <c r="N840">
        <v>24</v>
      </c>
      <c r="O840" t="s">
        <v>532</v>
      </c>
      <c r="P840" s="35" t="s">
        <v>436</v>
      </c>
      <c r="Q840">
        <v>3</v>
      </c>
      <c r="R840">
        <v>65</v>
      </c>
      <c r="S840" s="24" t="s">
        <v>62</v>
      </c>
      <c r="T840" t="s">
        <v>533</v>
      </c>
      <c r="U840">
        <v>11</v>
      </c>
      <c r="V840">
        <v>13</v>
      </c>
      <c r="W840">
        <v>11</v>
      </c>
      <c r="X840">
        <v>10</v>
      </c>
      <c r="AA840">
        <v>1160</v>
      </c>
      <c r="AB840" t="s">
        <v>463</v>
      </c>
    </row>
    <row r="841" spans="1:28" hidden="1" x14ac:dyDescent="0.25">
      <c r="A841" s="17" t="s">
        <v>241</v>
      </c>
      <c r="B841" s="16" t="s">
        <v>268</v>
      </c>
      <c r="C841">
        <v>21</v>
      </c>
      <c r="D841" s="33">
        <v>2</v>
      </c>
      <c r="E841" s="29" t="str">
        <f>VLOOKUP(U841, method!$A$1:$B$15, 2, 0)</f>
        <v>留後</v>
      </c>
      <c r="F841">
        <v>12</v>
      </c>
      <c r="G841">
        <v>119</v>
      </c>
      <c r="H841" s="46">
        <v>1400</v>
      </c>
      <c r="I841" s="20" t="s">
        <v>56</v>
      </c>
      <c r="J841">
        <v>1</v>
      </c>
      <c r="K841">
        <v>21.59</v>
      </c>
      <c r="L841">
        <v>8</v>
      </c>
      <c r="M841">
        <v>6</v>
      </c>
      <c r="N841">
        <v>24</v>
      </c>
      <c r="O841" t="s">
        <v>532</v>
      </c>
      <c r="P841" s="35" t="s">
        <v>455</v>
      </c>
      <c r="Q841">
        <v>3</v>
      </c>
      <c r="R841">
        <v>63</v>
      </c>
      <c r="S841" s="24" t="s">
        <v>62</v>
      </c>
      <c r="T841" s="10" t="s">
        <v>488</v>
      </c>
      <c r="U841">
        <v>12</v>
      </c>
      <c r="V841">
        <v>12</v>
      </c>
      <c r="W841">
        <v>10</v>
      </c>
      <c r="X841">
        <v>2</v>
      </c>
      <c r="AA841">
        <v>1156</v>
      </c>
      <c r="AB841" t="s">
        <v>620</v>
      </c>
    </row>
    <row r="842" spans="1:28" hidden="1" x14ac:dyDescent="0.25">
      <c r="A842" s="17" t="s">
        <v>241</v>
      </c>
      <c r="B842" s="16" t="s">
        <v>268</v>
      </c>
      <c r="C842">
        <v>26</v>
      </c>
      <c r="D842">
        <v>10</v>
      </c>
      <c r="E842" s="28" t="str">
        <f>VLOOKUP(U842, method!$A$1:$B$15, 2, 0)</f>
        <v>中前</v>
      </c>
      <c r="F842">
        <v>3</v>
      </c>
      <c r="G842">
        <v>124</v>
      </c>
      <c r="H842" s="46">
        <v>1200</v>
      </c>
      <c r="I842" s="14" t="s">
        <v>45</v>
      </c>
      <c r="J842">
        <v>1</v>
      </c>
      <c r="K842">
        <v>10.119999999999999</v>
      </c>
      <c r="L842">
        <v>11</v>
      </c>
      <c r="M842">
        <v>5</v>
      </c>
      <c r="N842">
        <v>24</v>
      </c>
      <c r="O842" t="s">
        <v>532</v>
      </c>
      <c r="P842" s="35" t="s">
        <v>436</v>
      </c>
      <c r="Q842">
        <v>3</v>
      </c>
      <c r="R842">
        <v>65</v>
      </c>
      <c r="S842" s="24" t="s">
        <v>62</v>
      </c>
      <c r="T842" t="s">
        <v>536</v>
      </c>
      <c r="U842">
        <v>7</v>
      </c>
      <c r="V842">
        <v>7</v>
      </c>
      <c r="W842">
        <v>10</v>
      </c>
      <c r="AA842">
        <v>1152</v>
      </c>
      <c r="AB842" t="s">
        <v>158</v>
      </c>
    </row>
    <row r="843" spans="1:28" hidden="1" x14ac:dyDescent="0.25">
      <c r="A843" s="17" t="s">
        <v>241</v>
      </c>
      <c r="B843" s="16" t="s">
        <v>268</v>
      </c>
      <c r="C843">
        <v>17</v>
      </c>
      <c r="D843">
        <v>7</v>
      </c>
      <c r="E843" s="28" t="str">
        <f>VLOOKUP(U843, method!$A$1:$B$15, 2, 0)</f>
        <v>中前</v>
      </c>
      <c r="F843">
        <v>3</v>
      </c>
      <c r="G843">
        <v>122</v>
      </c>
      <c r="H843" s="46">
        <v>1200</v>
      </c>
      <c r="I843" s="21" t="s">
        <v>61</v>
      </c>
      <c r="J843">
        <v>1</v>
      </c>
      <c r="K843">
        <v>10.85</v>
      </c>
      <c r="L843">
        <v>17</v>
      </c>
      <c r="M843">
        <v>4</v>
      </c>
      <c r="N843">
        <v>24</v>
      </c>
      <c r="O843" s="31" t="s">
        <v>435</v>
      </c>
      <c r="P843" s="35" t="s">
        <v>455</v>
      </c>
      <c r="Q843">
        <v>3</v>
      </c>
      <c r="R843">
        <v>67</v>
      </c>
      <c r="S843" s="24" t="s">
        <v>62</v>
      </c>
      <c r="T843" t="s">
        <v>519</v>
      </c>
      <c r="U843">
        <v>5</v>
      </c>
      <c r="V843">
        <v>5</v>
      </c>
      <c r="W843">
        <v>7</v>
      </c>
      <c r="AA843">
        <v>1171</v>
      </c>
      <c r="AB843" t="s">
        <v>158</v>
      </c>
    </row>
    <row r="844" spans="1:28" hidden="1" x14ac:dyDescent="0.25">
      <c r="A844" s="17" t="s">
        <v>241</v>
      </c>
      <c r="B844" s="16" t="s">
        <v>268</v>
      </c>
      <c r="C844">
        <v>30</v>
      </c>
      <c r="D844">
        <v>8</v>
      </c>
      <c r="E844" s="29" t="str">
        <f>VLOOKUP(U844, method!$A$1:$B$15, 2, 0)</f>
        <v>留後</v>
      </c>
      <c r="F844">
        <v>10</v>
      </c>
      <c r="G844">
        <v>126</v>
      </c>
      <c r="H844" s="46">
        <v>1200</v>
      </c>
      <c r="I844" s="21" t="s">
        <v>61</v>
      </c>
      <c r="J844">
        <v>1</v>
      </c>
      <c r="K844">
        <v>10.45</v>
      </c>
      <c r="L844">
        <v>20</v>
      </c>
      <c r="M844">
        <v>3</v>
      </c>
      <c r="N844">
        <v>24</v>
      </c>
      <c r="O844" s="31" t="s">
        <v>451</v>
      </c>
      <c r="P844" s="35" t="s">
        <v>455</v>
      </c>
      <c r="Q844">
        <v>3</v>
      </c>
      <c r="R844">
        <v>69</v>
      </c>
      <c r="S844" s="24" t="s">
        <v>62</v>
      </c>
      <c r="T844" t="s">
        <v>529</v>
      </c>
      <c r="U844">
        <v>12</v>
      </c>
      <c r="V844">
        <v>11</v>
      </c>
      <c r="W844">
        <v>8</v>
      </c>
      <c r="AA844">
        <v>1169</v>
      </c>
      <c r="AB844" t="s">
        <v>1411</v>
      </c>
    </row>
    <row r="845" spans="1:28" hidden="1" x14ac:dyDescent="0.25">
      <c r="A845" s="17" t="s">
        <v>241</v>
      </c>
      <c r="B845" s="16" t="s">
        <v>268</v>
      </c>
      <c r="C845">
        <v>19</v>
      </c>
      <c r="D845">
        <v>9</v>
      </c>
      <c r="E845" s="29" t="str">
        <f>VLOOKUP(U845, method!$A$1:$B$15, 2, 0)</f>
        <v>留後</v>
      </c>
      <c r="F845">
        <v>12</v>
      </c>
      <c r="G845">
        <v>126</v>
      </c>
      <c r="H845" s="44">
        <v>1650</v>
      </c>
      <c r="I845" s="21" t="s">
        <v>61</v>
      </c>
      <c r="J845">
        <v>1</v>
      </c>
      <c r="K845">
        <v>39.57</v>
      </c>
      <c r="L845">
        <v>18</v>
      </c>
      <c r="M845">
        <v>2</v>
      </c>
      <c r="N845">
        <v>24</v>
      </c>
      <c r="O845" t="s">
        <v>511</v>
      </c>
      <c r="P845" s="35" t="s">
        <v>455</v>
      </c>
      <c r="Q845">
        <v>3</v>
      </c>
      <c r="R845">
        <v>70</v>
      </c>
      <c r="S845" s="24" t="s">
        <v>62</v>
      </c>
      <c r="T845" t="s">
        <v>664</v>
      </c>
      <c r="U845">
        <v>12</v>
      </c>
      <c r="V845">
        <v>11</v>
      </c>
      <c r="W845">
        <v>10</v>
      </c>
      <c r="X845">
        <v>9</v>
      </c>
      <c r="AA845">
        <v>1151</v>
      </c>
      <c r="AB845" t="s">
        <v>1418</v>
      </c>
    </row>
    <row r="846" spans="1:28" hidden="1" x14ac:dyDescent="0.25">
      <c r="A846" s="17" t="s">
        <v>241</v>
      </c>
      <c r="B846" s="16" t="s">
        <v>268</v>
      </c>
      <c r="C846">
        <v>19</v>
      </c>
      <c r="D846">
        <v>9</v>
      </c>
      <c r="E846" s="27" t="str">
        <f>VLOOKUP(U846, method!$A$1:$B$15, 2, 0)</f>
        <v>中後</v>
      </c>
      <c r="F846">
        <v>1</v>
      </c>
      <c r="G846">
        <v>128</v>
      </c>
      <c r="H846" s="46">
        <v>1400</v>
      </c>
      <c r="I846" s="21" t="s">
        <v>61</v>
      </c>
      <c r="J846">
        <v>1</v>
      </c>
      <c r="K846">
        <v>22.72</v>
      </c>
      <c r="L846">
        <v>12</v>
      </c>
      <c r="M846">
        <v>2</v>
      </c>
      <c r="N846">
        <v>24</v>
      </c>
      <c r="O846" t="s">
        <v>545</v>
      </c>
      <c r="P846" s="35" t="s">
        <v>455</v>
      </c>
      <c r="Q846">
        <v>3</v>
      </c>
      <c r="R846">
        <v>70</v>
      </c>
      <c r="S846" s="24" t="s">
        <v>62</v>
      </c>
      <c r="T846" t="s">
        <v>495</v>
      </c>
      <c r="U846">
        <v>8</v>
      </c>
      <c r="V846">
        <v>7</v>
      </c>
      <c r="W846">
        <v>8</v>
      </c>
      <c r="X846">
        <v>9</v>
      </c>
      <c r="AA846">
        <v>1152</v>
      </c>
      <c r="AB846" t="s">
        <v>158</v>
      </c>
    </row>
    <row r="847" spans="1:28" hidden="1" x14ac:dyDescent="0.25">
      <c r="A847" s="17" t="s">
        <v>241</v>
      </c>
      <c r="B847" s="16" t="s">
        <v>268</v>
      </c>
      <c r="C847">
        <v>13</v>
      </c>
      <c r="D847">
        <v>8</v>
      </c>
      <c r="E847" s="29" t="str">
        <f>VLOOKUP(U847, method!$A$1:$B$15, 2, 0)</f>
        <v>留後</v>
      </c>
      <c r="F847">
        <v>7</v>
      </c>
      <c r="G847">
        <v>126</v>
      </c>
      <c r="H847" s="46">
        <v>1400</v>
      </c>
      <c r="I847" s="21" t="s">
        <v>61</v>
      </c>
      <c r="J847">
        <v>1</v>
      </c>
      <c r="K847">
        <v>22.83</v>
      </c>
      <c r="L847">
        <v>13</v>
      </c>
      <c r="M847">
        <v>1</v>
      </c>
      <c r="N847">
        <v>24</v>
      </c>
      <c r="O847" t="s">
        <v>631</v>
      </c>
      <c r="P847" s="35" t="s">
        <v>455</v>
      </c>
      <c r="Q847">
        <v>3</v>
      </c>
      <c r="R847">
        <v>70</v>
      </c>
      <c r="S847" s="24" t="s">
        <v>62</v>
      </c>
      <c r="T847" s="10" t="s">
        <v>442</v>
      </c>
      <c r="U847">
        <v>12</v>
      </c>
      <c r="V847">
        <v>14</v>
      </c>
      <c r="W847">
        <v>13</v>
      </c>
      <c r="X847">
        <v>8</v>
      </c>
      <c r="AA847">
        <v>1172</v>
      </c>
      <c r="AB847" t="s">
        <v>158</v>
      </c>
    </row>
    <row r="848" spans="1:28" hidden="1" x14ac:dyDescent="0.25">
      <c r="A848" s="17" t="s">
        <v>241</v>
      </c>
      <c r="B848" s="16" t="s">
        <v>268</v>
      </c>
      <c r="C848">
        <v>56</v>
      </c>
      <c r="D848" s="33">
        <v>1</v>
      </c>
      <c r="E848" s="29" t="str">
        <f>VLOOKUP(U848, method!$A$1:$B$15, 2, 0)</f>
        <v>留後</v>
      </c>
      <c r="F848">
        <v>10</v>
      </c>
      <c r="G848">
        <v>119</v>
      </c>
      <c r="H848" s="46">
        <v>1400</v>
      </c>
      <c r="I848" s="21" t="s">
        <v>61</v>
      </c>
      <c r="J848">
        <v>1</v>
      </c>
      <c r="K848">
        <v>22.63</v>
      </c>
      <c r="L848">
        <v>23</v>
      </c>
      <c r="M848">
        <v>12</v>
      </c>
      <c r="N848">
        <v>23</v>
      </c>
      <c r="O848" t="s">
        <v>532</v>
      </c>
      <c r="P848" s="35" t="s">
        <v>455</v>
      </c>
      <c r="Q848">
        <v>3</v>
      </c>
      <c r="R848">
        <v>63</v>
      </c>
      <c r="S848" s="24" t="s">
        <v>62</v>
      </c>
      <c r="T848" s="10" t="s">
        <v>526</v>
      </c>
      <c r="U848">
        <v>12</v>
      </c>
      <c r="V848">
        <v>11</v>
      </c>
      <c r="W848">
        <v>11</v>
      </c>
      <c r="X848">
        <v>1</v>
      </c>
      <c r="AA848">
        <v>1155</v>
      </c>
      <c r="AB848" t="s">
        <v>158</v>
      </c>
    </row>
    <row r="849" spans="1:28" hidden="1" x14ac:dyDescent="0.25">
      <c r="A849" s="17" t="s">
        <v>241</v>
      </c>
      <c r="B849" s="16" t="s">
        <v>268</v>
      </c>
      <c r="C849">
        <v>33</v>
      </c>
      <c r="D849">
        <v>6</v>
      </c>
      <c r="E849" s="27" t="str">
        <f>VLOOKUP(U849, method!$A$1:$B$15, 2, 0)</f>
        <v>中後</v>
      </c>
      <c r="F849">
        <v>8</v>
      </c>
      <c r="G849">
        <v>123</v>
      </c>
      <c r="H849" s="46">
        <v>1400</v>
      </c>
      <c r="I849" s="24" t="s">
        <v>146</v>
      </c>
      <c r="J849">
        <v>1</v>
      </c>
      <c r="K849">
        <v>22.53</v>
      </c>
      <c r="L849">
        <v>19</v>
      </c>
      <c r="M849">
        <v>11</v>
      </c>
      <c r="N849">
        <v>23</v>
      </c>
      <c r="O849" t="s">
        <v>469</v>
      </c>
      <c r="P849" s="35" t="s">
        <v>436</v>
      </c>
      <c r="Q849">
        <v>3</v>
      </c>
      <c r="R849">
        <v>63</v>
      </c>
      <c r="S849" s="24" t="s">
        <v>62</v>
      </c>
      <c r="T849" s="10" t="s">
        <v>442</v>
      </c>
      <c r="U849">
        <v>8</v>
      </c>
      <c r="V849">
        <v>10</v>
      </c>
      <c r="W849">
        <v>10</v>
      </c>
      <c r="X849">
        <v>6</v>
      </c>
      <c r="AA849">
        <v>1158</v>
      </c>
      <c r="AB849" t="s">
        <v>158</v>
      </c>
    </row>
    <row r="850" spans="1:28" hidden="1" x14ac:dyDescent="0.25">
      <c r="A850" s="17" t="s">
        <v>241</v>
      </c>
      <c r="B850" s="16" t="s">
        <v>268</v>
      </c>
      <c r="C850">
        <v>21</v>
      </c>
      <c r="D850" s="33">
        <v>1</v>
      </c>
      <c r="E850" s="28" t="str">
        <f>VLOOKUP(U850, method!$A$1:$B$15, 2, 0)</f>
        <v>中前</v>
      </c>
      <c r="F850">
        <v>5</v>
      </c>
      <c r="G850">
        <v>126</v>
      </c>
      <c r="H850" s="46">
        <v>1400</v>
      </c>
      <c r="I850" s="17" t="s">
        <v>512</v>
      </c>
      <c r="J850">
        <v>1</v>
      </c>
      <c r="K850">
        <v>22.27</v>
      </c>
      <c r="L850">
        <v>15</v>
      </c>
      <c r="M850">
        <v>10</v>
      </c>
      <c r="N850">
        <v>23</v>
      </c>
      <c r="O850" t="s">
        <v>491</v>
      </c>
      <c r="P850" s="35" t="s">
        <v>455</v>
      </c>
      <c r="Q850">
        <v>4</v>
      </c>
      <c r="R850">
        <v>58</v>
      </c>
      <c r="S850" s="24" t="s">
        <v>62</v>
      </c>
      <c r="T850" s="10" t="s">
        <v>488</v>
      </c>
      <c r="U850">
        <v>6</v>
      </c>
      <c r="V850">
        <v>8</v>
      </c>
      <c r="W850">
        <v>8</v>
      </c>
      <c r="X850">
        <v>1</v>
      </c>
      <c r="AA850">
        <v>1152</v>
      </c>
      <c r="AB850" t="s">
        <v>158</v>
      </c>
    </row>
    <row r="851" spans="1:28" hidden="1" x14ac:dyDescent="0.25">
      <c r="A851" s="17" t="s">
        <v>241</v>
      </c>
      <c r="B851" s="16" t="s">
        <v>268</v>
      </c>
      <c r="C851">
        <v>41</v>
      </c>
      <c r="D851">
        <v>6</v>
      </c>
      <c r="E851" s="29" t="str">
        <f>VLOOKUP(U851, method!$A$1:$B$15, 2, 0)</f>
        <v>留後</v>
      </c>
      <c r="F851">
        <v>12</v>
      </c>
      <c r="G851">
        <v>134</v>
      </c>
      <c r="H851" s="46">
        <v>1200</v>
      </c>
      <c r="I851" s="25" t="s">
        <v>120</v>
      </c>
      <c r="J851">
        <v>1</v>
      </c>
      <c r="K851">
        <v>10.1</v>
      </c>
      <c r="L851">
        <v>4</v>
      </c>
      <c r="M851">
        <v>10</v>
      </c>
      <c r="N851">
        <v>23</v>
      </c>
      <c r="O851" s="31" t="s">
        <v>451</v>
      </c>
      <c r="P851" s="35" t="s">
        <v>436</v>
      </c>
      <c r="Q851">
        <v>4</v>
      </c>
      <c r="R851">
        <v>59</v>
      </c>
      <c r="S851" s="24" t="s">
        <v>62</v>
      </c>
      <c r="T851" s="10" t="s">
        <v>498</v>
      </c>
      <c r="U851">
        <v>12</v>
      </c>
      <c r="V851">
        <v>12</v>
      </c>
      <c r="W851">
        <v>6</v>
      </c>
      <c r="AA851">
        <v>1155</v>
      </c>
      <c r="AB851" t="s">
        <v>158</v>
      </c>
    </row>
    <row r="852" spans="1:28" hidden="1" x14ac:dyDescent="0.25">
      <c r="A852" s="17" t="s">
        <v>241</v>
      </c>
      <c r="B852" s="16" t="s">
        <v>268</v>
      </c>
      <c r="C852">
        <v>17</v>
      </c>
      <c r="D852">
        <v>10</v>
      </c>
      <c r="E852" s="29" t="str">
        <f>VLOOKUP(U852, method!$A$1:$B$15, 2, 0)</f>
        <v>留後</v>
      </c>
      <c r="F852">
        <v>5</v>
      </c>
      <c r="G852">
        <v>119</v>
      </c>
      <c r="H852" s="46">
        <v>1200</v>
      </c>
      <c r="I852" s="20" t="s">
        <v>817</v>
      </c>
      <c r="J852">
        <v>1</v>
      </c>
      <c r="K852">
        <v>10.82</v>
      </c>
      <c r="L852">
        <v>28</v>
      </c>
      <c r="M852">
        <v>6</v>
      </c>
      <c r="N852">
        <v>23</v>
      </c>
      <c r="O852" s="31" t="s">
        <v>435</v>
      </c>
      <c r="P852" s="35" t="s">
        <v>455</v>
      </c>
      <c r="Q852">
        <v>3</v>
      </c>
      <c r="R852">
        <v>62</v>
      </c>
      <c r="S852" s="14" t="s">
        <v>131</v>
      </c>
      <c r="T852">
        <v>7</v>
      </c>
      <c r="U852">
        <v>12</v>
      </c>
      <c r="V852">
        <v>12</v>
      </c>
      <c r="W852">
        <v>10</v>
      </c>
      <c r="AA852">
        <v>1136</v>
      </c>
      <c r="AB852" t="s">
        <v>158</v>
      </c>
    </row>
    <row r="853" spans="1:28" hidden="1" x14ac:dyDescent="0.25">
      <c r="A853" s="17" t="s">
        <v>241</v>
      </c>
      <c r="B853" s="16" t="s">
        <v>268</v>
      </c>
      <c r="C853">
        <v>27</v>
      </c>
      <c r="D853">
        <v>6</v>
      </c>
      <c r="E853" s="29" t="str">
        <f>VLOOKUP(U853, method!$A$1:$B$15, 2, 0)</f>
        <v>留後</v>
      </c>
      <c r="F853">
        <v>9</v>
      </c>
      <c r="G853">
        <v>120</v>
      </c>
      <c r="H853" s="46">
        <v>1200</v>
      </c>
      <c r="I853" s="21" t="s">
        <v>61</v>
      </c>
      <c r="J853">
        <v>1</v>
      </c>
      <c r="K853">
        <v>10.25</v>
      </c>
      <c r="L853">
        <v>24</v>
      </c>
      <c r="M853">
        <v>5</v>
      </c>
      <c r="N853">
        <v>23</v>
      </c>
      <c r="O853" s="31" t="s">
        <v>435</v>
      </c>
      <c r="P853" s="35" t="s">
        <v>455</v>
      </c>
      <c r="Q853">
        <v>3</v>
      </c>
      <c r="R853">
        <v>63</v>
      </c>
      <c r="S853" s="14" t="s">
        <v>131</v>
      </c>
      <c r="T853" t="s">
        <v>456</v>
      </c>
      <c r="U853">
        <v>11</v>
      </c>
      <c r="V853">
        <v>12</v>
      </c>
      <c r="W853">
        <v>6</v>
      </c>
      <c r="AA853">
        <v>1123</v>
      </c>
      <c r="AB853" t="s">
        <v>158</v>
      </c>
    </row>
    <row r="854" spans="1:28" hidden="1" x14ac:dyDescent="0.25">
      <c r="A854" s="17" t="s">
        <v>241</v>
      </c>
      <c r="B854" s="16" t="s">
        <v>268</v>
      </c>
      <c r="C854">
        <v>29</v>
      </c>
      <c r="D854">
        <v>10</v>
      </c>
      <c r="E854" s="29" t="str">
        <f>VLOOKUP(U854, method!$A$1:$B$15, 2, 0)</f>
        <v>留後</v>
      </c>
      <c r="F854">
        <v>7</v>
      </c>
      <c r="G854">
        <v>122</v>
      </c>
      <c r="H854" s="46">
        <v>1400</v>
      </c>
      <c r="I854" s="15" t="s">
        <v>390</v>
      </c>
      <c r="J854">
        <v>1</v>
      </c>
      <c r="K854">
        <v>23.14</v>
      </c>
      <c r="L854">
        <v>23</v>
      </c>
      <c r="M854">
        <v>4</v>
      </c>
      <c r="N854">
        <v>23</v>
      </c>
      <c r="O854" t="s">
        <v>631</v>
      </c>
      <c r="P854" s="35" t="s">
        <v>455</v>
      </c>
      <c r="Q854">
        <v>3</v>
      </c>
      <c r="R854">
        <v>65</v>
      </c>
      <c r="S854" s="14" t="s">
        <v>131</v>
      </c>
      <c r="T854" t="s">
        <v>508</v>
      </c>
      <c r="U854">
        <v>12</v>
      </c>
      <c r="V854">
        <v>13</v>
      </c>
      <c r="W854">
        <v>13</v>
      </c>
      <c r="X854">
        <v>10</v>
      </c>
      <c r="AA854">
        <v>1127</v>
      </c>
      <c r="AB854" t="s">
        <v>158</v>
      </c>
    </row>
    <row r="855" spans="1:28" hidden="1" x14ac:dyDescent="0.25">
      <c r="A855" s="17" t="s">
        <v>241</v>
      </c>
      <c r="B855" s="16" t="s">
        <v>268</v>
      </c>
      <c r="C855">
        <v>25</v>
      </c>
      <c r="D855">
        <v>9</v>
      </c>
      <c r="E855" s="27" t="str">
        <f>VLOOKUP(U855, method!$A$1:$B$15, 2, 0)</f>
        <v>中後</v>
      </c>
      <c r="F855">
        <v>11</v>
      </c>
      <c r="G855">
        <v>123</v>
      </c>
      <c r="H855" s="46">
        <v>1200</v>
      </c>
      <c r="I855" s="21" t="s">
        <v>61</v>
      </c>
      <c r="J855">
        <v>1</v>
      </c>
      <c r="K855">
        <v>10.26</v>
      </c>
      <c r="L855">
        <v>12</v>
      </c>
      <c r="M855">
        <v>4</v>
      </c>
      <c r="N855">
        <v>23</v>
      </c>
      <c r="O855" s="30" t="s">
        <v>445</v>
      </c>
      <c r="P855" s="35" t="s">
        <v>455</v>
      </c>
      <c r="Q855">
        <v>3</v>
      </c>
      <c r="R855">
        <v>66</v>
      </c>
      <c r="S855" s="14" t="s">
        <v>131</v>
      </c>
      <c r="T855">
        <v>3</v>
      </c>
      <c r="U855">
        <v>10</v>
      </c>
      <c r="V855">
        <v>10</v>
      </c>
      <c r="W855">
        <v>9</v>
      </c>
      <c r="AA855">
        <v>1126</v>
      </c>
      <c r="AB855" t="s">
        <v>158</v>
      </c>
    </row>
    <row r="856" spans="1:28" hidden="1" x14ac:dyDescent="0.25">
      <c r="A856" s="17" t="s">
        <v>241</v>
      </c>
      <c r="B856" s="16" t="s">
        <v>268</v>
      </c>
      <c r="C856">
        <v>18</v>
      </c>
      <c r="D856">
        <v>6</v>
      </c>
      <c r="E856" s="28" t="str">
        <f>VLOOKUP(U856, method!$A$1:$B$15, 2, 0)</f>
        <v>中前</v>
      </c>
      <c r="F856">
        <v>7</v>
      </c>
      <c r="G856">
        <v>121</v>
      </c>
      <c r="H856" s="44">
        <v>1650</v>
      </c>
      <c r="I856" s="21" t="s">
        <v>61</v>
      </c>
      <c r="J856">
        <v>1</v>
      </c>
      <c r="K856">
        <v>40.76</v>
      </c>
      <c r="L856">
        <v>1</v>
      </c>
      <c r="M856">
        <v>3</v>
      </c>
      <c r="N856">
        <v>23</v>
      </c>
      <c r="O856" s="31" t="s">
        <v>439</v>
      </c>
      <c r="P856" s="35" t="s">
        <v>455</v>
      </c>
      <c r="Q856">
        <v>3</v>
      </c>
      <c r="R856">
        <v>66</v>
      </c>
      <c r="S856" s="14" t="s">
        <v>131</v>
      </c>
      <c r="T856" s="10">
        <v>2</v>
      </c>
      <c r="U856">
        <v>7</v>
      </c>
      <c r="V856">
        <v>7</v>
      </c>
      <c r="W856">
        <v>5</v>
      </c>
      <c r="X856">
        <v>6</v>
      </c>
      <c r="AA856">
        <v>1132</v>
      </c>
      <c r="AB856" t="s">
        <v>158</v>
      </c>
    </row>
    <row r="857" spans="1:28" hidden="1" x14ac:dyDescent="0.25">
      <c r="A857" s="17" t="s">
        <v>241</v>
      </c>
      <c r="B857" s="16" t="s">
        <v>268</v>
      </c>
      <c r="C857">
        <v>13</v>
      </c>
      <c r="D857">
        <v>6</v>
      </c>
      <c r="E857" s="27" t="str">
        <f>VLOOKUP(U857, method!$A$1:$B$15, 2, 0)</f>
        <v>中後</v>
      </c>
      <c r="F857">
        <v>11</v>
      </c>
      <c r="G857">
        <v>122</v>
      </c>
      <c r="H857" s="46">
        <v>1200</v>
      </c>
      <c r="I857" s="21" t="s">
        <v>61</v>
      </c>
      <c r="J857">
        <v>1</v>
      </c>
      <c r="K857">
        <v>9.44</v>
      </c>
      <c r="L857">
        <v>1</v>
      </c>
      <c r="M857">
        <v>2</v>
      </c>
      <c r="N857">
        <v>23</v>
      </c>
      <c r="O857" s="31" t="s">
        <v>439</v>
      </c>
      <c r="P857" s="35" t="s">
        <v>455</v>
      </c>
      <c r="Q857">
        <v>3</v>
      </c>
      <c r="R857">
        <v>66</v>
      </c>
      <c r="S857" s="14" t="s">
        <v>131</v>
      </c>
      <c r="T857" s="10" t="s">
        <v>452</v>
      </c>
      <c r="U857">
        <v>10</v>
      </c>
      <c r="V857">
        <v>10</v>
      </c>
      <c r="W857">
        <v>6</v>
      </c>
      <c r="AA857">
        <v>1153</v>
      </c>
      <c r="AB857" t="s">
        <v>158</v>
      </c>
    </row>
    <row r="858" spans="1:28" hidden="1" x14ac:dyDescent="0.25">
      <c r="A858" s="17" t="s">
        <v>241</v>
      </c>
      <c r="B858" s="16" t="s">
        <v>268</v>
      </c>
      <c r="C858">
        <v>6.4</v>
      </c>
      <c r="D858" s="33">
        <v>3</v>
      </c>
      <c r="E858" s="28" t="str">
        <f>VLOOKUP(U858, method!$A$1:$B$15, 2, 0)</f>
        <v>中前</v>
      </c>
      <c r="F858">
        <v>7</v>
      </c>
      <c r="G858">
        <v>120</v>
      </c>
      <c r="H858" s="46">
        <v>1200</v>
      </c>
      <c r="I858" s="21" t="s">
        <v>61</v>
      </c>
      <c r="J858">
        <v>1</v>
      </c>
      <c r="K858">
        <v>9.41</v>
      </c>
      <c r="L858">
        <v>21</v>
      </c>
      <c r="M858">
        <v>12</v>
      </c>
      <c r="N858">
        <v>22</v>
      </c>
      <c r="O858" s="31" t="s">
        <v>435</v>
      </c>
      <c r="P858" s="35" t="s">
        <v>436</v>
      </c>
      <c r="Q858">
        <v>3</v>
      </c>
      <c r="R858">
        <v>64</v>
      </c>
      <c r="S858" s="14" t="s">
        <v>131</v>
      </c>
      <c r="T858" s="10" t="s">
        <v>488</v>
      </c>
      <c r="U858">
        <v>7</v>
      </c>
      <c r="V858">
        <v>7</v>
      </c>
      <c r="W858">
        <v>3</v>
      </c>
      <c r="AA858">
        <v>1133</v>
      </c>
      <c r="AB858" t="s">
        <v>158</v>
      </c>
    </row>
    <row r="859" spans="1:28" hidden="1" x14ac:dyDescent="0.25">
      <c r="A859" s="17" t="s">
        <v>241</v>
      </c>
      <c r="B859" s="16" t="s">
        <v>268</v>
      </c>
      <c r="C859">
        <v>5.7</v>
      </c>
      <c r="D859" s="33">
        <v>1</v>
      </c>
      <c r="E859" s="28" t="str">
        <f>VLOOKUP(U859, method!$A$1:$B$15, 2, 0)</f>
        <v>中前</v>
      </c>
      <c r="F859">
        <v>6</v>
      </c>
      <c r="G859">
        <v>131</v>
      </c>
      <c r="H859" s="46">
        <v>1200</v>
      </c>
      <c r="I859" s="21" t="s">
        <v>61</v>
      </c>
      <c r="J859">
        <v>1</v>
      </c>
      <c r="K859">
        <v>9.57</v>
      </c>
      <c r="L859">
        <v>16</v>
      </c>
      <c r="M859">
        <v>11</v>
      </c>
      <c r="N859">
        <v>22</v>
      </c>
      <c r="O859" s="30" t="s">
        <v>445</v>
      </c>
      <c r="P859" s="35" t="s">
        <v>455</v>
      </c>
      <c r="Q859">
        <v>4</v>
      </c>
      <c r="R859">
        <v>56</v>
      </c>
      <c r="S859" s="14" t="s">
        <v>131</v>
      </c>
      <c r="T859" s="10" t="s">
        <v>442</v>
      </c>
      <c r="U859">
        <v>4</v>
      </c>
      <c r="V859">
        <v>5</v>
      </c>
      <c r="W859">
        <v>1</v>
      </c>
      <c r="AA859">
        <v>1124</v>
      </c>
      <c r="AB859" t="s">
        <v>158</v>
      </c>
    </row>
    <row r="860" spans="1:28" hidden="1" x14ac:dyDescent="0.25">
      <c r="A860" s="17" t="s">
        <v>241</v>
      </c>
      <c r="B860" s="16" t="s">
        <v>268</v>
      </c>
      <c r="C860">
        <v>14</v>
      </c>
      <c r="D860">
        <v>8</v>
      </c>
      <c r="E860" s="26" t="str">
        <f>VLOOKUP(U860, method!$A$1:$B$15, 2, 0)</f>
        <v>放頭</v>
      </c>
      <c r="F860">
        <v>2</v>
      </c>
      <c r="G860">
        <v>133</v>
      </c>
      <c r="H860" s="46">
        <v>1400</v>
      </c>
      <c r="I860" s="21" t="s">
        <v>541</v>
      </c>
      <c r="J860">
        <v>1</v>
      </c>
      <c r="K860">
        <v>22.68</v>
      </c>
      <c r="L860">
        <v>9</v>
      </c>
      <c r="M860">
        <v>10</v>
      </c>
      <c r="N860">
        <v>22</v>
      </c>
      <c r="O860" t="s">
        <v>545</v>
      </c>
      <c r="P860" s="35" t="s">
        <v>455</v>
      </c>
      <c r="Q860">
        <v>4</v>
      </c>
      <c r="R860">
        <v>57</v>
      </c>
      <c r="S860" s="14" t="s">
        <v>131</v>
      </c>
      <c r="T860" t="s">
        <v>519</v>
      </c>
      <c r="U860">
        <v>3</v>
      </c>
      <c r="V860">
        <v>5</v>
      </c>
      <c r="W860">
        <v>5</v>
      </c>
      <c r="X860">
        <v>8</v>
      </c>
      <c r="AA860">
        <v>1137</v>
      </c>
      <c r="AB860" t="s">
        <v>158</v>
      </c>
    </row>
    <row r="861" spans="1:28" hidden="1" x14ac:dyDescent="0.25">
      <c r="A861" s="17" t="s">
        <v>241</v>
      </c>
      <c r="B861" s="17" t="s">
        <v>271</v>
      </c>
      <c r="C861">
        <v>8.5</v>
      </c>
      <c r="D861" s="33">
        <v>2</v>
      </c>
      <c r="E861" s="26" t="str">
        <f>VLOOKUP(U861, method!$A$1:$B$15, 2, 0)</f>
        <v>放頭</v>
      </c>
      <c r="F861">
        <v>6</v>
      </c>
      <c r="G861">
        <v>116</v>
      </c>
      <c r="H861" s="44">
        <v>1650</v>
      </c>
      <c r="I861" s="23" t="s">
        <v>394</v>
      </c>
      <c r="J861">
        <v>1</v>
      </c>
      <c r="K861">
        <v>39.47</v>
      </c>
      <c r="L861">
        <v>11</v>
      </c>
      <c r="M861">
        <v>6</v>
      </c>
      <c r="N861">
        <v>25</v>
      </c>
      <c r="O861" s="30" t="s">
        <v>445</v>
      </c>
      <c r="P861" s="35" t="s">
        <v>436</v>
      </c>
      <c r="Q861">
        <v>4</v>
      </c>
      <c r="R861">
        <v>40</v>
      </c>
      <c r="S861" s="15" t="s">
        <v>34</v>
      </c>
      <c r="T861" s="10" t="s">
        <v>526</v>
      </c>
      <c r="U861">
        <v>1</v>
      </c>
      <c r="V861">
        <v>1</v>
      </c>
      <c r="W861">
        <v>1</v>
      </c>
      <c r="X861">
        <v>2</v>
      </c>
      <c r="AA861">
        <v>1051</v>
      </c>
      <c r="AB861" t="s">
        <v>208</v>
      </c>
    </row>
    <row r="862" spans="1:28" hidden="1" x14ac:dyDescent="0.25">
      <c r="A862" s="17" t="s">
        <v>241</v>
      </c>
      <c r="B862" s="17" t="s">
        <v>271</v>
      </c>
      <c r="C862">
        <v>12</v>
      </c>
      <c r="D862" s="33">
        <v>1</v>
      </c>
      <c r="E862" s="26" t="str">
        <f>VLOOKUP(U862, method!$A$1:$B$15, 2, 0)</f>
        <v>放頭</v>
      </c>
      <c r="F862">
        <v>4</v>
      </c>
      <c r="G862">
        <v>127</v>
      </c>
      <c r="H862" s="44">
        <v>1650</v>
      </c>
      <c r="I862" s="22" t="s">
        <v>33</v>
      </c>
      <c r="J862">
        <v>1</v>
      </c>
      <c r="K862">
        <v>40.08</v>
      </c>
      <c r="L862">
        <v>21</v>
      </c>
      <c r="M862">
        <v>5</v>
      </c>
      <c r="N862">
        <v>25</v>
      </c>
      <c r="O862" s="31" t="s">
        <v>435</v>
      </c>
      <c r="P862" s="35" t="s">
        <v>436</v>
      </c>
      <c r="Q862">
        <v>5</v>
      </c>
      <c r="R862">
        <v>32</v>
      </c>
      <c r="S862" s="15" t="s">
        <v>34</v>
      </c>
      <c r="T862" s="10">
        <v>2</v>
      </c>
      <c r="U862">
        <v>2</v>
      </c>
      <c r="V862">
        <v>2</v>
      </c>
      <c r="W862">
        <v>2</v>
      </c>
      <c r="X862">
        <v>1</v>
      </c>
      <c r="AA862">
        <v>1060</v>
      </c>
      <c r="AB862" t="s">
        <v>208</v>
      </c>
    </row>
    <row r="863" spans="1:28" hidden="1" x14ac:dyDescent="0.25">
      <c r="A863" s="17" t="s">
        <v>241</v>
      </c>
      <c r="B863" s="17" t="s">
        <v>271</v>
      </c>
      <c r="C863">
        <v>43</v>
      </c>
      <c r="D863">
        <v>8</v>
      </c>
      <c r="E863" s="29" t="str">
        <f>VLOOKUP(U863, method!$A$1:$B$15, 2, 0)</f>
        <v>留後</v>
      </c>
      <c r="F863">
        <v>14</v>
      </c>
      <c r="G863">
        <v>129</v>
      </c>
      <c r="H863" s="46">
        <v>1200</v>
      </c>
      <c r="I863" s="14" t="s">
        <v>50</v>
      </c>
      <c r="J863">
        <v>1</v>
      </c>
      <c r="K863">
        <v>10.6</v>
      </c>
      <c r="L863">
        <v>4</v>
      </c>
      <c r="M863">
        <v>5</v>
      </c>
      <c r="N863">
        <v>25</v>
      </c>
      <c r="O863" t="s">
        <v>551</v>
      </c>
      <c r="P863" s="35" t="s">
        <v>436</v>
      </c>
      <c r="Q863">
        <v>5</v>
      </c>
      <c r="R863">
        <v>34</v>
      </c>
      <c r="S863" s="15" t="s">
        <v>34</v>
      </c>
      <c r="T863" t="s">
        <v>546</v>
      </c>
      <c r="U863">
        <v>14</v>
      </c>
      <c r="V863">
        <v>14</v>
      </c>
      <c r="W863">
        <v>8</v>
      </c>
      <c r="AA863">
        <v>1056</v>
      </c>
      <c r="AB863" t="s">
        <v>208</v>
      </c>
    </row>
    <row r="864" spans="1:28" hidden="1" x14ac:dyDescent="0.25">
      <c r="A864" s="17" t="s">
        <v>241</v>
      </c>
      <c r="B864" s="17" t="s">
        <v>271</v>
      </c>
      <c r="C864">
        <v>10</v>
      </c>
      <c r="D864" s="34">
        <v>4</v>
      </c>
      <c r="E864" s="28" t="str">
        <f>VLOOKUP(U864, method!$A$1:$B$15, 2, 0)</f>
        <v>中前</v>
      </c>
      <c r="F864">
        <v>6</v>
      </c>
      <c r="G864">
        <v>131</v>
      </c>
      <c r="H864" s="46">
        <v>1200</v>
      </c>
      <c r="I864" s="14" t="s">
        <v>50</v>
      </c>
      <c r="J864">
        <v>1</v>
      </c>
      <c r="K864">
        <v>10.54</v>
      </c>
      <c r="L864">
        <v>13</v>
      </c>
      <c r="M864">
        <v>4</v>
      </c>
      <c r="N864">
        <v>25</v>
      </c>
      <c r="O864" t="s">
        <v>532</v>
      </c>
      <c r="P864" s="35" t="s">
        <v>455</v>
      </c>
      <c r="Q864">
        <v>5</v>
      </c>
      <c r="R864">
        <v>36</v>
      </c>
      <c r="S864" s="15" t="s">
        <v>34</v>
      </c>
      <c r="T864" s="10" t="s">
        <v>442</v>
      </c>
      <c r="U864">
        <v>6</v>
      </c>
      <c r="V864">
        <v>6</v>
      </c>
      <c r="W864">
        <v>4</v>
      </c>
      <c r="AA864">
        <v>1050</v>
      </c>
      <c r="AB864" t="s">
        <v>208</v>
      </c>
    </row>
    <row r="865" spans="1:29" hidden="1" x14ac:dyDescent="0.25">
      <c r="A865" s="17" t="s">
        <v>241</v>
      </c>
      <c r="B865" s="17" t="s">
        <v>271</v>
      </c>
      <c r="C865">
        <v>11</v>
      </c>
      <c r="D865">
        <v>7</v>
      </c>
      <c r="E865" s="28" t="str">
        <f>VLOOKUP(U865, method!$A$1:$B$15, 2, 0)</f>
        <v>中前</v>
      </c>
      <c r="F865">
        <v>7</v>
      </c>
      <c r="G865">
        <v>134</v>
      </c>
      <c r="H865" s="46">
        <v>1200</v>
      </c>
      <c r="I865" s="18" t="s">
        <v>201</v>
      </c>
      <c r="J865">
        <v>1</v>
      </c>
      <c r="K865">
        <v>10.36</v>
      </c>
      <c r="L865">
        <v>19</v>
      </c>
      <c r="M865">
        <v>2</v>
      </c>
      <c r="N865">
        <v>25</v>
      </c>
      <c r="O865" s="30" t="s">
        <v>445</v>
      </c>
      <c r="P865" s="35" t="s">
        <v>455</v>
      </c>
      <c r="Q865">
        <v>5</v>
      </c>
      <c r="R865">
        <v>38</v>
      </c>
      <c r="S865" s="15" t="s">
        <v>34</v>
      </c>
      <c r="T865" s="10" t="s">
        <v>498</v>
      </c>
      <c r="U865">
        <v>5</v>
      </c>
      <c r="V865">
        <v>5</v>
      </c>
      <c r="W865">
        <v>7</v>
      </c>
      <c r="AA865">
        <v>1053</v>
      </c>
      <c r="AB865" t="s">
        <v>208</v>
      </c>
    </row>
    <row r="866" spans="1:29" hidden="1" x14ac:dyDescent="0.25">
      <c r="A866" s="17" t="s">
        <v>241</v>
      </c>
      <c r="B866" s="17" t="s">
        <v>271</v>
      </c>
      <c r="C866">
        <v>2.5</v>
      </c>
      <c r="D866">
        <v>11</v>
      </c>
      <c r="E866" s="26" t="str">
        <f>VLOOKUP(U866, method!$A$1:$B$15, 2, 0)</f>
        <v>放頭</v>
      </c>
      <c r="F866">
        <v>7</v>
      </c>
      <c r="G866">
        <v>133</v>
      </c>
      <c r="H866" s="46">
        <v>1200</v>
      </c>
      <c r="I866" s="18" t="s">
        <v>12</v>
      </c>
      <c r="J866">
        <v>1</v>
      </c>
      <c r="K866">
        <v>10.57</v>
      </c>
      <c r="L866">
        <v>31</v>
      </c>
      <c r="M866">
        <v>1</v>
      </c>
      <c r="N866">
        <v>25</v>
      </c>
      <c r="O866" t="s">
        <v>469</v>
      </c>
      <c r="P866" s="35" t="s">
        <v>455</v>
      </c>
      <c r="Q866">
        <v>5</v>
      </c>
      <c r="R866">
        <v>38</v>
      </c>
      <c r="S866" s="15" t="s">
        <v>34</v>
      </c>
      <c r="T866">
        <v>3</v>
      </c>
      <c r="U866">
        <v>2</v>
      </c>
      <c r="V866">
        <v>3</v>
      </c>
      <c r="W866">
        <v>11</v>
      </c>
      <c r="AA866">
        <v>1058</v>
      </c>
      <c r="AB866" t="s">
        <v>208</v>
      </c>
    </row>
    <row r="867" spans="1:29" hidden="1" x14ac:dyDescent="0.25">
      <c r="A867" s="17" t="s">
        <v>241</v>
      </c>
      <c r="B867" s="17" t="s">
        <v>271</v>
      </c>
      <c r="C867">
        <v>16</v>
      </c>
      <c r="D867" s="33">
        <v>2</v>
      </c>
      <c r="E867" s="28" t="str">
        <f>VLOOKUP(U867, method!$A$1:$B$15, 2, 0)</f>
        <v>中前</v>
      </c>
      <c r="F867">
        <v>3</v>
      </c>
      <c r="G867">
        <v>131</v>
      </c>
      <c r="H867" s="46">
        <v>1200</v>
      </c>
      <c r="I867" s="18" t="s">
        <v>201</v>
      </c>
      <c r="J867">
        <v>1</v>
      </c>
      <c r="K867">
        <v>9.41</v>
      </c>
      <c r="L867">
        <v>5</v>
      </c>
      <c r="M867">
        <v>1</v>
      </c>
      <c r="N867">
        <v>25</v>
      </c>
      <c r="O867" t="s">
        <v>631</v>
      </c>
      <c r="P867" s="35" t="s">
        <v>455</v>
      </c>
      <c r="Q867">
        <v>5</v>
      </c>
      <c r="R867">
        <v>36</v>
      </c>
      <c r="S867" s="15" t="s">
        <v>34</v>
      </c>
      <c r="T867" s="10" t="s">
        <v>762</v>
      </c>
      <c r="U867">
        <v>4</v>
      </c>
      <c r="V867">
        <v>4</v>
      </c>
      <c r="W867">
        <v>2</v>
      </c>
      <c r="AA867">
        <v>1060</v>
      </c>
      <c r="AB867" t="s">
        <v>1220</v>
      </c>
    </row>
    <row r="868" spans="1:29" hidden="1" x14ac:dyDescent="0.25">
      <c r="A868" s="17" t="s">
        <v>241</v>
      </c>
      <c r="B868" s="17" t="s">
        <v>271</v>
      </c>
      <c r="C868">
        <v>34</v>
      </c>
      <c r="D868">
        <v>8</v>
      </c>
      <c r="E868" s="28" t="str">
        <f>VLOOKUP(U868, method!$A$1:$B$15, 2, 0)</f>
        <v>中前</v>
      </c>
      <c r="F868">
        <v>7</v>
      </c>
      <c r="G868">
        <v>134</v>
      </c>
      <c r="H868" s="44">
        <v>1650</v>
      </c>
      <c r="I868" s="15" t="s">
        <v>391</v>
      </c>
      <c r="J868">
        <v>1</v>
      </c>
      <c r="K868">
        <v>42.27</v>
      </c>
      <c r="L868">
        <v>1</v>
      </c>
      <c r="M868">
        <v>12</v>
      </c>
      <c r="N868">
        <v>24</v>
      </c>
      <c r="O868" t="s">
        <v>511</v>
      </c>
      <c r="P868" s="35" t="s">
        <v>455</v>
      </c>
      <c r="Q868">
        <v>5</v>
      </c>
      <c r="R868">
        <v>38</v>
      </c>
      <c r="S868" s="15" t="s">
        <v>34</v>
      </c>
      <c r="T868" t="s">
        <v>1428</v>
      </c>
      <c r="U868">
        <v>5</v>
      </c>
      <c r="V868">
        <v>5</v>
      </c>
      <c r="W868">
        <v>6</v>
      </c>
      <c r="X868">
        <v>8</v>
      </c>
      <c r="AA868">
        <v>1076</v>
      </c>
      <c r="AB868" t="s">
        <v>1430</v>
      </c>
    </row>
    <row r="869" spans="1:29" hidden="1" x14ac:dyDescent="0.25">
      <c r="A869" s="17" t="s">
        <v>241</v>
      </c>
      <c r="B869" s="17" t="s">
        <v>271</v>
      </c>
      <c r="C869">
        <v>32</v>
      </c>
      <c r="D869">
        <v>9</v>
      </c>
      <c r="E869" s="27" t="str">
        <f>VLOOKUP(U869, method!$A$1:$B$15, 2, 0)</f>
        <v>中後</v>
      </c>
      <c r="F869">
        <v>10</v>
      </c>
      <c r="G869">
        <v>116</v>
      </c>
      <c r="H869" s="44">
        <v>1650</v>
      </c>
      <c r="I869" s="25" t="s">
        <v>26</v>
      </c>
      <c r="J869">
        <v>1</v>
      </c>
      <c r="K869">
        <v>41.3</v>
      </c>
      <c r="L869">
        <v>30</v>
      </c>
      <c r="M869">
        <v>10</v>
      </c>
      <c r="N869">
        <v>24</v>
      </c>
      <c r="O869" s="31" t="s">
        <v>451</v>
      </c>
      <c r="P869" s="35" t="s">
        <v>455</v>
      </c>
      <c r="Q869">
        <v>4</v>
      </c>
      <c r="R869">
        <v>40</v>
      </c>
      <c r="S869" s="15" t="s">
        <v>34</v>
      </c>
      <c r="T869" t="s">
        <v>558</v>
      </c>
      <c r="U869">
        <v>10</v>
      </c>
      <c r="V869">
        <v>9</v>
      </c>
      <c r="W869">
        <v>8</v>
      </c>
      <c r="X869">
        <v>9</v>
      </c>
      <c r="AA869">
        <v>1059</v>
      </c>
      <c r="AB869" t="s">
        <v>1061</v>
      </c>
    </row>
    <row r="870" spans="1:29" hidden="1" x14ac:dyDescent="0.25">
      <c r="A870" s="17" t="s">
        <v>241</v>
      </c>
      <c r="B870" s="17" t="s">
        <v>271</v>
      </c>
      <c r="C870">
        <v>87</v>
      </c>
      <c r="D870">
        <v>9</v>
      </c>
      <c r="E870" s="29" t="str">
        <f>VLOOKUP(U870, method!$A$1:$B$15, 2, 0)</f>
        <v>留後</v>
      </c>
      <c r="F870">
        <v>12</v>
      </c>
      <c r="G870">
        <v>117</v>
      </c>
      <c r="H870" s="46">
        <v>1200</v>
      </c>
      <c r="I870" s="25" t="s">
        <v>26</v>
      </c>
      <c r="J870">
        <v>1</v>
      </c>
      <c r="K870">
        <v>10.220000000000001</v>
      </c>
      <c r="L870">
        <v>16</v>
      </c>
      <c r="M870">
        <v>10</v>
      </c>
      <c r="N870">
        <v>24</v>
      </c>
      <c r="O870" s="30" t="s">
        <v>445</v>
      </c>
      <c r="P870" s="35" t="s">
        <v>436</v>
      </c>
      <c r="Q870">
        <v>4</v>
      </c>
      <c r="R870">
        <v>42</v>
      </c>
      <c r="S870" s="15" t="s">
        <v>34</v>
      </c>
      <c r="T870" t="s">
        <v>473</v>
      </c>
      <c r="U870">
        <v>11</v>
      </c>
      <c r="V870">
        <v>11</v>
      </c>
      <c r="W870">
        <v>9</v>
      </c>
      <c r="AA870">
        <v>1060</v>
      </c>
      <c r="AB870" t="s">
        <v>1061</v>
      </c>
    </row>
    <row r="871" spans="1:29" hidden="1" x14ac:dyDescent="0.25">
      <c r="A871" s="17" t="s">
        <v>241</v>
      </c>
      <c r="B871" s="17" t="s">
        <v>271</v>
      </c>
      <c r="C871">
        <v>25</v>
      </c>
      <c r="D871">
        <v>7</v>
      </c>
      <c r="E871" s="27" t="str">
        <f>VLOOKUP(U871, method!$A$1:$B$15, 2, 0)</f>
        <v>中後</v>
      </c>
      <c r="F871">
        <v>8</v>
      </c>
      <c r="G871">
        <v>118</v>
      </c>
      <c r="H871" s="46">
        <v>1400</v>
      </c>
      <c r="I871" s="15" t="s">
        <v>390</v>
      </c>
      <c r="J871">
        <v>1</v>
      </c>
      <c r="K871">
        <v>22.74</v>
      </c>
      <c r="L871">
        <v>15</v>
      </c>
      <c r="M871">
        <v>9</v>
      </c>
      <c r="N871">
        <v>24</v>
      </c>
      <c r="O871" t="s">
        <v>491</v>
      </c>
      <c r="P871" s="35" t="s">
        <v>436</v>
      </c>
      <c r="Q871">
        <v>4</v>
      </c>
      <c r="R871">
        <v>43</v>
      </c>
      <c r="S871" s="15" t="s">
        <v>34</v>
      </c>
      <c r="T871" t="s">
        <v>519</v>
      </c>
      <c r="U871">
        <v>9</v>
      </c>
      <c r="V871">
        <v>10</v>
      </c>
      <c r="W871">
        <v>10</v>
      </c>
      <c r="X871">
        <v>7</v>
      </c>
      <c r="AA871">
        <v>1041</v>
      </c>
      <c r="AB871" t="s">
        <v>1061</v>
      </c>
    </row>
    <row r="872" spans="1:29" hidden="1" x14ac:dyDescent="0.25">
      <c r="A872" s="17" t="s">
        <v>241</v>
      </c>
      <c r="B872" s="17" t="s">
        <v>271</v>
      </c>
      <c r="C872">
        <v>100</v>
      </c>
      <c r="D872" s="33">
        <v>3</v>
      </c>
      <c r="E872" s="29" t="str">
        <f>VLOOKUP(U872, method!$A$1:$B$15, 2, 0)</f>
        <v>留後</v>
      </c>
      <c r="F872">
        <v>11</v>
      </c>
      <c r="G872">
        <v>118</v>
      </c>
      <c r="H872" s="46">
        <v>1200</v>
      </c>
      <c r="I872" s="18" t="s">
        <v>201</v>
      </c>
      <c r="J872">
        <v>1</v>
      </c>
      <c r="K872">
        <v>10.49</v>
      </c>
      <c r="L872">
        <v>8</v>
      </c>
      <c r="M872">
        <v>9</v>
      </c>
      <c r="N872">
        <v>24</v>
      </c>
      <c r="O872" t="s">
        <v>545</v>
      </c>
      <c r="P872" s="36" t="s">
        <v>440</v>
      </c>
      <c r="Q872">
        <v>4</v>
      </c>
      <c r="R872">
        <v>43</v>
      </c>
      <c r="S872" s="15" t="s">
        <v>34</v>
      </c>
      <c r="T872" t="s">
        <v>558</v>
      </c>
      <c r="U872">
        <v>11</v>
      </c>
      <c r="V872">
        <v>11</v>
      </c>
      <c r="W872">
        <v>3</v>
      </c>
      <c r="AA872">
        <v>1039</v>
      </c>
      <c r="AB872" t="s">
        <v>1431</v>
      </c>
    </row>
    <row r="873" spans="1:29" hidden="1" x14ac:dyDescent="0.25">
      <c r="A873" s="17" t="s">
        <v>241</v>
      </c>
      <c r="B873" s="17" t="s">
        <v>271</v>
      </c>
      <c r="C873">
        <v>89</v>
      </c>
      <c r="D873">
        <v>7</v>
      </c>
      <c r="E873" s="27" t="str">
        <f>VLOOKUP(U873, method!$A$1:$B$15, 2, 0)</f>
        <v>中後</v>
      </c>
      <c r="F873">
        <v>6</v>
      </c>
      <c r="G873">
        <v>125</v>
      </c>
      <c r="H873" s="46">
        <v>1200</v>
      </c>
      <c r="I873" s="15" t="s">
        <v>391</v>
      </c>
      <c r="J873">
        <v>1</v>
      </c>
      <c r="K873">
        <v>10.86</v>
      </c>
      <c r="L873">
        <v>4</v>
      </c>
      <c r="M873">
        <v>7</v>
      </c>
      <c r="N873">
        <v>24</v>
      </c>
      <c r="O873" s="31" t="s">
        <v>439</v>
      </c>
      <c r="P873" s="35" t="s">
        <v>455</v>
      </c>
      <c r="Q873">
        <v>4</v>
      </c>
      <c r="R873">
        <v>47</v>
      </c>
      <c r="S873" s="15" t="s">
        <v>34</v>
      </c>
      <c r="T873">
        <v>4</v>
      </c>
      <c r="U873">
        <v>9</v>
      </c>
      <c r="V873">
        <v>8</v>
      </c>
      <c r="W873">
        <v>7</v>
      </c>
      <c r="AA873">
        <v>1057</v>
      </c>
      <c r="AB873" t="s">
        <v>346</v>
      </c>
    </row>
    <row r="874" spans="1:29" hidden="1" x14ac:dyDescent="0.25">
      <c r="A874" s="17" t="s">
        <v>241</v>
      </c>
      <c r="B874" s="17" t="s">
        <v>271</v>
      </c>
      <c r="C874">
        <v>69</v>
      </c>
      <c r="D874">
        <v>11</v>
      </c>
      <c r="E874" s="29" t="str">
        <f>VLOOKUP(U874, method!$A$1:$B$15, 2, 0)</f>
        <v>留後</v>
      </c>
      <c r="F874">
        <v>12</v>
      </c>
      <c r="G874">
        <v>127</v>
      </c>
      <c r="H874" s="46">
        <v>1200</v>
      </c>
      <c r="I874" s="15" t="s">
        <v>391</v>
      </c>
      <c r="J874">
        <v>1</v>
      </c>
      <c r="K874">
        <v>12.04</v>
      </c>
      <c r="L874">
        <v>20</v>
      </c>
      <c r="M874">
        <v>12</v>
      </c>
      <c r="N874">
        <v>23</v>
      </c>
      <c r="O874" s="31" t="s">
        <v>435</v>
      </c>
      <c r="P874" s="35" t="s">
        <v>455</v>
      </c>
      <c r="Q874">
        <v>4</v>
      </c>
      <c r="R874">
        <v>50</v>
      </c>
      <c r="S874" s="15" t="s">
        <v>34</v>
      </c>
      <c r="T874" t="s">
        <v>679</v>
      </c>
      <c r="U874">
        <v>11</v>
      </c>
      <c r="V874">
        <v>12</v>
      </c>
      <c r="W874">
        <v>11</v>
      </c>
      <c r="AA874">
        <v>1036</v>
      </c>
      <c r="AB874" t="s">
        <v>346</v>
      </c>
    </row>
    <row r="875" spans="1:29" hidden="1" x14ac:dyDescent="0.25">
      <c r="A875" s="17" t="s">
        <v>241</v>
      </c>
      <c r="B875" s="17" t="s">
        <v>271</v>
      </c>
      <c r="C875">
        <v>69</v>
      </c>
      <c r="D875">
        <v>14</v>
      </c>
      <c r="E875" s="29" t="str">
        <f>VLOOKUP(U875, method!$A$1:$B$15, 2, 0)</f>
        <v>留後</v>
      </c>
      <c r="F875">
        <v>12</v>
      </c>
      <c r="G875">
        <v>128</v>
      </c>
      <c r="H875" s="46">
        <v>1400</v>
      </c>
      <c r="I875" s="16" t="s">
        <v>71</v>
      </c>
      <c r="J875">
        <v>1</v>
      </c>
      <c r="K875">
        <v>23.91</v>
      </c>
      <c r="L875">
        <v>26</v>
      </c>
      <c r="M875">
        <v>11</v>
      </c>
      <c r="N875">
        <v>23</v>
      </c>
      <c r="O875" t="s">
        <v>532</v>
      </c>
      <c r="P875" s="35" t="s">
        <v>455</v>
      </c>
      <c r="Q875">
        <v>4</v>
      </c>
      <c r="R875">
        <v>52</v>
      </c>
      <c r="S875" s="15" t="s">
        <v>34</v>
      </c>
      <c r="T875" t="s">
        <v>476</v>
      </c>
      <c r="U875">
        <v>11</v>
      </c>
      <c r="V875">
        <v>13</v>
      </c>
      <c r="W875">
        <v>14</v>
      </c>
      <c r="X875">
        <v>14</v>
      </c>
      <c r="AA875">
        <v>1043</v>
      </c>
      <c r="AB875" t="s">
        <v>346</v>
      </c>
    </row>
    <row r="876" spans="1:29" hidden="1" x14ac:dyDescent="0.25">
      <c r="A876" s="17" t="s">
        <v>241</v>
      </c>
      <c r="B876" s="17" t="s">
        <v>271</v>
      </c>
      <c r="C876">
        <v>9.1</v>
      </c>
      <c r="D876">
        <v>7</v>
      </c>
      <c r="E876" s="27" t="str">
        <f>VLOOKUP(U876, method!$A$1:$B$15, 2, 0)</f>
        <v>中後</v>
      </c>
      <c r="F876">
        <v>4</v>
      </c>
      <c r="G876">
        <v>123</v>
      </c>
      <c r="H876" s="46">
        <v>1000</v>
      </c>
      <c r="I876" s="15" t="s">
        <v>391</v>
      </c>
      <c r="J876">
        <v>0</v>
      </c>
      <c r="K876">
        <v>57.54</v>
      </c>
      <c r="L876">
        <v>5</v>
      </c>
      <c r="M876">
        <v>11</v>
      </c>
      <c r="N876">
        <v>23</v>
      </c>
      <c r="O876" t="s">
        <v>631</v>
      </c>
      <c r="P876" s="35" t="s">
        <v>455</v>
      </c>
      <c r="Q876">
        <v>4</v>
      </c>
      <c r="R876">
        <v>52</v>
      </c>
      <c r="S876" s="15" t="s">
        <v>34</v>
      </c>
      <c r="T876" t="s">
        <v>548</v>
      </c>
      <c r="U876">
        <v>9</v>
      </c>
      <c r="V876">
        <v>11</v>
      </c>
      <c r="W876">
        <v>7</v>
      </c>
      <c r="AA876">
        <v>1056</v>
      </c>
      <c r="AB876" t="s">
        <v>596</v>
      </c>
    </row>
    <row r="877" spans="1:29" hidden="1" x14ac:dyDescent="0.25">
      <c r="A877" s="17" t="s">
        <v>241</v>
      </c>
      <c r="B877" s="17" t="s">
        <v>271</v>
      </c>
      <c r="C877" t="s">
        <v>463</v>
      </c>
      <c r="D877" t="s">
        <v>724</v>
      </c>
      <c r="F877" t="s">
        <v>463</v>
      </c>
      <c r="G877">
        <v>118</v>
      </c>
      <c r="H877" s="46">
        <v>1000</v>
      </c>
      <c r="I877" s="15" t="s">
        <v>441</v>
      </c>
      <c r="J877" t="s">
        <v>463</v>
      </c>
      <c r="L877">
        <v>13</v>
      </c>
      <c r="M877">
        <v>5</v>
      </c>
      <c r="N877">
        <v>23</v>
      </c>
      <c r="O877" t="s">
        <v>532</v>
      </c>
      <c r="P877" s="36" t="s">
        <v>440</v>
      </c>
      <c r="Q877">
        <v>4</v>
      </c>
      <c r="R877">
        <v>52</v>
      </c>
      <c r="S877" s="15" t="s">
        <v>34</v>
      </c>
      <c r="T877" t="s">
        <v>463</v>
      </c>
      <c r="U877" t="s">
        <v>463</v>
      </c>
      <c r="AA877" t="s">
        <v>463</v>
      </c>
      <c r="AB877" t="s">
        <v>463</v>
      </c>
      <c r="AC877" t="s">
        <v>463</v>
      </c>
    </row>
    <row r="878" spans="1:29" hidden="1" x14ac:dyDescent="0.25">
      <c r="A878" s="17" t="s">
        <v>241</v>
      </c>
      <c r="B878" s="18" t="s">
        <v>274</v>
      </c>
      <c r="C878">
        <v>9.5</v>
      </c>
      <c r="D878" s="33">
        <v>3</v>
      </c>
      <c r="E878" s="26" t="str">
        <f>VLOOKUP(U878, method!$A$1:$B$15, 2, 0)</f>
        <v>放頭</v>
      </c>
      <c r="F878">
        <v>5</v>
      </c>
      <c r="G878">
        <v>116</v>
      </c>
      <c r="H878" s="44">
        <v>1650</v>
      </c>
      <c r="I878" s="25" t="s">
        <v>26</v>
      </c>
      <c r="J878">
        <v>1</v>
      </c>
      <c r="K878">
        <v>39.700000000000003</v>
      </c>
      <c r="L878">
        <v>25</v>
      </c>
      <c r="M878">
        <v>6</v>
      </c>
      <c r="N878">
        <v>25</v>
      </c>
      <c r="O878" s="31" t="s">
        <v>435</v>
      </c>
      <c r="P878" s="35" t="s">
        <v>436</v>
      </c>
      <c r="Q878">
        <v>4</v>
      </c>
      <c r="R878">
        <v>41</v>
      </c>
      <c r="S878" s="20" t="s">
        <v>27</v>
      </c>
      <c r="T878" s="10" t="s">
        <v>442</v>
      </c>
      <c r="U878">
        <v>2</v>
      </c>
      <c r="V878">
        <v>4</v>
      </c>
      <c r="W878">
        <v>3</v>
      </c>
      <c r="X878">
        <v>3</v>
      </c>
      <c r="AA878">
        <v>1054</v>
      </c>
      <c r="AB878" t="s">
        <v>463</v>
      </c>
    </row>
    <row r="879" spans="1:29" hidden="1" x14ac:dyDescent="0.25">
      <c r="A879" s="17" t="s">
        <v>241</v>
      </c>
      <c r="B879" s="18" t="s">
        <v>274</v>
      </c>
      <c r="C879">
        <v>17</v>
      </c>
      <c r="D879" s="34">
        <v>4</v>
      </c>
      <c r="E879" s="26" t="str">
        <f>VLOOKUP(U879, method!$A$1:$B$15, 2, 0)</f>
        <v>放頭</v>
      </c>
      <c r="F879">
        <v>10</v>
      </c>
      <c r="G879">
        <v>119</v>
      </c>
      <c r="H879" s="44">
        <v>1650</v>
      </c>
      <c r="I879" s="17" t="s">
        <v>512</v>
      </c>
      <c r="J879">
        <v>1</v>
      </c>
      <c r="K879">
        <v>40.49</v>
      </c>
      <c r="L879">
        <v>11</v>
      </c>
      <c r="M879">
        <v>6</v>
      </c>
      <c r="N879">
        <v>25</v>
      </c>
      <c r="O879" s="30" t="s">
        <v>445</v>
      </c>
      <c r="P879" s="35" t="s">
        <v>436</v>
      </c>
      <c r="Q879">
        <v>4</v>
      </c>
      <c r="R879">
        <v>43</v>
      </c>
      <c r="S879" s="20" t="s">
        <v>27</v>
      </c>
      <c r="T879">
        <v>5</v>
      </c>
      <c r="U879">
        <v>1</v>
      </c>
      <c r="V879">
        <v>3</v>
      </c>
      <c r="W879">
        <v>4</v>
      </c>
      <c r="X879">
        <v>4</v>
      </c>
      <c r="AA879">
        <v>1053</v>
      </c>
      <c r="AB879" t="s">
        <v>463</v>
      </c>
    </row>
    <row r="880" spans="1:29" hidden="1" x14ac:dyDescent="0.25">
      <c r="A880" s="17" t="s">
        <v>241</v>
      </c>
      <c r="B880" s="18" t="s">
        <v>274</v>
      </c>
      <c r="C880">
        <v>11</v>
      </c>
      <c r="D880">
        <v>11</v>
      </c>
      <c r="E880" s="28" t="str">
        <f>VLOOKUP(U880, method!$A$1:$B$15, 2, 0)</f>
        <v>中前</v>
      </c>
      <c r="F880">
        <v>11</v>
      </c>
      <c r="G880">
        <v>118</v>
      </c>
      <c r="H880" s="44">
        <v>1650</v>
      </c>
      <c r="I880" s="17" t="s">
        <v>512</v>
      </c>
      <c r="J880">
        <v>1</v>
      </c>
      <c r="K880">
        <v>42.96</v>
      </c>
      <c r="L880">
        <v>14</v>
      </c>
      <c r="M880">
        <v>5</v>
      </c>
      <c r="N880">
        <v>25</v>
      </c>
      <c r="O880" s="30" t="s">
        <v>445</v>
      </c>
      <c r="P880" s="35" t="s">
        <v>436</v>
      </c>
      <c r="Q880">
        <v>4</v>
      </c>
      <c r="R880">
        <v>45</v>
      </c>
      <c r="S880" s="20" t="s">
        <v>27</v>
      </c>
      <c r="T880">
        <v>20</v>
      </c>
      <c r="U880">
        <v>6</v>
      </c>
      <c r="V880">
        <v>8</v>
      </c>
      <c r="W880">
        <v>10</v>
      </c>
      <c r="X880">
        <v>11</v>
      </c>
      <c r="AA880">
        <v>1051</v>
      </c>
      <c r="AB880" t="s">
        <v>463</v>
      </c>
    </row>
    <row r="881" spans="1:28" hidden="1" x14ac:dyDescent="0.25">
      <c r="A881" s="17" t="s">
        <v>241</v>
      </c>
      <c r="B881" s="18" t="s">
        <v>274</v>
      </c>
      <c r="C881">
        <v>7.6</v>
      </c>
      <c r="D881">
        <v>9</v>
      </c>
      <c r="E881" s="28" t="str">
        <f>VLOOKUP(U881, method!$A$1:$B$15, 2, 0)</f>
        <v>中前</v>
      </c>
      <c r="F881">
        <v>2</v>
      </c>
      <c r="G881">
        <v>120</v>
      </c>
      <c r="H881" s="44">
        <v>1650</v>
      </c>
      <c r="I881" s="17" t="s">
        <v>512</v>
      </c>
      <c r="J881">
        <v>1</v>
      </c>
      <c r="K881">
        <v>40.340000000000003</v>
      </c>
      <c r="L881">
        <v>23</v>
      </c>
      <c r="M881">
        <v>4</v>
      </c>
      <c r="N881">
        <v>25</v>
      </c>
      <c r="O881" s="31" t="s">
        <v>435</v>
      </c>
      <c r="P881" s="35" t="s">
        <v>455</v>
      </c>
      <c r="Q881">
        <v>4</v>
      </c>
      <c r="R881">
        <v>47</v>
      </c>
      <c r="S881" s="20" t="s">
        <v>27</v>
      </c>
      <c r="T881" t="s">
        <v>664</v>
      </c>
      <c r="U881">
        <v>7</v>
      </c>
      <c r="V881">
        <v>8</v>
      </c>
      <c r="W881">
        <v>8</v>
      </c>
      <c r="X881">
        <v>9</v>
      </c>
      <c r="AA881">
        <v>1062</v>
      </c>
      <c r="AB881" t="s">
        <v>463</v>
      </c>
    </row>
    <row r="882" spans="1:28" hidden="1" x14ac:dyDescent="0.25">
      <c r="A882" s="17" t="s">
        <v>241</v>
      </c>
      <c r="B882" s="18" t="s">
        <v>274</v>
      </c>
      <c r="C882">
        <v>11</v>
      </c>
      <c r="D882">
        <v>6</v>
      </c>
      <c r="E882" s="26" t="str">
        <f>VLOOKUP(U882, method!$A$1:$B$15, 2, 0)</f>
        <v>放頭</v>
      </c>
      <c r="F882">
        <v>4</v>
      </c>
      <c r="G882">
        <v>121</v>
      </c>
      <c r="H882" s="44">
        <v>1650</v>
      </c>
      <c r="I882" s="17" t="s">
        <v>512</v>
      </c>
      <c r="J882">
        <v>1</v>
      </c>
      <c r="K882">
        <v>38.840000000000003</v>
      </c>
      <c r="L882">
        <v>2</v>
      </c>
      <c r="M882">
        <v>4</v>
      </c>
      <c r="N882">
        <v>25</v>
      </c>
      <c r="O882" s="31" t="s">
        <v>451</v>
      </c>
      <c r="P882" s="35" t="s">
        <v>436</v>
      </c>
      <c r="Q882">
        <v>4</v>
      </c>
      <c r="R882">
        <v>49</v>
      </c>
      <c r="S882" s="20" t="s">
        <v>27</v>
      </c>
      <c r="T882" s="10" t="s">
        <v>498</v>
      </c>
      <c r="U882">
        <v>3</v>
      </c>
      <c r="V882">
        <v>3</v>
      </c>
      <c r="W882">
        <v>3</v>
      </c>
      <c r="X882">
        <v>6</v>
      </c>
      <c r="AA882">
        <v>1052</v>
      </c>
      <c r="AB882" t="s">
        <v>463</v>
      </c>
    </row>
    <row r="883" spans="1:28" hidden="1" x14ac:dyDescent="0.25">
      <c r="A883" s="17" t="s">
        <v>241</v>
      </c>
      <c r="B883" s="18" t="s">
        <v>274</v>
      </c>
      <c r="C883">
        <v>8.3000000000000007</v>
      </c>
      <c r="D883">
        <v>7</v>
      </c>
      <c r="E883" s="26" t="str">
        <f>VLOOKUP(U883, method!$A$1:$B$15, 2, 0)</f>
        <v>放頭</v>
      </c>
      <c r="F883">
        <v>7</v>
      </c>
      <c r="G883">
        <v>123</v>
      </c>
      <c r="H883" s="44">
        <v>1650</v>
      </c>
      <c r="I883" s="17" t="s">
        <v>512</v>
      </c>
      <c r="J883">
        <v>1</v>
      </c>
      <c r="K883">
        <v>41.45</v>
      </c>
      <c r="L883">
        <v>5</v>
      </c>
      <c r="M883">
        <v>3</v>
      </c>
      <c r="N883">
        <v>25</v>
      </c>
      <c r="O883" s="31" t="s">
        <v>451</v>
      </c>
      <c r="P883" s="35" t="s">
        <v>455</v>
      </c>
      <c r="Q883">
        <v>4</v>
      </c>
      <c r="R883">
        <v>51</v>
      </c>
      <c r="S883" s="20" t="s">
        <v>27</v>
      </c>
      <c r="T883">
        <v>4</v>
      </c>
      <c r="U883">
        <v>1</v>
      </c>
      <c r="V883">
        <v>1</v>
      </c>
      <c r="W883">
        <v>1</v>
      </c>
      <c r="X883">
        <v>7</v>
      </c>
      <c r="AA883">
        <v>1052</v>
      </c>
      <c r="AB883" t="s">
        <v>162</v>
      </c>
    </row>
    <row r="884" spans="1:28" hidden="1" x14ac:dyDescent="0.25">
      <c r="A884" s="17" t="s">
        <v>241</v>
      </c>
      <c r="B884" s="18" t="s">
        <v>274</v>
      </c>
      <c r="C884">
        <v>13</v>
      </c>
      <c r="D884">
        <v>12</v>
      </c>
      <c r="E884" s="26" t="str">
        <f>VLOOKUP(U884, method!$A$1:$B$15, 2, 0)</f>
        <v>放頭</v>
      </c>
      <c r="F884">
        <v>10</v>
      </c>
      <c r="G884">
        <v>128</v>
      </c>
      <c r="H884" s="44">
        <v>1650</v>
      </c>
      <c r="I884" s="25" t="s">
        <v>26</v>
      </c>
      <c r="J884">
        <v>1</v>
      </c>
      <c r="K884">
        <v>41.76</v>
      </c>
      <c r="L884">
        <v>19</v>
      </c>
      <c r="M884">
        <v>2</v>
      </c>
      <c r="N884">
        <v>25</v>
      </c>
      <c r="O884" s="30" t="s">
        <v>445</v>
      </c>
      <c r="P884" s="35" t="s">
        <v>455</v>
      </c>
      <c r="Q884">
        <v>4</v>
      </c>
      <c r="R884">
        <v>53</v>
      </c>
      <c r="S884" s="20" t="s">
        <v>27</v>
      </c>
      <c r="T884" t="s">
        <v>1299</v>
      </c>
      <c r="U884">
        <v>1</v>
      </c>
      <c r="V884">
        <v>2</v>
      </c>
      <c r="W884">
        <v>2</v>
      </c>
      <c r="X884">
        <v>12</v>
      </c>
      <c r="AA884">
        <v>1066</v>
      </c>
      <c r="AB884" t="s">
        <v>1441</v>
      </c>
    </row>
    <row r="885" spans="1:28" hidden="1" x14ac:dyDescent="0.25">
      <c r="A885" s="17" t="s">
        <v>241</v>
      </c>
      <c r="B885" s="18" t="s">
        <v>274</v>
      </c>
      <c r="C885">
        <v>5.5</v>
      </c>
      <c r="D885" s="34">
        <v>4</v>
      </c>
      <c r="E885" s="26" t="str">
        <f>VLOOKUP(U885, method!$A$1:$B$15, 2, 0)</f>
        <v>放頭</v>
      </c>
      <c r="F885">
        <v>2</v>
      </c>
      <c r="G885">
        <v>125</v>
      </c>
      <c r="H885" s="44">
        <v>1650</v>
      </c>
      <c r="I885" s="17" t="s">
        <v>512</v>
      </c>
      <c r="J885">
        <v>1</v>
      </c>
      <c r="K885">
        <v>40.6</v>
      </c>
      <c r="L885">
        <v>15</v>
      </c>
      <c r="M885">
        <v>1</v>
      </c>
      <c r="N885">
        <v>25</v>
      </c>
      <c r="O885" s="30" t="s">
        <v>445</v>
      </c>
      <c r="P885" s="35" t="s">
        <v>455</v>
      </c>
      <c r="Q885">
        <v>4</v>
      </c>
      <c r="R885">
        <v>53</v>
      </c>
      <c r="S885" s="20" t="s">
        <v>27</v>
      </c>
      <c r="T885">
        <v>3</v>
      </c>
      <c r="U885">
        <v>1</v>
      </c>
      <c r="V885">
        <v>2</v>
      </c>
      <c r="W885">
        <v>2</v>
      </c>
      <c r="X885">
        <v>4</v>
      </c>
      <c r="AA885">
        <v>1058</v>
      </c>
      <c r="AB885" t="s">
        <v>463</v>
      </c>
    </row>
    <row r="886" spans="1:28" hidden="1" x14ac:dyDescent="0.25">
      <c r="A886" s="17" t="s">
        <v>241</v>
      </c>
      <c r="B886" s="18" t="s">
        <v>274</v>
      </c>
      <c r="C886">
        <v>14</v>
      </c>
      <c r="D886" s="33">
        <v>2</v>
      </c>
      <c r="E886" s="26" t="str">
        <f>VLOOKUP(U886, method!$A$1:$B$15, 2, 0)</f>
        <v>放頭</v>
      </c>
      <c r="F886">
        <v>6</v>
      </c>
      <c r="G886">
        <v>125</v>
      </c>
      <c r="H886" s="44">
        <v>1650</v>
      </c>
      <c r="I886" s="17" t="s">
        <v>512</v>
      </c>
      <c r="J886">
        <v>1</v>
      </c>
      <c r="K886">
        <v>40.229999999999997</v>
      </c>
      <c r="L886">
        <v>26</v>
      </c>
      <c r="M886">
        <v>12</v>
      </c>
      <c r="N886">
        <v>24</v>
      </c>
      <c r="O886" s="31" t="s">
        <v>451</v>
      </c>
      <c r="P886" s="35" t="s">
        <v>455</v>
      </c>
      <c r="Q886">
        <v>4</v>
      </c>
      <c r="R886">
        <v>53</v>
      </c>
      <c r="S886" s="20" t="s">
        <v>27</v>
      </c>
      <c r="T886" s="10">
        <v>2</v>
      </c>
      <c r="U886">
        <v>1</v>
      </c>
      <c r="V886">
        <v>1</v>
      </c>
      <c r="W886">
        <v>1</v>
      </c>
      <c r="X886">
        <v>2</v>
      </c>
      <c r="AA886">
        <v>1052</v>
      </c>
      <c r="AB886" t="s">
        <v>463</v>
      </c>
    </row>
    <row r="887" spans="1:28" hidden="1" x14ac:dyDescent="0.25">
      <c r="A887" s="17" t="s">
        <v>241</v>
      </c>
      <c r="B887" s="18" t="s">
        <v>274</v>
      </c>
      <c r="C887">
        <v>67</v>
      </c>
      <c r="D887" s="34">
        <v>4</v>
      </c>
      <c r="E887" s="26" t="str">
        <f>VLOOKUP(U887, method!$A$1:$B$15, 2, 0)</f>
        <v>放頭</v>
      </c>
      <c r="F887">
        <v>3</v>
      </c>
      <c r="G887">
        <v>128</v>
      </c>
      <c r="H887" s="44">
        <v>1650</v>
      </c>
      <c r="I887" s="17" t="s">
        <v>512</v>
      </c>
      <c r="J887">
        <v>1</v>
      </c>
      <c r="K887">
        <v>40.54</v>
      </c>
      <c r="L887">
        <v>6</v>
      </c>
      <c r="M887">
        <v>11</v>
      </c>
      <c r="N887">
        <v>24</v>
      </c>
      <c r="O887" s="31" t="s">
        <v>439</v>
      </c>
      <c r="P887" s="35" t="s">
        <v>455</v>
      </c>
      <c r="Q887">
        <v>4</v>
      </c>
      <c r="R887">
        <v>54</v>
      </c>
      <c r="S887" s="20" t="s">
        <v>27</v>
      </c>
      <c r="T887" s="10">
        <v>2</v>
      </c>
      <c r="U887">
        <v>1</v>
      </c>
      <c r="V887">
        <v>1</v>
      </c>
      <c r="W887">
        <v>1</v>
      </c>
      <c r="X887">
        <v>4</v>
      </c>
      <c r="AA887">
        <v>1046</v>
      </c>
      <c r="AB887" t="s">
        <v>463</v>
      </c>
    </row>
    <row r="888" spans="1:28" hidden="1" x14ac:dyDescent="0.25">
      <c r="A888" s="17" t="s">
        <v>241</v>
      </c>
      <c r="B888" s="18" t="s">
        <v>274</v>
      </c>
      <c r="C888">
        <v>125</v>
      </c>
      <c r="D888">
        <v>9</v>
      </c>
      <c r="E888" s="27" t="str">
        <f>VLOOKUP(U888, method!$A$1:$B$15, 2, 0)</f>
        <v>中後</v>
      </c>
      <c r="F888">
        <v>11</v>
      </c>
      <c r="G888">
        <v>130</v>
      </c>
      <c r="H888" s="44">
        <v>1650</v>
      </c>
      <c r="I888" s="17" t="s">
        <v>512</v>
      </c>
      <c r="J888">
        <v>1</v>
      </c>
      <c r="K888">
        <v>40.94</v>
      </c>
      <c r="L888">
        <v>16</v>
      </c>
      <c r="M888">
        <v>10</v>
      </c>
      <c r="N888">
        <v>24</v>
      </c>
      <c r="O888" s="30" t="s">
        <v>445</v>
      </c>
      <c r="P888" s="35" t="s">
        <v>455</v>
      </c>
      <c r="Q888">
        <v>4</v>
      </c>
      <c r="R888">
        <v>56</v>
      </c>
      <c r="S888" s="20" t="s">
        <v>27</v>
      </c>
      <c r="T888" t="s">
        <v>548</v>
      </c>
      <c r="U888">
        <v>10</v>
      </c>
      <c r="V888">
        <v>9</v>
      </c>
      <c r="W888">
        <v>10</v>
      </c>
      <c r="X888">
        <v>9</v>
      </c>
      <c r="AA888">
        <v>1053</v>
      </c>
      <c r="AB888" t="s">
        <v>463</v>
      </c>
    </row>
    <row r="889" spans="1:28" hidden="1" x14ac:dyDescent="0.25">
      <c r="A889" s="17" t="s">
        <v>241</v>
      </c>
      <c r="B889" s="18" t="s">
        <v>274</v>
      </c>
      <c r="C889">
        <v>54</v>
      </c>
      <c r="D889">
        <v>14</v>
      </c>
      <c r="E889" s="28" t="str">
        <f>VLOOKUP(U889, method!$A$1:$B$15, 2, 0)</f>
        <v>中前</v>
      </c>
      <c r="F889">
        <v>4</v>
      </c>
      <c r="G889">
        <v>132</v>
      </c>
      <c r="H889" s="34">
        <v>1600</v>
      </c>
      <c r="I889" s="17" t="s">
        <v>512</v>
      </c>
      <c r="J889">
        <v>1</v>
      </c>
      <c r="K889">
        <v>36.090000000000003</v>
      </c>
      <c r="L889">
        <v>6</v>
      </c>
      <c r="M889">
        <v>7</v>
      </c>
      <c r="N889">
        <v>24</v>
      </c>
      <c r="O889" t="s">
        <v>532</v>
      </c>
      <c r="P889" s="35" t="s">
        <v>436</v>
      </c>
      <c r="Q889">
        <v>4</v>
      </c>
      <c r="R889">
        <v>60</v>
      </c>
      <c r="S889" s="20" t="s">
        <v>27</v>
      </c>
      <c r="T889">
        <v>13</v>
      </c>
      <c r="U889">
        <v>4</v>
      </c>
      <c r="V889">
        <v>6</v>
      </c>
      <c r="W889">
        <v>7</v>
      </c>
      <c r="X889">
        <v>14</v>
      </c>
      <c r="AA889">
        <v>1076</v>
      </c>
      <c r="AB889" t="s">
        <v>162</v>
      </c>
    </row>
    <row r="890" spans="1:28" hidden="1" x14ac:dyDescent="0.25">
      <c r="A890" s="17" t="s">
        <v>241</v>
      </c>
      <c r="B890" s="18" t="s">
        <v>274</v>
      </c>
      <c r="C890">
        <v>79</v>
      </c>
      <c r="D890">
        <v>13</v>
      </c>
      <c r="E890" s="26" t="str">
        <f>VLOOKUP(U890, method!$A$1:$B$15, 2, 0)</f>
        <v>放頭</v>
      </c>
      <c r="F890">
        <v>9</v>
      </c>
      <c r="G890">
        <v>118</v>
      </c>
      <c r="H890" s="34">
        <v>1600</v>
      </c>
      <c r="I890" s="23" t="s">
        <v>39</v>
      </c>
      <c r="J890">
        <v>1</v>
      </c>
      <c r="K890">
        <v>40.619999999999997</v>
      </c>
      <c r="L890">
        <v>15</v>
      </c>
      <c r="M890">
        <v>6</v>
      </c>
      <c r="N890">
        <v>24</v>
      </c>
      <c r="O890" t="s">
        <v>631</v>
      </c>
      <c r="P890" s="36" t="s">
        <v>698</v>
      </c>
      <c r="Q890">
        <v>3</v>
      </c>
      <c r="R890">
        <v>62</v>
      </c>
      <c r="S890" s="20" t="s">
        <v>27</v>
      </c>
      <c r="T890" t="s">
        <v>1444</v>
      </c>
      <c r="U890">
        <v>2</v>
      </c>
      <c r="V890">
        <v>3</v>
      </c>
      <c r="W890">
        <v>11</v>
      </c>
      <c r="X890">
        <v>13</v>
      </c>
      <c r="AA890">
        <v>1092</v>
      </c>
      <c r="AB890" t="s">
        <v>143</v>
      </c>
    </row>
    <row r="891" spans="1:28" hidden="1" x14ac:dyDescent="0.25">
      <c r="A891" s="17" t="s">
        <v>241</v>
      </c>
      <c r="B891" s="18" t="s">
        <v>274</v>
      </c>
      <c r="C891">
        <v>66</v>
      </c>
      <c r="D891">
        <v>11</v>
      </c>
      <c r="E891" s="27" t="str">
        <f>VLOOKUP(U891, method!$A$1:$B$15, 2, 0)</f>
        <v>中後</v>
      </c>
      <c r="F891">
        <v>4</v>
      </c>
      <c r="G891">
        <v>117</v>
      </c>
      <c r="H891" s="44">
        <v>1650</v>
      </c>
      <c r="I891" s="17" t="s">
        <v>512</v>
      </c>
      <c r="J891">
        <v>1</v>
      </c>
      <c r="K891">
        <v>41.68</v>
      </c>
      <c r="L891">
        <v>22</v>
      </c>
      <c r="M891">
        <v>5</v>
      </c>
      <c r="N891">
        <v>24</v>
      </c>
      <c r="O891" s="31" t="s">
        <v>451</v>
      </c>
      <c r="P891" s="35" t="s">
        <v>455</v>
      </c>
      <c r="Q891">
        <v>3</v>
      </c>
      <c r="R891">
        <v>64</v>
      </c>
      <c r="S891" s="20" t="s">
        <v>27</v>
      </c>
      <c r="T891">
        <v>9</v>
      </c>
      <c r="U891">
        <v>9</v>
      </c>
      <c r="V891">
        <v>10</v>
      </c>
      <c r="W891">
        <v>11</v>
      </c>
      <c r="X891">
        <v>11</v>
      </c>
      <c r="AA891">
        <v>1101</v>
      </c>
      <c r="AB891" t="s">
        <v>143</v>
      </c>
    </row>
    <row r="892" spans="1:28" hidden="1" x14ac:dyDescent="0.25">
      <c r="A892" s="17" t="s">
        <v>241</v>
      </c>
      <c r="B892" s="18" t="s">
        <v>274</v>
      </c>
      <c r="C892">
        <v>31</v>
      </c>
      <c r="D892">
        <v>11</v>
      </c>
      <c r="E892" s="29" t="str">
        <f>VLOOKUP(U892, method!$A$1:$B$15, 2, 0)</f>
        <v>留後</v>
      </c>
      <c r="F892">
        <v>6</v>
      </c>
      <c r="G892">
        <v>118</v>
      </c>
      <c r="H892" s="46">
        <v>1400</v>
      </c>
      <c r="I892" s="17" t="s">
        <v>512</v>
      </c>
      <c r="J892">
        <v>1</v>
      </c>
      <c r="K892">
        <v>22.91</v>
      </c>
      <c r="L892">
        <v>5</v>
      </c>
      <c r="M892">
        <v>5</v>
      </c>
      <c r="N892">
        <v>24</v>
      </c>
      <c r="O892" t="s">
        <v>551</v>
      </c>
      <c r="P892" s="35" t="s">
        <v>455</v>
      </c>
      <c r="Q892">
        <v>3</v>
      </c>
      <c r="R892">
        <v>64</v>
      </c>
      <c r="S892" s="20" t="s">
        <v>27</v>
      </c>
      <c r="T892" t="s">
        <v>480</v>
      </c>
      <c r="U892">
        <v>11</v>
      </c>
      <c r="V892">
        <v>11</v>
      </c>
      <c r="W892">
        <v>10</v>
      </c>
      <c r="X892">
        <v>11</v>
      </c>
      <c r="AA892">
        <v>1104</v>
      </c>
      <c r="AB892" t="s">
        <v>557</v>
      </c>
    </row>
    <row r="893" spans="1:28" hidden="1" x14ac:dyDescent="0.25">
      <c r="A893" s="17" t="s">
        <v>241</v>
      </c>
      <c r="B893" s="19" t="s">
        <v>2580</v>
      </c>
      <c r="C893">
        <v>13</v>
      </c>
      <c r="D893" s="34">
        <v>5</v>
      </c>
      <c r="E893" s="27" t="str">
        <f>VLOOKUP(U893, method!$A$1:$B$15, 2, 0)</f>
        <v>中後</v>
      </c>
      <c r="F893">
        <v>7</v>
      </c>
      <c r="G893">
        <v>135</v>
      </c>
      <c r="H893" s="46">
        <v>1800</v>
      </c>
      <c r="I893" s="19" t="s">
        <v>388</v>
      </c>
      <c r="J893">
        <v>1</v>
      </c>
      <c r="K893">
        <v>47.55</v>
      </c>
      <c r="L893">
        <v>5</v>
      </c>
      <c r="M893">
        <v>7</v>
      </c>
      <c r="N893">
        <v>25</v>
      </c>
      <c r="O893" t="s">
        <v>631</v>
      </c>
      <c r="P893" s="35" t="s">
        <v>436</v>
      </c>
      <c r="Q893">
        <v>4</v>
      </c>
      <c r="R893">
        <v>60</v>
      </c>
      <c r="S893" s="15" t="s">
        <v>103</v>
      </c>
      <c r="T893" s="10" t="s">
        <v>452</v>
      </c>
      <c r="U893">
        <v>9</v>
      </c>
      <c r="V893">
        <v>8</v>
      </c>
      <c r="W893">
        <v>8</v>
      </c>
      <c r="X893">
        <v>6</v>
      </c>
      <c r="Y893">
        <v>5</v>
      </c>
      <c r="AA893">
        <v>1148</v>
      </c>
      <c r="AB893" t="s">
        <v>1447</v>
      </c>
    </row>
    <row r="894" spans="1:28" hidden="1" x14ac:dyDescent="0.25">
      <c r="A894" s="17" t="s">
        <v>241</v>
      </c>
      <c r="B894" s="19" t="s">
        <v>2580</v>
      </c>
      <c r="C894">
        <v>20</v>
      </c>
      <c r="D894" s="34">
        <v>4</v>
      </c>
      <c r="E894" s="29" t="str">
        <f>VLOOKUP(U894, method!$A$1:$B$15, 2, 0)</f>
        <v>留後</v>
      </c>
      <c r="F894">
        <v>11</v>
      </c>
      <c r="G894">
        <v>119</v>
      </c>
      <c r="H894" s="44">
        <v>1650</v>
      </c>
      <c r="I894" s="20" t="s">
        <v>56</v>
      </c>
      <c r="J894">
        <v>1</v>
      </c>
      <c r="K894">
        <v>38.96</v>
      </c>
      <c r="L894">
        <v>28</v>
      </c>
      <c r="M894">
        <v>6</v>
      </c>
      <c r="N894">
        <v>25</v>
      </c>
      <c r="O894" t="s">
        <v>511</v>
      </c>
      <c r="P894" s="36" t="s">
        <v>603</v>
      </c>
      <c r="Q894">
        <v>3</v>
      </c>
      <c r="R894">
        <v>60</v>
      </c>
      <c r="S894" s="15" t="s">
        <v>103</v>
      </c>
      <c r="T894" t="s">
        <v>529</v>
      </c>
      <c r="U894">
        <v>11</v>
      </c>
      <c r="V894">
        <v>11</v>
      </c>
      <c r="W894">
        <v>12</v>
      </c>
      <c r="X894">
        <v>4</v>
      </c>
      <c r="AA894">
        <v>1146</v>
      </c>
      <c r="AB894" t="s">
        <v>1449</v>
      </c>
    </row>
    <row r="895" spans="1:28" hidden="1" x14ac:dyDescent="0.25">
      <c r="A895" s="17" t="s">
        <v>241</v>
      </c>
      <c r="B895" s="19" t="s">
        <v>2580</v>
      </c>
      <c r="C895">
        <v>75</v>
      </c>
      <c r="D895">
        <v>11</v>
      </c>
      <c r="E895" s="28" t="str">
        <f>VLOOKUP(U895, method!$A$1:$B$15, 2, 0)</f>
        <v>中前</v>
      </c>
      <c r="F895">
        <v>8</v>
      </c>
      <c r="G895">
        <v>122</v>
      </c>
      <c r="H895" s="44">
        <v>1650</v>
      </c>
      <c r="I895" s="14" t="s">
        <v>45</v>
      </c>
      <c r="J895">
        <v>1</v>
      </c>
      <c r="K895">
        <v>40.67</v>
      </c>
      <c r="L895">
        <v>11</v>
      </c>
      <c r="M895">
        <v>6</v>
      </c>
      <c r="N895">
        <v>25</v>
      </c>
      <c r="O895" s="30" t="s">
        <v>445</v>
      </c>
      <c r="P895" s="35" t="s">
        <v>436</v>
      </c>
      <c r="Q895">
        <v>3</v>
      </c>
      <c r="R895">
        <v>62</v>
      </c>
      <c r="S895" s="15" t="s">
        <v>103</v>
      </c>
      <c r="T895" t="s">
        <v>519</v>
      </c>
      <c r="U895">
        <v>6</v>
      </c>
      <c r="V895">
        <v>6</v>
      </c>
      <c r="W895">
        <v>7</v>
      </c>
      <c r="X895">
        <v>11</v>
      </c>
      <c r="AA895">
        <v>1156</v>
      </c>
      <c r="AB895" t="s">
        <v>16</v>
      </c>
    </row>
    <row r="896" spans="1:28" hidden="1" x14ac:dyDescent="0.25">
      <c r="A896" s="17" t="s">
        <v>241</v>
      </c>
      <c r="B896" s="19" t="s">
        <v>2580</v>
      </c>
      <c r="C896">
        <v>28</v>
      </c>
      <c r="D896">
        <v>11</v>
      </c>
      <c r="E896" s="27" t="str">
        <f>VLOOKUP(U896, method!$A$1:$B$15, 2, 0)</f>
        <v>中後</v>
      </c>
      <c r="F896">
        <v>8</v>
      </c>
      <c r="G896">
        <v>121</v>
      </c>
      <c r="H896" s="46">
        <v>1200</v>
      </c>
      <c r="I896" s="24" t="s">
        <v>146</v>
      </c>
      <c r="J896">
        <v>1</v>
      </c>
      <c r="K896">
        <v>10.77</v>
      </c>
      <c r="L896">
        <v>28</v>
      </c>
      <c r="M896">
        <v>5</v>
      </c>
      <c r="N896">
        <v>25</v>
      </c>
      <c r="O896" s="31" t="s">
        <v>451</v>
      </c>
      <c r="P896" s="35" t="s">
        <v>436</v>
      </c>
      <c r="Q896">
        <v>3</v>
      </c>
      <c r="R896">
        <v>64</v>
      </c>
      <c r="S896" s="15" t="s">
        <v>103</v>
      </c>
      <c r="T896" t="s">
        <v>533</v>
      </c>
      <c r="U896">
        <v>10</v>
      </c>
      <c r="V896">
        <v>10</v>
      </c>
      <c r="W896">
        <v>11</v>
      </c>
      <c r="AA896">
        <v>1155</v>
      </c>
      <c r="AB896" t="s">
        <v>16</v>
      </c>
    </row>
    <row r="897" spans="1:28" hidden="1" x14ac:dyDescent="0.25">
      <c r="A897" s="17" t="s">
        <v>241</v>
      </c>
      <c r="B897" s="19" t="s">
        <v>2580</v>
      </c>
      <c r="C897">
        <v>14</v>
      </c>
      <c r="D897">
        <v>7</v>
      </c>
      <c r="E897" s="28" t="str">
        <f>VLOOKUP(U897, method!$A$1:$B$15, 2, 0)</f>
        <v>中前</v>
      </c>
      <c r="F897">
        <v>1</v>
      </c>
      <c r="G897">
        <v>124</v>
      </c>
      <c r="H897" s="46">
        <v>1200</v>
      </c>
      <c r="I897" s="15" t="s">
        <v>390</v>
      </c>
      <c r="J897">
        <v>1</v>
      </c>
      <c r="K897">
        <v>10.039999999999999</v>
      </c>
      <c r="L897">
        <v>14</v>
      </c>
      <c r="M897">
        <v>5</v>
      </c>
      <c r="N897">
        <v>25</v>
      </c>
      <c r="O897" s="30" t="s">
        <v>445</v>
      </c>
      <c r="P897" s="35" t="s">
        <v>436</v>
      </c>
      <c r="Q897">
        <v>3</v>
      </c>
      <c r="R897">
        <v>64</v>
      </c>
      <c r="S897" s="15" t="s">
        <v>103</v>
      </c>
      <c r="T897" t="s">
        <v>558</v>
      </c>
      <c r="U897">
        <v>6</v>
      </c>
      <c r="V897">
        <v>8</v>
      </c>
      <c r="W897">
        <v>7</v>
      </c>
      <c r="AA897">
        <v>1153</v>
      </c>
      <c r="AB897" t="s">
        <v>100</v>
      </c>
    </row>
    <row r="898" spans="1:28" hidden="1" x14ac:dyDescent="0.25">
      <c r="A898" s="17" t="s">
        <v>241</v>
      </c>
      <c r="B898" s="20" t="s">
        <v>2582</v>
      </c>
      <c r="C898">
        <v>11</v>
      </c>
      <c r="D898">
        <v>8</v>
      </c>
      <c r="E898" s="27" t="str">
        <f>VLOOKUP(U898, method!$A$1:$B$15, 2, 0)</f>
        <v>中後</v>
      </c>
      <c r="F898">
        <v>3</v>
      </c>
      <c r="G898">
        <v>135</v>
      </c>
      <c r="H898" s="44">
        <v>1650</v>
      </c>
      <c r="I898" s="19" t="s">
        <v>388</v>
      </c>
      <c r="J898">
        <v>1</v>
      </c>
      <c r="K898">
        <v>39.92</v>
      </c>
      <c r="L898">
        <v>25</v>
      </c>
      <c r="M898">
        <v>6</v>
      </c>
      <c r="N898">
        <v>25</v>
      </c>
      <c r="O898" s="31" t="s">
        <v>435</v>
      </c>
      <c r="P898" s="35" t="s">
        <v>436</v>
      </c>
      <c r="Q898">
        <v>4</v>
      </c>
      <c r="R898">
        <v>60</v>
      </c>
      <c r="S898" s="17" t="s">
        <v>68</v>
      </c>
      <c r="T898" t="s">
        <v>536</v>
      </c>
      <c r="U898">
        <v>8</v>
      </c>
      <c r="V898">
        <v>7</v>
      </c>
      <c r="W898">
        <v>8</v>
      </c>
      <c r="X898">
        <v>8</v>
      </c>
      <c r="AA898">
        <v>1099</v>
      </c>
      <c r="AB898" t="s">
        <v>463</v>
      </c>
    </row>
    <row r="899" spans="1:28" hidden="1" x14ac:dyDescent="0.25">
      <c r="A899" s="17" t="s">
        <v>241</v>
      </c>
      <c r="B899" s="20" t="s">
        <v>2582</v>
      </c>
      <c r="C899">
        <v>9.6999999999999993</v>
      </c>
      <c r="D899">
        <v>7</v>
      </c>
      <c r="E899" s="27" t="str">
        <f>VLOOKUP(U899, method!$A$1:$B$15, 2, 0)</f>
        <v>中後</v>
      </c>
      <c r="F899">
        <v>12</v>
      </c>
      <c r="G899">
        <v>135</v>
      </c>
      <c r="H899" s="44">
        <v>1650</v>
      </c>
      <c r="I899" s="21" t="s">
        <v>61</v>
      </c>
      <c r="J899">
        <v>1</v>
      </c>
      <c r="K899">
        <v>40.57</v>
      </c>
      <c r="L899">
        <v>28</v>
      </c>
      <c r="M899">
        <v>5</v>
      </c>
      <c r="N899">
        <v>25</v>
      </c>
      <c r="O899" s="31" t="s">
        <v>451</v>
      </c>
      <c r="P899" s="35" t="s">
        <v>436</v>
      </c>
      <c r="Q899">
        <v>4</v>
      </c>
      <c r="R899">
        <v>60</v>
      </c>
      <c r="S899" s="17" t="s">
        <v>68</v>
      </c>
      <c r="T899" t="s">
        <v>558</v>
      </c>
      <c r="U899">
        <v>10</v>
      </c>
      <c r="V899">
        <v>9</v>
      </c>
      <c r="W899">
        <v>8</v>
      </c>
      <c r="X899">
        <v>7</v>
      </c>
      <c r="AA899">
        <v>1117</v>
      </c>
      <c r="AB899" t="s">
        <v>463</v>
      </c>
    </row>
    <row r="900" spans="1:28" hidden="1" x14ac:dyDescent="0.25">
      <c r="A900" s="17" t="s">
        <v>241</v>
      </c>
      <c r="B900" s="20" t="s">
        <v>2582</v>
      </c>
      <c r="C900">
        <v>2.9</v>
      </c>
      <c r="D900" s="33">
        <v>1</v>
      </c>
      <c r="E900" s="28" t="str">
        <f>VLOOKUP(U900, method!$A$1:$B$15, 2, 0)</f>
        <v>中前</v>
      </c>
      <c r="F900">
        <v>2</v>
      </c>
      <c r="G900">
        <v>130</v>
      </c>
      <c r="H900" s="44">
        <v>1650</v>
      </c>
      <c r="I900" s="18" t="s">
        <v>12</v>
      </c>
      <c r="J900">
        <v>1</v>
      </c>
      <c r="K900">
        <v>39.39</v>
      </c>
      <c r="L900">
        <v>30</v>
      </c>
      <c r="M900">
        <v>4</v>
      </c>
      <c r="N900">
        <v>25</v>
      </c>
      <c r="O900" s="31" t="s">
        <v>451</v>
      </c>
      <c r="P900" s="35" t="s">
        <v>436</v>
      </c>
      <c r="Q900">
        <v>4</v>
      </c>
      <c r="R900">
        <v>54</v>
      </c>
      <c r="S900" s="17" t="s">
        <v>68</v>
      </c>
      <c r="T900" s="10" t="s">
        <v>762</v>
      </c>
      <c r="U900">
        <v>7</v>
      </c>
      <c r="V900">
        <v>7</v>
      </c>
      <c r="W900">
        <v>7</v>
      </c>
      <c r="X900">
        <v>1</v>
      </c>
      <c r="AA900">
        <v>1107</v>
      </c>
      <c r="AB900" t="s">
        <v>463</v>
      </c>
    </row>
    <row r="901" spans="1:28" hidden="1" x14ac:dyDescent="0.25">
      <c r="A901" s="17" t="s">
        <v>241</v>
      </c>
      <c r="B901" s="20" t="s">
        <v>2582</v>
      </c>
      <c r="C901">
        <v>31</v>
      </c>
      <c r="D901" s="33">
        <v>3</v>
      </c>
      <c r="E901" s="27" t="str">
        <f>VLOOKUP(U901, method!$A$1:$B$15, 2, 0)</f>
        <v>中後</v>
      </c>
      <c r="F901">
        <v>10</v>
      </c>
      <c r="G901">
        <v>129</v>
      </c>
      <c r="H901" s="44">
        <v>1650</v>
      </c>
      <c r="I901" s="24" t="s">
        <v>146</v>
      </c>
      <c r="J901">
        <v>1</v>
      </c>
      <c r="K901">
        <v>39.75</v>
      </c>
      <c r="L901">
        <v>9</v>
      </c>
      <c r="M901">
        <v>4</v>
      </c>
      <c r="N901">
        <v>25</v>
      </c>
      <c r="O901" s="31" t="s">
        <v>439</v>
      </c>
      <c r="P901" s="35" t="s">
        <v>436</v>
      </c>
      <c r="Q901">
        <v>4</v>
      </c>
      <c r="R901">
        <v>54</v>
      </c>
      <c r="S901" s="17" t="s">
        <v>68</v>
      </c>
      <c r="T901" s="10" t="s">
        <v>526</v>
      </c>
      <c r="U901">
        <v>9</v>
      </c>
      <c r="V901">
        <v>9</v>
      </c>
      <c r="W901">
        <v>10</v>
      </c>
      <c r="X901">
        <v>3</v>
      </c>
      <c r="AA901">
        <v>1110</v>
      </c>
      <c r="AB901" t="s">
        <v>463</v>
      </c>
    </row>
    <row r="902" spans="1:28" hidden="1" x14ac:dyDescent="0.25">
      <c r="A902" s="17" t="s">
        <v>241</v>
      </c>
      <c r="B902" s="20" t="s">
        <v>2582</v>
      </c>
      <c r="C902">
        <v>5.2</v>
      </c>
      <c r="D902">
        <v>6</v>
      </c>
      <c r="E902" s="27" t="str">
        <f>VLOOKUP(U902, method!$A$1:$B$15, 2, 0)</f>
        <v>中後</v>
      </c>
      <c r="F902">
        <v>4</v>
      </c>
      <c r="G902">
        <v>129</v>
      </c>
      <c r="H902" s="44">
        <v>1650</v>
      </c>
      <c r="I902" s="16" t="s">
        <v>71</v>
      </c>
      <c r="J902">
        <v>1</v>
      </c>
      <c r="K902">
        <v>40.54</v>
      </c>
      <c r="L902">
        <v>12</v>
      </c>
      <c r="M902">
        <v>3</v>
      </c>
      <c r="N902">
        <v>25</v>
      </c>
      <c r="O902" s="31" t="s">
        <v>439</v>
      </c>
      <c r="P902" s="35" t="s">
        <v>436</v>
      </c>
      <c r="Q902">
        <v>4</v>
      </c>
      <c r="R902">
        <v>54</v>
      </c>
      <c r="S902" s="17" t="s">
        <v>68</v>
      </c>
      <c r="T902" t="s">
        <v>664</v>
      </c>
      <c r="U902">
        <v>8</v>
      </c>
      <c r="V902">
        <v>6</v>
      </c>
      <c r="W902">
        <v>5</v>
      </c>
      <c r="X902">
        <v>6</v>
      </c>
      <c r="AA902">
        <v>1103</v>
      </c>
      <c r="AB902" t="s">
        <v>463</v>
      </c>
    </row>
    <row r="903" spans="1:28" hidden="1" x14ac:dyDescent="0.25">
      <c r="A903" s="17" t="s">
        <v>241</v>
      </c>
      <c r="B903" s="20" t="s">
        <v>2582</v>
      </c>
      <c r="C903">
        <v>4.3</v>
      </c>
      <c r="D903">
        <v>6</v>
      </c>
      <c r="E903" s="27" t="str">
        <f>VLOOKUP(U903, method!$A$1:$B$15, 2, 0)</f>
        <v>中後</v>
      </c>
      <c r="F903">
        <v>7</v>
      </c>
      <c r="G903">
        <v>129</v>
      </c>
      <c r="H903" s="44">
        <v>1650</v>
      </c>
      <c r="I903" s="14" t="s">
        <v>400</v>
      </c>
      <c r="J903">
        <v>1</v>
      </c>
      <c r="K903">
        <v>40.57</v>
      </c>
      <c r="L903">
        <v>26</v>
      </c>
      <c r="M903">
        <v>2</v>
      </c>
      <c r="N903">
        <v>25</v>
      </c>
      <c r="O903" s="31" t="s">
        <v>435</v>
      </c>
      <c r="P903" s="35" t="s">
        <v>455</v>
      </c>
      <c r="Q903">
        <v>4</v>
      </c>
      <c r="R903">
        <v>54</v>
      </c>
      <c r="S903" s="17" t="s">
        <v>68</v>
      </c>
      <c r="T903" s="10" t="s">
        <v>498</v>
      </c>
      <c r="U903">
        <v>9</v>
      </c>
      <c r="V903">
        <v>10</v>
      </c>
      <c r="W903">
        <v>10</v>
      </c>
      <c r="X903">
        <v>6</v>
      </c>
      <c r="AA903">
        <v>1103</v>
      </c>
      <c r="AB903" t="s">
        <v>463</v>
      </c>
    </row>
    <row r="904" spans="1:28" hidden="1" x14ac:dyDescent="0.25">
      <c r="A904" s="17" t="s">
        <v>241</v>
      </c>
      <c r="B904" s="20" t="s">
        <v>2582</v>
      </c>
      <c r="C904">
        <v>5.3</v>
      </c>
      <c r="D904" s="33">
        <v>2</v>
      </c>
      <c r="E904" s="27" t="str">
        <f>VLOOKUP(U904, method!$A$1:$B$15, 2, 0)</f>
        <v>中後</v>
      </c>
      <c r="F904">
        <v>4</v>
      </c>
      <c r="G904">
        <v>127</v>
      </c>
      <c r="H904" s="44">
        <v>1650</v>
      </c>
      <c r="I904" s="21" t="s">
        <v>61</v>
      </c>
      <c r="J904">
        <v>1</v>
      </c>
      <c r="K904">
        <v>40.64</v>
      </c>
      <c r="L904">
        <v>8</v>
      </c>
      <c r="M904">
        <v>1</v>
      </c>
      <c r="N904">
        <v>25</v>
      </c>
      <c r="O904" s="31" t="s">
        <v>439</v>
      </c>
      <c r="P904" s="35" t="s">
        <v>455</v>
      </c>
      <c r="Q904">
        <v>4</v>
      </c>
      <c r="R904">
        <v>52</v>
      </c>
      <c r="S904" s="17" t="s">
        <v>68</v>
      </c>
      <c r="T904" s="10" t="s">
        <v>597</v>
      </c>
      <c r="U904">
        <v>8</v>
      </c>
      <c r="V904">
        <v>7</v>
      </c>
      <c r="W904">
        <v>6</v>
      </c>
      <c r="X904">
        <v>2</v>
      </c>
      <c r="AA904">
        <v>1104</v>
      </c>
      <c r="AB904" t="s">
        <v>463</v>
      </c>
    </row>
    <row r="905" spans="1:28" hidden="1" x14ac:dyDescent="0.25">
      <c r="A905" s="17" t="s">
        <v>241</v>
      </c>
      <c r="B905" s="20" t="s">
        <v>2582</v>
      </c>
      <c r="C905">
        <v>4.0999999999999996</v>
      </c>
      <c r="D905" s="33">
        <v>1</v>
      </c>
      <c r="E905" s="27" t="str">
        <f>VLOOKUP(U905, method!$A$1:$B$15, 2, 0)</f>
        <v>中後</v>
      </c>
      <c r="F905">
        <v>8</v>
      </c>
      <c r="G905">
        <v>123</v>
      </c>
      <c r="H905" s="44">
        <v>1650</v>
      </c>
      <c r="I905" s="18" t="s">
        <v>12</v>
      </c>
      <c r="J905">
        <v>1</v>
      </c>
      <c r="K905">
        <v>39.729999999999997</v>
      </c>
      <c r="L905">
        <v>26</v>
      </c>
      <c r="M905">
        <v>12</v>
      </c>
      <c r="N905">
        <v>24</v>
      </c>
      <c r="O905" s="31" t="s">
        <v>451</v>
      </c>
      <c r="P905" s="35" t="s">
        <v>455</v>
      </c>
      <c r="Q905">
        <v>4</v>
      </c>
      <c r="R905">
        <v>46</v>
      </c>
      <c r="S905" s="17" t="s">
        <v>68</v>
      </c>
      <c r="T905" s="10" t="s">
        <v>613</v>
      </c>
      <c r="U905">
        <v>8</v>
      </c>
      <c r="V905">
        <v>8</v>
      </c>
      <c r="W905">
        <v>8</v>
      </c>
      <c r="X905">
        <v>1</v>
      </c>
      <c r="AA905">
        <v>1106</v>
      </c>
      <c r="AB905" t="s">
        <v>463</v>
      </c>
    </row>
    <row r="906" spans="1:28" hidden="1" x14ac:dyDescent="0.25">
      <c r="A906" s="17" t="s">
        <v>241</v>
      </c>
      <c r="B906" s="20" t="s">
        <v>2582</v>
      </c>
      <c r="C906">
        <v>3.8</v>
      </c>
      <c r="D906" s="33">
        <v>1</v>
      </c>
      <c r="E906" s="28" t="str">
        <f>VLOOKUP(U906, method!$A$1:$B$15, 2, 0)</f>
        <v>中前</v>
      </c>
      <c r="F906">
        <v>10</v>
      </c>
      <c r="G906">
        <v>135</v>
      </c>
      <c r="H906" s="44">
        <v>1650</v>
      </c>
      <c r="I906" s="18" t="s">
        <v>12</v>
      </c>
      <c r="J906">
        <v>1</v>
      </c>
      <c r="K906">
        <v>40.81</v>
      </c>
      <c r="L906">
        <v>4</v>
      </c>
      <c r="M906">
        <v>12</v>
      </c>
      <c r="N906">
        <v>24</v>
      </c>
      <c r="O906" s="31" t="s">
        <v>439</v>
      </c>
      <c r="P906" s="35" t="s">
        <v>455</v>
      </c>
      <c r="Q906">
        <v>5</v>
      </c>
      <c r="R906">
        <v>40</v>
      </c>
      <c r="S906" s="17" t="s">
        <v>68</v>
      </c>
      <c r="T906" s="10" t="s">
        <v>488</v>
      </c>
      <c r="U906">
        <v>7</v>
      </c>
      <c r="V906">
        <v>7</v>
      </c>
      <c r="W906">
        <v>7</v>
      </c>
      <c r="X906">
        <v>1</v>
      </c>
      <c r="AA906">
        <v>1108</v>
      </c>
      <c r="AB906" t="s">
        <v>463</v>
      </c>
    </row>
    <row r="907" spans="1:28" hidden="1" x14ac:dyDescent="0.25">
      <c r="A907" s="17" t="s">
        <v>241</v>
      </c>
      <c r="B907" s="20" t="s">
        <v>2582</v>
      </c>
      <c r="C907">
        <v>5.6</v>
      </c>
      <c r="D907" s="34">
        <v>5</v>
      </c>
      <c r="E907" s="26" t="str">
        <f>VLOOKUP(U907, method!$A$1:$B$15, 2, 0)</f>
        <v>放頭</v>
      </c>
      <c r="F907">
        <v>8</v>
      </c>
      <c r="G907">
        <v>119</v>
      </c>
      <c r="H907" s="44">
        <v>1650</v>
      </c>
      <c r="I907" s="21" t="s">
        <v>61</v>
      </c>
      <c r="J907">
        <v>1</v>
      </c>
      <c r="K907">
        <v>40.36</v>
      </c>
      <c r="L907">
        <v>13</v>
      </c>
      <c r="M907">
        <v>11</v>
      </c>
      <c r="N907">
        <v>24</v>
      </c>
      <c r="O907" s="30" t="s">
        <v>445</v>
      </c>
      <c r="P907" s="35" t="s">
        <v>455</v>
      </c>
      <c r="Q907">
        <v>4</v>
      </c>
      <c r="R907">
        <v>42</v>
      </c>
      <c r="S907" s="17" t="s">
        <v>68</v>
      </c>
      <c r="T907">
        <v>4</v>
      </c>
      <c r="U907">
        <v>1</v>
      </c>
      <c r="V907">
        <v>1</v>
      </c>
      <c r="W907">
        <v>1</v>
      </c>
      <c r="X907">
        <v>5</v>
      </c>
      <c r="AA907">
        <v>1093</v>
      </c>
      <c r="AB907" t="s">
        <v>463</v>
      </c>
    </row>
    <row r="908" spans="1:28" hidden="1" x14ac:dyDescent="0.25">
      <c r="A908" s="17" t="s">
        <v>241</v>
      </c>
      <c r="B908" s="20" t="s">
        <v>2582</v>
      </c>
      <c r="C908">
        <v>22</v>
      </c>
      <c r="D908" s="33">
        <v>3</v>
      </c>
      <c r="E908" s="27" t="str">
        <f>VLOOKUP(U908, method!$A$1:$B$15, 2, 0)</f>
        <v>中後</v>
      </c>
      <c r="F908">
        <v>5</v>
      </c>
      <c r="G908">
        <v>119</v>
      </c>
      <c r="H908" s="44">
        <v>1650</v>
      </c>
      <c r="I908" s="21" t="s">
        <v>61</v>
      </c>
      <c r="J908">
        <v>1</v>
      </c>
      <c r="K908">
        <v>40.630000000000003</v>
      </c>
      <c r="L908">
        <v>27</v>
      </c>
      <c r="M908">
        <v>10</v>
      </c>
      <c r="N908">
        <v>24</v>
      </c>
      <c r="O908" s="31" t="s">
        <v>435</v>
      </c>
      <c r="P908" s="35" t="s">
        <v>455</v>
      </c>
      <c r="Q908">
        <v>4</v>
      </c>
      <c r="R908">
        <v>42</v>
      </c>
      <c r="S908" s="17" t="s">
        <v>68</v>
      </c>
      <c r="T908" s="10" t="s">
        <v>452</v>
      </c>
      <c r="U908">
        <v>8</v>
      </c>
      <c r="V908">
        <v>8</v>
      </c>
      <c r="W908">
        <v>8</v>
      </c>
      <c r="X908">
        <v>3</v>
      </c>
      <c r="AA908">
        <v>1085</v>
      </c>
      <c r="AB908" t="s">
        <v>463</v>
      </c>
    </row>
    <row r="909" spans="1:28" hidden="1" x14ac:dyDescent="0.25">
      <c r="A909" s="17" t="s">
        <v>241</v>
      </c>
      <c r="B909" s="20" t="s">
        <v>2582</v>
      </c>
      <c r="C909">
        <v>25</v>
      </c>
      <c r="D909">
        <v>13</v>
      </c>
      <c r="E909" s="27" t="str">
        <f>VLOOKUP(U909, method!$A$1:$B$15, 2, 0)</f>
        <v>中後</v>
      </c>
      <c r="F909">
        <v>7</v>
      </c>
      <c r="G909">
        <v>121</v>
      </c>
      <c r="H909" s="46">
        <v>1800</v>
      </c>
      <c r="I909" s="21" t="s">
        <v>61</v>
      </c>
      <c r="J909">
        <v>1</v>
      </c>
      <c r="K909">
        <v>48.89</v>
      </c>
      <c r="L909">
        <v>1</v>
      </c>
      <c r="M909">
        <v>10</v>
      </c>
      <c r="N909">
        <v>24</v>
      </c>
      <c r="O909" t="s">
        <v>631</v>
      </c>
      <c r="P909" s="35" t="s">
        <v>436</v>
      </c>
      <c r="Q909">
        <v>4</v>
      </c>
      <c r="R909">
        <v>44</v>
      </c>
      <c r="S909" s="17" t="s">
        <v>68</v>
      </c>
      <c r="T909" t="s">
        <v>508</v>
      </c>
      <c r="U909">
        <v>10</v>
      </c>
      <c r="V909">
        <v>7</v>
      </c>
      <c r="W909">
        <v>7</v>
      </c>
      <c r="X909">
        <v>8</v>
      </c>
      <c r="Y909">
        <v>13</v>
      </c>
      <c r="AA909">
        <v>1075</v>
      </c>
      <c r="AB909" t="s">
        <v>463</v>
      </c>
    </row>
    <row r="910" spans="1:28" hidden="1" x14ac:dyDescent="0.25">
      <c r="A910" s="17" t="s">
        <v>241</v>
      </c>
      <c r="B910" s="20" t="s">
        <v>2582</v>
      </c>
      <c r="C910">
        <v>27</v>
      </c>
      <c r="D910">
        <v>10</v>
      </c>
      <c r="E910" s="29" t="str">
        <f>VLOOKUP(U910, method!$A$1:$B$15, 2, 0)</f>
        <v>留後</v>
      </c>
      <c r="F910">
        <v>9</v>
      </c>
      <c r="G910">
        <v>125</v>
      </c>
      <c r="H910" s="46">
        <v>1400</v>
      </c>
      <c r="I910" s="21" t="s">
        <v>61</v>
      </c>
      <c r="J910">
        <v>1</v>
      </c>
      <c r="K910">
        <v>23.1</v>
      </c>
      <c r="L910">
        <v>14</v>
      </c>
      <c r="M910">
        <v>7</v>
      </c>
      <c r="N910">
        <v>24</v>
      </c>
      <c r="O910" t="s">
        <v>545</v>
      </c>
      <c r="P910" s="35" t="s">
        <v>455</v>
      </c>
      <c r="Q910">
        <v>4</v>
      </c>
      <c r="R910">
        <v>48</v>
      </c>
      <c r="S910" s="17" t="s">
        <v>68</v>
      </c>
      <c r="T910" t="s">
        <v>480</v>
      </c>
      <c r="U910">
        <v>12</v>
      </c>
      <c r="V910">
        <v>11</v>
      </c>
      <c r="W910">
        <v>11</v>
      </c>
      <c r="X910">
        <v>10</v>
      </c>
      <c r="AA910">
        <v>1076</v>
      </c>
      <c r="AB910" t="s">
        <v>463</v>
      </c>
    </row>
    <row r="911" spans="1:28" hidden="1" x14ac:dyDescent="0.25">
      <c r="A911" s="17" t="s">
        <v>241</v>
      </c>
      <c r="B911" s="20" t="s">
        <v>2582</v>
      </c>
      <c r="C911">
        <v>28</v>
      </c>
      <c r="D911" s="34">
        <v>4</v>
      </c>
      <c r="E911" s="28" t="str">
        <f>VLOOKUP(U911, method!$A$1:$B$15, 2, 0)</f>
        <v>中前</v>
      </c>
      <c r="F911">
        <v>4</v>
      </c>
      <c r="G911">
        <v>124</v>
      </c>
      <c r="H911" s="44">
        <v>1650</v>
      </c>
      <c r="I911" s="21" t="s">
        <v>61</v>
      </c>
      <c r="J911">
        <v>1</v>
      </c>
      <c r="K911">
        <v>40.51</v>
      </c>
      <c r="L911">
        <v>4</v>
      </c>
      <c r="M911">
        <v>7</v>
      </c>
      <c r="N911">
        <v>24</v>
      </c>
      <c r="O911" s="31" t="s">
        <v>439</v>
      </c>
      <c r="P911" s="35" t="s">
        <v>455</v>
      </c>
      <c r="Q911">
        <v>4</v>
      </c>
      <c r="R911">
        <v>50</v>
      </c>
      <c r="S911" s="17" t="s">
        <v>68</v>
      </c>
      <c r="T911" t="s">
        <v>536</v>
      </c>
      <c r="U911">
        <v>7</v>
      </c>
      <c r="V911">
        <v>6</v>
      </c>
      <c r="W911">
        <v>6</v>
      </c>
      <c r="X911">
        <v>4</v>
      </c>
      <c r="AA911">
        <v>1079</v>
      </c>
      <c r="AB911" t="s">
        <v>463</v>
      </c>
    </row>
    <row r="912" spans="1:28" hidden="1" x14ac:dyDescent="0.25">
      <c r="A912" s="17" t="s">
        <v>241</v>
      </c>
      <c r="B912" s="20" t="s">
        <v>2582</v>
      </c>
      <c r="C912">
        <v>131</v>
      </c>
      <c r="D912">
        <v>6</v>
      </c>
      <c r="E912" s="29" t="str">
        <f>VLOOKUP(U912, method!$A$1:$B$15, 2, 0)</f>
        <v>留後</v>
      </c>
      <c r="F912">
        <v>8</v>
      </c>
      <c r="G912">
        <v>129</v>
      </c>
      <c r="H912" s="46">
        <v>1200</v>
      </c>
      <c r="I912" s="21" t="s">
        <v>61</v>
      </c>
      <c r="J912">
        <v>1</v>
      </c>
      <c r="K912">
        <v>10.37</v>
      </c>
      <c r="L912">
        <v>8</v>
      </c>
      <c r="M912">
        <v>6</v>
      </c>
      <c r="N912">
        <v>24</v>
      </c>
      <c r="O912" t="s">
        <v>532</v>
      </c>
      <c r="P912" s="35" t="s">
        <v>455</v>
      </c>
      <c r="Q912">
        <v>4</v>
      </c>
      <c r="R912">
        <v>52</v>
      </c>
      <c r="S912" s="17" t="s">
        <v>68</v>
      </c>
      <c r="T912" t="s">
        <v>473</v>
      </c>
      <c r="U912">
        <v>11</v>
      </c>
      <c r="V912">
        <v>9</v>
      </c>
      <c r="W912">
        <v>6</v>
      </c>
      <c r="AA912">
        <v>1083</v>
      </c>
      <c r="AB912" t="s">
        <v>463</v>
      </c>
    </row>
    <row r="913" spans="1:28" hidden="1" x14ac:dyDescent="0.25">
      <c r="A913" s="17" t="s">
        <v>241</v>
      </c>
      <c r="B913" s="20" t="s">
        <v>2582</v>
      </c>
      <c r="C913">
        <v>37</v>
      </c>
      <c r="D913">
        <v>11</v>
      </c>
      <c r="E913" s="27" t="str">
        <f>VLOOKUP(U913, method!$A$1:$B$15, 2, 0)</f>
        <v>中後</v>
      </c>
      <c r="F913">
        <v>7</v>
      </c>
      <c r="G913">
        <v>127</v>
      </c>
      <c r="H913" s="46">
        <v>1200</v>
      </c>
      <c r="I913" s="21" t="s">
        <v>61</v>
      </c>
      <c r="J913">
        <v>1</v>
      </c>
      <c r="K913">
        <v>12.18</v>
      </c>
      <c r="L913">
        <v>1</v>
      </c>
      <c r="M913">
        <v>5</v>
      </c>
      <c r="N913">
        <v>24</v>
      </c>
      <c r="O913" s="31" t="s">
        <v>439</v>
      </c>
      <c r="P913" s="36" t="s">
        <v>440</v>
      </c>
      <c r="Q913">
        <v>4</v>
      </c>
      <c r="R913">
        <v>52</v>
      </c>
      <c r="S913" s="17" t="s">
        <v>68</v>
      </c>
      <c r="T913" t="s">
        <v>461</v>
      </c>
      <c r="U913">
        <v>8</v>
      </c>
      <c r="V913">
        <v>7</v>
      </c>
      <c r="W913">
        <v>11</v>
      </c>
      <c r="AA913">
        <v>1081</v>
      </c>
      <c r="AB913" t="s">
        <v>463</v>
      </c>
    </row>
    <row r="914" spans="1:28" hidden="1" x14ac:dyDescent="0.25">
      <c r="A914" s="18" t="s">
        <v>277</v>
      </c>
      <c r="B914" s="21" t="s">
        <v>278</v>
      </c>
      <c r="C914">
        <v>17</v>
      </c>
      <c r="D914" s="33">
        <v>1</v>
      </c>
      <c r="E914" s="28" t="str">
        <f>VLOOKUP(U914, method!$A$1:$B$15, 2, 0)</f>
        <v>中前</v>
      </c>
      <c r="F914">
        <v>12</v>
      </c>
      <c r="G914">
        <v>129</v>
      </c>
      <c r="H914" s="44">
        <v>1650</v>
      </c>
      <c r="I914" s="20" t="s">
        <v>56</v>
      </c>
      <c r="J914">
        <v>1</v>
      </c>
      <c r="K914">
        <v>39.979999999999997</v>
      </c>
      <c r="L914">
        <v>11</v>
      </c>
      <c r="M914">
        <v>6</v>
      </c>
      <c r="N914">
        <v>25</v>
      </c>
      <c r="O914" s="30" t="s">
        <v>445</v>
      </c>
      <c r="P914" s="35" t="s">
        <v>436</v>
      </c>
      <c r="Q914">
        <v>3</v>
      </c>
      <c r="R914">
        <v>69</v>
      </c>
      <c r="S914" s="23" t="s">
        <v>279</v>
      </c>
      <c r="T914" s="10" t="s">
        <v>488</v>
      </c>
      <c r="U914">
        <v>4</v>
      </c>
      <c r="V914">
        <v>4</v>
      </c>
      <c r="W914">
        <v>5</v>
      </c>
      <c r="X914">
        <v>1</v>
      </c>
      <c r="AA914">
        <v>1081</v>
      </c>
      <c r="AB914" t="s">
        <v>30</v>
      </c>
    </row>
    <row r="915" spans="1:28" hidden="1" x14ac:dyDescent="0.25">
      <c r="A915" s="18" t="s">
        <v>277</v>
      </c>
      <c r="B915" s="21" t="s">
        <v>278</v>
      </c>
      <c r="C915">
        <v>4.2</v>
      </c>
      <c r="D915">
        <v>10</v>
      </c>
      <c r="E915" s="26" t="str">
        <f>VLOOKUP(U915, method!$A$1:$B$15, 2, 0)</f>
        <v>放頭</v>
      </c>
      <c r="F915">
        <v>5</v>
      </c>
      <c r="G915">
        <v>128</v>
      </c>
      <c r="H915" s="34">
        <v>1600</v>
      </c>
      <c r="I915" s="18" t="s">
        <v>12</v>
      </c>
      <c r="J915">
        <v>1</v>
      </c>
      <c r="K915">
        <v>35.79</v>
      </c>
      <c r="L915">
        <v>18</v>
      </c>
      <c r="M915">
        <v>5</v>
      </c>
      <c r="N915">
        <v>25</v>
      </c>
      <c r="O915" t="s">
        <v>631</v>
      </c>
      <c r="P915" s="35" t="s">
        <v>436</v>
      </c>
      <c r="Q915">
        <v>3</v>
      </c>
      <c r="R915">
        <v>70</v>
      </c>
      <c r="S915" s="23" t="s">
        <v>279</v>
      </c>
      <c r="T915">
        <v>5</v>
      </c>
      <c r="U915">
        <v>1</v>
      </c>
      <c r="V915">
        <v>1</v>
      </c>
      <c r="W915">
        <v>1</v>
      </c>
      <c r="X915">
        <v>10</v>
      </c>
      <c r="AA915">
        <v>1090</v>
      </c>
      <c r="AB915" t="s">
        <v>30</v>
      </c>
    </row>
    <row r="916" spans="1:28" hidden="1" x14ac:dyDescent="0.25">
      <c r="A916" s="18" t="s">
        <v>277</v>
      </c>
      <c r="B916" s="21" t="s">
        <v>278</v>
      </c>
      <c r="C916">
        <v>3.2</v>
      </c>
      <c r="D916">
        <v>7</v>
      </c>
      <c r="E916" s="26" t="str">
        <f>VLOOKUP(U916, method!$A$1:$B$15, 2, 0)</f>
        <v>放頭</v>
      </c>
      <c r="F916">
        <v>7</v>
      </c>
      <c r="G916">
        <v>128</v>
      </c>
      <c r="H916" s="44">
        <v>1650</v>
      </c>
      <c r="I916" s="20" t="s">
        <v>56</v>
      </c>
      <c r="J916">
        <v>1</v>
      </c>
      <c r="K916">
        <v>39.6</v>
      </c>
      <c r="L916">
        <v>30</v>
      </c>
      <c r="M916">
        <v>4</v>
      </c>
      <c r="N916">
        <v>25</v>
      </c>
      <c r="O916" s="31" t="s">
        <v>451</v>
      </c>
      <c r="P916" s="35" t="s">
        <v>436</v>
      </c>
      <c r="Q916">
        <v>3</v>
      </c>
      <c r="R916">
        <v>70</v>
      </c>
      <c r="S916" s="23" t="s">
        <v>279</v>
      </c>
      <c r="T916" t="s">
        <v>519</v>
      </c>
      <c r="U916">
        <v>2</v>
      </c>
      <c r="V916">
        <v>3</v>
      </c>
      <c r="W916">
        <v>3</v>
      </c>
      <c r="X916">
        <v>7</v>
      </c>
      <c r="AA916">
        <v>1103</v>
      </c>
      <c r="AB916" t="s">
        <v>30</v>
      </c>
    </row>
    <row r="917" spans="1:28" hidden="1" x14ac:dyDescent="0.25">
      <c r="A917" s="18" t="s">
        <v>277</v>
      </c>
      <c r="B917" s="21" t="s">
        <v>278</v>
      </c>
      <c r="C917">
        <v>6.1</v>
      </c>
      <c r="D917" s="33">
        <v>2</v>
      </c>
      <c r="E917" s="26" t="str">
        <f>VLOOKUP(U917, method!$A$1:$B$15, 2, 0)</f>
        <v>放頭</v>
      </c>
      <c r="F917">
        <v>7</v>
      </c>
      <c r="G917">
        <v>124</v>
      </c>
      <c r="H917" s="44">
        <v>1650</v>
      </c>
      <c r="I917" s="20" t="s">
        <v>56</v>
      </c>
      <c r="J917">
        <v>1</v>
      </c>
      <c r="K917">
        <v>38.82</v>
      </c>
      <c r="L917">
        <v>2</v>
      </c>
      <c r="M917">
        <v>4</v>
      </c>
      <c r="N917">
        <v>25</v>
      </c>
      <c r="O917" s="31" t="s">
        <v>451</v>
      </c>
      <c r="P917" s="35" t="s">
        <v>436</v>
      </c>
      <c r="Q917">
        <v>3</v>
      </c>
      <c r="R917">
        <v>69</v>
      </c>
      <c r="S917" s="23" t="s">
        <v>279</v>
      </c>
      <c r="T917" s="10" t="s">
        <v>452</v>
      </c>
      <c r="U917">
        <v>2</v>
      </c>
      <c r="V917">
        <v>2</v>
      </c>
      <c r="W917">
        <v>2</v>
      </c>
      <c r="X917">
        <v>2</v>
      </c>
      <c r="AA917">
        <v>1094</v>
      </c>
      <c r="AB917" t="s">
        <v>30</v>
      </c>
    </row>
    <row r="918" spans="1:28" hidden="1" x14ac:dyDescent="0.25">
      <c r="A918" s="18" t="s">
        <v>277</v>
      </c>
      <c r="B918" s="21" t="s">
        <v>278</v>
      </c>
      <c r="C918">
        <v>10</v>
      </c>
      <c r="D918" s="34">
        <v>4</v>
      </c>
      <c r="E918" s="26" t="str">
        <f>VLOOKUP(U918, method!$A$1:$B$15, 2, 0)</f>
        <v>放頭</v>
      </c>
      <c r="F918">
        <v>12</v>
      </c>
      <c r="G918">
        <v>124</v>
      </c>
      <c r="H918" s="46">
        <v>2000</v>
      </c>
      <c r="I918" s="14" t="s">
        <v>400</v>
      </c>
      <c r="J918">
        <v>2</v>
      </c>
      <c r="K918">
        <v>2.29</v>
      </c>
      <c r="L918">
        <v>2</v>
      </c>
      <c r="M918">
        <v>3</v>
      </c>
      <c r="N918">
        <v>25</v>
      </c>
      <c r="O918" t="s">
        <v>551</v>
      </c>
      <c r="P918" s="35" t="s">
        <v>436</v>
      </c>
      <c r="Q918">
        <v>3</v>
      </c>
      <c r="R918">
        <v>69</v>
      </c>
      <c r="S918" s="23" t="s">
        <v>279</v>
      </c>
      <c r="T918">
        <v>3</v>
      </c>
      <c r="U918">
        <v>2</v>
      </c>
      <c r="V918">
        <v>1</v>
      </c>
      <c r="W918">
        <v>1</v>
      </c>
      <c r="X918">
        <v>1</v>
      </c>
      <c r="Y918">
        <v>4</v>
      </c>
      <c r="AA918">
        <v>1084</v>
      </c>
      <c r="AB918" t="s">
        <v>30</v>
      </c>
    </row>
    <row r="919" spans="1:28" hidden="1" x14ac:dyDescent="0.25">
      <c r="A919" s="18" t="s">
        <v>277</v>
      </c>
      <c r="B919" s="21" t="s">
        <v>278</v>
      </c>
      <c r="C919">
        <v>11</v>
      </c>
      <c r="D919" s="33">
        <v>2</v>
      </c>
      <c r="E919" s="26" t="str">
        <f>VLOOKUP(U919, method!$A$1:$B$15, 2, 0)</f>
        <v>放頭</v>
      </c>
      <c r="F919">
        <v>7</v>
      </c>
      <c r="G919">
        <v>124</v>
      </c>
      <c r="H919" s="44">
        <v>1650</v>
      </c>
      <c r="I919" s="20" t="s">
        <v>56</v>
      </c>
      <c r="J919">
        <v>1</v>
      </c>
      <c r="K919">
        <v>40.229999999999997</v>
      </c>
      <c r="L919">
        <v>5</v>
      </c>
      <c r="M919">
        <v>2</v>
      </c>
      <c r="N919">
        <v>25</v>
      </c>
      <c r="O919" s="31" t="s">
        <v>439</v>
      </c>
      <c r="P919" s="35" t="s">
        <v>455</v>
      </c>
      <c r="Q919">
        <v>3</v>
      </c>
      <c r="R919">
        <v>68</v>
      </c>
      <c r="S919" s="23" t="s">
        <v>279</v>
      </c>
      <c r="T919" s="10" t="s">
        <v>526</v>
      </c>
      <c r="U919">
        <v>2</v>
      </c>
      <c r="V919">
        <v>2</v>
      </c>
      <c r="W919">
        <v>2</v>
      </c>
      <c r="X919">
        <v>2</v>
      </c>
      <c r="AA919">
        <v>1100</v>
      </c>
      <c r="AB919" t="s">
        <v>30</v>
      </c>
    </row>
    <row r="920" spans="1:28" hidden="1" x14ac:dyDescent="0.25">
      <c r="A920" s="18" t="s">
        <v>277</v>
      </c>
      <c r="B920" s="21" t="s">
        <v>278</v>
      </c>
      <c r="C920">
        <v>42</v>
      </c>
      <c r="D920" s="33">
        <v>1</v>
      </c>
      <c r="E920" s="26" t="str">
        <f>VLOOKUP(U920, method!$A$1:$B$15, 2, 0)</f>
        <v>放頭</v>
      </c>
      <c r="F920">
        <v>9</v>
      </c>
      <c r="G920">
        <v>119</v>
      </c>
      <c r="H920" s="44">
        <v>1650</v>
      </c>
      <c r="I920" s="20" t="s">
        <v>56</v>
      </c>
      <c r="J920">
        <v>1</v>
      </c>
      <c r="K920">
        <v>39.57</v>
      </c>
      <c r="L920">
        <v>15</v>
      </c>
      <c r="M920">
        <v>1</v>
      </c>
      <c r="N920">
        <v>25</v>
      </c>
      <c r="O920" s="30" t="s">
        <v>445</v>
      </c>
      <c r="P920" s="35" t="s">
        <v>455</v>
      </c>
      <c r="Q920">
        <v>3</v>
      </c>
      <c r="R920">
        <v>63</v>
      </c>
      <c r="S920" s="23" t="s">
        <v>279</v>
      </c>
      <c r="T920" s="10" t="s">
        <v>762</v>
      </c>
      <c r="U920">
        <v>1</v>
      </c>
      <c r="V920">
        <v>1</v>
      </c>
      <c r="W920">
        <v>1</v>
      </c>
      <c r="X920">
        <v>1</v>
      </c>
      <c r="AA920">
        <v>1098</v>
      </c>
      <c r="AB920" t="s">
        <v>92</v>
      </c>
    </row>
    <row r="921" spans="1:28" hidden="1" x14ac:dyDescent="0.25">
      <c r="A921" s="18" t="s">
        <v>277</v>
      </c>
      <c r="B921" s="21" t="s">
        <v>278</v>
      </c>
      <c r="C921">
        <v>92</v>
      </c>
      <c r="D921">
        <v>8</v>
      </c>
      <c r="E921" s="28" t="str">
        <f>VLOOKUP(U921, method!$A$1:$B$15, 2, 0)</f>
        <v>中前</v>
      </c>
      <c r="F921">
        <v>2</v>
      </c>
      <c r="G921">
        <v>125</v>
      </c>
      <c r="H921" s="44">
        <v>1650</v>
      </c>
      <c r="I921" s="24" t="s">
        <v>146</v>
      </c>
      <c r="J921">
        <v>1</v>
      </c>
      <c r="K921">
        <v>40.04</v>
      </c>
      <c r="L921">
        <v>26</v>
      </c>
      <c r="M921">
        <v>12</v>
      </c>
      <c r="N921">
        <v>24</v>
      </c>
      <c r="O921" s="31" t="s">
        <v>451</v>
      </c>
      <c r="P921" s="35" t="s">
        <v>455</v>
      </c>
      <c r="Q921">
        <v>3</v>
      </c>
      <c r="R921">
        <v>65</v>
      </c>
      <c r="S921" s="23" t="s">
        <v>279</v>
      </c>
      <c r="T921">
        <v>4</v>
      </c>
      <c r="U921">
        <v>5</v>
      </c>
      <c r="V921">
        <v>5</v>
      </c>
      <c r="W921">
        <v>5</v>
      </c>
      <c r="X921">
        <v>8</v>
      </c>
      <c r="AA921">
        <v>1094</v>
      </c>
      <c r="AB921" t="s">
        <v>113</v>
      </c>
    </row>
    <row r="922" spans="1:28" hidden="1" x14ac:dyDescent="0.25">
      <c r="A922" s="18" t="s">
        <v>277</v>
      </c>
      <c r="B922" s="21" t="s">
        <v>278</v>
      </c>
      <c r="C922">
        <v>124</v>
      </c>
      <c r="D922">
        <v>10</v>
      </c>
      <c r="E922" s="29" t="str">
        <f>VLOOKUP(U922, method!$A$1:$B$15, 2, 0)</f>
        <v>留後</v>
      </c>
      <c r="F922">
        <v>5</v>
      </c>
      <c r="G922">
        <v>127</v>
      </c>
      <c r="H922" s="46">
        <v>1400</v>
      </c>
      <c r="I922" s="19" t="s">
        <v>388</v>
      </c>
      <c r="J922">
        <v>1</v>
      </c>
      <c r="K922">
        <v>22.43</v>
      </c>
      <c r="L922">
        <v>1</v>
      </c>
      <c r="M922">
        <v>12</v>
      </c>
      <c r="N922">
        <v>24</v>
      </c>
      <c r="O922" t="s">
        <v>631</v>
      </c>
      <c r="P922" s="35" t="s">
        <v>455</v>
      </c>
      <c r="Q922">
        <v>3</v>
      </c>
      <c r="R922">
        <v>67</v>
      </c>
      <c r="S922" s="23" t="s">
        <v>279</v>
      </c>
      <c r="T922" t="s">
        <v>548</v>
      </c>
      <c r="U922">
        <v>12</v>
      </c>
      <c r="V922">
        <v>13</v>
      </c>
      <c r="W922">
        <v>12</v>
      </c>
      <c r="X922">
        <v>10</v>
      </c>
      <c r="AA922">
        <v>1090</v>
      </c>
      <c r="AB922" t="s">
        <v>113</v>
      </c>
    </row>
    <row r="923" spans="1:28" hidden="1" x14ac:dyDescent="0.25">
      <c r="A923" s="18" t="s">
        <v>277</v>
      </c>
      <c r="B923" s="21" t="s">
        <v>278</v>
      </c>
      <c r="C923">
        <v>86</v>
      </c>
      <c r="D923">
        <v>11</v>
      </c>
      <c r="E923" s="27" t="str">
        <f>VLOOKUP(U923, method!$A$1:$B$15, 2, 0)</f>
        <v>中後</v>
      </c>
      <c r="F923">
        <v>4</v>
      </c>
      <c r="G923">
        <v>124</v>
      </c>
      <c r="H923" s="46">
        <v>1400</v>
      </c>
      <c r="I923" s="24" t="s">
        <v>146</v>
      </c>
      <c r="J923">
        <v>1</v>
      </c>
      <c r="K923">
        <v>22.62</v>
      </c>
      <c r="L923">
        <v>3</v>
      </c>
      <c r="M923">
        <v>11</v>
      </c>
      <c r="N923">
        <v>24</v>
      </c>
      <c r="O923" t="s">
        <v>631</v>
      </c>
      <c r="P923" s="35" t="s">
        <v>436</v>
      </c>
      <c r="Q923">
        <v>3</v>
      </c>
      <c r="R923">
        <v>67</v>
      </c>
      <c r="S923" s="23" t="s">
        <v>279</v>
      </c>
      <c r="T923" t="s">
        <v>664</v>
      </c>
      <c r="U923">
        <v>9</v>
      </c>
      <c r="V923">
        <v>8</v>
      </c>
      <c r="W923">
        <v>10</v>
      </c>
      <c r="X923">
        <v>11</v>
      </c>
      <c r="AA923">
        <v>1093</v>
      </c>
      <c r="AB923" t="s">
        <v>1463</v>
      </c>
    </row>
    <row r="924" spans="1:28" hidden="1" x14ac:dyDescent="0.25">
      <c r="A924" s="18" t="s">
        <v>277</v>
      </c>
      <c r="B924" s="22" t="s">
        <v>282</v>
      </c>
      <c r="C924">
        <v>17</v>
      </c>
      <c r="D924">
        <v>10</v>
      </c>
      <c r="E924" s="29" t="str">
        <f>VLOOKUP(U924, method!$A$1:$B$15, 2, 0)</f>
        <v>留後</v>
      </c>
      <c r="F924">
        <v>10</v>
      </c>
      <c r="G924">
        <v>132</v>
      </c>
      <c r="H924" s="44">
        <v>1650</v>
      </c>
      <c r="I924" s="14" t="s">
        <v>50</v>
      </c>
      <c r="J924">
        <v>1</v>
      </c>
      <c r="K924">
        <v>40.32</v>
      </c>
      <c r="L924">
        <v>25</v>
      </c>
      <c r="M924">
        <v>6</v>
      </c>
      <c r="N924">
        <v>25</v>
      </c>
      <c r="O924" s="31" t="s">
        <v>435</v>
      </c>
      <c r="P924" s="35" t="s">
        <v>436</v>
      </c>
      <c r="Q924">
        <v>3</v>
      </c>
      <c r="R924">
        <v>73</v>
      </c>
      <c r="S924" s="15" t="s">
        <v>103</v>
      </c>
      <c r="T924" t="s">
        <v>548</v>
      </c>
      <c r="U924">
        <v>11</v>
      </c>
      <c r="V924">
        <v>11</v>
      </c>
      <c r="W924">
        <v>10</v>
      </c>
      <c r="X924">
        <v>10</v>
      </c>
      <c r="AA924">
        <v>1097</v>
      </c>
      <c r="AB924" t="s">
        <v>158</v>
      </c>
    </row>
    <row r="925" spans="1:28" hidden="1" x14ac:dyDescent="0.25">
      <c r="A925" s="18" t="s">
        <v>277</v>
      </c>
      <c r="B925" s="22" t="s">
        <v>282</v>
      </c>
      <c r="C925">
        <v>17</v>
      </c>
      <c r="D925">
        <v>6</v>
      </c>
      <c r="E925" s="27" t="str">
        <f>VLOOKUP(U925, method!$A$1:$B$15, 2, 0)</f>
        <v>中後</v>
      </c>
      <c r="F925">
        <v>3</v>
      </c>
      <c r="G925">
        <v>133</v>
      </c>
      <c r="H925" s="44">
        <v>1650</v>
      </c>
      <c r="I925" s="24" t="s">
        <v>146</v>
      </c>
      <c r="J925">
        <v>1</v>
      </c>
      <c r="K925">
        <v>40.200000000000003</v>
      </c>
      <c r="L925">
        <v>11</v>
      </c>
      <c r="M925">
        <v>6</v>
      </c>
      <c r="N925">
        <v>25</v>
      </c>
      <c r="O925" s="30" t="s">
        <v>445</v>
      </c>
      <c r="P925" s="35" t="s">
        <v>436</v>
      </c>
      <c r="Q925">
        <v>3</v>
      </c>
      <c r="R925">
        <v>73</v>
      </c>
      <c r="S925" s="15" t="s">
        <v>103</v>
      </c>
      <c r="T925" s="10" t="s">
        <v>452</v>
      </c>
      <c r="U925">
        <v>9</v>
      </c>
      <c r="V925">
        <v>9</v>
      </c>
      <c r="W925">
        <v>10</v>
      </c>
      <c r="X925">
        <v>6</v>
      </c>
      <c r="AA925">
        <v>1098</v>
      </c>
      <c r="AB925" t="s">
        <v>158</v>
      </c>
    </row>
    <row r="926" spans="1:28" hidden="1" x14ac:dyDescent="0.25">
      <c r="A926" s="18" t="s">
        <v>277</v>
      </c>
      <c r="B926" s="22" t="s">
        <v>282</v>
      </c>
      <c r="C926">
        <v>13</v>
      </c>
      <c r="D926">
        <v>9</v>
      </c>
      <c r="E926" s="29" t="str">
        <f>VLOOKUP(U926, method!$A$1:$B$15, 2, 0)</f>
        <v>留後</v>
      </c>
      <c r="F926">
        <v>9</v>
      </c>
      <c r="G926">
        <v>132</v>
      </c>
      <c r="H926" s="44">
        <v>1650</v>
      </c>
      <c r="I926" s="24" t="s">
        <v>146</v>
      </c>
      <c r="J926">
        <v>1</v>
      </c>
      <c r="K926">
        <v>40.42</v>
      </c>
      <c r="L926">
        <v>21</v>
      </c>
      <c r="M926">
        <v>5</v>
      </c>
      <c r="N926">
        <v>25</v>
      </c>
      <c r="O926" s="31" t="s">
        <v>435</v>
      </c>
      <c r="P926" s="35" t="s">
        <v>436</v>
      </c>
      <c r="Q926">
        <v>3</v>
      </c>
      <c r="R926">
        <v>73</v>
      </c>
      <c r="S926" s="15" t="s">
        <v>103</v>
      </c>
      <c r="T926" t="s">
        <v>558</v>
      </c>
      <c r="U926">
        <v>11</v>
      </c>
      <c r="V926">
        <v>11</v>
      </c>
      <c r="W926">
        <v>11</v>
      </c>
      <c r="X926">
        <v>9</v>
      </c>
      <c r="AA926">
        <v>1090</v>
      </c>
      <c r="AB926" t="s">
        <v>158</v>
      </c>
    </row>
    <row r="927" spans="1:28" hidden="1" x14ac:dyDescent="0.25">
      <c r="A927" s="18" t="s">
        <v>277</v>
      </c>
      <c r="B927" s="22" t="s">
        <v>282</v>
      </c>
      <c r="C927">
        <v>17</v>
      </c>
      <c r="D927" s="33">
        <v>1</v>
      </c>
      <c r="E927" s="27" t="str">
        <f>VLOOKUP(U927, method!$A$1:$B$15, 2, 0)</f>
        <v>中後</v>
      </c>
      <c r="F927">
        <v>6</v>
      </c>
      <c r="G927">
        <v>125</v>
      </c>
      <c r="H927" s="44">
        <v>1650</v>
      </c>
      <c r="I927" s="24" t="s">
        <v>146</v>
      </c>
      <c r="J927">
        <v>1</v>
      </c>
      <c r="K927">
        <v>38.909999999999997</v>
      </c>
      <c r="L927">
        <v>30</v>
      </c>
      <c r="M927">
        <v>4</v>
      </c>
      <c r="N927">
        <v>25</v>
      </c>
      <c r="O927" s="31" t="s">
        <v>451</v>
      </c>
      <c r="P927" s="35" t="s">
        <v>436</v>
      </c>
      <c r="Q927">
        <v>3</v>
      </c>
      <c r="R927">
        <v>67</v>
      </c>
      <c r="S927" s="15" t="s">
        <v>103</v>
      </c>
      <c r="T927" s="10" t="s">
        <v>488</v>
      </c>
      <c r="U927">
        <v>9</v>
      </c>
      <c r="V927">
        <v>9</v>
      </c>
      <c r="W927">
        <v>9</v>
      </c>
      <c r="X927">
        <v>1</v>
      </c>
      <c r="AA927">
        <v>1092</v>
      </c>
      <c r="AB927" t="s">
        <v>158</v>
      </c>
    </row>
    <row r="928" spans="1:28" hidden="1" x14ac:dyDescent="0.25">
      <c r="A928" s="18" t="s">
        <v>277</v>
      </c>
      <c r="B928" s="22" t="s">
        <v>282</v>
      </c>
      <c r="C928">
        <v>21</v>
      </c>
      <c r="D928" s="33">
        <v>1</v>
      </c>
      <c r="E928" s="28" t="str">
        <f>VLOOKUP(U928, method!$A$1:$B$15, 2, 0)</f>
        <v>中前</v>
      </c>
      <c r="F928">
        <v>1</v>
      </c>
      <c r="G928">
        <v>116</v>
      </c>
      <c r="H928" s="44">
        <v>1650</v>
      </c>
      <c r="I928" s="24" t="s">
        <v>146</v>
      </c>
      <c r="J928">
        <v>1</v>
      </c>
      <c r="K928">
        <v>39.25</v>
      </c>
      <c r="L928">
        <v>16</v>
      </c>
      <c r="M928">
        <v>4</v>
      </c>
      <c r="N928">
        <v>25</v>
      </c>
      <c r="O928" s="30" t="s">
        <v>445</v>
      </c>
      <c r="P928" s="35" t="s">
        <v>436</v>
      </c>
      <c r="Q928">
        <v>3</v>
      </c>
      <c r="R928">
        <v>61</v>
      </c>
      <c r="S928" s="15" t="s">
        <v>103</v>
      </c>
      <c r="T928" s="10" t="s">
        <v>488</v>
      </c>
      <c r="U928">
        <v>7</v>
      </c>
      <c r="V928">
        <v>7</v>
      </c>
      <c r="W928">
        <v>7</v>
      </c>
      <c r="X928">
        <v>1</v>
      </c>
      <c r="AA928">
        <v>1092</v>
      </c>
      <c r="AB928" t="s">
        <v>158</v>
      </c>
    </row>
    <row r="929" spans="1:28" hidden="1" x14ac:dyDescent="0.25">
      <c r="A929" s="18" t="s">
        <v>277</v>
      </c>
      <c r="B929" s="22" t="s">
        <v>282</v>
      </c>
      <c r="C929">
        <v>31</v>
      </c>
      <c r="D929">
        <v>7</v>
      </c>
      <c r="E929" s="29" t="str">
        <f>VLOOKUP(U929, method!$A$1:$B$15, 2, 0)</f>
        <v>留後</v>
      </c>
      <c r="F929">
        <v>9</v>
      </c>
      <c r="G929">
        <v>118</v>
      </c>
      <c r="H929" s="44">
        <v>1650</v>
      </c>
      <c r="I929" s="15" t="s">
        <v>390</v>
      </c>
      <c r="J929">
        <v>1</v>
      </c>
      <c r="K929">
        <v>39.24</v>
      </c>
      <c r="L929">
        <v>2</v>
      </c>
      <c r="M929">
        <v>4</v>
      </c>
      <c r="N929">
        <v>25</v>
      </c>
      <c r="O929" s="31" t="s">
        <v>451</v>
      </c>
      <c r="P929" s="35" t="s">
        <v>436</v>
      </c>
      <c r="Q929">
        <v>3</v>
      </c>
      <c r="R929">
        <v>63</v>
      </c>
      <c r="S929" s="15" t="s">
        <v>103</v>
      </c>
      <c r="T929">
        <v>4</v>
      </c>
      <c r="U929">
        <v>11</v>
      </c>
      <c r="V929">
        <v>11</v>
      </c>
      <c r="W929">
        <v>11</v>
      </c>
      <c r="X929">
        <v>7</v>
      </c>
      <c r="AA929">
        <v>1092</v>
      </c>
      <c r="AB929" t="s">
        <v>158</v>
      </c>
    </row>
    <row r="930" spans="1:28" hidden="1" x14ac:dyDescent="0.25">
      <c r="A930" s="18" t="s">
        <v>277</v>
      </c>
      <c r="B930" s="22" t="s">
        <v>282</v>
      </c>
      <c r="C930">
        <v>26</v>
      </c>
      <c r="D930" s="34">
        <v>5</v>
      </c>
      <c r="E930" s="29" t="str">
        <f>VLOOKUP(U930, method!$A$1:$B$15, 2, 0)</f>
        <v>留後</v>
      </c>
      <c r="F930">
        <v>9</v>
      </c>
      <c r="G930">
        <v>122</v>
      </c>
      <c r="H930" s="44">
        <v>1650</v>
      </c>
      <c r="I930" s="19" t="s">
        <v>388</v>
      </c>
      <c r="J930">
        <v>1</v>
      </c>
      <c r="K930">
        <v>39.24</v>
      </c>
      <c r="L930">
        <v>19</v>
      </c>
      <c r="M930">
        <v>3</v>
      </c>
      <c r="N930">
        <v>25</v>
      </c>
      <c r="O930" s="30" t="s">
        <v>445</v>
      </c>
      <c r="P930" s="35" t="s">
        <v>436</v>
      </c>
      <c r="Q930">
        <v>3</v>
      </c>
      <c r="R930">
        <v>65</v>
      </c>
      <c r="S930" s="15" t="s">
        <v>103</v>
      </c>
      <c r="T930" t="s">
        <v>529</v>
      </c>
      <c r="U930">
        <v>11</v>
      </c>
      <c r="V930">
        <v>10</v>
      </c>
      <c r="W930">
        <v>9</v>
      </c>
      <c r="X930">
        <v>5</v>
      </c>
      <c r="AA930">
        <v>1103</v>
      </c>
      <c r="AB930" t="s">
        <v>158</v>
      </c>
    </row>
    <row r="931" spans="1:28" hidden="1" x14ac:dyDescent="0.25">
      <c r="A931" s="18" t="s">
        <v>277</v>
      </c>
      <c r="B931" s="22" t="s">
        <v>282</v>
      </c>
      <c r="C931">
        <v>7.7</v>
      </c>
      <c r="D931">
        <v>6</v>
      </c>
      <c r="E931" s="27" t="str">
        <f>VLOOKUP(U931, method!$A$1:$B$15, 2, 0)</f>
        <v>中後</v>
      </c>
      <c r="F931">
        <v>8</v>
      </c>
      <c r="G931">
        <v>124</v>
      </c>
      <c r="H931" s="46">
        <v>1200</v>
      </c>
      <c r="I931" s="14" t="s">
        <v>400</v>
      </c>
      <c r="J931">
        <v>1</v>
      </c>
      <c r="K931">
        <v>10.37</v>
      </c>
      <c r="L931">
        <v>5</v>
      </c>
      <c r="M931">
        <v>3</v>
      </c>
      <c r="N931">
        <v>25</v>
      </c>
      <c r="O931" s="31" t="s">
        <v>451</v>
      </c>
      <c r="P931" s="35" t="s">
        <v>455</v>
      </c>
      <c r="Q931">
        <v>3</v>
      </c>
      <c r="R931">
        <v>67</v>
      </c>
      <c r="S931" s="15" t="s">
        <v>103</v>
      </c>
      <c r="T931" t="s">
        <v>495</v>
      </c>
      <c r="U931">
        <v>9</v>
      </c>
      <c r="V931">
        <v>9</v>
      </c>
      <c r="W931">
        <v>6</v>
      </c>
      <c r="AA931">
        <v>1106</v>
      </c>
      <c r="AB931" t="s">
        <v>158</v>
      </c>
    </row>
    <row r="932" spans="1:28" hidden="1" x14ac:dyDescent="0.25">
      <c r="A932" s="18" t="s">
        <v>277</v>
      </c>
      <c r="B932" s="22" t="s">
        <v>282</v>
      </c>
      <c r="C932">
        <v>8.4</v>
      </c>
      <c r="D932">
        <v>7</v>
      </c>
      <c r="E932" s="29" t="str">
        <f>VLOOKUP(U932, method!$A$1:$B$15, 2, 0)</f>
        <v>留後</v>
      </c>
      <c r="F932">
        <v>7</v>
      </c>
      <c r="G932">
        <v>127</v>
      </c>
      <c r="H932" s="46">
        <v>1200</v>
      </c>
      <c r="I932" s="24" t="s">
        <v>146</v>
      </c>
      <c r="J932">
        <v>1</v>
      </c>
      <c r="K932">
        <v>10.55</v>
      </c>
      <c r="L932">
        <v>19</v>
      </c>
      <c r="M932">
        <v>2</v>
      </c>
      <c r="N932">
        <v>25</v>
      </c>
      <c r="O932" s="30" t="s">
        <v>445</v>
      </c>
      <c r="P932" s="35" t="s">
        <v>455</v>
      </c>
      <c r="Q932">
        <v>3</v>
      </c>
      <c r="R932">
        <v>69</v>
      </c>
      <c r="S932" s="15" t="s">
        <v>103</v>
      </c>
      <c r="T932">
        <v>4</v>
      </c>
      <c r="U932">
        <v>12</v>
      </c>
      <c r="V932">
        <v>12</v>
      </c>
      <c r="W932">
        <v>7</v>
      </c>
      <c r="AA932">
        <v>1097</v>
      </c>
      <c r="AB932" t="s">
        <v>158</v>
      </c>
    </row>
    <row r="933" spans="1:28" hidden="1" x14ac:dyDescent="0.25">
      <c r="A933" s="18" t="s">
        <v>277</v>
      </c>
      <c r="B933" s="22" t="s">
        <v>282</v>
      </c>
      <c r="C933">
        <v>7</v>
      </c>
      <c r="D933" s="34">
        <v>5</v>
      </c>
      <c r="E933" s="27" t="str">
        <f>VLOOKUP(U933, method!$A$1:$B$15, 2, 0)</f>
        <v>中後</v>
      </c>
      <c r="F933">
        <v>2</v>
      </c>
      <c r="G933">
        <v>124</v>
      </c>
      <c r="H933" s="46">
        <v>1200</v>
      </c>
      <c r="I933" s="24" t="s">
        <v>146</v>
      </c>
      <c r="J933">
        <v>1</v>
      </c>
      <c r="K933">
        <v>10</v>
      </c>
      <c r="L933">
        <v>5</v>
      </c>
      <c r="M933">
        <v>2</v>
      </c>
      <c r="N933">
        <v>25</v>
      </c>
      <c r="O933" s="31" t="s">
        <v>439</v>
      </c>
      <c r="P933" s="35" t="s">
        <v>455</v>
      </c>
      <c r="Q933">
        <v>3</v>
      </c>
      <c r="R933">
        <v>69</v>
      </c>
      <c r="S933" s="15" t="s">
        <v>103</v>
      </c>
      <c r="T933" s="10" t="s">
        <v>376</v>
      </c>
      <c r="U933">
        <v>9</v>
      </c>
      <c r="V933">
        <v>8</v>
      </c>
      <c r="W933">
        <v>5</v>
      </c>
      <c r="AA933">
        <v>1110</v>
      </c>
      <c r="AB933" t="s">
        <v>158</v>
      </c>
    </row>
    <row r="934" spans="1:28" hidden="1" x14ac:dyDescent="0.25">
      <c r="A934" s="18" t="s">
        <v>277</v>
      </c>
      <c r="B934" s="22" t="s">
        <v>282</v>
      </c>
      <c r="C934">
        <v>18</v>
      </c>
      <c r="D934" s="33">
        <v>2</v>
      </c>
      <c r="E934" s="29" t="str">
        <f>VLOOKUP(U934, method!$A$1:$B$15, 2, 0)</f>
        <v>留後</v>
      </c>
      <c r="F934">
        <v>10</v>
      </c>
      <c r="G934">
        <v>127</v>
      </c>
      <c r="H934" s="46">
        <v>1200</v>
      </c>
      <c r="I934" s="24" t="s">
        <v>146</v>
      </c>
      <c r="J934">
        <v>1</v>
      </c>
      <c r="K934">
        <v>9.58</v>
      </c>
      <c r="L934">
        <v>22</v>
      </c>
      <c r="M934">
        <v>1</v>
      </c>
      <c r="N934">
        <v>25</v>
      </c>
      <c r="O934" s="31" t="s">
        <v>435</v>
      </c>
      <c r="P934" s="35" t="s">
        <v>455</v>
      </c>
      <c r="Q934">
        <v>3</v>
      </c>
      <c r="R934">
        <v>67</v>
      </c>
      <c r="S934" s="15" t="s">
        <v>103</v>
      </c>
      <c r="T934" s="10" t="s">
        <v>488</v>
      </c>
      <c r="U934">
        <v>11</v>
      </c>
      <c r="V934">
        <v>11</v>
      </c>
      <c r="W934">
        <v>2</v>
      </c>
      <c r="AA934">
        <v>1108</v>
      </c>
      <c r="AB934" t="s">
        <v>158</v>
      </c>
    </row>
    <row r="935" spans="1:28" hidden="1" x14ac:dyDescent="0.25">
      <c r="A935" s="18" t="s">
        <v>277</v>
      </c>
      <c r="B935" s="22" t="s">
        <v>282</v>
      </c>
      <c r="C935">
        <v>6</v>
      </c>
      <c r="D935">
        <v>6</v>
      </c>
      <c r="E935" s="27" t="str">
        <f>VLOOKUP(U935, method!$A$1:$B$15, 2, 0)</f>
        <v>中後</v>
      </c>
      <c r="F935">
        <v>2</v>
      </c>
      <c r="G935">
        <v>127</v>
      </c>
      <c r="H935" s="46">
        <v>1200</v>
      </c>
      <c r="I935" s="18" t="s">
        <v>12</v>
      </c>
      <c r="J935">
        <v>1</v>
      </c>
      <c r="K935">
        <v>9.9</v>
      </c>
      <c r="L935">
        <v>8</v>
      </c>
      <c r="M935">
        <v>1</v>
      </c>
      <c r="N935">
        <v>25</v>
      </c>
      <c r="O935" s="31" t="s">
        <v>439</v>
      </c>
      <c r="P935" s="35" t="s">
        <v>455</v>
      </c>
      <c r="Q935">
        <v>3</v>
      </c>
      <c r="R935">
        <v>69</v>
      </c>
      <c r="S935" s="15" t="s">
        <v>103</v>
      </c>
      <c r="T935" s="10" t="s">
        <v>442</v>
      </c>
      <c r="U935">
        <v>8</v>
      </c>
      <c r="V935">
        <v>6</v>
      </c>
      <c r="W935">
        <v>6</v>
      </c>
      <c r="AA935">
        <v>1104</v>
      </c>
      <c r="AB935" t="s">
        <v>158</v>
      </c>
    </row>
    <row r="936" spans="1:28" hidden="1" x14ac:dyDescent="0.25">
      <c r="A936" s="18" t="s">
        <v>277</v>
      </c>
      <c r="B936" s="22" t="s">
        <v>282</v>
      </c>
      <c r="C936">
        <v>6.6</v>
      </c>
      <c r="D936" s="34">
        <v>4</v>
      </c>
      <c r="E936" s="29" t="str">
        <f>VLOOKUP(U936, method!$A$1:$B$15, 2, 0)</f>
        <v>留後</v>
      </c>
      <c r="F936">
        <v>4</v>
      </c>
      <c r="G936">
        <v>129</v>
      </c>
      <c r="H936" s="46">
        <v>1000</v>
      </c>
      <c r="I936" s="18" t="s">
        <v>12</v>
      </c>
      <c r="J936">
        <v>0</v>
      </c>
      <c r="K936">
        <v>57.34</v>
      </c>
      <c r="L936">
        <v>11</v>
      </c>
      <c r="M936">
        <v>12</v>
      </c>
      <c r="N936">
        <v>24</v>
      </c>
      <c r="O936" s="30" t="s">
        <v>445</v>
      </c>
      <c r="P936" s="35" t="s">
        <v>455</v>
      </c>
      <c r="Q936">
        <v>3</v>
      </c>
      <c r="R936">
        <v>69</v>
      </c>
      <c r="S936" s="15" t="s">
        <v>103</v>
      </c>
      <c r="T936" s="10" t="s">
        <v>452</v>
      </c>
      <c r="U936">
        <v>11</v>
      </c>
      <c r="V936">
        <v>12</v>
      </c>
      <c r="W936">
        <v>4</v>
      </c>
      <c r="AA936">
        <v>1097</v>
      </c>
      <c r="AB936" t="s">
        <v>158</v>
      </c>
    </row>
    <row r="937" spans="1:28" hidden="1" x14ac:dyDescent="0.25">
      <c r="A937" s="18" t="s">
        <v>277</v>
      </c>
      <c r="B937" s="22" t="s">
        <v>282</v>
      </c>
      <c r="C937">
        <v>24</v>
      </c>
      <c r="D937">
        <v>6</v>
      </c>
      <c r="E937" s="27" t="str">
        <f>VLOOKUP(U937, method!$A$1:$B$15, 2, 0)</f>
        <v>中後</v>
      </c>
      <c r="F937">
        <v>4</v>
      </c>
      <c r="G937">
        <v>130</v>
      </c>
      <c r="H937" s="46">
        <v>1200</v>
      </c>
      <c r="I937" s="19" t="s">
        <v>388</v>
      </c>
      <c r="J937">
        <v>1</v>
      </c>
      <c r="K937">
        <v>10.220000000000001</v>
      </c>
      <c r="L937">
        <v>26</v>
      </c>
      <c r="M937">
        <v>6</v>
      </c>
      <c r="N937">
        <v>24</v>
      </c>
      <c r="O937" s="31" t="s">
        <v>435</v>
      </c>
      <c r="P937" s="35" t="s">
        <v>455</v>
      </c>
      <c r="Q937">
        <v>3</v>
      </c>
      <c r="R937">
        <v>71</v>
      </c>
      <c r="S937" s="15" t="s">
        <v>103</v>
      </c>
      <c r="T937" t="s">
        <v>637</v>
      </c>
      <c r="U937">
        <v>10</v>
      </c>
      <c r="V937">
        <v>10</v>
      </c>
      <c r="W937">
        <v>6</v>
      </c>
      <c r="AA937">
        <v>1094</v>
      </c>
      <c r="AB937" t="s">
        <v>158</v>
      </c>
    </row>
    <row r="938" spans="1:28" hidden="1" x14ac:dyDescent="0.25">
      <c r="A938" s="18" t="s">
        <v>277</v>
      </c>
      <c r="B938" s="22" t="s">
        <v>282</v>
      </c>
      <c r="C938">
        <v>11</v>
      </c>
      <c r="D938" s="33">
        <v>3</v>
      </c>
      <c r="E938" s="29" t="str">
        <f>VLOOKUP(U938, method!$A$1:$B$15, 2, 0)</f>
        <v>留後</v>
      </c>
      <c r="F938">
        <v>3</v>
      </c>
      <c r="G938">
        <v>130</v>
      </c>
      <c r="H938" s="46">
        <v>1200</v>
      </c>
      <c r="I938" s="18" t="s">
        <v>12</v>
      </c>
      <c r="J938">
        <v>1</v>
      </c>
      <c r="K938">
        <v>10.77</v>
      </c>
      <c r="L938">
        <v>5</v>
      </c>
      <c r="M938">
        <v>6</v>
      </c>
      <c r="N938">
        <v>24</v>
      </c>
      <c r="O938" s="31" t="s">
        <v>439</v>
      </c>
      <c r="P938" s="36" t="s">
        <v>440</v>
      </c>
      <c r="Q938">
        <v>3</v>
      </c>
      <c r="R938">
        <v>71</v>
      </c>
      <c r="S938" s="15" t="s">
        <v>103</v>
      </c>
      <c r="T938" s="10" t="s">
        <v>452</v>
      </c>
      <c r="U938">
        <v>11</v>
      </c>
      <c r="V938">
        <v>9</v>
      </c>
      <c r="W938">
        <v>3</v>
      </c>
      <c r="AA938">
        <v>1092</v>
      </c>
      <c r="AB938" t="s">
        <v>158</v>
      </c>
    </row>
    <row r="939" spans="1:28" hidden="1" x14ac:dyDescent="0.25">
      <c r="A939" s="18" t="s">
        <v>277</v>
      </c>
      <c r="B939" s="22" t="s">
        <v>282</v>
      </c>
      <c r="C939">
        <v>25</v>
      </c>
      <c r="D939">
        <v>7</v>
      </c>
      <c r="E939" s="29" t="str">
        <f>VLOOKUP(U939, method!$A$1:$B$15, 2, 0)</f>
        <v>留後</v>
      </c>
      <c r="F939">
        <v>12</v>
      </c>
      <c r="G939">
        <v>128</v>
      </c>
      <c r="H939" s="46">
        <v>1200</v>
      </c>
      <c r="I939" s="19" t="s">
        <v>388</v>
      </c>
      <c r="J939">
        <v>1</v>
      </c>
      <c r="K939">
        <v>10.6</v>
      </c>
      <c r="L939">
        <v>15</v>
      </c>
      <c r="M939">
        <v>5</v>
      </c>
      <c r="N939">
        <v>24</v>
      </c>
      <c r="O939" s="31" t="s">
        <v>435</v>
      </c>
      <c r="P939" s="35" t="s">
        <v>455</v>
      </c>
      <c r="Q939">
        <v>3</v>
      </c>
      <c r="R939">
        <v>72</v>
      </c>
      <c r="S939" s="15" t="s">
        <v>103</v>
      </c>
      <c r="T939" t="s">
        <v>558</v>
      </c>
      <c r="U939">
        <v>12</v>
      </c>
      <c r="V939">
        <v>12</v>
      </c>
      <c r="W939">
        <v>7</v>
      </c>
      <c r="AA939">
        <v>1088</v>
      </c>
      <c r="AB939" t="s">
        <v>158</v>
      </c>
    </row>
    <row r="940" spans="1:28" hidden="1" x14ac:dyDescent="0.25">
      <c r="A940" s="18" t="s">
        <v>277</v>
      </c>
      <c r="B940" s="22" t="s">
        <v>282</v>
      </c>
      <c r="C940">
        <v>18</v>
      </c>
      <c r="D940" s="34">
        <v>5</v>
      </c>
      <c r="E940" s="27" t="str">
        <f>VLOOKUP(U940, method!$A$1:$B$15, 2, 0)</f>
        <v>中後</v>
      </c>
      <c r="F940">
        <v>6</v>
      </c>
      <c r="G940">
        <v>129</v>
      </c>
      <c r="H940" s="46">
        <v>1200</v>
      </c>
      <c r="I940" s="25" t="s">
        <v>120</v>
      </c>
      <c r="J940">
        <v>1</v>
      </c>
      <c r="K940">
        <v>10.16</v>
      </c>
      <c r="L940">
        <v>20</v>
      </c>
      <c r="M940">
        <v>3</v>
      </c>
      <c r="N940">
        <v>24</v>
      </c>
      <c r="O940" s="31" t="s">
        <v>451</v>
      </c>
      <c r="P940" s="35" t="s">
        <v>455</v>
      </c>
      <c r="Q940">
        <v>3</v>
      </c>
      <c r="R940">
        <v>72</v>
      </c>
      <c r="S940" s="15" t="s">
        <v>103</v>
      </c>
      <c r="T940" s="10" t="s">
        <v>452</v>
      </c>
      <c r="U940">
        <v>8</v>
      </c>
      <c r="V940">
        <v>8</v>
      </c>
      <c r="W940">
        <v>5</v>
      </c>
      <c r="AA940">
        <v>1081</v>
      </c>
      <c r="AB940" t="s">
        <v>158</v>
      </c>
    </row>
    <row r="941" spans="1:28" hidden="1" x14ac:dyDescent="0.25">
      <c r="A941" s="18" t="s">
        <v>277</v>
      </c>
      <c r="B941" s="22" t="s">
        <v>282</v>
      </c>
      <c r="C941">
        <v>6.2</v>
      </c>
      <c r="D941" s="33">
        <v>3</v>
      </c>
      <c r="E941" s="27" t="str">
        <f>VLOOKUP(U941, method!$A$1:$B$15, 2, 0)</f>
        <v>中後</v>
      </c>
      <c r="F941">
        <v>2</v>
      </c>
      <c r="G941">
        <v>128</v>
      </c>
      <c r="H941" s="46">
        <v>1200</v>
      </c>
      <c r="I941" s="25" t="s">
        <v>120</v>
      </c>
      <c r="J941">
        <v>1</v>
      </c>
      <c r="K941">
        <v>10.98</v>
      </c>
      <c r="L941">
        <v>28</v>
      </c>
      <c r="M941">
        <v>2</v>
      </c>
      <c r="N941">
        <v>24</v>
      </c>
      <c r="O941" s="31" t="s">
        <v>439</v>
      </c>
      <c r="P941" s="35" t="s">
        <v>455</v>
      </c>
      <c r="Q941">
        <v>3</v>
      </c>
      <c r="R941">
        <v>72</v>
      </c>
      <c r="S941" s="15" t="s">
        <v>103</v>
      </c>
      <c r="T941" s="10">
        <v>2</v>
      </c>
      <c r="U941">
        <v>8</v>
      </c>
      <c r="V941">
        <v>7</v>
      </c>
      <c r="W941">
        <v>3</v>
      </c>
      <c r="AA941">
        <v>1078</v>
      </c>
      <c r="AB941" t="s">
        <v>158</v>
      </c>
    </row>
    <row r="942" spans="1:28" hidden="1" x14ac:dyDescent="0.25">
      <c r="A942" s="18" t="s">
        <v>277</v>
      </c>
      <c r="B942" s="22" t="s">
        <v>282</v>
      </c>
      <c r="C942">
        <v>5.2</v>
      </c>
      <c r="D942" s="33">
        <v>1</v>
      </c>
      <c r="E942" s="27" t="str">
        <f>VLOOKUP(U942, method!$A$1:$B$15, 2, 0)</f>
        <v>中後</v>
      </c>
      <c r="F942">
        <v>11</v>
      </c>
      <c r="G942">
        <v>127</v>
      </c>
      <c r="H942" s="46">
        <v>1200</v>
      </c>
      <c r="I942" s="18" t="s">
        <v>12</v>
      </c>
      <c r="J942">
        <v>1</v>
      </c>
      <c r="K942">
        <v>10.51</v>
      </c>
      <c r="L942">
        <v>15</v>
      </c>
      <c r="M942">
        <v>2</v>
      </c>
      <c r="N942">
        <v>24</v>
      </c>
      <c r="O942" s="31" t="s">
        <v>435</v>
      </c>
      <c r="P942" s="35" t="s">
        <v>455</v>
      </c>
      <c r="Q942">
        <v>3</v>
      </c>
      <c r="R942">
        <v>67</v>
      </c>
      <c r="S942" s="15" t="s">
        <v>103</v>
      </c>
      <c r="T942" s="10" t="s">
        <v>539</v>
      </c>
      <c r="U942">
        <v>9</v>
      </c>
      <c r="V942">
        <v>9</v>
      </c>
      <c r="W942">
        <v>1</v>
      </c>
      <c r="AA942">
        <v>1075</v>
      </c>
      <c r="AB942" t="s">
        <v>158</v>
      </c>
    </row>
    <row r="943" spans="1:28" hidden="1" x14ac:dyDescent="0.25">
      <c r="A943" s="18" t="s">
        <v>277</v>
      </c>
      <c r="B943" s="22" t="s">
        <v>282</v>
      </c>
      <c r="C943">
        <v>14</v>
      </c>
      <c r="D943" s="34">
        <v>4</v>
      </c>
      <c r="E943" s="27" t="str">
        <f>VLOOKUP(U943, method!$A$1:$B$15, 2, 0)</f>
        <v>中後</v>
      </c>
      <c r="F943">
        <v>8</v>
      </c>
      <c r="G943">
        <v>123</v>
      </c>
      <c r="H943" s="46">
        <v>1200</v>
      </c>
      <c r="I943" s="23" t="s">
        <v>39</v>
      </c>
      <c r="J943">
        <v>1</v>
      </c>
      <c r="K943">
        <v>10.18</v>
      </c>
      <c r="L943">
        <v>31</v>
      </c>
      <c r="M943">
        <v>1</v>
      </c>
      <c r="N943">
        <v>24</v>
      </c>
      <c r="O943" s="31" t="s">
        <v>439</v>
      </c>
      <c r="P943" s="35" t="s">
        <v>455</v>
      </c>
      <c r="Q943">
        <v>3</v>
      </c>
      <c r="R943">
        <v>68</v>
      </c>
      <c r="S943" s="15" t="s">
        <v>103</v>
      </c>
      <c r="T943" t="s">
        <v>456</v>
      </c>
      <c r="U943">
        <v>10</v>
      </c>
      <c r="V943">
        <v>9</v>
      </c>
      <c r="W943">
        <v>4</v>
      </c>
      <c r="AA943">
        <v>1083</v>
      </c>
      <c r="AB943" t="s">
        <v>158</v>
      </c>
    </row>
    <row r="944" spans="1:28" hidden="1" x14ac:dyDescent="0.25">
      <c r="A944" s="18" t="s">
        <v>277</v>
      </c>
      <c r="B944" s="22" t="s">
        <v>282</v>
      </c>
      <c r="C944">
        <v>7.3</v>
      </c>
      <c r="D944" s="33">
        <v>3</v>
      </c>
      <c r="E944" s="29" t="str">
        <f>VLOOKUP(U944, method!$A$1:$B$15, 2, 0)</f>
        <v>留後</v>
      </c>
      <c r="F944">
        <v>3</v>
      </c>
      <c r="G944">
        <v>126</v>
      </c>
      <c r="H944" s="46">
        <v>1200</v>
      </c>
      <c r="I944" s="24" t="s">
        <v>146</v>
      </c>
      <c r="J944">
        <v>1</v>
      </c>
      <c r="K944">
        <v>10.3</v>
      </c>
      <c r="L944">
        <v>10</v>
      </c>
      <c r="M944">
        <v>1</v>
      </c>
      <c r="N944">
        <v>24</v>
      </c>
      <c r="O944" s="30" t="s">
        <v>445</v>
      </c>
      <c r="P944" s="35" t="s">
        <v>455</v>
      </c>
      <c r="Q944">
        <v>3</v>
      </c>
      <c r="R944">
        <v>68</v>
      </c>
      <c r="S944" s="15" t="s">
        <v>103</v>
      </c>
      <c r="T944" s="10" t="s">
        <v>498</v>
      </c>
      <c r="U944">
        <v>11</v>
      </c>
      <c r="V944">
        <v>10</v>
      </c>
      <c r="W944">
        <v>3</v>
      </c>
      <c r="AA944">
        <v>1074</v>
      </c>
      <c r="AB944" t="s">
        <v>635</v>
      </c>
    </row>
    <row r="945" spans="1:28" hidden="1" x14ac:dyDescent="0.25">
      <c r="A945" s="18" t="s">
        <v>277</v>
      </c>
      <c r="B945" s="22" t="s">
        <v>282</v>
      </c>
      <c r="C945">
        <v>4.8</v>
      </c>
      <c r="D945">
        <v>7</v>
      </c>
      <c r="E945" s="27" t="str">
        <f>VLOOKUP(U945, method!$A$1:$B$15, 2, 0)</f>
        <v>中後</v>
      </c>
      <c r="F945">
        <v>7</v>
      </c>
      <c r="G945">
        <v>125</v>
      </c>
      <c r="H945" s="46">
        <v>1200</v>
      </c>
      <c r="I945" s="18" t="s">
        <v>12</v>
      </c>
      <c r="J945">
        <v>1</v>
      </c>
      <c r="K945">
        <v>10.54</v>
      </c>
      <c r="L945">
        <v>29</v>
      </c>
      <c r="M945">
        <v>12</v>
      </c>
      <c r="N945">
        <v>23</v>
      </c>
      <c r="O945" s="31" t="s">
        <v>451</v>
      </c>
      <c r="P945" s="35" t="s">
        <v>455</v>
      </c>
      <c r="Q945">
        <v>3</v>
      </c>
      <c r="R945">
        <v>68</v>
      </c>
      <c r="S945" s="15" t="s">
        <v>103</v>
      </c>
      <c r="T945" s="10">
        <v>2</v>
      </c>
      <c r="U945">
        <v>10</v>
      </c>
      <c r="V945">
        <v>10</v>
      </c>
      <c r="W945">
        <v>7</v>
      </c>
      <c r="AA945">
        <v>1095</v>
      </c>
      <c r="AB945" t="s">
        <v>463</v>
      </c>
    </row>
    <row r="946" spans="1:28" hidden="1" x14ac:dyDescent="0.25">
      <c r="A946" s="18" t="s">
        <v>277</v>
      </c>
      <c r="B946" s="22" t="s">
        <v>282</v>
      </c>
      <c r="C946">
        <v>4.0999999999999996</v>
      </c>
      <c r="D946" s="33">
        <v>3</v>
      </c>
      <c r="E946" s="27" t="str">
        <f>VLOOKUP(U946, method!$A$1:$B$15, 2, 0)</f>
        <v>中後</v>
      </c>
      <c r="F946">
        <v>6</v>
      </c>
      <c r="G946">
        <v>125</v>
      </c>
      <c r="H946" s="46">
        <v>1200</v>
      </c>
      <c r="I946" s="18" t="s">
        <v>12</v>
      </c>
      <c r="J946">
        <v>1</v>
      </c>
      <c r="K946">
        <v>10.18</v>
      </c>
      <c r="L946">
        <v>13</v>
      </c>
      <c r="M946">
        <v>12</v>
      </c>
      <c r="N946">
        <v>23</v>
      </c>
      <c r="O946" s="30" t="s">
        <v>445</v>
      </c>
      <c r="P946" s="35" t="s">
        <v>455</v>
      </c>
      <c r="Q946">
        <v>3</v>
      </c>
      <c r="R946">
        <v>68</v>
      </c>
      <c r="S946" s="15" t="s">
        <v>103</v>
      </c>
      <c r="T946" s="10" t="s">
        <v>526</v>
      </c>
      <c r="U946">
        <v>10</v>
      </c>
      <c r="V946">
        <v>10</v>
      </c>
      <c r="W946">
        <v>3</v>
      </c>
      <c r="AA946">
        <v>1080</v>
      </c>
      <c r="AB946" t="s">
        <v>463</v>
      </c>
    </row>
    <row r="947" spans="1:28" hidden="1" x14ac:dyDescent="0.25">
      <c r="A947" s="18" t="s">
        <v>277</v>
      </c>
      <c r="B947" s="22" t="s">
        <v>282</v>
      </c>
      <c r="C947">
        <v>14</v>
      </c>
      <c r="D947" s="33">
        <v>2</v>
      </c>
      <c r="E947" s="27" t="str">
        <f>VLOOKUP(U947, method!$A$1:$B$15, 2, 0)</f>
        <v>中後</v>
      </c>
      <c r="F947">
        <v>6</v>
      </c>
      <c r="G947">
        <v>122</v>
      </c>
      <c r="H947" s="46">
        <v>1200</v>
      </c>
      <c r="I947" s="17" t="s">
        <v>1179</v>
      </c>
      <c r="J947">
        <v>1</v>
      </c>
      <c r="K947">
        <v>10.16</v>
      </c>
      <c r="L947">
        <v>22</v>
      </c>
      <c r="M947">
        <v>11</v>
      </c>
      <c r="N947">
        <v>23</v>
      </c>
      <c r="O947" s="31" t="s">
        <v>435</v>
      </c>
      <c r="P947" s="35" t="s">
        <v>455</v>
      </c>
      <c r="Q947">
        <v>3</v>
      </c>
      <c r="R947">
        <v>66</v>
      </c>
      <c r="S947" s="15" t="s">
        <v>103</v>
      </c>
      <c r="T947" s="10" t="s">
        <v>488</v>
      </c>
      <c r="U947">
        <v>9</v>
      </c>
      <c r="V947">
        <v>11</v>
      </c>
      <c r="W947">
        <v>2</v>
      </c>
      <c r="AA947">
        <v>1083</v>
      </c>
      <c r="AB947" t="s">
        <v>463</v>
      </c>
    </row>
    <row r="948" spans="1:28" hidden="1" x14ac:dyDescent="0.25">
      <c r="A948" s="18" t="s">
        <v>277</v>
      </c>
      <c r="B948" s="22" t="s">
        <v>282</v>
      </c>
      <c r="C948">
        <v>2.4</v>
      </c>
      <c r="D948" s="33">
        <v>1</v>
      </c>
      <c r="E948" s="28" t="str">
        <f>VLOOKUP(U948, method!$A$1:$B$15, 2, 0)</f>
        <v>中前</v>
      </c>
      <c r="F948">
        <v>4</v>
      </c>
      <c r="G948">
        <v>135</v>
      </c>
      <c r="H948" s="46">
        <v>1200</v>
      </c>
      <c r="I948" s="18" t="s">
        <v>12</v>
      </c>
      <c r="J948">
        <v>1</v>
      </c>
      <c r="K948">
        <v>9.61</v>
      </c>
      <c r="L948">
        <v>8</v>
      </c>
      <c r="M948">
        <v>11</v>
      </c>
      <c r="N948">
        <v>23</v>
      </c>
      <c r="O948" s="31" t="s">
        <v>439</v>
      </c>
      <c r="P948" s="35" t="s">
        <v>455</v>
      </c>
      <c r="Q948">
        <v>4</v>
      </c>
      <c r="R948">
        <v>60</v>
      </c>
      <c r="S948" s="15" t="s">
        <v>103</v>
      </c>
      <c r="T948" s="10" t="s">
        <v>597</v>
      </c>
      <c r="U948">
        <v>7</v>
      </c>
      <c r="V948">
        <v>7</v>
      </c>
      <c r="W948">
        <v>1</v>
      </c>
      <c r="AA948">
        <v>1067</v>
      </c>
      <c r="AB948" t="s">
        <v>463</v>
      </c>
    </row>
    <row r="949" spans="1:28" hidden="1" x14ac:dyDescent="0.25">
      <c r="A949" s="18" t="s">
        <v>277</v>
      </c>
      <c r="B949" s="22" t="s">
        <v>282</v>
      </c>
      <c r="C949">
        <v>13</v>
      </c>
      <c r="D949" s="34">
        <v>4</v>
      </c>
      <c r="E949" s="27" t="str">
        <f>VLOOKUP(U949, method!$A$1:$B$15, 2, 0)</f>
        <v>中後</v>
      </c>
      <c r="F949">
        <v>5</v>
      </c>
      <c r="G949">
        <v>135</v>
      </c>
      <c r="H949" s="46">
        <v>1000</v>
      </c>
      <c r="I949" s="24" t="s">
        <v>146</v>
      </c>
      <c r="J949">
        <v>0</v>
      </c>
      <c r="K949">
        <v>57.75</v>
      </c>
      <c r="L949">
        <v>18</v>
      </c>
      <c r="M949">
        <v>10</v>
      </c>
      <c r="N949">
        <v>23</v>
      </c>
      <c r="O949" s="30" t="s">
        <v>445</v>
      </c>
      <c r="P949" s="36" t="s">
        <v>440</v>
      </c>
      <c r="Q949">
        <v>4</v>
      </c>
      <c r="R949">
        <v>60</v>
      </c>
      <c r="S949" s="15" t="s">
        <v>103</v>
      </c>
      <c r="T949" s="10" t="s">
        <v>552</v>
      </c>
      <c r="U949">
        <v>10</v>
      </c>
      <c r="V949">
        <v>11</v>
      </c>
      <c r="W949">
        <v>4</v>
      </c>
      <c r="AA949">
        <v>1075</v>
      </c>
      <c r="AB949" t="s">
        <v>463</v>
      </c>
    </row>
    <row r="950" spans="1:28" hidden="1" x14ac:dyDescent="0.25">
      <c r="A950" s="18" t="s">
        <v>277</v>
      </c>
      <c r="B950" s="22" t="s">
        <v>282</v>
      </c>
      <c r="C950">
        <v>32</v>
      </c>
      <c r="D950">
        <v>8</v>
      </c>
      <c r="E950" s="27" t="str">
        <f>VLOOKUP(U950, method!$A$1:$B$15, 2, 0)</f>
        <v>中後</v>
      </c>
      <c r="F950">
        <v>6</v>
      </c>
      <c r="G950">
        <v>116</v>
      </c>
      <c r="H950" s="46">
        <v>1200</v>
      </c>
      <c r="I950" s="15" t="s">
        <v>390</v>
      </c>
      <c r="J950">
        <v>1</v>
      </c>
      <c r="K950">
        <v>10.050000000000001</v>
      </c>
      <c r="L950">
        <v>27</v>
      </c>
      <c r="M950">
        <v>9</v>
      </c>
      <c r="N950">
        <v>23</v>
      </c>
      <c r="O950" s="31" t="s">
        <v>435</v>
      </c>
      <c r="P950" s="35" t="s">
        <v>436</v>
      </c>
      <c r="Q950">
        <v>3</v>
      </c>
      <c r="R950">
        <v>61</v>
      </c>
      <c r="S950" s="15" t="s">
        <v>103</v>
      </c>
      <c r="T950" t="s">
        <v>480</v>
      </c>
      <c r="U950">
        <v>9</v>
      </c>
      <c r="V950">
        <v>9</v>
      </c>
      <c r="W950">
        <v>8</v>
      </c>
      <c r="AA950">
        <v>1068</v>
      </c>
      <c r="AB950" t="s">
        <v>463</v>
      </c>
    </row>
    <row r="951" spans="1:28" hidden="1" x14ac:dyDescent="0.25">
      <c r="A951" s="18" t="s">
        <v>277</v>
      </c>
      <c r="B951" s="22" t="s">
        <v>282</v>
      </c>
      <c r="C951">
        <v>9.1</v>
      </c>
      <c r="D951" s="34">
        <v>5</v>
      </c>
      <c r="E951" s="29" t="str">
        <f>VLOOKUP(U951, method!$A$1:$B$15, 2, 0)</f>
        <v>留後</v>
      </c>
      <c r="F951">
        <v>3</v>
      </c>
      <c r="G951">
        <v>117</v>
      </c>
      <c r="H951" s="46">
        <v>1200</v>
      </c>
      <c r="I951" s="20" t="s">
        <v>56</v>
      </c>
      <c r="J951">
        <v>1</v>
      </c>
      <c r="K951">
        <v>10.54</v>
      </c>
      <c r="L951">
        <v>3</v>
      </c>
      <c r="M951">
        <v>7</v>
      </c>
      <c r="N951">
        <v>23</v>
      </c>
      <c r="O951" t="s">
        <v>532</v>
      </c>
      <c r="P951" s="36" t="s">
        <v>440</v>
      </c>
      <c r="Q951">
        <v>3</v>
      </c>
      <c r="R951">
        <v>61</v>
      </c>
      <c r="S951" s="15" t="s">
        <v>103</v>
      </c>
      <c r="T951" s="10" t="s">
        <v>498</v>
      </c>
      <c r="U951">
        <v>11</v>
      </c>
      <c r="V951">
        <v>11</v>
      </c>
      <c r="W951">
        <v>5</v>
      </c>
      <c r="AA951">
        <v>1076</v>
      </c>
      <c r="AB951" t="s">
        <v>463</v>
      </c>
    </row>
    <row r="952" spans="1:28" hidden="1" x14ac:dyDescent="0.25">
      <c r="A952" s="18" t="s">
        <v>277</v>
      </c>
      <c r="B952" s="22" t="s">
        <v>282</v>
      </c>
      <c r="C952">
        <v>28</v>
      </c>
      <c r="D952">
        <v>6</v>
      </c>
      <c r="E952" s="29" t="str">
        <f>VLOOKUP(U952, method!$A$1:$B$15, 2, 0)</f>
        <v>留後</v>
      </c>
      <c r="F952">
        <v>9</v>
      </c>
      <c r="G952">
        <v>116</v>
      </c>
      <c r="H952" s="46">
        <v>1200</v>
      </c>
      <c r="I952" s="15" t="s">
        <v>390</v>
      </c>
      <c r="J952">
        <v>1</v>
      </c>
      <c r="K952">
        <v>10.15</v>
      </c>
      <c r="L952">
        <v>14</v>
      </c>
      <c r="M952">
        <v>6</v>
      </c>
      <c r="N952">
        <v>23</v>
      </c>
      <c r="O952" s="30" t="s">
        <v>445</v>
      </c>
      <c r="P952" s="35" t="s">
        <v>455</v>
      </c>
      <c r="Q952">
        <v>3</v>
      </c>
      <c r="R952">
        <v>61</v>
      </c>
      <c r="S952" s="15" t="s">
        <v>103</v>
      </c>
      <c r="T952" t="s">
        <v>529</v>
      </c>
      <c r="U952">
        <v>11</v>
      </c>
      <c r="V952">
        <v>11</v>
      </c>
      <c r="W952">
        <v>6</v>
      </c>
      <c r="AA952">
        <v>1079</v>
      </c>
      <c r="AB952" t="s">
        <v>463</v>
      </c>
    </row>
    <row r="953" spans="1:28" hidden="1" x14ac:dyDescent="0.25">
      <c r="A953" s="18" t="s">
        <v>277</v>
      </c>
      <c r="B953" s="22" t="s">
        <v>282</v>
      </c>
      <c r="C953">
        <v>7.2</v>
      </c>
      <c r="D953" s="34">
        <v>5</v>
      </c>
      <c r="E953" s="29" t="str">
        <f>VLOOKUP(U953, method!$A$1:$B$15, 2, 0)</f>
        <v>留後</v>
      </c>
      <c r="F953">
        <v>2</v>
      </c>
      <c r="G953">
        <v>118</v>
      </c>
      <c r="H953" s="46">
        <v>1200</v>
      </c>
      <c r="I953" s="25" t="s">
        <v>120</v>
      </c>
      <c r="J953">
        <v>1</v>
      </c>
      <c r="K953">
        <v>10.16</v>
      </c>
      <c r="L953">
        <v>24</v>
      </c>
      <c r="M953">
        <v>5</v>
      </c>
      <c r="N953">
        <v>23</v>
      </c>
      <c r="O953" s="31" t="s">
        <v>435</v>
      </c>
      <c r="P953" s="35" t="s">
        <v>455</v>
      </c>
      <c r="Q953">
        <v>3</v>
      </c>
      <c r="R953">
        <v>61</v>
      </c>
      <c r="S953" s="15" t="s">
        <v>103</v>
      </c>
      <c r="T953" s="10">
        <v>2</v>
      </c>
      <c r="U953">
        <v>12</v>
      </c>
      <c r="V953">
        <v>10</v>
      </c>
      <c r="W953">
        <v>5</v>
      </c>
      <c r="AA953">
        <v>1072</v>
      </c>
      <c r="AB953" t="s">
        <v>463</v>
      </c>
    </row>
    <row r="954" spans="1:28" hidden="1" x14ac:dyDescent="0.25">
      <c r="A954" s="18" t="s">
        <v>277</v>
      </c>
      <c r="B954" s="22" t="s">
        <v>282</v>
      </c>
      <c r="C954">
        <v>7</v>
      </c>
      <c r="D954" s="33">
        <v>1</v>
      </c>
      <c r="E954" s="28" t="str">
        <f>VLOOKUP(U954, method!$A$1:$B$15, 2, 0)</f>
        <v>中前</v>
      </c>
      <c r="F954">
        <v>2</v>
      </c>
      <c r="G954">
        <v>131</v>
      </c>
      <c r="H954" s="46">
        <v>1200</v>
      </c>
      <c r="I954" s="25" t="s">
        <v>120</v>
      </c>
      <c r="J954">
        <v>1</v>
      </c>
      <c r="K954">
        <v>10.53</v>
      </c>
      <c r="L954">
        <v>3</v>
      </c>
      <c r="M954">
        <v>5</v>
      </c>
      <c r="N954">
        <v>23</v>
      </c>
      <c r="O954" s="31" t="s">
        <v>439</v>
      </c>
      <c r="P954" s="35" t="s">
        <v>455</v>
      </c>
      <c r="Q954">
        <v>4</v>
      </c>
      <c r="R954">
        <v>56</v>
      </c>
      <c r="S954" s="15" t="s">
        <v>103</v>
      </c>
      <c r="T954" s="10" t="s">
        <v>488</v>
      </c>
      <c r="U954">
        <v>6</v>
      </c>
      <c r="V954">
        <v>6</v>
      </c>
      <c r="W954">
        <v>1</v>
      </c>
      <c r="AA954">
        <v>1062</v>
      </c>
      <c r="AB954" t="s">
        <v>463</v>
      </c>
    </row>
    <row r="955" spans="1:28" hidden="1" x14ac:dyDescent="0.25">
      <c r="A955" s="18" t="s">
        <v>277</v>
      </c>
      <c r="B955" s="22" t="s">
        <v>282</v>
      </c>
      <c r="C955">
        <v>9.8000000000000007</v>
      </c>
      <c r="D955">
        <v>8</v>
      </c>
      <c r="E955" s="28" t="str">
        <f>VLOOKUP(U955, method!$A$1:$B$15, 2, 0)</f>
        <v>中前</v>
      </c>
      <c r="F955">
        <v>6</v>
      </c>
      <c r="G955">
        <v>131</v>
      </c>
      <c r="H955" s="46">
        <v>1200</v>
      </c>
      <c r="I955" s="15" t="s">
        <v>390</v>
      </c>
      <c r="J955">
        <v>1</v>
      </c>
      <c r="K955">
        <v>10.32</v>
      </c>
      <c r="L955">
        <v>12</v>
      </c>
      <c r="M955">
        <v>4</v>
      </c>
      <c r="N955">
        <v>23</v>
      </c>
      <c r="O955" s="30" t="s">
        <v>445</v>
      </c>
      <c r="P955" s="35" t="s">
        <v>455</v>
      </c>
      <c r="Q955">
        <v>4</v>
      </c>
      <c r="R955">
        <v>56</v>
      </c>
      <c r="S955" s="15" t="s">
        <v>103</v>
      </c>
      <c r="T955">
        <v>3</v>
      </c>
      <c r="U955">
        <v>7</v>
      </c>
      <c r="V955">
        <v>7</v>
      </c>
      <c r="W955">
        <v>8</v>
      </c>
      <c r="AA955">
        <v>1062</v>
      </c>
      <c r="AB955" t="s">
        <v>463</v>
      </c>
    </row>
    <row r="956" spans="1:28" hidden="1" x14ac:dyDescent="0.25">
      <c r="A956" s="18" t="s">
        <v>277</v>
      </c>
      <c r="B956" s="22" t="s">
        <v>282</v>
      </c>
      <c r="C956">
        <v>6.2</v>
      </c>
      <c r="D956" s="34">
        <v>5</v>
      </c>
      <c r="E956" s="29" t="str">
        <f>VLOOKUP(U956, method!$A$1:$B$15, 2, 0)</f>
        <v>留後</v>
      </c>
      <c r="F956">
        <v>10</v>
      </c>
      <c r="G956">
        <v>132</v>
      </c>
      <c r="H956" s="46">
        <v>1200</v>
      </c>
      <c r="I956" s="21" t="s">
        <v>61</v>
      </c>
      <c r="J956">
        <v>1</v>
      </c>
      <c r="K956">
        <v>10.57</v>
      </c>
      <c r="L956">
        <v>15</v>
      </c>
      <c r="M956">
        <v>3</v>
      </c>
      <c r="N956">
        <v>23</v>
      </c>
      <c r="O956" s="31" t="s">
        <v>435</v>
      </c>
      <c r="P956" s="35" t="s">
        <v>455</v>
      </c>
      <c r="Q956">
        <v>4</v>
      </c>
      <c r="R956">
        <v>56</v>
      </c>
      <c r="S956" s="15" t="s">
        <v>103</v>
      </c>
      <c r="T956" t="s">
        <v>546</v>
      </c>
      <c r="U956">
        <v>12</v>
      </c>
      <c r="V956">
        <v>10</v>
      </c>
      <c r="W956">
        <v>5</v>
      </c>
      <c r="AA956">
        <v>1057</v>
      </c>
      <c r="AB956" t="s">
        <v>463</v>
      </c>
    </row>
    <row r="957" spans="1:28" hidden="1" x14ac:dyDescent="0.25">
      <c r="A957" s="18" t="s">
        <v>277</v>
      </c>
      <c r="B957" s="22" t="s">
        <v>282</v>
      </c>
      <c r="C957">
        <v>1.9</v>
      </c>
      <c r="D957" s="33">
        <v>1</v>
      </c>
      <c r="E957" s="28" t="str">
        <f>VLOOKUP(U957, method!$A$1:$B$15, 2, 0)</f>
        <v>中前</v>
      </c>
      <c r="F957">
        <v>2</v>
      </c>
      <c r="G957">
        <v>124</v>
      </c>
      <c r="H957" s="46">
        <v>1200</v>
      </c>
      <c r="I957" s="18" t="s">
        <v>12</v>
      </c>
      <c r="J957">
        <v>1</v>
      </c>
      <c r="K957">
        <v>9.77</v>
      </c>
      <c r="L957">
        <v>1</v>
      </c>
      <c r="M957">
        <v>3</v>
      </c>
      <c r="N957">
        <v>23</v>
      </c>
      <c r="O957" s="31" t="s">
        <v>439</v>
      </c>
      <c r="P957" s="35" t="s">
        <v>455</v>
      </c>
      <c r="Q957">
        <v>4</v>
      </c>
      <c r="R957">
        <v>49</v>
      </c>
      <c r="S957" s="15" t="s">
        <v>103</v>
      </c>
      <c r="T957" s="10" t="s">
        <v>526</v>
      </c>
      <c r="U957">
        <v>6</v>
      </c>
      <c r="V957">
        <v>5</v>
      </c>
      <c r="W957">
        <v>1</v>
      </c>
      <c r="AA957">
        <v>1065</v>
      </c>
      <c r="AB957" t="s">
        <v>463</v>
      </c>
    </row>
    <row r="958" spans="1:28" hidden="1" x14ac:dyDescent="0.25">
      <c r="A958" s="18" t="s">
        <v>277</v>
      </c>
      <c r="B958" s="22" t="s">
        <v>282</v>
      </c>
      <c r="C958">
        <v>5.7</v>
      </c>
      <c r="D958" s="34">
        <v>4</v>
      </c>
      <c r="E958" s="27" t="str">
        <f>VLOOKUP(U958, method!$A$1:$B$15, 2, 0)</f>
        <v>中後</v>
      </c>
      <c r="F958">
        <v>5</v>
      </c>
      <c r="G958">
        <v>125</v>
      </c>
      <c r="H958" s="46">
        <v>1200</v>
      </c>
      <c r="I958" s="22" t="s">
        <v>33</v>
      </c>
      <c r="J958">
        <v>1</v>
      </c>
      <c r="K958">
        <v>10.56</v>
      </c>
      <c r="L958">
        <v>15</v>
      </c>
      <c r="M958">
        <v>2</v>
      </c>
      <c r="N958">
        <v>23</v>
      </c>
      <c r="O958" s="31" t="s">
        <v>435</v>
      </c>
      <c r="P958" s="35" t="s">
        <v>436</v>
      </c>
      <c r="Q958">
        <v>4</v>
      </c>
      <c r="R958">
        <v>49</v>
      </c>
      <c r="S958" s="15" t="s">
        <v>103</v>
      </c>
      <c r="T958" s="10">
        <v>2</v>
      </c>
      <c r="U958">
        <v>8</v>
      </c>
      <c r="V958">
        <v>6</v>
      </c>
      <c r="W958">
        <v>4</v>
      </c>
      <c r="AA958">
        <v>1076</v>
      </c>
      <c r="AB958" t="s">
        <v>463</v>
      </c>
    </row>
    <row r="959" spans="1:28" hidden="1" x14ac:dyDescent="0.25">
      <c r="A959" s="18" t="s">
        <v>277</v>
      </c>
      <c r="B959" s="22" t="s">
        <v>282</v>
      </c>
      <c r="C959">
        <v>2.4</v>
      </c>
      <c r="D959">
        <v>6</v>
      </c>
      <c r="E959" s="28" t="str">
        <f>VLOOKUP(U959, method!$A$1:$B$15, 2, 0)</f>
        <v>中前</v>
      </c>
      <c r="F959">
        <v>5</v>
      </c>
      <c r="G959">
        <v>125</v>
      </c>
      <c r="H959" s="46">
        <v>1200</v>
      </c>
      <c r="I959" s="18" t="s">
        <v>12</v>
      </c>
      <c r="J959">
        <v>1</v>
      </c>
      <c r="K959">
        <v>10.51</v>
      </c>
      <c r="L959">
        <v>24</v>
      </c>
      <c r="M959">
        <v>1</v>
      </c>
      <c r="N959">
        <v>23</v>
      </c>
      <c r="O959" t="s">
        <v>532</v>
      </c>
      <c r="P959" s="35" t="s">
        <v>455</v>
      </c>
      <c r="Q959">
        <v>4</v>
      </c>
      <c r="R959">
        <v>50</v>
      </c>
      <c r="S959" s="15" t="s">
        <v>103</v>
      </c>
      <c r="T959" t="s">
        <v>536</v>
      </c>
      <c r="U959">
        <v>4</v>
      </c>
      <c r="V959">
        <v>5</v>
      </c>
      <c r="W959">
        <v>6</v>
      </c>
      <c r="AA959">
        <v>1089</v>
      </c>
      <c r="AB959" t="s">
        <v>463</v>
      </c>
    </row>
    <row r="960" spans="1:28" hidden="1" x14ac:dyDescent="0.25">
      <c r="A960" s="18" t="s">
        <v>277</v>
      </c>
      <c r="B960" s="22" t="s">
        <v>282</v>
      </c>
      <c r="C960">
        <v>3.6</v>
      </c>
      <c r="D960" s="33">
        <v>3</v>
      </c>
      <c r="E960" s="27" t="str">
        <f>VLOOKUP(U960, method!$A$1:$B$15, 2, 0)</f>
        <v>中後</v>
      </c>
      <c r="F960">
        <v>10</v>
      </c>
      <c r="G960">
        <v>124</v>
      </c>
      <c r="H960" s="46">
        <v>1200</v>
      </c>
      <c r="I960" s="18" t="s">
        <v>12</v>
      </c>
      <c r="J960">
        <v>1</v>
      </c>
      <c r="K960">
        <v>9.4600000000000009</v>
      </c>
      <c r="L960">
        <v>8</v>
      </c>
      <c r="M960">
        <v>1</v>
      </c>
      <c r="N960">
        <v>23</v>
      </c>
      <c r="O960" t="s">
        <v>631</v>
      </c>
      <c r="P960" s="35" t="s">
        <v>455</v>
      </c>
      <c r="Q960">
        <v>4</v>
      </c>
      <c r="R960">
        <v>50</v>
      </c>
      <c r="S960" s="15" t="s">
        <v>103</v>
      </c>
      <c r="T960" s="10">
        <v>1</v>
      </c>
      <c r="U960">
        <v>9</v>
      </c>
      <c r="V960">
        <v>8</v>
      </c>
      <c r="W960">
        <v>3</v>
      </c>
      <c r="AA960">
        <v>1092</v>
      </c>
      <c r="AB960" t="s">
        <v>463</v>
      </c>
    </row>
    <row r="961" spans="1:28" hidden="1" x14ac:dyDescent="0.25">
      <c r="A961" s="18" t="s">
        <v>277</v>
      </c>
      <c r="B961" s="22" t="s">
        <v>282</v>
      </c>
      <c r="C961">
        <v>14</v>
      </c>
      <c r="D961" s="34">
        <v>4</v>
      </c>
      <c r="E961" s="28" t="str">
        <f>VLOOKUP(U961, method!$A$1:$B$15, 2, 0)</f>
        <v>中前</v>
      </c>
      <c r="F961">
        <v>4</v>
      </c>
      <c r="G961">
        <v>125</v>
      </c>
      <c r="H961" s="46">
        <v>1200</v>
      </c>
      <c r="I961" s="21" t="s">
        <v>541</v>
      </c>
      <c r="J961">
        <v>1</v>
      </c>
      <c r="K961">
        <v>10.09</v>
      </c>
      <c r="L961">
        <v>21</v>
      </c>
      <c r="M961">
        <v>12</v>
      </c>
      <c r="N961">
        <v>22</v>
      </c>
      <c r="O961" s="31" t="s">
        <v>435</v>
      </c>
      <c r="P961" s="35" t="s">
        <v>436</v>
      </c>
      <c r="Q961">
        <v>4</v>
      </c>
      <c r="R961">
        <v>50</v>
      </c>
      <c r="S961" s="15" t="s">
        <v>103</v>
      </c>
      <c r="T961" t="s">
        <v>456</v>
      </c>
      <c r="U961">
        <v>6</v>
      </c>
      <c r="V961">
        <v>6</v>
      </c>
      <c r="W961">
        <v>4</v>
      </c>
      <c r="AA961">
        <v>1087</v>
      </c>
      <c r="AB961" t="s">
        <v>463</v>
      </c>
    </row>
    <row r="962" spans="1:28" hidden="1" x14ac:dyDescent="0.25">
      <c r="A962" s="18" t="s">
        <v>277</v>
      </c>
      <c r="B962" s="22" t="s">
        <v>282</v>
      </c>
      <c r="C962">
        <v>48</v>
      </c>
      <c r="D962">
        <v>11</v>
      </c>
      <c r="E962" s="26" t="str">
        <f>VLOOKUP(U962, method!$A$1:$B$15, 2, 0)</f>
        <v>放頭</v>
      </c>
      <c r="F962">
        <v>6</v>
      </c>
      <c r="G962">
        <v>127</v>
      </c>
      <c r="H962" s="46">
        <v>1400</v>
      </c>
      <c r="I962" s="15" t="s">
        <v>390</v>
      </c>
      <c r="J962">
        <v>1</v>
      </c>
      <c r="K962">
        <v>22.82</v>
      </c>
      <c r="L962">
        <v>20</v>
      </c>
      <c r="M962">
        <v>11</v>
      </c>
      <c r="N962">
        <v>22</v>
      </c>
      <c r="O962" t="s">
        <v>469</v>
      </c>
      <c r="P962" s="35" t="s">
        <v>436</v>
      </c>
      <c r="Q962">
        <v>4</v>
      </c>
      <c r="R962">
        <v>52</v>
      </c>
      <c r="S962" s="15" t="s">
        <v>103</v>
      </c>
      <c r="T962" t="s">
        <v>485</v>
      </c>
      <c r="U962">
        <v>1</v>
      </c>
      <c r="V962">
        <v>3</v>
      </c>
      <c r="W962">
        <v>4</v>
      </c>
      <c r="X962">
        <v>11</v>
      </c>
      <c r="AA962">
        <v>1082</v>
      </c>
      <c r="AB962" t="s">
        <v>463</v>
      </c>
    </row>
    <row r="963" spans="1:28" hidden="1" x14ac:dyDescent="0.25">
      <c r="A963" s="18" t="s">
        <v>277</v>
      </c>
      <c r="B963" s="22" t="s">
        <v>282</v>
      </c>
      <c r="C963">
        <v>18</v>
      </c>
      <c r="D963">
        <v>9</v>
      </c>
      <c r="E963" s="28" t="str">
        <f>VLOOKUP(U963, method!$A$1:$B$15, 2, 0)</f>
        <v>中前</v>
      </c>
      <c r="F963">
        <v>3</v>
      </c>
      <c r="G963">
        <v>129</v>
      </c>
      <c r="H963" s="46">
        <v>1200</v>
      </c>
      <c r="I963" s="15" t="s">
        <v>390</v>
      </c>
      <c r="J963">
        <v>1</v>
      </c>
      <c r="K963">
        <v>10.24</v>
      </c>
      <c r="L963">
        <v>6</v>
      </c>
      <c r="M963">
        <v>11</v>
      </c>
      <c r="N963">
        <v>22</v>
      </c>
      <c r="O963" t="s">
        <v>631</v>
      </c>
      <c r="P963" s="35" t="s">
        <v>455</v>
      </c>
      <c r="Q963">
        <v>4</v>
      </c>
      <c r="R963">
        <v>52</v>
      </c>
      <c r="S963" s="15" t="s">
        <v>103</v>
      </c>
      <c r="T963" t="s">
        <v>664</v>
      </c>
      <c r="U963">
        <v>4</v>
      </c>
      <c r="V963">
        <v>5</v>
      </c>
      <c r="W963">
        <v>9</v>
      </c>
      <c r="AA963">
        <v>1071</v>
      </c>
      <c r="AB963" t="s">
        <v>463</v>
      </c>
    </row>
    <row r="964" spans="1:28" hidden="1" x14ac:dyDescent="0.25">
      <c r="A964" s="18" t="s">
        <v>277</v>
      </c>
      <c r="B964" s="23" t="s">
        <v>285</v>
      </c>
      <c r="C964">
        <v>57</v>
      </c>
      <c r="D964" s="34">
        <v>5</v>
      </c>
      <c r="E964" s="29" t="str">
        <f>VLOOKUP(U964, method!$A$1:$B$15, 2, 0)</f>
        <v>留後</v>
      </c>
      <c r="F964">
        <v>11</v>
      </c>
      <c r="G964">
        <v>132</v>
      </c>
      <c r="H964" s="46">
        <v>1800</v>
      </c>
      <c r="I964" s="22" t="s">
        <v>33</v>
      </c>
      <c r="J964">
        <v>1</v>
      </c>
      <c r="K964">
        <v>47.62</v>
      </c>
      <c r="L964">
        <v>14</v>
      </c>
      <c r="M964">
        <v>6</v>
      </c>
      <c r="N964">
        <v>25</v>
      </c>
      <c r="O964" t="s">
        <v>631</v>
      </c>
      <c r="P964" s="35" t="s">
        <v>455</v>
      </c>
      <c r="Q964">
        <v>3</v>
      </c>
      <c r="R964">
        <v>73</v>
      </c>
      <c r="S964" s="18" t="s">
        <v>95</v>
      </c>
      <c r="T964">
        <v>4</v>
      </c>
      <c r="U964">
        <v>13</v>
      </c>
      <c r="V964">
        <v>13</v>
      </c>
      <c r="W964">
        <v>13</v>
      </c>
      <c r="X964">
        <v>13</v>
      </c>
      <c r="Y964">
        <v>5</v>
      </c>
      <c r="AA964">
        <v>1168</v>
      </c>
      <c r="AB964" t="s">
        <v>287</v>
      </c>
    </row>
    <row r="965" spans="1:28" hidden="1" x14ac:dyDescent="0.25">
      <c r="A965" s="18" t="s">
        <v>277</v>
      </c>
      <c r="B965" s="23" t="s">
        <v>285</v>
      </c>
      <c r="C965">
        <v>14</v>
      </c>
      <c r="D965">
        <v>7</v>
      </c>
      <c r="E965" s="29" t="str">
        <f>VLOOKUP(U965, method!$A$1:$B$15, 2, 0)</f>
        <v>留後</v>
      </c>
      <c r="F965">
        <v>11</v>
      </c>
      <c r="G965">
        <v>130</v>
      </c>
      <c r="H965" s="46">
        <v>1800</v>
      </c>
      <c r="I965" s="22" t="s">
        <v>33</v>
      </c>
      <c r="J965">
        <v>1</v>
      </c>
      <c r="K965">
        <v>49.75</v>
      </c>
      <c r="L965">
        <v>14</v>
      </c>
      <c r="M965">
        <v>5</v>
      </c>
      <c r="N965">
        <v>25</v>
      </c>
      <c r="O965" s="30" t="s">
        <v>445</v>
      </c>
      <c r="P965" s="35" t="s">
        <v>436</v>
      </c>
      <c r="Q965">
        <v>3</v>
      </c>
      <c r="R965">
        <v>73</v>
      </c>
      <c r="S965" s="18" t="s">
        <v>95</v>
      </c>
      <c r="T965" t="s">
        <v>529</v>
      </c>
      <c r="U965">
        <v>11</v>
      </c>
      <c r="V965">
        <v>11</v>
      </c>
      <c r="W965">
        <v>11</v>
      </c>
      <c r="X965">
        <v>8</v>
      </c>
      <c r="Y965">
        <v>7</v>
      </c>
      <c r="AA965">
        <v>1181</v>
      </c>
      <c r="AB965" t="s">
        <v>287</v>
      </c>
    </row>
    <row r="966" spans="1:28" hidden="1" x14ac:dyDescent="0.25">
      <c r="A966" s="18" t="s">
        <v>277</v>
      </c>
      <c r="B966" s="23" t="s">
        <v>285</v>
      </c>
      <c r="C966">
        <v>17</v>
      </c>
      <c r="D966" s="33">
        <v>2</v>
      </c>
      <c r="E966" s="29" t="str">
        <f>VLOOKUP(U966, method!$A$1:$B$15, 2, 0)</f>
        <v>留後</v>
      </c>
      <c r="F966">
        <v>11</v>
      </c>
      <c r="G966">
        <v>128</v>
      </c>
      <c r="H966" s="44">
        <v>1650</v>
      </c>
      <c r="I966" s="22" t="s">
        <v>33</v>
      </c>
      <c r="J966">
        <v>1</v>
      </c>
      <c r="K966">
        <v>39.4</v>
      </c>
      <c r="L966">
        <v>9</v>
      </c>
      <c r="M966">
        <v>4</v>
      </c>
      <c r="N966">
        <v>25</v>
      </c>
      <c r="O966" s="31" t="s">
        <v>439</v>
      </c>
      <c r="P966" s="35" t="s">
        <v>436</v>
      </c>
      <c r="Q966">
        <v>3</v>
      </c>
      <c r="R966">
        <v>72</v>
      </c>
      <c r="S966" s="18" t="s">
        <v>95</v>
      </c>
      <c r="T966" s="10">
        <v>1</v>
      </c>
      <c r="U966">
        <v>11</v>
      </c>
      <c r="V966">
        <v>11</v>
      </c>
      <c r="W966">
        <v>10</v>
      </c>
      <c r="X966">
        <v>2</v>
      </c>
      <c r="AA966">
        <v>1162</v>
      </c>
      <c r="AB966" t="s">
        <v>287</v>
      </c>
    </row>
    <row r="967" spans="1:28" hidden="1" x14ac:dyDescent="0.25">
      <c r="A967" s="18" t="s">
        <v>277</v>
      </c>
      <c r="B967" s="23" t="s">
        <v>285</v>
      </c>
      <c r="C967">
        <v>7.3</v>
      </c>
      <c r="D967">
        <v>8</v>
      </c>
      <c r="E967" s="26" t="str">
        <f>VLOOKUP(U967, method!$A$1:$B$15, 2, 0)</f>
        <v>放頭</v>
      </c>
      <c r="F967">
        <v>6</v>
      </c>
      <c r="G967">
        <v>129</v>
      </c>
      <c r="H967" s="46">
        <v>1800</v>
      </c>
      <c r="I967" s="22" t="s">
        <v>33</v>
      </c>
      <c r="J967">
        <v>1</v>
      </c>
      <c r="K967">
        <v>50.38</v>
      </c>
      <c r="L967">
        <v>22</v>
      </c>
      <c r="M967">
        <v>1</v>
      </c>
      <c r="N967">
        <v>25</v>
      </c>
      <c r="O967" s="31" t="s">
        <v>435</v>
      </c>
      <c r="P967" s="35" t="s">
        <v>455</v>
      </c>
      <c r="Q967">
        <v>3</v>
      </c>
      <c r="R967">
        <v>72</v>
      </c>
      <c r="S967" s="18" t="s">
        <v>95</v>
      </c>
      <c r="T967">
        <v>4</v>
      </c>
      <c r="U967">
        <v>3</v>
      </c>
      <c r="V967">
        <v>5</v>
      </c>
      <c r="W967">
        <v>5</v>
      </c>
      <c r="X967">
        <v>5</v>
      </c>
      <c r="Y967">
        <v>8</v>
      </c>
      <c r="AA967">
        <v>1169</v>
      </c>
      <c r="AB967" t="s">
        <v>287</v>
      </c>
    </row>
    <row r="968" spans="1:28" hidden="1" x14ac:dyDescent="0.25">
      <c r="A968" s="18" t="s">
        <v>277</v>
      </c>
      <c r="B968" s="23" t="s">
        <v>285</v>
      </c>
      <c r="C968">
        <v>5</v>
      </c>
      <c r="D968" s="34">
        <v>5</v>
      </c>
      <c r="E968" s="27" t="str">
        <f>VLOOKUP(U968, method!$A$1:$B$15, 2, 0)</f>
        <v>中後</v>
      </c>
      <c r="F968">
        <v>8</v>
      </c>
      <c r="G968">
        <v>126</v>
      </c>
      <c r="H968" s="46">
        <v>2200</v>
      </c>
      <c r="I968" s="22" t="s">
        <v>33</v>
      </c>
      <c r="J968">
        <v>2</v>
      </c>
      <c r="K968">
        <v>15.87</v>
      </c>
      <c r="L968">
        <v>26</v>
      </c>
      <c r="M968">
        <v>12</v>
      </c>
      <c r="N968">
        <v>24</v>
      </c>
      <c r="O968" s="31" t="s">
        <v>451</v>
      </c>
      <c r="P968" s="35" t="s">
        <v>455</v>
      </c>
      <c r="Q968">
        <v>3</v>
      </c>
      <c r="R968">
        <v>72</v>
      </c>
      <c r="S968" s="18" t="s">
        <v>95</v>
      </c>
      <c r="T968" s="10" t="s">
        <v>498</v>
      </c>
      <c r="U968">
        <v>9</v>
      </c>
      <c r="V968">
        <v>9</v>
      </c>
      <c r="W968">
        <v>9</v>
      </c>
      <c r="X968">
        <v>9</v>
      </c>
      <c r="Y968">
        <v>9</v>
      </c>
      <c r="Z968">
        <v>5</v>
      </c>
      <c r="AA968">
        <v>1153</v>
      </c>
      <c r="AB968" t="s">
        <v>287</v>
      </c>
    </row>
    <row r="969" spans="1:28" hidden="1" x14ac:dyDescent="0.25">
      <c r="A969" s="18" t="s">
        <v>277</v>
      </c>
      <c r="B969" s="23" t="s">
        <v>285</v>
      </c>
      <c r="C969">
        <v>6.5</v>
      </c>
      <c r="D969" s="33">
        <v>1</v>
      </c>
      <c r="E969" s="27" t="str">
        <f>VLOOKUP(U969, method!$A$1:$B$15, 2, 0)</f>
        <v>中後</v>
      </c>
      <c r="F969">
        <v>10</v>
      </c>
      <c r="G969">
        <v>124</v>
      </c>
      <c r="H969" s="46">
        <v>1800</v>
      </c>
      <c r="I969" s="22" t="s">
        <v>33</v>
      </c>
      <c r="J969">
        <v>1</v>
      </c>
      <c r="K969">
        <v>49.38</v>
      </c>
      <c r="L969">
        <v>27</v>
      </c>
      <c r="M969">
        <v>11</v>
      </c>
      <c r="N969">
        <v>24</v>
      </c>
      <c r="O969" s="31" t="s">
        <v>451</v>
      </c>
      <c r="P969" s="35" t="s">
        <v>455</v>
      </c>
      <c r="Q969">
        <v>3</v>
      </c>
      <c r="R969">
        <v>66</v>
      </c>
      <c r="S969" s="18" t="s">
        <v>95</v>
      </c>
      <c r="T969" s="10" t="s">
        <v>762</v>
      </c>
      <c r="U969">
        <v>8</v>
      </c>
      <c r="V969">
        <v>9</v>
      </c>
      <c r="W969">
        <v>10</v>
      </c>
      <c r="X969">
        <v>9</v>
      </c>
      <c r="Y969">
        <v>1</v>
      </c>
      <c r="AA969">
        <v>1153</v>
      </c>
      <c r="AB969" t="s">
        <v>287</v>
      </c>
    </row>
    <row r="970" spans="1:28" hidden="1" x14ac:dyDescent="0.25">
      <c r="A970" s="18" t="s">
        <v>277</v>
      </c>
      <c r="B970" s="23" t="s">
        <v>285</v>
      </c>
      <c r="C970">
        <v>7.9</v>
      </c>
      <c r="D970" s="33">
        <v>3</v>
      </c>
      <c r="E970" s="29" t="str">
        <f>VLOOKUP(U970, method!$A$1:$B$15, 2, 0)</f>
        <v>留後</v>
      </c>
      <c r="F970">
        <v>10</v>
      </c>
      <c r="G970">
        <v>122</v>
      </c>
      <c r="H970" s="46">
        <v>1800</v>
      </c>
      <c r="I970" s="15" t="s">
        <v>390</v>
      </c>
      <c r="J970">
        <v>1</v>
      </c>
      <c r="K970">
        <v>49.12</v>
      </c>
      <c r="L970">
        <v>6</v>
      </c>
      <c r="M970">
        <v>11</v>
      </c>
      <c r="N970">
        <v>24</v>
      </c>
      <c r="O970" s="31" t="s">
        <v>439</v>
      </c>
      <c r="P970" s="35" t="s">
        <v>455</v>
      </c>
      <c r="Q970">
        <v>3</v>
      </c>
      <c r="R970">
        <v>66</v>
      </c>
      <c r="S970" s="18" t="s">
        <v>95</v>
      </c>
      <c r="T970" s="10" t="s">
        <v>552</v>
      </c>
      <c r="U970">
        <v>11</v>
      </c>
      <c r="V970">
        <v>11</v>
      </c>
      <c r="W970">
        <v>11</v>
      </c>
      <c r="X970">
        <v>11</v>
      </c>
      <c r="Y970">
        <v>3</v>
      </c>
      <c r="AA970">
        <v>1161</v>
      </c>
      <c r="AB970" t="s">
        <v>287</v>
      </c>
    </row>
    <row r="971" spans="1:28" hidden="1" x14ac:dyDescent="0.25">
      <c r="A971" s="18" t="s">
        <v>277</v>
      </c>
      <c r="B971" s="23" t="s">
        <v>285</v>
      </c>
      <c r="C971">
        <v>6.8</v>
      </c>
      <c r="D971" s="33">
        <v>3</v>
      </c>
      <c r="E971" s="27" t="str">
        <f>VLOOKUP(U971, method!$A$1:$B$15, 2, 0)</f>
        <v>中後</v>
      </c>
      <c r="F971">
        <v>6</v>
      </c>
      <c r="G971">
        <v>123</v>
      </c>
      <c r="H971" s="44">
        <v>1650</v>
      </c>
      <c r="I971" s="15" t="s">
        <v>390</v>
      </c>
      <c r="J971">
        <v>1</v>
      </c>
      <c r="K971">
        <v>40.32</v>
      </c>
      <c r="L971">
        <v>9</v>
      </c>
      <c r="M971">
        <v>10</v>
      </c>
      <c r="N971">
        <v>24</v>
      </c>
      <c r="O971" s="31" t="s">
        <v>439</v>
      </c>
      <c r="P971" s="35" t="s">
        <v>455</v>
      </c>
      <c r="Q971">
        <v>3</v>
      </c>
      <c r="R971">
        <v>66</v>
      </c>
      <c r="S971" s="18" t="s">
        <v>95</v>
      </c>
      <c r="T971" s="10" t="s">
        <v>526</v>
      </c>
      <c r="U971">
        <v>8</v>
      </c>
      <c r="V971">
        <v>8</v>
      </c>
      <c r="W971">
        <v>9</v>
      </c>
      <c r="X971">
        <v>3</v>
      </c>
      <c r="AA971">
        <v>1166</v>
      </c>
      <c r="AB971" t="s">
        <v>287</v>
      </c>
    </row>
    <row r="972" spans="1:28" hidden="1" x14ac:dyDescent="0.25">
      <c r="A972" s="18" t="s">
        <v>277</v>
      </c>
      <c r="B972" s="23" t="s">
        <v>285</v>
      </c>
      <c r="C972">
        <v>9.4</v>
      </c>
      <c r="D972" s="33">
        <v>1</v>
      </c>
      <c r="E972" s="27" t="str">
        <f>VLOOKUP(U972, method!$A$1:$B$15, 2, 0)</f>
        <v>中後</v>
      </c>
      <c r="F972">
        <v>7</v>
      </c>
      <c r="G972">
        <v>135</v>
      </c>
      <c r="H972" s="44">
        <v>1650</v>
      </c>
      <c r="I972" s="22" t="s">
        <v>33</v>
      </c>
      <c r="J972">
        <v>1</v>
      </c>
      <c r="K972">
        <v>40.01</v>
      </c>
      <c r="L972">
        <v>25</v>
      </c>
      <c r="M972">
        <v>9</v>
      </c>
      <c r="N972">
        <v>24</v>
      </c>
      <c r="O972" s="31" t="s">
        <v>435</v>
      </c>
      <c r="P972" s="35" t="s">
        <v>455</v>
      </c>
      <c r="Q972">
        <v>4</v>
      </c>
      <c r="R972">
        <v>60</v>
      </c>
      <c r="S972" s="18" t="s">
        <v>95</v>
      </c>
      <c r="T972" s="10" t="s">
        <v>376</v>
      </c>
      <c r="U972">
        <v>10</v>
      </c>
      <c r="V972">
        <v>10</v>
      </c>
      <c r="W972">
        <v>8</v>
      </c>
      <c r="X972">
        <v>1</v>
      </c>
      <c r="AA972">
        <v>1157</v>
      </c>
      <c r="AB972" t="s">
        <v>1479</v>
      </c>
    </row>
    <row r="973" spans="1:28" hidden="1" x14ac:dyDescent="0.25">
      <c r="A973" s="18" t="s">
        <v>277</v>
      </c>
      <c r="B973" s="23" t="s">
        <v>285</v>
      </c>
      <c r="C973">
        <v>10</v>
      </c>
      <c r="D973">
        <v>7</v>
      </c>
      <c r="E973" s="28" t="str">
        <f>VLOOKUP(U973, method!$A$1:$B$15, 2, 0)</f>
        <v>中前</v>
      </c>
      <c r="F973">
        <v>4</v>
      </c>
      <c r="G973">
        <v>120</v>
      </c>
      <c r="H973" s="44">
        <v>1650</v>
      </c>
      <c r="I973" s="18" t="s">
        <v>201</v>
      </c>
      <c r="J973">
        <v>1</v>
      </c>
      <c r="K973">
        <v>40.36</v>
      </c>
      <c r="L973">
        <v>26</v>
      </c>
      <c r="M973">
        <v>6</v>
      </c>
      <c r="N973">
        <v>24</v>
      </c>
      <c r="O973" s="31" t="s">
        <v>435</v>
      </c>
      <c r="P973" s="35" t="s">
        <v>455</v>
      </c>
      <c r="Q973">
        <v>3</v>
      </c>
      <c r="R973">
        <v>66</v>
      </c>
      <c r="S973" s="18" t="s">
        <v>95</v>
      </c>
      <c r="T973" t="s">
        <v>529</v>
      </c>
      <c r="U973">
        <v>4</v>
      </c>
      <c r="V973">
        <v>4</v>
      </c>
      <c r="W973">
        <v>6</v>
      </c>
      <c r="X973">
        <v>7</v>
      </c>
      <c r="AA973">
        <v>1162</v>
      </c>
      <c r="AB973" t="s">
        <v>863</v>
      </c>
    </row>
    <row r="974" spans="1:28" hidden="1" x14ac:dyDescent="0.25">
      <c r="A974" s="18" t="s">
        <v>277</v>
      </c>
      <c r="B974" s="23" t="s">
        <v>285</v>
      </c>
      <c r="C974">
        <v>7.1</v>
      </c>
      <c r="D974">
        <v>8</v>
      </c>
      <c r="E974" s="28" t="str">
        <f>VLOOKUP(U974, method!$A$1:$B$15, 2, 0)</f>
        <v>中前</v>
      </c>
      <c r="F974">
        <v>2</v>
      </c>
      <c r="G974">
        <v>127</v>
      </c>
      <c r="H974" s="44">
        <v>1650</v>
      </c>
      <c r="I974" s="22" t="s">
        <v>33</v>
      </c>
      <c r="J974">
        <v>1</v>
      </c>
      <c r="K974">
        <v>41.78</v>
      </c>
      <c r="L974">
        <v>5</v>
      </c>
      <c r="M974">
        <v>6</v>
      </c>
      <c r="N974">
        <v>24</v>
      </c>
      <c r="O974" s="31" t="s">
        <v>439</v>
      </c>
      <c r="P974" s="36" t="s">
        <v>440</v>
      </c>
      <c r="Q974">
        <v>3</v>
      </c>
      <c r="R974">
        <v>69</v>
      </c>
      <c r="S974" s="18" t="s">
        <v>95</v>
      </c>
      <c r="T974">
        <v>6</v>
      </c>
      <c r="U974">
        <v>5</v>
      </c>
      <c r="V974">
        <v>5</v>
      </c>
      <c r="W974">
        <v>4</v>
      </c>
      <c r="X974">
        <v>8</v>
      </c>
      <c r="AA974">
        <v>1151</v>
      </c>
      <c r="AB974" t="s">
        <v>16</v>
      </c>
    </row>
    <row r="975" spans="1:28" hidden="1" x14ac:dyDescent="0.25">
      <c r="A975" s="18" t="s">
        <v>277</v>
      </c>
      <c r="B975" s="23" t="s">
        <v>285</v>
      </c>
      <c r="C975">
        <v>36</v>
      </c>
      <c r="D975">
        <v>6</v>
      </c>
      <c r="E975" s="27" t="str">
        <f>VLOOKUP(U975, method!$A$1:$B$15, 2, 0)</f>
        <v>中後</v>
      </c>
      <c r="F975">
        <v>4</v>
      </c>
      <c r="G975">
        <v>126</v>
      </c>
      <c r="H975" s="34">
        <v>1600</v>
      </c>
      <c r="I975" s="24" t="s">
        <v>389</v>
      </c>
      <c r="J975">
        <v>1</v>
      </c>
      <c r="K975">
        <v>35.159999999999997</v>
      </c>
      <c r="L975">
        <v>19</v>
      </c>
      <c r="M975">
        <v>5</v>
      </c>
      <c r="N975">
        <v>24</v>
      </c>
      <c r="O975" t="s">
        <v>631</v>
      </c>
      <c r="P975" s="35" t="s">
        <v>455</v>
      </c>
      <c r="Q975">
        <v>3</v>
      </c>
      <c r="R975">
        <v>71</v>
      </c>
      <c r="S975" s="18" t="s">
        <v>95</v>
      </c>
      <c r="T975" t="s">
        <v>529</v>
      </c>
      <c r="U975">
        <v>10</v>
      </c>
      <c r="V975">
        <v>10</v>
      </c>
      <c r="W975">
        <v>11</v>
      </c>
      <c r="X975">
        <v>6</v>
      </c>
      <c r="AA975">
        <v>1152</v>
      </c>
      <c r="AB975" t="s">
        <v>1482</v>
      </c>
    </row>
    <row r="976" spans="1:28" hidden="1" x14ac:dyDescent="0.25">
      <c r="A976" s="18" t="s">
        <v>277</v>
      </c>
      <c r="B976" s="23" t="s">
        <v>285</v>
      </c>
      <c r="C976">
        <v>21</v>
      </c>
      <c r="D976">
        <v>11</v>
      </c>
      <c r="E976" s="27" t="str">
        <f>VLOOKUP(U976, method!$A$1:$B$15, 2, 0)</f>
        <v>中後</v>
      </c>
      <c r="F976">
        <v>11</v>
      </c>
      <c r="G976">
        <v>130</v>
      </c>
      <c r="H976" s="46">
        <v>1400</v>
      </c>
      <c r="I976" s="16" t="s">
        <v>406</v>
      </c>
      <c r="J976">
        <v>1</v>
      </c>
      <c r="K976">
        <v>24.32</v>
      </c>
      <c r="L976">
        <v>28</v>
      </c>
      <c r="M976">
        <v>4</v>
      </c>
      <c r="N976">
        <v>24</v>
      </c>
      <c r="O976" t="s">
        <v>545</v>
      </c>
      <c r="P976" s="36" t="s">
        <v>479</v>
      </c>
      <c r="Q976">
        <v>3</v>
      </c>
      <c r="R976">
        <v>74</v>
      </c>
      <c r="S976" s="18" t="s">
        <v>95</v>
      </c>
      <c r="T976" t="s">
        <v>533</v>
      </c>
      <c r="U976">
        <v>9</v>
      </c>
      <c r="V976">
        <v>12</v>
      </c>
      <c r="W976">
        <v>12</v>
      </c>
      <c r="X976">
        <v>11</v>
      </c>
      <c r="AA976">
        <v>1158</v>
      </c>
      <c r="AB976" t="s">
        <v>287</v>
      </c>
    </row>
    <row r="977" spans="1:28" hidden="1" x14ac:dyDescent="0.25">
      <c r="A977" s="18" t="s">
        <v>277</v>
      </c>
      <c r="B977" s="23" t="s">
        <v>285</v>
      </c>
      <c r="C977">
        <v>10</v>
      </c>
      <c r="D977">
        <v>9</v>
      </c>
      <c r="E977" s="28" t="str">
        <f>VLOOKUP(U977, method!$A$1:$B$15, 2, 0)</f>
        <v>中前</v>
      </c>
      <c r="F977">
        <v>3</v>
      </c>
      <c r="G977">
        <v>134</v>
      </c>
      <c r="H977" s="44">
        <v>1650</v>
      </c>
      <c r="I977" s="16" t="s">
        <v>71</v>
      </c>
      <c r="J977">
        <v>1</v>
      </c>
      <c r="K977">
        <v>41.91</v>
      </c>
      <c r="L977">
        <v>6</v>
      </c>
      <c r="M977">
        <v>3</v>
      </c>
      <c r="N977">
        <v>24</v>
      </c>
      <c r="O977" s="30" t="s">
        <v>445</v>
      </c>
      <c r="P977" s="35" t="s">
        <v>455</v>
      </c>
      <c r="Q977">
        <v>3</v>
      </c>
      <c r="R977">
        <v>77</v>
      </c>
      <c r="S977" s="18" t="s">
        <v>95</v>
      </c>
      <c r="T977" t="s">
        <v>637</v>
      </c>
      <c r="U977">
        <v>4</v>
      </c>
      <c r="V977">
        <v>4</v>
      </c>
      <c r="W977">
        <v>5</v>
      </c>
      <c r="X977">
        <v>9</v>
      </c>
      <c r="AA977">
        <v>1139</v>
      </c>
      <c r="AB977" t="s">
        <v>287</v>
      </c>
    </row>
    <row r="978" spans="1:28" hidden="1" x14ac:dyDescent="0.25">
      <c r="A978" s="18" t="s">
        <v>277</v>
      </c>
      <c r="B978" s="23" t="s">
        <v>285</v>
      </c>
      <c r="C978">
        <v>4.4000000000000004</v>
      </c>
      <c r="D978">
        <v>9</v>
      </c>
      <c r="E978" s="28" t="str">
        <f>VLOOKUP(U978, method!$A$1:$B$15, 2, 0)</f>
        <v>中前</v>
      </c>
      <c r="F978">
        <v>3</v>
      </c>
      <c r="G978">
        <v>133</v>
      </c>
      <c r="H978" s="44">
        <v>1650</v>
      </c>
      <c r="I978" s="15" t="s">
        <v>391</v>
      </c>
      <c r="J978">
        <v>1</v>
      </c>
      <c r="K978">
        <v>41.58</v>
      </c>
      <c r="L978">
        <v>7</v>
      </c>
      <c r="M978">
        <v>2</v>
      </c>
      <c r="N978">
        <v>24</v>
      </c>
      <c r="O978" s="30" t="s">
        <v>445</v>
      </c>
      <c r="P978" s="35" t="s">
        <v>455</v>
      </c>
      <c r="Q978">
        <v>3</v>
      </c>
      <c r="R978">
        <v>79</v>
      </c>
      <c r="S978" s="18" t="s">
        <v>95</v>
      </c>
      <c r="T978" t="s">
        <v>558</v>
      </c>
      <c r="U978">
        <v>7</v>
      </c>
      <c r="V978">
        <v>9</v>
      </c>
      <c r="W978">
        <v>7</v>
      </c>
      <c r="X978">
        <v>9</v>
      </c>
      <c r="AA978">
        <v>1146</v>
      </c>
      <c r="AB978" t="s">
        <v>287</v>
      </c>
    </row>
    <row r="979" spans="1:28" hidden="1" x14ac:dyDescent="0.25">
      <c r="A979" s="18" t="s">
        <v>277</v>
      </c>
      <c r="B979" s="23" t="s">
        <v>285</v>
      </c>
      <c r="C979">
        <v>3.1</v>
      </c>
      <c r="D979" s="33">
        <v>2</v>
      </c>
      <c r="E979" s="27" t="str">
        <f>VLOOKUP(U979, method!$A$1:$B$15, 2, 0)</f>
        <v>中後</v>
      </c>
      <c r="F979">
        <v>6</v>
      </c>
      <c r="G979">
        <v>135</v>
      </c>
      <c r="H979" s="46">
        <v>1800</v>
      </c>
      <c r="I979" s="22" t="s">
        <v>33</v>
      </c>
      <c r="J979">
        <v>1</v>
      </c>
      <c r="K979">
        <v>49.6</v>
      </c>
      <c r="L979">
        <v>7</v>
      </c>
      <c r="M979">
        <v>6</v>
      </c>
      <c r="N979">
        <v>23</v>
      </c>
      <c r="O979" s="31" t="s">
        <v>439</v>
      </c>
      <c r="P979" s="35" t="s">
        <v>455</v>
      </c>
      <c r="Q979">
        <v>3</v>
      </c>
      <c r="R979">
        <v>80</v>
      </c>
      <c r="S979" s="18" t="s">
        <v>95</v>
      </c>
      <c r="T979" s="10" t="s">
        <v>552</v>
      </c>
      <c r="U979">
        <v>9</v>
      </c>
      <c r="V979">
        <v>8</v>
      </c>
      <c r="W979">
        <v>9</v>
      </c>
      <c r="X979">
        <v>8</v>
      </c>
      <c r="Y979">
        <v>2</v>
      </c>
      <c r="AA979">
        <v>1152</v>
      </c>
      <c r="AB979" t="s">
        <v>287</v>
      </c>
    </row>
    <row r="980" spans="1:28" hidden="1" x14ac:dyDescent="0.25">
      <c r="A980" s="18" t="s">
        <v>277</v>
      </c>
      <c r="B980" s="23" t="s">
        <v>285</v>
      </c>
      <c r="C980">
        <v>6.7</v>
      </c>
      <c r="D980" s="33">
        <v>2</v>
      </c>
      <c r="E980" s="28" t="str">
        <f>VLOOKUP(U980, method!$A$1:$B$15, 2, 0)</f>
        <v>中前</v>
      </c>
      <c r="F980">
        <v>4</v>
      </c>
      <c r="G980">
        <v>128</v>
      </c>
      <c r="H980" s="46">
        <v>1800</v>
      </c>
      <c r="I980" s="14" t="s">
        <v>398</v>
      </c>
      <c r="J980">
        <v>1</v>
      </c>
      <c r="K980">
        <v>49.29</v>
      </c>
      <c r="L980">
        <v>17</v>
      </c>
      <c r="M980">
        <v>5</v>
      </c>
      <c r="N980">
        <v>23</v>
      </c>
      <c r="O980" s="30" t="s">
        <v>445</v>
      </c>
      <c r="P980" s="35" t="s">
        <v>455</v>
      </c>
      <c r="Q980">
        <v>3</v>
      </c>
      <c r="R980">
        <v>78</v>
      </c>
      <c r="S980" s="18" t="s">
        <v>95</v>
      </c>
      <c r="T980" s="10" t="s">
        <v>613</v>
      </c>
      <c r="U980">
        <v>6</v>
      </c>
      <c r="V980">
        <v>6</v>
      </c>
      <c r="W980">
        <v>7</v>
      </c>
      <c r="X980">
        <v>7</v>
      </c>
      <c r="Y980">
        <v>2</v>
      </c>
      <c r="AA980">
        <v>1149</v>
      </c>
      <c r="AB980" t="s">
        <v>287</v>
      </c>
    </row>
    <row r="981" spans="1:28" hidden="1" x14ac:dyDescent="0.25">
      <c r="A981" s="18" t="s">
        <v>277</v>
      </c>
      <c r="B981" s="23" t="s">
        <v>285</v>
      </c>
      <c r="C981">
        <v>6.1</v>
      </c>
      <c r="D981">
        <v>7</v>
      </c>
      <c r="E981" s="28" t="str">
        <f>VLOOKUP(U981, method!$A$1:$B$15, 2, 0)</f>
        <v>中前</v>
      </c>
      <c r="F981">
        <v>3</v>
      </c>
      <c r="G981">
        <v>135</v>
      </c>
      <c r="H981" s="44">
        <v>1650</v>
      </c>
      <c r="I981" s="24" t="s">
        <v>389</v>
      </c>
      <c r="J981">
        <v>1</v>
      </c>
      <c r="K981">
        <v>40.840000000000003</v>
      </c>
      <c r="L981">
        <v>23</v>
      </c>
      <c r="M981">
        <v>4</v>
      </c>
      <c r="N981">
        <v>23</v>
      </c>
      <c r="O981" t="s">
        <v>511</v>
      </c>
      <c r="P981" s="35" t="s">
        <v>455</v>
      </c>
      <c r="Q981">
        <v>3</v>
      </c>
      <c r="R981">
        <v>78</v>
      </c>
      <c r="S981" s="18" t="s">
        <v>95</v>
      </c>
      <c r="T981" t="s">
        <v>1299</v>
      </c>
      <c r="U981">
        <v>5</v>
      </c>
      <c r="V981">
        <v>6</v>
      </c>
      <c r="W981">
        <v>5</v>
      </c>
      <c r="X981">
        <v>7</v>
      </c>
      <c r="AA981">
        <v>1145</v>
      </c>
      <c r="AB981" t="s">
        <v>287</v>
      </c>
    </row>
    <row r="982" spans="1:28" hidden="1" x14ac:dyDescent="0.25">
      <c r="A982" s="18" t="s">
        <v>277</v>
      </c>
      <c r="B982" s="23" t="s">
        <v>285</v>
      </c>
      <c r="C982">
        <v>3.1</v>
      </c>
      <c r="D982" s="33">
        <v>2</v>
      </c>
      <c r="E982" s="28" t="str">
        <f>VLOOKUP(U982, method!$A$1:$B$15, 2, 0)</f>
        <v>中前</v>
      </c>
      <c r="F982">
        <v>2</v>
      </c>
      <c r="G982">
        <v>132</v>
      </c>
      <c r="H982" s="44">
        <v>1650</v>
      </c>
      <c r="I982" s="24" t="s">
        <v>389</v>
      </c>
      <c r="J982">
        <v>1</v>
      </c>
      <c r="K982">
        <v>40.43</v>
      </c>
      <c r="L982">
        <v>6</v>
      </c>
      <c r="M982">
        <v>4</v>
      </c>
      <c r="N982">
        <v>23</v>
      </c>
      <c r="O982" s="31" t="s">
        <v>439</v>
      </c>
      <c r="P982" s="35" t="s">
        <v>455</v>
      </c>
      <c r="Q982">
        <v>3</v>
      </c>
      <c r="R982">
        <v>76</v>
      </c>
      <c r="S982" s="18" t="s">
        <v>95</v>
      </c>
      <c r="T982" s="10" t="s">
        <v>613</v>
      </c>
      <c r="U982">
        <v>7</v>
      </c>
      <c r="V982">
        <v>7</v>
      </c>
      <c r="W982">
        <v>5</v>
      </c>
      <c r="X982">
        <v>2</v>
      </c>
      <c r="AA982">
        <v>1139</v>
      </c>
      <c r="AB982" t="s">
        <v>287</v>
      </c>
    </row>
    <row r="983" spans="1:28" hidden="1" x14ac:dyDescent="0.25">
      <c r="A983" s="18" t="s">
        <v>277</v>
      </c>
      <c r="B983" s="23" t="s">
        <v>285</v>
      </c>
      <c r="C983">
        <v>2.1</v>
      </c>
      <c r="D983" s="34">
        <v>5</v>
      </c>
      <c r="E983" s="29" t="str">
        <f>VLOOKUP(U983, method!$A$1:$B$15, 2, 0)</f>
        <v>留後</v>
      </c>
      <c r="F983">
        <v>12</v>
      </c>
      <c r="G983">
        <v>132</v>
      </c>
      <c r="H983" s="46">
        <v>1800</v>
      </c>
      <c r="I983" s="22" t="s">
        <v>33</v>
      </c>
      <c r="J983">
        <v>1</v>
      </c>
      <c r="K983">
        <v>49.34</v>
      </c>
      <c r="L983">
        <v>8</v>
      </c>
      <c r="M983">
        <v>3</v>
      </c>
      <c r="N983">
        <v>23</v>
      </c>
      <c r="O983" s="30" t="s">
        <v>445</v>
      </c>
      <c r="P983" s="35" t="s">
        <v>455</v>
      </c>
      <c r="Q983">
        <v>3</v>
      </c>
      <c r="R983">
        <v>76</v>
      </c>
      <c r="S983" s="18" t="s">
        <v>95</v>
      </c>
      <c r="T983" s="10">
        <v>1</v>
      </c>
      <c r="U983">
        <v>12</v>
      </c>
      <c r="V983">
        <v>11</v>
      </c>
      <c r="W983">
        <v>10</v>
      </c>
      <c r="X983">
        <v>10</v>
      </c>
      <c r="Y983">
        <v>5</v>
      </c>
      <c r="AA983">
        <v>1129</v>
      </c>
      <c r="AB983" t="s">
        <v>287</v>
      </c>
    </row>
    <row r="984" spans="1:28" hidden="1" x14ac:dyDescent="0.25">
      <c r="A984" s="18" t="s">
        <v>277</v>
      </c>
      <c r="B984" s="23" t="s">
        <v>285</v>
      </c>
      <c r="C984">
        <v>2.4</v>
      </c>
      <c r="D984" s="33">
        <v>2</v>
      </c>
      <c r="E984" s="27" t="str">
        <f>VLOOKUP(U984, method!$A$1:$B$15, 2, 0)</f>
        <v>中後</v>
      </c>
      <c r="F984">
        <v>8</v>
      </c>
      <c r="G984">
        <v>129</v>
      </c>
      <c r="H984" s="46">
        <v>1800</v>
      </c>
      <c r="I984" s="22" t="s">
        <v>33</v>
      </c>
      <c r="J984">
        <v>1</v>
      </c>
      <c r="K984">
        <v>50.42</v>
      </c>
      <c r="L984">
        <v>1</v>
      </c>
      <c r="M984">
        <v>2</v>
      </c>
      <c r="N984">
        <v>23</v>
      </c>
      <c r="O984" s="31" t="s">
        <v>439</v>
      </c>
      <c r="P984" s="35" t="s">
        <v>455</v>
      </c>
      <c r="Q984">
        <v>3</v>
      </c>
      <c r="R984">
        <v>74</v>
      </c>
      <c r="S984" s="18" t="s">
        <v>95</v>
      </c>
      <c r="T984" s="10" t="s">
        <v>762</v>
      </c>
      <c r="U984">
        <v>9</v>
      </c>
      <c r="V984">
        <v>9</v>
      </c>
      <c r="W984">
        <v>9</v>
      </c>
      <c r="X984">
        <v>10</v>
      </c>
      <c r="Y984">
        <v>2</v>
      </c>
      <c r="AA984">
        <v>1140</v>
      </c>
      <c r="AB984" t="s">
        <v>287</v>
      </c>
    </row>
    <row r="985" spans="1:28" hidden="1" x14ac:dyDescent="0.25">
      <c r="A985" s="18" t="s">
        <v>277</v>
      </c>
      <c r="B985" s="23" t="s">
        <v>285</v>
      </c>
      <c r="C985">
        <v>3.1</v>
      </c>
      <c r="D985" s="33">
        <v>2</v>
      </c>
      <c r="E985" s="27" t="str">
        <f>VLOOKUP(U985, method!$A$1:$B$15, 2, 0)</f>
        <v>中後</v>
      </c>
      <c r="F985">
        <v>10</v>
      </c>
      <c r="G985">
        <v>129</v>
      </c>
      <c r="H985" s="44">
        <v>1650</v>
      </c>
      <c r="I985" s="22" t="s">
        <v>33</v>
      </c>
      <c r="J985">
        <v>1</v>
      </c>
      <c r="K985">
        <v>39.71</v>
      </c>
      <c r="L985">
        <v>11</v>
      </c>
      <c r="M985">
        <v>1</v>
      </c>
      <c r="N985">
        <v>23</v>
      </c>
      <c r="O985" s="30" t="s">
        <v>445</v>
      </c>
      <c r="P985" s="35" t="s">
        <v>455</v>
      </c>
      <c r="Q985">
        <v>3</v>
      </c>
      <c r="R985">
        <v>72</v>
      </c>
      <c r="S985" s="18" t="s">
        <v>95</v>
      </c>
      <c r="T985" s="10">
        <v>1</v>
      </c>
      <c r="U985">
        <v>10</v>
      </c>
      <c r="V985">
        <v>10</v>
      </c>
      <c r="W985">
        <v>9</v>
      </c>
      <c r="X985">
        <v>2</v>
      </c>
      <c r="AA985">
        <v>1157</v>
      </c>
      <c r="AB985" t="s">
        <v>287</v>
      </c>
    </row>
    <row r="986" spans="1:28" hidden="1" x14ac:dyDescent="0.25">
      <c r="A986" s="18" t="s">
        <v>277</v>
      </c>
      <c r="B986" s="23" t="s">
        <v>285</v>
      </c>
      <c r="C986">
        <v>16</v>
      </c>
      <c r="D986" s="34">
        <v>5</v>
      </c>
      <c r="E986" s="29" t="str">
        <f>VLOOKUP(U986, method!$A$1:$B$15, 2, 0)</f>
        <v>留後</v>
      </c>
      <c r="F986">
        <v>14</v>
      </c>
      <c r="G986">
        <v>128</v>
      </c>
      <c r="H986" s="46">
        <v>1400</v>
      </c>
      <c r="I986" s="16" t="s">
        <v>406</v>
      </c>
      <c r="J986">
        <v>1</v>
      </c>
      <c r="K986">
        <v>22.41</v>
      </c>
      <c r="L986">
        <v>11</v>
      </c>
      <c r="M986">
        <v>12</v>
      </c>
      <c r="N986">
        <v>22</v>
      </c>
      <c r="O986" t="s">
        <v>545</v>
      </c>
      <c r="P986" s="35" t="s">
        <v>455</v>
      </c>
      <c r="Q986">
        <v>3</v>
      </c>
      <c r="R986">
        <v>73</v>
      </c>
      <c r="S986" s="18" t="s">
        <v>95</v>
      </c>
      <c r="T986" s="10" t="s">
        <v>442</v>
      </c>
      <c r="U986">
        <v>14</v>
      </c>
      <c r="V986">
        <v>14</v>
      </c>
      <c r="W986">
        <v>11</v>
      </c>
      <c r="X986">
        <v>5</v>
      </c>
      <c r="AA986">
        <v>1149</v>
      </c>
      <c r="AB986" t="s">
        <v>287</v>
      </c>
    </row>
    <row r="987" spans="1:28" hidden="1" x14ac:dyDescent="0.25">
      <c r="A987" s="18" t="s">
        <v>277</v>
      </c>
      <c r="B987" s="23" t="s">
        <v>285</v>
      </c>
      <c r="C987">
        <v>24</v>
      </c>
      <c r="D987" s="33">
        <v>3</v>
      </c>
      <c r="E987" s="29" t="str">
        <f>VLOOKUP(U987, method!$A$1:$B$15, 2, 0)</f>
        <v>留後</v>
      </c>
      <c r="F987">
        <v>14</v>
      </c>
      <c r="G987">
        <v>128</v>
      </c>
      <c r="H987" s="46">
        <v>1400</v>
      </c>
      <c r="I987" s="16" t="s">
        <v>406</v>
      </c>
      <c r="J987">
        <v>1</v>
      </c>
      <c r="K987">
        <v>21.27</v>
      </c>
      <c r="L987">
        <v>20</v>
      </c>
      <c r="M987">
        <v>11</v>
      </c>
      <c r="N987">
        <v>22</v>
      </c>
      <c r="O987" t="s">
        <v>469</v>
      </c>
      <c r="P987" s="35" t="s">
        <v>436</v>
      </c>
      <c r="Q987">
        <v>3</v>
      </c>
      <c r="R987">
        <v>73</v>
      </c>
      <c r="S987" s="18" t="s">
        <v>95</v>
      </c>
      <c r="T987" s="10" t="s">
        <v>452</v>
      </c>
      <c r="U987">
        <v>12</v>
      </c>
      <c r="V987">
        <v>14</v>
      </c>
      <c r="W987">
        <v>13</v>
      </c>
      <c r="X987">
        <v>3</v>
      </c>
      <c r="AA987">
        <v>1159</v>
      </c>
      <c r="AB987" t="s">
        <v>1497</v>
      </c>
    </row>
    <row r="988" spans="1:28" hidden="1" x14ac:dyDescent="0.25">
      <c r="A988" s="18" t="s">
        <v>277</v>
      </c>
      <c r="B988" s="24" t="s">
        <v>289</v>
      </c>
      <c r="C988">
        <v>8.5</v>
      </c>
      <c r="D988" s="33">
        <v>2</v>
      </c>
      <c r="E988" s="27" t="str">
        <f>VLOOKUP(U988, method!$A$1:$B$15, 2, 0)</f>
        <v>中後</v>
      </c>
      <c r="F988">
        <v>6</v>
      </c>
      <c r="G988">
        <v>130</v>
      </c>
      <c r="H988" s="44">
        <v>1650</v>
      </c>
      <c r="I988" s="18" t="s">
        <v>12</v>
      </c>
      <c r="J988">
        <v>1</v>
      </c>
      <c r="K988">
        <v>39.21</v>
      </c>
      <c r="L988">
        <v>25</v>
      </c>
      <c r="M988">
        <v>6</v>
      </c>
      <c r="N988">
        <v>25</v>
      </c>
      <c r="O988" s="31" t="s">
        <v>435</v>
      </c>
      <c r="P988" s="35" t="s">
        <v>436</v>
      </c>
      <c r="Q988">
        <v>3</v>
      </c>
      <c r="R988">
        <v>71</v>
      </c>
      <c r="S988" s="19" t="s">
        <v>57</v>
      </c>
      <c r="T988" s="10" t="s">
        <v>376</v>
      </c>
      <c r="U988">
        <v>8</v>
      </c>
      <c r="V988">
        <v>8</v>
      </c>
      <c r="W988">
        <v>7</v>
      </c>
      <c r="X988">
        <v>2</v>
      </c>
      <c r="AA988">
        <v>1165</v>
      </c>
      <c r="AB988" t="s">
        <v>113</v>
      </c>
    </row>
    <row r="989" spans="1:28" hidden="1" x14ac:dyDescent="0.25">
      <c r="A989" s="18" t="s">
        <v>277</v>
      </c>
      <c r="B989" s="24" t="s">
        <v>289</v>
      </c>
      <c r="C989">
        <v>26</v>
      </c>
      <c r="D989">
        <v>7</v>
      </c>
      <c r="E989" s="29" t="str">
        <f>VLOOKUP(U989, method!$A$1:$B$15, 2, 0)</f>
        <v>留後</v>
      </c>
      <c r="F989">
        <v>10</v>
      </c>
      <c r="G989">
        <v>129</v>
      </c>
      <c r="H989" s="44">
        <v>1650</v>
      </c>
      <c r="I989" s="17" t="s">
        <v>448</v>
      </c>
      <c r="J989">
        <v>1</v>
      </c>
      <c r="K989">
        <v>40.67</v>
      </c>
      <c r="L989">
        <v>4</v>
      </c>
      <c r="M989">
        <v>6</v>
      </c>
      <c r="N989">
        <v>25</v>
      </c>
      <c r="O989" s="31" t="s">
        <v>439</v>
      </c>
      <c r="P989" s="36" t="s">
        <v>440</v>
      </c>
      <c r="Q989">
        <v>3</v>
      </c>
      <c r="R989">
        <v>73</v>
      </c>
      <c r="S989" s="19" t="s">
        <v>57</v>
      </c>
      <c r="T989" t="s">
        <v>508</v>
      </c>
      <c r="U989">
        <v>12</v>
      </c>
      <c r="V989">
        <v>12</v>
      </c>
      <c r="W989">
        <v>12</v>
      </c>
      <c r="X989">
        <v>7</v>
      </c>
      <c r="AA989">
        <v>1168</v>
      </c>
      <c r="AB989" t="s">
        <v>113</v>
      </c>
    </row>
    <row r="990" spans="1:28" hidden="1" x14ac:dyDescent="0.25">
      <c r="A990" s="18" t="s">
        <v>277</v>
      </c>
      <c r="B990" s="24" t="s">
        <v>289</v>
      </c>
      <c r="C990">
        <v>67</v>
      </c>
      <c r="D990" s="34">
        <v>5</v>
      </c>
      <c r="E990" s="29" t="str">
        <f>VLOOKUP(U990, method!$A$1:$B$15, 2, 0)</f>
        <v>留後</v>
      </c>
      <c r="F990">
        <v>9</v>
      </c>
      <c r="G990">
        <v>130</v>
      </c>
      <c r="H990" s="34">
        <v>1600</v>
      </c>
      <c r="I990" s="17" t="s">
        <v>448</v>
      </c>
      <c r="J990">
        <v>1</v>
      </c>
      <c r="K990">
        <v>35.51</v>
      </c>
      <c r="L990">
        <v>18</v>
      </c>
      <c r="M990">
        <v>5</v>
      </c>
      <c r="N990">
        <v>25</v>
      </c>
      <c r="O990" t="s">
        <v>631</v>
      </c>
      <c r="P990" s="35" t="s">
        <v>436</v>
      </c>
      <c r="Q990">
        <v>3</v>
      </c>
      <c r="R990">
        <v>74</v>
      </c>
      <c r="S990" s="19" t="s">
        <v>57</v>
      </c>
      <c r="T990" t="s">
        <v>529</v>
      </c>
      <c r="U990">
        <v>12</v>
      </c>
      <c r="V990">
        <v>10</v>
      </c>
      <c r="W990">
        <v>11</v>
      </c>
      <c r="X990">
        <v>5</v>
      </c>
      <c r="AA990">
        <v>1161</v>
      </c>
      <c r="AB990" t="s">
        <v>113</v>
      </c>
    </row>
    <row r="991" spans="1:28" hidden="1" x14ac:dyDescent="0.25">
      <c r="A991" s="18" t="s">
        <v>277</v>
      </c>
      <c r="B991" s="24" t="s">
        <v>289</v>
      </c>
      <c r="C991">
        <v>63</v>
      </c>
      <c r="D991">
        <v>13</v>
      </c>
      <c r="E991" s="29" t="str">
        <f>VLOOKUP(U991, method!$A$1:$B$15, 2, 0)</f>
        <v>留後</v>
      </c>
      <c r="F991">
        <v>11</v>
      </c>
      <c r="G991">
        <v>126</v>
      </c>
      <c r="H991" s="44">
        <v>1650</v>
      </c>
      <c r="I991" s="24" t="s">
        <v>146</v>
      </c>
      <c r="J991">
        <v>1</v>
      </c>
      <c r="K991">
        <v>39.47</v>
      </c>
      <c r="L991">
        <v>26</v>
      </c>
      <c r="M991">
        <v>3</v>
      </c>
      <c r="N991">
        <v>25</v>
      </c>
      <c r="O991" t="s">
        <v>511</v>
      </c>
      <c r="P991" s="35" t="s">
        <v>455</v>
      </c>
      <c r="Q991">
        <v>3</v>
      </c>
      <c r="R991">
        <v>76</v>
      </c>
      <c r="S991" s="19" t="s">
        <v>57</v>
      </c>
      <c r="T991">
        <v>7</v>
      </c>
      <c r="U991">
        <v>14</v>
      </c>
      <c r="V991">
        <v>14</v>
      </c>
      <c r="W991">
        <v>14</v>
      </c>
      <c r="X991">
        <v>13</v>
      </c>
      <c r="AA991">
        <v>1172</v>
      </c>
      <c r="AB991" t="s">
        <v>113</v>
      </c>
    </row>
    <row r="992" spans="1:28" hidden="1" x14ac:dyDescent="0.25">
      <c r="A992" s="18" t="s">
        <v>277</v>
      </c>
      <c r="B992" s="24" t="s">
        <v>289</v>
      </c>
      <c r="C992">
        <v>13</v>
      </c>
      <c r="D992">
        <v>7</v>
      </c>
      <c r="E992" s="28" t="str">
        <f>VLOOKUP(U992, method!$A$1:$B$15, 2, 0)</f>
        <v>中前</v>
      </c>
      <c r="F992">
        <v>3</v>
      </c>
      <c r="G992">
        <v>129</v>
      </c>
      <c r="H992" s="46">
        <v>1800</v>
      </c>
      <c r="I992" s="17" t="s">
        <v>448</v>
      </c>
      <c r="J992">
        <v>1</v>
      </c>
      <c r="K992">
        <v>50.1</v>
      </c>
      <c r="L992">
        <v>12</v>
      </c>
      <c r="M992">
        <v>3</v>
      </c>
      <c r="N992">
        <v>25</v>
      </c>
      <c r="O992" s="31" t="s">
        <v>439</v>
      </c>
      <c r="P992" s="35" t="s">
        <v>436</v>
      </c>
      <c r="Q992">
        <v>3</v>
      </c>
      <c r="R992">
        <v>76</v>
      </c>
      <c r="S992" s="19" t="s">
        <v>57</v>
      </c>
      <c r="T992">
        <v>5</v>
      </c>
      <c r="U992">
        <v>4</v>
      </c>
      <c r="V992">
        <v>4</v>
      </c>
      <c r="W992">
        <v>3</v>
      </c>
      <c r="X992">
        <v>3</v>
      </c>
      <c r="Y992">
        <v>7</v>
      </c>
      <c r="AA992">
        <v>1173</v>
      </c>
      <c r="AB992" t="s">
        <v>113</v>
      </c>
    </row>
    <row r="993" spans="1:28" hidden="1" x14ac:dyDescent="0.25">
      <c r="A993" s="18" t="s">
        <v>277</v>
      </c>
      <c r="B993" s="24" t="s">
        <v>289</v>
      </c>
      <c r="C993">
        <v>23</v>
      </c>
      <c r="D993" s="33">
        <v>2</v>
      </c>
      <c r="E993" s="27" t="str">
        <f>VLOOKUP(U993, method!$A$1:$B$15, 2, 0)</f>
        <v>中後</v>
      </c>
      <c r="F993">
        <v>6</v>
      </c>
      <c r="G993">
        <v>125</v>
      </c>
      <c r="H993" s="44">
        <v>1650</v>
      </c>
      <c r="I993" s="21" t="s">
        <v>61</v>
      </c>
      <c r="J993">
        <v>1</v>
      </c>
      <c r="K993">
        <v>39.229999999999997</v>
      </c>
      <c r="L993">
        <v>26</v>
      </c>
      <c r="M993">
        <v>2</v>
      </c>
      <c r="N993">
        <v>25</v>
      </c>
      <c r="O993" s="31" t="s">
        <v>435</v>
      </c>
      <c r="P993" s="35" t="s">
        <v>455</v>
      </c>
      <c r="Q993">
        <v>3</v>
      </c>
      <c r="R993">
        <v>75</v>
      </c>
      <c r="S993" s="19" t="s">
        <v>57</v>
      </c>
      <c r="T993" s="10">
        <v>1</v>
      </c>
      <c r="U993">
        <v>8</v>
      </c>
      <c r="V993">
        <v>8</v>
      </c>
      <c r="W993">
        <v>7</v>
      </c>
      <c r="X993">
        <v>2</v>
      </c>
      <c r="AA993">
        <v>1184</v>
      </c>
      <c r="AB993" t="s">
        <v>113</v>
      </c>
    </row>
    <row r="994" spans="1:28" hidden="1" x14ac:dyDescent="0.25">
      <c r="A994" s="18" t="s">
        <v>277</v>
      </c>
      <c r="B994" s="24" t="s">
        <v>289</v>
      </c>
      <c r="C994">
        <v>15</v>
      </c>
      <c r="D994">
        <v>8</v>
      </c>
      <c r="E994" s="27" t="str">
        <f>VLOOKUP(U994, method!$A$1:$B$15, 2, 0)</f>
        <v>中後</v>
      </c>
      <c r="F994">
        <v>6</v>
      </c>
      <c r="G994">
        <v>132</v>
      </c>
      <c r="H994" s="44">
        <v>1650</v>
      </c>
      <c r="I994" s="25" t="s">
        <v>26</v>
      </c>
      <c r="J994">
        <v>1</v>
      </c>
      <c r="K994">
        <v>40.69</v>
      </c>
      <c r="L994">
        <v>5</v>
      </c>
      <c r="M994">
        <v>2</v>
      </c>
      <c r="N994">
        <v>25</v>
      </c>
      <c r="O994" s="31" t="s">
        <v>439</v>
      </c>
      <c r="P994" s="35" t="s">
        <v>455</v>
      </c>
      <c r="Q994">
        <v>3</v>
      </c>
      <c r="R994">
        <v>76</v>
      </c>
      <c r="S994" s="19" t="s">
        <v>57</v>
      </c>
      <c r="T994" t="s">
        <v>519</v>
      </c>
      <c r="U994">
        <v>8</v>
      </c>
      <c r="V994">
        <v>8</v>
      </c>
      <c r="W994">
        <v>9</v>
      </c>
      <c r="X994">
        <v>8</v>
      </c>
      <c r="AA994">
        <v>1167</v>
      </c>
      <c r="AB994" t="s">
        <v>113</v>
      </c>
    </row>
    <row r="995" spans="1:28" hidden="1" x14ac:dyDescent="0.25">
      <c r="A995" s="18" t="s">
        <v>277</v>
      </c>
      <c r="B995" s="24" t="s">
        <v>289</v>
      </c>
      <c r="C995">
        <v>15</v>
      </c>
      <c r="D995">
        <v>6</v>
      </c>
      <c r="E995" s="27" t="str">
        <f>VLOOKUP(U995, method!$A$1:$B$15, 2, 0)</f>
        <v>中後</v>
      </c>
      <c r="F995">
        <v>9</v>
      </c>
      <c r="G995">
        <v>133</v>
      </c>
      <c r="H995" s="46">
        <v>1800</v>
      </c>
      <c r="I995" s="21" t="s">
        <v>61</v>
      </c>
      <c r="J995">
        <v>1</v>
      </c>
      <c r="K995">
        <v>50.27</v>
      </c>
      <c r="L995">
        <v>22</v>
      </c>
      <c r="M995">
        <v>1</v>
      </c>
      <c r="N995">
        <v>25</v>
      </c>
      <c r="O995" s="31" t="s">
        <v>435</v>
      </c>
      <c r="P995" s="35" t="s">
        <v>455</v>
      </c>
      <c r="Q995">
        <v>3</v>
      </c>
      <c r="R995">
        <v>76</v>
      </c>
      <c r="S995" s="19" t="s">
        <v>57</v>
      </c>
      <c r="T995" t="s">
        <v>529</v>
      </c>
      <c r="U995">
        <v>10</v>
      </c>
      <c r="V995">
        <v>10</v>
      </c>
      <c r="W995">
        <v>11</v>
      </c>
      <c r="X995">
        <v>12</v>
      </c>
      <c r="Y995">
        <v>6</v>
      </c>
      <c r="AA995">
        <v>1167</v>
      </c>
      <c r="AB995" t="s">
        <v>113</v>
      </c>
    </row>
    <row r="996" spans="1:28" hidden="1" x14ac:dyDescent="0.25">
      <c r="A996" s="18" t="s">
        <v>277</v>
      </c>
      <c r="B996" s="24" t="s">
        <v>289</v>
      </c>
      <c r="C996">
        <v>10</v>
      </c>
      <c r="D996">
        <v>12</v>
      </c>
      <c r="E996" s="27" t="str">
        <f>VLOOKUP(U996, method!$A$1:$B$15, 2, 0)</f>
        <v>中後</v>
      </c>
      <c r="F996">
        <v>1</v>
      </c>
      <c r="G996">
        <v>115</v>
      </c>
      <c r="H996" s="46">
        <v>1800</v>
      </c>
      <c r="I996" s="24" t="s">
        <v>146</v>
      </c>
      <c r="J996">
        <v>1</v>
      </c>
      <c r="K996">
        <v>49.74</v>
      </c>
      <c r="L996">
        <v>8</v>
      </c>
      <c r="M996">
        <v>1</v>
      </c>
      <c r="N996">
        <v>25</v>
      </c>
      <c r="O996" s="31" t="s">
        <v>439</v>
      </c>
      <c r="P996" s="35" t="s">
        <v>455</v>
      </c>
      <c r="Q996" t="s">
        <v>1503</v>
      </c>
      <c r="R996">
        <v>76</v>
      </c>
      <c r="S996" s="19" t="s">
        <v>57</v>
      </c>
      <c r="T996" t="s">
        <v>536</v>
      </c>
      <c r="U996">
        <v>8</v>
      </c>
      <c r="V996">
        <v>7</v>
      </c>
      <c r="W996">
        <v>7</v>
      </c>
      <c r="X996">
        <v>10</v>
      </c>
      <c r="Y996">
        <v>12</v>
      </c>
      <c r="AA996">
        <v>1165</v>
      </c>
      <c r="AB996" t="s">
        <v>113</v>
      </c>
    </row>
    <row r="997" spans="1:28" hidden="1" x14ac:dyDescent="0.25">
      <c r="A997" s="18" t="s">
        <v>277</v>
      </c>
      <c r="B997" s="24" t="s">
        <v>289</v>
      </c>
      <c r="C997">
        <v>13</v>
      </c>
      <c r="D997" s="33">
        <v>1</v>
      </c>
      <c r="E997" s="28" t="str">
        <f>VLOOKUP(U997, method!$A$1:$B$15, 2, 0)</f>
        <v>中前</v>
      </c>
      <c r="F997">
        <v>3</v>
      </c>
      <c r="G997">
        <v>128</v>
      </c>
      <c r="H997" s="44">
        <v>1650</v>
      </c>
      <c r="I997" s="17" t="s">
        <v>448</v>
      </c>
      <c r="J997">
        <v>1</v>
      </c>
      <c r="K997">
        <v>39.409999999999997</v>
      </c>
      <c r="L997">
        <v>26</v>
      </c>
      <c r="M997">
        <v>12</v>
      </c>
      <c r="N997">
        <v>24</v>
      </c>
      <c r="O997" s="31" t="s">
        <v>451</v>
      </c>
      <c r="P997" s="35" t="s">
        <v>455</v>
      </c>
      <c r="Q997">
        <v>3</v>
      </c>
      <c r="R997">
        <v>70</v>
      </c>
      <c r="S997" s="19" t="s">
        <v>57</v>
      </c>
      <c r="T997" s="10" t="s">
        <v>452</v>
      </c>
      <c r="U997">
        <v>4</v>
      </c>
      <c r="V997">
        <v>4</v>
      </c>
      <c r="W997">
        <v>4</v>
      </c>
      <c r="X997">
        <v>1</v>
      </c>
      <c r="AA997">
        <v>1162</v>
      </c>
      <c r="AB997" t="s">
        <v>113</v>
      </c>
    </row>
    <row r="998" spans="1:28" hidden="1" x14ac:dyDescent="0.25">
      <c r="A998" s="18" t="s">
        <v>277</v>
      </c>
      <c r="B998" s="24" t="s">
        <v>289</v>
      </c>
      <c r="C998">
        <v>30</v>
      </c>
      <c r="D998">
        <v>9</v>
      </c>
      <c r="E998" s="27" t="str">
        <f>VLOOKUP(U998, method!$A$1:$B$15, 2, 0)</f>
        <v>中後</v>
      </c>
      <c r="F998">
        <v>10</v>
      </c>
      <c r="G998">
        <v>128</v>
      </c>
      <c r="H998" s="44">
        <v>1650</v>
      </c>
      <c r="I998" s="24" t="s">
        <v>411</v>
      </c>
      <c r="J998">
        <v>1</v>
      </c>
      <c r="K998">
        <v>41.2</v>
      </c>
      <c r="L998">
        <v>4</v>
      </c>
      <c r="M998">
        <v>12</v>
      </c>
      <c r="N998">
        <v>24</v>
      </c>
      <c r="O998" s="31" t="s">
        <v>439</v>
      </c>
      <c r="P998" s="35" t="s">
        <v>455</v>
      </c>
      <c r="Q998">
        <v>3</v>
      </c>
      <c r="R998">
        <v>72</v>
      </c>
      <c r="S998" s="19" t="s">
        <v>57</v>
      </c>
      <c r="T998" t="s">
        <v>519</v>
      </c>
      <c r="U998">
        <v>9</v>
      </c>
      <c r="V998">
        <v>9</v>
      </c>
      <c r="W998">
        <v>9</v>
      </c>
      <c r="X998">
        <v>9</v>
      </c>
      <c r="AA998">
        <v>1162</v>
      </c>
      <c r="AB998" t="s">
        <v>113</v>
      </c>
    </row>
    <row r="999" spans="1:28" hidden="1" x14ac:dyDescent="0.25">
      <c r="A999" s="18" t="s">
        <v>277</v>
      </c>
      <c r="B999" s="24" t="s">
        <v>289</v>
      </c>
      <c r="C999">
        <v>16</v>
      </c>
      <c r="D999" s="33">
        <v>3</v>
      </c>
      <c r="E999" s="27" t="str">
        <f>VLOOKUP(U999, method!$A$1:$B$15, 2, 0)</f>
        <v>中後</v>
      </c>
      <c r="F999">
        <v>2</v>
      </c>
      <c r="G999">
        <v>129</v>
      </c>
      <c r="H999" s="44">
        <v>1650</v>
      </c>
      <c r="I999" s="21" t="s">
        <v>61</v>
      </c>
      <c r="J999">
        <v>1</v>
      </c>
      <c r="K999">
        <v>39.799999999999997</v>
      </c>
      <c r="L999">
        <v>20</v>
      </c>
      <c r="M999">
        <v>11</v>
      </c>
      <c r="N999">
        <v>24</v>
      </c>
      <c r="O999" s="31" t="s">
        <v>435</v>
      </c>
      <c r="P999" s="36" t="s">
        <v>440</v>
      </c>
      <c r="Q999">
        <v>3</v>
      </c>
      <c r="R999">
        <v>72</v>
      </c>
      <c r="S999" s="19" t="s">
        <v>57</v>
      </c>
      <c r="T999" s="10" t="s">
        <v>526</v>
      </c>
      <c r="U999">
        <v>8</v>
      </c>
      <c r="V999">
        <v>8</v>
      </c>
      <c r="W999">
        <v>8</v>
      </c>
      <c r="X999">
        <v>3</v>
      </c>
      <c r="AA999">
        <v>1152</v>
      </c>
      <c r="AB999" t="s">
        <v>961</v>
      </c>
    </row>
    <row r="1000" spans="1:28" hidden="1" x14ac:dyDescent="0.25">
      <c r="A1000" s="18" t="s">
        <v>277</v>
      </c>
      <c r="B1000" s="24" t="s">
        <v>289</v>
      </c>
      <c r="C1000">
        <v>11</v>
      </c>
      <c r="D1000" s="34">
        <v>5</v>
      </c>
      <c r="E1000" s="28" t="str">
        <f>VLOOKUP(U1000, method!$A$1:$B$15, 2, 0)</f>
        <v>中前</v>
      </c>
      <c r="F1000">
        <v>4</v>
      </c>
      <c r="G1000">
        <v>129</v>
      </c>
      <c r="H1000" s="46">
        <v>1800</v>
      </c>
      <c r="I1000" s="21" t="s">
        <v>61</v>
      </c>
      <c r="J1000">
        <v>1</v>
      </c>
      <c r="K1000">
        <v>49.38</v>
      </c>
      <c r="L1000">
        <v>27</v>
      </c>
      <c r="M1000">
        <v>10</v>
      </c>
      <c r="N1000">
        <v>24</v>
      </c>
      <c r="O1000" s="31" t="s">
        <v>435</v>
      </c>
      <c r="P1000" s="35" t="s">
        <v>455</v>
      </c>
      <c r="Q1000">
        <v>3</v>
      </c>
      <c r="R1000">
        <v>73</v>
      </c>
      <c r="S1000" s="19" t="s">
        <v>57</v>
      </c>
      <c r="T1000" s="10">
        <v>2</v>
      </c>
      <c r="U1000">
        <v>7</v>
      </c>
      <c r="V1000">
        <v>7</v>
      </c>
      <c r="W1000">
        <v>8</v>
      </c>
      <c r="X1000">
        <v>7</v>
      </c>
      <c r="Y1000">
        <v>5</v>
      </c>
      <c r="AA1000">
        <v>1147</v>
      </c>
      <c r="AB1000" t="s">
        <v>16</v>
      </c>
    </row>
    <row r="1001" spans="1:28" hidden="1" x14ac:dyDescent="0.25">
      <c r="A1001" s="18" t="s">
        <v>277</v>
      </c>
      <c r="B1001" s="24" t="s">
        <v>289</v>
      </c>
      <c r="C1001">
        <v>37</v>
      </c>
      <c r="D1001">
        <v>9</v>
      </c>
      <c r="E1001" s="28" t="str">
        <f>VLOOKUP(U1001, method!$A$1:$B$15, 2, 0)</f>
        <v>中前</v>
      </c>
      <c r="F1001">
        <v>9</v>
      </c>
      <c r="G1001">
        <v>132</v>
      </c>
      <c r="H1001" s="44">
        <v>1650</v>
      </c>
      <c r="I1001" s="21" t="s">
        <v>61</v>
      </c>
      <c r="J1001">
        <v>1</v>
      </c>
      <c r="K1001">
        <v>40.9</v>
      </c>
      <c r="L1001">
        <v>9</v>
      </c>
      <c r="M1001">
        <v>10</v>
      </c>
      <c r="N1001">
        <v>24</v>
      </c>
      <c r="O1001" s="31" t="s">
        <v>439</v>
      </c>
      <c r="P1001" s="35" t="s">
        <v>455</v>
      </c>
      <c r="Q1001">
        <v>3</v>
      </c>
      <c r="R1001">
        <v>75</v>
      </c>
      <c r="S1001" s="19" t="s">
        <v>57</v>
      </c>
      <c r="T1001" t="s">
        <v>637</v>
      </c>
      <c r="U1001">
        <v>5</v>
      </c>
      <c r="V1001">
        <v>4</v>
      </c>
      <c r="W1001">
        <v>4</v>
      </c>
      <c r="X1001">
        <v>9</v>
      </c>
      <c r="AA1001">
        <v>1135</v>
      </c>
      <c r="AB1001" t="s">
        <v>16</v>
      </c>
    </row>
    <row r="1002" spans="1:28" hidden="1" x14ac:dyDescent="0.25">
      <c r="A1002" s="18" t="s">
        <v>277</v>
      </c>
      <c r="B1002" s="24" t="s">
        <v>289</v>
      </c>
      <c r="C1002">
        <v>13</v>
      </c>
      <c r="D1002">
        <v>10</v>
      </c>
      <c r="E1002" s="28" t="str">
        <f>VLOOKUP(U1002, method!$A$1:$B$15, 2, 0)</f>
        <v>中前</v>
      </c>
      <c r="F1002">
        <v>9</v>
      </c>
      <c r="G1002">
        <v>131</v>
      </c>
      <c r="H1002" s="44">
        <v>1650</v>
      </c>
      <c r="I1002" s="21" t="s">
        <v>61</v>
      </c>
      <c r="J1002">
        <v>1</v>
      </c>
      <c r="K1002">
        <v>42.16</v>
      </c>
      <c r="L1002">
        <v>11</v>
      </c>
      <c r="M1002">
        <v>9</v>
      </c>
      <c r="N1002">
        <v>24</v>
      </c>
      <c r="O1002" s="31" t="s">
        <v>439</v>
      </c>
      <c r="P1002" s="35" t="s">
        <v>455</v>
      </c>
      <c r="Q1002">
        <v>3</v>
      </c>
      <c r="R1002">
        <v>75</v>
      </c>
      <c r="S1002" s="19" t="s">
        <v>57</v>
      </c>
      <c r="T1002">
        <v>7</v>
      </c>
      <c r="U1002">
        <v>4</v>
      </c>
      <c r="V1002">
        <v>4</v>
      </c>
      <c r="W1002">
        <v>4</v>
      </c>
      <c r="X1002">
        <v>10</v>
      </c>
      <c r="AA1002">
        <v>1140</v>
      </c>
      <c r="AB1002" t="s">
        <v>16</v>
      </c>
    </row>
    <row r="1003" spans="1:28" hidden="1" x14ac:dyDescent="0.25">
      <c r="A1003" s="18" t="s">
        <v>277</v>
      </c>
      <c r="B1003" s="24" t="s">
        <v>289</v>
      </c>
      <c r="C1003">
        <v>6.4</v>
      </c>
      <c r="D1003" s="33">
        <v>2</v>
      </c>
      <c r="E1003" s="28" t="str">
        <f>VLOOKUP(U1003, method!$A$1:$B$15, 2, 0)</f>
        <v>中前</v>
      </c>
      <c r="F1003">
        <v>7</v>
      </c>
      <c r="G1003">
        <v>127</v>
      </c>
      <c r="H1003" s="46">
        <v>1800</v>
      </c>
      <c r="I1003" s="22" t="s">
        <v>33</v>
      </c>
      <c r="J1003">
        <v>1</v>
      </c>
      <c r="K1003">
        <v>48.88</v>
      </c>
      <c r="L1003">
        <v>10</v>
      </c>
      <c r="M1003">
        <v>7</v>
      </c>
      <c r="N1003">
        <v>24</v>
      </c>
      <c r="O1003" s="30" t="s">
        <v>445</v>
      </c>
      <c r="P1003" s="35" t="s">
        <v>436</v>
      </c>
      <c r="Q1003">
        <v>3</v>
      </c>
      <c r="R1003">
        <v>72</v>
      </c>
      <c r="S1003" s="19" t="s">
        <v>57</v>
      </c>
      <c r="T1003" s="10" t="s">
        <v>762</v>
      </c>
      <c r="U1003">
        <v>6</v>
      </c>
      <c r="V1003">
        <v>8</v>
      </c>
      <c r="W1003">
        <v>8</v>
      </c>
      <c r="X1003">
        <v>7</v>
      </c>
      <c r="Y1003">
        <v>2</v>
      </c>
      <c r="AA1003">
        <v>1153</v>
      </c>
      <c r="AB1003" t="s">
        <v>16</v>
      </c>
    </row>
    <row r="1004" spans="1:28" hidden="1" x14ac:dyDescent="0.25">
      <c r="A1004" s="18" t="s">
        <v>277</v>
      </c>
      <c r="B1004" s="24" t="s">
        <v>289</v>
      </c>
      <c r="C1004">
        <v>20</v>
      </c>
      <c r="D1004" s="33">
        <v>2</v>
      </c>
      <c r="E1004" s="27" t="str">
        <f>VLOOKUP(U1004, method!$A$1:$B$15, 2, 0)</f>
        <v>中後</v>
      </c>
      <c r="F1004">
        <v>11</v>
      </c>
      <c r="G1004">
        <v>124</v>
      </c>
      <c r="H1004" s="44">
        <v>1650</v>
      </c>
      <c r="I1004" s="21" t="s">
        <v>61</v>
      </c>
      <c r="J1004">
        <v>1</v>
      </c>
      <c r="K1004">
        <v>40.01</v>
      </c>
      <c r="L1004">
        <v>26</v>
      </c>
      <c r="M1004">
        <v>6</v>
      </c>
      <c r="N1004">
        <v>24</v>
      </c>
      <c r="O1004" s="31" t="s">
        <v>435</v>
      </c>
      <c r="P1004" s="35" t="s">
        <v>455</v>
      </c>
      <c r="Q1004">
        <v>3</v>
      </c>
      <c r="R1004">
        <v>70</v>
      </c>
      <c r="S1004" s="19" t="s">
        <v>57</v>
      </c>
      <c r="T1004" s="10">
        <v>1</v>
      </c>
      <c r="U1004">
        <v>10</v>
      </c>
      <c r="V1004">
        <v>7</v>
      </c>
      <c r="W1004">
        <v>2</v>
      </c>
      <c r="X1004">
        <v>2</v>
      </c>
      <c r="AA1004">
        <v>1161</v>
      </c>
      <c r="AB1004" t="s">
        <v>16</v>
      </c>
    </row>
    <row r="1005" spans="1:28" hidden="1" x14ac:dyDescent="0.25">
      <c r="A1005" s="18" t="s">
        <v>277</v>
      </c>
      <c r="B1005" s="24" t="s">
        <v>289</v>
      </c>
      <c r="C1005">
        <v>14</v>
      </c>
      <c r="D1005">
        <v>7</v>
      </c>
      <c r="E1005" s="28" t="str">
        <f>VLOOKUP(U1005, method!$A$1:$B$15, 2, 0)</f>
        <v>中前</v>
      </c>
      <c r="F1005">
        <v>6</v>
      </c>
      <c r="G1005">
        <v>130</v>
      </c>
      <c r="H1005" s="44">
        <v>1650</v>
      </c>
      <c r="I1005" s="21" t="s">
        <v>61</v>
      </c>
      <c r="J1005">
        <v>1</v>
      </c>
      <c r="K1005">
        <v>40.9</v>
      </c>
      <c r="L1005">
        <v>12</v>
      </c>
      <c r="M1005">
        <v>6</v>
      </c>
      <c r="N1005">
        <v>24</v>
      </c>
      <c r="O1005" s="30" t="s">
        <v>445</v>
      </c>
      <c r="P1005" s="35" t="s">
        <v>455</v>
      </c>
      <c r="Q1005">
        <v>3</v>
      </c>
      <c r="R1005">
        <v>70</v>
      </c>
      <c r="S1005" s="19" t="s">
        <v>57</v>
      </c>
      <c r="T1005" t="s">
        <v>456</v>
      </c>
      <c r="U1005">
        <v>6</v>
      </c>
      <c r="V1005">
        <v>5</v>
      </c>
      <c r="W1005">
        <v>5</v>
      </c>
      <c r="X1005">
        <v>7</v>
      </c>
      <c r="AA1005">
        <v>1155</v>
      </c>
      <c r="AB1005" t="s">
        <v>16</v>
      </c>
    </row>
    <row r="1006" spans="1:28" hidden="1" x14ac:dyDescent="0.25">
      <c r="A1006" s="18" t="s">
        <v>277</v>
      </c>
      <c r="B1006" s="24" t="s">
        <v>289</v>
      </c>
      <c r="C1006">
        <v>6</v>
      </c>
      <c r="D1006" s="33">
        <v>1</v>
      </c>
      <c r="E1006" s="28" t="str">
        <f>VLOOKUP(U1006, method!$A$1:$B$15, 2, 0)</f>
        <v>中前</v>
      </c>
      <c r="F1006">
        <v>5</v>
      </c>
      <c r="G1006">
        <v>121</v>
      </c>
      <c r="H1006" s="44">
        <v>1650</v>
      </c>
      <c r="I1006" s="21" t="s">
        <v>61</v>
      </c>
      <c r="J1006">
        <v>1</v>
      </c>
      <c r="K1006">
        <v>40.24</v>
      </c>
      <c r="L1006">
        <v>22</v>
      </c>
      <c r="M1006">
        <v>5</v>
      </c>
      <c r="N1006">
        <v>24</v>
      </c>
      <c r="O1006" s="31" t="s">
        <v>451</v>
      </c>
      <c r="P1006" s="35" t="s">
        <v>455</v>
      </c>
      <c r="Q1006">
        <v>3</v>
      </c>
      <c r="R1006">
        <v>65</v>
      </c>
      <c r="S1006" s="19" t="s">
        <v>57</v>
      </c>
      <c r="T1006" s="10" t="s">
        <v>488</v>
      </c>
      <c r="U1006">
        <v>7</v>
      </c>
      <c r="V1006">
        <v>7</v>
      </c>
      <c r="W1006">
        <v>7</v>
      </c>
      <c r="X1006">
        <v>1</v>
      </c>
      <c r="AA1006">
        <v>1156</v>
      </c>
      <c r="AB1006" t="s">
        <v>16</v>
      </c>
    </row>
    <row r="1007" spans="1:28" hidden="1" x14ac:dyDescent="0.25">
      <c r="A1007" s="18" t="s">
        <v>277</v>
      </c>
      <c r="B1007" s="24" t="s">
        <v>289</v>
      </c>
      <c r="C1007">
        <v>14</v>
      </c>
      <c r="D1007" s="33">
        <v>2</v>
      </c>
      <c r="E1007" s="28" t="str">
        <f>VLOOKUP(U1007, method!$A$1:$B$15, 2, 0)</f>
        <v>中前</v>
      </c>
      <c r="F1007">
        <v>1</v>
      </c>
      <c r="G1007">
        <v>119</v>
      </c>
      <c r="H1007" s="44">
        <v>1650</v>
      </c>
      <c r="I1007" s="21" t="s">
        <v>61</v>
      </c>
      <c r="J1007">
        <v>1</v>
      </c>
      <c r="K1007">
        <v>40.43</v>
      </c>
      <c r="L1007">
        <v>1</v>
      </c>
      <c r="M1007">
        <v>5</v>
      </c>
      <c r="N1007">
        <v>24</v>
      </c>
      <c r="O1007" s="31" t="s">
        <v>439</v>
      </c>
      <c r="P1007" s="36" t="s">
        <v>440</v>
      </c>
      <c r="Q1007">
        <v>3</v>
      </c>
      <c r="R1007">
        <v>63</v>
      </c>
      <c r="S1007" s="19" t="s">
        <v>57</v>
      </c>
      <c r="T1007" s="10" t="s">
        <v>376</v>
      </c>
      <c r="U1007">
        <v>4</v>
      </c>
      <c r="V1007">
        <v>3</v>
      </c>
      <c r="W1007">
        <v>3</v>
      </c>
      <c r="X1007">
        <v>2</v>
      </c>
      <c r="AA1007">
        <v>1143</v>
      </c>
      <c r="AB1007" t="s">
        <v>16</v>
      </c>
    </row>
    <row r="1008" spans="1:28" hidden="1" x14ac:dyDescent="0.25">
      <c r="A1008" s="18" t="s">
        <v>277</v>
      </c>
      <c r="B1008" s="24" t="s">
        <v>289</v>
      </c>
      <c r="C1008">
        <v>38</v>
      </c>
      <c r="D1008">
        <v>11</v>
      </c>
      <c r="E1008" s="29" t="str">
        <f>VLOOKUP(U1008, method!$A$1:$B$15, 2, 0)</f>
        <v>留後</v>
      </c>
      <c r="F1008">
        <v>10</v>
      </c>
      <c r="G1008">
        <v>123</v>
      </c>
      <c r="H1008" s="44">
        <v>1650</v>
      </c>
      <c r="I1008" s="21" t="s">
        <v>61</v>
      </c>
      <c r="J1008">
        <v>1</v>
      </c>
      <c r="K1008">
        <v>41.77</v>
      </c>
      <c r="L1008">
        <v>17</v>
      </c>
      <c r="M1008">
        <v>4</v>
      </c>
      <c r="N1008">
        <v>24</v>
      </c>
      <c r="O1008" s="31" t="s">
        <v>435</v>
      </c>
      <c r="P1008" s="35" t="s">
        <v>455</v>
      </c>
      <c r="Q1008">
        <v>3</v>
      </c>
      <c r="R1008">
        <v>65</v>
      </c>
      <c r="S1008" s="19" t="s">
        <v>57</v>
      </c>
      <c r="T1008">
        <v>6</v>
      </c>
      <c r="U1008">
        <v>11</v>
      </c>
      <c r="V1008">
        <v>12</v>
      </c>
      <c r="W1008">
        <v>11</v>
      </c>
      <c r="X1008">
        <v>11</v>
      </c>
      <c r="AA1008">
        <v>1146</v>
      </c>
      <c r="AB1008" t="s">
        <v>1507</v>
      </c>
    </row>
    <row r="1009" spans="1:28" hidden="1" x14ac:dyDescent="0.25">
      <c r="A1009" s="18" t="s">
        <v>277</v>
      </c>
      <c r="B1009" s="24" t="s">
        <v>289</v>
      </c>
      <c r="C1009">
        <v>22</v>
      </c>
      <c r="D1009">
        <v>9</v>
      </c>
      <c r="E1009" s="28" t="str">
        <f>VLOOKUP(U1009, method!$A$1:$B$15, 2, 0)</f>
        <v>中前</v>
      </c>
      <c r="F1009">
        <v>10</v>
      </c>
      <c r="G1009">
        <v>123</v>
      </c>
      <c r="H1009" s="44">
        <v>1650</v>
      </c>
      <c r="I1009" s="21" t="s">
        <v>61</v>
      </c>
      <c r="J1009">
        <v>1</v>
      </c>
      <c r="K1009">
        <v>41.1</v>
      </c>
      <c r="L1009">
        <v>27</v>
      </c>
      <c r="M1009">
        <v>3</v>
      </c>
      <c r="N1009">
        <v>24</v>
      </c>
      <c r="O1009" s="31" t="s">
        <v>439</v>
      </c>
      <c r="P1009" s="35" t="s">
        <v>455</v>
      </c>
      <c r="Q1009">
        <v>3</v>
      </c>
      <c r="R1009">
        <v>67</v>
      </c>
      <c r="S1009" s="19" t="s">
        <v>57</v>
      </c>
      <c r="T1009">
        <v>7</v>
      </c>
      <c r="U1009">
        <v>7</v>
      </c>
      <c r="V1009">
        <v>7</v>
      </c>
      <c r="W1009">
        <v>7</v>
      </c>
      <c r="X1009">
        <v>9</v>
      </c>
      <c r="AA1009">
        <v>1157</v>
      </c>
      <c r="AB1009" t="s">
        <v>1272</v>
      </c>
    </row>
    <row r="1010" spans="1:28" hidden="1" x14ac:dyDescent="0.25">
      <c r="A1010" s="18" t="s">
        <v>277</v>
      </c>
      <c r="B1010" s="24" t="s">
        <v>289</v>
      </c>
      <c r="C1010">
        <v>20</v>
      </c>
      <c r="D1010">
        <v>8</v>
      </c>
      <c r="E1010" s="27" t="str">
        <f>VLOOKUP(U1010, method!$A$1:$B$15, 2, 0)</f>
        <v>中後</v>
      </c>
      <c r="F1010">
        <v>5</v>
      </c>
      <c r="G1010">
        <v>127</v>
      </c>
      <c r="H1010" s="46">
        <v>1400</v>
      </c>
      <c r="I1010" s="24" t="s">
        <v>146</v>
      </c>
      <c r="J1010">
        <v>1</v>
      </c>
      <c r="K1010">
        <v>23.02</v>
      </c>
      <c r="L1010">
        <v>3</v>
      </c>
      <c r="M1010">
        <v>3</v>
      </c>
      <c r="N1010">
        <v>24</v>
      </c>
      <c r="O1010" t="s">
        <v>469</v>
      </c>
      <c r="P1010" s="35" t="s">
        <v>455</v>
      </c>
      <c r="Q1010">
        <v>3</v>
      </c>
      <c r="R1010">
        <v>69</v>
      </c>
      <c r="S1010" s="19" t="s">
        <v>57</v>
      </c>
      <c r="T1010" t="s">
        <v>546</v>
      </c>
      <c r="U1010">
        <v>10</v>
      </c>
      <c r="V1010">
        <v>10</v>
      </c>
      <c r="W1010">
        <v>11</v>
      </c>
      <c r="X1010">
        <v>8</v>
      </c>
      <c r="AA1010">
        <v>1155</v>
      </c>
      <c r="AB1010" t="s">
        <v>1272</v>
      </c>
    </row>
    <row r="1011" spans="1:28" hidden="1" x14ac:dyDescent="0.25">
      <c r="A1011" s="18" t="s">
        <v>277</v>
      </c>
      <c r="B1011" s="24" t="s">
        <v>289</v>
      </c>
      <c r="C1011">
        <v>30</v>
      </c>
      <c r="D1011" s="34">
        <v>4</v>
      </c>
      <c r="E1011" s="28" t="str">
        <f>VLOOKUP(U1011, method!$A$1:$B$15, 2, 0)</f>
        <v>中前</v>
      </c>
      <c r="F1011">
        <v>12</v>
      </c>
      <c r="G1011">
        <v>126</v>
      </c>
      <c r="H1011" s="46">
        <v>1800</v>
      </c>
      <c r="I1011" s="19" t="s">
        <v>388</v>
      </c>
      <c r="J1011">
        <v>1</v>
      </c>
      <c r="K1011">
        <v>51.16</v>
      </c>
      <c r="L1011">
        <v>15</v>
      </c>
      <c r="M1011">
        <v>2</v>
      </c>
      <c r="N1011">
        <v>24</v>
      </c>
      <c r="O1011" s="31" t="s">
        <v>435</v>
      </c>
      <c r="P1011" s="35" t="s">
        <v>455</v>
      </c>
      <c r="Q1011">
        <v>3</v>
      </c>
      <c r="R1011">
        <v>71</v>
      </c>
      <c r="S1011" s="19" t="s">
        <v>57</v>
      </c>
      <c r="T1011" s="10" t="s">
        <v>498</v>
      </c>
      <c r="U1011">
        <v>7</v>
      </c>
      <c r="V1011">
        <v>7</v>
      </c>
      <c r="W1011">
        <v>7</v>
      </c>
      <c r="X1011">
        <v>7</v>
      </c>
      <c r="Y1011">
        <v>4</v>
      </c>
      <c r="AA1011">
        <v>1148</v>
      </c>
      <c r="AB1011" t="s">
        <v>1272</v>
      </c>
    </row>
    <row r="1012" spans="1:28" hidden="1" x14ac:dyDescent="0.25">
      <c r="A1012" s="18" t="s">
        <v>277</v>
      </c>
      <c r="B1012" s="24" t="s">
        <v>289</v>
      </c>
      <c r="C1012">
        <v>13</v>
      </c>
      <c r="D1012">
        <v>6</v>
      </c>
      <c r="E1012" s="29" t="str">
        <f>VLOOKUP(U1012, method!$A$1:$B$15, 2, 0)</f>
        <v>留後</v>
      </c>
      <c r="F1012">
        <v>12</v>
      </c>
      <c r="G1012">
        <v>130</v>
      </c>
      <c r="H1012" s="44">
        <v>1650</v>
      </c>
      <c r="I1012" s="18" t="s">
        <v>12</v>
      </c>
      <c r="J1012">
        <v>1</v>
      </c>
      <c r="K1012">
        <v>40.81</v>
      </c>
      <c r="L1012">
        <v>31</v>
      </c>
      <c r="M1012">
        <v>1</v>
      </c>
      <c r="N1012">
        <v>24</v>
      </c>
      <c r="O1012" s="31" t="s">
        <v>439</v>
      </c>
      <c r="P1012" s="35" t="s">
        <v>455</v>
      </c>
      <c r="Q1012">
        <v>3</v>
      </c>
      <c r="R1012">
        <v>73</v>
      </c>
      <c r="S1012" s="19" t="s">
        <v>57</v>
      </c>
      <c r="T1012" t="s">
        <v>637</v>
      </c>
      <c r="U1012">
        <v>11</v>
      </c>
      <c r="V1012">
        <v>9</v>
      </c>
      <c r="W1012">
        <v>8</v>
      </c>
      <c r="X1012">
        <v>6</v>
      </c>
      <c r="AA1012">
        <v>1143</v>
      </c>
      <c r="AB1012" t="s">
        <v>1286</v>
      </c>
    </row>
    <row r="1013" spans="1:28" hidden="1" x14ac:dyDescent="0.25">
      <c r="A1013" s="18" t="s">
        <v>277</v>
      </c>
      <c r="B1013" s="24" t="s">
        <v>289</v>
      </c>
      <c r="C1013">
        <v>6.8</v>
      </c>
      <c r="D1013">
        <v>12</v>
      </c>
      <c r="E1013" s="28" t="str">
        <f>VLOOKUP(U1013, method!$A$1:$B$15, 2, 0)</f>
        <v>中前</v>
      </c>
      <c r="F1013">
        <v>7</v>
      </c>
      <c r="G1013">
        <v>128</v>
      </c>
      <c r="H1013" s="46">
        <v>1800</v>
      </c>
      <c r="I1013" s="17" t="s">
        <v>448</v>
      </c>
      <c r="J1013">
        <v>1</v>
      </c>
      <c r="K1013">
        <v>51.5</v>
      </c>
      <c r="L1013">
        <v>10</v>
      </c>
      <c r="M1013">
        <v>1</v>
      </c>
      <c r="N1013">
        <v>24</v>
      </c>
      <c r="O1013" s="30" t="s">
        <v>445</v>
      </c>
      <c r="P1013" s="35" t="s">
        <v>455</v>
      </c>
      <c r="Q1013">
        <v>3</v>
      </c>
      <c r="R1013">
        <v>74</v>
      </c>
      <c r="S1013" s="19" t="s">
        <v>57</v>
      </c>
      <c r="T1013" t="s">
        <v>465</v>
      </c>
      <c r="U1013">
        <v>6</v>
      </c>
      <c r="V1013">
        <v>6</v>
      </c>
      <c r="W1013">
        <v>6</v>
      </c>
      <c r="X1013">
        <v>7</v>
      </c>
      <c r="Y1013">
        <v>12</v>
      </c>
      <c r="AA1013">
        <v>1150</v>
      </c>
      <c r="AB1013" t="s">
        <v>152</v>
      </c>
    </row>
    <row r="1014" spans="1:28" hidden="1" x14ac:dyDescent="0.25">
      <c r="A1014" s="18" t="s">
        <v>277</v>
      </c>
      <c r="B1014" s="24" t="s">
        <v>289</v>
      </c>
      <c r="C1014">
        <v>5.8</v>
      </c>
      <c r="D1014" s="34">
        <v>4</v>
      </c>
      <c r="E1014" s="27" t="str">
        <f>VLOOKUP(U1014, method!$A$1:$B$15, 2, 0)</f>
        <v>中後</v>
      </c>
      <c r="F1014">
        <v>7</v>
      </c>
      <c r="G1014">
        <v>127</v>
      </c>
      <c r="H1014" s="44">
        <v>1650</v>
      </c>
      <c r="I1014" s="17" t="s">
        <v>448</v>
      </c>
      <c r="J1014">
        <v>1</v>
      </c>
      <c r="K1014">
        <v>40.54</v>
      </c>
      <c r="L1014">
        <v>13</v>
      </c>
      <c r="M1014">
        <v>12</v>
      </c>
      <c r="N1014">
        <v>23</v>
      </c>
      <c r="O1014" s="30" t="s">
        <v>445</v>
      </c>
      <c r="P1014" s="35" t="s">
        <v>455</v>
      </c>
      <c r="Q1014">
        <v>3</v>
      </c>
      <c r="R1014">
        <v>74</v>
      </c>
      <c r="S1014" s="19" t="s">
        <v>57</v>
      </c>
      <c r="T1014" s="10" t="s">
        <v>526</v>
      </c>
      <c r="U1014">
        <v>9</v>
      </c>
      <c r="V1014">
        <v>9</v>
      </c>
      <c r="W1014">
        <v>9</v>
      </c>
      <c r="X1014">
        <v>4</v>
      </c>
      <c r="AA1014">
        <v>1153</v>
      </c>
      <c r="AB1014" t="s">
        <v>152</v>
      </c>
    </row>
    <row r="1015" spans="1:28" hidden="1" x14ac:dyDescent="0.25">
      <c r="A1015" s="18" t="s">
        <v>277</v>
      </c>
      <c r="B1015" s="24" t="s">
        <v>289</v>
      </c>
      <c r="C1015">
        <v>9.1</v>
      </c>
      <c r="D1015" s="33">
        <v>2</v>
      </c>
      <c r="E1015" s="28" t="str">
        <f>VLOOKUP(U1015, method!$A$1:$B$15, 2, 0)</f>
        <v>中前</v>
      </c>
      <c r="F1015">
        <v>3</v>
      </c>
      <c r="G1015">
        <v>130</v>
      </c>
      <c r="H1015" s="46">
        <v>1800</v>
      </c>
      <c r="I1015" s="17" t="s">
        <v>399</v>
      </c>
      <c r="J1015">
        <v>1</v>
      </c>
      <c r="K1015">
        <v>49.35</v>
      </c>
      <c r="L1015">
        <v>29</v>
      </c>
      <c r="M1015">
        <v>11</v>
      </c>
      <c r="N1015">
        <v>23</v>
      </c>
      <c r="O1015" s="31" t="s">
        <v>451</v>
      </c>
      <c r="P1015" s="35" t="s">
        <v>455</v>
      </c>
      <c r="Q1015">
        <v>3</v>
      </c>
      <c r="R1015">
        <v>73</v>
      </c>
      <c r="S1015" s="19" t="s">
        <v>57</v>
      </c>
      <c r="T1015" s="10">
        <v>1</v>
      </c>
      <c r="U1015">
        <v>6</v>
      </c>
      <c r="V1015">
        <v>6</v>
      </c>
      <c r="W1015">
        <v>5</v>
      </c>
      <c r="X1015">
        <v>4</v>
      </c>
      <c r="Y1015">
        <v>2</v>
      </c>
      <c r="AA1015">
        <v>1149</v>
      </c>
      <c r="AB1015" t="s">
        <v>152</v>
      </c>
    </row>
    <row r="1016" spans="1:28" hidden="1" x14ac:dyDescent="0.25">
      <c r="A1016" s="18" t="s">
        <v>277</v>
      </c>
      <c r="B1016" s="24" t="s">
        <v>289</v>
      </c>
      <c r="C1016">
        <v>5.0999999999999996</v>
      </c>
      <c r="D1016" s="33">
        <v>3</v>
      </c>
      <c r="E1016" s="28" t="str">
        <f>VLOOKUP(U1016, method!$A$1:$B$15, 2, 0)</f>
        <v>中前</v>
      </c>
      <c r="F1016">
        <v>1</v>
      </c>
      <c r="G1016">
        <v>129</v>
      </c>
      <c r="H1016" s="44">
        <v>1650</v>
      </c>
      <c r="I1016" s="18" t="s">
        <v>12</v>
      </c>
      <c r="J1016">
        <v>1</v>
      </c>
      <c r="K1016">
        <v>39.74</v>
      </c>
      <c r="L1016">
        <v>15</v>
      </c>
      <c r="M1016">
        <v>11</v>
      </c>
      <c r="N1016">
        <v>23</v>
      </c>
      <c r="O1016" s="30" t="s">
        <v>445</v>
      </c>
      <c r="P1016" s="35" t="s">
        <v>455</v>
      </c>
      <c r="Q1016">
        <v>3</v>
      </c>
      <c r="R1016">
        <v>73</v>
      </c>
      <c r="S1016" s="19" t="s">
        <v>57</v>
      </c>
      <c r="T1016" s="10" t="s">
        <v>452</v>
      </c>
      <c r="U1016">
        <v>6</v>
      </c>
      <c r="V1016">
        <v>6</v>
      </c>
      <c r="W1016">
        <v>5</v>
      </c>
      <c r="X1016">
        <v>3</v>
      </c>
      <c r="AA1016">
        <v>1141</v>
      </c>
      <c r="AB1016" t="s">
        <v>152</v>
      </c>
    </row>
    <row r="1017" spans="1:28" hidden="1" x14ac:dyDescent="0.25">
      <c r="A1017" s="18" t="s">
        <v>277</v>
      </c>
      <c r="B1017" s="24" t="s">
        <v>289</v>
      </c>
      <c r="C1017">
        <v>2.4</v>
      </c>
      <c r="D1017" s="33">
        <v>3</v>
      </c>
      <c r="E1017" s="26" t="str">
        <f>VLOOKUP(U1017, method!$A$1:$B$15, 2, 0)</f>
        <v>放頭</v>
      </c>
      <c r="F1017">
        <v>2</v>
      </c>
      <c r="G1017">
        <v>129</v>
      </c>
      <c r="H1017" s="44">
        <v>1650</v>
      </c>
      <c r="I1017" s="18" t="s">
        <v>12</v>
      </c>
      <c r="J1017">
        <v>1</v>
      </c>
      <c r="K1017">
        <v>41.43</v>
      </c>
      <c r="L1017">
        <v>18</v>
      </c>
      <c r="M1017">
        <v>10</v>
      </c>
      <c r="N1017">
        <v>23</v>
      </c>
      <c r="O1017" s="30" t="s">
        <v>445</v>
      </c>
      <c r="P1017" s="36" t="s">
        <v>479</v>
      </c>
      <c r="Q1017">
        <v>3</v>
      </c>
      <c r="R1017">
        <v>72</v>
      </c>
      <c r="S1017" s="19" t="s">
        <v>57</v>
      </c>
      <c r="T1017" s="10" t="s">
        <v>526</v>
      </c>
      <c r="U1017">
        <v>3</v>
      </c>
      <c r="V1017">
        <v>3</v>
      </c>
      <c r="W1017">
        <v>4</v>
      </c>
      <c r="X1017">
        <v>3</v>
      </c>
      <c r="AA1017">
        <v>1145</v>
      </c>
      <c r="AB1017" t="s">
        <v>152</v>
      </c>
    </row>
    <row r="1018" spans="1:28" hidden="1" x14ac:dyDescent="0.25">
      <c r="A1018" s="18" t="s">
        <v>277</v>
      </c>
      <c r="B1018" s="24" t="s">
        <v>289</v>
      </c>
      <c r="C1018">
        <v>6.2</v>
      </c>
      <c r="D1018" s="33">
        <v>1</v>
      </c>
      <c r="E1018" s="28" t="str">
        <f>VLOOKUP(U1018, method!$A$1:$B$15, 2, 0)</f>
        <v>中前</v>
      </c>
      <c r="F1018">
        <v>11</v>
      </c>
      <c r="G1018">
        <v>121</v>
      </c>
      <c r="H1018" s="44">
        <v>1650</v>
      </c>
      <c r="I1018" s="18" t="s">
        <v>12</v>
      </c>
      <c r="J1018">
        <v>1</v>
      </c>
      <c r="K1018">
        <v>38.85</v>
      </c>
      <c r="L1018">
        <v>4</v>
      </c>
      <c r="M1018">
        <v>10</v>
      </c>
      <c r="N1018">
        <v>23</v>
      </c>
      <c r="O1018" s="31" t="s">
        <v>451</v>
      </c>
      <c r="P1018" s="35" t="s">
        <v>436</v>
      </c>
      <c r="Q1018">
        <v>3</v>
      </c>
      <c r="R1018">
        <v>65</v>
      </c>
      <c r="S1018" s="19" t="s">
        <v>57</v>
      </c>
      <c r="T1018" s="10" t="s">
        <v>526</v>
      </c>
      <c r="U1018">
        <v>5</v>
      </c>
      <c r="V1018">
        <v>5</v>
      </c>
      <c r="W1018">
        <v>5</v>
      </c>
      <c r="X1018">
        <v>1</v>
      </c>
      <c r="AA1018">
        <v>1146</v>
      </c>
      <c r="AB1018" t="s">
        <v>152</v>
      </c>
    </row>
    <row r="1019" spans="1:28" hidden="1" x14ac:dyDescent="0.25">
      <c r="A1019" s="18" t="s">
        <v>277</v>
      </c>
      <c r="B1019" s="24" t="s">
        <v>289</v>
      </c>
      <c r="C1019">
        <v>17</v>
      </c>
      <c r="D1019">
        <v>12</v>
      </c>
      <c r="E1019" s="29" t="str">
        <f>VLOOKUP(U1019, method!$A$1:$B$15, 2, 0)</f>
        <v>留後</v>
      </c>
      <c r="F1019">
        <v>14</v>
      </c>
      <c r="G1019">
        <v>122</v>
      </c>
      <c r="H1019" s="34">
        <v>1600</v>
      </c>
      <c r="I1019" s="24" t="s">
        <v>389</v>
      </c>
      <c r="J1019">
        <v>1</v>
      </c>
      <c r="K1019">
        <v>37.07</v>
      </c>
      <c r="L1019">
        <v>3</v>
      </c>
      <c r="M1019">
        <v>7</v>
      </c>
      <c r="N1019">
        <v>23</v>
      </c>
      <c r="O1019" t="s">
        <v>532</v>
      </c>
      <c r="P1019" s="36" t="s">
        <v>440</v>
      </c>
      <c r="Q1019">
        <v>3</v>
      </c>
      <c r="R1019">
        <v>65</v>
      </c>
      <c r="S1019" s="18" t="s">
        <v>188</v>
      </c>
      <c r="T1019" t="s">
        <v>519</v>
      </c>
      <c r="U1019">
        <v>12</v>
      </c>
      <c r="V1019">
        <v>11</v>
      </c>
      <c r="W1019">
        <v>11</v>
      </c>
      <c r="X1019">
        <v>12</v>
      </c>
      <c r="AA1019">
        <v>1137</v>
      </c>
      <c r="AB1019" t="s">
        <v>152</v>
      </c>
    </row>
    <row r="1020" spans="1:28" hidden="1" x14ac:dyDescent="0.25">
      <c r="A1020" s="18" t="s">
        <v>277</v>
      </c>
      <c r="B1020" s="24" t="s">
        <v>289</v>
      </c>
      <c r="C1020">
        <v>2.4</v>
      </c>
      <c r="D1020">
        <v>7</v>
      </c>
      <c r="E1020" s="28" t="str">
        <f>VLOOKUP(U1020, method!$A$1:$B$15, 2, 0)</f>
        <v>中前</v>
      </c>
      <c r="F1020">
        <v>9</v>
      </c>
      <c r="G1020">
        <v>122</v>
      </c>
      <c r="H1020" s="44">
        <v>1650</v>
      </c>
      <c r="I1020" s="18" t="s">
        <v>12</v>
      </c>
      <c r="J1020">
        <v>1</v>
      </c>
      <c r="K1020">
        <v>40.380000000000003</v>
      </c>
      <c r="L1020">
        <v>14</v>
      </c>
      <c r="M1020">
        <v>6</v>
      </c>
      <c r="N1020">
        <v>23</v>
      </c>
      <c r="O1020" s="30" t="s">
        <v>445</v>
      </c>
      <c r="P1020" s="35" t="s">
        <v>455</v>
      </c>
      <c r="Q1020">
        <v>3</v>
      </c>
      <c r="R1020">
        <v>65</v>
      </c>
      <c r="S1020" s="18" t="s">
        <v>188</v>
      </c>
      <c r="T1020" s="10" t="s">
        <v>498</v>
      </c>
      <c r="U1020">
        <v>6</v>
      </c>
      <c r="V1020">
        <v>6</v>
      </c>
      <c r="W1020">
        <v>5</v>
      </c>
      <c r="X1020">
        <v>7</v>
      </c>
      <c r="AA1020">
        <v>1147</v>
      </c>
      <c r="AB1020" t="s">
        <v>152</v>
      </c>
    </row>
    <row r="1021" spans="1:28" hidden="1" x14ac:dyDescent="0.25">
      <c r="A1021" s="18" t="s">
        <v>277</v>
      </c>
      <c r="B1021" s="24" t="s">
        <v>289</v>
      </c>
      <c r="C1021">
        <v>1.6</v>
      </c>
      <c r="D1021" s="33">
        <v>1</v>
      </c>
      <c r="E1021" s="28" t="str">
        <f>VLOOKUP(U1021, method!$A$1:$B$15, 2, 0)</f>
        <v>中前</v>
      </c>
      <c r="F1021">
        <v>2</v>
      </c>
      <c r="G1021">
        <v>135</v>
      </c>
      <c r="H1021" s="44">
        <v>1650</v>
      </c>
      <c r="I1021" s="18" t="s">
        <v>12</v>
      </c>
      <c r="J1021">
        <v>1</v>
      </c>
      <c r="K1021">
        <v>39.57</v>
      </c>
      <c r="L1021">
        <v>17</v>
      </c>
      <c r="M1021">
        <v>5</v>
      </c>
      <c r="N1021">
        <v>23</v>
      </c>
      <c r="O1021" s="30" t="s">
        <v>445</v>
      </c>
      <c r="P1021" s="35" t="s">
        <v>455</v>
      </c>
      <c r="Q1021">
        <v>4</v>
      </c>
      <c r="R1021">
        <v>59</v>
      </c>
      <c r="S1021" s="18" t="s">
        <v>188</v>
      </c>
      <c r="T1021" s="10" t="s">
        <v>597</v>
      </c>
      <c r="U1021">
        <v>5</v>
      </c>
      <c r="V1021">
        <v>5</v>
      </c>
      <c r="W1021">
        <v>5</v>
      </c>
      <c r="X1021">
        <v>1</v>
      </c>
      <c r="AA1021">
        <v>1151</v>
      </c>
      <c r="AB1021" t="s">
        <v>152</v>
      </c>
    </row>
    <row r="1022" spans="1:28" hidden="1" x14ac:dyDescent="0.25">
      <c r="A1022" s="18" t="s">
        <v>277</v>
      </c>
      <c r="B1022" s="24" t="s">
        <v>289</v>
      </c>
      <c r="C1022">
        <v>3.2</v>
      </c>
      <c r="D1022" s="33">
        <v>2</v>
      </c>
      <c r="E1022" s="27" t="str">
        <f>VLOOKUP(U1022, method!$A$1:$B$15, 2, 0)</f>
        <v>中後</v>
      </c>
      <c r="F1022">
        <v>8</v>
      </c>
      <c r="G1022">
        <v>133</v>
      </c>
      <c r="H1022" s="44">
        <v>1650</v>
      </c>
      <c r="I1022" s="18" t="s">
        <v>12</v>
      </c>
      <c r="J1022">
        <v>1</v>
      </c>
      <c r="K1022">
        <v>40.56</v>
      </c>
      <c r="L1022">
        <v>26</v>
      </c>
      <c r="M1022">
        <v>4</v>
      </c>
      <c r="N1022">
        <v>23</v>
      </c>
      <c r="O1022" s="31" t="s">
        <v>451</v>
      </c>
      <c r="P1022" s="35" t="s">
        <v>455</v>
      </c>
      <c r="Q1022">
        <v>4</v>
      </c>
      <c r="R1022">
        <v>57</v>
      </c>
      <c r="S1022" s="18" t="s">
        <v>188</v>
      </c>
      <c r="T1022" s="10" t="s">
        <v>376</v>
      </c>
      <c r="U1022">
        <v>8</v>
      </c>
      <c r="V1022">
        <v>8</v>
      </c>
      <c r="W1022">
        <v>8</v>
      </c>
      <c r="X1022">
        <v>2</v>
      </c>
      <c r="AA1022">
        <v>1140</v>
      </c>
      <c r="AB1022" t="s">
        <v>152</v>
      </c>
    </row>
    <row r="1023" spans="1:28" hidden="1" x14ac:dyDescent="0.25">
      <c r="A1023" s="18" t="s">
        <v>277</v>
      </c>
      <c r="B1023" s="24" t="s">
        <v>289</v>
      </c>
      <c r="C1023">
        <v>4.0999999999999996</v>
      </c>
      <c r="D1023" s="33">
        <v>1</v>
      </c>
      <c r="E1023" s="29" t="str">
        <f>VLOOKUP(U1023, method!$A$1:$B$15, 2, 0)</f>
        <v>留後</v>
      </c>
      <c r="F1023">
        <v>5</v>
      </c>
      <c r="G1023">
        <v>125</v>
      </c>
      <c r="H1023" s="46">
        <v>1400</v>
      </c>
      <c r="I1023" s="18" t="s">
        <v>12</v>
      </c>
      <c r="J1023">
        <v>1</v>
      </c>
      <c r="K1023">
        <v>23.24</v>
      </c>
      <c r="L1023">
        <v>2</v>
      </c>
      <c r="M1023">
        <v>4</v>
      </c>
      <c r="N1023">
        <v>23</v>
      </c>
      <c r="O1023" t="s">
        <v>491</v>
      </c>
      <c r="P1023" s="35" t="s">
        <v>455</v>
      </c>
      <c r="Q1023">
        <v>4</v>
      </c>
      <c r="R1023">
        <v>49</v>
      </c>
      <c r="S1023" s="18" t="s">
        <v>188</v>
      </c>
      <c r="T1023" s="10" t="s">
        <v>498</v>
      </c>
      <c r="U1023">
        <v>11</v>
      </c>
      <c r="V1023">
        <v>11</v>
      </c>
      <c r="W1023">
        <v>9</v>
      </c>
      <c r="X1023">
        <v>1</v>
      </c>
      <c r="AA1023">
        <v>1144</v>
      </c>
      <c r="AB1023" t="s">
        <v>152</v>
      </c>
    </row>
    <row r="1024" spans="1:28" hidden="1" x14ac:dyDescent="0.25">
      <c r="A1024" s="18" t="s">
        <v>277</v>
      </c>
      <c r="B1024" s="24" t="s">
        <v>289</v>
      </c>
      <c r="C1024">
        <v>25</v>
      </c>
      <c r="D1024">
        <v>7</v>
      </c>
      <c r="E1024" s="29" t="str">
        <f>VLOOKUP(U1024, method!$A$1:$B$15, 2, 0)</f>
        <v>留後</v>
      </c>
      <c r="F1024">
        <v>7</v>
      </c>
      <c r="G1024">
        <v>125</v>
      </c>
      <c r="H1024" s="46">
        <v>1400</v>
      </c>
      <c r="I1024" s="16" t="s">
        <v>406</v>
      </c>
      <c r="J1024">
        <v>1</v>
      </c>
      <c r="K1024">
        <v>22.79</v>
      </c>
      <c r="L1024">
        <v>26</v>
      </c>
      <c r="M1024">
        <v>2</v>
      </c>
      <c r="N1024">
        <v>23</v>
      </c>
      <c r="O1024" t="s">
        <v>491</v>
      </c>
      <c r="P1024" s="35" t="s">
        <v>436</v>
      </c>
      <c r="Q1024">
        <v>4</v>
      </c>
      <c r="R1024">
        <v>50</v>
      </c>
      <c r="S1024" s="18" t="s">
        <v>188</v>
      </c>
      <c r="T1024" s="10" t="s">
        <v>498</v>
      </c>
      <c r="U1024">
        <v>14</v>
      </c>
      <c r="V1024">
        <v>13</v>
      </c>
      <c r="W1024">
        <v>11</v>
      </c>
      <c r="X1024">
        <v>7</v>
      </c>
      <c r="AA1024">
        <v>1146</v>
      </c>
      <c r="AB1024" t="s">
        <v>906</v>
      </c>
    </row>
    <row r="1025" spans="1:28" hidden="1" x14ac:dyDescent="0.25">
      <c r="A1025" s="18" t="s">
        <v>277</v>
      </c>
      <c r="B1025" s="24" t="s">
        <v>289</v>
      </c>
      <c r="C1025">
        <v>15</v>
      </c>
      <c r="D1025">
        <v>8</v>
      </c>
      <c r="E1025" s="28" t="str">
        <f>VLOOKUP(U1025, method!$A$1:$B$15, 2, 0)</f>
        <v>中前</v>
      </c>
      <c r="F1025">
        <v>1</v>
      </c>
      <c r="G1025">
        <v>125</v>
      </c>
      <c r="H1025" s="46">
        <v>1400</v>
      </c>
      <c r="I1025" s="17" t="s">
        <v>448</v>
      </c>
      <c r="J1025">
        <v>1</v>
      </c>
      <c r="K1025">
        <v>23</v>
      </c>
      <c r="L1025">
        <v>21</v>
      </c>
      <c r="M1025">
        <v>1</v>
      </c>
      <c r="N1025">
        <v>23</v>
      </c>
      <c r="O1025" t="s">
        <v>551</v>
      </c>
      <c r="P1025" s="35" t="s">
        <v>455</v>
      </c>
      <c r="Q1025">
        <v>4</v>
      </c>
      <c r="R1025">
        <v>52</v>
      </c>
      <c r="S1025" s="18" t="s">
        <v>188</v>
      </c>
      <c r="T1025" t="s">
        <v>536</v>
      </c>
      <c r="U1025">
        <v>6</v>
      </c>
      <c r="V1025">
        <v>5</v>
      </c>
      <c r="W1025">
        <v>4</v>
      </c>
      <c r="X1025">
        <v>8</v>
      </c>
      <c r="AA1025">
        <v>1146</v>
      </c>
      <c r="AB1025" t="s">
        <v>16</v>
      </c>
    </row>
    <row r="1026" spans="1:28" hidden="1" x14ac:dyDescent="0.25">
      <c r="A1026" s="18" t="s">
        <v>277</v>
      </c>
      <c r="B1026" s="24" t="s">
        <v>289</v>
      </c>
      <c r="C1026">
        <v>25</v>
      </c>
      <c r="D1026">
        <v>10</v>
      </c>
      <c r="E1026" s="28" t="str">
        <f>VLOOKUP(U1026, method!$A$1:$B$15, 2, 0)</f>
        <v>中前</v>
      </c>
      <c r="F1026">
        <v>8</v>
      </c>
      <c r="G1026">
        <v>131</v>
      </c>
      <c r="H1026" s="46">
        <v>1200</v>
      </c>
      <c r="I1026" s="24" t="s">
        <v>389</v>
      </c>
      <c r="J1026">
        <v>1</v>
      </c>
      <c r="K1026">
        <v>10.1</v>
      </c>
      <c r="L1026">
        <v>24</v>
      </c>
      <c r="M1026">
        <v>12</v>
      </c>
      <c r="N1026">
        <v>22</v>
      </c>
      <c r="O1026" t="s">
        <v>551</v>
      </c>
      <c r="P1026" s="35" t="s">
        <v>436</v>
      </c>
      <c r="Q1026">
        <v>4</v>
      </c>
      <c r="R1026">
        <v>52</v>
      </c>
      <c r="S1026" s="18" t="s">
        <v>188</v>
      </c>
      <c r="T1026">
        <v>5</v>
      </c>
      <c r="U1026">
        <v>7</v>
      </c>
      <c r="V1026">
        <v>8</v>
      </c>
      <c r="W1026">
        <v>10</v>
      </c>
      <c r="AA1026">
        <v>1166</v>
      </c>
      <c r="AB1026" t="s">
        <v>100</v>
      </c>
    </row>
    <row r="1027" spans="1:28" hidden="1" x14ac:dyDescent="0.25">
      <c r="A1027" s="18" t="s">
        <v>277</v>
      </c>
      <c r="B1027" s="25" t="s">
        <v>292</v>
      </c>
      <c r="C1027">
        <v>48</v>
      </c>
      <c r="D1027">
        <v>9</v>
      </c>
      <c r="E1027" s="28" t="str">
        <f>VLOOKUP(U1027, method!$A$1:$B$15, 2, 0)</f>
        <v>中前</v>
      </c>
      <c r="F1027">
        <v>6</v>
      </c>
      <c r="G1027">
        <v>126</v>
      </c>
      <c r="H1027" s="46">
        <v>2000</v>
      </c>
      <c r="I1027" s="25" t="s">
        <v>120</v>
      </c>
      <c r="J1027">
        <v>2</v>
      </c>
      <c r="K1027">
        <v>1.46</v>
      </c>
      <c r="L1027">
        <v>28</v>
      </c>
      <c r="M1027">
        <v>6</v>
      </c>
      <c r="N1027">
        <v>25</v>
      </c>
      <c r="O1027" t="s">
        <v>551</v>
      </c>
      <c r="P1027" s="35" t="s">
        <v>455</v>
      </c>
      <c r="Q1027">
        <v>3</v>
      </c>
      <c r="R1027">
        <v>73</v>
      </c>
      <c r="S1027" s="16" t="s">
        <v>77</v>
      </c>
      <c r="T1027" t="s">
        <v>558</v>
      </c>
      <c r="U1027">
        <v>7</v>
      </c>
      <c r="V1027">
        <v>6</v>
      </c>
      <c r="W1027">
        <v>5</v>
      </c>
      <c r="X1027">
        <v>7</v>
      </c>
      <c r="Y1027">
        <v>9</v>
      </c>
      <c r="AA1027">
        <v>1173</v>
      </c>
      <c r="AB1027" t="s">
        <v>1516</v>
      </c>
    </row>
    <row r="1028" spans="1:28" hidden="1" x14ac:dyDescent="0.25">
      <c r="A1028" s="18" t="s">
        <v>277</v>
      </c>
      <c r="B1028" s="25" t="s">
        <v>292</v>
      </c>
      <c r="C1028">
        <v>41</v>
      </c>
      <c r="D1028">
        <v>11</v>
      </c>
      <c r="E1028" s="27" t="str">
        <f>VLOOKUP(U1028, method!$A$1:$B$15, 2, 0)</f>
        <v>中後</v>
      </c>
      <c r="F1028">
        <v>3</v>
      </c>
      <c r="G1028">
        <v>133</v>
      </c>
      <c r="H1028" s="46">
        <v>1800</v>
      </c>
      <c r="I1028" s="14" t="s">
        <v>50</v>
      </c>
      <c r="J1028">
        <v>1</v>
      </c>
      <c r="K1028">
        <v>54.11</v>
      </c>
      <c r="L1028">
        <v>4</v>
      </c>
      <c r="M1028">
        <v>6</v>
      </c>
      <c r="N1028">
        <v>25</v>
      </c>
      <c r="O1028" s="31" t="s">
        <v>439</v>
      </c>
      <c r="P1028" s="36" t="s">
        <v>440</v>
      </c>
      <c r="Q1028">
        <v>3</v>
      </c>
      <c r="R1028">
        <v>77</v>
      </c>
      <c r="S1028" s="16" t="s">
        <v>77</v>
      </c>
      <c r="T1028" t="s">
        <v>870</v>
      </c>
      <c r="U1028">
        <v>9</v>
      </c>
      <c r="V1028">
        <v>8</v>
      </c>
      <c r="W1028">
        <v>8</v>
      </c>
      <c r="X1028">
        <v>7</v>
      </c>
      <c r="Y1028">
        <v>11</v>
      </c>
      <c r="AA1028">
        <v>1173</v>
      </c>
      <c r="AB1028" t="s">
        <v>1518</v>
      </c>
    </row>
    <row r="1029" spans="1:28" hidden="1" x14ac:dyDescent="0.25">
      <c r="A1029" s="18" t="s">
        <v>277</v>
      </c>
      <c r="B1029" s="25" t="s">
        <v>292</v>
      </c>
      <c r="C1029">
        <v>33</v>
      </c>
      <c r="D1029">
        <v>11</v>
      </c>
      <c r="E1029" s="28" t="str">
        <f>VLOOKUP(U1029, method!$A$1:$B$15, 2, 0)</f>
        <v>中前</v>
      </c>
      <c r="F1029">
        <v>3</v>
      </c>
      <c r="G1029">
        <v>133</v>
      </c>
      <c r="H1029" s="46">
        <v>2000</v>
      </c>
      <c r="I1029" s="17" t="s">
        <v>448</v>
      </c>
      <c r="J1029">
        <v>2</v>
      </c>
      <c r="K1029">
        <v>4.18</v>
      </c>
      <c r="L1029">
        <v>4</v>
      </c>
      <c r="M1029">
        <v>5</v>
      </c>
      <c r="N1029">
        <v>25</v>
      </c>
      <c r="O1029" t="s">
        <v>551</v>
      </c>
      <c r="P1029" s="35" t="s">
        <v>436</v>
      </c>
      <c r="Q1029">
        <v>3</v>
      </c>
      <c r="R1029">
        <v>80</v>
      </c>
      <c r="S1029" s="16" t="s">
        <v>77</v>
      </c>
      <c r="T1029" t="s">
        <v>501</v>
      </c>
      <c r="U1029">
        <v>6</v>
      </c>
      <c r="V1029">
        <v>6</v>
      </c>
      <c r="W1029">
        <v>5</v>
      </c>
      <c r="X1029">
        <v>7</v>
      </c>
      <c r="Y1029">
        <v>11</v>
      </c>
      <c r="AA1029">
        <v>1165</v>
      </c>
      <c r="AB1029" t="s">
        <v>64</v>
      </c>
    </row>
    <row r="1030" spans="1:28" hidden="1" x14ac:dyDescent="0.25">
      <c r="A1030" s="18" t="s">
        <v>277</v>
      </c>
      <c r="B1030" s="25" t="s">
        <v>292</v>
      </c>
      <c r="C1030">
        <v>16</v>
      </c>
      <c r="D1030">
        <v>6</v>
      </c>
      <c r="E1030" s="27" t="str">
        <f>VLOOKUP(U1030, method!$A$1:$B$15, 2, 0)</f>
        <v>中後</v>
      </c>
      <c r="F1030">
        <v>8</v>
      </c>
      <c r="G1030">
        <v>135</v>
      </c>
      <c r="H1030" s="46">
        <v>2200</v>
      </c>
      <c r="I1030" s="24" t="s">
        <v>146</v>
      </c>
      <c r="J1030">
        <v>2</v>
      </c>
      <c r="K1030">
        <v>15.19</v>
      </c>
      <c r="L1030">
        <v>2</v>
      </c>
      <c r="M1030">
        <v>4</v>
      </c>
      <c r="N1030">
        <v>25</v>
      </c>
      <c r="O1030" s="31" t="s">
        <v>451</v>
      </c>
      <c r="P1030" s="35" t="s">
        <v>436</v>
      </c>
      <c r="Q1030">
        <v>3</v>
      </c>
      <c r="R1030">
        <v>82</v>
      </c>
      <c r="S1030" s="16" t="s">
        <v>77</v>
      </c>
      <c r="T1030" t="s">
        <v>473</v>
      </c>
      <c r="U1030">
        <v>9</v>
      </c>
      <c r="V1030">
        <v>9</v>
      </c>
      <c r="W1030">
        <v>9</v>
      </c>
      <c r="X1030">
        <v>9</v>
      </c>
      <c r="Y1030">
        <v>9</v>
      </c>
      <c r="Z1030">
        <v>6</v>
      </c>
      <c r="AA1030">
        <v>1146</v>
      </c>
      <c r="AB1030" t="s">
        <v>64</v>
      </c>
    </row>
    <row r="1031" spans="1:28" hidden="1" x14ac:dyDescent="0.25">
      <c r="A1031" s="18" t="s">
        <v>277</v>
      </c>
      <c r="B1031" s="25" t="s">
        <v>292</v>
      </c>
      <c r="C1031">
        <v>27</v>
      </c>
      <c r="D1031">
        <v>10</v>
      </c>
      <c r="E1031" s="29" t="str">
        <f>VLOOKUP(U1031, method!$A$1:$B$15, 2, 0)</f>
        <v>留後</v>
      </c>
      <c r="F1031">
        <v>11</v>
      </c>
      <c r="G1031">
        <v>135</v>
      </c>
      <c r="H1031" s="46">
        <v>1800</v>
      </c>
      <c r="I1031" s="25" t="s">
        <v>414</v>
      </c>
      <c r="J1031">
        <v>1</v>
      </c>
      <c r="K1031">
        <v>47.4</v>
      </c>
      <c r="L1031">
        <v>23</v>
      </c>
      <c r="M1031">
        <v>3</v>
      </c>
      <c r="N1031">
        <v>25</v>
      </c>
      <c r="O1031" t="s">
        <v>545</v>
      </c>
      <c r="P1031" s="35" t="s">
        <v>436</v>
      </c>
      <c r="Q1031">
        <v>3</v>
      </c>
      <c r="R1031">
        <v>85</v>
      </c>
      <c r="S1031" s="16" t="s">
        <v>77</v>
      </c>
      <c r="T1031" t="s">
        <v>508</v>
      </c>
      <c r="U1031">
        <v>14</v>
      </c>
      <c r="V1031">
        <v>13</v>
      </c>
      <c r="W1031">
        <v>12</v>
      </c>
      <c r="X1031">
        <v>11</v>
      </c>
      <c r="Y1031">
        <v>10</v>
      </c>
      <c r="AA1031">
        <v>1160</v>
      </c>
      <c r="AB1031" t="s">
        <v>64</v>
      </c>
    </row>
    <row r="1032" spans="1:28" hidden="1" x14ac:dyDescent="0.25">
      <c r="A1032" s="18" t="s">
        <v>277</v>
      </c>
      <c r="B1032" s="25" t="s">
        <v>292</v>
      </c>
      <c r="C1032">
        <v>23</v>
      </c>
      <c r="D1032">
        <v>9</v>
      </c>
      <c r="E1032" s="27" t="str">
        <f>VLOOKUP(U1032, method!$A$1:$B$15, 2, 0)</f>
        <v>中後</v>
      </c>
      <c r="F1032">
        <v>5</v>
      </c>
      <c r="G1032">
        <v>119</v>
      </c>
      <c r="H1032" s="44">
        <v>1650</v>
      </c>
      <c r="I1032" s="24" t="s">
        <v>146</v>
      </c>
      <c r="J1032">
        <v>1</v>
      </c>
      <c r="K1032">
        <v>39.729999999999997</v>
      </c>
      <c r="L1032">
        <v>26</v>
      </c>
      <c r="M1032">
        <v>2</v>
      </c>
      <c r="N1032">
        <v>25</v>
      </c>
      <c r="O1032" s="31" t="s">
        <v>435</v>
      </c>
      <c r="P1032" s="35" t="s">
        <v>455</v>
      </c>
      <c r="Q1032">
        <v>1</v>
      </c>
      <c r="R1032">
        <v>88</v>
      </c>
      <c r="S1032" s="16" t="s">
        <v>77</v>
      </c>
      <c r="T1032" t="s">
        <v>558</v>
      </c>
      <c r="U1032">
        <v>8</v>
      </c>
      <c r="V1032">
        <v>8</v>
      </c>
      <c r="W1032">
        <v>9</v>
      </c>
      <c r="X1032">
        <v>9</v>
      </c>
      <c r="AA1032">
        <v>1170</v>
      </c>
      <c r="AB1032" t="s">
        <v>64</v>
      </c>
    </row>
    <row r="1033" spans="1:28" hidden="1" x14ac:dyDescent="0.25">
      <c r="A1033" s="18" t="s">
        <v>277</v>
      </c>
      <c r="B1033" s="25" t="s">
        <v>292</v>
      </c>
      <c r="C1033">
        <v>18</v>
      </c>
      <c r="D1033" s="34">
        <v>4</v>
      </c>
      <c r="E1033" s="28" t="str">
        <f>VLOOKUP(U1033, method!$A$1:$B$15, 2, 0)</f>
        <v>中前</v>
      </c>
      <c r="F1033">
        <v>1</v>
      </c>
      <c r="G1033">
        <v>124</v>
      </c>
      <c r="H1033" s="44">
        <v>1650</v>
      </c>
      <c r="I1033" s="24" t="s">
        <v>146</v>
      </c>
      <c r="J1033">
        <v>1</v>
      </c>
      <c r="K1033">
        <v>39.979999999999997</v>
      </c>
      <c r="L1033">
        <v>5</v>
      </c>
      <c r="M1033">
        <v>2</v>
      </c>
      <c r="N1033">
        <v>25</v>
      </c>
      <c r="O1033" s="31" t="s">
        <v>439</v>
      </c>
      <c r="P1033" s="35" t="s">
        <v>455</v>
      </c>
      <c r="Q1033">
        <v>2</v>
      </c>
      <c r="R1033">
        <v>89</v>
      </c>
      <c r="S1033" s="16" t="s">
        <v>77</v>
      </c>
      <c r="T1033" s="10" t="s">
        <v>552</v>
      </c>
      <c r="U1033">
        <v>5</v>
      </c>
      <c r="V1033">
        <v>5</v>
      </c>
      <c r="W1033">
        <v>4</v>
      </c>
      <c r="X1033">
        <v>4</v>
      </c>
      <c r="AA1033">
        <v>1175</v>
      </c>
      <c r="AB1033" t="s">
        <v>64</v>
      </c>
    </row>
    <row r="1034" spans="1:28" hidden="1" x14ac:dyDescent="0.25">
      <c r="A1034" s="18" t="s">
        <v>277</v>
      </c>
      <c r="B1034" s="25" t="s">
        <v>292</v>
      </c>
      <c r="C1034">
        <v>108</v>
      </c>
      <c r="D1034">
        <v>6</v>
      </c>
      <c r="E1034" s="29" t="str">
        <f>VLOOKUP(U1034, method!$A$1:$B$15, 2, 0)</f>
        <v>留後</v>
      </c>
      <c r="F1034">
        <v>11</v>
      </c>
      <c r="G1034">
        <v>132</v>
      </c>
      <c r="H1034" s="46">
        <v>2000</v>
      </c>
      <c r="I1034" s="17" t="s">
        <v>512</v>
      </c>
      <c r="J1034">
        <v>2</v>
      </c>
      <c r="K1034">
        <v>1.61</v>
      </c>
      <c r="L1034">
        <v>19</v>
      </c>
      <c r="M1034">
        <v>1</v>
      </c>
      <c r="N1034">
        <v>25</v>
      </c>
      <c r="O1034" t="s">
        <v>545</v>
      </c>
      <c r="P1034" s="35" t="s">
        <v>436</v>
      </c>
      <c r="Q1034">
        <v>2</v>
      </c>
      <c r="R1034">
        <v>91</v>
      </c>
      <c r="S1034" s="16" t="s">
        <v>77</v>
      </c>
      <c r="T1034" t="s">
        <v>558</v>
      </c>
      <c r="U1034">
        <v>13</v>
      </c>
      <c r="V1034">
        <v>13</v>
      </c>
      <c r="W1034">
        <v>13</v>
      </c>
      <c r="X1034">
        <v>13</v>
      </c>
      <c r="Y1034">
        <v>6</v>
      </c>
      <c r="AA1034">
        <v>1158</v>
      </c>
      <c r="AB1034" t="s">
        <v>1523</v>
      </c>
    </row>
    <row r="1035" spans="1:28" hidden="1" x14ac:dyDescent="0.25">
      <c r="A1035" s="18" t="s">
        <v>277</v>
      </c>
      <c r="B1035" s="25" t="s">
        <v>292</v>
      </c>
      <c r="C1035">
        <v>22</v>
      </c>
      <c r="D1035">
        <v>8</v>
      </c>
      <c r="E1035" s="27" t="str">
        <f>VLOOKUP(U1035, method!$A$1:$B$15, 2, 0)</f>
        <v>中後</v>
      </c>
      <c r="F1035">
        <v>5</v>
      </c>
      <c r="G1035">
        <v>135</v>
      </c>
      <c r="H1035" s="46">
        <v>2000</v>
      </c>
      <c r="I1035" s="22" t="s">
        <v>33</v>
      </c>
      <c r="J1035">
        <v>2</v>
      </c>
      <c r="K1035">
        <v>1.66</v>
      </c>
      <c r="L1035">
        <v>29</v>
      </c>
      <c r="M1035">
        <v>12</v>
      </c>
      <c r="N1035">
        <v>24</v>
      </c>
      <c r="O1035" t="s">
        <v>469</v>
      </c>
      <c r="P1035" s="35" t="s">
        <v>455</v>
      </c>
      <c r="Q1035">
        <v>2</v>
      </c>
      <c r="R1035">
        <v>93</v>
      </c>
      <c r="S1035" s="18" t="s">
        <v>95</v>
      </c>
      <c r="T1035" t="s">
        <v>519</v>
      </c>
      <c r="U1035">
        <v>8</v>
      </c>
      <c r="V1035">
        <v>8</v>
      </c>
      <c r="W1035">
        <v>8</v>
      </c>
      <c r="X1035">
        <v>7</v>
      </c>
      <c r="Y1035">
        <v>8</v>
      </c>
      <c r="AA1035">
        <v>1189</v>
      </c>
      <c r="AB1035" t="s">
        <v>16</v>
      </c>
    </row>
    <row r="1036" spans="1:28" hidden="1" x14ac:dyDescent="0.25">
      <c r="A1036" s="18" t="s">
        <v>277</v>
      </c>
      <c r="B1036" s="25" t="s">
        <v>292</v>
      </c>
      <c r="C1036">
        <v>39</v>
      </c>
      <c r="D1036">
        <v>8</v>
      </c>
      <c r="E1036" s="28" t="str">
        <f>VLOOKUP(U1036, method!$A$1:$B$15, 2, 0)</f>
        <v>中前</v>
      </c>
      <c r="F1036">
        <v>8</v>
      </c>
      <c r="G1036">
        <v>131</v>
      </c>
      <c r="H1036" s="46">
        <v>1800</v>
      </c>
      <c r="I1036" s="25" t="s">
        <v>120</v>
      </c>
      <c r="J1036">
        <v>1</v>
      </c>
      <c r="K1036">
        <v>49.52</v>
      </c>
      <c r="L1036">
        <v>4</v>
      </c>
      <c r="M1036">
        <v>12</v>
      </c>
      <c r="N1036">
        <v>24</v>
      </c>
      <c r="O1036" s="31" t="s">
        <v>439</v>
      </c>
      <c r="P1036" s="35" t="s">
        <v>455</v>
      </c>
      <c r="Q1036">
        <v>2</v>
      </c>
      <c r="R1036">
        <v>95</v>
      </c>
      <c r="S1036" s="18" t="s">
        <v>95</v>
      </c>
      <c r="T1036">
        <v>3</v>
      </c>
      <c r="U1036">
        <v>7</v>
      </c>
      <c r="V1036">
        <v>8</v>
      </c>
      <c r="W1036">
        <v>8</v>
      </c>
      <c r="X1036">
        <v>9</v>
      </c>
      <c r="Y1036">
        <v>8</v>
      </c>
      <c r="AA1036">
        <v>1170</v>
      </c>
      <c r="AB1036" t="s">
        <v>16</v>
      </c>
    </row>
    <row r="1037" spans="1:28" hidden="1" x14ac:dyDescent="0.25">
      <c r="A1037" s="18" t="s">
        <v>277</v>
      </c>
      <c r="B1037" s="25" t="s">
        <v>292</v>
      </c>
      <c r="C1037">
        <v>61</v>
      </c>
      <c r="D1037">
        <v>11</v>
      </c>
      <c r="E1037" s="29" t="str">
        <f>VLOOKUP(U1037, method!$A$1:$B$15, 2, 0)</f>
        <v>留後</v>
      </c>
      <c r="F1037">
        <v>3</v>
      </c>
      <c r="G1037">
        <v>115</v>
      </c>
      <c r="H1037" s="46">
        <v>1800</v>
      </c>
      <c r="I1037" s="23" t="s">
        <v>394</v>
      </c>
      <c r="J1037">
        <v>1</v>
      </c>
      <c r="K1037">
        <v>47.13</v>
      </c>
      <c r="L1037">
        <v>3</v>
      </c>
      <c r="M1037">
        <v>11</v>
      </c>
      <c r="N1037">
        <v>24</v>
      </c>
      <c r="O1037" t="s">
        <v>631</v>
      </c>
      <c r="P1037" s="35" t="s">
        <v>436</v>
      </c>
      <c r="Q1037" t="s">
        <v>1503</v>
      </c>
      <c r="R1037">
        <v>97</v>
      </c>
      <c r="S1037" s="18" t="s">
        <v>95</v>
      </c>
      <c r="T1037" t="s">
        <v>558</v>
      </c>
      <c r="U1037">
        <v>11</v>
      </c>
      <c r="V1037">
        <v>10</v>
      </c>
      <c r="W1037">
        <v>10</v>
      </c>
      <c r="X1037">
        <v>10</v>
      </c>
      <c r="Y1037">
        <v>11</v>
      </c>
      <c r="AA1037">
        <v>1190</v>
      </c>
      <c r="AB1037" t="s">
        <v>16</v>
      </c>
    </row>
    <row r="1038" spans="1:28" hidden="1" x14ac:dyDescent="0.25">
      <c r="A1038" s="18" t="s">
        <v>277</v>
      </c>
      <c r="B1038" s="25" t="s">
        <v>292</v>
      </c>
      <c r="C1038">
        <v>89</v>
      </c>
      <c r="D1038" s="34">
        <v>5</v>
      </c>
      <c r="E1038" s="27" t="str">
        <f>VLOOKUP(U1038, method!$A$1:$B$15, 2, 0)</f>
        <v>中後</v>
      </c>
      <c r="F1038">
        <v>3</v>
      </c>
      <c r="G1038">
        <v>126</v>
      </c>
      <c r="H1038" s="46">
        <v>2400</v>
      </c>
      <c r="I1038" s="24" t="s">
        <v>146</v>
      </c>
      <c r="J1038">
        <v>2</v>
      </c>
      <c r="K1038">
        <v>26.22</v>
      </c>
      <c r="L1038">
        <v>26</v>
      </c>
      <c r="M1038">
        <v>5</v>
      </c>
      <c r="N1038">
        <v>24</v>
      </c>
      <c r="O1038" t="s">
        <v>545</v>
      </c>
      <c r="P1038" s="35" t="s">
        <v>455</v>
      </c>
      <c r="Q1038" t="s">
        <v>1527</v>
      </c>
      <c r="R1038">
        <v>100</v>
      </c>
      <c r="S1038" s="18" t="s">
        <v>95</v>
      </c>
      <c r="T1038" t="s">
        <v>495</v>
      </c>
      <c r="U1038">
        <v>8</v>
      </c>
      <c r="V1038">
        <v>7</v>
      </c>
      <c r="W1038">
        <v>7</v>
      </c>
      <c r="X1038">
        <v>6</v>
      </c>
      <c r="Y1038">
        <v>4</v>
      </c>
      <c r="Z1038">
        <v>5</v>
      </c>
      <c r="AA1038">
        <v>1180</v>
      </c>
      <c r="AB1038" t="s">
        <v>867</v>
      </c>
    </row>
    <row r="1039" spans="1:28" hidden="1" x14ac:dyDescent="0.25">
      <c r="A1039" s="18" t="s">
        <v>277</v>
      </c>
      <c r="B1039" s="25" t="s">
        <v>292</v>
      </c>
      <c r="C1039">
        <v>8.1999999999999993</v>
      </c>
      <c r="D1039">
        <v>11</v>
      </c>
      <c r="E1039" s="27" t="str">
        <f>VLOOKUP(U1039, method!$A$1:$B$15, 2, 0)</f>
        <v>中後</v>
      </c>
      <c r="F1039">
        <v>6</v>
      </c>
      <c r="G1039">
        <v>121</v>
      </c>
      <c r="H1039" s="46">
        <v>2400</v>
      </c>
      <c r="I1039" s="24" t="s">
        <v>389</v>
      </c>
      <c r="J1039">
        <v>2</v>
      </c>
      <c r="K1039">
        <v>30.56</v>
      </c>
      <c r="L1039">
        <v>5</v>
      </c>
      <c r="M1039">
        <v>5</v>
      </c>
      <c r="N1039">
        <v>24</v>
      </c>
      <c r="O1039" t="s">
        <v>551</v>
      </c>
      <c r="P1039" s="35" t="s">
        <v>455</v>
      </c>
      <c r="Q1039" t="s">
        <v>1503</v>
      </c>
      <c r="R1039">
        <v>103</v>
      </c>
      <c r="S1039" s="18" t="s">
        <v>95</v>
      </c>
      <c r="T1039" t="s">
        <v>1444</v>
      </c>
      <c r="U1039">
        <v>8</v>
      </c>
      <c r="V1039">
        <v>7</v>
      </c>
      <c r="W1039">
        <v>7</v>
      </c>
      <c r="X1039">
        <v>8</v>
      </c>
      <c r="Y1039">
        <v>10</v>
      </c>
      <c r="Z1039">
        <v>11</v>
      </c>
      <c r="AA1039">
        <v>1179</v>
      </c>
      <c r="AB1039" t="s">
        <v>30</v>
      </c>
    </row>
    <row r="1040" spans="1:28" hidden="1" x14ac:dyDescent="0.25">
      <c r="A1040" s="18" t="s">
        <v>277</v>
      </c>
      <c r="B1040" s="25" t="s">
        <v>292</v>
      </c>
      <c r="C1040">
        <v>80</v>
      </c>
      <c r="D1040">
        <v>8</v>
      </c>
      <c r="E1040" s="27" t="str">
        <f>VLOOKUP(U1040, method!$A$1:$B$15, 2, 0)</f>
        <v>中後</v>
      </c>
      <c r="F1040">
        <v>4</v>
      </c>
      <c r="G1040">
        <v>126</v>
      </c>
      <c r="H1040" s="46">
        <v>2000</v>
      </c>
      <c r="I1040" s="25" t="s">
        <v>120</v>
      </c>
      <c r="J1040">
        <v>2</v>
      </c>
      <c r="K1040">
        <v>1.49</v>
      </c>
      <c r="L1040">
        <v>25</v>
      </c>
      <c r="M1040">
        <v>2</v>
      </c>
      <c r="N1040">
        <v>24</v>
      </c>
      <c r="O1040" t="s">
        <v>491</v>
      </c>
      <c r="P1040" s="35" t="s">
        <v>455</v>
      </c>
      <c r="Q1040" t="s">
        <v>1527</v>
      </c>
      <c r="R1040">
        <v>105</v>
      </c>
      <c r="S1040" s="18" t="s">
        <v>95</v>
      </c>
      <c r="T1040" t="s">
        <v>461</v>
      </c>
      <c r="U1040">
        <v>10</v>
      </c>
      <c r="V1040">
        <v>5</v>
      </c>
      <c r="W1040">
        <v>3</v>
      </c>
      <c r="X1040">
        <v>3</v>
      </c>
      <c r="Y1040">
        <v>8</v>
      </c>
      <c r="AA1040">
        <v>1151</v>
      </c>
      <c r="AB1040" t="s">
        <v>1531</v>
      </c>
    </row>
    <row r="1041" spans="1:29" hidden="1" x14ac:dyDescent="0.25">
      <c r="A1041" s="18" t="s">
        <v>277</v>
      </c>
      <c r="B1041" s="25" t="s">
        <v>292</v>
      </c>
      <c r="C1041">
        <v>50</v>
      </c>
      <c r="D1041">
        <v>13</v>
      </c>
      <c r="E1041" s="29" t="str">
        <f>VLOOKUP(U1041, method!$A$1:$B$15, 2, 0)</f>
        <v>留後</v>
      </c>
      <c r="F1041">
        <v>11</v>
      </c>
      <c r="G1041">
        <v>125</v>
      </c>
      <c r="H1041" s="46">
        <v>1800</v>
      </c>
      <c r="I1041" s="16" t="s">
        <v>140</v>
      </c>
      <c r="J1041">
        <v>1</v>
      </c>
      <c r="K1041">
        <v>48.26</v>
      </c>
      <c r="L1041">
        <v>4</v>
      </c>
      <c r="M1041">
        <v>2</v>
      </c>
      <c r="N1041">
        <v>24</v>
      </c>
      <c r="O1041" t="s">
        <v>469</v>
      </c>
      <c r="P1041" s="35" t="s">
        <v>455</v>
      </c>
      <c r="Q1041" t="s">
        <v>1503</v>
      </c>
      <c r="R1041">
        <v>107</v>
      </c>
      <c r="S1041" s="18" t="s">
        <v>95</v>
      </c>
      <c r="T1041" t="s">
        <v>546</v>
      </c>
      <c r="U1041">
        <v>13</v>
      </c>
      <c r="V1041">
        <v>14</v>
      </c>
      <c r="W1041">
        <v>14</v>
      </c>
      <c r="X1041">
        <v>14</v>
      </c>
      <c r="Y1041">
        <v>13</v>
      </c>
      <c r="AA1041">
        <v>1167</v>
      </c>
      <c r="AB1041" t="s">
        <v>1516</v>
      </c>
    </row>
    <row r="1042" spans="1:29" hidden="1" x14ac:dyDescent="0.25">
      <c r="A1042" s="18" t="s">
        <v>277</v>
      </c>
      <c r="B1042" s="25" t="s">
        <v>292</v>
      </c>
      <c r="C1042">
        <v>46</v>
      </c>
      <c r="D1042" s="34">
        <v>5</v>
      </c>
      <c r="E1042" s="28" t="str">
        <f>VLOOKUP(U1042, method!$A$1:$B$15, 2, 0)</f>
        <v>中前</v>
      </c>
      <c r="F1042">
        <v>3</v>
      </c>
      <c r="G1042">
        <v>126</v>
      </c>
      <c r="H1042" s="46">
        <v>2400</v>
      </c>
      <c r="I1042" s="24" t="s">
        <v>389</v>
      </c>
      <c r="J1042">
        <v>2</v>
      </c>
      <c r="K1042">
        <v>30.95</v>
      </c>
      <c r="L1042">
        <v>10</v>
      </c>
      <c r="M1042">
        <v>12</v>
      </c>
      <c r="N1042">
        <v>23</v>
      </c>
      <c r="O1042" t="s">
        <v>545</v>
      </c>
      <c r="P1042" s="35" t="s">
        <v>455</v>
      </c>
      <c r="Q1042" t="s">
        <v>1527</v>
      </c>
      <c r="R1042">
        <v>108</v>
      </c>
      <c r="S1042" s="18" t="s">
        <v>95</v>
      </c>
      <c r="T1042" t="s">
        <v>546</v>
      </c>
      <c r="U1042">
        <v>7</v>
      </c>
      <c r="V1042">
        <v>7</v>
      </c>
      <c r="W1042">
        <v>8</v>
      </c>
      <c r="X1042">
        <v>8</v>
      </c>
      <c r="Y1042">
        <v>8</v>
      </c>
      <c r="Z1042">
        <v>5</v>
      </c>
      <c r="AA1042">
        <v>1158</v>
      </c>
      <c r="AB1042" t="s">
        <v>16</v>
      </c>
    </row>
    <row r="1043" spans="1:29" hidden="1" x14ac:dyDescent="0.25">
      <c r="A1043" s="18" t="s">
        <v>277</v>
      </c>
      <c r="B1043" s="25" t="s">
        <v>292</v>
      </c>
      <c r="C1043">
        <v>18</v>
      </c>
      <c r="D1043" s="34">
        <v>5</v>
      </c>
      <c r="E1043" s="28" t="str">
        <f>VLOOKUP(U1043, method!$A$1:$B$15, 2, 0)</f>
        <v>中前</v>
      </c>
      <c r="F1043">
        <v>2</v>
      </c>
      <c r="G1043">
        <v>123</v>
      </c>
      <c r="H1043" s="46">
        <v>2000</v>
      </c>
      <c r="I1043" s="15" t="s">
        <v>391</v>
      </c>
      <c r="J1043">
        <v>2</v>
      </c>
      <c r="K1043">
        <v>2.19</v>
      </c>
      <c r="L1043">
        <v>19</v>
      </c>
      <c r="M1043">
        <v>11</v>
      </c>
      <c r="N1043">
        <v>23</v>
      </c>
      <c r="O1043" t="s">
        <v>469</v>
      </c>
      <c r="P1043" s="35" t="s">
        <v>436</v>
      </c>
      <c r="Q1043" t="s">
        <v>1534</v>
      </c>
      <c r="R1043">
        <v>108</v>
      </c>
      <c r="S1043" s="18" t="s">
        <v>95</v>
      </c>
      <c r="T1043" s="10" t="s">
        <v>442</v>
      </c>
      <c r="U1043">
        <v>5</v>
      </c>
      <c r="V1043">
        <v>6</v>
      </c>
      <c r="W1043">
        <v>7</v>
      </c>
      <c r="X1043">
        <v>6</v>
      </c>
      <c r="Y1043">
        <v>5</v>
      </c>
      <c r="AA1043">
        <v>1166</v>
      </c>
      <c r="AB1043" t="s">
        <v>16</v>
      </c>
    </row>
    <row r="1044" spans="1:29" hidden="1" x14ac:dyDescent="0.25">
      <c r="A1044" s="18" t="s">
        <v>277</v>
      </c>
      <c r="B1044" s="25" t="s">
        <v>292</v>
      </c>
      <c r="C1044">
        <v>30</v>
      </c>
      <c r="D1044">
        <v>9</v>
      </c>
      <c r="E1044" s="28" t="str">
        <f>VLOOKUP(U1044, method!$A$1:$B$15, 2, 0)</f>
        <v>中前</v>
      </c>
      <c r="F1044">
        <v>2</v>
      </c>
      <c r="G1044">
        <v>128</v>
      </c>
      <c r="H1044" s="46">
        <v>1800</v>
      </c>
      <c r="I1044" s="23" t="s">
        <v>394</v>
      </c>
      <c r="J1044">
        <v>1</v>
      </c>
      <c r="K1044">
        <v>48.56</v>
      </c>
      <c r="L1044">
        <v>5</v>
      </c>
      <c r="M1044">
        <v>11</v>
      </c>
      <c r="N1044">
        <v>23</v>
      </c>
      <c r="O1044" t="s">
        <v>631</v>
      </c>
      <c r="P1044" s="35" t="s">
        <v>455</v>
      </c>
      <c r="Q1044" t="s">
        <v>1503</v>
      </c>
      <c r="R1044">
        <v>110</v>
      </c>
      <c r="S1044" s="18" t="s">
        <v>95</v>
      </c>
      <c r="T1044" t="s">
        <v>508</v>
      </c>
      <c r="U1044">
        <v>5</v>
      </c>
      <c r="V1044">
        <v>5</v>
      </c>
      <c r="W1044">
        <v>5</v>
      </c>
      <c r="X1044">
        <v>6</v>
      </c>
      <c r="Y1044">
        <v>9</v>
      </c>
      <c r="AA1044">
        <v>1163</v>
      </c>
      <c r="AB1044" t="s">
        <v>16</v>
      </c>
    </row>
    <row r="1045" spans="1:29" hidden="1" x14ac:dyDescent="0.25">
      <c r="A1045" s="18" t="s">
        <v>277</v>
      </c>
      <c r="B1045" s="25" t="s">
        <v>292</v>
      </c>
      <c r="C1045">
        <v>58</v>
      </c>
      <c r="D1045">
        <v>6</v>
      </c>
      <c r="E1045" s="27" t="str">
        <f>VLOOKUP(U1045, method!$A$1:$B$15, 2, 0)</f>
        <v>中後</v>
      </c>
      <c r="F1045">
        <v>2</v>
      </c>
      <c r="G1045">
        <v>116</v>
      </c>
      <c r="H1045" s="34">
        <v>1600</v>
      </c>
      <c r="I1045" s="23" t="s">
        <v>394</v>
      </c>
      <c r="J1045">
        <v>1</v>
      </c>
      <c r="K1045">
        <v>34.590000000000003</v>
      </c>
      <c r="L1045">
        <v>15</v>
      </c>
      <c r="M1045">
        <v>10</v>
      </c>
      <c r="N1045">
        <v>23</v>
      </c>
      <c r="O1045" t="s">
        <v>491</v>
      </c>
      <c r="P1045" s="35" t="s">
        <v>455</v>
      </c>
      <c r="Q1045" t="s">
        <v>1534</v>
      </c>
      <c r="R1045">
        <v>110</v>
      </c>
      <c r="S1045" s="18" t="s">
        <v>95</v>
      </c>
      <c r="T1045" s="10" t="s">
        <v>498</v>
      </c>
      <c r="U1045">
        <v>8</v>
      </c>
      <c r="V1045">
        <v>9</v>
      </c>
      <c r="W1045">
        <v>10</v>
      </c>
      <c r="X1045">
        <v>6</v>
      </c>
      <c r="AA1045">
        <v>1158</v>
      </c>
      <c r="AB1045" t="s">
        <v>16</v>
      </c>
    </row>
    <row r="1046" spans="1:29" hidden="1" x14ac:dyDescent="0.25">
      <c r="A1046" s="18" t="s">
        <v>277</v>
      </c>
      <c r="B1046" s="25" t="s">
        <v>292</v>
      </c>
      <c r="C1046">
        <v>10</v>
      </c>
      <c r="D1046">
        <v>6</v>
      </c>
      <c r="E1046" s="28" t="str">
        <f>VLOOKUP(U1046, method!$A$1:$B$15, 2, 0)</f>
        <v>中前</v>
      </c>
      <c r="F1046">
        <v>7</v>
      </c>
      <c r="G1046">
        <v>135</v>
      </c>
      <c r="H1046" s="46">
        <v>1800</v>
      </c>
      <c r="I1046" s="22" t="s">
        <v>33</v>
      </c>
      <c r="J1046">
        <v>1</v>
      </c>
      <c r="K1046">
        <v>49.8</v>
      </c>
      <c r="L1046">
        <v>25</v>
      </c>
      <c r="M1046">
        <v>6</v>
      </c>
      <c r="N1046">
        <v>23</v>
      </c>
      <c r="O1046" t="s">
        <v>545</v>
      </c>
      <c r="P1046" s="35" t="s">
        <v>455</v>
      </c>
      <c r="Q1046" t="s">
        <v>1503</v>
      </c>
      <c r="R1046">
        <v>113</v>
      </c>
      <c r="S1046" s="18" t="s">
        <v>95</v>
      </c>
      <c r="T1046" t="s">
        <v>664</v>
      </c>
      <c r="U1046">
        <v>6</v>
      </c>
      <c r="V1046">
        <v>6</v>
      </c>
      <c r="W1046">
        <v>4</v>
      </c>
      <c r="X1046">
        <v>4</v>
      </c>
      <c r="Y1046">
        <v>6</v>
      </c>
      <c r="AA1046">
        <v>1158</v>
      </c>
      <c r="AB1046" t="s">
        <v>16</v>
      </c>
    </row>
    <row r="1047" spans="1:29" hidden="1" x14ac:dyDescent="0.25">
      <c r="A1047" s="18" t="s">
        <v>277</v>
      </c>
      <c r="B1047" s="25" t="s">
        <v>292</v>
      </c>
      <c r="C1047">
        <v>57</v>
      </c>
      <c r="D1047">
        <v>7</v>
      </c>
      <c r="E1047" s="28" t="str">
        <f>VLOOKUP(U1047, method!$A$1:$B$15, 2, 0)</f>
        <v>中前</v>
      </c>
      <c r="F1047">
        <v>3</v>
      </c>
      <c r="G1047">
        <v>126</v>
      </c>
      <c r="H1047" s="46">
        <v>2400</v>
      </c>
      <c r="I1047" s="15" t="s">
        <v>391</v>
      </c>
      <c r="J1047">
        <v>2</v>
      </c>
      <c r="K1047">
        <v>27.27</v>
      </c>
      <c r="L1047">
        <v>28</v>
      </c>
      <c r="M1047">
        <v>5</v>
      </c>
      <c r="N1047">
        <v>23</v>
      </c>
      <c r="O1047" t="s">
        <v>545</v>
      </c>
      <c r="P1047" s="35" t="s">
        <v>455</v>
      </c>
      <c r="Q1047" t="s">
        <v>1527</v>
      </c>
      <c r="R1047">
        <v>115</v>
      </c>
      <c r="S1047" s="18" t="s">
        <v>95</v>
      </c>
      <c r="T1047" s="10" t="s">
        <v>498</v>
      </c>
      <c r="U1047">
        <v>5</v>
      </c>
      <c r="V1047">
        <v>6</v>
      </c>
      <c r="W1047">
        <v>6</v>
      </c>
      <c r="X1047">
        <v>6</v>
      </c>
      <c r="Y1047">
        <v>6</v>
      </c>
      <c r="Z1047">
        <v>7</v>
      </c>
      <c r="AA1047">
        <v>1150</v>
      </c>
      <c r="AB1047" t="s">
        <v>16</v>
      </c>
    </row>
    <row r="1048" spans="1:29" hidden="1" x14ac:dyDescent="0.25">
      <c r="A1048" s="18" t="s">
        <v>277</v>
      </c>
      <c r="B1048" s="25" t="s">
        <v>292</v>
      </c>
      <c r="C1048">
        <v>33</v>
      </c>
      <c r="D1048">
        <v>11</v>
      </c>
      <c r="E1048" s="28" t="str">
        <f>VLOOKUP(U1048, method!$A$1:$B$15, 2, 0)</f>
        <v>中前</v>
      </c>
      <c r="F1048">
        <v>4</v>
      </c>
      <c r="G1048">
        <v>134</v>
      </c>
      <c r="H1048" s="46">
        <v>2400</v>
      </c>
      <c r="I1048" s="18" t="s">
        <v>201</v>
      </c>
      <c r="J1048">
        <v>2</v>
      </c>
      <c r="K1048">
        <v>33.18</v>
      </c>
      <c r="L1048">
        <v>7</v>
      </c>
      <c r="M1048">
        <v>5</v>
      </c>
      <c r="N1048">
        <v>23</v>
      </c>
      <c r="O1048" t="s">
        <v>551</v>
      </c>
      <c r="P1048" s="36" t="s">
        <v>698</v>
      </c>
      <c r="Q1048" t="s">
        <v>1503</v>
      </c>
      <c r="R1048">
        <v>117</v>
      </c>
      <c r="S1048" s="18" t="s">
        <v>95</v>
      </c>
      <c r="T1048" t="s">
        <v>492</v>
      </c>
      <c r="U1048">
        <v>5</v>
      </c>
      <c r="V1048">
        <v>5</v>
      </c>
      <c r="W1048">
        <v>5</v>
      </c>
      <c r="X1048">
        <v>3</v>
      </c>
      <c r="Y1048">
        <v>10</v>
      </c>
      <c r="Z1048">
        <v>11</v>
      </c>
      <c r="AA1048">
        <v>1159</v>
      </c>
      <c r="AB1048" t="s">
        <v>16</v>
      </c>
    </row>
    <row r="1049" spans="1:29" hidden="1" x14ac:dyDescent="0.25">
      <c r="A1049" s="18" t="s">
        <v>277</v>
      </c>
      <c r="B1049" s="25" t="s">
        <v>292</v>
      </c>
      <c r="C1049">
        <v>41</v>
      </c>
      <c r="D1049">
        <v>10</v>
      </c>
      <c r="F1049">
        <v>9</v>
      </c>
      <c r="G1049">
        <v>126</v>
      </c>
      <c r="H1049" s="46">
        <v>2410</v>
      </c>
      <c r="I1049" s="14" t="s">
        <v>1542</v>
      </c>
      <c r="J1049" t="s">
        <v>463</v>
      </c>
      <c r="L1049">
        <v>25</v>
      </c>
      <c r="M1049">
        <v>3</v>
      </c>
      <c r="N1049">
        <v>23</v>
      </c>
      <c r="O1049" t="s">
        <v>1541</v>
      </c>
      <c r="P1049" s="35" t="s">
        <v>455</v>
      </c>
      <c r="Q1049" t="s">
        <v>1527</v>
      </c>
      <c r="R1049">
        <v>118</v>
      </c>
      <c r="S1049" s="18" t="s">
        <v>95</v>
      </c>
      <c r="T1049">
        <v>13</v>
      </c>
      <c r="U1049" t="s">
        <v>463</v>
      </c>
      <c r="AA1049" t="s">
        <v>463</v>
      </c>
      <c r="AB1049" t="s">
        <v>16</v>
      </c>
      <c r="AC1049" t="s">
        <v>463</v>
      </c>
    </row>
    <row r="1050" spans="1:29" hidden="1" x14ac:dyDescent="0.25">
      <c r="A1050" s="18" t="s">
        <v>277</v>
      </c>
      <c r="B1050" s="25" t="s">
        <v>292</v>
      </c>
      <c r="C1050">
        <v>4</v>
      </c>
      <c r="D1050">
        <v>8</v>
      </c>
      <c r="F1050">
        <v>8</v>
      </c>
      <c r="G1050">
        <v>126</v>
      </c>
      <c r="H1050" s="46">
        <v>2410</v>
      </c>
      <c r="I1050" s="15" t="s">
        <v>1544</v>
      </c>
      <c r="J1050" t="s">
        <v>463</v>
      </c>
      <c r="L1050">
        <v>4</v>
      </c>
      <c r="M1050">
        <v>3</v>
      </c>
      <c r="N1050">
        <v>23</v>
      </c>
      <c r="O1050" t="s">
        <v>1541</v>
      </c>
      <c r="P1050" s="35" t="s">
        <v>455</v>
      </c>
      <c r="Q1050" t="s">
        <v>1534</v>
      </c>
      <c r="R1050">
        <v>118</v>
      </c>
      <c r="S1050" s="18" t="s">
        <v>95</v>
      </c>
      <c r="T1050" t="s">
        <v>533</v>
      </c>
      <c r="U1050" t="s">
        <v>463</v>
      </c>
      <c r="AA1050" t="s">
        <v>463</v>
      </c>
      <c r="AB1050" t="s">
        <v>16</v>
      </c>
      <c r="AC1050" t="s">
        <v>463</v>
      </c>
    </row>
    <row r="1051" spans="1:29" hidden="1" x14ac:dyDescent="0.25">
      <c r="A1051" s="18" t="s">
        <v>277</v>
      </c>
      <c r="B1051" s="25" t="s">
        <v>292</v>
      </c>
      <c r="C1051" t="s">
        <v>463</v>
      </c>
      <c r="D1051">
        <v>7</v>
      </c>
      <c r="F1051">
        <v>8</v>
      </c>
      <c r="G1051">
        <v>128</v>
      </c>
      <c r="H1051" s="46">
        <v>2400</v>
      </c>
      <c r="I1051" s="18" t="s">
        <v>201</v>
      </c>
      <c r="J1051" t="s">
        <v>463</v>
      </c>
      <c r="L1051">
        <v>18</v>
      </c>
      <c r="M1051">
        <v>2</v>
      </c>
      <c r="N1051">
        <v>23</v>
      </c>
      <c r="O1051" t="s">
        <v>1546</v>
      </c>
      <c r="P1051" s="35" t="s">
        <v>455</v>
      </c>
      <c r="Q1051" t="s">
        <v>1547</v>
      </c>
      <c r="R1051">
        <v>118</v>
      </c>
      <c r="S1051" s="18" t="s">
        <v>95</v>
      </c>
      <c r="T1051" t="s">
        <v>637</v>
      </c>
      <c r="U1051" t="s">
        <v>463</v>
      </c>
      <c r="AA1051" t="s">
        <v>463</v>
      </c>
      <c r="AB1051" t="s">
        <v>16</v>
      </c>
      <c r="AC1051" t="s">
        <v>463</v>
      </c>
    </row>
    <row r="1052" spans="1:29" hidden="1" x14ac:dyDescent="0.25">
      <c r="A1052" s="18" t="s">
        <v>277</v>
      </c>
      <c r="B1052" s="25" t="s">
        <v>292</v>
      </c>
      <c r="C1052">
        <v>4.2</v>
      </c>
      <c r="D1052" s="33">
        <v>1</v>
      </c>
      <c r="E1052" s="26" t="str">
        <f>VLOOKUP(U1052, method!$A$1:$B$15, 2, 0)</f>
        <v>放頭</v>
      </c>
      <c r="F1052">
        <v>3</v>
      </c>
      <c r="G1052">
        <v>133</v>
      </c>
      <c r="H1052" s="46">
        <v>1800</v>
      </c>
      <c r="I1052" s="22" t="s">
        <v>33</v>
      </c>
      <c r="J1052">
        <v>1</v>
      </c>
      <c r="K1052">
        <v>48.37</v>
      </c>
      <c r="L1052">
        <v>5</v>
      </c>
      <c r="M1052">
        <v>2</v>
      </c>
      <c r="N1052">
        <v>23</v>
      </c>
      <c r="O1052" t="s">
        <v>469</v>
      </c>
      <c r="P1052" s="35" t="s">
        <v>455</v>
      </c>
      <c r="Q1052" t="s">
        <v>1503</v>
      </c>
      <c r="R1052">
        <v>114</v>
      </c>
      <c r="S1052" s="18" t="s">
        <v>95</v>
      </c>
      <c r="T1052" s="10" t="s">
        <v>597</v>
      </c>
      <c r="U1052">
        <v>3</v>
      </c>
      <c r="V1052">
        <v>3</v>
      </c>
      <c r="W1052">
        <v>3</v>
      </c>
      <c r="X1052">
        <v>3</v>
      </c>
      <c r="Y1052">
        <v>1</v>
      </c>
      <c r="AA1052">
        <v>1162</v>
      </c>
      <c r="AB1052" t="s">
        <v>1018</v>
      </c>
    </row>
    <row r="1053" spans="1:29" hidden="1" x14ac:dyDescent="0.25">
      <c r="A1053" s="18" t="s">
        <v>277</v>
      </c>
      <c r="B1053" s="25" t="s">
        <v>292</v>
      </c>
      <c r="C1053">
        <v>16</v>
      </c>
      <c r="D1053">
        <v>7</v>
      </c>
      <c r="E1053" s="26" t="str">
        <f>VLOOKUP(U1053, method!$A$1:$B$15, 2, 0)</f>
        <v>放頭</v>
      </c>
      <c r="F1053">
        <v>10</v>
      </c>
      <c r="G1053">
        <v>126</v>
      </c>
      <c r="H1053" s="46">
        <v>2400</v>
      </c>
      <c r="I1053" s="24" t="s">
        <v>389</v>
      </c>
      <c r="J1053">
        <v>2</v>
      </c>
      <c r="K1053">
        <v>28.43</v>
      </c>
      <c r="L1053">
        <v>11</v>
      </c>
      <c r="M1053">
        <v>12</v>
      </c>
      <c r="N1053">
        <v>22</v>
      </c>
      <c r="O1053" t="s">
        <v>545</v>
      </c>
      <c r="P1053" s="35" t="s">
        <v>455</v>
      </c>
      <c r="Q1053" t="s">
        <v>1527</v>
      </c>
      <c r="R1053">
        <v>114</v>
      </c>
      <c r="S1053" s="18" t="s">
        <v>95</v>
      </c>
      <c r="T1053" t="s">
        <v>664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7</v>
      </c>
      <c r="AA1053">
        <v>1156</v>
      </c>
      <c r="AB1053" t="s">
        <v>23</v>
      </c>
    </row>
    <row r="1054" spans="1:29" hidden="1" x14ac:dyDescent="0.25">
      <c r="A1054" s="18" t="s">
        <v>277</v>
      </c>
      <c r="B1054" s="25" t="s">
        <v>292</v>
      </c>
      <c r="C1054">
        <v>9</v>
      </c>
      <c r="D1054" s="33">
        <v>3</v>
      </c>
      <c r="E1054" s="28" t="str">
        <f>VLOOKUP(U1054, method!$A$1:$B$15, 2, 0)</f>
        <v>中前</v>
      </c>
      <c r="F1054">
        <v>3</v>
      </c>
      <c r="G1054">
        <v>123</v>
      </c>
      <c r="H1054" s="46">
        <v>2000</v>
      </c>
      <c r="I1054" s="24" t="s">
        <v>389</v>
      </c>
      <c r="J1054">
        <v>1</v>
      </c>
      <c r="K1054">
        <v>59.56</v>
      </c>
      <c r="L1054">
        <v>20</v>
      </c>
      <c r="M1054">
        <v>11</v>
      </c>
      <c r="N1054">
        <v>22</v>
      </c>
      <c r="O1054" t="s">
        <v>469</v>
      </c>
      <c r="P1054" s="35" t="s">
        <v>436</v>
      </c>
      <c r="Q1054" t="s">
        <v>1534</v>
      </c>
      <c r="R1054">
        <v>109</v>
      </c>
      <c r="S1054" s="18" t="s">
        <v>95</v>
      </c>
      <c r="T1054" s="10">
        <v>2</v>
      </c>
      <c r="U1054">
        <v>6</v>
      </c>
      <c r="V1054">
        <v>5</v>
      </c>
      <c r="W1054">
        <v>5</v>
      </c>
      <c r="X1054">
        <v>6</v>
      </c>
      <c r="Y1054">
        <v>3</v>
      </c>
      <c r="AA1054">
        <v>1158</v>
      </c>
      <c r="AB1054" t="s">
        <v>23</v>
      </c>
    </row>
    <row r="1055" spans="1:29" hidden="1" x14ac:dyDescent="0.25">
      <c r="A1055" s="18" t="s">
        <v>277</v>
      </c>
      <c r="B1055" s="25" t="s">
        <v>292</v>
      </c>
      <c r="C1055">
        <v>11</v>
      </c>
      <c r="D1055" s="33">
        <v>3</v>
      </c>
      <c r="E1055" s="28" t="str">
        <f>VLOOKUP(U1055, method!$A$1:$B$15, 2, 0)</f>
        <v>中前</v>
      </c>
      <c r="F1055">
        <v>9</v>
      </c>
      <c r="G1055">
        <v>127</v>
      </c>
      <c r="H1055" s="46">
        <v>1800</v>
      </c>
      <c r="I1055" s="24" t="s">
        <v>389</v>
      </c>
      <c r="J1055">
        <v>1</v>
      </c>
      <c r="K1055">
        <v>46.63</v>
      </c>
      <c r="L1055">
        <v>6</v>
      </c>
      <c r="M1055">
        <v>11</v>
      </c>
      <c r="N1055">
        <v>22</v>
      </c>
      <c r="O1055" t="s">
        <v>631</v>
      </c>
      <c r="P1055" s="35" t="s">
        <v>455</v>
      </c>
      <c r="Q1055" t="s">
        <v>1503</v>
      </c>
      <c r="R1055">
        <v>109</v>
      </c>
      <c r="S1055" s="18" t="s">
        <v>95</v>
      </c>
      <c r="T1055" s="10" t="s">
        <v>552</v>
      </c>
      <c r="U1055">
        <v>4</v>
      </c>
      <c r="V1055">
        <v>2</v>
      </c>
      <c r="W1055">
        <v>2</v>
      </c>
      <c r="X1055">
        <v>2</v>
      </c>
      <c r="Y1055">
        <v>3</v>
      </c>
      <c r="AA1055">
        <v>1166</v>
      </c>
      <c r="AB1055" t="s">
        <v>23</v>
      </c>
    </row>
    <row r="1056" spans="1:29" hidden="1" x14ac:dyDescent="0.25">
      <c r="A1056" s="18" t="s">
        <v>277</v>
      </c>
      <c r="B1056" s="25" t="s">
        <v>292</v>
      </c>
      <c r="C1056">
        <v>28</v>
      </c>
      <c r="D1056">
        <v>6</v>
      </c>
      <c r="E1056" s="29" t="str">
        <f>VLOOKUP(U1056, method!$A$1:$B$15, 2, 0)</f>
        <v>留後</v>
      </c>
      <c r="F1056">
        <v>6</v>
      </c>
      <c r="G1056">
        <v>121</v>
      </c>
      <c r="H1056" s="34">
        <v>1600</v>
      </c>
      <c r="I1056" s="24" t="s">
        <v>389</v>
      </c>
      <c r="J1056">
        <v>1</v>
      </c>
      <c r="K1056">
        <v>33.840000000000003</v>
      </c>
      <c r="L1056">
        <v>16</v>
      </c>
      <c r="M1056">
        <v>10</v>
      </c>
      <c r="N1056">
        <v>22</v>
      </c>
      <c r="O1056" t="s">
        <v>491</v>
      </c>
      <c r="P1056" s="35" t="s">
        <v>436</v>
      </c>
      <c r="Q1056" t="s">
        <v>1534</v>
      </c>
      <c r="R1056">
        <v>109</v>
      </c>
      <c r="S1056" s="18" t="s">
        <v>95</v>
      </c>
      <c r="T1056" t="s">
        <v>456</v>
      </c>
      <c r="U1056">
        <v>14</v>
      </c>
      <c r="V1056">
        <v>13</v>
      </c>
      <c r="W1056">
        <v>9</v>
      </c>
      <c r="X1056">
        <v>6</v>
      </c>
      <c r="AA1056">
        <v>1174</v>
      </c>
      <c r="AB1056" t="s">
        <v>23</v>
      </c>
    </row>
    <row r="1057" spans="1:28" hidden="1" x14ac:dyDescent="0.25">
      <c r="A1057" s="18" t="s">
        <v>277</v>
      </c>
      <c r="B1057" s="14" t="s">
        <v>296</v>
      </c>
      <c r="C1057">
        <v>6.3</v>
      </c>
      <c r="D1057" s="33">
        <v>2</v>
      </c>
      <c r="E1057" s="26" t="str">
        <f>VLOOKUP(U1057, method!$A$1:$B$15, 2, 0)</f>
        <v>放頭</v>
      </c>
      <c r="F1057">
        <v>2</v>
      </c>
      <c r="G1057">
        <v>124</v>
      </c>
      <c r="H1057" s="44">
        <v>1650</v>
      </c>
      <c r="I1057" s="15" t="s">
        <v>391</v>
      </c>
      <c r="J1057">
        <v>1</v>
      </c>
      <c r="K1057">
        <v>39.67</v>
      </c>
      <c r="L1057">
        <v>4</v>
      </c>
      <c r="M1057">
        <v>6</v>
      </c>
      <c r="N1057">
        <v>25</v>
      </c>
      <c r="O1057" s="31" t="s">
        <v>439</v>
      </c>
      <c r="P1057" s="36" t="s">
        <v>440</v>
      </c>
      <c r="Q1057">
        <v>3</v>
      </c>
      <c r="R1057">
        <v>66</v>
      </c>
      <c r="S1057" s="20" t="s">
        <v>121</v>
      </c>
      <c r="T1057" s="10" t="s">
        <v>597</v>
      </c>
      <c r="U1057">
        <v>1</v>
      </c>
      <c r="V1057">
        <v>1</v>
      </c>
      <c r="W1057">
        <v>1</v>
      </c>
      <c r="X1057">
        <v>2</v>
      </c>
      <c r="AA1057">
        <v>1179</v>
      </c>
      <c r="AB1057" t="s">
        <v>30</v>
      </c>
    </row>
    <row r="1058" spans="1:28" hidden="1" x14ac:dyDescent="0.25">
      <c r="A1058" s="18" t="s">
        <v>277</v>
      </c>
      <c r="B1058" s="14" t="s">
        <v>296</v>
      </c>
      <c r="C1058">
        <v>4.0999999999999996</v>
      </c>
      <c r="D1058" s="33">
        <v>3</v>
      </c>
      <c r="E1058" s="26" t="str">
        <f>VLOOKUP(U1058, method!$A$1:$B$15, 2, 0)</f>
        <v>放頭</v>
      </c>
      <c r="F1058">
        <v>7</v>
      </c>
      <c r="G1058">
        <v>121</v>
      </c>
      <c r="H1058" s="44">
        <v>1650</v>
      </c>
      <c r="I1058" s="16" t="s">
        <v>71</v>
      </c>
      <c r="J1058">
        <v>1</v>
      </c>
      <c r="K1058">
        <v>39.24</v>
      </c>
      <c r="L1058">
        <v>7</v>
      </c>
      <c r="M1058">
        <v>5</v>
      </c>
      <c r="N1058">
        <v>25</v>
      </c>
      <c r="O1058" s="31" t="s">
        <v>439</v>
      </c>
      <c r="P1058" s="35" t="s">
        <v>455</v>
      </c>
      <c r="Q1058">
        <v>3</v>
      </c>
      <c r="R1058">
        <v>65</v>
      </c>
      <c r="S1058" s="20" t="s">
        <v>121</v>
      </c>
      <c r="T1058" s="10" t="s">
        <v>526</v>
      </c>
      <c r="U1058">
        <v>1</v>
      </c>
      <c r="V1058">
        <v>1</v>
      </c>
      <c r="W1058">
        <v>1</v>
      </c>
      <c r="X1058">
        <v>3</v>
      </c>
      <c r="AA1058">
        <v>1167</v>
      </c>
      <c r="AB1058" t="s">
        <v>30</v>
      </c>
    </row>
    <row r="1059" spans="1:28" hidden="1" x14ac:dyDescent="0.25">
      <c r="A1059" s="18" t="s">
        <v>277</v>
      </c>
      <c r="B1059" s="14" t="s">
        <v>296</v>
      </c>
      <c r="C1059">
        <v>4.7</v>
      </c>
      <c r="D1059" s="33">
        <v>2</v>
      </c>
      <c r="E1059" s="26" t="str">
        <f>VLOOKUP(U1059, method!$A$1:$B$15, 2, 0)</f>
        <v>放頭</v>
      </c>
      <c r="F1059">
        <v>7</v>
      </c>
      <c r="G1059">
        <v>118</v>
      </c>
      <c r="H1059" s="44">
        <v>1650</v>
      </c>
      <c r="I1059" s="15" t="s">
        <v>391</v>
      </c>
      <c r="J1059">
        <v>1</v>
      </c>
      <c r="K1059">
        <v>39.32</v>
      </c>
      <c r="L1059">
        <v>16</v>
      </c>
      <c r="M1059">
        <v>4</v>
      </c>
      <c r="N1059">
        <v>25</v>
      </c>
      <c r="O1059" s="30" t="s">
        <v>445</v>
      </c>
      <c r="P1059" s="35" t="s">
        <v>436</v>
      </c>
      <c r="Q1059">
        <v>3</v>
      </c>
      <c r="R1059">
        <v>63</v>
      </c>
      <c r="S1059" s="20" t="s">
        <v>121</v>
      </c>
      <c r="T1059" s="10" t="s">
        <v>488</v>
      </c>
      <c r="U1059">
        <v>2</v>
      </c>
      <c r="V1059">
        <v>2</v>
      </c>
      <c r="W1059">
        <v>1</v>
      </c>
      <c r="X1059">
        <v>2</v>
      </c>
      <c r="AA1059">
        <v>1165</v>
      </c>
      <c r="AB1059" t="s">
        <v>30</v>
      </c>
    </row>
    <row r="1060" spans="1:28" hidden="1" x14ac:dyDescent="0.25">
      <c r="A1060" s="18" t="s">
        <v>277</v>
      </c>
      <c r="B1060" s="14" t="s">
        <v>296</v>
      </c>
      <c r="C1060">
        <v>4.2</v>
      </c>
      <c r="D1060" s="33">
        <v>1</v>
      </c>
      <c r="E1060" s="26" t="str">
        <f>VLOOKUP(U1060, method!$A$1:$B$15, 2, 0)</f>
        <v>放頭</v>
      </c>
      <c r="F1060">
        <v>2</v>
      </c>
      <c r="G1060">
        <v>132</v>
      </c>
      <c r="H1060" s="44">
        <v>1650</v>
      </c>
      <c r="I1060" s="15" t="s">
        <v>391</v>
      </c>
      <c r="J1060">
        <v>1</v>
      </c>
      <c r="K1060">
        <v>38.42</v>
      </c>
      <c r="L1060">
        <v>2</v>
      </c>
      <c r="M1060">
        <v>4</v>
      </c>
      <c r="N1060">
        <v>25</v>
      </c>
      <c r="O1060" s="31" t="s">
        <v>451</v>
      </c>
      <c r="P1060" s="35" t="s">
        <v>436</v>
      </c>
      <c r="Q1060">
        <v>4</v>
      </c>
      <c r="R1060">
        <v>57</v>
      </c>
      <c r="S1060" s="20" t="s">
        <v>121</v>
      </c>
      <c r="T1060" s="10" t="s">
        <v>376</v>
      </c>
      <c r="U1060">
        <v>1</v>
      </c>
      <c r="V1060">
        <v>1</v>
      </c>
      <c r="W1060">
        <v>1</v>
      </c>
      <c r="X1060">
        <v>1</v>
      </c>
      <c r="AA1060">
        <v>1175</v>
      </c>
      <c r="AB1060" t="s">
        <v>30</v>
      </c>
    </row>
    <row r="1061" spans="1:28" hidden="1" x14ac:dyDescent="0.25">
      <c r="A1061" s="18" t="s">
        <v>277</v>
      </c>
      <c r="B1061" s="14" t="s">
        <v>296</v>
      </c>
      <c r="C1061">
        <v>6.1</v>
      </c>
      <c r="D1061" s="33">
        <v>1</v>
      </c>
      <c r="E1061" s="26" t="str">
        <f>VLOOKUP(U1061, method!$A$1:$B$15, 2, 0)</f>
        <v>放頭</v>
      </c>
      <c r="F1061">
        <v>7</v>
      </c>
      <c r="G1061">
        <v>126</v>
      </c>
      <c r="H1061" s="44">
        <v>1650</v>
      </c>
      <c r="I1061" s="15" t="s">
        <v>391</v>
      </c>
      <c r="J1061">
        <v>1</v>
      </c>
      <c r="K1061">
        <v>39.659999999999997</v>
      </c>
      <c r="L1061">
        <v>12</v>
      </c>
      <c r="M1061">
        <v>3</v>
      </c>
      <c r="N1061">
        <v>25</v>
      </c>
      <c r="O1061" s="31" t="s">
        <v>439</v>
      </c>
      <c r="P1061" s="35" t="s">
        <v>436</v>
      </c>
      <c r="Q1061">
        <v>4</v>
      </c>
      <c r="R1061">
        <v>51</v>
      </c>
      <c r="S1061" s="20" t="s">
        <v>121</v>
      </c>
      <c r="T1061" s="10" t="s">
        <v>597</v>
      </c>
      <c r="U1061">
        <v>1</v>
      </c>
      <c r="V1061">
        <v>1</v>
      </c>
      <c r="W1061">
        <v>1</v>
      </c>
      <c r="X1061">
        <v>1</v>
      </c>
      <c r="AA1061">
        <v>1170</v>
      </c>
      <c r="AB1061" t="s">
        <v>30</v>
      </c>
    </row>
    <row r="1062" spans="1:28" hidden="1" x14ac:dyDescent="0.25">
      <c r="A1062" s="18" t="s">
        <v>277</v>
      </c>
      <c r="B1062" s="14" t="s">
        <v>296</v>
      </c>
      <c r="C1062">
        <v>4.9000000000000004</v>
      </c>
      <c r="D1062">
        <v>10</v>
      </c>
      <c r="E1062" s="26" t="str">
        <f>VLOOKUP(U1062, method!$A$1:$B$15, 2, 0)</f>
        <v>放頭</v>
      </c>
      <c r="F1062">
        <v>4</v>
      </c>
      <c r="G1062">
        <v>128</v>
      </c>
      <c r="H1062" s="44">
        <v>1650</v>
      </c>
      <c r="I1062" s="15" t="s">
        <v>391</v>
      </c>
      <c r="J1062">
        <v>1</v>
      </c>
      <c r="K1062">
        <v>40.99</v>
      </c>
      <c r="L1062">
        <v>19</v>
      </c>
      <c r="M1062">
        <v>2</v>
      </c>
      <c r="N1062">
        <v>25</v>
      </c>
      <c r="O1062" s="30" t="s">
        <v>445</v>
      </c>
      <c r="P1062" s="35" t="s">
        <v>455</v>
      </c>
      <c r="Q1062">
        <v>4</v>
      </c>
      <c r="R1062">
        <v>53</v>
      </c>
      <c r="S1062" s="20" t="s">
        <v>121</v>
      </c>
      <c r="T1062" t="s">
        <v>533</v>
      </c>
      <c r="U1062">
        <v>3</v>
      </c>
      <c r="V1062">
        <v>4</v>
      </c>
      <c r="W1062">
        <v>5</v>
      </c>
      <c r="X1062">
        <v>10</v>
      </c>
      <c r="AA1062">
        <v>1177</v>
      </c>
      <c r="AB1062" t="s">
        <v>30</v>
      </c>
    </row>
    <row r="1063" spans="1:28" hidden="1" x14ac:dyDescent="0.25">
      <c r="A1063" s="18" t="s">
        <v>277</v>
      </c>
      <c r="B1063" s="14" t="s">
        <v>296</v>
      </c>
      <c r="C1063">
        <v>8</v>
      </c>
      <c r="D1063">
        <v>7</v>
      </c>
      <c r="E1063" s="26" t="str">
        <f>VLOOKUP(U1063, method!$A$1:$B$15, 2, 0)</f>
        <v>放頭</v>
      </c>
      <c r="F1063">
        <v>9</v>
      </c>
      <c r="G1063">
        <v>129</v>
      </c>
      <c r="H1063" s="46">
        <v>1800</v>
      </c>
      <c r="I1063" s="24" t="s">
        <v>146</v>
      </c>
      <c r="J1063">
        <v>1</v>
      </c>
      <c r="K1063">
        <v>50.18</v>
      </c>
      <c r="L1063">
        <v>15</v>
      </c>
      <c r="M1063">
        <v>1</v>
      </c>
      <c r="N1063">
        <v>25</v>
      </c>
      <c r="O1063" s="30" t="s">
        <v>445</v>
      </c>
      <c r="P1063" s="35" t="s">
        <v>455</v>
      </c>
      <c r="Q1063">
        <v>4</v>
      </c>
      <c r="R1063">
        <v>53</v>
      </c>
      <c r="S1063" s="20" t="s">
        <v>121</v>
      </c>
      <c r="T1063" t="s">
        <v>473</v>
      </c>
      <c r="U1063">
        <v>3</v>
      </c>
      <c r="V1063">
        <v>3</v>
      </c>
      <c r="W1063">
        <v>4</v>
      </c>
      <c r="X1063">
        <v>2</v>
      </c>
      <c r="Y1063">
        <v>7</v>
      </c>
      <c r="AA1063">
        <v>1186</v>
      </c>
      <c r="AB1063" t="s">
        <v>30</v>
      </c>
    </row>
    <row r="1064" spans="1:28" hidden="1" x14ac:dyDescent="0.25">
      <c r="A1064" s="18" t="s">
        <v>277</v>
      </c>
      <c r="B1064" s="14" t="s">
        <v>296</v>
      </c>
      <c r="C1064">
        <v>5.9</v>
      </c>
      <c r="D1064" s="33">
        <v>2</v>
      </c>
      <c r="E1064" s="26" t="str">
        <f>VLOOKUP(U1064, method!$A$1:$B$15, 2, 0)</f>
        <v>放頭</v>
      </c>
      <c r="F1064">
        <v>5</v>
      </c>
      <c r="G1064">
        <v>129</v>
      </c>
      <c r="H1064" s="44">
        <v>1650</v>
      </c>
      <c r="I1064" s="15" t="s">
        <v>391</v>
      </c>
      <c r="J1064">
        <v>1</v>
      </c>
      <c r="K1064">
        <v>39.75</v>
      </c>
      <c r="L1064">
        <v>26</v>
      </c>
      <c r="M1064">
        <v>12</v>
      </c>
      <c r="N1064">
        <v>24</v>
      </c>
      <c r="O1064" s="31" t="s">
        <v>451</v>
      </c>
      <c r="P1064" s="35" t="s">
        <v>455</v>
      </c>
      <c r="Q1064">
        <v>4</v>
      </c>
      <c r="R1064">
        <v>52</v>
      </c>
      <c r="S1064" s="20" t="s">
        <v>121</v>
      </c>
      <c r="T1064" s="10" t="s">
        <v>613</v>
      </c>
      <c r="U1064">
        <v>2</v>
      </c>
      <c r="V1064">
        <v>2</v>
      </c>
      <c r="W1064">
        <v>2</v>
      </c>
      <c r="X1064">
        <v>2</v>
      </c>
      <c r="AA1064">
        <v>1180</v>
      </c>
      <c r="AB1064" t="s">
        <v>92</v>
      </c>
    </row>
    <row r="1065" spans="1:28" hidden="1" x14ac:dyDescent="0.25">
      <c r="A1065" s="18" t="s">
        <v>277</v>
      </c>
      <c r="B1065" s="14" t="s">
        <v>296</v>
      </c>
      <c r="C1065">
        <v>9.5</v>
      </c>
      <c r="D1065">
        <v>12</v>
      </c>
      <c r="E1065" s="26" t="str">
        <f>VLOOKUP(U1065, method!$A$1:$B$15, 2, 0)</f>
        <v>放頭</v>
      </c>
      <c r="F1065">
        <v>9</v>
      </c>
      <c r="G1065">
        <v>130</v>
      </c>
      <c r="H1065" s="44">
        <v>1650</v>
      </c>
      <c r="I1065" s="15" t="s">
        <v>391</v>
      </c>
      <c r="J1065">
        <v>1</v>
      </c>
      <c r="K1065">
        <v>40.76</v>
      </c>
      <c r="L1065">
        <v>9</v>
      </c>
      <c r="M1065">
        <v>11</v>
      </c>
      <c r="N1065">
        <v>24</v>
      </c>
      <c r="O1065" t="s">
        <v>511</v>
      </c>
      <c r="P1065" s="35" t="s">
        <v>455</v>
      </c>
      <c r="Q1065">
        <v>4</v>
      </c>
      <c r="R1065">
        <v>53</v>
      </c>
      <c r="S1065" s="20" t="s">
        <v>121</v>
      </c>
      <c r="T1065">
        <v>15</v>
      </c>
      <c r="U1065">
        <v>3</v>
      </c>
      <c r="V1065">
        <v>1</v>
      </c>
      <c r="W1065">
        <v>3</v>
      </c>
      <c r="X1065">
        <v>12</v>
      </c>
      <c r="AA1065">
        <v>1182</v>
      </c>
      <c r="AB1065" t="s">
        <v>113</v>
      </c>
    </row>
    <row r="1066" spans="1:28" hidden="1" x14ac:dyDescent="0.25">
      <c r="A1066" s="18" t="s">
        <v>277</v>
      </c>
      <c r="B1066" s="14" t="s">
        <v>296</v>
      </c>
      <c r="C1066">
        <v>5</v>
      </c>
      <c r="D1066" s="33">
        <v>3</v>
      </c>
      <c r="E1066" s="26" t="str">
        <f>VLOOKUP(U1066, method!$A$1:$B$15, 2, 0)</f>
        <v>放頭</v>
      </c>
      <c r="F1066">
        <v>5</v>
      </c>
      <c r="G1066">
        <v>129</v>
      </c>
      <c r="H1066" s="44">
        <v>1650</v>
      </c>
      <c r="I1066" s="15" t="s">
        <v>391</v>
      </c>
      <c r="J1066">
        <v>1</v>
      </c>
      <c r="K1066">
        <v>40.729999999999997</v>
      </c>
      <c r="L1066">
        <v>30</v>
      </c>
      <c r="M1066">
        <v>10</v>
      </c>
      <c r="N1066">
        <v>24</v>
      </c>
      <c r="O1066" s="31" t="s">
        <v>451</v>
      </c>
      <c r="P1066" s="35" t="s">
        <v>455</v>
      </c>
      <c r="Q1066">
        <v>4</v>
      </c>
      <c r="R1066">
        <v>53</v>
      </c>
      <c r="S1066" s="20" t="s">
        <v>121</v>
      </c>
      <c r="T1066" s="10" t="s">
        <v>597</v>
      </c>
      <c r="U1066">
        <v>1</v>
      </c>
      <c r="V1066">
        <v>1</v>
      </c>
      <c r="W1066">
        <v>1</v>
      </c>
      <c r="X1066">
        <v>3</v>
      </c>
      <c r="AA1066">
        <v>1181</v>
      </c>
      <c r="AB1066" t="s">
        <v>113</v>
      </c>
    </row>
    <row r="1067" spans="1:28" hidden="1" x14ac:dyDescent="0.25">
      <c r="A1067" s="18" t="s">
        <v>277</v>
      </c>
      <c r="B1067" s="14" t="s">
        <v>296</v>
      </c>
      <c r="C1067">
        <v>9.1999999999999993</v>
      </c>
      <c r="D1067" s="34">
        <v>4</v>
      </c>
      <c r="E1067" s="26" t="str">
        <f>VLOOKUP(U1067, method!$A$1:$B$15, 2, 0)</f>
        <v>放頭</v>
      </c>
      <c r="F1067">
        <v>7</v>
      </c>
      <c r="G1067">
        <v>131</v>
      </c>
      <c r="H1067" s="44">
        <v>1650</v>
      </c>
      <c r="I1067" s="15" t="s">
        <v>391</v>
      </c>
      <c r="J1067">
        <v>1</v>
      </c>
      <c r="K1067">
        <v>39.950000000000003</v>
      </c>
      <c r="L1067">
        <v>16</v>
      </c>
      <c r="M1067">
        <v>10</v>
      </c>
      <c r="N1067">
        <v>24</v>
      </c>
      <c r="O1067" s="30" t="s">
        <v>445</v>
      </c>
      <c r="P1067" s="35" t="s">
        <v>455</v>
      </c>
      <c r="Q1067">
        <v>4</v>
      </c>
      <c r="R1067">
        <v>54</v>
      </c>
      <c r="S1067" s="20" t="s">
        <v>121</v>
      </c>
      <c r="T1067" s="10" t="s">
        <v>552</v>
      </c>
      <c r="U1067">
        <v>2</v>
      </c>
      <c r="V1067">
        <v>2</v>
      </c>
      <c r="W1067">
        <v>2</v>
      </c>
      <c r="X1067">
        <v>4</v>
      </c>
      <c r="AA1067">
        <v>1181</v>
      </c>
      <c r="AB1067" t="s">
        <v>113</v>
      </c>
    </row>
    <row r="1068" spans="1:28" hidden="1" x14ac:dyDescent="0.25">
      <c r="A1068" s="18" t="s">
        <v>277</v>
      </c>
      <c r="B1068" s="14" t="s">
        <v>296</v>
      </c>
      <c r="C1068">
        <v>14</v>
      </c>
      <c r="D1068">
        <v>6</v>
      </c>
      <c r="E1068" s="26" t="str">
        <f>VLOOKUP(U1068, method!$A$1:$B$15, 2, 0)</f>
        <v>放頭</v>
      </c>
      <c r="F1068">
        <v>11</v>
      </c>
      <c r="G1068">
        <v>131</v>
      </c>
      <c r="H1068" s="46">
        <v>1400</v>
      </c>
      <c r="I1068" s="15" t="s">
        <v>391</v>
      </c>
      <c r="J1068">
        <v>1</v>
      </c>
      <c r="K1068">
        <v>23.34</v>
      </c>
      <c r="L1068">
        <v>22</v>
      </c>
      <c r="M1068">
        <v>9</v>
      </c>
      <c r="N1068">
        <v>24</v>
      </c>
      <c r="O1068" t="s">
        <v>469</v>
      </c>
      <c r="P1068" s="36" t="s">
        <v>479</v>
      </c>
      <c r="Q1068">
        <v>4</v>
      </c>
      <c r="R1068">
        <v>56</v>
      </c>
      <c r="S1068" s="20" t="s">
        <v>121</v>
      </c>
      <c r="T1068" t="s">
        <v>536</v>
      </c>
      <c r="U1068">
        <v>3</v>
      </c>
      <c r="V1068">
        <v>3</v>
      </c>
      <c r="W1068">
        <v>3</v>
      </c>
      <c r="X1068">
        <v>6</v>
      </c>
      <c r="AA1068">
        <v>1175</v>
      </c>
      <c r="AB1068" t="s">
        <v>113</v>
      </c>
    </row>
    <row r="1069" spans="1:28" hidden="1" x14ac:dyDescent="0.25">
      <c r="A1069" s="18" t="s">
        <v>277</v>
      </c>
      <c r="B1069" s="14" t="s">
        <v>296</v>
      </c>
      <c r="C1069">
        <v>9.6999999999999993</v>
      </c>
      <c r="D1069" s="34">
        <v>5</v>
      </c>
      <c r="E1069" s="26" t="str">
        <f>VLOOKUP(U1069, method!$A$1:$B$15, 2, 0)</f>
        <v>放頭</v>
      </c>
      <c r="F1069">
        <v>1</v>
      </c>
      <c r="G1069">
        <v>132</v>
      </c>
      <c r="H1069" s="46">
        <v>1400</v>
      </c>
      <c r="I1069" s="24" t="s">
        <v>389</v>
      </c>
      <c r="J1069">
        <v>1</v>
      </c>
      <c r="K1069">
        <v>22.58</v>
      </c>
      <c r="L1069">
        <v>8</v>
      </c>
      <c r="M1069">
        <v>9</v>
      </c>
      <c r="N1069">
        <v>24</v>
      </c>
      <c r="O1069" t="s">
        <v>545</v>
      </c>
      <c r="P1069" s="36" t="s">
        <v>440</v>
      </c>
      <c r="Q1069">
        <v>4</v>
      </c>
      <c r="R1069">
        <v>57</v>
      </c>
      <c r="S1069" s="20" t="s">
        <v>121</v>
      </c>
      <c r="T1069" t="s">
        <v>529</v>
      </c>
      <c r="U1069">
        <v>3</v>
      </c>
      <c r="V1069">
        <v>2</v>
      </c>
      <c r="W1069">
        <v>2</v>
      </c>
      <c r="X1069">
        <v>5</v>
      </c>
      <c r="AA1069">
        <v>1177</v>
      </c>
      <c r="AB1069" t="s">
        <v>321</v>
      </c>
    </row>
    <row r="1070" spans="1:28" hidden="1" x14ac:dyDescent="0.25">
      <c r="A1070" s="18" t="s">
        <v>277</v>
      </c>
      <c r="B1070" s="14" t="s">
        <v>296</v>
      </c>
      <c r="C1070">
        <v>134</v>
      </c>
      <c r="D1070">
        <v>6</v>
      </c>
      <c r="E1070" s="26" t="str">
        <f>VLOOKUP(U1070, method!$A$1:$B$15, 2, 0)</f>
        <v>放頭</v>
      </c>
      <c r="F1070">
        <v>12</v>
      </c>
      <c r="G1070">
        <v>119</v>
      </c>
      <c r="H1070" s="46">
        <v>1400</v>
      </c>
      <c r="I1070" s="23" t="s">
        <v>394</v>
      </c>
      <c r="J1070">
        <v>1</v>
      </c>
      <c r="K1070">
        <v>21.63</v>
      </c>
      <c r="L1070">
        <v>6</v>
      </c>
      <c r="M1070">
        <v>7</v>
      </c>
      <c r="N1070">
        <v>24</v>
      </c>
      <c r="O1070" t="s">
        <v>532</v>
      </c>
      <c r="P1070" s="35" t="s">
        <v>436</v>
      </c>
      <c r="Q1070">
        <v>3</v>
      </c>
      <c r="R1070">
        <v>60</v>
      </c>
      <c r="S1070" s="20" t="s">
        <v>121</v>
      </c>
      <c r="T1070" t="s">
        <v>529</v>
      </c>
      <c r="U1070">
        <v>1</v>
      </c>
      <c r="V1070">
        <v>1</v>
      </c>
      <c r="W1070">
        <v>1</v>
      </c>
      <c r="X1070">
        <v>6</v>
      </c>
      <c r="AA1070">
        <v>1174</v>
      </c>
      <c r="AB1070" t="s">
        <v>16</v>
      </c>
    </row>
    <row r="1071" spans="1:28" hidden="1" x14ac:dyDescent="0.25">
      <c r="A1071" s="18" t="s">
        <v>277</v>
      </c>
      <c r="B1071" s="14" t="s">
        <v>296</v>
      </c>
      <c r="C1071">
        <v>49</v>
      </c>
      <c r="D1071">
        <v>9</v>
      </c>
      <c r="E1071" s="26" t="str">
        <f>VLOOKUP(U1071, method!$A$1:$B$15, 2, 0)</f>
        <v>放頭</v>
      </c>
      <c r="F1071">
        <v>9</v>
      </c>
      <c r="G1071">
        <v>117</v>
      </c>
      <c r="H1071" s="46">
        <v>1200</v>
      </c>
      <c r="I1071" s="15" t="s">
        <v>391</v>
      </c>
      <c r="J1071">
        <v>1</v>
      </c>
      <c r="K1071">
        <v>12.44</v>
      </c>
      <c r="L1071">
        <v>15</v>
      </c>
      <c r="M1071">
        <v>6</v>
      </c>
      <c r="N1071">
        <v>24</v>
      </c>
      <c r="O1071" t="s">
        <v>511</v>
      </c>
      <c r="P1071" s="36" t="s">
        <v>603</v>
      </c>
      <c r="Q1071">
        <v>3</v>
      </c>
      <c r="R1071">
        <v>62</v>
      </c>
      <c r="S1071" s="20" t="s">
        <v>121</v>
      </c>
      <c r="T1071" t="s">
        <v>1561</v>
      </c>
      <c r="U1071">
        <v>3</v>
      </c>
      <c r="V1071">
        <v>8</v>
      </c>
      <c r="W1071">
        <v>9</v>
      </c>
      <c r="AA1071">
        <v>1194</v>
      </c>
      <c r="AB1071" t="s">
        <v>16</v>
      </c>
    </row>
    <row r="1072" spans="1:28" hidden="1" x14ac:dyDescent="0.25">
      <c r="A1072" s="18" t="s">
        <v>277</v>
      </c>
      <c r="B1072" s="14" t="s">
        <v>296</v>
      </c>
      <c r="C1072">
        <v>57</v>
      </c>
      <c r="D1072">
        <v>11</v>
      </c>
      <c r="E1072" s="26" t="str">
        <f>VLOOKUP(U1072, method!$A$1:$B$15, 2, 0)</f>
        <v>放頭</v>
      </c>
      <c r="F1072">
        <v>13</v>
      </c>
      <c r="G1072">
        <v>119</v>
      </c>
      <c r="H1072" s="44">
        <v>1650</v>
      </c>
      <c r="I1072" s="24" t="s">
        <v>146</v>
      </c>
      <c r="J1072">
        <v>1</v>
      </c>
      <c r="K1072">
        <v>40.549999999999997</v>
      </c>
      <c r="L1072">
        <v>29</v>
      </c>
      <c r="M1072">
        <v>5</v>
      </c>
      <c r="N1072">
        <v>24</v>
      </c>
      <c r="O1072" t="s">
        <v>511</v>
      </c>
      <c r="P1072" s="35" t="s">
        <v>455</v>
      </c>
      <c r="Q1072">
        <v>3</v>
      </c>
      <c r="R1072">
        <v>64</v>
      </c>
      <c r="S1072" s="20" t="s">
        <v>121</v>
      </c>
      <c r="T1072">
        <v>9</v>
      </c>
      <c r="U1072">
        <v>2</v>
      </c>
      <c r="V1072">
        <v>2</v>
      </c>
      <c r="W1072">
        <v>3</v>
      </c>
      <c r="X1072">
        <v>11</v>
      </c>
      <c r="AA1072">
        <v>1196</v>
      </c>
      <c r="AB1072" t="s">
        <v>16</v>
      </c>
    </row>
    <row r="1073" spans="1:28" hidden="1" x14ac:dyDescent="0.25">
      <c r="A1073" s="18" t="s">
        <v>277</v>
      </c>
      <c r="B1073" s="14" t="s">
        <v>296</v>
      </c>
      <c r="C1073">
        <v>72</v>
      </c>
      <c r="D1073">
        <v>8</v>
      </c>
      <c r="E1073" s="28" t="str">
        <f>VLOOKUP(U1073, method!$A$1:$B$15, 2, 0)</f>
        <v>中前</v>
      </c>
      <c r="F1073">
        <v>2</v>
      </c>
      <c r="G1073">
        <v>121</v>
      </c>
      <c r="H1073" s="46">
        <v>1000</v>
      </c>
      <c r="I1073" s="24" t="s">
        <v>146</v>
      </c>
      <c r="J1073">
        <v>0</v>
      </c>
      <c r="K1073">
        <v>57.41</v>
      </c>
      <c r="L1073">
        <v>11</v>
      </c>
      <c r="M1073">
        <v>5</v>
      </c>
      <c r="N1073">
        <v>24</v>
      </c>
      <c r="O1073" t="s">
        <v>532</v>
      </c>
      <c r="P1073" s="35" t="s">
        <v>436</v>
      </c>
      <c r="Q1073">
        <v>3</v>
      </c>
      <c r="R1073">
        <v>64</v>
      </c>
      <c r="S1073" s="20" t="s">
        <v>121</v>
      </c>
      <c r="T1073" t="s">
        <v>872</v>
      </c>
      <c r="U1073">
        <v>7</v>
      </c>
      <c r="V1073">
        <v>9</v>
      </c>
      <c r="W1073">
        <v>8</v>
      </c>
      <c r="AA1073">
        <v>1185</v>
      </c>
      <c r="AB1073" t="s">
        <v>100</v>
      </c>
    </row>
    <row r="1074" spans="1:28" hidden="1" x14ac:dyDescent="0.25">
      <c r="A1074" s="18" t="s">
        <v>277</v>
      </c>
      <c r="B1074" s="15" t="s">
        <v>299</v>
      </c>
      <c r="C1074">
        <v>13</v>
      </c>
      <c r="D1074" s="33">
        <v>2</v>
      </c>
      <c r="E1074" s="26" t="str">
        <f>VLOOKUP(U1074, method!$A$1:$B$15, 2, 0)</f>
        <v>放頭</v>
      </c>
      <c r="F1074">
        <v>10</v>
      </c>
      <c r="G1074">
        <v>127</v>
      </c>
      <c r="H1074" s="44">
        <v>1650</v>
      </c>
      <c r="I1074" s="21" t="s">
        <v>61</v>
      </c>
      <c r="J1074">
        <v>1</v>
      </c>
      <c r="K1074">
        <v>40.020000000000003</v>
      </c>
      <c r="L1074">
        <v>11</v>
      </c>
      <c r="M1074">
        <v>6</v>
      </c>
      <c r="N1074">
        <v>25</v>
      </c>
      <c r="O1074" s="30" t="s">
        <v>445</v>
      </c>
      <c r="P1074" s="35" t="s">
        <v>436</v>
      </c>
      <c r="Q1074">
        <v>3</v>
      </c>
      <c r="R1074">
        <v>67</v>
      </c>
      <c r="S1074" s="17" t="s">
        <v>116</v>
      </c>
      <c r="T1074" s="10" t="s">
        <v>488</v>
      </c>
      <c r="U1074">
        <v>1</v>
      </c>
      <c r="V1074">
        <v>1</v>
      </c>
      <c r="W1074">
        <v>1</v>
      </c>
      <c r="X1074">
        <v>2</v>
      </c>
      <c r="AA1074">
        <v>1088</v>
      </c>
      <c r="AB1074" t="s">
        <v>30</v>
      </c>
    </row>
    <row r="1075" spans="1:28" hidden="1" x14ac:dyDescent="0.25">
      <c r="A1075" s="18" t="s">
        <v>277</v>
      </c>
      <c r="B1075" s="15" t="s">
        <v>299</v>
      </c>
      <c r="C1075">
        <v>27</v>
      </c>
      <c r="D1075" s="33">
        <v>3</v>
      </c>
      <c r="E1075" s="26" t="str">
        <f>VLOOKUP(U1075, method!$A$1:$B$15, 2, 0)</f>
        <v>放頭</v>
      </c>
      <c r="F1075">
        <v>7</v>
      </c>
      <c r="G1075">
        <v>126</v>
      </c>
      <c r="H1075" s="44">
        <v>1650</v>
      </c>
      <c r="I1075" s="21" t="s">
        <v>61</v>
      </c>
      <c r="J1075">
        <v>1</v>
      </c>
      <c r="K1075">
        <v>39.950000000000003</v>
      </c>
      <c r="L1075">
        <v>21</v>
      </c>
      <c r="M1075">
        <v>5</v>
      </c>
      <c r="N1075">
        <v>25</v>
      </c>
      <c r="O1075" s="31" t="s">
        <v>435</v>
      </c>
      <c r="P1075" s="35" t="s">
        <v>436</v>
      </c>
      <c r="Q1075">
        <v>3</v>
      </c>
      <c r="R1075">
        <v>67</v>
      </c>
      <c r="S1075" s="17" t="s">
        <v>116</v>
      </c>
      <c r="T1075" s="10" t="s">
        <v>452</v>
      </c>
      <c r="U1075">
        <v>3</v>
      </c>
      <c r="V1075">
        <v>3</v>
      </c>
      <c r="W1075">
        <v>2</v>
      </c>
      <c r="X1075">
        <v>3</v>
      </c>
      <c r="AA1075">
        <v>1098</v>
      </c>
      <c r="AB1075" t="s">
        <v>30</v>
      </c>
    </row>
    <row r="1076" spans="1:28" hidden="1" x14ac:dyDescent="0.25">
      <c r="A1076" s="18" t="s">
        <v>277</v>
      </c>
      <c r="B1076" s="15" t="s">
        <v>299</v>
      </c>
      <c r="C1076">
        <v>36</v>
      </c>
      <c r="D1076">
        <v>10</v>
      </c>
      <c r="E1076" s="27" t="str">
        <f>VLOOKUP(U1076, method!$A$1:$B$15, 2, 0)</f>
        <v>中後</v>
      </c>
      <c r="F1076">
        <v>10</v>
      </c>
      <c r="G1076">
        <v>125</v>
      </c>
      <c r="H1076" s="46">
        <v>1200</v>
      </c>
      <c r="I1076" s="23" t="s">
        <v>39</v>
      </c>
      <c r="J1076">
        <v>1</v>
      </c>
      <c r="K1076">
        <v>10.119999999999999</v>
      </c>
      <c r="L1076">
        <v>9</v>
      </c>
      <c r="M1076">
        <v>4</v>
      </c>
      <c r="N1076">
        <v>25</v>
      </c>
      <c r="O1076" s="31" t="s">
        <v>439</v>
      </c>
      <c r="P1076" s="35" t="s">
        <v>436</v>
      </c>
      <c r="Q1076">
        <v>3</v>
      </c>
      <c r="R1076">
        <v>69</v>
      </c>
      <c r="S1076" s="17" t="s">
        <v>116</v>
      </c>
      <c r="T1076" t="s">
        <v>519</v>
      </c>
      <c r="U1076">
        <v>10</v>
      </c>
      <c r="V1076">
        <v>10</v>
      </c>
      <c r="W1076">
        <v>10</v>
      </c>
      <c r="AA1076">
        <v>1094</v>
      </c>
      <c r="AB1076" t="s">
        <v>1531</v>
      </c>
    </row>
    <row r="1077" spans="1:28" hidden="1" x14ac:dyDescent="0.25">
      <c r="A1077" s="18" t="s">
        <v>277</v>
      </c>
      <c r="B1077" s="15" t="s">
        <v>299</v>
      </c>
      <c r="C1077">
        <v>11</v>
      </c>
      <c r="D1077">
        <v>14</v>
      </c>
      <c r="E1077" s="26" t="str">
        <f>VLOOKUP(U1077, method!$A$1:$B$15, 2, 0)</f>
        <v>放頭</v>
      </c>
      <c r="F1077">
        <v>4</v>
      </c>
      <c r="G1077">
        <v>128</v>
      </c>
      <c r="H1077" s="46">
        <v>1400</v>
      </c>
      <c r="I1077" s="16" t="s">
        <v>406</v>
      </c>
      <c r="J1077">
        <v>1</v>
      </c>
      <c r="K1077">
        <v>22.67</v>
      </c>
      <c r="L1077">
        <v>19</v>
      </c>
      <c r="M1077">
        <v>1</v>
      </c>
      <c r="N1077">
        <v>25</v>
      </c>
      <c r="O1077" t="s">
        <v>545</v>
      </c>
      <c r="P1077" s="35" t="s">
        <v>436</v>
      </c>
      <c r="Q1077">
        <v>3</v>
      </c>
      <c r="R1077">
        <v>71</v>
      </c>
      <c r="S1077" s="17" t="s">
        <v>116</v>
      </c>
      <c r="T1077" t="s">
        <v>461</v>
      </c>
      <c r="U1077">
        <v>3</v>
      </c>
      <c r="V1077">
        <v>4</v>
      </c>
      <c r="W1077">
        <v>4</v>
      </c>
      <c r="X1077">
        <v>14</v>
      </c>
      <c r="AA1077">
        <v>1098</v>
      </c>
      <c r="AB1077" t="s">
        <v>23</v>
      </c>
    </row>
    <row r="1078" spans="1:28" hidden="1" x14ac:dyDescent="0.25">
      <c r="A1078" s="18" t="s">
        <v>277</v>
      </c>
      <c r="B1078" s="15" t="s">
        <v>299</v>
      </c>
      <c r="C1078">
        <v>36</v>
      </c>
      <c r="D1078">
        <v>7</v>
      </c>
      <c r="E1078" s="28" t="str">
        <f>VLOOKUP(U1078, method!$A$1:$B$15, 2, 0)</f>
        <v>中前</v>
      </c>
      <c r="F1078">
        <v>10</v>
      </c>
      <c r="G1078">
        <v>123</v>
      </c>
      <c r="H1078" s="34">
        <v>1600</v>
      </c>
      <c r="I1078" s="24" t="s">
        <v>146</v>
      </c>
      <c r="J1078">
        <v>1</v>
      </c>
      <c r="K1078">
        <v>35.340000000000003</v>
      </c>
      <c r="L1078">
        <v>1</v>
      </c>
      <c r="M1078">
        <v>1</v>
      </c>
      <c r="N1078">
        <v>25</v>
      </c>
      <c r="O1078" t="s">
        <v>532</v>
      </c>
      <c r="P1078" s="35" t="s">
        <v>455</v>
      </c>
      <c r="Q1078">
        <v>3</v>
      </c>
      <c r="R1078">
        <v>73</v>
      </c>
      <c r="S1078" s="17" t="s">
        <v>116</v>
      </c>
      <c r="T1078" s="10" t="s">
        <v>498</v>
      </c>
      <c r="U1078">
        <v>6</v>
      </c>
      <c r="V1078">
        <v>3</v>
      </c>
      <c r="W1078">
        <v>3</v>
      </c>
      <c r="X1078">
        <v>7</v>
      </c>
      <c r="AA1078">
        <v>1091</v>
      </c>
      <c r="AB1078" t="s">
        <v>1567</v>
      </c>
    </row>
    <row r="1079" spans="1:28" hidden="1" x14ac:dyDescent="0.25">
      <c r="A1079" s="18" t="s">
        <v>277</v>
      </c>
      <c r="B1079" s="15" t="s">
        <v>299</v>
      </c>
      <c r="C1079">
        <v>6.5</v>
      </c>
      <c r="D1079">
        <v>6</v>
      </c>
      <c r="E1079" s="28" t="str">
        <f>VLOOKUP(U1079, method!$A$1:$B$15, 2, 0)</f>
        <v>中前</v>
      </c>
      <c r="F1079">
        <v>2</v>
      </c>
      <c r="G1079">
        <v>131</v>
      </c>
      <c r="H1079" s="34">
        <v>1600</v>
      </c>
      <c r="I1079" s="17" t="s">
        <v>399</v>
      </c>
      <c r="J1079">
        <v>1</v>
      </c>
      <c r="K1079">
        <v>34.869999999999997</v>
      </c>
      <c r="L1079">
        <v>24</v>
      </c>
      <c r="M1079">
        <v>11</v>
      </c>
      <c r="N1079">
        <v>24</v>
      </c>
      <c r="O1079" t="s">
        <v>532</v>
      </c>
      <c r="P1079" s="35" t="s">
        <v>436</v>
      </c>
      <c r="Q1079">
        <v>3</v>
      </c>
      <c r="R1079">
        <v>74</v>
      </c>
      <c r="S1079" s="17" t="s">
        <v>116</v>
      </c>
      <c r="T1079" t="s">
        <v>456</v>
      </c>
      <c r="U1079">
        <v>5</v>
      </c>
      <c r="V1079">
        <v>6</v>
      </c>
      <c r="W1079">
        <v>5</v>
      </c>
      <c r="X1079">
        <v>6</v>
      </c>
      <c r="AA1079">
        <v>1094</v>
      </c>
      <c r="AB1079" t="s">
        <v>158</v>
      </c>
    </row>
    <row r="1080" spans="1:28" hidden="1" x14ac:dyDescent="0.25">
      <c r="A1080" s="18" t="s">
        <v>277</v>
      </c>
      <c r="B1080" s="15" t="s">
        <v>299</v>
      </c>
      <c r="C1080">
        <v>3.6</v>
      </c>
      <c r="D1080" s="34">
        <v>4</v>
      </c>
      <c r="E1080" s="28" t="str">
        <f>VLOOKUP(U1080, method!$A$1:$B$15, 2, 0)</f>
        <v>中前</v>
      </c>
      <c r="F1080">
        <v>3</v>
      </c>
      <c r="G1080">
        <v>132</v>
      </c>
      <c r="H1080" s="46">
        <v>1400</v>
      </c>
      <c r="I1080" s="18" t="s">
        <v>12</v>
      </c>
      <c r="J1080">
        <v>1</v>
      </c>
      <c r="K1080">
        <v>21.83</v>
      </c>
      <c r="L1080">
        <v>3</v>
      </c>
      <c r="M1080">
        <v>11</v>
      </c>
      <c r="N1080">
        <v>24</v>
      </c>
      <c r="O1080" t="s">
        <v>631</v>
      </c>
      <c r="P1080" s="35" t="s">
        <v>436</v>
      </c>
      <c r="Q1080">
        <v>3</v>
      </c>
      <c r="R1080">
        <v>74</v>
      </c>
      <c r="S1080" s="17" t="s">
        <v>116</v>
      </c>
      <c r="T1080" t="s">
        <v>529</v>
      </c>
      <c r="U1080">
        <v>7</v>
      </c>
      <c r="V1080">
        <v>6</v>
      </c>
      <c r="W1080">
        <v>6</v>
      </c>
      <c r="X1080">
        <v>4</v>
      </c>
      <c r="AA1080">
        <v>1115</v>
      </c>
      <c r="AB1080" t="s">
        <v>158</v>
      </c>
    </row>
    <row r="1081" spans="1:28" hidden="1" x14ac:dyDescent="0.25">
      <c r="A1081" s="18" t="s">
        <v>277</v>
      </c>
      <c r="B1081" s="15" t="s">
        <v>299</v>
      </c>
      <c r="C1081">
        <v>6.2</v>
      </c>
      <c r="D1081" s="33">
        <v>3</v>
      </c>
      <c r="E1081" s="26" t="str">
        <f>VLOOKUP(U1081, method!$A$1:$B$15, 2, 0)</f>
        <v>放頭</v>
      </c>
      <c r="F1081">
        <v>12</v>
      </c>
      <c r="G1081">
        <v>132</v>
      </c>
      <c r="H1081" s="46">
        <v>1400</v>
      </c>
      <c r="I1081" s="18" t="s">
        <v>12</v>
      </c>
      <c r="J1081">
        <v>1</v>
      </c>
      <c r="K1081">
        <v>21.89</v>
      </c>
      <c r="L1081">
        <v>20</v>
      </c>
      <c r="M1081">
        <v>10</v>
      </c>
      <c r="N1081">
        <v>24</v>
      </c>
      <c r="O1081" t="s">
        <v>469</v>
      </c>
      <c r="P1081" s="35" t="s">
        <v>436</v>
      </c>
      <c r="Q1081">
        <v>3</v>
      </c>
      <c r="R1081">
        <v>74</v>
      </c>
      <c r="S1081" s="17" t="s">
        <v>116</v>
      </c>
      <c r="T1081" s="10" t="s">
        <v>498</v>
      </c>
      <c r="U1081">
        <v>3</v>
      </c>
      <c r="V1081">
        <v>2</v>
      </c>
      <c r="W1081">
        <v>2</v>
      </c>
      <c r="X1081">
        <v>3</v>
      </c>
      <c r="AA1081">
        <v>1111</v>
      </c>
      <c r="AB1081" t="s">
        <v>158</v>
      </c>
    </row>
    <row r="1082" spans="1:28" hidden="1" x14ac:dyDescent="0.25">
      <c r="A1082" s="18" t="s">
        <v>277</v>
      </c>
      <c r="B1082" s="15" t="s">
        <v>299</v>
      </c>
      <c r="C1082">
        <v>3.7</v>
      </c>
      <c r="D1082" s="33">
        <v>1</v>
      </c>
      <c r="E1082" s="26" t="str">
        <f>VLOOKUP(U1082, method!$A$1:$B$15, 2, 0)</f>
        <v>放頭</v>
      </c>
      <c r="F1082">
        <v>12</v>
      </c>
      <c r="G1082">
        <v>128</v>
      </c>
      <c r="H1082" s="46">
        <v>1400</v>
      </c>
      <c r="I1082" s="18" t="s">
        <v>12</v>
      </c>
      <c r="J1082">
        <v>1</v>
      </c>
      <c r="K1082">
        <v>22.03</v>
      </c>
      <c r="L1082">
        <v>28</v>
      </c>
      <c r="M1082">
        <v>9</v>
      </c>
      <c r="N1082">
        <v>24</v>
      </c>
      <c r="O1082" t="s">
        <v>532</v>
      </c>
      <c r="P1082" s="35" t="s">
        <v>455</v>
      </c>
      <c r="Q1082">
        <v>3</v>
      </c>
      <c r="R1082">
        <v>69</v>
      </c>
      <c r="S1082" s="17" t="s">
        <v>116</v>
      </c>
      <c r="T1082" s="10" t="s">
        <v>488</v>
      </c>
      <c r="U1082">
        <v>3</v>
      </c>
      <c r="V1082">
        <v>2</v>
      </c>
      <c r="W1082">
        <v>2</v>
      </c>
      <c r="X1082">
        <v>1</v>
      </c>
      <c r="AA1082">
        <v>1100</v>
      </c>
      <c r="AB1082" t="s">
        <v>158</v>
      </c>
    </row>
    <row r="1083" spans="1:28" hidden="1" x14ac:dyDescent="0.25">
      <c r="A1083" s="18" t="s">
        <v>277</v>
      </c>
      <c r="B1083" s="15" t="s">
        <v>299</v>
      </c>
      <c r="C1083">
        <v>24</v>
      </c>
      <c r="D1083" s="33">
        <v>3</v>
      </c>
      <c r="E1083" s="28" t="str">
        <f>VLOOKUP(U1083, method!$A$1:$B$15, 2, 0)</f>
        <v>中前</v>
      </c>
      <c r="F1083">
        <v>14</v>
      </c>
      <c r="G1083">
        <v>126</v>
      </c>
      <c r="H1083" s="46">
        <v>1400</v>
      </c>
      <c r="I1083" s="20" t="s">
        <v>56</v>
      </c>
      <c r="J1083">
        <v>1</v>
      </c>
      <c r="K1083">
        <v>21.83</v>
      </c>
      <c r="L1083">
        <v>14</v>
      </c>
      <c r="M1083">
        <v>7</v>
      </c>
      <c r="N1083">
        <v>24</v>
      </c>
      <c r="O1083" t="s">
        <v>545</v>
      </c>
      <c r="P1083" s="35" t="s">
        <v>455</v>
      </c>
      <c r="Q1083">
        <v>3</v>
      </c>
      <c r="R1083">
        <v>69</v>
      </c>
      <c r="S1083" s="17" t="s">
        <v>116</v>
      </c>
      <c r="T1083" s="10" t="s">
        <v>442</v>
      </c>
      <c r="U1083">
        <v>7</v>
      </c>
      <c r="V1083">
        <v>7</v>
      </c>
      <c r="W1083">
        <v>6</v>
      </c>
      <c r="X1083">
        <v>3</v>
      </c>
      <c r="AA1083">
        <v>1108</v>
      </c>
      <c r="AB1083" t="s">
        <v>158</v>
      </c>
    </row>
    <row r="1084" spans="1:28" hidden="1" x14ac:dyDescent="0.25">
      <c r="A1084" s="18" t="s">
        <v>277</v>
      </c>
      <c r="B1084" s="15" t="s">
        <v>299</v>
      </c>
      <c r="C1084">
        <v>10</v>
      </c>
      <c r="D1084">
        <v>7</v>
      </c>
      <c r="E1084" s="27" t="str">
        <f>VLOOKUP(U1084, method!$A$1:$B$15, 2, 0)</f>
        <v>中後</v>
      </c>
      <c r="F1084">
        <v>4</v>
      </c>
      <c r="G1084">
        <v>127</v>
      </c>
      <c r="H1084" s="46">
        <v>1200</v>
      </c>
      <c r="I1084" s="20" t="s">
        <v>56</v>
      </c>
      <c r="J1084">
        <v>1</v>
      </c>
      <c r="K1084">
        <v>12.41</v>
      </c>
      <c r="L1084">
        <v>15</v>
      </c>
      <c r="M1084">
        <v>6</v>
      </c>
      <c r="N1084">
        <v>24</v>
      </c>
      <c r="O1084" t="s">
        <v>631</v>
      </c>
      <c r="P1084" s="36" t="s">
        <v>698</v>
      </c>
      <c r="Q1084">
        <v>3</v>
      </c>
      <c r="R1084">
        <v>70</v>
      </c>
      <c r="S1084" s="17" t="s">
        <v>116</v>
      </c>
      <c r="T1084">
        <v>13</v>
      </c>
      <c r="U1084">
        <v>10</v>
      </c>
      <c r="V1084">
        <v>10</v>
      </c>
      <c r="W1084">
        <v>7</v>
      </c>
      <c r="AA1084">
        <v>1101</v>
      </c>
      <c r="AB1084" t="s">
        <v>158</v>
      </c>
    </row>
    <row r="1085" spans="1:28" hidden="1" x14ac:dyDescent="0.25">
      <c r="A1085" s="18" t="s">
        <v>277</v>
      </c>
      <c r="B1085" s="15" t="s">
        <v>299</v>
      </c>
      <c r="C1085">
        <v>17</v>
      </c>
      <c r="D1085" s="34">
        <v>5</v>
      </c>
      <c r="E1085" s="28" t="str">
        <f>VLOOKUP(U1085, method!$A$1:$B$15, 2, 0)</f>
        <v>中前</v>
      </c>
      <c r="F1085">
        <v>1</v>
      </c>
      <c r="G1085">
        <v>128</v>
      </c>
      <c r="H1085" s="46">
        <v>1200</v>
      </c>
      <c r="I1085" s="20" t="s">
        <v>56</v>
      </c>
      <c r="J1085">
        <v>1</v>
      </c>
      <c r="K1085">
        <v>9.19</v>
      </c>
      <c r="L1085">
        <v>26</v>
      </c>
      <c r="M1085">
        <v>5</v>
      </c>
      <c r="N1085">
        <v>24</v>
      </c>
      <c r="O1085" t="s">
        <v>545</v>
      </c>
      <c r="P1085" s="35" t="s">
        <v>455</v>
      </c>
      <c r="Q1085">
        <v>3</v>
      </c>
      <c r="R1085">
        <v>70</v>
      </c>
      <c r="S1085" s="17" t="s">
        <v>116</v>
      </c>
      <c r="T1085">
        <v>3</v>
      </c>
      <c r="U1085">
        <v>7</v>
      </c>
      <c r="V1085">
        <v>5</v>
      </c>
      <c r="W1085">
        <v>5</v>
      </c>
      <c r="AA1085">
        <v>1087</v>
      </c>
      <c r="AB1085" t="s">
        <v>635</v>
      </c>
    </row>
    <row r="1086" spans="1:28" hidden="1" x14ac:dyDescent="0.25">
      <c r="A1086" s="18" t="s">
        <v>277</v>
      </c>
      <c r="B1086" s="16" t="s">
        <v>302</v>
      </c>
      <c r="C1086">
        <v>3.7</v>
      </c>
      <c r="D1086">
        <v>8</v>
      </c>
      <c r="E1086" s="26" t="str">
        <f>VLOOKUP(U1086, method!$A$1:$B$15, 2, 0)</f>
        <v>放頭</v>
      </c>
      <c r="F1086">
        <v>8</v>
      </c>
      <c r="G1086">
        <v>126</v>
      </c>
      <c r="H1086" s="44">
        <v>1650</v>
      </c>
      <c r="I1086" s="21" t="s">
        <v>61</v>
      </c>
      <c r="J1086">
        <v>1</v>
      </c>
      <c r="K1086">
        <v>40.68</v>
      </c>
      <c r="L1086">
        <v>4</v>
      </c>
      <c r="M1086">
        <v>6</v>
      </c>
      <c r="N1086">
        <v>25</v>
      </c>
      <c r="O1086" s="31" t="s">
        <v>439</v>
      </c>
      <c r="P1086" s="36" t="s">
        <v>440</v>
      </c>
      <c r="Q1086">
        <v>3</v>
      </c>
      <c r="R1086">
        <v>68</v>
      </c>
      <c r="S1086" s="14" t="s">
        <v>131</v>
      </c>
      <c r="T1086" t="s">
        <v>508</v>
      </c>
      <c r="U1086">
        <v>3</v>
      </c>
      <c r="V1086">
        <v>4</v>
      </c>
      <c r="W1086">
        <v>4</v>
      </c>
      <c r="X1086">
        <v>8</v>
      </c>
      <c r="AA1086">
        <v>1107</v>
      </c>
      <c r="AB1086" t="s">
        <v>133</v>
      </c>
    </row>
    <row r="1087" spans="1:28" hidden="1" x14ac:dyDescent="0.25">
      <c r="A1087" s="18" t="s">
        <v>277</v>
      </c>
      <c r="B1087" s="16" t="s">
        <v>302</v>
      </c>
      <c r="C1087">
        <v>2.6</v>
      </c>
      <c r="D1087" s="33">
        <v>1</v>
      </c>
      <c r="E1087" s="26" t="str">
        <f>VLOOKUP(U1087, method!$A$1:$B$15, 2, 0)</f>
        <v>放頭</v>
      </c>
      <c r="F1087">
        <v>3</v>
      </c>
      <c r="G1087">
        <v>135</v>
      </c>
      <c r="H1087" s="44">
        <v>1650</v>
      </c>
      <c r="I1087" s="21" t="s">
        <v>61</v>
      </c>
      <c r="J1087">
        <v>1</v>
      </c>
      <c r="K1087">
        <v>39.47</v>
      </c>
      <c r="L1087">
        <v>28</v>
      </c>
      <c r="M1087">
        <v>5</v>
      </c>
      <c r="N1087">
        <v>25</v>
      </c>
      <c r="O1087" s="31" t="s">
        <v>451</v>
      </c>
      <c r="P1087" s="35" t="s">
        <v>436</v>
      </c>
      <c r="Q1087">
        <v>4</v>
      </c>
      <c r="R1087">
        <v>60</v>
      </c>
      <c r="S1087" s="14" t="s">
        <v>131</v>
      </c>
      <c r="T1087" s="10" t="s">
        <v>442</v>
      </c>
      <c r="U1087">
        <v>1</v>
      </c>
      <c r="V1087">
        <v>1</v>
      </c>
      <c r="W1087">
        <v>1</v>
      </c>
      <c r="X1087">
        <v>1</v>
      </c>
      <c r="AA1087">
        <v>1108</v>
      </c>
      <c r="AB1087" t="s">
        <v>133</v>
      </c>
    </row>
    <row r="1088" spans="1:28" hidden="1" x14ac:dyDescent="0.25">
      <c r="A1088" s="18" t="s">
        <v>277</v>
      </c>
      <c r="B1088" s="16" t="s">
        <v>302</v>
      </c>
      <c r="C1088">
        <v>4.5</v>
      </c>
      <c r="D1088" s="33">
        <v>3</v>
      </c>
      <c r="E1088" s="26" t="str">
        <f>VLOOKUP(U1088, method!$A$1:$B$15, 2, 0)</f>
        <v>放頭</v>
      </c>
      <c r="F1088">
        <v>6</v>
      </c>
      <c r="G1088">
        <v>135</v>
      </c>
      <c r="H1088" s="46">
        <v>1800</v>
      </c>
      <c r="I1088" s="14" t="s">
        <v>50</v>
      </c>
      <c r="J1088">
        <v>1</v>
      </c>
      <c r="K1088">
        <v>48.96</v>
      </c>
      <c r="L1088">
        <v>30</v>
      </c>
      <c r="M1088">
        <v>4</v>
      </c>
      <c r="N1088">
        <v>25</v>
      </c>
      <c r="O1088" s="31" t="s">
        <v>451</v>
      </c>
      <c r="P1088" s="35" t="s">
        <v>436</v>
      </c>
      <c r="Q1088">
        <v>4</v>
      </c>
      <c r="R1088">
        <v>60</v>
      </c>
      <c r="S1088" s="14" t="s">
        <v>131</v>
      </c>
      <c r="T1088" s="10" t="s">
        <v>452</v>
      </c>
      <c r="U1088">
        <v>2</v>
      </c>
      <c r="V1088">
        <v>3</v>
      </c>
      <c r="W1088">
        <v>4</v>
      </c>
      <c r="X1088">
        <v>3</v>
      </c>
      <c r="Y1088">
        <v>3</v>
      </c>
      <c r="AA1088">
        <v>1102</v>
      </c>
      <c r="AB1088" t="s">
        <v>1573</v>
      </c>
    </row>
    <row r="1089" spans="1:28" hidden="1" x14ac:dyDescent="0.25">
      <c r="A1089" s="18" t="s">
        <v>277</v>
      </c>
      <c r="B1089" s="16" t="s">
        <v>302</v>
      </c>
      <c r="C1089">
        <v>9.3000000000000007</v>
      </c>
      <c r="D1089" s="33">
        <v>3</v>
      </c>
      <c r="E1089" s="26" t="str">
        <f>VLOOKUP(U1089, method!$A$1:$B$15, 2, 0)</f>
        <v>放頭</v>
      </c>
      <c r="F1089">
        <v>10</v>
      </c>
      <c r="G1089">
        <v>135</v>
      </c>
      <c r="H1089" s="44">
        <v>1650</v>
      </c>
      <c r="I1089" s="18" t="s">
        <v>401</v>
      </c>
      <c r="J1089">
        <v>1</v>
      </c>
      <c r="K1089">
        <v>38.54</v>
      </c>
      <c r="L1089">
        <v>2</v>
      </c>
      <c r="M1089">
        <v>4</v>
      </c>
      <c r="N1089">
        <v>25</v>
      </c>
      <c r="O1089" s="31" t="s">
        <v>451</v>
      </c>
      <c r="P1089" s="35" t="s">
        <v>436</v>
      </c>
      <c r="Q1089">
        <v>4</v>
      </c>
      <c r="R1089">
        <v>60</v>
      </c>
      <c r="S1089" s="14" t="s">
        <v>131</v>
      </c>
      <c r="T1089" s="10" t="s">
        <v>597</v>
      </c>
      <c r="U1089">
        <v>2</v>
      </c>
      <c r="V1089">
        <v>2</v>
      </c>
      <c r="W1089">
        <v>2</v>
      </c>
      <c r="X1089">
        <v>3</v>
      </c>
      <c r="AA1089">
        <v>1109</v>
      </c>
      <c r="AB1089" t="s">
        <v>23</v>
      </c>
    </row>
    <row r="1090" spans="1:28" hidden="1" x14ac:dyDescent="0.25">
      <c r="A1090" s="18" t="s">
        <v>277</v>
      </c>
      <c r="B1090" s="16" t="s">
        <v>302</v>
      </c>
      <c r="C1090">
        <v>8.1</v>
      </c>
      <c r="D1090" s="33">
        <v>3</v>
      </c>
      <c r="E1090" s="28" t="str">
        <f>VLOOKUP(U1090, method!$A$1:$B$15, 2, 0)</f>
        <v>中前</v>
      </c>
      <c r="F1090">
        <v>6</v>
      </c>
      <c r="G1090">
        <v>135</v>
      </c>
      <c r="H1090" s="44">
        <v>1650</v>
      </c>
      <c r="I1090" s="18" t="s">
        <v>401</v>
      </c>
      <c r="J1090">
        <v>1</v>
      </c>
      <c r="K1090">
        <v>41.01</v>
      </c>
      <c r="L1090">
        <v>5</v>
      </c>
      <c r="M1090">
        <v>3</v>
      </c>
      <c r="N1090">
        <v>25</v>
      </c>
      <c r="O1090" s="31" t="s">
        <v>451</v>
      </c>
      <c r="P1090" s="35" t="s">
        <v>455</v>
      </c>
      <c r="Q1090">
        <v>4</v>
      </c>
      <c r="R1090">
        <v>60</v>
      </c>
      <c r="S1090" s="14" t="s">
        <v>131</v>
      </c>
      <c r="T1090" s="10" t="s">
        <v>526</v>
      </c>
      <c r="U1090">
        <v>5</v>
      </c>
      <c r="V1090">
        <v>5</v>
      </c>
      <c r="W1090">
        <v>7</v>
      </c>
      <c r="X1090">
        <v>3</v>
      </c>
      <c r="AA1090">
        <v>1105</v>
      </c>
      <c r="AB1090" t="s">
        <v>675</v>
      </c>
    </row>
    <row r="1091" spans="1:28" hidden="1" x14ac:dyDescent="0.25">
      <c r="A1091" s="18" t="s">
        <v>277</v>
      </c>
      <c r="B1091" s="16" t="s">
        <v>302</v>
      </c>
      <c r="C1091">
        <v>36</v>
      </c>
      <c r="D1091">
        <v>6</v>
      </c>
      <c r="E1091" s="28" t="str">
        <f>VLOOKUP(U1091, method!$A$1:$B$15, 2, 0)</f>
        <v>中前</v>
      </c>
      <c r="F1091">
        <v>5</v>
      </c>
      <c r="G1091">
        <v>117</v>
      </c>
      <c r="H1091" s="46">
        <v>1800</v>
      </c>
      <c r="I1091" s="14" t="s">
        <v>45</v>
      </c>
      <c r="J1091">
        <v>1</v>
      </c>
      <c r="K1091">
        <v>47.78</v>
      </c>
      <c r="L1091">
        <v>9</v>
      </c>
      <c r="M1091">
        <v>2</v>
      </c>
      <c r="N1091">
        <v>25</v>
      </c>
      <c r="O1091" t="s">
        <v>532</v>
      </c>
      <c r="P1091" s="35" t="s">
        <v>455</v>
      </c>
      <c r="Q1091">
        <v>3</v>
      </c>
      <c r="R1091">
        <v>62</v>
      </c>
      <c r="S1091" s="14" t="s">
        <v>131</v>
      </c>
      <c r="T1091">
        <v>6</v>
      </c>
      <c r="U1091">
        <v>4</v>
      </c>
      <c r="V1091">
        <v>3</v>
      </c>
      <c r="W1091">
        <v>3</v>
      </c>
      <c r="X1091">
        <v>3</v>
      </c>
      <c r="Y1091">
        <v>6</v>
      </c>
      <c r="AA1091">
        <v>1111</v>
      </c>
      <c r="AB1091" t="s">
        <v>30</v>
      </c>
    </row>
    <row r="1092" spans="1:28" hidden="1" x14ac:dyDescent="0.25">
      <c r="A1092" s="18" t="s">
        <v>277</v>
      </c>
      <c r="B1092" s="16" t="s">
        <v>302</v>
      </c>
      <c r="C1092">
        <v>22</v>
      </c>
      <c r="D1092">
        <v>12</v>
      </c>
      <c r="E1092" s="27" t="str">
        <f>VLOOKUP(U1092, method!$A$1:$B$15, 2, 0)</f>
        <v>中後</v>
      </c>
      <c r="F1092">
        <v>3</v>
      </c>
      <c r="G1092">
        <v>120</v>
      </c>
      <c r="H1092" s="34">
        <v>1600</v>
      </c>
      <c r="I1092" s="23" t="s">
        <v>39</v>
      </c>
      <c r="J1092">
        <v>1</v>
      </c>
      <c r="K1092">
        <v>36.1</v>
      </c>
      <c r="L1092">
        <v>31</v>
      </c>
      <c r="M1092">
        <v>1</v>
      </c>
      <c r="N1092">
        <v>25</v>
      </c>
      <c r="O1092" t="s">
        <v>469</v>
      </c>
      <c r="P1092" s="35" t="s">
        <v>455</v>
      </c>
      <c r="Q1092">
        <v>3</v>
      </c>
      <c r="R1092">
        <v>64</v>
      </c>
      <c r="S1092" s="14" t="s">
        <v>131</v>
      </c>
      <c r="T1092">
        <v>4</v>
      </c>
      <c r="U1092">
        <v>10</v>
      </c>
      <c r="V1092">
        <v>10</v>
      </c>
      <c r="W1092">
        <v>11</v>
      </c>
      <c r="X1092">
        <v>12</v>
      </c>
      <c r="AA1092">
        <v>1123</v>
      </c>
      <c r="AB1092" t="s">
        <v>1407</v>
      </c>
    </row>
    <row r="1093" spans="1:28" hidden="1" x14ac:dyDescent="0.25">
      <c r="A1093" s="18" t="s">
        <v>277</v>
      </c>
      <c r="B1093" s="16" t="s">
        <v>302</v>
      </c>
      <c r="C1093">
        <v>125</v>
      </c>
      <c r="D1093">
        <v>8</v>
      </c>
      <c r="E1093" s="27" t="str">
        <f>VLOOKUP(U1093, method!$A$1:$B$15, 2, 0)</f>
        <v>中後</v>
      </c>
      <c r="F1093">
        <v>9</v>
      </c>
      <c r="G1093">
        <v>115</v>
      </c>
      <c r="H1093" s="34">
        <v>1600</v>
      </c>
      <c r="I1093" s="23" t="s">
        <v>39</v>
      </c>
      <c r="J1093">
        <v>1</v>
      </c>
      <c r="K1093">
        <v>35.4</v>
      </c>
      <c r="L1093">
        <v>1</v>
      </c>
      <c r="M1093">
        <v>1</v>
      </c>
      <c r="N1093">
        <v>25</v>
      </c>
      <c r="O1093" t="s">
        <v>532</v>
      </c>
      <c r="P1093" s="35" t="s">
        <v>455</v>
      </c>
      <c r="Q1093">
        <v>3</v>
      </c>
      <c r="R1093">
        <v>64</v>
      </c>
      <c r="S1093" s="14" t="s">
        <v>131</v>
      </c>
      <c r="T1093" t="s">
        <v>456</v>
      </c>
      <c r="U1093">
        <v>9</v>
      </c>
      <c r="V1093">
        <v>6</v>
      </c>
      <c r="W1093">
        <v>6</v>
      </c>
      <c r="X1093">
        <v>8</v>
      </c>
      <c r="AA1093">
        <v>1130</v>
      </c>
      <c r="AB1093" t="s">
        <v>635</v>
      </c>
    </row>
    <row r="1094" spans="1:28" hidden="1" x14ac:dyDescent="0.25">
      <c r="A1094" s="18" t="s">
        <v>277</v>
      </c>
      <c r="B1094" s="17" t="s">
        <v>305</v>
      </c>
      <c r="C1094">
        <v>45</v>
      </c>
      <c r="D1094">
        <v>11</v>
      </c>
      <c r="E1094" s="27" t="str">
        <f>VLOOKUP(U1094, method!$A$1:$B$15, 2, 0)</f>
        <v>中後</v>
      </c>
      <c r="F1094">
        <v>12</v>
      </c>
      <c r="G1094">
        <v>123</v>
      </c>
      <c r="H1094" s="44">
        <v>1650</v>
      </c>
      <c r="I1094" s="20" t="s">
        <v>56</v>
      </c>
      <c r="J1094">
        <v>1</v>
      </c>
      <c r="K1094">
        <v>41.11</v>
      </c>
      <c r="L1094">
        <v>4</v>
      </c>
      <c r="M1094">
        <v>6</v>
      </c>
      <c r="N1094">
        <v>25</v>
      </c>
      <c r="O1094" s="31" t="s">
        <v>439</v>
      </c>
      <c r="P1094" s="36" t="s">
        <v>440</v>
      </c>
      <c r="Q1094">
        <v>3</v>
      </c>
      <c r="R1094">
        <v>65</v>
      </c>
      <c r="S1094" s="15" t="s">
        <v>34</v>
      </c>
      <c r="T1094">
        <v>10</v>
      </c>
      <c r="U1094">
        <v>10</v>
      </c>
      <c r="V1094">
        <v>9</v>
      </c>
      <c r="W1094">
        <v>8</v>
      </c>
      <c r="X1094">
        <v>11</v>
      </c>
      <c r="AA1094">
        <v>1230</v>
      </c>
      <c r="AB1094" t="s">
        <v>307</v>
      </c>
    </row>
    <row r="1095" spans="1:28" hidden="1" x14ac:dyDescent="0.25">
      <c r="A1095" s="18" t="s">
        <v>277</v>
      </c>
      <c r="B1095" s="17" t="s">
        <v>305</v>
      </c>
      <c r="C1095">
        <v>7</v>
      </c>
      <c r="D1095" s="33">
        <v>1</v>
      </c>
      <c r="E1095" s="28" t="str">
        <f>VLOOKUP(U1095, method!$A$1:$B$15, 2, 0)</f>
        <v>中前</v>
      </c>
      <c r="F1095">
        <v>6</v>
      </c>
      <c r="G1095">
        <v>135</v>
      </c>
      <c r="H1095" s="44">
        <v>1650</v>
      </c>
      <c r="I1095" s="22" t="s">
        <v>33</v>
      </c>
      <c r="J1095">
        <v>1</v>
      </c>
      <c r="K1095">
        <v>40.03</v>
      </c>
      <c r="L1095">
        <v>7</v>
      </c>
      <c r="M1095">
        <v>5</v>
      </c>
      <c r="N1095">
        <v>25</v>
      </c>
      <c r="O1095" s="31" t="s">
        <v>439</v>
      </c>
      <c r="P1095" s="35" t="s">
        <v>455</v>
      </c>
      <c r="Q1095">
        <v>4</v>
      </c>
      <c r="R1095">
        <v>60</v>
      </c>
      <c r="S1095" s="15" t="s">
        <v>34</v>
      </c>
      <c r="T1095" s="10" t="s">
        <v>613</v>
      </c>
      <c r="U1095">
        <v>4</v>
      </c>
      <c r="V1095">
        <v>4</v>
      </c>
      <c r="W1095">
        <v>3</v>
      </c>
      <c r="X1095">
        <v>1</v>
      </c>
      <c r="AA1095">
        <v>1229</v>
      </c>
      <c r="AB1095" t="s">
        <v>307</v>
      </c>
    </row>
    <row r="1096" spans="1:28" hidden="1" x14ac:dyDescent="0.25">
      <c r="A1096" s="18" t="s">
        <v>277</v>
      </c>
      <c r="B1096" s="17" t="s">
        <v>305</v>
      </c>
      <c r="C1096">
        <v>9.5</v>
      </c>
      <c r="D1096" s="34">
        <v>4</v>
      </c>
      <c r="E1096" s="26" t="str">
        <f>VLOOKUP(U1096, method!$A$1:$B$15, 2, 0)</f>
        <v>放頭</v>
      </c>
      <c r="F1096">
        <v>4</v>
      </c>
      <c r="G1096">
        <v>118</v>
      </c>
      <c r="H1096" s="44">
        <v>1650</v>
      </c>
      <c r="I1096" s="16" t="s">
        <v>140</v>
      </c>
      <c r="J1096">
        <v>1</v>
      </c>
      <c r="K1096">
        <v>39.68</v>
      </c>
      <c r="L1096">
        <v>9</v>
      </c>
      <c r="M1096">
        <v>4</v>
      </c>
      <c r="N1096">
        <v>25</v>
      </c>
      <c r="O1096" s="31" t="s">
        <v>439</v>
      </c>
      <c r="P1096" s="35" t="s">
        <v>436</v>
      </c>
      <c r="Q1096">
        <v>3</v>
      </c>
      <c r="R1096">
        <v>62</v>
      </c>
      <c r="S1096" s="15" t="s">
        <v>34</v>
      </c>
      <c r="T1096" s="10" t="s">
        <v>498</v>
      </c>
      <c r="U1096">
        <v>2</v>
      </c>
      <c r="V1096">
        <v>1</v>
      </c>
      <c r="W1096">
        <v>1</v>
      </c>
      <c r="X1096">
        <v>4</v>
      </c>
      <c r="AA1096">
        <v>1223</v>
      </c>
      <c r="AB1096" t="s">
        <v>307</v>
      </c>
    </row>
    <row r="1097" spans="1:28" hidden="1" x14ac:dyDescent="0.25">
      <c r="A1097" s="18" t="s">
        <v>277</v>
      </c>
      <c r="B1097" s="17" t="s">
        <v>305</v>
      </c>
      <c r="C1097">
        <v>10</v>
      </c>
      <c r="D1097">
        <v>9</v>
      </c>
      <c r="E1097" s="26" t="str">
        <f>VLOOKUP(U1097, method!$A$1:$B$15, 2, 0)</f>
        <v>放頭</v>
      </c>
      <c r="F1097">
        <v>3</v>
      </c>
      <c r="G1097">
        <v>119</v>
      </c>
      <c r="H1097" s="44">
        <v>1650</v>
      </c>
      <c r="I1097" s="18" t="s">
        <v>201</v>
      </c>
      <c r="J1097">
        <v>1</v>
      </c>
      <c r="K1097">
        <v>39.479999999999997</v>
      </c>
      <c r="L1097">
        <v>2</v>
      </c>
      <c r="M1097">
        <v>4</v>
      </c>
      <c r="N1097">
        <v>25</v>
      </c>
      <c r="O1097" s="31" t="s">
        <v>451</v>
      </c>
      <c r="P1097" s="35" t="s">
        <v>436</v>
      </c>
      <c r="Q1097">
        <v>3</v>
      </c>
      <c r="R1097">
        <v>64</v>
      </c>
      <c r="S1097" s="15" t="s">
        <v>34</v>
      </c>
      <c r="T1097" t="s">
        <v>664</v>
      </c>
      <c r="U1097">
        <v>3</v>
      </c>
      <c r="V1097">
        <v>3</v>
      </c>
      <c r="W1097">
        <v>4</v>
      </c>
      <c r="X1097">
        <v>9</v>
      </c>
      <c r="AA1097">
        <v>1241</v>
      </c>
      <c r="AB1097" t="s">
        <v>1580</v>
      </c>
    </row>
    <row r="1098" spans="1:28" hidden="1" x14ac:dyDescent="0.25">
      <c r="A1098" s="18" t="s">
        <v>277</v>
      </c>
      <c r="B1098" s="17" t="s">
        <v>305</v>
      </c>
      <c r="C1098">
        <v>7.3</v>
      </c>
      <c r="D1098" s="34">
        <v>5</v>
      </c>
      <c r="E1098" s="26" t="str">
        <f>VLOOKUP(U1098, method!$A$1:$B$15, 2, 0)</f>
        <v>放頭</v>
      </c>
      <c r="F1098">
        <v>2</v>
      </c>
      <c r="G1098">
        <v>125</v>
      </c>
      <c r="H1098" s="44">
        <v>1650</v>
      </c>
      <c r="I1098" s="18" t="s">
        <v>401</v>
      </c>
      <c r="J1098">
        <v>1</v>
      </c>
      <c r="K1098">
        <v>39.93</v>
      </c>
      <c r="L1098">
        <v>5</v>
      </c>
      <c r="M1098">
        <v>3</v>
      </c>
      <c r="N1098">
        <v>25</v>
      </c>
      <c r="O1098" s="31" t="s">
        <v>451</v>
      </c>
      <c r="P1098" s="35" t="s">
        <v>455</v>
      </c>
      <c r="Q1098">
        <v>3</v>
      </c>
      <c r="R1098">
        <v>65</v>
      </c>
      <c r="S1098" s="15" t="s">
        <v>34</v>
      </c>
      <c r="T1098" s="10" t="s">
        <v>552</v>
      </c>
      <c r="U1098">
        <v>1</v>
      </c>
      <c r="V1098">
        <v>1</v>
      </c>
      <c r="W1098">
        <v>1</v>
      </c>
      <c r="X1098">
        <v>5</v>
      </c>
      <c r="AA1098">
        <v>1209</v>
      </c>
      <c r="AB1098" t="s">
        <v>1582</v>
      </c>
    </row>
    <row r="1099" spans="1:28" hidden="1" x14ac:dyDescent="0.25">
      <c r="A1099" s="18" t="s">
        <v>277</v>
      </c>
      <c r="B1099" s="17" t="s">
        <v>305</v>
      </c>
      <c r="C1099">
        <v>18</v>
      </c>
      <c r="D1099" s="33">
        <v>3</v>
      </c>
      <c r="E1099" s="28" t="str">
        <f>VLOOKUP(U1099, method!$A$1:$B$15, 2, 0)</f>
        <v>中前</v>
      </c>
      <c r="F1099">
        <v>4</v>
      </c>
      <c r="G1099">
        <v>121</v>
      </c>
      <c r="H1099" s="44">
        <v>1650</v>
      </c>
      <c r="I1099" s="15" t="s">
        <v>391</v>
      </c>
      <c r="J1099">
        <v>1</v>
      </c>
      <c r="K1099">
        <v>40.26</v>
      </c>
      <c r="L1099">
        <v>5</v>
      </c>
      <c r="M1099">
        <v>2</v>
      </c>
      <c r="N1099">
        <v>25</v>
      </c>
      <c r="O1099" s="31" t="s">
        <v>439</v>
      </c>
      <c r="P1099" s="35" t="s">
        <v>455</v>
      </c>
      <c r="Q1099">
        <v>3</v>
      </c>
      <c r="R1099">
        <v>65</v>
      </c>
      <c r="S1099" s="15" t="s">
        <v>34</v>
      </c>
      <c r="T1099" s="10" t="s">
        <v>452</v>
      </c>
      <c r="U1099">
        <v>6</v>
      </c>
      <c r="V1099">
        <v>6</v>
      </c>
      <c r="W1099">
        <v>5</v>
      </c>
      <c r="X1099">
        <v>3</v>
      </c>
      <c r="AA1099">
        <v>1219</v>
      </c>
      <c r="AB1099" t="s">
        <v>1582</v>
      </c>
    </row>
    <row r="1100" spans="1:28" hidden="1" x14ac:dyDescent="0.25">
      <c r="A1100" s="18" t="s">
        <v>277</v>
      </c>
      <c r="B1100" s="17" t="s">
        <v>305</v>
      </c>
      <c r="C1100">
        <v>47</v>
      </c>
      <c r="D1100">
        <v>8</v>
      </c>
      <c r="E1100" s="26" t="str">
        <f>VLOOKUP(U1100, method!$A$1:$B$15, 2, 0)</f>
        <v>放頭</v>
      </c>
      <c r="F1100">
        <v>2</v>
      </c>
      <c r="G1100">
        <v>121</v>
      </c>
      <c r="H1100" s="34">
        <v>1600</v>
      </c>
      <c r="I1100" s="25" t="s">
        <v>120</v>
      </c>
      <c r="J1100">
        <v>1</v>
      </c>
      <c r="K1100">
        <v>34.96</v>
      </c>
      <c r="L1100">
        <v>12</v>
      </c>
      <c r="M1100">
        <v>1</v>
      </c>
      <c r="N1100">
        <v>25</v>
      </c>
      <c r="O1100" t="s">
        <v>631</v>
      </c>
      <c r="P1100" s="35" t="s">
        <v>455</v>
      </c>
      <c r="Q1100">
        <v>3</v>
      </c>
      <c r="R1100">
        <v>65</v>
      </c>
      <c r="S1100" s="15" t="s">
        <v>34</v>
      </c>
      <c r="T1100" t="s">
        <v>529</v>
      </c>
      <c r="U1100">
        <v>3</v>
      </c>
      <c r="V1100">
        <v>4</v>
      </c>
      <c r="W1100">
        <v>4</v>
      </c>
      <c r="X1100">
        <v>8</v>
      </c>
      <c r="AA1100">
        <v>1206</v>
      </c>
      <c r="AB1100" t="s">
        <v>1584</v>
      </c>
    </row>
    <row r="1101" spans="1:28" hidden="1" x14ac:dyDescent="0.25">
      <c r="A1101" s="18" t="s">
        <v>277</v>
      </c>
      <c r="B1101" s="17" t="s">
        <v>305</v>
      </c>
      <c r="C1101">
        <v>12</v>
      </c>
      <c r="D1101" s="33">
        <v>2</v>
      </c>
      <c r="E1101" s="26" t="str">
        <f>VLOOKUP(U1101, method!$A$1:$B$15, 2, 0)</f>
        <v>放頭</v>
      </c>
      <c r="F1101">
        <v>4</v>
      </c>
      <c r="G1101">
        <v>121</v>
      </c>
      <c r="H1101" s="44">
        <v>1650</v>
      </c>
      <c r="I1101" s="15" t="s">
        <v>391</v>
      </c>
      <c r="J1101">
        <v>1</v>
      </c>
      <c r="K1101">
        <v>40.51</v>
      </c>
      <c r="L1101">
        <v>11</v>
      </c>
      <c r="M1101">
        <v>12</v>
      </c>
      <c r="N1101">
        <v>24</v>
      </c>
      <c r="O1101" s="30" t="s">
        <v>445</v>
      </c>
      <c r="P1101" s="35" t="s">
        <v>455</v>
      </c>
      <c r="Q1101">
        <v>3</v>
      </c>
      <c r="R1101">
        <v>64</v>
      </c>
      <c r="S1101" s="15" t="s">
        <v>34</v>
      </c>
      <c r="T1101" s="10" t="s">
        <v>539</v>
      </c>
      <c r="U1101">
        <v>1</v>
      </c>
      <c r="V1101">
        <v>1</v>
      </c>
      <c r="W1101">
        <v>1</v>
      </c>
      <c r="X1101">
        <v>2</v>
      </c>
      <c r="AA1101">
        <v>1218</v>
      </c>
      <c r="AB1101" t="s">
        <v>736</v>
      </c>
    </row>
    <row r="1102" spans="1:28" hidden="1" x14ac:dyDescent="0.25">
      <c r="A1102" s="18" t="s">
        <v>277</v>
      </c>
      <c r="B1102" s="17" t="s">
        <v>305</v>
      </c>
      <c r="C1102">
        <v>26</v>
      </c>
      <c r="D1102">
        <v>7</v>
      </c>
      <c r="E1102" s="27" t="str">
        <f>VLOOKUP(U1102, method!$A$1:$B$15, 2, 0)</f>
        <v>中後</v>
      </c>
      <c r="F1102">
        <v>5</v>
      </c>
      <c r="G1102">
        <v>123</v>
      </c>
      <c r="H1102" s="44">
        <v>1650</v>
      </c>
      <c r="I1102" s="18" t="s">
        <v>201</v>
      </c>
      <c r="J1102">
        <v>1</v>
      </c>
      <c r="K1102">
        <v>40.159999999999997</v>
      </c>
      <c r="L1102">
        <v>30</v>
      </c>
      <c r="M1102">
        <v>10</v>
      </c>
      <c r="N1102">
        <v>24</v>
      </c>
      <c r="O1102" s="31" t="s">
        <v>451</v>
      </c>
      <c r="P1102" s="35" t="s">
        <v>455</v>
      </c>
      <c r="Q1102">
        <v>3</v>
      </c>
      <c r="R1102">
        <v>66</v>
      </c>
      <c r="S1102" s="15" t="s">
        <v>34</v>
      </c>
      <c r="T1102" t="s">
        <v>456</v>
      </c>
      <c r="U1102">
        <v>8</v>
      </c>
      <c r="V1102">
        <v>7</v>
      </c>
      <c r="W1102">
        <v>8</v>
      </c>
      <c r="X1102">
        <v>7</v>
      </c>
      <c r="AA1102">
        <v>1212</v>
      </c>
      <c r="AB1102" t="s">
        <v>736</v>
      </c>
    </row>
    <row r="1103" spans="1:28" hidden="1" x14ac:dyDescent="0.25">
      <c r="A1103" s="18" t="s">
        <v>277</v>
      </c>
      <c r="B1103" s="17" t="s">
        <v>305</v>
      </c>
      <c r="C1103">
        <v>32</v>
      </c>
      <c r="D1103">
        <v>9</v>
      </c>
      <c r="E1103" s="28" t="str">
        <f>VLOOKUP(U1103, method!$A$1:$B$15, 2, 0)</f>
        <v>中前</v>
      </c>
      <c r="F1103">
        <v>7</v>
      </c>
      <c r="G1103">
        <v>124</v>
      </c>
      <c r="H1103" s="44">
        <v>1650</v>
      </c>
      <c r="I1103" s="16" t="s">
        <v>140</v>
      </c>
      <c r="J1103">
        <v>1</v>
      </c>
      <c r="K1103">
        <v>39.299999999999997</v>
      </c>
      <c r="L1103">
        <v>16</v>
      </c>
      <c r="M1103">
        <v>10</v>
      </c>
      <c r="N1103">
        <v>24</v>
      </c>
      <c r="O1103" s="30" t="s">
        <v>445</v>
      </c>
      <c r="P1103" s="35" t="s">
        <v>436</v>
      </c>
      <c r="Q1103">
        <v>3</v>
      </c>
      <c r="R1103">
        <v>67</v>
      </c>
      <c r="S1103" s="15" t="s">
        <v>34</v>
      </c>
      <c r="T1103" t="s">
        <v>529</v>
      </c>
      <c r="U1103">
        <v>6</v>
      </c>
      <c r="V1103">
        <v>6</v>
      </c>
      <c r="W1103">
        <v>6</v>
      </c>
      <c r="X1103">
        <v>9</v>
      </c>
      <c r="AA1103">
        <v>1209</v>
      </c>
      <c r="AB1103" t="s">
        <v>736</v>
      </c>
    </row>
    <row r="1104" spans="1:28" hidden="1" x14ac:dyDescent="0.25">
      <c r="A1104" s="18" t="s">
        <v>277</v>
      </c>
      <c r="B1104" s="17" t="s">
        <v>305</v>
      </c>
      <c r="C1104">
        <v>12</v>
      </c>
      <c r="D1104">
        <v>10</v>
      </c>
      <c r="E1104" s="28" t="str">
        <f>VLOOKUP(U1104, method!$A$1:$B$15, 2, 0)</f>
        <v>中前</v>
      </c>
      <c r="F1104">
        <v>4</v>
      </c>
      <c r="G1104">
        <v>124</v>
      </c>
      <c r="H1104" s="44">
        <v>1650</v>
      </c>
      <c r="I1104" s="17" t="s">
        <v>448</v>
      </c>
      <c r="J1104">
        <v>1</v>
      </c>
      <c r="K1104">
        <v>40.549999999999997</v>
      </c>
      <c r="L1104">
        <v>25</v>
      </c>
      <c r="M1104">
        <v>9</v>
      </c>
      <c r="N1104">
        <v>24</v>
      </c>
      <c r="O1104" s="31" t="s">
        <v>435</v>
      </c>
      <c r="P1104" s="35" t="s">
        <v>455</v>
      </c>
      <c r="Q1104">
        <v>3</v>
      </c>
      <c r="R1104">
        <v>69</v>
      </c>
      <c r="S1104" s="15" t="s">
        <v>34</v>
      </c>
      <c r="T1104" t="s">
        <v>473</v>
      </c>
      <c r="U1104">
        <v>5</v>
      </c>
      <c r="V1104">
        <v>6</v>
      </c>
      <c r="W1104">
        <v>9</v>
      </c>
      <c r="X1104">
        <v>10</v>
      </c>
      <c r="AA1104">
        <v>1224</v>
      </c>
      <c r="AB1104" t="s">
        <v>736</v>
      </c>
    </row>
    <row r="1105" spans="1:29" hidden="1" x14ac:dyDescent="0.25">
      <c r="A1105" s="18" t="s">
        <v>277</v>
      </c>
      <c r="B1105" s="17" t="s">
        <v>305</v>
      </c>
      <c r="C1105">
        <v>43</v>
      </c>
      <c r="D1105" s="34">
        <v>5</v>
      </c>
      <c r="E1105" s="27" t="str">
        <f>VLOOKUP(U1105, method!$A$1:$B$15, 2, 0)</f>
        <v>中後</v>
      </c>
      <c r="F1105">
        <v>11</v>
      </c>
      <c r="G1105">
        <v>125</v>
      </c>
      <c r="H1105" s="44">
        <v>1650</v>
      </c>
      <c r="I1105" s="25" t="s">
        <v>26</v>
      </c>
      <c r="J1105">
        <v>1</v>
      </c>
      <c r="K1105">
        <v>41.42</v>
      </c>
      <c r="L1105">
        <v>11</v>
      </c>
      <c r="M1105">
        <v>9</v>
      </c>
      <c r="N1105">
        <v>24</v>
      </c>
      <c r="O1105" s="31" t="s">
        <v>439</v>
      </c>
      <c r="P1105" s="35" t="s">
        <v>455</v>
      </c>
      <c r="Q1105">
        <v>3</v>
      </c>
      <c r="R1105">
        <v>69</v>
      </c>
      <c r="S1105" s="15" t="s">
        <v>34</v>
      </c>
      <c r="T1105" s="10" t="s">
        <v>498</v>
      </c>
      <c r="U1105">
        <v>8</v>
      </c>
      <c r="V1105">
        <v>8</v>
      </c>
      <c r="W1105">
        <v>8</v>
      </c>
      <c r="X1105">
        <v>5</v>
      </c>
      <c r="AA1105">
        <v>1214</v>
      </c>
      <c r="AB1105" t="s">
        <v>736</v>
      </c>
    </row>
    <row r="1106" spans="1:29" hidden="1" x14ac:dyDescent="0.25">
      <c r="A1106" s="18" t="s">
        <v>277</v>
      </c>
      <c r="B1106" s="17" t="s">
        <v>305</v>
      </c>
      <c r="C1106">
        <v>23</v>
      </c>
      <c r="D1106">
        <v>11</v>
      </c>
      <c r="E1106" s="29" t="str">
        <f>VLOOKUP(U1106, method!$A$1:$B$15, 2, 0)</f>
        <v>留後</v>
      </c>
      <c r="F1106">
        <v>12</v>
      </c>
      <c r="G1106">
        <v>125</v>
      </c>
      <c r="H1106" s="46">
        <v>1800</v>
      </c>
      <c r="I1106" s="16" t="s">
        <v>140</v>
      </c>
      <c r="J1106">
        <v>1</v>
      </c>
      <c r="K1106">
        <v>50.02</v>
      </c>
      <c r="L1106">
        <v>10</v>
      </c>
      <c r="M1106">
        <v>7</v>
      </c>
      <c r="N1106">
        <v>24</v>
      </c>
      <c r="O1106" s="30" t="s">
        <v>445</v>
      </c>
      <c r="P1106" s="35" t="s">
        <v>436</v>
      </c>
      <c r="Q1106">
        <v>3</v>
      </c>
      <c r="R1106">
        <v>70</v>
      </c>
      <c r="S1106" s="15" t="s">
        <v>34</v>
      </c>
      <c r="T1106" t="s">
        <v>508</v>
      </c>
      <c r="U1106">
        <v>11</v>
      </c>
      <c r="V1106">
        <v>11</v>
      </c>
      <c r="W1106">
        <v>11</v>
      </c>
      <c r="X1106">
        <v>11</v>
      </c>
      <c r="Y1106">
        <v>11</v>
      </c>
      <c r="AA1106">
        <v>1242</v>
      </c>
      <c r="AB1106" t="s">
        <v>736</v>
      </c>
    </row>
    <row r="1107" spans="1:29" hidden="1" x14ac:dyDescent="0.25">
      <c r="A1107" s="18" t="s">
        <v>277</v>
      </c>
      <c r="B1107" s="17" t="s">
        <v>305</v>
      </c>
      <c r="C1107">
        <v>19</v>
      </c>
      <c r="D1107">
        <v>6</v>
      </c>
      <c r="E1107" s="29" t="str">
        <f>VLOOKUP(U1107, method!$A$1:$B$15, 2, 0)</f>
        <v>留後</v>
      </c>
      <c r="F1107">
        <v>8</v>
      </c>
      <c r="G1107">
        <v>130</v>
      </c>
      <c r="H1107" s="44">
        <v>1650</v>
      </c>
      <c r="I1107" s="16" t="s">
        <v>140</v>
      </c>
      <c r="J1107">
        <v>1</v>
      </c>
      <c r="K1107">
        <v>40.81</v>
      </c>
      <c r="L1107">
        <v>12</v>
      </c>
      <c r="M1107">
        <v>6</v>
      </c>
      <c r="N1107">
        <v>24</v>
      </c>
      <c r="O1107" s="30" t="s">
        <v>445</v>
      </c>
      <c r="P1107" s="35" t="s">
        <v>455</v>
      </c>
      <c r="Q1107">
        <v>3</v>
      </c>
      <c r="R1107">
        <v>70</v>
      </c>
      <c r="S1107" s="15" t="s">
        <v>34</v>
      </c>
      <c r="T1107" s="10" t="s">
        <v>442</v>
      </c>
      <c r="U1107">
        <v>11</v>
      </c>
      <c r="V1107">
        <v>11</v>
      </c>
      <c r="W1107">
        <v>11</v>
      </c>
      <c r="X1107">
        <v>6</v>
      </c>
      <c r="AA1107">
        <v>1228</v>
      </c>
      <c r="AB1107" t="s">
        <v>736</v>
      </c>
    </row>
    <row r="1108" spans="1:29" hidden="1" x14ac:dyDescent="0.25">
      <c r="A1108" s="18" t="s">
        <v>277</v>
      </c>
      <c r="B1108" s="17" t="s">
        <v>305</v>
      </c>
      <c r="C1108">
        <v>16</v>
      </c>
      <c r="D1108" s="33">
        <v>3</v>
      </c>
      <c r="E1108" s="27" t="str">
        <f>VLOOKUP(U1108, method!$A$1:$B$15, 2, 0)</f>
        <v>中後</v>
      </c>
      <c r="F1108">
        <v>8</v>
      </c>
      <c r="G1108">
        <v>124</v>
      </c>
      <c r="H1108" s="44">
        <v>1650</v>
      </c>
      <c r="I1108" s="16" t="s">
        <v>140</v>
      </c>
      <c r="J1108">
        <v>1</v>
      </c>
      <c r="K1108">
        <v>40.31</v>
      </c>
      <c r="L1108">
        <v>22</v>
      </c>
      <c r="M1108">
        <v>5</v>
      </c>
      <c r="N1108">
        <v>24</v>
      </c>
      <c r="O1108" s="31" t="s">
        <v>451</v>
      </c>
      <c r="P1108" s="35" t="s">
        <v>455</v>
      </c>
      <c r="Q1108">
        <v>3</v>
      </c>
      <c r="R1108">
        <v>68</v>
      </c>
      <c r="S1108" s="15" t="s">
        <v>34</v>
      </c>
      <c r="T1108" s="10" t="s">
        <v>488</v>
      </c>
      <c r="U1108">
        <v>10</v>
      </c>
      <c r="V1108">
        <v>9</v>
      </c>
      <c r="W1108">
        <v>10</v>
      </c>
      <c r="X1108">
        <v>3</v>
      </c>
      <c r="AA1108">
        <v>1227</v>
      </c>
      <c r="AB1108" t="s">
        <v>736</v>
      </c>
    </row>
    <row r="1109" spans="1:29" hidden="1" x14ac:dyDescent="0.25">
      <c r="A1109" s="18" t="s">
        <v>277</v>
      </c>
      <c r="B1109" s="17" t="s">
        <v>305</v>
      </c>
      <c r="C1109">
        <v>20</v>
      </c>
      <c r="D1109" s="34">
        <v>4</v>
      </c>
      <c r="E1109" s="27" t="str">
        <f>VLOOKUP(U1109, method!$A$1:$B$15, 2, 0)</f>
        <v>中後</v>
      </c>
      <c r="F1109">
        <v>10</v>
      </c>
      <c r="G1109">
        <v>123</v>
      </c>
      <c r="H1109" s="44">
        <v>1650</v>
      </c>
      <c r="I1109" s="16" t="s">
        <v>140</v>
      </c>
      <c r="J1109">
        <v>1</v>
      </c>
      <c r="K1109">
        <v>41.11</v>
      </c>
      <c r="L1109">
        <v>1</v>
      </c>
      <c r="M1109">
        <v>5</v>
      </c>
      <c r="N1109">
        <v>24</v>
      </c>
      <c r="O1109" s="31" t="s">
        <v>439</v>
      </c>
      <c r="P1109" s="36" t="s">
        <v>440</v>
      </c>
      <c r="Q1109">
        <v>3</v>
      </c>
      <c r="R1109">
        <v>68</v>
      </c>
      <c r="S1109" s="15" t="s">
        <v>34</v>
      </c>
      <c r="T1109" t="s">
        <v>637</v>
      </c>
      <c r="U1109">
        <v>10</v>
      </c>
      <c r="V1109">
        <v>11</v>
      </c>
      <c r="W1109">
        <v>9</v>
      </c>
      <c r="X1109">
        <v>4</v>
      </c>
      <c r="AA1109">
        <v>1235</v>
      </c>
      <c r="AB1109" t="s">
        <v>736</v>
      </c>
    </row>
    <row r="1110" spans="1:29" hidden="1" x14ac:dyDescent="0.25">
      <c r="A1110" s="18" t="s">
        <v>277</v>
      </c>
      <c r="B1110" s="17" t="s">
        <v>305</v>
      </c>
      <c r="C1110">
        <v>8.6999999999999993</v>
      </c>
      <c r="D1110" s="33">
        <v>1</v>
      </c>
      <c r="E1110" s="28" t="str">
        <f>VLOOKUP(U1110, method!$A$1:$B$15, 2, 0)</f>
        <v>中前</v>
      </c>
      <c r="F1110">
        <v>3</v>
      </c>
      <c r="G1110">
        <v>118</v>
      </c>
      <c r="H1110" s="44">
        <v>1650</v>
      </c>
      <c r="I1110" s="16" t="s">
        <v>140</v>
      </c>
      <c r="J1110">
        <v>1</v>
      </c>
      <c r="K1110">
        <v>41.05</v>
      </c>
      <c r="L1110">
        <v>10</v>
      </c>
      <c r="M1110">
        <v>4</v>
      </c>
      <c r="N1110">
        <v>24</v>
      </c>
      <c r="O1110" s="30" t="s">
        <v>445</v>
      </c>
      <c r="P1110" s="35" t="s">
        <v>455</v>
      </c>
      <c r="Q1110">
        <v>3</v>
      </c>
      <c r="R1110">
        <v>63</v>
      </c>
      <c r="S1110" s="15" t="s">
        <v>34</v>
      </c>
      <c r="T1110" s="10" t="s">
        <v>762</v>
      </c>
      <c r="U1110">
        <v>5</v>
      </c>
      <c r="V1110">
        <v>4</v>
      </c>
      <c r="W1110">
        <v>3</v>
      </c>
      <c r="X1110">
        <v>1</v>
      </c>
      <c r="AA1110">
        <v>1232</v>
      </c>
      <c r="AB1110" t="s">
        <v>736</v>
      </c>
    </row>
    <row r="1111" spans="1:29" hidden="1" x14ac:dyDescent="0.25">
      <c r="A1111" s="18" t="s">
        <v>277</v>
      </c>
      <c r="B1111" s="17" t="s">
        <v>305</v>
      </c>
      <c r="C1111">
        <v>10</v>
      </c>
      <c r="D1111" s="34">
        <v>5</v>
      </c>
      <c r="E1111" s="27" t="str">
        <f>VLOOKUP(U1111, method!$A$1:$B$15, 2, 0)</f>
        <v>中後</v>
      </c>
      <c r="F1111">
        <v>10</v>
      </c>
      <c r="G1111">
        <v>120</v>
      </c>
      <c r="H1111" s="44">
        <v>1650</v>
      </c>
      <c r="I1111" s="16" t="s">
        <v>140</v>
      </c>
      <c r="J1111">
        <v>1</v>
      </c>
      <c r="K1111">
        <v>41.53</v>
      </c>
      <c r="L1111">
        <v>20</v>
      </c>
      <c r="M1111">
        <v>3</v>
      </c>
      <c r="N1111">
        <v>24</v>
      </c>
      <c r="O1111" s="31" t="s">
        <v>451</v>
      </c>
      <c r="P1111" s="35" t="s">
        <v>455</v>
      </c>
      <c r="Q1111">
        <v>3</v>
      </c>
      <c r="R1111">
        <v>63</v>
      </c>
      <c r="S1111" s="15" t="s">
        <v>34</v>
      </c>
      <c r="T1111" s="10" t="s">
        <v>526</v>
      </c>
      <c r="U1111">
        <v>9</v>
      </c>
      <c r="V1111">
        <v>9</v>
      </c>
      <c r="W1111">
        <v>9</v>
      </c>
      <c r="X1111">
        <v>5</v>
      </c>
      <c r="AA1111">
        <v>1219</v>
      </c>
      <c r="AB1111" t="s">
        <v>736</v>
      </c>
    </row>
    <row r="1112" spans="1:29" hidden="1" x14ac:dyDescent="0.25">
      <c r="A1112" s="18" t="s">
        <v>277</v>
      </c>
      <c r="B1112" s="17" t="s">
        <v>305</v>
      </c>
      <c r="C1112">
        <v>13</v>
      </c>
      <c r="D1112">
        <v>6</v>
      </c>
      <c r="E1112" s="28" t="str">
        <f>VLOOKUP(U1112, method!$A$1:$B$15, 2, 0)</f>
        <v>中前</v>
      </c>
      <c r="F1112">
        <v>8</v>
      </c>
      <c r="G1112">
        <v>123</v>
      </c>
      <c r="H1112" s="44">
        <v>1650</v>
      </c>
      <c r="I1112" s="25" t="s">
        <v>26</v>
      </c>
      <c r="J1112">
        <v>1</v>
      </c>
      <c r="K1112">
        <v>41.87</v>
      </c>
      <c r="L1112">
        <v>28</v>
      </c>
      <c r="M1112">
        <v>2</v>
      </c>
      <c r="N1112">
        <v>24</v>
      </c>
      <c r="O1112" s="31" t="s">
        <v>439</v>
      </c>
      <c r="P1112" s="35" t="s">
        <v>455</v>
      </c>
      <c r="Q1112">
        <v>3</v>
      </c>
      <c r="R1112">
        <v>65</v>
      </c>
      <c r="S1112" s="15" t="s">
        <v>34</v>
      </c>
      <c r="T1112" t="s">
        <v>546</v>
      </c>
      <c r="U1112">
        <v>5</v>
      </c>
      <c r="V1112">
        <v>5</v>
      </c>
      <c r="W1112">
        <v>6</v>
      </c>
      <c r="X1112">
        <v>6</v>
      </c>
      <c r="AA1112">
        <v>1207</v>
      </c>
      <c r="AB1112" t="s">
        <v>736</v>
      </c>
    </row>
    <row r="1113" spans="1:29" hidden="1" x14ac:dyDescent="0.25">
      <c r="A1113" s="18" t="s">
        <v>277</v>
      </c>
      <c r="B1113" s="17" t="s">
        <v>305</v>
      </c>
      <c r="C1113">
        <v>20</v>
      </c>
      <c r="D1113" s="34">
        <v>4</v>
      </c>
      <c r="E1113" s="28" t="str">
        <f>VLOOKUP(U1113, method!$A$1:$B$15, 2, 0)</f>
        <v>中前</v>
      </c>
      <c r="F1113">
        <v>4</v>
      </c>
      <c r="G1113">
        <v>123</v>
      </c>
      <c r="H1113" s="44">
        <v>1650</v>
      </c>
      <c r="I1113" s="25" t="s">
        <v>26</v>
      </c>
      <c r="J1113">
        <v>1</v>
      </c>
      <c r="K1113">
        <v>40.4</v>
      </c>
      <c r="L1113">
        <v>31</v>
      </c>
      <c r="M1113">
        <v>1</v>
      </c>
      <c r="N1113">
        <v>24</v>
      </c>
      <c r="O1113" s="31" t="s">
        <v>439</v>
      </c>
      <c r="P1113" s="35" t="s">
        <v>455</v>
      </c>
      <c r="Q1113">
        <v>3</v>
      </c>
      <c r="R1113">
        <v>66</v>
      </c>
      <c r="S1113" s="15" t="s">
        <v>34</v>
      </c>
      <c r="T1113" s="10" t="s">
        <v>442</v>
      </c>
      <c r="U1113">
        <v>6</v>
      </c>
      <c r="V1113">
        <v>4</v>
      </c>
      <c r="W1113">
        <v>1</v>
      </c>
      <c r="X1113">
        <v>4</v>
      </c>
      <c r="AA1113">
        <v>1220</v>
      </c>
      <c r="AB1113" t="s">
        <v>1590</v>
      </c>
    </row>
    <row r="1114" spans="1:29" hidden="1" x14ac:dyDescent="0.25">
      <c r="A1114" s="18" t="s">
        <v>277</v>
      </c>
      <c r="B1114" s="17" t="s">
        <v>305</v>
      </c>
      <c r="C1114">
        <v>14</v>
      </c>
      <c r="D1114">
        <v>6</v>
      </c>
      <c r="E1114" s="28" t="str">
        <f>VLOOKUP(U1114, method!$A$1:$B$15, 2, 0)</f>
        <v>中前</v>
      </c>
      <c r="F1114">
        <v>2</v>
      </c>
      <c r="G1114">
        <v>127</v>
      </c>
      <c r="H1114" s="44">
        <v>1650</v>
      </c>
      <c r="I1114" s="16" t="s">
        <v>71</v>
      </c>
      <c r="J1114">
        <v>1</v>
      </c>
      <c r="K1114">
        <v>41.18</v>
      </c>
      <c r="L1114">
        <v>17</v>
      </c>
      <c r="M1114">
        <v>1</v>
      </c>
      <c r="N1114">
        <v>24</v>
      </c>
      <c r="O1114" s="31" t="s">
        <v>435</v>
      </c>
      <c r="P1114" s="35" t="s">
        <v>455</v>
      </c>
      <c r="Q1114">
        <v>3</v>
      </c>
      <c r="R1114">
        <v>68</v>
      </c>
      <c r="S1114" s="15" t="s">
        <v>34</v>
      </c>
      <c r="T1114" s="10" t="s">
        <v>498</v>
      </c>
      <c r="U1114">
        <v>6</v>
      </c>
      <c r="V1114">
        <v>6</v>
      </c>
      <c r="W1114">
        <v>6</v>
      </c>
      <c r="X1114">
        <v>6</v>
      </c>
      <c r="AA1114">
        <v>1213</v>
      </c>
      <c r="AB1114" t="s">
        <v>1592</v>
      </c>
    </row>
    <row r="1115" spans="1:29" hidden="1" x14ac:dyDescent="0.25">
      <c r="A1115" s="18" t="s">
        <v>277</v>
      </c>
      <c r="B1115" s="17" t="s">
        <v>305</v>
      </c>
      <c r="C1115">
        <v>17</v>
      </c>
      <c r="D1115" s="34">
        <v>5</v>
      </c>
      <c r="E1115" s="26" t="str">
        <f>VLOOKUP(U1115, method!$A$1:$B$15, 2, 0)</f>
        <v>放頭</v>
      </c>
      <c r="F1115">
        <v>7</v>
      </c>
      <c r="G1115">
        <v>124</v>
      </c>
      <c r="H1115" s="44">
        <v>1650</v>
      </c>
      <c r="I1115" s="16" t="s">
        <v>71</v>
      </c>
      <c r="J1115">
        <v>1</v>
      </c>
      <c r="K1115">
        <v>40.81</v>
      </c>
      <c r="L1115">
        <v>4</v>
      </c>
      <c r="M1115">
        <v>1</v>
      </c>
      <c r="N1115">
        <v>24</v>
      </c>
      <c r="O1115" s="31" t="s">
        <v>439</v>
      </c>
      <c r="P1115" s="35" t="s">
        <v>455</v>
      </c>
      <c r="Q1115">
        <v>3</v>
      </c>
      <c r="R1115">
        <v>69</v>
      </c>
      <c r="S1115" s="15" t="s">
        <v>34</v>
      </c>
      <c r="T1115" t="s">
        <v>456</v>
      </c>
      <c r="U1115">
        <v>3</v>
      </c>
      <c r="V1115">
        <v>4</v>
      </c>
      <c r="W1115">
        <v>4</v>
      </c>
      <c r="X1115">
        <v>5</v>
      </c>
      <c r="AA1115">
        <v>1206</v>
      </c>
      <c r="AB1115" t="s">
        <v>1592</v>
      </c>
    </row>
    <row r="1116" spans="1:29" hidden="1" x14ac:dyDescent="0.25">
      <c r="A1116" s="18" t="s">
        <v>277</v>
      </c>
      <c r="B1116" s="17" t="s">
        <v>305</v>
      </c>
      <c r="C1116">
        <v>15</v>
      </c>
      <c r="D1116">
        <v>9</v>
      </c>
      <c r="E1116" s="29" t="str">
        <f>VLOOKUP(U1116, method!$A$1:$B$15, 2, 0)</f>
        <v>留後</v>
      </c>
      <c r="F1116">
        <v>12</v>
      </c>
      <c r="G1116">
        <v>124</v>
      </c>
      <c r="H1116" s="44">
        <v>1650</v>
      </c>
      <c r="I1116" s="14" t="s">
        <v>400</v>
      </c>
      <c r="J1116">
        <v>1</v>
      </c>
      <c r="K1116">
        <v>41.65</v>
      </c>
      <c r="L1116">
        <v>6</v>
      </c>
      <c r="M1116">
        <v>12</v>
      </c>
      <c r="N1116">
        <v>23</v>
      </c>
      <c r="O1116" s="31" t="s">
        <v>439</v>
      </c>
      <c r="P1116" s="35" t="s">
        <v>455</v>
      </c>
      <c r="Q1116">
        <v>3</v>
      </c>
      <c r="R1116">
        <v>69</v>
      </c>
      <c r="S1116" s="15" t="s">
        <v>34</v>
      </c>
      <c r="T1116">
        <v>6</v>
      </c>
      <c r="U1116">
        <v>12</v>
      </c>
      <c r="V1116">
        <v>12</v>
      </c>
      <c r="W1116">
        <v>11</v>
      </c>
      <c r="X1116">
        <v>9</v>
      </c>
      <c r="AA1116">
        <v>1202</v>
      </c>
      <c r="AB1116" t="s">
        <v>1592</v>
      </c>
    </row>
    <row r="1117" spans="1:29" hidden="1" x14ac:dyDescent="0.25">
      <c r="A1117" s="18" t="s">
        <v>277</v>
      </c>
      <c r="B1117" s="17" t="s">
        <v>305</v>
      </c>
      <c r="C1117">
        <v>6</v>
      </c>
      <c r="D1117" s="34">
        <v>5</v>
      </c>
      <c r="E1117" s="28" t="str">
        <f>VLOOKUP(U1117, method!$A$1:$B$15, 2, 0)</f>
        <v>中前</v>
      </c>
      <c r="F1117">
        <v>1</v>
      </c>
      <c r="G1117">
        <v>126</v>
      </c>
      <c r="H1117" s="44">
        <v>1650</v>
      </c>
      <c r="I1117" s="16" t="s">
        <v>140</v>
      </c>
      <c r="J1117">
        <v>1</v>
      </c>
      <c r="K1117">
        <v>40.85</v>
      </c>
      <c r="L1117">
        <v>1</v>
      </c>
      <c r="M1117">
        <v>11</v>
      </c>
      <c r="N1117">
        <v>23</v>
      </c>
      <c r="O1117" s="31" t="s">
        <v>451</v>
      </c>
      <c r="P1117" s="35" t="s">
        <v>455</v>
      </c>
      <c r="Q1117">
        <v>3</v>
      </c>
      <c r="R1117">
        <v>69</v>
      </c>
      <c r="S1117" s="15" t="s">
        <v>34</v>
      </c>
      <c r="T1117" t="s">
        <v>536</v>
      </c>
      <c r="U1117">
        <v>6</v>
      </c>
      <c r="V1117">
        <v>5</v>
      </c>
      <c r="W1117">
        <v>3</v>
      </c>
      <c r="X1117">
        <v>5</v>
      </c>
      <c r="AA1117">
        <v>1215</v>
      </c>
      <c r="AB1117" t="s">
        <v>1592</v>
      </c>
    </row>
    <row r="1118" spans="1:29" hidden="1" x14ac:dyDescent="0.25">
      <c r="A1118" s="18" t="s">
        <v>277</v>
      </c>
      <c r="B1118" s="17" t="s">
        <v>305</v>
      </c>
      <c r="C1118">
        <v>9.8000000000000007</v>
      </c>
      <c r="D1118" s="33">
        <v>1</v>
      </c>
      <c r="E1118" s="28" t="str">
        <f>VLOOKUP(U1118, method!$A$1:$B$15, 2, 0)</f>
        <v>中前</v>
      </c>
      <c r="F1118">
        <v>5</v>
      </c>
      <c r="G1118">
        <v>119</v>
      </c>
      <c r="H1118" s="44">
        <v>1650</v>
      </c>
      <c r="I1118" s="16" t="s">
        <v>140</v>
      </c>
      <c r="J1118">
        <v>1</v>
      </c>
      <c r="K1118">
        <v>39.590000000000003</v>
      </c>
      <c r="L1118">
        <v>11</v>
      </c>
      <c r="M1118">
        <v>10</v>
      </c>
      <c r="N1118">
        <v>23</v>
      </c>
      <c r="O1118" s="31" t="s">
        <v>439</v>
      </c>
      <c r="P1118" s="35" t="s">
        <v>455</v>
      </c>
      <c r="Q1118">
        <v>3</v>
      </c>
      <c r="R1118">
        <v>64</v>
      </c>
      <c r="S1118" s="15" t="s">
        <v>34</v>
      </c>
      <c r="T1118" s="10" t="s">
        <v>488</v>
      </c>
      <c r="U1118">
        <v>7</v>
      </c>
      <c r="V1118">
        <v>7</v>
      </c>
      <c r="W1118">
        <v>2</v>
      </c>
      <c r="X1118">
        <v>1</v>
      </c>
      <c r="AA1118">
        <v>1210</v>
      </c>
      <c r="AB1118" t="s">
        <v>1592</v>
      </c>
    </row>
    <row r="1119" spans="1:29" hidden="1" x14ac:dyDescent="0.25">
      <c r="A1119" s="18" t="s">
        <v>277</v>
      </c>
      <c r="B1119" s="17" t="s">
        <v>305</v>
      </c>
      <c r="C1119">
        <v>11</v>
      </c>
      <c r="D1119">
        <v>6</v>
      </c>
      <c r="E1119" s="28" t="str">
        <f>VLOOKUP(U1119, method!$A$1:$B$15, 2, 0)</f>
        <v>中前</v>
      </c>
      <c r="F1119">
        <v>5</v>
      </c>
      <c r="G1119">
        <v>120</v>
      </c>
      <c r="H1119" s="44">
        <v>1650</v>
      </c>
      <c r="I1119" s="16" t="s">
        <v>140</v>
      </c>
      <c r="J1119">
        <v>1</v>
      </c>
      <c r="K1119">
        <v>40.67</v>
      </c>
      <c r="L1119">
        <v>20</v>
      </c>
      <c r="M1119">
        <v>9</v>
      </c>
      <c r="N1119">
        <v>23</v>
      </c>
      <c r="O1119" s="30" t="s">
        <v>445</v>
      </c>
      <c r="P1119" s="35" t="s">
        <v>455</v>
      </c>
      <c r="Q1119">
        <v>3</v>
      </c>
      <c r="R1119">
        <v>65</v>
      </c>
      <c r="S1119" s="15" t="s">
        <v>34</v>
      </c>
      <c r="T1119" t="s">
        <v>456</v>
      </c>
      <c r="U1119">
        <v>7</v>
      </c>
      <c r="V1119">
        <v>7</v>
      </c>
      <c r="W1119">
        <v>7</v>
      </c>
      <c r="X1119">
        <v>6</v>
      </c>
      <c r="AA1119">
        <v>1212</v>
      </c>
      <c r="AB1119" t="s">
        <v>1592</v>
      </c>
    </row>
    <row r="1120" spans="1:29" hidden="1" x14ac:dyDescent="0.25">
      <c r="A1120" s="18" t="s">
        <v>277</v>
      </c>
      <c r="B1120" s="17" t="s">
        <v>305</v>
      </c>
      <c r="C1120" t="s">
        <v>463</v>
      </c>
      <c r="D1120" t="s">
        <v>578</v>
      </c>
      <c r="F1120" t="s">
        <v>463</v>
      </c>
      <c r="G1120">
        <v>121</v>
      </c>
      <c r="H1120" s="34">
        <v>1600</v>
      </c>
      <c r="I1120" s="15" t="s">
        <v>390</v>
      </c>
      <c r="J1120" t="s">
        <v>463</v>
      </c>
      <c r="L1120">
        <v>16</v>
      </c>
      <c r="M1120">
        <v>7</v>
      </c>
      <c r="N1120">
        <v>23</v>
      </c>
      <c r="O1120" t="s">
        <v>545</v>
      </c>
      <c r="P1120" s="35" t="s">
        <v>455</v>
      </c>
      <c r="Q1120">
        <v>3</v>
      </c>
      <c r="R1120">
        <v>66</v>
      </c>
      <c r="S1120" s="15" t="s">
        <v>34</v>
      </c>
      <c r="T1120" t="s">
        <v>463</v>
      </c>
      <c r="U1120" t="s">
        <v>463</v>
      </c>
      <c r="AA1120" t="s">
        <v>463</v>
      </c>
      <c r="AB1120" t="s">
        <v>463</v>
      </c>
      <c r="AC1120" t="s">
        <v>463</v>
      </c>
    </row>
    <row r="1121" spans="1:28" hidden="1" x14ac:dyDescent="0.25">
      <c r="A1121" s="18" t="s">
        <v>277</v>
      </c>
      <c r="B1121" s="17" t="s">
        <v>305</v>
      </c>
      <c r="C1121">
        <v>7.9</v>
      </c>
      <c r="D1121" s="34">
        <v>4</v>
      </c>
      <c r="E1121" s="28" t="str">
        <f>VLOOKUP(U1121, method!$A$1:$B$15, 2, 0)</f>
        <v>中前</v>
      </c>
      <c r="F1121">
        <v>2</v>
      </c>
      <c r="G1121">
        <v>124</v>
      </c>
      <c r="H1121" s="44">
        <v>1650</v>
      </c>
      <c r="I1121" s="16" t="s">
        <v>71</v>
      </c>
      <c r="J1121">
        <v>1</v>
      </c>
      <c r="K1121">
        <v>40.68</v>
      </c>
      <c r="L1121">
        <v>28</v>
      </c>
      <c r="M1121">
        <v>6</v>
      </c>
      <c r="N1121">
        <v>23</v>
      </c>
      <c r="O1121" s="31" t="s">
        <v>435</v>
      </c>
      <c r="P1121" s="35" t="s">
        <v>455</v>
      </c>
      <c r="Q1121">
        <v>3</v>
      </c>
      <c r="R1121">
        <v>68</v>
      </c>
      <c r="S1121" s="15" t="s">
        <v>34</v>
      </c>
      <c r="T1121" t="s">
        <v>519</v>
      </c>
      <c r="U1121">
        <v>6</v>
      </c>
      <c r="V1121">
        <v>7</v>
      </c>
      <c r="W1121">
        <v>7</v>
      </c>
      <c r="X1121">
        <v>4</v>
      </c>
      <c r="AA1121">
        <v>1196</v>
      </c>
      <c r="AB1121" t="s">
        <v>1592</v>
      </c>
    </row>
    <row r="1122" spans="1:28" hidden="1" x14ac:dyDescent="0.25">
      <c r="A1122" s="18" t="s">
        <v>277</v>
      </c>
      <c r="B1122" s="17" t="s">
        <v>305</v>
      </c>
      <c r="C1122">
        <v>21</v>
      </c>
      <c r="D1122" s="34">
        <v>4</v>
      </c>
      <c r="E1122" s="28" t="str">
        <f>VLOOKUP(U1122, method!$A$1:$B$15, 2, 0)</f>
        <v>中前</v>
      </c>
      <c r="F1122">
        <v>4</v>
      </c>
      <c r="G1122">
        <v>125</v>
      </c>
      <c r="H1122" s="44">
        <v>1650</v>
      </c>
      <c r="I1122" s="15" t="s">
        <v>391</v>
      </c>
      <c r="J1122">
        <v>1</v>
      </c>
      <c r="K1122">
        <v>40.18</v>
      </c>
      <c r="L1122">
        <v>14</v>
      </c>
      <c r="M1122">
        <v>6</v>
      </c>
      <c r="N1122">
        <v>23</v>
      </c>
      <c r="O1122" s="30" t="s">
        <v>445</v>
      </c>
      <c r="P1122" s="35" t="s">
        <v>455</v>
      </c>
      <c r="Q1122">
        <v>3</v>
      </c>
      <c r="R1122">
        <v>68</v>
      </c>
      <c r="S1122" s="15" t="s">
        <v>34</v>
      </c>
      <c r="T1122" s="10" t="s">
        <v>526</v>
      </c>
      <c r="U1122">
        <v>7</v>
      </c>
      <c r="V1122">
        <v>7</v>
      </c>
      <c r="W1122">
        <v>7</v>
      </c>
      <c r="X1122">
        <v>4</v>
      </c>
      <c r="AA1122">
        <v>1202</v>
      </c>
      <c r="AB1122" t="s">
        <v>1597</v>
      </c>
    </row>
    <row r="1123" spans="1:28" hidden="1" x14ac:dyDescent="0.25">
      <c r="A1123" s="18" t="s">
        <v>277</v>
      </c>
      <c r="B1123" s="17" t="s">
        <v>305</v>
      </c>
      <c r="C1123">
        <v>39</v>
      </c>
      <c r="D1123">
        <v>10</v>
      </c>
      <c r="E1123" s="26" t="str">
        <f>VLOOKUP(U1123, method!$A$1:$B$15, 2, 0)</f>
        <v>放頭</v>
      </c>
      <c r="F1123">
        <v>1</v>
      </c>
      <c r="G1123">
        <v>127</v>
      </c>
      <c r="H1123" s="46">
        <v>1400</v>
      </c>
      <c r="I1123" s="25" t="s">
        <v>120</v>
      </c>
      <c r="J1123">
        <v>1</v>
      </c>
      <c r="K1123">
        <v>22.5</v>
      </c>
      <c r="L1123">
        <v>4</v>
      </c>
      <c r="M1123">
        <v>6</v>
      </c>
      <c r="N1123">
        <v>23</v>
      </c>
      <c r="O1123" t="s">
        <v>551</v>
      </c>
      <c r="P1123" s="35" t="s">
        <v>436</v>
      </c>
      <c r="Q1123">
        <v>3</v>
      </c>
      <c r="R1123">
        <v>70</v>
      </c>
      <c r="S1123" s="15" t="s">
        <v>34</v>
      </c>
      <c r="T1123" t="s">
        <v>558</v>
      </c>
      <c r="U1123">
        <v>3</v>
      </c>
      <c r="V1123">
        <v>3</v>
      </c>
      <c r="W1123">
        <v>4</v>
      </c>
      <c r="X1123">
        <v>10</v>
      </c>
      <c r="AA1123">
        <v>1206</v>
      </c>
      <c r="AB1123" t="s">
        <v>736</v>
      </c>
    </row>
    <row r="1124" spans="1:28" hidden="1" x14ac:dyDescent="0.25">
      <c r="A1124" s="18" t="s">
        <v>277</v>
      </c>
      <c r="B1124" s="17" t="s">
        <v>305</v>
      </c>
      <c r="C1124">
        <v>96</v>
      </c>
      <c r="D1124">
        <v>8</v>
      </c>
      <c r="E1124" s="29" t="str">
        <f>VLOOKUP(U1124, method!$A$1:$B$15, 2, 0)</f>
        <v>留後</v>
      </c>
      <c r="F1124">
        <v>11</v>
      </c>
      <c r="G1124">
        <v>125</v>
      </c>
      <c r="H1124" s="46">
        <v>1400</v>
      </c>
      <c r="I1124" s="16" t="s">
        <v>71</v>
      </c>
      <c r="J1124">
        <v>1</v>
      </c>
      <c r="K1124">
        <v>24.41</v>
      </c>
      <c r="L1124">
        <v>7</v>
      </c>
      <c r="M1124">
        <v>5</v>
      </c>
      <c r="N1124">
        <v>23</v>
      </c>
      <c r="O1124" t="s">
        <v>551</v>
      </c>
      <c r="P1124" s="36" t="s">
        <v>698</v>
      </c>
      <c r="Q1124">
        <v>3</v>
      </c>
      <c r="R1124">
        <v>72</v>
      </c>
      <c r="S1124" s="15" t="s">
        <v>34</v>
      </c>
      <c r="T1124" t="s">
        <v>473</v>
      </c>
      <c r="U1124">
        <v>11</v>
      </c>
      <c r="V1124">
        <v>12</v>
      </c>
      <c r="W1124">
        <v>9</v>
      </c>
      <c r="X1124">
        <v>8</v>
      </c>
      <c r="AA1124">
        <v>1204</v>
      </c>
      <c r="AB1124" t="s">
        <v>743</v>
      </c>
    </row>
    <row r="1125" spans="1:28" hidden="1" x14ac:dyDescent="0.25">
      <c r="A1125" s="18" t="s">
        <v>277</v>
      </c>
      <c r="B1125" s="17" t="s">
        <v>305</v>
      </c>
      <c r="C1125">
        <v>78</v>
      </c>
      <c r="D1125">
        <v>9</v>
      </c>
      <c r="E1125" s="26" t="str">
        <f>VLOOKUP(U1125, method!$A$1:$B$15, 2, 0)</f>
        <v>放頭</v>
      </c>
      <c r="F1125">
        <v>4</v>
      </c>
      <c r="G1125">
        <v>129</v>
      </c>
      <c r="H1125" s="46">
        <v>1200</v>
      </c>
      <c r="I1125" s="25" t="s">
        <v>120</v>
      </c>
      <c r="J1125">
        <v>1</v>
      </c>
      <c r="K1125">
        <v>11.92</v>
      </c>
      <c r="L1125">
        <v>6</v>
      </c>
      <c r="M1125">
        <v>4</v>
      </c>
      <c r="N1125">
        <v>23</v>
      </c>
      <c r="O1125" s="31" t="s">
        <v>439</v>
      </c>
      <c r="P1125" s="36" t="s">
        <v>440</v>
      </c>
      <c r="Q1125">
        <v>3</v>
      </c>
      <c r="R1125">
        <v>74</v>
      </c>
      <c r="S1125" s="15" t="s">
        <v>34</v>
      </c>
      <c r="T1125" t="s">
        <v>461</v>
      </c>
      <c r="U1125">
        <v>2</v>
      </c>
      <c r="V1125">
        <v>3</v>
      </c>
      <c r="W1125">
        <v>9</v>
      </c>
      <c r="AA1125">
        <v>1187</v>
      </c>
      <c r="AB1125" t="s">
        <v>1601</v>
      </c>
    </row>
    <row r="1126" spans="1:28" hidden="1" x14ac:dyDescent="0.25">
      <c r="A1126" s="18" t="s">
        <v>277</v>
      </c>
      <c r="B1126" s="17" t="s">
        <v>305</v>
      </c>
      <c r="C1126">
        <v>113</v>
      </c>
      <c r="D1126">
        <v>14</v>
      </c>
      <c r="E1126" s="26" t="str">
        <f>VLOOKUP(U1126, method!$A$1:$B$15, 2, 0)</f>
        <v>放頭</v>
      </c>
      <c r="F1126">
        <v>14</v>
      </c>
      <c r="G1126">
        <v>131</v>
      </c>
      <c r="H1126" s="34">
        <v>1600</v>
      </c>
      <c r="I1126" s="25" t="s">
        <v>120</v>
      </c>
      <c r="J1126">
        <v>1</v>
      </c>
      <c r="K1126">
        <v>37.119999999999997</v>
      </c>
      <c r="L1126">
        <v>5</v>
      </c>
      <c r="M1126">
        <v>2</v>
      </c>
      <c r="N1126">
        <v>23</v>
      </c>
      <c r="O1126" t="s">
        <v>469</v>
      </c>
      <c r="P1126" s="35" t="s">
        <v>455</v>
      </c>
      <c r="Q1126">
        <v>3</v>
      </c>
      <c r="R1126">
        <v>76</v>
      </c>
      <c r="S1126" s="15" t="s">
        <v>34</v>
      </c>
      <c r="T1126" t="s">
        <v>1235</v>
      </c>
      <c r="U1126">
        <v>2</v>
      </c>
      <c r="V1126">
        <v>2</v>
      </c>
      <c r="W1126">
        <v>4</v>
      </c>
      <c r="X1126">
        <v>14</v>
      </c>
      <c r="AA1126">
        <v>1206</v>
      </c>
      <c r="AB1126" t="s">
        <v>307</v>
      </c>
    </row>
    <row r="1127" spans="1:28" hidden="1" x14ac:dyDescent="0.25">
      <c r="A1127" s="18" t="s">
        <v>277</v>
      </c>
      <c r="B1127" s="17" t="s">
        <v>305</v>
      </c>
      <c r="C1127">
        <v>138</v>
      </c>
      <c r="D1127">
        <v>14</v>
      </c>
      <c r="E1127" s="29" t="str">
        <f>VLOOKUP(U1127, method!$A$1:$B$15, 2, 0)</f>
        <v>留後</v>
      </c>
      <c r="F1127">
        <v>12</v>
      </c>
      <c r="G1127">
        <v>126</v>
      </c>
      <c r="H1127" s="34">
        <v>1600</v>
      </c>
      <c r="I1127" s="21" t="s">
        <v>541</v>
      </c>
      <c r="J1127">
        <v>1</v>
      </c>
      <c r="K1127">
        <v>36.61</v>
      </c>
      <c r="L1127">
        <v>29</v>
      </c>
      <c r="M1127">
        <v>1</v>
      </c>
      <c r="N1127">
        <v>23</v>
      </c>
      <c r="O1127" t="s">
        <v>491</v>
      </c>
      <c r="P1127" s="35" t="s">
        <v>455</v>
      </c>
      <c r="Q1127" t="s">
        <v>1314</v>
      </c>
      <c r="R1127">
        <v>77</v>
      </c>
      <c r="S1127" s="15" t="s">
        <v>34</v>
      </c>
      <c r="T1127" t="s">
        <v>501</v>
      </c>
      <c r="U1127">
        <v>13</v>
      </c>
      <c r="V1127">
        <v>14</v>
      </c>
      <c r="W1127">
        <v>14</v>
      </c>
      <c r="X1127">
        <v>14</v>
      </c>
      <c r="AA1127">
        <v>1214</v>
      </c>
      <c r="AB1127" t="s">
        <v>307</v>
      </c>
    </row>
    <row r="1128" spans="1:28" hidden="1" x14ac:dyDescent="0.25">
      <c r="A1128" s="18" t="s">
        <v>277</v>
      </c>
      <c r="B1128" s="17" t="s">
        <v>305</v>
      </c>
      <c r="C1128">
        <v>240</v>
      </c>
      <c r="D1128">
        <v>7</v>
      </c>
      <c r="E1128" s="29" t="str">
        <f>VLOOKUP(U1128, method!$A$1:$B$15, 2, 0)</f>
        <v>留後</v>
      </c>
      <c r="F1128">
        <v>8</v>
      </c>
      <c r="G1128">
        <v>129</v>
      </c>
      <c r="H1128" s="34">
        <v>1600</v>
      </c>
      <c r="I1128" s="21" t="s">
        <v>541</v>
      </c>
      <c r="J1128">
        <v>1</v>
      </c>
      <c r="K1128">
        <v>34.76</v>
      </c>
      <c r="L1128">
        <v>8</v>
      </c>
      <c r="M1128">
        <v>1</v>
      </c>
      <c r="N1128">
        <v>23</v>
      </c>
      <c r="O1128" t="s">
        <v>631</v>
      </c>
      <c r="P1128" s="35" t="s">
        <v>455</v>
      </c>
      <c r="Q1128" t="s">
        <v>777</v>
      </c>
      <c r="R1128">
        <v>78</v>
      </c>
      <c r="S1128" s="15" t="s">
        <v>34</v>
      </c>
      <c r="T1128" s="10">
        <v>2</v>
      </c>
      <c r="U1128">
        <v>11</v>
      </c>
      <c r="V1128">
        <v>12</v>
      </c>
      <c r="W1128">
        <v>10</v>
      </c>
      <c r="X1128">
        <v>7</v>
      </c>
      <c r="AA1128">
        <v>1218</v>
      </c>
      <c r="AB1128" t="s">
        <v>1605</v>
      </c>
    </row>
    <row r="1129" spans="1:28" hidden="1" x14ac:dyDescent="0.25">
      <c r="A1129" s="18" t="s">
        <v>277</v>
      </c>
      <c r="B1129" s="17" t="s">
        <v>305</v>
      </c>
      <c r="C1129">
        <v>208</v>
      </c>
      <c r="D1129">
        <v>10</v>
      </c>
      <c r="E1129" s="28" t="str">
        <f>VLOOKUP(U1129, method!$A$1:$B$15, 2, 0)</f>
        <v>中前</v>
      </c>
      <c r="F1129">
        <v>1</v>
      </c>
      <c r="G1129">
        <v>135</v>
      </c>
      <c r="H1129" s="46">
        <v>1400</v>
      </c>
      <c r="I1129" s="18" t="s">
        <v>201</v>
      </c>
      <c r="J1129">
        <v>1</v>
      </c>
      <c r="K1129">
        <v>22.29</v>
      </c>
      <c r="L1129">
        <v>24</v>
      </c>
      <c r="M1129">
        <v>12</v>
      </c>
      <c r="N1129">
        <v>22</v>
      </c>
      <c r="O1129" t="s">
        <v>551</v>
      </c>
      <c r="P1129" s="35" t="s">
        <v>436</v>
      </c>
      <c r="Q1129">
        <v>3</v>
      </c>
      <c r="R1129">
        <v>80</v>
      </c>
      <c r="S1129" s="15" t="s">
        <v>34</v>
      </c>
      <c r="T1129" t="s">
        <v>546</v>
      </c>
      <c r="U1129">
        <v>6</v>
      </c>
      <c r="V1129">
        <v>7</v>
      </c>
      <c r="W1129">
        <v>8</v>
      </c>
      <c r="X1129">
        <v>10</v>
      </c>
      <c r="AA1129">
        <v>1221</v>
      </c>
      <c r="AB1129" t="s">
        <v>1606</v>
      </c>
    </row>
    <row r="1130" spans="1:28" hidden="1" x14ac:dyDescent="0.25">
      <c r="A1130" s="18" t="s">
        <v>277</v>
      </c>
      <c r="B1130" s="17" t="s">
        <v>305</v>
      </c>
      <c r="C1130">
        <v>157</v>
      </c>
      <c r="D1130">
        <v>13</v>
      </c>
      <c r="E1130" s="29" t="str">
        <f>VLOOKUP(U1130, method!$A$1:$B$15, 2, 0)</f>
        <v>留後</v>
      </c>
      <c r="F1130">
        <v>3</v>
      </c>
      <c r="G1130">
        <v>135</v>
      </c>
      <c r="H1130" s="46">
        <v>1400</v>
      </c>
      <c r="I1130" s="17" t="s">
        <v>1179</v>
      </c>
      <c r="J1130">
        <v>1</v>
      </c>
      <c r="K1130">
        <v>24.36</v>
      </c>
      <c r="L1130">
        <v>4</v>
      </c>
      <c r="M1130">
        <v>12</v>
      </c>
      <c r="N1130">
        <v>22</v>
      </c>
      <c r="O1130" t="s">
        <v>631</v>
      </c>
      <c r="P1130" s="35" t="s">
        <v>436</v>
      </c>
      <c r="Q1130">
        <v>3</v>
      </c>
      <c r="R1130">
        <v>80</v>
      </c>
      <c r="S1130" s="15" t="s">
        <v>34</v>
      </c>
      <c r="T1130" t="s">
        <v>1607</v>
      </c>
      <c r="U1130">
        <v>11</v>
      </c>
      <c r="V1130">
        <v>10</v>
      </c>
      <c r="W1130">
        <v>11</v>
      </c>
      <c r="X1130">
        <v>13</v>
      </c>
      <c r="AA1130">
        <v>1225</v>
      </c>
      <c r="AB1130" t="s">
        <v>1609</v>
      </c>
    </row>
    <row r="1131" spans="1:28" hidden="1" x14ac:dyDescent="0.25">
      <c r="A1131" s="18" t="s">
        <v>277</v>
      </c>
      <c r="B1131" s="18" t="s">
        <v>309</v>
      </c>
      <c r="C1131">
        <v>106</v>
      </c>
      <c r="D1131">
        <v>12</v>
      </c>
      <c r="E1131" s="29" t="str">
        <f>VLOOKUP(U1131, method!$A$1:$B$15, 2, 0)</f>
        <v>留後</v>
      </c>
      <c r="F1131">
        <v>11</v>
      </c>
      <c r="G1131">
        <v>124</v>
      </c>
      <c r="H1131" s="46">
        <v>1200</v>
      </c>
      <c r="I1131" s="23" t="s">
        <v>39</v>
      </c>
      <c r="J1131">
        <v>1</v>
      </c>
      <c r="K1131">
        <v>12.16</v>
      </c>
      <c r="L1131">
        <v>4</v>
      </c>
      <c r="M1131">
        <v>6</v>
      </c>
      <c r="N1131">
        <v>25</v>
      </c>
      <c r="O1131" s="31" t="s">
        <v>439</v>
      </c>
      <c r="P1131" s="36" t="s">
        <v>440</v>
      </c>
      <c r="Q1131">
        <v>3</v>
      </c>
      <c r="R1131">
        <v>65</v>
      </c>
      <c r="S1131" s="17" t="s">
        <v>68</v>
      </c>
      <c r="T1131" t="s">
        <v>567</v>
      </c>
      <c r="U1131">
        <v>12</v>
      </c>
      <c r="V1131">
        <v>12</v>
      </c>
      <c r="W1131">
        <v>12</v>
      </c>
      <c r="AA1131">
        <v>1139</v>
      </c>
      <c r="AB1131" t="s">
        <v>875</v>
      </c>
    </row>
    <row r="1132" spans="1:28" hidden="1" x14ac:dyDescent="0.25">
      <c r="A1132" s="18" t="s">
        <v>277</v>
      </c>
      <c r="B1132" s="19" t="s">
        <v>312</v>
      </c>
      <c r="C1132">
        <v>6.3</v>
      </c>
      <c r="D1132" s="33">
        <v>3</v>
      </c>
      <c r="E1132" s="26" t="str">
        <f>VLOOKUP(U1132, method!$A$1:$B$15, 2, 0)</f>
        <v>放頭</v>
      </c>
      <c r="F1132">
        <v>1</v>
      </c>
      <c r="G1132">
        <v>123</v>
      </c>
      <c r="H1132" s="44">
        <v>1650</v>
      </c>
      <c r="I1132" s="15" t="s">
        <v>391</v>
      </c>
      <c r="J1132">
        <v>1</v>
      </c>
      <c r="K1132">
        <v>40.03</v>
      </c>
      <c r="L1132">
        <v>11</v>
      </c>
      <c r="M1132">
        <v>6</v>
      </c>
      <c r="N1132">
        <v>25</v>
      </c>
      <c r="O1132" s="30" t="s">
        <v>445</v>
      </c>
      <c r="P1132" s="35" t="s">
        <v>436</v>
      </c>
      <c r="Q1132">
        <v>3</v>
      </c>
      <c r="R1132">
        <v>63</v>
      </c>
      <c r="S1132" s="25" t="s">
        <v>89</v>
      </c>
      <c r="T1132" s="10" t="s">
        <v>488</v>
      </c>
      <c r="U1132">
        <v>3</v>
      </c>
      <c r="V1132">
        <v>3</v>
      </c>
      <c r="W1132">
        <v>4</v>
      </c>
      <c r="X1132">
        <v>3</v>
      </c>
      <c r="AA1132">
        <v>1166</v>
      </c>
      <c r="AB1132" t="s">
        <v>113</v>
      </c>
    </row>
    <row r="1133" spans="1:28" hidden="1" x14ac:dyDescent="0.25">
      <c r="A1133" s="18" t="s">
        <v>277</v>
      </c>
      <c r="B1133" s="19" t="s">
        <v>312</v>
      </c>
      <c r="C1133">
        <v>6</v>
      </c>
      <c r="D1133" s="34">
        <v>4</v>
      </c>
      <c r="E1133" s="28" t="str">
        <f>VLOOKUP(U1133, method!$A$1:$B$15, 2, 0)</f>
        <v>中前</v>
      </c>
      <c r="F1133">
        <v>6</v>
      </c>
      <c r="G1133">
        <v>120</v>
      </c>
      <c r="H1133" s="44">
        <v>1650</v>
      </c>
      <c r="I1133" s="15" t="s">
        <v>391</v>
      </c>
      <c r="J1133">
        <v>1</v>
      </c>
      <c r="K1133">
        <v>39.090000000000003</v>
      </c>
      <c r="L1133">
        <v>28</v>
      </c>
      <c r="M1133">
        <v>5</v>
      </c>
      <c r="N1133">
        <v>25</v>
      </c>
      <c r="O1133" s="31" t="s">
        <v>451</v>
      </c>
      <c r="P1133" s="35" t="s">
        <v>436</v>
      </c>
      <c r="Q1133">
        <v>3</v>
      </c>
      <c r="R1133">
        <v>65</v>
      </c>
      <c r="S1133" s="25" t="s">
        <v>89</v>
      </c>
      <c r="T1133" s="10">
        <v>2</v>
      </c>
      <c r="U1133">
        <v>6</v>
      </c>
      <c r="V1133">
        <v>5</v>
      </c>
      <c r="W1133">
        <v>5</v>
      </c>
      <c r="X1133">
        <v>4</v>
      </c>
      <c r="AA1133">
        <v>1173</v>
      </c>
      <c r="AB1133" t="s">
        <v>113</v>
      </c>
    </row>
    <row r="1134" spans="1:28" hidden="1" x14ac:dyDescent="0.25">
      <c r="A1134" s="18" t="s">
        <v>277</v>
      </c>
      <c r="B1134" s="19" t="s">
        <v>312</v>
      </c>
      <c r="C1134">
        <v>16</v>
      </c>
      <c r="D1134" s="33">
        <v>3</v>
      </c>
      <c r="E1134" s="26" t="str">
        <f>VLOOKUP(U1134, method!$A$1:$B$15, 2, 0)</f>
        <v>放頭</v>
      </c>
      <c r="F1134">
        <v>10</v>
      </c>
      <c r="G1134">
        <v>122</v>
      </c>
      <c r="H1134" s="46">
        <v>1800</v>
      </c>
      <c r="I1134" s="15" t="s">
        <v>391</v>
      </c>
      <c r="J1134">
        <v>1</v>
      </c>
      <c r="K1134">
        <v>49.44</v>
      </c>
      <c r="L1134">
        <v>14</v>
      </c>
      <c r="M1134">
        <v>5</v>
      </c>
      <c r="N1134">
        <v>25</v>
      </c>
      <c r="O1134" s="30" t="s">
        <v>445</v>
      </c>
      <c r="P1134" s="35" t="s">
        <v>436</v>
      </c>
      <c r="Q1134">
        <v>3</v>
      </c>
      <c r="R1134">
        <v>65</v>
      </c>
      <c r="S1134" s="25" t="s">
        <v>89</v>
      </c>
      <c r="T1134" s="10" t="s">
        <v>526</v>
      </c>
      <c r="U1134">
        <v>1</v>
      </c>
      <c r="V1134">
        <v>2</v>
      </c>
      <c r="W1134">
        <v>2</v>
      </c>
      <c r="X1134">
        <v>1</v>
      </c>
      <c r="Y1134">
        <v>3</v>
      </c>
      <c r="AA1134">
        <v>1173</v>
      </c>
      <c r="AB1134" t="s">
        <v>113</v>
      </c>
    </row>
    <row r="1135" spans="1:28" hidden="1" x14ac:dyDescent="0.25">
      <c r="A1135" s="18" t="s">
        <v>277</v>
      </c>
      <c r="B1135" s="19" t="s">
        <v>312</v>
      </c>
      <c r="C1135">
        <v>10</v>
      </c>
      <c r="D1135">
        <v>6</v>
      </c>
      <c r="E1135" s="28" t="str">
        <f>VLOOKUP(U1135, method!$A$1:$B$15, 2, 0)</f>
        <v>中前</v>
      </c>
      <c r="F1135">
        <v>5</v>
      </c>
      <c r="G1135">
        <v>122</v>
      </c>
      <c r="H1135" s="44">
        <v>1650</v>
      </c>
      <c r="I1135" s="20" t="s">
        <v>56</v>
      </c>
      <c r="J1135">
        <v>1</v>
      </c>
      <c r="K1135">
        <v>39.67</v>
      </c>
      <c r="L1135">
        <v>7</v>
      </c>
      <c r="M1135">
        <v>5</v>
      </c>
      <c r="N1135">
        <v>25</v>
      </c>
      <c r="O1135" s="31" t="s">
        <v>439</v>
      </c>
      <c r="P1135" s="35" t="s">
        <v>455</v>
      </c>
      <c r="Q1135">
        <v>3</v>
      </c>
      <c r="R1135">
        <v>67</v>
      </c>
      <c r="S1135" s="25" t="s">
        <v>89</v>
      </c>
      <c r="T1135" t="s">
        <v>495</v>
      </c>
      <c r="U1135">
        <v>4</v>
      </c>
      <c r="V1135">
        <v>4</v>
      </c>
      <c r="W1135">
        <v>4</v>
      </c>
      <c r="X1135">
        <v>6</v>
      </c>
      <c r="AA1135">
        <v>1163</v>
      </c>
      <c r="AB1135" t="s">
        <v>113</v>
      </c>
    </row>
    <row r="1136" spans="1:28" hidden="1" x14ac:dyDescent="0.25">
      <c r="A1136" s="18" t="s">
        <v>277</v>
      </c>
      <c r="B1136" s="19" t="s">
        <v>312</v>
      </c>
      <c r="C1136">
        <v>10</v>
      </c>
      <c r="D1136">
        <v>9</v>
      </c>
      <c r="E1136" s="26" t="str">
        <f>VLOOKUP(U1136, method!$A$1:$B$15, 2, 0)</f>
        <v>放頭</v>
      </c>
      <c r="F1136">
        <v>7</v>
      </c>
      <c r="G1136">
        <v>119</v>
      </c>
      <c r="H1136" s="44">
        <v>1650</v>
      </c>
      <c r="I1136" s="15" t="s">
        <v>441</v>
      </c>
      <c r="J1136">
        <v>1</v>
      </c>
      <c r="K1136">
        <v>39.78</v>
      </c>
      <c r="L1136">
        <v>19</v>
      </c>
      <c r="M1136">
        <v>3</v>
      </c>
      <c r="N1136">
        <v>25</v>
      </c>
      <c r="O1136" s="30" t="s">
        <v>445</v>
      </c>
      <c r="P1136" s="35" t="s">
        <v>436</v>
      </c>
      <c r="Q1136">
        <v>3</v>
      </c>
      <c r="R1136">
        <v>69</v>
      </c>
      <c r="S1136" s="25" t="s">
        <v>89</v>
      </c>
      <c r="T1136" t="s">
        <v>465</v>
      </c>
      <c r="U1136">
        <v>3</v>
      </c>
      <c r="V1136">
        <v>4</v>
      </c>
      <c r="W1136">
        <v>5</v>
      </c>
      <c r="X1136">
        <v>9</v>
      </c>
      <c r="AA1136">
        <v>1182</v>
      </c>
      <c r="AB1136" t="s">
        <v>113</v>
      </c>
    </row>
    <row r="1137" spans="1:28" hidden="1" x14ac:dyDescent="0.25">
      <c r="A1137" s="18" t="s">
        <v>277</v>
      </c>
      <c r="B1137" s="19" t="s">
        <v>312</v>
      </c>
      <c r="C1137">
        <v>6.7</v>
      </c>
      <c r="D1137" s="34">
        <v>4</v>
      </c>
      <c r="E1137" s="28" t="str">
        <f>VLOOKUP(U1137, method!$A$1:$B$15, 2, 0)</f>
        <v>中前</v>
      </c>
      <c r="F1137">
        <v>4</v>
      </c>
      <c r="G1137">
        <v>129</v>
      </c>
      <c r="H1137" s="44">
        <v>1650</v>
      </c>
      <c r="I1137" s="15" t="s">
        <v>391</v>
      </c>
      <c r="J1137">
        <v>1</v>
      </c>
      <c r="K1137">
        <v>39.85</v>
      </c>
      <c r="L1137">
        <v>5</v>
      </c>
      <c r="M1137">
        <v>3</v>
      </c>
      <c r="N1137">
        <v>25</v>
      </c>
      <c r="O1137" s="31" t="s">
        <v>451</v>
      </c>
      <c r="P1137" s="35" t="s">
        <v>455</v>
      </c>
      <c r="Q1137">
        <v>3</v>
      </c>
      <c r="R1137">
        <v>69</v>
      </c>
      <c r="S1137" s="25" t="s">
        <v>89</v>
      </c>
      <c r="T1137" s="10" t="s">
        <v>526</v>
      </c>
      <c r="U1137">
        <v>5</v>
      </c>
      <c r="V1137">
        <v>5</v>
      </c>
      <c r="W1137">
        <v>5</v>
      </c>
      <c r="X1137">
        <v>4</v>
      </c>
      <c r="AA1137">
        <v>1177</v>
      </c>
      <c r="AB1137" t="s">
        <v>113</v>
      </c>
    </row>
    <row r="1138" spans="1:28" hidden="1" x14ac:dyDescent="0.25">
      <c r="A1138" s="18" t="s">
        <v>277</v>
      </c>
      <c r="B1138" s="19" t="s">
        <v>312</v>
      </c>
      <c r="C1138">
        <v>17</v>
      </c>
      <c r="D1138" s="34">
        <v>5</v>
      </c>
      <c r="E1138" s="26" t="str">
        <f>VLOOKUP(U1138, method!$A$1:$B$15, 2, 0)</f>
        <v>放頭</v>
      </c>
      <c r="F1138">
        <v>3</v>
      </c>
      <c r="G1138">
        <v>122</v>
      </c>
      <c r="H1138" s="46">
        <v>1800</v>
      </c>
      <c r="I1138" s="18" t="s">
        <v>407</v>
      </c>
      <c r="J1138">
        <v>1</v>
      </c>
      <c r="K1138">
        <v>48.59</v>
      </c>
      <c r="L1138">
        <v>19</v>
      </c>
      <c r="M1138">
        <v>2</v>
      </c>
      <c r="N1138">
        <v>25</v>
      </c>
      <c r="O1138" s="30" t="s">
        <v>445</v>
      </c>
      <c r="P1138" s="35" t="s">
        <v>455</v>
      </c>
      <c r="Q1138">
        <v>3</v>
      </c>
      <c r="R1138">
        <v>71</v>
      </c>
      <c r="S1138" s="25" t="s">
        <v>89</v>
      </c>
      <c r="T1138" s="10" t="s">
        <v>442</v>
      </c>
      <c r="U1138">
        <v>3</v>
      </c>
      <c r="V1138">
        <v>3</v>
      </c>
      <c r="W1138">
        <v>3</v>
      </c>
      <c r="X1138">
        <v>3</v>
      </c>
      <c r="Y1138">
        <v>5</v>
      </c>
      <c r="AA1138">
        <v>1188</v>
      </c>
      <c r="AB1138" t="s">
        <v>113</v>
      </c>
    </row>
    <row r="1139" spans="1:28" hidden="1" x14ac:dyDescent="0.25">
      <c r="A1139" s="18" t="s">
        <v>277</v>
      </c>
      <c r="B1139" s="19" t="s">
        <v>312</v>
      </c>
      <c r="C1139">
        <v>49</v>
      </c>
      <c r="D1139">
        <v>10</v>
      </c>
      <c r="E1139" s="26" t="str">
        <f>VLOOKUP(U1139, method!$A$1:$B$15, 2, 0)</f>
        <v>放頭</v>
      </c>
      <c r="F1139">
        <v>13</v>
      </c>
      <c r="G1139">
        <v>117</v>
      </c>
      <c r="H1139" s="46">
        <v>2000</v>
      </c>
      <c r="I1139" s="15" t="s">
        <v>391</v>
      </c>
      <c r="J1139">
        <v>2</v>
      </c>
      <c r="K1139">
        <v>1.96</v>
      </c>
      <c r="L1139">
        <v>19</v>
      </c>
      <c r="M1139">
        <v>1</v>
      </c>
      <c r="N1139">
        <v>25</v>
      </c>
      <c r="O1139" t="s">
        <v>545</v>
      </c>
      <c r="P1139" s="35" t="s">
        <v>436</v>
      </c>
      <c r="Q1139">
        <v>2</v>
      </c>
      <c r="R1139">
        <v>73</v>
      </c>
      <c r="S1139" s="25" t="s">
        <v>89</v>
      </c>
      <c r="T1139" t="s">
        <v>465</v>
      </c>
      <c r="U1139">
        <v>1</v>
      </c>
      <c r="V1139">
        <v>1</v>
      </c>
      <c r="W1139">
        <v>1</v>
      </c>
      <c r="X1139">
        <v>1</v>
      </c>
      <c r="Y1139">
        <v>10</v>
      </c>
      <c r="AA1139">
        <v>1180</v>
      </c>
      <c r="AB1139" t="s">
        <v>113</v>
      </c>
    </row>
    <row r="1140" spans="1:28" hidden="1" x14ac:dyDescent="0.25">
      <c r="A1140" s="18" t="s">
        <v>277</v>
      </c>
      <c r="B1140" s="19" t="s">
        <v>312</v>
      </c>
      <c r="C1140">
        <v>14</v>
      </c>
      <c r="D1140">
        <v>7</v>
      </c>
      <c r="E1140" s="26" t="str">
        <f>VLOOKUP(U1140, method!$A$1:$B$15, 2, 0)</f>
        <v>放頭</v>
      </c>
      <c r="F1140">
        <v>6</v>
      </c>
      <c r="G1140">
        <v>129</v>
      </c>
      <c r="H1140" s="46">
        <v>1800</v>
      </c>
      <c r="I1140" s="17" t="s">
        <v>448</v>
      </c>
      <c r="J1140">
        <v>1</v>
      </c>
      <c r="K1140">
        <v>50.04</v>
      </c>
      <c r="L1140">
        <v>8</v>
      </c>
      <c r="M1140">
        <v>1</v>
      </c>
      <c r="N1140">
        <v>25</v>
      </c>
      <c r="O1140" s="31" t="s">
        <v>439</v>
      </c>
      <c r="P1140" s="35" t="s">
        <v>455</v>
      </c>
      <c r="Q1140">
        <v>3</v>
      </c>
      <c r="R1140">
        <v>75</v>
      </c>
      <c r="S1140" s="25" t="s">
        <v>89</v>
      </c>
      <c r="T1140">
        <v>3</v>
      </c>
      <c r="U1140">
        <v>2</v>
      </c>
      <c r="V1140">
        <v>3</v>
      </c>
      <c r="W1140">
        <v>3</v>
      </c>
      <c r="X1140">
        <v>3</v>
      </c>
      <c r="Y1140">
        <v>7</v>
      </c>
      <c r="AA1140">
        <v>1179</v>
      </c>
      <c r="AB1140" t="s">
        <v>113</v>
      </c>
    </row>
    <row r="1141" spans="1:28" hidden="1" x14ac:dyDescent="0.25">
      <c r="A1141" s="18" t="s">
        <v>277</v>
      </c>
      <c r="B1141" s="19" t="s">
        <v>312</v>
      </c>
      <c r="C1141">
        <v>47</v>
      </c>
      <c r="D1141" s="34">
        <v>5</v>
      </c>
      <c r="E1141" s="26" t="str">
        <f>VLOOKUP(U1141, method!$A$1:$B$15, 2, 0)</f>
        <v>放頭</v>
      </c>
      <c r="F1141">
        <v>12</v>
      </c>
      <c r="G1141">
        <v>131</v>
      </c>
      <c r="H1141" s="44">
        <v>1650</v>
      </c>
      <c r="I1141" s="15" t="s">
        <v>417</v>
      </c>
      <c r="J1141">
        <v>1</v>
      </c>
      <c r="K1141">
        <v>40.71</v>
      </c>
      <c r="L1141">
        <v>4</v>
      </c>
      <c r="M1141">
        <v>12</v>
      </c>
      <c r="N1141">
        <v>24</v>
      </c>
      <c r="O1141" s="31" t="s">
        <v>439</v>
      </c>
      <c r="P1141" s="35" t="s">
        <v>455</v>
      </c>
      <c r="Q1141">
        <v>3</v>
      </c>
      <c r="R1141">
        <v>75</v>
      </c>
      <c r="S1141" s="25" t="s">
        <v>89</v>
      </c>
      <c r="T1141" s="10" t="s">
        <v>526</v>
      </c>
      <c r="U1141">
        <v>2</v>
      </c>
      <c r="V1141">
        <v>2</v>
      </c>
      <c r="W1141">
        <v>2</v>
      </c>
      <c r="X1141">
        <v>5</v>
      </c>
      <c r="AA1141">
        <v>1164</v>
      </c>
      <c r="AB1141" t="s">
        <v>113</v>
      </c>
    </row>
    <row r="1142" spans="1:28" hidden="1" x14ac:dyDescent="0.25">
      <c r="A1142" s="18" t="s">
        <v>277</v>
      </c>
      <c r="B1142" s="19" t="s">
        <v>312</v>
      </c>
      <c r="C1142">
        <v>8.6999999999999993</v>
      </c>
      <c r="D1142" s="33">
        <v>2</v>
      </c>
      <c r="E1142" s="26" t="str">
        <f>VLOOKUP(U1142, method!$A$1:$B$15, 2, 0)</f>
        <v>放頭</v>
      </c>
      <c r="F1142">
        <v>3</v>
      </c>
      <c r="G1142">
        <v>129</v>
      </c>
      <c r="H1142" s="46">
        <v>1800</v>
      </c>
      <c r="I1142" s="17" t="s">
        <v>448</v>
      </c>
      <c r="J1142">
        <v>1</v>
      </c>
      <c r="K1142">
        <v>49.38</v>
      </c>
      <c r="L1142">
        <v>27</v>
      </c>
      <c r="M1142">
        <v>11</v>
      </c>
      <c r="N1142">
        <v>24</v>
      </c>
      <c r="O1142" s="31" t="s">
        <v>451</v>
      </c>
      <c r="P1142" s="35" t="s">
        <v>455</v>
      </c>
      <c r="Q1142">
        <v>3</v>
      </c>
      <c r="R1142">
        <v>73</v>
      </c>
      <c r="S1142" s="25" t="s">
        <v>89</v>
      </c>
      <c r="T1142" s="10" t="s">
        <v>762</v>
      </c>
      <c r="U1142">
        <v>3</v>
      </c>
      <c r="V1142">
        <v>3</v>
      </c>
      <c r="W1142">
        <v>3</v>
      </c>
      <c r="X1142">
        <v>3</v>
      </c>
      <c r="Y1142">
        <v>2</v>
      </c>
      <c r="AA1142">
        <v>1171</v>
      </c>
      <c r="AB1142" t="s">
        <v>113</v>
      </c>
    </row>
    <row r="1143" spans="1:28" hidden="1" x14ac:dyDescent="0.25">
      <c r="A1143" s="18" t="s">
        <v>277</v>
      </c>
      <c r="B1143" s="19" t="s">
        <v>312</v>
      </c>
      <c r="C1143">
        <v>21</v>
      </c>
      <c r="D1143">
        <v>10</v>
      </c>
      <c r="E1143" s="26" t="str">
        <f>VLOOKUP(U1143, method!$A$1:$B$15, 2, 0)</f>
        <v>放頭</v>
      </c>
      <c r="F1143">
        <v>6</v>
      </c>
      <c r="G1143">
        <v>130</v>
      </c>
      <c r="H1143" s="44">
        <v>1650</v>
      </c>
      <c r="I1143" s="20" t="s">
        <v>56</v>
      </c>
      <c r="J1143">
        <v>1</v>
      </c>
      <c r="K1143">
        <v>44.43</v>
      </c>
      <c r="L1143">
        <v>30</v>
      </c>
      <c r="M1143">
        <v>10</v>
      </c>
      <c r="N1143">
        <v>24</v>
      </c>
      <c r="O1143" s="31" t="s">
        <v>451</v>
      </c>
      <c r="P1143" s="35" t="s">
        <v>455</v>
      </c>
      <c r="Q1143">
        <v>3</v>
      </c>
      <c r="R1143">
        <v>73</v>
      </c>
      <c r="S1143" s="25" t="s">
        <v>89</v>
      </c>
      <c r="T1143" t="s">
        <v>1615</v>
      </c>
      <c r="U1143">
        <v>3</v>
      </c>
      <c r="V1143">
        <v>4</v>
      </c>
      <c r="W1143">
        <v>4</v>
      </c>
      <c r="X1143">
        <v>10</v>
      </c>
      <c r="AA1143">
        <v>1160</v>
      </c>
      <c r="AB1143" t="s">
        <v>113</v>
      </c>
    </row>
    <row r="1144" spans="1:28" hidden="1" x14ac:dyDescent="0.25">
      <c r="A1144" s="18" t="s">
        <v>277</v>
      </c>
      <c r="B1144" s="19" t="s">
        <v>312</v>
      </c>
      <c r="C1144">
        <v>7.2</v>
      </c>
      <c r="D1144">
        <v>6</v>
      </c>
      <c r="E1144" s="26" t="str">
        <f>VLOOKUP(U1144, method!$A$1:$B$15, 2, 0)</f>
        <v>放頭</v>
      </c>
      <c r="F1144">
        <v>9</v>
      </c>
      <c r="G1144">
        <v>130</v>
      </c>
      <c r="H1144" s="44">
        <v>1650</v>
      </c>
      <c r="I1144" s="18" t="s">
        <v>12</v>
      </c>
      <c r="J1144">
        <v>1</v>
      </c>
      <c r="K1144">
        <v>40.020000000000003</v>
      </c>
      <c r="L1144">
        <v>25</v>
      </c>
      <c r="M1144">
        <v>9</v>
      </c>
      <c r="N1144">
        <v>24</v>
      </c>
      <c r="O1144" s="31" t="s">
        <v>435</v>
      </c>
      <c r="P1144" s="35" t="s">
        <v>455</v>
      </c>
      <c r="Q1144">
        <v>3</v>
      </c>
      <c r="R1144">
        <v>73</v>
      </c>
      <c r="S1144" s="25" t="s">
        <v>89</v>
      </c>
      <c r="T1144">
        <v>3</v>
      </c>
      <c r="U1144">
        <v>3</v>
      </c>
      <c r="V1144">
        <v>2</v>
      </c>
      <c r="W1144">
        <v>4</v>
      </c>
      <c r="X1144">
        <v>6</v>
      </c>
      <c r="AA1144">
        <v>1156</v>
      </c>
      <c r="AB1144" t="s">
        <v>113</v>
      </c>
    </row>
    <row r="1145" spans="1:28" hidden="1" x14ac:dyDescent="0.25">
      <c r="A1145" s="18" t="s">
        <v>277</v>
      </c>
      <c r="B1145" s="19" t="s">
        <v>312</v>
      </c>
      <c r="C1145">
        <v>16</v>
      </c>
      <c r="D1145" s="33">
        <v>2</v>
      </c>
      <c r="E1145" s="26" t="str">
        <f>VLOOKUP(U1145, method!$A$1:$B$15, 2, 0)</f>
        <v>放頭</v>
      </c>
      <c r="F1145">
        <v>4</v>
      </c>
      <c r="G1145">
        <v>128</v>
      </c>
      <c r="H1145" s="44">
        <v>1650</v>
      </c>
      <c r="I1145" s="20" t="s">
        <v>56</v>
      </c>
      <c r="J1145">
        <v>1</v>
      </c>
      <c r="K1145">
        <v>41.14</v>
      </c>
      <c r="L1145">
        <v>11</v>
      </c>
      <c r="M1145">
        <v>9</v>
      </c>
      <c r="N1145">
        <v>24</v>
      </c>
      <c r="O1145" s="31" t="s">
        <v>439</v>
      </c>
      <c r="P1145" s="35" t="s">
        <v>455</v>
      </c>
      <c r="Q1145">
        <v>3</v>
      </c>
      <c r="R1145">
        <v>72</v>
      </c>
      <c r="S1145" s="25" t="s">
        <v>89</v>
      </c>
      <c r="T1145" s="10" t="s">
        <v>376</v>
      </c>
      <c r="U1145">
        <v>3</v>
      </c>
      <c r="V1145">
        <v>3</v>
      </c>
      <c r="W1145">
        <v>3</v>
      </c>
      <c r="X1145">
        <v>2</v>
      </c>
      <c r="AA1145">
        <v>1141</v>
      </c>
      <c r="AB1145" t="s">
        <v>113</v>
      </c>
    </row>
    <row r="1146" spans="1:28" hidden="1" x14ac:dyDescent="0.25">
      <c r="A1146" s="18" t="s">
        <v>277</v>
      </c>
      <c r="B1146" s="19" t="s">
        <v>312</v>
      </c>
      <c r="C1146">
        <v>9</v>
      </c>
      <c r="D1146">
        <v>7</v>
      </c>
      <c r="E1146" s="29" t="str">
        <f>VLOOKUP(U1146, method!$A$1:$B$15, 2, 0)</f>
        <v>留後</v>
      </c>
      <c r="F1146">
        <v>6</v>
      </c>
      <c r="G1146">
        <v>125</v>
      </c>
      <c r="H1146" s="46">
        <v>1800</v>
      </c>
      <c r="I1146" s="17" t="s">
        <v>448</v>
      </c>
      <c r="J1146">
        <v>1</v>
      </c>
      <c r="K1146">
        <v>49.31</v>
      </c>
      <c r="L1146">
        <v>10</v>
      </c>
      <c r="M1146">
        <v>7</v>
      </c>
      <c r="N1146">
        <v>24</v>
      </c>
      <c r="O1146" s="30" t="s">
        <v>445</v>
      </c>
      <c r="P1146" s="35" t="s">
        <v>436</v>
      </c>
      <c r="Q1146">
        <v>3</v>
      </c>
      <c r="R1146">
        <v>72</v>
      </c>
      <c r="S1146" s="25" t="s">
        <v>89</v>
      </c>
      <c r="T1146" t="s">
        <v>456</v>
      </c>
      <c r="U1146">
        <v>12</v>
      </c>
      <c r="V1146">
        <v>12</v>
      </c>
      <c r="W1146">
        <v>12</v>
      </c>
      <c r="X1146">
        <v>9</v>
      </c>
      <c r="Y1146">
        <v>7</v>
      </c>
      <c r="AA1146">
        <v>1152</v>
      </c>
      <c r="AB1146" t="s">
        <v>113</v>
      </c>
    </row>
    <row r="1147" spans="1:28" hidden="1" x14ac:dyDescent="0.25">
      <c r="A1147" s="18" t="s">
        <v>277</v>
      </c>
      <c r="B1147" s="19" t="s">
        <v>312</v>
      </c>
      <c r="C1147">
        <v>10</v>
      </c>
      <c r="D1147" s="33">
        <v>3</v>
      </c>
      <c r="E1147" s="28" t="str">
        <f>VLOOKUP(U1147, method!$A$1:$B$15, 2, 0)</f>
        <v>中前</v>
      </c>
      <c r="F1147">
        <v>1</v>
      </c>
      <c r="G1147">
        <v>126</v>
      </c>
      <c r="H1147" s="46">
        <v>1800</v>
      </c>
      <c r="I1147" s="20" t="s">
        <v>56</v>
      </c>
      <c r="J1147">
        <v>1</v>
      </c>
      <c r="K1147">
        <v>47.5</v>
      </c>
      <c r="L1147">
        <v>8</v>
      </c>
      <c r="M1147">
        <v>6</v>
      </c>
      <c r="N1147">
        <v>24</v>
      </c>
      <c r="O1147" t="s">
        <v>532</v>
      </c>
      <c r="P1147" s="35" t="s">
        <v>455</v>
      </c>
      <c r="Q1147">
        <v>3</v>
      </c>
      <c r="R1147">
        <v>71</v>
      </c>
      <c r="S1147" s="25" t="s">
        <v>89</v>
      </c>
      <c r="T1147" s="10" t="s">
        <v>597</v>
      </c>
      <c r="U1147">
        <v>4</v>
      </c>
      <c r="V1147">
        <v>3</v>
      </c>
      <c r="W1147">
        <v>4</v>
      </c>
      <c r="X1147">
        <v>4</v>
      </c>
      <c r="Y1147">
        <v>3</v>
      </c>
      <c r="AA1147">
        <v>1141</v>
      </c>
      <c r="AB1147" t="s">
        <v>113</v>
      </c>
    </row>
    <row r="1148" spans="1:28" hidden="1" x14ac:dyDescent="0.25">
      <c r="A1148" s="18" t="s">
        <v>277</v>
      </c>
      <c r="B1148" s="19" t="s">
        <v>312</v>
      </c>
      <c r="C1148">
        <v>22</v>
      </c>
      <c r="D1148" s="34">
        <v>4</v>
      </c>
      <c r="E1148" s="28" t="str">
        <f>VLOOKUP(U1148, method!$A$1:$B$15, 2, 0)</f>
        <v>中前</v>
      </c>
      <c r="F1148">
        <v>7</v>
      </c>
      <c r="G1148">
        <v>121</v>
      </c>
      <c r="H1148" s="46">
        <v>2000</v>
      </c>
      <c r="I1148" s="17" t="s">
        <v>448</v>
      </c>
      <c r="J1148">
        <v>2</v>
      </c>
      <c r="K1148">
        <v>1.96</v>
      </c>
      <c r="L1148">
        <v>26</v>
      </c>
      <c r="M1148">
        <v>5</v>
      </c>
      <c r="N1148">
        <v>24</v>
      </c>
      <c r="O1148" t="s">
        <v>545</v>
      </c>
      <c r="P1148" s="35" t="s">
        <v>455</v>
      </c>
      <c r="Q1148">
        <v>3</v>
      </c>
      <c r="R1148">
        <v>71</v>
      </c>
      <c r="S1148" s="25" t="s">
        <v>89</v>
      </c>
      <c r="T1148" s="10">
        <v>2</v>
      </c>
      <c r="U1148">
        <v>6</v>
      </c>
      <c r="V1148">
        <v>2</v>
      </c>
      <c r="W1148">
        <v>2</v>
      </c>
      <c r="X1148">
        <v>2</v>
      </c>
      <c r="Y1148">
        <v>4</v>
      </c>
      <c r="AA1148">
        <v>1167</v>
      </c>
      <c r="AB1148" t="s">
        <v>113</v>
      </c>
    </row>
    <row r="1149" spans="1:28" hidden="1" x14ac:dyDescent="0.25">
      <c r="A1149" s="18" t="s">
        <v>277</v>
      </c>
      <c r="B1149" s="19" t="s">
        <v>312</v>
      </c>
      <c r="C1149">
        <v>24</v>
      </c>
      <c r="D1149">
        <v>8</v>
      </c>
      <c r="E1149" s="28" t="str">
        <f>VLOOKUP(U1149, method!$A$1:$B$15, 2, 0)</f>
        <v>中前</v>
      </c>
      <c r="F1149">
        <v>5</v>
      </c>
      <c r="G1149">
        <v>126</v>
      </c>
      <c r="H1149" s="44">
        <v>1650</v>
      </c>
      <c r="I1149" s="15" t="s">
        <v>391</v>
      </c>
      <c r="J1149">
        <v>1</v>
      </c>
      <c r="K1149">
        <v>39.659999999999997</v>
      </c>
      <c r="L1149">
        <v>11</v>
      </c>
      <c r="M1149">
        <v>5</v>
      </c>
      <c r="N1149">
        <v>24</v>
      </c>
      <c r="O1149" t="s">
        <v>511</v>
      </c>
      <c r="P1149" s="35" t="s">
        <v>455</v>
      </c>
      <c r="Q1149">
        <v>3</v>
      </c>
      <c r="R1149">
        <v>71</v>
      </c>
      <c r="S1149" s="25" t="s">
        <v>89</v>
      </c>
      <c r="T1149" t="s">
        <v>664</v>
      </c>
      <c r="U1149">
        <v>6</v>
      </c>
      <c r="V1149">
        <v>6</v>
      </c>
      <c r="W1149">
        <v>5</v>
      </c>
      <c r="X1149">
        <v>8</v>
      </c>
      <c r="AA1149">
        <v>1158</v>
      </c>
      <c r="AB1149" t="s">
        <v>113</v>
      </c>
    </row>
    <row r="1150" spans="1:28" hidden="1" x14ac:dyDescent="0.25">
      <c r="A1150" s="18" t="s">
        <v>277</v>
      </c>
      <c r="B1150" s="19" t="s">
        <v>312</v>
      </c>
      <c r="C1150">
        <v>19</v>
      </c>
      <c r="D1150">
        <v>6</v>
      </c>
      <c r="E1150" s="27" t="str">
        <f>VLOOKUP(U1150, method!$A$1:$B$15, 2, 0)</f>
        <v>中後</v>
      </c>
      <c r="F1150">
        <v>12</v>
      </c>
      <c r="G1150">
        <v>127</v>
      </c>
      <c r="H1150" s="44">
        <v>1650</v>
      </c>
      <c r="I1150" s="17" t="s">
        <v>448</v>
      </c>
      <c r="J1150">
        <v>1</v>
      </c>
      <c r="K1150">
        <v>41.35</v>
      </c>
      <c r="L1150">
        <v>17</v>
      </c>
      <c r="M1150">
        <v>4</v>
      </c>
      <c r="N1150">
        <v>24</v>
      </c>
      <c r="O1150" s="31" t="s">
        <v>435</v>
      </c>
      <c r="P1150" s="35" t="s">
        <v>455</v>
      </c>
      <c r="Q1150">
        <v>3</v>
      </c>
      <c r="R1150">
        <v>71</v>
      </c>
      <c r="S1150" s="25" t="s">
        <v>89</v>
      </c>
      <c r="T1150" t="s">
        <v>536</v>
      </c>
      <c r="U1150">
        <v>8</v>
      </c>
      <c r="V1150">
        <v>9</v>
      </c>
      <c r="W1150">
        <v>6</v>
      </c>
      <c r="X1150">
        <v>6</v>
      </c>
      <c r="AA1150">
        <v>1155</v>
      </c>
      <c r="AB1150" t="s">
        <v>113</v>
      </c>
    </row>
    <row r="1151" spans="1:28" hidden="1" x14ac:dyDescent="0.25">
      <c r="A1151" s="18" t="s">
        <v>277</v>
      </c>
      <c r="B1151" s="19" t="s">
        <v>312</v>
      </c>
      <c r="C1151">
        <v>8</v>
      </c>
      <c r="D1151" s="33">
        <v>1</v>
      </c>
      <c r="E1151" s="28" t="str">
        <f>VLOOKUP(U1151, method!$A$1:$B$15, 2, 0)</f>
        <v>中前</v>
      </c>
      <c r="F1151">
        <v>6</v>
      </c>
      <c r="G1151">
        <v>121</v>
      </c>
      <c r="H1151" s="44">
        <v>1650</v>
      </c>
      <c r="I1151" s="17" t="s">
        <v>448</v>
      </c>
      <c r="J1151">
        <v>1</v>
      </c>
      <c r="K1151">
        <v>41.31</v>
      </c>
      <c r="L1151">
        <v>20</v>
      </c>
      <c r="M1151">
        <v>3</v>
      </c>
      <c r="N1151">
        <v>24</v>
      </c>
      <c r="O1151" s="31" t="s">
        <v>451</v>
      </c>
      <c r="P1151" s="35" t="s">
        <v>455</v>
      </c>
      <c r="Q1151">
        <v>3</v>
      </c>
      <c r="R1151">
        <v>65</v>
      </c>
      <c r="S1151" s="25" t="s">
        <v>89</v>
      </c>
      <c r="T1151" s="10" t="s">
        <v>539</v>
      </c>
      <c r="U1151">
        <v>4</v>
      </c>
      <c r="V1151">
        <v>4</v>
      </c>
      <c r="W1151">
        <v>4</v>
      </c>
      <c r="X1151">
        <v>1</v>
      </c>
      <c r="AA1151">
        <v>1159</v>
      </c>
      <c r="AB1151" t="s">
        <v>113</v>
      </c>
    </row>
    <row r="1152" spans="1:28" hidden="1" x14ac:dyDescent="0.25">
      <c r="A1152" s="18" t="s">
        <v>277</v>
      </c>
      <c r="B1152" s="19" t="s">
        <v>312</v>
      </c>
      <c r="C1152">
        <v>11</v>
      </c>
      <c r="D1152" s="33">
        <v>1</v>
      </c>
      <c r="E1152" s="26" t="str">
        <f>VLOOKUP(U1152, method!$A$1:$B$15, 2, 0)</f>
        <v>放頭</v>
      </c>
      <c r="F1152">
        <v>2</v>
      </c>
      <c r="G1152">
        <v>132</v>
      </c>
      <c r="H1152" s="44">
        <v>1650</v>
      </c>
      <c r="I1152" s="17" t="s">
        <v>448</v>
      </c>
      <c r="J1152">
        <v>1</v>
      </c>
      <c r="K1152">
        <v>41.97</v>
      </c>
      <c r="L1152">
        <v>28</v>
      </c>
      <c r="M1152">
        <v>2</v>
      </c>
      <c r="N1152">
        <v>24</v>
      </c>
      <c r="O1152" s="31" t="s">
        <v>439</v>
      </c>
      <c r="P1152" s="35" t="s">
        <v>455</v>
      </c>
      <c r="Q1152">
        <v>4</v>
      </c>
      <c r="R1152">
        <v>59</v>
      </c>
      <c r="S1152" s="25" t="s">
        <v>89</v>
      </c>
      <c r="T1152" s="10" t="s">
        <v>488</v>
      </c>
      <c r="U1152">
        <v>3</v>
      </c>
      <c r="V1152">
        <v>3</v>
      </c>
      <c r="W1152">
        <v>4</v>
      </c>
      <c r="X1152">
        <v>1</v>
      </c>
      <c r="AA1152">
        <v>1158</v>
      </c>
      <c r="AB1152" t="s">
        <v>113</v>
      </c>
    </row>
    <row r="1153" spans="1:28" hidden="1" x14ac:dyDescent="0.25">
      <c r="A1153" s="18" t="s">
        <v>277</v>
      </c>
      <c r="B1153" s="19" t="s">
        <v>312</v>
      </c>
      <c r="C1153">
        <v>15</v>
      </c>
      <c r="D1153">
        <v>9</v>
      </c>
      <c r="E1153" s="26" t="str">
        <f>VLOOKUP(U1153, method!$A$1:$B$15, 2, 0)</f>
        <v>放頭</v>
      </c>
      <c r="F1153">
        <v>11</v>
      </c>
      <c r="G1153">
        <v>129</v>
      </c>
      <c r="H1153" s="46">
        <v>1800</v>
      </c>
      <c r="I1153" s="17" t="s">
        <v>512</v>
      </c>
      <c r="J1153">
        <v>1</v>
      </c>
      <c r="K1153">
        <v>50.74</v>
      </c>
      <c r="L1153">
        <v>24</v>
      </c>
      <c r="M1153">
        <v>1</v>
      </c>
      <c r="N1153">
        <v>24</v>
      </c>
      <c r="O1153" t="s">
        <v>511</v>
      </c>
      <c r="P1153" s="35" t="s">
        <v>455</v>
      </c>
      <c r="Q1153">
        <v>4</v>
      </c>
      <c r="R1153">
        <v>59</v>
      </c>
      <c r="S1153" s="25" t="s">
        <v>89</v>
      </c>
      <c r="T1153" t="s">
        <v>546</v>
      </c>
      <c r="U1153">
        <v>2</v>
      </c>
      <c r="V1153">
        <v>2</v>
      </c>
      <c r="W1153">
        <v>3</v>
      </c>
      <c r="X1153">
        <v>2</v>
      </c>
      <c r="Y1153">
        <v>9</v>
      </c>
      <c r="AA1153">
        <v>1173</v>
      </c>
      <c r="AB1153" t="s">
        <v>113</v>
      </c>
    </row>
    <row r="1154" spans="1:28" hidden="1" x14ac:dyDescent="0.25">
      <c r="A1154" s="18" t="s">
        <v>277</v>
      </c>
      <c r="B1154" s="19" t="s">
        <v>312</v>
      </c>
      <c r="C1154">
        <v>8.3000000000000007</v>
      </c>
      <c r="D1154" s="33">
        <v>3</v>
      </c>
      <c r="E1154" s="28" t="str">
        <f>VLOOKUP(U1154, method!$A$1:$B$15, 2, 0)</f>
        <v>中前</v>
      </c>
      <c r="F1154">
        <v>3</v>
      </c>
      <c r="G1154">
        <v>133</v>
      </c>
      <c r="H1154" s="44">
        <v>1650</v>
      </c>
      <c r="I1154" s="17" t="s">
        <v>448</v>
      </c>
      <c r="J1154">
        <v>1</v>
      </c>
      <c r="K1154">
        <v>40.94</v>
      </c>
      <c r="L1154">
        <v>10</v>
      </c>
      <c r="M1154">
        <v>1</v>
      </c>
      <c r="N1154">
        <v>24</v>
      </c>
      <c r="O1154" s="30" t="s">
        <v>445</v>
      </c>
      <c r="P1154" s="35" t="s">
        <v>455</v>
      </c>
      <c r="Q1154">
        <v>4</v>
      </c>
      <c r="R1154">
        <v>59</v>
      </c>
      <c r="S1154" s="25" t="s">
        <v>89</v>
      </c>
      <c r="T1154" s="10" t="s">
        <v>442</v>
      </c>
      <c r="U1154">
        <v>5</v>
      </c>
      <c r="V1154">
        <v>6</v>
      </c>
      <c r="W1154">
        <v>6</v>
      </c>
      <c r="X1154">
        <v>3</v>
      </c>
      <c r="AA1154">
        <v>1177</v>
      </c>
      <c r="AB1154" t="s">
        <v>113</v>
      </c>
    </row>
    <row r="1155" spans="1:28" hidden="1" x14ac:dyDescent="0.25">
      <c r="A1155" s="18" t="s">
        <v>277</v>
      </c>
      <c r="B1155" s="19" t="s">
        <v>312</v>
      </c>
      <c r="C1155">
        <v>13</v>
      </c>
      <c r="D1155" s="33">
        <v>1</v>
      </c>
      <c r="E1155" s="26" t="str">
        <f>VLOOKUP(U1155, method!$A$1:$B$15, 2, 0)</f>
        <v>放頭</v>
      </c>
      <c r="F1155">
        <v>10</v>
      </c>
      <c r="G1155">
        <v>127</v>
      </c>
      <c r="H1155" s="46">
        <v>1800</v>
      </c>
      <c r="I1155" s="17" t="s">
        <v>448</v>
      </c>
      <c r="J1155">
        <v>1</v>
      </c>
      <c r="K1155">
        <v>50.46</v>
      </c>
      <c r="L1155">
        <v>13</v>
      </c>
      <c r="M1155">
        <v>12</v>
      </c>
      <c r="N1155">
        <v>23</v>
      </c>
      <c r="O1155" s="30" t="s">
        <v>445</v>
      </c>
      <c r="P1155" s="35" t="s">
        <v>455</v>
      </c>
      <c r="Q1155">
        <v>4</v>
      </c>
      <c r="R1155">
        <v>54</v>
      </c>
      <c r="S1155" s="25" t="s">
        <v>89</v>
      </c>
      <c r="T1155" s="10" t="s">
        <v>613</v>
      </c>
      <c r="U1155">
        <v>2</v>
      </c>
      <c r="V1155">
        <v>3</v>
      </c>
      <c r="W1155">
        <v>4</v>
      </c>
      <c r="X1155">
        <v>3</v>
      </c>
      <c r="Y1155">
        <v>1</v>
      </c>
      <c r="AA1155">
        <v>1166</v>
      </c>
      <c r="AB1155" t="s">
        <v>113</v>
      </c>
    </row>
    <row r="1156" spans="1:28" hidden="1" x14ac:dyDescent="0.25">
      <c r="A1156" s="18" t="s">
        <v>277</v>
      </c>
      <c r="B1156" s="19" t="s">
        <v>312</v>
      </c>
      <c r="C1156">
        <v>14</v>
      </c>
      <c r="D1156" s="33">
        <v>1</v>
      </c>
      <c r="E1156" s="26" t="str">
        <f>VLOOKUP(U1156, method!$A$1:$B$15, 2, 0)</f>
        <v>放頭</v>
      </c>
      <c r="F1156">
        <v>2</v>
      </c>
      <c r="G1156">
        <v>121</v>
      </c>
      <c r="H1156" s="44">
        <v>1650</v>
      </c>
      <c r="I1156" s="14" t="s">
        <v>398</v>
      </c>
      <c r="J1156">
        <v>1</v>
      </c>
      <c r="K1156">
        <v>41.35</v>
      </c>
      <c r="L1156">
        <v>22</v>
      </c>
      <c r="M1156">
        <v>11</v>
      </c>
      <c r="N1156">
        <v>23</v>
      </c>
      <c r="O1156" s="31" t="s">
        <v>435</v>
      </c>
      <c r="P1156" s="35" t="s">
        <v>455</v>
      </c>
      <c r="Q1156">
        <v>4</v>
      </c>
      <c r="R1156">
        <v>49</v>
      </c>
      <c r="S1156" s="25" t="s">
        <v>89</v>
      </c>
      <c r="T1156" s="10" t="s">
        <v>376</v>
      </c>
      <c r="U1156">
        <v>1</v>
      </c>
      <c r="V1156">
        <v>3</v>
      </c>
      <c r="W1156">
        <v>3</v>
      </c>
      <c r="X1156">
        <v>1</v>
      </c>
      <c r="AA1156">
        <v>1161</v>
      </c>
      <c r="AB1156" t="s">
        <v>113</v>
      </c>
    </row>
    <row r="1157" spans="1:28" hidden="1" x14ac:dyDescent="0.25">
      <c r="A1157" s="18" t="s">
        <v>277</v>
      </c>
      <c r="B1157" s="19" t="s">
        <v>312</v>
      </c>
      <c r="C1157">
        <v>19</v>
      </c>
      <c r="D1157">
        <v>9</v>
      </c>
      <c r="E1157" s="27" t="str">
        <f>VLOOKUP(U1157, method!$A$1:$B$15, 2, 0)</f>
        <v>中後</v>
      </c>
      <c r="F1157">
        <v>12</v>
      </c>
      <c r="G1157">
        <v>124</v>
      </c>
      <c r="H1157" s="46">
        <v>1200</v>
      </c>
      <c r="I1157" s="17" t="s">
        <v>448</v>
      </c>
      <c r="J1157">
        <v>1</v>
      </c>
      <c r="K1157">
        <v>10.92</v>
      </c>
      <c r="L1157">
        <v>25</v>
      </c>
      <c r="M1157">
        <v>10</v>
      </c>
      <c r="N1157">
        <v>23</v>
      </c>
      <c r="O1157" t="s">
        <v>511</v>
      </c>
      <c r="P1157" s="35" t="s">
        <v>455</v>
      </c>
      <c r="Q1157">
        <v>4</v>
      </c>
      <c r="R1157">
        <v>51</v>
      </c>
      <c r="S1157" s="25" t="s">
        <v>89</v>
      </c>
      <c r="T1157" t="s">
        <v>573</v>
      </c>
      <c r="U1157">
        <v>10</v>
      </c>
      <c r="V1157">
        <v>12</v>
      </c>
      <c r="W1157">
        <v>9</v>
      </c>
      <c r="AA1157">
        <v>1154</v>
      </c>
      <c r="AB1157" t="s">
        <v>113</v>
      </c>
    </row>
    <row r="1158" spans="1:28" hidden="1" x14ac:dyDescent="0.25">
      <c r="A1158" s="18" t="s">
        <v>277</v>
      </c>
      <c r="B1158" s="19" t="s">
        <v>312</v>
      </c>
      <c r="C1158">
        <v>23</v>
      </c>
      <c r="D1158">
        <v>7</v>
      </c>
      <c r="E1158" s="26" t="str">
        <f>VLOOKUP(U1158, method!$A$1:$B$15, 2, 0)</f>
        <v>放頭</v>
      </c>
      <c r="F1158">
        <v>10</v>
      </c>
      <c r="G1158">
        <v>130</v>
      </c>
      <c r="H1158" s="46">
        <v>1400</v>
      </c>
      <c r="I1158" s="20" t="s">
        <v>56</v>
      </c>
      <c r="J1158">
        <v>1</v>
      </c>
      <c r="K1158">
        <v>23.84</v>
      </c>
      <c r="L1158">
        <v>3</v>
      </c>
      <c r="M1158">
        <v>7</v>
      </c>
      <c r="N1158">
        <v>23</v>
      </c>
      <c r="O1158" t="s">
        <v>532</v>
      </c>
      <c r="P1158" s="36" t="s">
        <v>440</v>
      </c>
      <c r="Q1158">
        <v>4</v>
      </c>
      <c r="R1158">
        <v>55</v>
      </c>
      <c r="S1158" s="17" t="s">
        <v>116</v>
      </c>
      <c r="T1158" t="s">
        <v>480</v>
      </c>
      <c r="U1158">
        <v>2</v>
      </c>
      <c r="V1158">
        <v>2</v>
      </c>
      <c r="W1158">
        <v>2</v>
      </c>
      <c r="X1158">
        <v>7</v>
      </c>
      <c r="AA1158">
        <v>1117</v>
      </c>
      <c r="AB1158" t="s">
        <v>113</v>
      </c>
    </row>
    <row r="1159" spans="1:28" hidden="1" x14ac:dyDescent="0.25">
      <c r="A1159" s="18" t="s">
        <v>277</v>
      </c>
      <c r="B1159" s="19" t="s">
        <v>312</v>
      </c>
      <c r="C1159">
        <v>5.4</v>
      </c>
      <c r="D1159">
        <v>13</v>
      </c>
      <c r="E1159" s="26" t="str">
        <f>VLOOKUP(U1159, method!$A$1:$B$15, 2, 0)</f>
        <v>放頭</v>
      </c>
      <c r="F1159">
        <v>1</v>
      </c>
      <c r="G1159">
        <v>125</v>
      </c>
      <c r="H1159" s="44">
        <v>1650</v>
      </c>
      <c r="I1159" s="17" t="s">
        <v>512</v>
      </c>
      <c r="J1159">
        <v>1</v>
      </c>
      <c r="K1159">
        <v>42.57</v>
      </c>
      <c r="L1159">
        <v>29</v>
      </c>
      <c r="M1159">
        <v>3</v>
      </c>
      <c r="N1159">
        <v>23</v>
      </c>
      <c r="O1159" t="s">
        <v>511</v>
      </c>
      <c r="P1159" s="36" t="s">
        <v>603</v>
      </c>
      <c r="Q1159">
        <v>4</v>
      </c>
      <c r="R1159">
        <v>57</v>
      </c>
      <c r="S1159" s="17" t="s">
        <v>116</v>
      </c>
      <c r="T1159" t="s">
        <v>1626</v>
      </c>
      <c r="U1159">
        <v>1</v>
      </c>
      <c r="V1159">
        <v>1</v>
      </c>
      <c r="W1159">
        <v>3</v>
      </c>
      <c r="X1159">
        <v>13</v>
      </c>
      <c r="AA1159">
        <v>1117</v>
      </c>
      <c r="AB1159" t="s">
        <v>1628</v>
      </c>
    </row>
    <row r="1160" spans="1:28" hidden="1" x14ac:dyDescent="0.25">
      <c r="A1160" s="18" t="s">
        <v>277</v>
      </c>
      <c r="B1160" s="19" t="s">
        <v>312</v>
      </c>
      <c r="C1160">
        <v>17</v>
      </c>
      <c r="D1160">
        <v>12</v>
      </c>
      <c r="E1160" s="28" t="str">
        <f>VLOOKUP(U1160, method!$A$1:$B$15, 2, 0)</f>
        <v>中前</v>
      </c>
      <c r="F1160">
        <v>8</v>
      </c>
      <c r="G1160">
        <v>135</v>
      </c>
      <c r="H1160" s="44">
        <v>1650</v>
      </c>
      <c r="I1160" s="15" t="s">
        <v>390</v>
      </c>
      <c r="J1160">
        <v>1</v>
      </c>
      <c r="K1160">
        <v>41.32</v>
      </c>
      <c r="L1160">
        <v>8</v>
      </c>
      <c r="M1160">
        <v>3</v>
      </c>
      <c r="N1160">
        <v>23</v>
      </c>
      <c r="O1160" s="30" t="s">
        <v>445</v>
      </c>
      <c r="P1160" s="35" t="s">
        <v>455</v>
      </c>
      <c r="Q1160">
        <v>4</v>
      </c>
      <c r="R1160">
        <v>59</v>
      </c>
      <c r="S1160" s="17" t="s">
        <v>116</v>
      </c>
      <c r="T1160">
        <v>8</v>
      </c>
      <c r="U1160">
        <v>6</v>
      </c>
      <c r="V1160">
        <v>3</v>
      </c>
      <c r="W1160">
        <v>4</v>
      </c>
      <c r="X1160">
        <v>12</v>
      </c>
      <c r="AA1160">
        <v>1123</v>
      </c>
      <c r="AB1160" t="s">
        <v>1629</v>
      </c>
    </row>
    <row r="1161" spans="1:28" hidden="1" x14ac:dyDescent="0.25">
      <c r="A1161" s="18" t="s">
        <v>277</v>
      </c>
      <c r="B1161" s="19" t="s">
        <v>312</v>
      </c>
      <c r="C1161">
        <v>19</v>
      </c>
      <c r="D1161" s="34">
        <v>5</v>
      </c>
      <c r="E1161" s="26" t="str">
        <f>VLOOKUP(U1161, method!$A$1:$B$15, 2, 0)</f>
        <v>放頭</v>
      </c>
      <c r="F1161">
        <v>11</v>
      </c>
      <c r="G1161">
        <v>125</v>
      </c>
      <c r="H1161" s="44">
        <v>1650</v>
      </c>
      <c r="I1161" s="17" t="s">
        <v>512</v>
      </c>
      <c r="J1161">
        <v>1</v>
      </c>
      <c r="K1161">
        <v>40.590000000000003</v>
      </c>
      <c r="L1161">
        <v>15</v>
      </c>
      <c r="M1161">
        <v>2</v>
      </c>
      <c r="N1161">
        <v>23</v>
      </c>
      <c r="O1161" s="31" t="s">
        <v>435</v>
      </c>
      <c r="P1161" s="35" t="s">
        <v>436</v>
      </c>
      <c r="Q1161">
        <v>4</v>
      </c>
      <c r="R1161">
        <v>60</v>
      </c>
      <c r="S1161" s="17" t="s">
        <v>116</v>
      </c>
      <c r="T1161" t="s">
        <v>495</v>
      </c>
      <c r="U1161">
        <v>3</v>
      </c>
      <c r="V1161">
        <v>3</v>
      </c>
      <c r="W1161">
        <v>3</v>
      </c>
      <c r="X1161">
        <v>5</v>
      </c>
      <c r="AA1161">
        <v>1126</v>
      </c>
      <c r="AB1161" t="s">
        <v>1629</v>
      </c>
    </row>
    <row r="1162" spans="1:28" hidden="1" x14ac:dyDescent="0.25">
      <c r="A1162" s="18" t="s">
        <v>277</v>
      </c>
      <c r="B1162" s="19" t="s">
        <v>312</v>
      </c>
      <c r="C1162">
        <v>68</v>
      </c>
      <c r="D1162">
        <v>9</v>
      </c>
      <c r="E1162" s="26" t="str">
        <f>VLOOKUP(U1162, method!$A$1:$B$15, 2, 0)</f>
        <v>放頭</v>
      </c>
      <c r="F1162">
        <v>10</v>
      </c>
      <c r="G1162">
        <v>115</v>
      </c>
      <c r="H1162" s="46">
        <v>1800</v>
      </c>
      <c r="I1162" s="23" t="s">
        <v>39</v>
      </c>
      <c r="J1162">
        <v>1</v>
      </c>
      <c r="K1162">
        <v>50.83</v>
      </c>
      <c r="L1162">
        <v>1</v>
      </c>
      <c r="M1162">
        <v>2</v>
      </c>
      <c r="N1162">
        <v>23</v>
      </c>
      <c r="O1162" s="31" t="s">
        <v>439</v>
      </c>
      <c r="P1162" s="35" t="s">
        <v>455</v>
      </c>
      <c r="Q1162">
        <v>3</v>
      </c>
      <c r="R1162">
        <v>61</v>
      </c>
      <c r="S1162" s="17" t="s">
        <v>116</v>
      </c>
      <c r="T1162" s="10" t="s">
        <v>498</v>
      </c>
      <c r="U1162">
        <v>1</v>
      </c>
      <c r="V1162">
        <v>1</v>
      </c>
      <c r="W1162">
        <v>1</v>
      </c>
      <c r="X1162">
        <v>1</v>
      </c>
      <c r="Y1162">
        <v>9</v>
      </c>
      <c r="AA1162">
        <v>1137</v>
      </c>
      <c r="AB1162" t="s">
        <v>1629</v>
      </c>
    </row>
    <row r="1163" spans="1:28" hidden="1" x14ac:dyDescent="0.25">
      <c r="A1163" s="18" t="s">
        <v>277</v>
      </c>
      <c r="B1163" s="19" t="s">
        <v>312</v>
      </c>
      <c r="C1163">
        <v>31</v>
      </c>
      <c r="D1163">
        <v>6</v>
      </c>
      <c r="E1163" s="28" t="str">
        <f>VLOOKUP(U1163, method!$A$1:$B$15, 2, 0)</f>
        <v>中前</v>
      </c>
      <c r="F1163">
        <v>3</v>
      </c>
      <c r="G1163">
        <v>110</v>
      </c>
      <c r="H1163" s="44">
        <v>1650</v>
      </c>
      <c r="I1163" s="17" t="s">
        <v>512</v>
      </c>
      <c r="J1163">
        <v>1</v>
      </c>
      <c r="K1163">
        <v>41.38</v>
      </c>
      <c r="L1163">
        <v>18</v>
      </c>
      <c r="M1163">
        <v>1</v>
      </c>
      <c r="N1163">
        <v>23</v>
      </c>
      <c r="O1163" s="31" t="s">
        <v>435</v>
      </c>
      <c r="P1163" s="35" t="s">
        <v>455</v>
      </c>
      <c r="Q1163">
        <v>3</v>
      </c>
      <c r="R1163">
        <v>63</v>
      </c>
      <c r="S1163" s="17" t="s">
        <v>116</v>
      </c>
      <c r="T1163" s="10" t="s">
        <v>498</v>
      </c>
      <c r="U1163">
        <v>4</v>
      </c>
      <c r="V1163">
        <v>5</v>
      </c>
      <c r="W1163">
        <v>5</v>
      </c>
      <c r="X1163">
        <v>6</v>
      </c>
      <c r="AA1163">
        <v>1132</v>
      </c>
      <c r="AB1163" t="s">
        <v>1632</v>
      </c>
    </row>
    <row r="1164" spans="1:28" hidden="1" x14ac:dyDescent="0.25">
      <c r="A1164" s="18" t="s">
        <v>277</v>
      </c>
      <c r="B1164" s="19" t="s">
        <v>312</v>
      </c>
      <c r="C1164">
        <v>52</v>
      </c>
      <c r="D1164">
        <v>14</v>
      </c>
      <c r="E1164" s="28" t="str">
        <f>VLOOKUP(U1164, method!$A$1:$B$15, 2, 0)</f>
        <v>中前</v>
      </c>
      <c r="F1164">
        <v>3</v>
      </c>
      <c r="G1164">
        <v>118</v>
      </c>
      <c r="H1164" s="46">
        <v>1800</v>
      </c>
      <c r="I1164" s="16" t="s">
        <v>1633</v>
      </c>
      <c r="J1164">
        <v>1</v>
      </c>
      <c r="K1164">
        <v>48.61</v>
      </c>
      <c r="L1164">
        <v>8</v>
      </c>
      <c r="M1164">
        <v>1</v>
      </c>
      <c r="N1164">
        <v>23</v>
      </c>
      <c r="O1164" t="s">
        <v>631</v>
      </c>
      <c r="P1164" s="35" t="s">
        <v>455</v>
      </c>
      <c r="Q1164">
        <v>3</v>
      </c>
      <c r="R1164">
        <v>65</v>
      </c>
      <c r="S1164" s="17" t="s">
        <v>116</v>
      </c>
      <c r="T1164" t="s">
        <v>485</v>
      </c>
      <c r="U1164">
        <v>6</v>
      </c>
      <c r="V1164">
        <v>8</v>
      </c>
      <c r="W1164">
        <v>8</v>
      </c>
      <c r="X1164">
        <v>12</v>
      </c>
      <c r="Y1164">
        <v>14</v>
      </c>
      <c r="AA1164">
        <v>1142</v>
      </c>
      <c r="AB1164" t="s">
        <v>1635</v>
      </c>
    </row>
    <row r="1165" spans="1:28" hidden="1" x14ac:dyDescent="0.25">
      <c r="A1165" s="18" t="s">
        <v>277</v>
      </c>
      <c r="B1165" s="19" t="s">
        <v>312</v>
      </c>
      <c r="C1165">
        <v>26</v>
      </c>
      <c r="D1165">
        <v>7</v>
      </c>
      <c r="E1165" s="26" t="str">
        <f>VLOOKUP(U1165, method!$A$1:$B$15, 2, 0)</f>
        <v>放頭</v>
      </c>
      <c r="F1165">
        <v>5</v>
      </c>
      <c r="G1165">
        <v>115</v>
      </c>
      <c r="H1165" s="44">
        <v>1650</v>
      </c>
      <c r="I1165" s="23" t="s">
        <v>39</v>
      </c>
      <c r="J1165">
        <v>1</v>
      </c>
      <c r="K1165">
        <v>38.770000000000003</v>
      </c>
      <c r="L1165">
        <v>24</v>
      </c>
      <c r="M1165">
        <v>12</v>
      </c>
      <c r="N1165">
        <v>22</v>
      </c>
      <c r="O1165" t="s">
        <v>511</v>
      </c>
      <c r="P1165" s="35" t="s">
        <v>455</v>
      </c>
      <c r="Q1165">
        <v>3</v>
      </c>
      <c r="R1165">
        <v>67</v>
      </c>
      <c r="S1165" s="17" t="s">
        <v>116</v>
      </c>
      <c r="T1165" t="s">
        <v>533</v>
      </c>
      <c r="U1165">
        <v>2</v>
      </c>
      <c r="V1165">
        <v>2</v>
      </c>
      <c r="W1165">
        <v>5</v>
      </c>
      <c r="X1165">
        <v>7</v>
      </c>
      <c r="AA1165">
        <v>1139</v>
      </c>
      <c r="AB1165" t="s">
        <v>143</v>
      </c>
    </row>
    <row r="1166" spans="1:28" hidden="1" x14ac:dyDescent="0.25">
      <c r="A1166" s="18" t="s">
        <v>277</v>
      </c>
      <c r="B1166" s="19" t="s">
        <v>312</v>
      </c>
      <c r="C1166">
        <v>101</v>
      </c>
      <c r="D1166">
        <v>9</v>
      </c>
      <c r="E1166" s="28" t="str">
        <f>VLOOKUP(U1166, method!$A$1:$B$15, 2, 0)</f>
        <v>中前</v>
      </c>
      <c r="F1166">
        <v>7</v>
      </c>
      <c r="G1166">
        <v>120</v>
      </c>
      <c r="H1166" s="46">
        <v>1400</v>
      </c>
      <c r="I1166" s="17" t="s">
        <v>448</v>
      </c>
      <c r="J1166">
        <v>1</v>
      </c>
      <c r="K1166">
        <v>22.75</v>
      </c>
      <c r="L1166">
        <v>4</v>
      </c>
      <c r="M1166">
        <v>12</v>
      </c>
      <c r="N1166">
        <v>22</v>
      </c>
      <c r="O1166" t="s">
        <v>631</v>
      </c>
      <c r="P1166" s="35" t="s">
        <v>436</v>
      </c>
      <c r="Q1166">
        <v>3</v>
      </c>
      <c r="R1166">
        <v>67</v>
      </c>
      <c r="S1166" s="17" t="s">
        <v>116</v>
      </c>
      <c r="T1166" t="s">
        <v>465</v>
      </c>
      <c r="U1166">
        <v>6</v>
      </c>
      <c r="V1166">
        <v>9</v>
      </c>
      <c r="W1166">
        <v>10</v>
      </c>
      <c r="X1166">
        <v>9</v>
      </c>
      <c r="AA1166">
        <v>1131</v>
      </c>
      <c r="AB1166" t="s">
        <v>557</v>
      </c>
    </row>
    <row r="1167" spans="1:28" hidden="1" x14ac:dyDescent="0.25">
      <c r="A1167" s="18" t="s">
        <v>277</v>
      </c>
      <c r="B1167" s="20" t="s">
        <v>315</v>
      </c>
      <c r="C1167">
        <v>14</v>
      </c>
      <c r="D1167" s="34">
        <v>4</v>
      </c>
      <c r="E1167" s="28" t="str">
        <f>VLOOKUP(U1167, method!$A$1:$B$15, 2, 0)</f>
        <v>中前</v>
      </c>
      <c r="F1167">
        <v>6</v>
      </c>
      <c r="G1167">
        <v>117</v>
      </c>
      <c r="H1167" s="34">
        <v>1600</v>
      </c>
      <c r="I1167" s="17" t="s">
        <v>512</v>
      </c>
      <c r="J1167">
        <v>1</v>
      </c>
      <c r="K1167">
        <v>34.9</v>
      </c>
      <c r="L1167">
        <v>1</v>
      </c>
      <c r="M1167">
        <v>7</v>
      </c>
      <c r="N1167">
        <v>25</v>
      </c>
      <c r="O1167" t="s">
        <v>532</v>
      </c>
      <c r="P1167" s="35" t="s">
        <v>455</v>
      </c>
      <c r="Q1167">
        <v>3</v>
      </c>
      <c r="R1167">
        <v>62</v>
      </c>
      <c r="S1167" s="20" t="s">
        <v>27</v>
      </c>
      <c r="T1167" t="s">
        <v>495</v>
      </c>
      <c r="U1167">
        <v>4</v>
      </c>
      <c r="V1167">
        <v>5</v>
      </c>
      <c r="W1167">
        <v>4</v>
      </c>
      <c r="X1167">
        <v>4</v>
      </c>
      <c r="AA1167">
        <v>1120</v>
      </c>
      <c r="AB1167" t="s">
        <v>1482</v>
      </c>
    </row>
    <row r="1168" spans="1:28" hidden="1" x14ac:dyDescent="0.25">
      <c r="A1168" s="18" t="s">
        <v>277</v>
      </c>
      <c r="B1168" s="20" t="s">
        <v>315</v>
      </c>
      <c r="C1168">
        <v>32</v>
      </c>
      <c r="D1168">
        <v>10</v>
      </c>
      <c r="E1168" s="26" t="str">
        <f>VLOOKUP(U1168, method!$A$1:$B$15, 2, 0)</f>
        <v>放頭</v>
      </c>
      <c r="F1168">
        <v>10</v>
      </c>
      <c r="G1168">
        <v>118</v>
      </c>
      <c r="H1168" s="44">
        <v>1650</v>
      </c>
      <c r="I1168" s="17" t="s">
        <v>512</v>
      </c>
      <c r="J1168">
        <v>1</v>
      </c>
      <c r="K1168">
        <v>40.51</v>
      </c>
      <c r="L1168">
        <v>21</v>
      </c>
      <c r="M1168">
        <v>5</v>
      </c>
      <c r="N1168">
        <v>25</v>
      </c>
      <c r="O1168" s="31" t="s">
        <v>435</v>
      </c>
      <c r="P1168" s="35" t="s">
        <v>436</v>
      </c>
      <c r="Q1168">
        <v>3</v>
      </c>
      <c r="R1168">
        <v>62</v>
      </c>
      <c r="S1168" s="23" t="s">
        <v>279</v>
      </c>
      <c r="T1168">
        <v>5</v>
      </c>
      <c r="U1168">
        <v>1</v>
      </c>
      <c r="V1168">
        <v>1</v>
      </c>
      <c r="W1168">
        <v>1</v>
      </c>
      <c r="X1168">
        <v>10</v>
      </c>
      <c r="AA1168">
        <v>1153</v>
      </c>
      <c r="AB1168" t="s">
        <v>287</v>
      </c>
    </row>
    <row r="1169" spans="1:29" hidden="1" x14ac:dyDescent="0.25">
      <c r="A1169" s="18" t="s">
        <v>277</v>
      </c>
      <c r="B1169" s="20" t="s">
        <v>315</v>
      </c>
      <c r="C1169">
        <v>12</v>
      </c>
      <c r="D1169">
        <v>12</v>
      </c>
      <c r="E1169" s="26" t="str">
        <f>VLOOKUP(U1169, method!$A$1:$B$15, 2, 0)</f>
        <v>放頭</v>
      </c>
      <c r="F1169">
        <v>4</v>
      </c>
      <c r="G1169">
        <v>118</v>
      </c>
      <c r="H1169" s="34">
        <v>1600</v>
      </c>
      <c r="I1169" s="20" t="s">
        <v>56</v>
      </c>
      <c r="J1169">
        <v>1</v>
      </c>
      <c r="K1169">
        <v>35.5</v>
      </c>
      <c r="L1169">
        <v>27</v>
      </c>
      <c r="M1169">
        <v>4</v>
      </c>
      <c r="N1169">
        <v>25</v>
      </c>
      <c r="O1169" t="s">
        <v>545</v>
      </c>
      <c r="P1169" s="35" t="s">
        <v>455</v>
      </c>
      <c r="Q1169">
        <v>3</v>
      </c>
      <c r="R1169">
        <v>62</v>
      </c>
      <c r="S1169" s="23" t="s">
        <v>279</v>
      </c>
      <c r="T1169" t="s">
        <v>562</v>
      </c>
      <c r="U1169">
        <v>1</v>
      </c>
      <c r="V1169">
        <v>1</v>
      </c>
      <c r="W1169">
        <v>1</v>
      </c>
      <c r="X1169">
        <v>12</v>
      </c>
      <c r="AA1169">
        <v>1142</v>
      </c>
      <c r="AB1169" t="s">
        <v>287</v>
      </c>
    </row>
    <row r="1170" spans="1:29" hidden="1" x14ac:dyDescent="0.25">
      <c r="A1170" s="18" t="s">
        <v>277</v>
      </c>
      <c r="B1170" s="20" t="s">
        <v>315</v>
      </c>
      <c r="C1170">
        <v>5.0999999999999996</v>
      </c>
      <c r="D1170" s="33">
        <v>1</v>
      </c>
      <c r="E1170" s="26" t="str">
        <f>VLOOKUP(U1170, method!$A$1:$B$15, 2, 0)</f>
        <v>放頭</v>
      </c>
      <c r="F1170">
        <v>1</v>
      </c>
      <c r="G1170">
        <v>132</v>
      </c>
      <c r="H1170" s="34">
        <v>1600</v>
      </c>
      <c r="I1170" s="20" t="s">
        <v>56</v>
      </c>
      <c r="J1170">
        <v>1</v>
      </c>
      <c r="K1170">
        <v>34.86</v>
      </c>
      <c r="L1170">
        <v>6</v>
      </c>
      <c r="M1170">
        <v>4</v>
      </c>
      <c r="N1170">
        <v>25</v>
      </c>
      <c r="O1170" t="s">
        <v>469</v>
      </c>
      <c r="P1170" s="35" t="s">
        <v>455</v>
      </c>
      <c r="Q1170">
        <v>4</v>
      </c>
      <c r="R1170">
        <v>57</v>
      </c>
      <c r="S1170" s="23" t="s">
        <v>279</v>
      </c>
      <c r="T1170" s="10" t="s">
        <v>613</v>
      </c>
      <c r="U1170">
        <v>1</v>
      </c>
      <c r="V1170">
        <v>1</v>
      </c>
      <c r="W1170">
        <v>1</v>
      </c>
      <c r="X1170">
        <v>1</v>
      </c>
      <c r="AA1170">
        <v>1139</v>
      </c>
      <c r="AB1170" t="s">
        <v>287</v>
      </c>
    </row>
    <row r="1171" spans="1:29" hidden="1" x14ac:dyDescent="0.25">
      <c r="A1171" s="18" t="s">
        <v>277</v>
      </c>
      <c r="B1171" s="20" t="s">
        <v>315</v>
      </c>
      <c r="C1171">
        <v>3.9</v>
      </c>
      <c r="D1171" s="33">
        <v>3</v>
      </c>
      <c r="E1171" s="26" t="str">
        <f>VLOOKUP(U1171, method!$A$1:$B$15, 2, 0)</f>
        <v>放頭</v>
      </c>
      <c r="F1171">
        <v>1</v>
      </c>
      <c r="G1171">
        <v>134</v>
      </c>
      <c r="H1171" s="46">
        <v>1400</v>
      </c>
      <c r="I1171" s="24" t="s">
        <v>146</v>
      </c>
      <c r="J1171">
        <v>1</v>
      </c>
      <c r="K1171">
        <v>24.55</v>
      </c>
      <c r="L1171">
        <v>15</v>
      </c>
      <c r="M1171">
        <v>3</v>
      </c>
      <c r="N1171">
        <v>25</v>
      </c>
      <c r="O1171" t="s">
        <v>631</v>
      </c>
      <c r="P1171" s="36" t="s">
        <v>440</v>
      </c>
      <c r="Q1171">
        <v>4</v>
      </c>
      <c r="R1171">
        <v>57</v>
      </c>
      <c r="S1171" s="23" t="s">
        <v>279</v>
      </c>
      <c r="T1171" s="10" t="s">
        <v>526</v>
      </c>
      <c r="U1171">
        <v>3</v>
      </c>
      <c r="V1171">
        <v>3</v>
      </c>
      <c r="W1171">
        <v>5</v>
      </c>
      <c r="X1171">
        <v>3</v>
      </c>
      <c r="AA1171">
        <v>1146</v>
      </c>
      <c r="AB1171" t="s">
        <v>287</v>
      </c>
    </row>
    <row r="1172" spans="1:29" hidden="1" x14ac:dyDescent="0.25">
      <c r="A1172" s="18" t="s">
        <v>277</v>
      </c>
      <c r="B1172" s="20" t="s">
        <v>315</v>
      </c>
      <c r="C1172">
        <v>26</v>
      </c>
      <c r="D1172" s="33">
        <v>2</v>
      </c>
      <c r="E1172" s="26" t="str">
        <f>VLOOKUP(U1172, method!$A$1:$B$15, 2, 0)</f>
        <v>放頭</v>
      </c>
      <c r="F1172">
        <v>1</v>
      </c>
      <c r="G1172">
        <v>131</v>
      </c>
      <c r="H1172" s="46">
        <v>1400</v>
      </c>
      <c r="I1172" s="20" t="s">
        <v>56</v>
      </c>
      <c r="J1172">
        <v>1</v>
      </c>
      <c r="K1172">
        <v>21.86</v>
      </c>
      <c r="L1172">
        <v>2</v>
      </c>
      <c r="M1172">
        <v>3</v>
      </c>
      <c r="N1172">
        <v>25</v>
      </c>
      <c r="O1172" t="s">
        <v>551</v>
      </c>
      <c r="P1172" s="35" t="s">
        <v>455</v>
      </c>
      <c r="Q1172">
        <v>4</v>
      </c>
      <c r="R1172">
        <v>55</v>
      </c>
      <c r="S1172" s="23" t="s">
        <v>279</v>
      </c>
      <c r="T1172" s="10" t="s">
        <v>488</v>
      </c>
      <c r="U1172">
        <v>2</v>
      </c>
      <c r="V1172">
        <v>3</v>
      </c>
      <c r="W1172">
        <v>3</v>
      </c>
      <c r="X1172">
        <v>2</v>
      </c>
      <c r="AA1172">
        <v>1140</v>
      </c>
      <c r="AB1172" t="s">
        <v>1642</v>
      </c>
    </row>
    <row r="1173" spans="1:29" hidden="1" x14ac:dyDescent="0.25">
      <c r="A1173" s="18" t="s">
        <v>277</v>
      </c>
      <c r="B1173" s="20" t="s">
        <v>315</v>
      </c>
      <c r="C1173">
        <v>14</v>
      </c>
      <c r="D1173" s="34">
        <v>4</v>
      </c>
      <c r="E1173" s="26" t="str">
        <f>VLOOKUP(U1173, method!$A$1:$B$15, 2, 0)</f>
        <v>放頭</v>
      </c>
      <c r="F1173">
        <v>7</v>
      </c>
      <c r="G1173">
        <v>131</v>
      </c>
      <c r="H1173" s="46">
        <v>1400</v>
      </c>
      <c r="I1173" s="20" t="s">
        <v>56</v>
      </c>
      <c r="J1173">
        <v>1</v>
      </c>
      <c r="K1173">
        <v>22.36</v>
      </c>
      <c r="L1173">
        <v>9</v>
      </c>
      <c r="M1173">
        <v>2</v>
      </c>
      <c r="N1173">
        <v>25</v>
      </c>
      <c r="O1173" t="s">
        <v>532</v>
      </c>
      <c r="P1173" s="35" t="s">
        <v>455</v>
      </c>
      <c r="Q1173">
        <v>4</v>
      </c>
      <c r="R1173">
        <v>56</v>
      </c>
      <c r="S1173" s="23" t="s">
        <v>279</v>
      </c>
      <c r="T1173" s="10" t="s">
        <v>442</v>
      </c>
      <c r="U1173">
        <v>1</v>
      </c>
      <c r="V1173">
        <v>1</v>
      </c>
      <c r="W1173">
        <v>1</v>
      </c>
      <c r="X1173">
        <v>4</v>
      </c>
      <c r="AA1173">
        <v>1139</v>
      </c>
      <c r="AB1173" t="s">
        <v>1644</v>
      </c>
    </row>
    <row r="1174" spans="1:29" hidden="1" x14ac:dyDescent="0.25">
      <c r="A1174" s="18" t="s">
        <v>277</v>
      </c>
      <c r="B1174" s="20" t="s">
        <v>315</v>
      </c>
      <c r="C1174">
        <v>27</v>
      </c>
      <c r="D1174" s="34">
        <v>5</v>
      </c>
      <c r="E1174" s="26" t="str">
        <f>VLOOKUP(U1174, method!$A$1:$B$15, 2, 0)</f>
        <v>放頭</v>
      </c>
      <c r="F1174">
        <v>6</v>
      </c>
      <c r="G1174">
        <v>135</v>
      </c>
      <c r="H1174" s="44">
        <v>1650</v>
      </c>
      <c r="I1174" s="15" t="s">
        <v>391</v>
      </c>
      <c r="J1174">
        <v>1</v>
      </c>
      <c r="K1174">
        <v>40.520000000000003</v>
      </c>
      <c r="L1174">
        <v>22</v>
      </c>
      <c r="M1174">
        <v>1</v>
      </c>
      <c r="N1174">
        <v>25</v>
      </c>
      <c r="O1174" s="31" t="s">
        <v>435</v>
      </c>
      <c r="P1174" s="35" t="s">
        <v>455</v>
      </c>
      <c r="Q1174">
        <v>4</v>
      </c>
      <c r="R1174">
        <v>58</v>
      </c>
      <c r="S1174" s="23" t="s">
        <v>279</v>
      </c>
      <c r="T1174" t="s">
        <v>536</v>
      </c>
      <c r="U1174">
        <v>1</v>
      </c>
      <c r="V1174">
        <v>1</v>
      </c>
      <c r="W1174">
        <v>1</v>
      </c>
      <c r="X1174">
        <v>5</v>
      </c>
      <c r="AA1174">
        <v>1133</v>
      </c>
      <c r="AB1174" t="s">
        <v>287</v>
      </c>
    </row>
    <row r="1175" spans="1:29" hidden="1" x14ac:dyDescent="0.25">
      <c r="A1175" s="18" t="s">
        <v>277</v>
      </c>
      <c r="B1175" s="20" t="s">
        <v>315</v>
      </c>
      <c r="C1175">
        <v>84</v>
      </c>
      <c r="D1175">
        <v>10</v>
      </c>
      <c r="E1175" s="28" t="str">
        <f>VLOOKUP(U1175, method!$A$1:$B$15, 2, 0)</f>
        <v>中前</v>
      </c>
      <c r="F1175">
        <v>7</v>
      </c>
      <c r="G1175">
        <v>135</v>
      </c>
      <c r="H1175" s="46">
        <v>1400</v>
      </c>
      <c r="I1175" s="15" t="s">
        <v>391</v>
      </c>
      <c r="J1175">
        <v>1</v>
      </c>
      <c r="K1175">
        <v>23.18</v>
      </c>
      <c r="L1175">
        <v>1</v>
      </c>
      <c r="M1175">
        <v>1</v>
      </c>
      <c r="N1175">
        <v>25</v>
      </c>
      <c r="O1175" t="s">
        <v>532</v>
      </c>
      <c r="P1175" s="35" t="s">
        <v>455</v>
      </c>
      <c r="Q1175">
        <v>4</v>
      </c>
      <c r="R1175">
        <v>60</v>
      </c>
      <c r="S1175" s="23" t="s">
        <v>279</v>
      </c>
      <c r="T1175" t="s">
        <v>473</v>
      </c>
      <c r="U1175">
        <v>4</v>
      </c>
      <c r="V1175">
        <v>5</v>
      </c>
      <c r="W1175">
        <v>5</v>
      </c>
      <c r="X1175">
        <v>10</v>
      </c>
      <c r="AA1175">
        <v>1117</v>
      </c>
      <c r="AB1175" t="s">
        <v>287</v>
      </c>
    </row>
    <row r="1176" spans="1:29" hidden="1" x14ac:dyDescent="0.25">
      <c r="A1176" s="18" t="s">
        <v>277</v>
      </c>
      <c r="B1176" s="20" t="s">
        <v>315</v>
      </c>
      <c r="C1176">
        <v>142</v>
      </c>
      <c r="D1176">
        <v>11</v>
      </c>
      <c r="E1176" s="26" t="str">
        <f>VLOOKUP(U1176, method!$A$1:$B$15, 2, 0)</f>
        <v>放頭</v>
      </c>
      <c r="F1176">
        <v>9</v>
      </c>
      <c r="G1176">
        <v>121</v>
      </c>
      <c r="H1176" s="46">
        <v>1800</v>
      </c>
      <c r="I1176" s="15" t="s">
        <v>391</v>
      </c>
      <c r="J1176">
        <v>1</v>
      </c>
      <c r="K1176">
        <v>48.51</v>
      </c>
      <c r="L1176">
        <v>8</v>
      </c>
      <c r="M1176">
        <v>12</v>
      </c>
      <c r="N1176">
        <v>24</v>
      </c>
      <c r="O1176" t="s">
        <v>545</v>
      </c>
      <c r="P1176" s="35" t="s">
        <v>455</v>
      </c>
      <c r="Q1176">
        <v>3</v>
      </c>
      <c r="R1176">
        <v>62</v>
      </c>
      <c r="S1176" s="23" t="s">
        <v>279</v>
      </c>
      <c r="T1176" t="s">
        <v>533</v>
      </c>
      <c r="U1176">
        <v>1</v>
      </c>
      <c r="V1176">
        <v>3</v>
      </c>
      <c r="W1176">
        <v>3</v>
      </c>
      <c r="X1176">
        <v>3</v>
      </c>
      <c r="Y1176">
        <v>11</v>
      </c>
      <c r="AA1176">
        <v>1132</v>
      </c>
      <c r="AB1176" t="s">
        <v>287</v>
      </c>
    </row>
    <row r="1177" spans="1:29" hidden="1" x14ac:dyDescent="0.25">
      <c r="A1177" s="18" t="s">
        <v>277</v>
      </c>
      <c r="B1177" s="20" t="s">
        <v>315</v>
      </c>
      <c r="C1177" t="s">
        <v>463</v>
      </c>
      <c r="D1177" t="s">
        <v>724</v>
      </c>
      <c r="F1177" t="s">
        <v>463</v>
      </c>
      <c r="G1177">
        <v>119</v>
      </c>
      <c r="H1177" s="34">
        <v>1600</v>
      </c>
      <c r="I1177" s="14" t="s">
        <v>45</v>
      </c>
      <c r="J1177" t="s">
        <v>463</v>
      </c>
      <c r="L1177">
        <v>24</v>
      </c>
      <c r="M1177">
        <v>11</v>
      </c>
      <c r="N1177">
        <v>24</v>
      </c>
      <c r="O1177" t="s">
        <v>532</v>
      </c>
      <c r="P1177" s="35" t="s">
        <v>436</v>
      </c>
      <c r="Q1177">
        <v>3</v>
      </c>
      <c r="R1177">
        <v>62</v>
      </c>
      <c r="S1177" s="23" t="s">
        <v>279</v>
      </c>
      <c r="T1177" t="s">
        <v>463</v>
      </c>
      <c r="U1177" t="s">
        <v>463</v>
      </c>
      <c r="AA1177" t="s">
        <v>463</v>
      </c>
      <c r="AB1177" t="s">
        <v>463</v>
      </c>
      <c r="AC1177" t="s">
        <v>463</v>
      </c>
    </row>
    <row r="1178" spans="1:29" hidden="1" x14ac:dyDescent="0.25">
      <c r="A1178" s="18" t="s">
        <v>277</v>
      </c>
      <c r="B1178" s="20" t="s">
        <v>315</v>
      </c>
      <c r="C1178">
        <v>67</v>
      </c>
      <c r="D1178">
        <v>10</v>
      </c>
      <c r="E1178" s="28" t="str">
        <f>VLOOKUP(U1178, method!$A$1:$B$15, 2, 0)</f>
        <v>中前</v>
      </c>
      <c r="F1178">
        <v>4</v>
      </c>
      <c r="G1178">
        <v>120</v>
      </c>
      <c r="H1178" s="46">
        <v>1800</v>
      </c>
      <c r="I1178" s="24" t="s">
        <v>146</v>
      </c>
      <c r="J1178">
        <v>1</v>
      </c>
      <c r="K1178">
        <v>50.51</v>
      </c>
      <c r="L1178">
        <v>6</v>
      </c>
      <c r="M1178">
        <v>11</v>
      </c>
      <c r="N1178">
        <v>24</v>
      </c>
      <c r="O1178" s="31" t="s">
        <v>439</v>
      </c>
      <c r="P1178" s="35" t="s">
        <v>455</v>
      </c>
      <c r="Q1178">
        <v>3</v>
      </c>
      <c r="R1178">
        <v>64</v>
      </c>
      <c r="S1178" s="23" t="s">
        <v>279</v>
      </c>
      <c r="T1178" t="s">
        <v>872</v>
      </c>
      <c r="U1178">
        <v>4</v>
      </c>
      <c r="V1178">
        <v>4</v>
      </c>
      <c r="W1178">
        <v>5</v>
      </c>
      <c r="X1178">
        <v>6</v>
      </c>
      <c r="Y1178">
        <v>10</v>
      </c>
      <c r="AA1178">
        <v>1130</v>
      </c>
      <c r="AB1178" t="s">
        <v>287</v>
      </c>
    </row>
    <row r="1179" spans="1:29" hidden="1" x14ac:dyDescent="0.25">
      <c r="A1179" s="18" t="s">
        <v>277</v>
      </c>
      <c r="B1179" s="20" t="s">
        <v>315</v>
      </c>
      <c r="C1179">
        <v>92</v>
      </c>
      <c r="D1179">
        <v>11</v>
      </c>
      <c r="E1179" s="29" t="str">
        <f>VLOOKUP(U1179, method!$A$1:$B$15, 2, 0)</f>
        <v>留後</v>
      </c>
      <c r="F1179">
        <v>10</v>
      </c>
      <c r="G1179">
        <v>123</v>
      </c>
      <c r="H1179" s="44">
        <v>1650</v>
      </c>
      <c r="I1179" s="25" t="s">
        <v>26</v>
      </c>
      <c r="J1179">
        <v>1</v>
      </c>
      <c r="K1179">
        <v>41.79</v>
      </c>
      <c r="L1179">
        <v>23</v>
      </c>
      <c r="M1179">
        <v>10</v>
      </c>
      <c r="N1179">
        <v>24</v>
      </c>
      <c r="O1179" t="s">
        <v>511</v>
      </c>
      <c r="P1179" s="35" t="s">
        <v>455</v>
      </c>
      <c r="Q1179">
        <v>3</v>
      </c>
      <c r="R1179">
        <v>64</v>
      </c>
      <c r="S1179" s="23" t="s">
        <v>279</v>
      </c>
      <c r="T1179" t="s">
        <v>1648</v>
      </c>
      <c r="U1179">
        <v>11</v>
      </c>
      <c r="V1179">
        <v>11</v>
      </c>
      <c r="W1179">
        <v>12</v>
      </c>
      <c r="X1179">
        <v>11</v>
      </c>
      <c r="AA1179">
        <v>1129</v>
      </c>
      <c r="AB1179" t="s">
        <v>1650</v>
      </c>
    </row>
    <row r="1180" spans="1:29" hidden="1" x14ac:dyDescent="0.25">
      <c r="A1180" s="18" t="s">
        <v>277</v>
      </c>
      <c r="B1180" s="21" t="s">
        <v>2596</v>
      </c>
      <c r="C1180">
        <v>20</v>
      </c>
      <c r="D1180" s="33">
        <v>3</v>
      </c>
      <c r="E1180" s="29" t="str">
        <f>VLOOKUP(U1180, method!$A$1:$B$15, 2, 0)</f>
        <v>留後</v>
      </c>
      <c r="F1180">
        <v>5</v>
      </c>
      <c r="G1180">
        <v>119</v>
      </c>
      <c r="H1180" s="46">
        <v>1400</v>
      </c>
      <c r="I1180" s="20" t="s">
        <v>56</v>
      </c>
      <c r="J1180">
        <v>1</v>
      </c>
      <c r="K1180">
        <v>21.38</v>
      </c>
      <c r="L1180">
        <v>5</v>
      </c>
      <c r="M1180">
        <v>7</v>
      </c>
      <c r="N1180">
        <v>25</v>
      </c>
      <c r="O1180" t="s">
        <v>631</v>
      </c>
      <c r="P1180" s="35" t="s">
        <v>436</v>
      </c>
      <c r="Q1180">
        <v>3</v>
      </c>
      <c r="R1180">
        <v>61</v>
      </c>
      <c r="S1180" s="14" t="s">
        <v>181</v>
      </c>
      <c r="T1180" s="10" t="s">
        <v>552</v>
      </c>
      <c r="U1180">
        <v>12</v>
      </c>
      <c r="V1180">
        <v>12</v>
      </c>
      <c r="W1180">
        <v>10</v>
      </c>
      <c r="X1180">
        <v>3</v>
      </c>
      <c r="AA1180">
        <v>1132</v>
      </c>
      <c r="AB1180" t="s">
        <v>175</v>
      </c>
    </row>
    <row r="1181" spans="1:29" hidden="1" x14ac:dyDescent="0.25">
      <c r="A1181" s="18" t="s">
        <v>277</v>
      </c>
      <c r="B1181" s="21" t="s">
        <v>2596</v>
      </c>
      <c r="C1181">
        <v>12</v>
      </c>
      <c r="D1181" s="34">
        <v>4</v>
      </c>
      <c r="E1181" s="27" t="str">
        <f>VLOOKUP(U1181, method!$A$1:$B$15, 2, 0)</f>
        <v>中後</v>
      </c>
      <c r="F1181">
        <v>4</v>
      </c>
      <c r="G1181">
        <v>117</v>
      </c>
      <c r="H1181" s="46">
        <v>1400</v>
      </c>
      <c r="I1181" s="15" t="s">
        <v>391</v>
      </c>
      <c r="J1181">
        <v>1</v>
      </c>
      <c r="K1181">
        <v>22.21</v>
      </c>
      <c r="L1181">
        <v>8</v>
      </c>
      <c r="M1181">
        <v>6</v>
      </c>
      <c r="N1181">
        <v>25</v>
      </c>
      <c r="O1181" t="s">
        <v>532</v>
      </c>
      <c r="P1181" s="35" t="s">
        <v>436</v>
      </c>
      <c r="Q1181">
        <v>3</v>
      </c>
      <c r="R1181">
        <v>61</v>
      </c>
      <c r="S1181" s="14" t="s">
        <v>181</v>
      </c>
      <c r="T1181" s="10" t="s">
        <v>552</v>
      </c>
      <c r="U1181">
        <v>10</v>
      </c>
      <c r="V1181">
        <v>10</v>
      </c>
      <c r="W1181">
        <v>10</v>
      </c>
      <c r="X1181">
        <v>4</v>
      </c>
      <c r="AA1181">
        <v>1145</v>
      </c>
      <c r="AB1181" t="s">
        <v>175</v>
      </c>
    </row>
    <row r="1182" spans="1:29" hidden="1" x14ac:dyDescent="0.25">
      <c r="A1182" s="18" t="s">
        <v>277</v>
      </c>
      <c r="B1182" s="21" t="s">
        <v>2596</v>
      </c>
      <c r="C1182">
        <v>39</v>
      </c>
      <c r="D1182" s="33">
        <v>3</v>
      </c>
      <c r="E1182" s="27" t="str">
        <f>VLOOKUP(U1182, method!$A$1:$B$15, 2, 0)</f>
        <v>中後</v>
      </c>
      <c r="F1182">
        <v>3</v>
      </c>
      <c r="G1182">
        <v>117</v>
      </c>
      <c r="H1182" s="46">
        <v>1400</v>
      </c>
      <c r="I1182" s="15" t="s">
        <v>391</v>
      </c>
      <c r="J1182">
        <v>1</v>
      </c>
      <c r="K1182">
        <v>21.53</v>
      </c>
      <c r="L1182">
        <v>4</v>
      </c>
      <c r="M1182">
        <v>5</v>
      </c>
      <c r="N1182">
        <v>25</v>
      </c>
      <c r="O1182" t="s">
        <v>551</v>
      </c>
      <c r="P1182" s="35" t="s">
        <v>436</v>
      </c>
      <c r="Q1182">
        <v>3</v>
      </c>
      <c r="R1182">
        <v>61</v>
      </c>
      <c r="S1182" s="14" t="s">
        <v>181</v>
      </c>
      <c r="T1182" s="10" t="s">
        <v>552</v>
      </c>
      <c r="U1182">
        <v>10</v>
      </c>
      <c r="V1182">
        <v>10</v>
      </c>
      <c r="W1182">
        <v>11</v>
      </c>
      <c r="X1182">
        <v>3</v>
      </c>
      <c r="AA1182">
        <v>1133</v>
      </c>
      <c r="AB1182" t="s">
        <v>1654</v>
      </c>
    </row>
    <row r="1183" spans="1:29" hidden="1" x14ac:dyDescent="0.25">
      <c r="A1183" s="18" t="s">
        <v>277</v>
      </c>
      <c r="B1183" s="21" t="s">
        <v>2596</v>
      </c>
      <c r="C1183">
        <v>31</v>
      </c>
      <c r="D1183">
        <v>13</v>
      </c>
      <c r="E1183" s="28" t="str">
        <f>VLOOKUP(U1183, method!$A$1:$B$15, 2, 0)</f>
        <v>中前</v>
      </c>
      <c r="F1183">
        <v>3</v>
      </c>
      <c r="G1183">
        <v>114</v>
      </c>
      <c r="H1183" s="34">
        <v>1600</v>
      </c>
      <c r="I1183" s="17" t="s">
        <v>512</v>
      </c>
      <c r="J1183">
        <v>1</v>
      </c>
      <c r="K1183">
        <v>36.01</v>
      </c>
      <c r="L1183">
        <v>6</v>
      </c>
      <c r="M1183">
        <v>4</v>
      </c>
      <c r="N1183">
        <v>25</v>
      </c>
      <c r="O1183" t="s">
        <v>469</v>
      </c>
      <c r="P1183" s="35" t="s">
        <v>455</v>
      </c>
      <c r="Q1183">
        <v>3</v>
      </c>
      <c r="R1183">
        <v>62</v>
      </c>
      <c r="S1183" s="14" t="s">
        <v>181</v>
      </c>
      <c r="T1183">
        <v>12</v>
      </c>
      <c r="U1183">
        <v>6</v>
      </c>
      <c r="V1183">
        <v>8</v>
      </c>
      <c r="W1183">
        <v>8</v>
      </c>
      <c r="X1183">
        <v>13</v>
      </c>
      <c r="AA1183">
        <v>1142</v>
      </c>
      <c r="AB1183" t="s">
        <v>1289</v>
      </c>
    </row>
    <row r="1184" spans="1:29" hidden="1" x14ac:dyDescent="0.25">
      <c r="A1184" s="18" t="s">
        <v>277</v>
      </c>
      <c r="B1184" s="21" t="s">
        <v>2596</v>
      </c>
      <c r="C1184">
        <v>22</v>
      </c>
      <c r="D1184">
        <v>10</v>
      </c>
      <c r="E1184" s="29" t="str">
        <f>VLOOKUP(U1184, method!$A$1:$B$15, 2, 0)</f>
        <v>留後</v>
      </c>
      <c r="F1184">
        <v>13</v>
      </c>
      <c r="G1184">
        <v>118</v>
      </c>
      <c r="H1184" s="46">
        <v>1400</v>
      </c>
      <c r="I1184" s="18" t="s">
        <v>201</v>
      </c>
      <c r="J1184">
        <v>1</v>
      </c>
      <c r="K1184">
        <v>21.99</v>
      </c>
      <c r="L1184">
        <v>23</v>
      </c>
      <c r="M1184">
        <v>2</v>
      </c>
      <c r="N1184">
        <v>25</v>
      </c>
      <c r="O1184" t="s">
        <v>545</v>
      </c>
      <c r="P1184" s="35" t="s">
        <v>455</v>
      </c>
      <c r="Q1184">
        <v>3</v>
      </c>
      <c r="R1184">
        <v>62</v>
      </c>
      <c r="S1184" s="14" t="s">
        <v>181</v>
      </c>
      <c r="T1184" t="s">
        <v>533</v>
      </c>
      <c r="U1184">
        <v>13</v>
      </c>
      <c r="V1184">
        <v>13</v>
      </c>
      <c r="W1184">
        <v>13</v>
      </c>
      <c r="X1184">
        <v>10</v>
      </c>
      <c r="AA1184">
        <v>1158</v>
      </c>
      <c r="AB1184" t="s">
        <v>1289</v>
      </c>
    </row>
    <row r="1185" spans="1:28" hidden="1" x14ac:dyDescent="0.25">
      <c r="A1185" s="18" t="s">
        <v>277</v>
      </c>
      <c r="B1185" s="21" t="s">
        <v>2596</v>
      </c>
      <c r="C1185">
        <v>15</v>
      </c>
      <c r="D1185">
        <v>11</v>
      </c>
      <c r="E1185" s="29" t="str">
        <f>VLOOKUP(U1185, method!$A$1:$B$15, 2, 0)</f>
        <v>留後</v>
      </c>
      <c r="F1185">
        <v>8</v>
      </c>
      <c r="G1185">
        <v>121</v>
      </c>
      <c r="H1185" s="46">
        <v>1400</v>
      </c>
      <c r="I1185" s="18" t="s">
        <v>201</v>
      </c>
      <c r="J1185">
        <v>1</v>
      </c>
      <c r="K1185">
        <v>22.4</v>
      </c>
      <c r="L1185">
        <v>31</v>
      </c>
      <c r="M1185">
        <v>1</v>
      </c>
      <c r="N1185">
        <v>25</v>
      </c>
      <c r="O1185" t="s">
        <v>469</v>
      </c>
      <c r="P1185" s="35" t="s">
        <v>455</v>
      </c>
      <c r="Q1185">
        <v>3</v>
      </c>
      <c r="R1185">
        <v>62</v>
      </c>
      <c r="S1185" s="14" t="s">
        <v>181</v>
      </c>
      <c r="T1185" t="s">
        <v>465</v>
      </c>
      <c r="U1185">
        <v>12</v>
      </c>
      <c r="V1185">
        <v>12</v>
      </c>
      <c r="W1185">
        <v>14</v>
      </c>
      <c r="X1185">
        <v>11</v>
      </c>
      <c r="AA1185">
        <v>1141</v>
      </c>
      <c r="AB1185" t="s">
        <v>1289</v>
      </c>
    </row>
    <row r="1186" spans="1:28" hidden="1" x14ac:dyDescent="0.25">
      <c r="A1186" s="18" t="s">
        <v>277</v>
      </c>
      <c r="B1186" s="21" t="s">
        <v>2596</v>
      </c>
      <c r="C1186">
        <v>18</v>
      </c>
      <c r="D1186" s="33">
        <v>1</v>
      </c>
      <c r="E1186" s="29" t="str">
        <f>VLOOKUP(U1186, method!$A$1:$B$15, 2, 0)</f>
        <v>留後</v>
      </c>
      <c r="F1186">
        <v>9</v>
      </c>
      <c r="G1186">
        <v>130</v>
      </c>
      <c r="H1186" s="46">
        <v>1400</v>
      </c>
      <c r="I1186" s="16" t="s">
        <v>71</v>
      </c>
      <c r="J1186">
        <v>1</v>
      </c>
      <c r="K1186">
        <v>21.81</v>
      </c>
      <c r="L1186">
        <v>29</v>
      </c>
      <c r="M1186">
        <v>12</v>
      </c>
      <c r="N1186">
        <v>24</v>
      </c>
      <c r="O1186" t="s">
        <v>469</v>
      </c>
      <c r="P1186" s="35" t="s">
        <v>455</v>
      </c>
      <c r="Q1186">
        <v>4</v>
      </c>
      <c r="R1186">
        <v>55</v>
      </c>
      <c r="S1186" s="14" t="s">
        <v>181</v>
      </c>
      <c r="T1186" s="10" t="s">
        <v>552</v>
      </c>
      <c r="U1186">
        <v>13</v>
      </c>
      <c r="V1186">
        <v>13</v>
      </c>
      <c r="W1186">
        <v>12</v>
      </c>
      <c r="X1186">
        <v>1</v>
      </c>
      <c r="AA1186">
        <v>1140</v>
      </c>
      <c r="AB1186" t="s">
        <v>1289</v>
      </c>
    </row>
    <row r="1187" spans="1:28" hidden="1" x14ac:dyDescent="0.25">
      <c r="A1187" s="18" t="s">
        <v>277</v>
      </c>
      <c r="B1187" s="21" t="s">
        <v>2596</v>
      </c>
      <c r="C1187">
        <v>13</v>
      </c>
      <c r="D1187">
        <v>11</v>
      </c>
      <c r="E1187" s="27" t="str">
        <f>VLOOKUP(U1187, method!$A$1:$B$15, 2, 0)</f>
        <v>中後</v>
      </c>
      <c r="F1187">
        <v>8</v>
      </c>
      <c r="G1187">
        <v>135</v>
      </c>
      <c r="H1187" s="46">
        <v>1400</v>
      </c>
      <c r="I1187" s="18" t="s">
        <v>201</v>
      </c>
      <c r="J1187">
        <v>1</v>
      </c>
      <c r="K1187">
        <v>23.13</v>
      </c>
      <c r="L1187">
        <v>14</v>
      </c>
      <c r="M1187">
        <v>7</v>
      </c>
      <c r="N1187">
        <v>24</v>
      </c>
      <c r="O1187" t="s">
        <v>545</v>
      </c>
      <c r="P1187" s="35" t="s">
        <v>455</v>
      </c>
      <c r="Q1187">
        <v>4</v>
      </c>
      <c r="R1187">
        <v>58</v>
      </c>
      <c r="S1187" s="14" t="s">
        <v>181</v>
      </c>
      <c r="T1187">
        <v>6</v>
      </c>
      <c r="U1187">
        <v>8</v>
      </c>
      <c r="V1187">
        <v>9</v>
      </c>
      <c r="W1187">
        <v>12</v>
      </c>
      <c r="X1187">
        <v>11</v>
      </c>
      <c r="AA1187">
        <v>1129</v>
      </c>
      <c r="AB1187" t="s">
        <v>1659</v>
      </c>
    </row>
    <row r="1188" spans="1:28" hidden="1" x14ac:dyDescent="0.25">
      <c r="A1188" s="18" t="s">
        <v>277</v>
      </c>
      <c r="B1188" s="21" t="s">
        <v>2596</v>
      </c>
      <c r="C1188">
        <v>12</v>
      </c>
      <c r="D1188">
        <v>12</v>
      </c>
      <c r="E1188" s="28" t="str">
        <f>VLOOKUP(U1188, method!$A$1:$B$15, 2, 0)</f>
        <v>中前</v>
      </c>
      <c r="F1188">
        <v>14</v>
      </c>
      <c r="G1188">
        <v>135</v>
      </c>
      <c r="H1188" s="34">
        <v>1600</v>
      </c>
      <c r="I1188" s="18" t="s">
        <v>201</v>
      </c>
      <c r="J1188">
        <v>1</v>
      </c>
      <c r="K1188">
        <v>37.19</v>
      </c>
      <c r="L1188">
        <v>8</v>
      </c>
      <c r="M1188">
        <v>6</v>
      </c>
      <c r="N1188">
        <v>24</v>
      </c>
      <c r="O1188" t="s">
        <v>532</v>
      </c>
      <c r="P1188" s="35" t="s">
        <v>455</v>
      </c>
      <c r="Q1188">
        <v>4</v>
      </c>
      <c r="R1188">
        <v>59</v>
      </c>
      <c r="S1188" s="14" t="s">
        <v>181</v>
      </c>
      <c r="T1188" t="s">
        <v>1142</v>
      </c>
      <c r="U1188">
        <v>4</v>
      </c>
      <c r="V1188">
        <v>4</v>
      </c>
      <c r="W1188">
        <v>10</v>
      </c>
      <c r="X1188">
        <v>12</v>
      </c>
      <c r="AA1188">
        <v>1129</v>
      </c>
      <c r="AB1188" t="s">
        <v>16</v>
      </c>
    </row>
    <row r="1189" spans="1:28" hidden="1" x14ac:dyDescent="0.25">
      <c r="A1189" s="18" t="s">
        <v>277</v>
      </c>
      <c r="B1189" s="21" t="s">
        <v>2596</v>
      </c>
      <c r="C1189">
        <v>9.6</v>
      </c>
      <c r="D1189" s="34">
        <v>5</v>
      </c>
      <c r="E1189" s="27" t="str">
        <f>VLOOKUP(U1189, method!$A$1:$B$15, 2, 0)</f>
        <v>中後</v>
      </c>
      <c r="F1189">
        <v>8</v>
      </c>
      <c r="G1189">
        <v>134</v>
      </c>
      <c r="H1189" s="46">
        <v>1400</v>
      </c>
      <c r="I1189" s="16" t="s">
        <v>71</v>
      </c>
      <c r="J1189">
        <v>1</v>
      </c>
      <c r="K1189">
        <v>23.47</v>
      </c>
      <c r="L1189">
        <v>19</v>
      </c>
      <c r="M1189">
        <v>5</v>
      </c>
      <c r="N1189">
        <v>24</v>
      </c>
      <c r="O1189" t="s">
        <v>631</v>
      </c>
      <c r="P1189" s="35" t="s">
        <v>455</v>
      </c>
      <c r="Q1189">
        <v>4</v>
      </c>
      <c r="R1189">
        <v>59</v>
      </c>
      <c r="S1189" s="14" t="s">
        <v>181</v>
      </c>
      <c r="T1189" t="s">
        <v>558</v>
      </c>
      <c r="U1189">
        <v>8</v>
      </c>
      <c r="V1189">
        <v>9</v>
      </c>
      <c r="W1189">
        <v>10</v>
      </c>
      <c r="X1189">
        <v>5</v>
      </c>
      <c r="AA1189">
        <v>1134</v>
      </c>
      <c r="AB1189" t="s">
        <v>16</v>
      </c>
    </row>
    <row r="1190" spans="1:28" hidden="1" x14ac:dyDescent="0.25">
      <c r="A1190" s="18" t="s">
        <v>277</v>
      </c>
      <c r="B1190" s="21" t="s">
        <v>2596</v>
      </c>
      <c r="C1190">
        <v>3.6</v>
      </c>
      <c r="D1190">
        <v>12</v>
      </c>
      <c r="E1190" s="29" t="str">
        <f>VLOOKUP(U1190, method!$A$1:$B$15, 2, 0)</f>
        <v>留後</v>
      </c>
      <c r="F1190">
        <v>12</v>
      </c>
      <c r="G1190">
        <v>135</v>
      </c>
      <c r="H1190" s="46">
        <v>1400</v>
      </c>
      <c r="I1190" s="16" t="s">
        <v>71</v>
      </c>
      <c r="J1190">
        <v>1</v>
      </c>
      <c r="K1190">
        <v>22.9</v>
      </c>
      <c r="L1190">
        <v>14</v>
      </c>
      <c r="M1190">
        <v>4</v>
      </c>
      <c r="N1190">
        <v>24</v>
      </c>
      <c r="O1190" t="s">
        <v>532</v>
      </c>
      <c r="P1190" s="35" t="s">
        <v>436</v>
      </c>
      <c r="Q1190">
        <v>4</v>
      </c>
      <c r="R1190">
        <v>59</v>
      </c>
      <c r="S1190" s="14" t="s">
        <v>181</v>
      </c>
      <c r="T1190" t="s">
        <v>562</v>
      </c>
      <c r="U1190">
        <v>12</v>
      </c>
      <c r="V1190">
        <v>11</v>
      </c>
      <c r="W1190">
        <v>11</v>
      </c>
      <c r="X1190">
        <v>12</v>
      </c>
      <c r="AA1190">
        <v>1135</v>
      </c>
      <c r="AB1190" t="s">
        <v>16</v>
      </c>
    </row>
    <row r="1191" spans="1:28" hidden="1" x14ac:dyDescent="0.25">
      <c r="A1191" s="18" t="s">
        <v>277</v>
      </c>
      <c r="B1191" s="21" t="s">
        <v>2596</v>
      </c>
      <c r="C1191">
        <v>6.2</v>
      </c>
      <c r="D1191" s="33">
        <v>2</v>
      </c>
      <c r="E1191" s="28" t="str">
        <f>VLOOKUP(U1191, method!$A$1:$B$15, 2, 0)</f>
        <v>中前</v>
      </c>
      <c r="F1191">
        <v>14</v>
      </c>
      <c r="G1191">
        <v>133</v>
      </c>
      <c r="H1191" s="46">
        <v>1400</v>
      </c>
      <c r="I1191" s="24" t="s">
        <v>146</v>
      </c>
      <c r="J1191">
        <v>1</v>
      </c>
      <c r="K1191">
        <v>22.53</v>
      </c>
      <c r="L1191">
        <v>16</v>
      </c>
      <c r="M1191">
        <v>3</v>
      </c>
      <c r="N1191">
        <v>24</v>
      </c>
      <c r="O1191" t="s">
        <v>631</v>
      </c>
      <c r="P1191" s="35" t="s">
        <v>455</v>
      </c>
      <c r="Q1191">
        <v>4</v>
      </c>
      <c r="R1191">
        <v>58</v>
      </c>
      <c r="S1191" s="14" t="s">
        <v>181</v>
      </c>
      <c r="T1191" s="10" t="s">
        <v>597</v>
      </c>
      <c r="U1191">
        <v>5</v>
      </c>
      <c r="V1191">
        <v>2</v>
      </c>
      <c r="W1191">
        <v>2</v>
      </c>
      <c r="X1191">
        <v>2</v>
      </c>
      <c r="AA1191">
        <v>1141</v>
      </c>
      <c r="AB1191" t="s">
        <v>16</v>
      </c>
    </row>
    <row r="1192" spans="1:28" hidden="1" x14ac:dyDescent="0.25">
      <c r="A1192" s="18" t="s">
        <v>277</v>
      </c>
      <c r="B1192" s="21" t="s">
        <v>2596</v>
      </c>
      <c r="C1192">
        <v>6.5</v>
      </c>
      <c r="D1192" s="33">
        <v>1</v>
      </c>
      <c r="E1192" s="26" t="str">
        <f>VLOOKUP(U1192, method!$A$1:$B$15, 2, 0)</f>
        <v>放頭</v>
      </c>
      <c r="F1192">
        <v>4</v>
      </c>
      <c r="G1192">
        <v>129</v>
      </c>
      <c r="H1192" s="46">
        <v>1400</v>
      </c>
      <c r="I1192" s="16" t="s">
        <v>71</v>
      </c>
      <c r="J1192">
        <v>1</v>
      </c>
      <c r="K1192">
        <v>23.2</v>
      </c>
      <c r="L1192">
        <v>23</v>
      </c>
      <c r="M1192">
        <v>12</v>
      </c>
      <c r="N1192">
        <v>23</v>
      </c>
      <c r="O1192" t="s">
        <v>532</v>
      </c>
      <c r="P1192" s="35" t="s">
        <v>455</v>
      </c>
      <c r="Q1192" t="s">
        <v>826</v>
      </c>
      <c r="R1192">
        <v>52</v>
      </c>
      <c r="S1192" s="14" t="s">
        <v>181</v>
      </c>
      <c r="T1192" s="10" t="s">
        <v>597</v>
      </c>
      <c r="U1192">
        <v>2</v>
      </c>
      <c r="V1192">
        <v>3</v>
      </c>
      <c r="W1192">
        <v>2</v>
      </c>
      <c r="X1192">
        <v>1</v>
      </c>
      <c r="AA1192">
        <v>1163</v>
      </c>
      <c r="AB1192" t="s">
        <v>16</v>
      </c>
    </row>
    <row r="1193" spans="1:28" hidden="1" x14ac:dyDescent="0.25">
      <c r="A1193" s="18" t="s">
        <v>277</v>
      </c>
      <c r="B1193" s="21" t="s">
        <v>2596</v>
      </c>
      <c r="C1193">
        <v>10</v>
      </c>
      <c r="D1193">
        <v>6</v>
      </c>
      <c r="E1193" s="29" t="str">
        <f>VLOOKUP(U1193, method!$A$1:$B$15, 2, 0)</f>
        <v>留後</v>
      </c>
      <c r="F1193">
        <v>13</v>
      </c>
      <c r="G1193">
        <v>129</v>
      </c>
      <c r="H1193" s="46">
        <v>1200</v>
      </c>
      <c r="I1193" s="16" t="s">
        <v>71</v>
      </c>
      <c r="J1193">
        <v>1</v>
      </c>
      <c r="K1193">
        <v>10.34</v>
      </c>
      <c r="L1193">
        <v>11</v>
      </c>
      <c r="M1193">
        <v>11</v>
      </c>
      <c r="N1193">
        <v>23</v>
      </c>
      <c r="O1193" t="s">
        <v>491</v>
      </c>
      <c r="P1193" s="35" t="s">
        <v>455</v>
      </c>
      <c r="Q1193" t="s">
        <v>826</v>
      </c>
      <c r="R1193">
        <v>52</v>
      </c>
      <c r="S1193" s="14" t="s">
        <v>181</v>
      </c>
      <c r="T1193" t="s">
        <v>473</v>
      </c>
      <c r="U1193">
        <v>13</v>
      </c>
      <c r="V1193">
        <v>11</v>
      </c>
      <c r="W1193">
        <v>6</v>
      </c>
      <c r="AA1193">
        <v>1171</v>
      </c>
      <c r="AB1193" t="s">
        <v>100</v>
      </c>
    </row>
    <row r="1194" spans="1:28" hidden="1" x14ac:dyDescent="0.25">
      <c r="A1194" s="18" t="s">
        <v>277</v>
      </c>
      <c r="B1194" s="22" t="s">
        <v>2598</v>
      </c>
      <c r="C1194">
        <v>11</v>
      </c>
      <c r="D1194" s="33">
        <v>3</v>
      </c>
      <c r="E1194" s="28" t="str">
        <f>VLOOKUP(U1194, method!$A$1:$B$15, 2, 0)</f>
        <v>中前</v>
      </c>
      <c r="F1194">
        <v>3</v>
      </c>
      <c r="G1194">
        <v>126</v>
      </c>
      <c r="H1194" s="44">
        <v>1650</v>
      </c>
      <c r="I1194" s="19" t="s">
        <v>388</v>
      </c>
      <c r="J1194">
        <v>1</v>
      </c>
      <c r="K1194">
        <v>39.229999999999997</v>
      </c>
      <c r="L1194">
        <v>25</v>
      </c>
      <c r="M1194">
        <v>6</v>
      </c>
      <c r="N1194">
        <v>25</v>
      </c>
      <c r="O1194" s="31" t="s">
        <v>435</v>
      </c>
      <c r="P1194" s="35" t="s">
        <v>436</v>
      </c>
      <c r="Q1194">
        <v>3</v>
      </c>
      <c r="R1194">
        <v>67</v>
      </c>
      <c r="S1194" s="19" t="s">
        <v>13</v>
      </c>
      <c r="T1194" s="10" t="s">
        <v>597</v>
      </c>
      <c r="U1194">
        <v>6</v>
      </c>
      <c r="V1194">
        <v>6</v>
      </c>
      <c r="W1194">
        <v>5</v>
      </c>
      <c r="X1194">
        <v>3</v>
      </c>
      <c r="AA1194">
        <v>1013</v>
      </c>
      <c r="AB1194" t="s">
        <v>16</v>
      </c>
    </row>
    <row r="1195" spans="1:28" hidden="1" x14ac:dyDescent="0.25">
      <c r="A1195" s="18" t="s">
        <v>277</v>
      </c>
      <c r="B1195" s="22" t="s">
        <v>2598</v>
      </c>
      <c r="C1195">
        <v>17</v>
      </c>
      <c r="D1195">
        <v>9</v>
      </c>
      <c r="E1195" s="27" t="str">
        <f>VLOOKUP(U1195, method!$A$1:$B$15, 2, 0)</f>
        <v>中後</v>
      </c>
      <c r="F1195">
        <v>3</v>
      </c>
      <c r="G1195">
        <v>125</v>
      </c>
      <c r="H1195" s="44">
        <v>1650</v>
      </c>
      <c r="I1195" s="19" t="s">
        <v>388</v>
      </c>
      <c r="J1195">
        <v>1</v>
      </c>
      <c r="K1195">
        <v>40.729999999999997</v>
      </c>
      <c r="L1195">
        <v>4</v>
      </c>
      <c r="M1195">
        <v>6</v>
      </c>
      <c r="N1195">
        <v>25</v>
      </c>
      <c r="O1195" s="31" t="s">
        <v>439</v>
      </c>
      <c r="P1195" s="36" t="s">
        <v>440</v>
      </c>
      <c r="Q1195">
        <v>3</v>
      </c>
      <c r="R1195">
        <v>67</v>
      </c>
      <c r="S1195" s="19" t="s">
        <v>13</v>
      </c>
      <c r="T1195" t="s">
        <v>461</v>
      </c>
      <c r="U1195">
        <v>8</v>
      </c>
      <c r="V1195">
        <v>6</v>
      </c>
      <c r="W1195">
        <v>5</v>
      </c>
      <c r="X1195">
        <v>9</v>
      </c>
      <c r="AA1195">
        <v>1008</v>
      </c>
      <c r="AB1195" t="s">
        <v>16</v>
      </c>
    </row>
    <row r="1196" spans="1:28" hidden="1" x14ac:dyDescent="0.25">
      <c r="A1196" s="18" t="s">
        <v>277</v>
      </c>
      <c r="B1196" s="22" t="s">
        <v>2598</v>
      </c>
      <c r="C1196">
        <v>20</v>
      </c>
      <c r="D1196" s="33">
        <v>1</v>
      </c>
      <c r="E1196" s="29" t="str">
        <f>VLOOKUP(U1196, method!$A$1:$B$15, 2, 0)</f>
        <v>留後</v>
      </c>
      <c r="F1196">
        <v>11</v>
      </c>
      <c r="G1196">
        <v>135</v>
      </c>
      <c r="H1196" s="46">
        <v>1800</v>
      </c>
      <c r="I1196" s="19" t="s">
        <v>388</v>
      </c>
      <c r="J1196">
        <v>1</v>
      </c>
      <c r="K1196">
        <v>48.72</v>
      </c>
      <c r="L1196">
        <v>30</v>
      </c>
      <c r="M1196">
        <v>4</v>
      </c>
      <c r="N1196">
        <v>25</v>
      </c>
      <c r="O1196" s="31" t="s">
        <v>451</v>
      </c>
      <c r="P1196" s="35" t="s">
        <v>436</v>
      </c>
      <c r="Q1196">
        <v>4</v>
      </c>
      <c r="R1196">
        <v>60</v>
      </c>
      <c r="S1196" s="19" t="s">
        <v>13</v>
      </c>
      <c r="T1196" s="10" t="s">
        <v>597</v>
      </c>
      <c r="U1196">
        <v>12</v>
      </c>
      <c r="V1196">
        <v>12</v>
      </c>
      <c r="W1196">
        <v>12</v>
      </c>
      <c r="X1196">
        <v>12</v>
      </c>
      <c r="Y1196">
        <v>1</v>
      </c>
      <c r="AA1196">
        <v>1027</v>
      </c>
      <c r="AB1196" t="s">
        <v>16</v>
      </c>
    </row>
    <row r="1197" spans="1:28" hidden="1" x14ac:dyDescent="0.25">
      <c r="A1197" s="18" t="s">
        <v>277</v>
      </c>
      <c r="B1197" s="22" t="s">
        <v>2598</v>
      </c>
      <c r="C1197">
        <v>3.6</v>
      </c>
      <c r="D1197" s="33">
        <v>1</v>
      </c>
      <c r="E1197" s="29" t="str">
        <f>VLOOKUP(U1197, method!$A$1:$B$15, 2, 0)</f>
        <v>留後</v>
      </c>
      <c r="F1197">
        <v>10</v>
      </c>
      <c r="G1197">
        <v>133</v>
      </c>
      <c r="H1197" s="46">
        <v>1800</v>
      </c>
      <c r="I1197" s="22" t="s">
        <v>33</v>
      </c>
      <c r="J1197">
        <v>1</v>
      </c>
      <c r="K1197">
        <v>49.36</v>
      </c>
      <c r="L1197">
        <v>9</v>
      </c>
      <c r="M1197">
        <v>4</v>
      </c>
      <c r="N1197">
        <v>25</v>
      </c>
      <c r="O1197" s="31" t="s">
        <v>439</v>
      </c>
      <c r="P1197" s="35" t="s">
        <v>436</v>
      </c>
      <c r="Q1197">
        <v>4</v>
      </c>
      <c r="R1197">
        <v>55</v>
      </c>
      <c r="S1197" s="19" t="s">
        <v>13</v>
      </c>
      <c r="T1197" s="10" t="s">
        <v>613</v>
      </c>
      <c r="U1197">
        <v>11</v>
      </c>
      <c r="V1197">
        <v>11</v>
      </c>
      <c r="W1197">
        <v>11</v>
      </c>
      <c r="X1197">
        <v>8</v>
      </c>
      <c r="Y1197">
        <v>1</v>
      </c>
      <c r="AA1197">
        <v>1034</v>
      </c>
      <c r="AB1197" t="s">
        <v>16</v>
      </c>
    </row>
    <row r="1198" spans="1:28" hidden="1" x14ac:dyDescent="0.25">
      <c r="A1198" s="18" t="s">
        <v>277</v>
      </c>
      <c r="B1198" s="22" t="s">
        <v>2598</v>
      </c>
      <c r="C1198">
        <v>4.5</v>
      </c>
      <c r="D1198" s="33">
        <v>2</v>
      </c>
      <c r="E1198" s="27" t="str">
        <f>VLOOKUP(U1198, method!$A$1:$B$15, 2, 0)</f>
        <v>中後</v>
      </c>
      <c r="F1198">
        <v>5</v>
      </c>
      <c r="G1198">
        <v>129</v>
      </c>
      <c r="H1198" s="44">
        <v>1650</v>
      </c>
      <c r="I1198" s="19" t="s">
        <v>388</v>
      </c>
      <c r="J1198">
        <v>1</v>
      </c>
      <c r="K1198">
        <v>38.5</v>
      </c>
      <c r="L1198">
        <v>2</v>
      </c>
      <c r="M1198">
        <v>4</v>
      </c>
      <c r="N1198">
        <v>25</v>
      </c>
      <c r="O1198" s="31" t="s">
        <v>451</v>
      </c>
      <c r="P1198" s="35" t="s">
        <v>436</v>
      </c>
      <c r="Q1198">
        <v>4</v>
      </c>
      <c r="R1198">
        <v>54</v>
      </c>
      <c r="S1198" s="19" t="s">
        <v>13</v>
      </c>
      <c r="T1198" s="10" t="s">
        <v>376</v>
      </c>
      <c r="U1198">
        <v>8</v>
      </c>
      <c r="V1198">
        <v>8</v>
      </c>
      <c r="W1198">
        <v>6</v>
      </c>
      <c r="X1198">
        <v>2</v>
      </c>
      <c r="AA1198">
        <v>1041</v>
      </c>
      <c r="AB1198" t="s">
        <v>16</v>
      </c>
    </row>
    <row r="1199" spans="1:28" hidden="1" x14ac:dyDescent="0.25">
      <c r="A1199" s="18" t="s">
        <v>277</v>
      </c>
      <c r="B1199" s="22" t="s">
        <v>2598</v>
      </c>
      <c r="C1199">
        <v>20</v>
      </c>
      <c r="D1199" s="34">
        <v>5</v>
      </c>
      <c r="E1199" s="29" t="str">
        <f>VLOOKUP(U1199, method!$A$1:$B$15, 2, 0)</f>
        <v>留後</v>
      </c>
      <c r="F1199">
        <v>12</v>
      </c>
      <c r="G1199">
        <v>131</v>
      </c>
      <c r="H1199" s="44">
        <v>1650</v>
      </c>
      <c r="I1199" s="23" t="s">
        <v>39</v>
      </c>
      <c r="J1199">
        <v>1</v>
      </c>
      <c r="K1199">
        <v>39.79</v>
      </c>
      <c r="L1199">
        <v>19</v>
      </c>
      <c r="M1199">
        <v>3</v>
      </c>
      <c r="N1199">
        <v>25</v>
      </c>
      <c r="O1199" s="30" t="s">
        <v>445</v>
      </c>
      <c r="P1199" s="35" t="s">
        <v>436</v>
      </c>
      <c r="Q1199">
        <v>4</v>
      </c>
      <c r="R1199">
        <v>56</v>
      </c>
      <c r="S1199" s="19" t="s">
        <v>13</v>
      </c>
      <c r="T1199" s="10" t="s">
        <v>498</v>
      </c>
      <c r="U1199">
        <v>12</v>
      </c>
      <c r="V1199">
        <v>12</v>
      </c>
      <c r="W1199">
        <v>12</v>
      </c>
      <c r="X1199">
        <v>5</v>
      </c>
      <c r="AA1199">
        <v>1039</v>
      </c>
      <c r="AB1199" t="s">
        <v>16</v>
      </c>
    </row>
    <row r="1200" spans="1:28" hidden="1" x14ac:dyDescent="0.25">
      <c r="A1200" s="18" t="s">
        <v>277</v>
      </c>
      <c r="B1200" s="22" t="s">
        <v>2598</v>
      </c>
      <c r="C1200">
        <v>12</v>
      </c>
      <c r="D1200">
        <v>7</v>
      </c>
      <c r="E1200" s="27" t="str">
        <f>VLOOKUP(U1200, method!$A$1:$B$15, 2, 0)</f>
        <v>中後</v>
      </c>
      <c r="F1200">
        <v>6</v>
      </c>
      <c r="G1200">
        <v>133</v>
      </c>
      <c r="H1200" s="44">
        <v>1650</v>
      </c>
      <c r="I1200" s="25" t="s">
        <v>409</v>
      </c>
      <c r="J1200">
        <v>1</v>
      </c>
      <c r="K1200">
        <v>40.76</v>
      </c>
      <c r="L1200">
        <v>26</v>
      </c>
      <c r="M1200">
        <v>2</v>
      </c>
      <c r="N1200">
        <v>25</v>
      </c>
      <c r="O1200" s="31" t="s">
        <v>435</v>
      </c>
      <c r="P1200" s="35" t="s">
        <v>455</v>
      </c>
      <c r="Q1200">
        <v>4</v>
      </c>
      <c r="R1200">
        <v>58</v>
      </c>
      <c r="S1200" s="19" t="s">
        <v>13</v>
      </c>
      <c r="T1200" t="s">
        <v>536</v>
      </c>
      <c r="U1200">
        <v>8</v>
      </c>
      <c r="V1200">
        <v>8</v>
      </c>
      <c r="W1200">
        <v>8</v>
      </c>
      <c r="X1200">
        <v>7</v>
      </c>
      <c r="AA1200">
        <v>1043</v>
      </c>
      <c r="AB1200" t="s">
        <v>16</v>
      </c>
    </row>
    <row r="1201" spans="1:28" hidden="1" x14ac:dyDescent="0.25">
      <c r="A1201" s="18" t="s">
        <v>277</v>
      </c>
      <c r="B1201" s="22" t="s">
        <v>2598</v>
      </c>
      <c r="C1201">
        <v>4</v>
      </c>
      <c r="D1201">
        <v>6</v>
      </c>
      <c r="E1201" s="26" t="str">
        <f>VLOOKUP(U1201, method!$A$1:$B$15, 2, 0)</f>
        <v>放頭</v>
      </c>
      <c r="F1201">
        <v>7</v>
      </c>
      <c r="G1201">
        <v>135</v>
      </c>
      <c r="H1201" s="44">
        <v>1650</v>
      </c>
      <c r="I1201" s="22" t="s">
        <v>33</v>
      </c>
      <c r="J1201">
        <v>1</v>
      </c>
      <c r="K1201">
        <v>41.43</v>
      </c>
      <c r="L1201">
        <v>8</v>
      </c>
      <c r="M1201">
        <v>1</v>
      </c>
      <c r="N1201">
        <v>25</v>
      </c>
      <c r="O1201" s="31" t="s">
        <v>439</v>
      </c>
      <c r="P1201" s="35" t="s">
        <v>455</v>
      </c>
      <c r="Q1201">
        <v>4</v>
      </c>
      <c r="R1201">
        <v>59</v>
      </c>
      <c r="S1201" s="19" t="s">
        <v>13</v>
      </c>
      <c r="T1201" s="10" t="s">
        <v>498</v>
      </c>
      <c r="U1201">
        <v>3</v>
      </c>
      <c r="V1201">
        <v>4</v>
      </c>
      <c r="W1201">
        <v>4</v>
      </c>
      <c r="X1201">
        <v>6</v>
      </c>
      <c r="AA1201">
        <v>1033</v>
      </c>
      <c r="AB1201" t="s">
        <v>16</v>
      </c>
    </row>
    <row r="1202" spans="1:28" hidden="1" x14ac:dyDescent="0.25">
      <c r="A1202" s="18" t="s">
        <v>277</v>
      </c>
      <c r="B1202" s="22" t="s">
        <v>2598</v>
      </c>
      <c r="C1202">
        <v>48</v>
      </c>
      <c r="D1202" s="33">
        <v>3</v>
      </c>
      <c r="E1202" s="29" t="str">
        <f>VLOOKUP(U1202, method!$A$1:$B$15, 2, 0)</f>
        <v>留後</v>
      </c>
      <c r="F1202">
        <v>12</v>
      </c>
      <c r="G1202">
        <v>135</v>
      </c>
      <c r="H1202" s="44">
        <v>1650</v>
      </c>
      <c r="I1202" s="23" t="s">
        <v>39</v>
      </c>
      <c r="J1202">
        <v>1</v>
      </c>
      <c r="K1202">
        <v>39.75</v>
      </c>
      <c r="L1202">
        <v>26</v>
      </c>
      <c r="M1202">
        <v>12</v>
      </c>
      <c r="N1202">
        <v>24</v>
      </c>
      <c r="O1202" s="31" t="s">
        <v>451</v>
      </c>
      <c r="P1202" s="35" t="s">
        <v>455</v>
      </c>
      <c r="Q1202">
        <v>4</v>
      </c>
      <c r="R1202">
        <v>58</v>
      </c>
      <c r="S1202" s="19" t="s">
        <v>13</v>
      </c>
      <c r="T1202" s="10" t="s">
        <v>613</v>
      </c>
      <c r="U1202">
        <v>12</v>
      </c>
      <c r="V1202">
        <v>12</v>
      </c>
      <c r="W1202">
        <v>12</v>
      </c>
      <c r="X1202">
        <v>3</v>
      </c>
      <c r="AA1202">
        <v>1023</v>
      </c>
      <c r="AB1202" t="s">
        <v>16</v>
      </c>
    </row>
    <row r="1203" spans="1:28" hidden="1" x14ac:dyDescent="0.25">
      <c r="A1203" s="18" t="s">
        <v>277</v>
      </c>
      <c r="B1203" s="22" t="s">
        <v>2598</v>
      </c>
      <c r="C1203">
        <v>10</v>
      </c>
      <c r="D1203">
        <v>11</v>
      </c>
      <c r="E1203" s="26" t="str">
        <f>VLOOKUP(U1203, method!$A$1:$B$15, 2, 0)</f>
        <v>放頭</v>
      </c>
      <c r="F1203">
        <v>7</v>
      </c>
      <c r="G1203">
        <v>135</v>
      </c>
      <c r="H1203" s="44">
        <v>1650</v>
      </c>
      <c r="I1203" s="17" t="s">
        <v>399</v>
      </c>
      <c r="J1203">
        <v>1</v>
      </c>
      <c r="K1203">
        <v>41.84</v>
      </c>
      <c r="L1203">
        <v>20</v>
      </c>
      <c r="M1203">
        <v>11</v>
      </c>
      <c r="N1203">
        <v>24</v>
      </c>
      <c r="O1203" s="31" t="s">
        <v>435</v>
      </c>
      <c r="P1203" s="36" t="s">
        <v>440</v>
      </c>
      <c r="Q1203">
        <v>4</v>
      </c>
      <c r="R1203">
        <v>58</v>
      </c>
      <c r="S1203" s="19" t="s">
        <v>13</v>
      </c>
      <c r="T1203" t="s">
        <v>567</v>
      </c>
      <c r="U1203">
        <v>1</v>
      </c>
      <c r="V1203">
        <v>2</v>
      </c>
      <c r="W1203">
        <v>1</v>
      </c>
      <c r="X1203">
        <v>11</v>
      </c>
      <c r="AA1203">
        <v>1024</v>
      </c>
      <c r="AB1203" t="s">
        <v>16</v>
      </c>
    </row>
    <row r="1204" spans="1:28" hidden="1" x14ac:dyDescent="0.25">
      <c r="A1204" s="18" t="s">
        <v>277</v>
      </c>
      <c r="B1204" s="22" t="s">
        <v>2598</v>
      </c>
      <c r="C1204">
        <v>35</v>
      </c>
      <c r="D1204" s="33">
        <v>2</v>
      </c>
      <c r="E1204" s="26" t="str">
        <f>VLOOKUP(U1204, method!$A$1:$B$15, 2, 0)</f>
        <v>放頭</v>
      </c>
      <c r="F1204">
        <v>3</v>
      </c>
      <c r="G1204">
        <v>131</v>
      </c>
      <c r="H1204" s="44">
        <v>1650</v>
      </c>
      <c r="I1204" s="23" t="s">
        <v>39</v>
      </c>
      <c r="J1204">
        <v>1</v>
      </c>
      <c r="K1204">
        <v>40.659999999999997</v>
      </c>
      <c r="L1204">
        <v>30</v>
      </c>
      <c r="M1204">
        <v>10</v>
      </c>
      <c r="N1204">
        <v>24</v>
      </c>
      <c r="O1204" s="31" t="s">
        <v>451</v>
      </c>
      <c r="P1204" s="35" t="s">
        <v>455</v>
      </c>
      <c r="Q1204">
        <v>4</v>
      </c>
      <c r="R1204">
        <v>57</v>
      </c>
      <c r="S1204" s="19" t="s">
        <v>13</v>
      </c>
      <c r="T1204" s="10" t="s">
        <v>488</v>
      </c>
      <c r="U1204">
        <v>3</v>
      </c>
      <c r="V1204">
        <v>4</v>
      </c>
      <c r="W1204">
        <v>3</v>
      </c>
      <c r="X1204">
        <v>2</v>
      </c>
      <c r="AA1204">
        <v>1020</v>
      </c>
      <c r="AB1204" t="s">
        <v>16</v>
      </c>
    </row>
    <row r="1205" spans="1:28" hidden="1" x14ac:dyDescent="0.25">
      <c r="A1205" s="18" t="s">
        <v>277</v>
      </c>
      <c r="B1205" s="22" t="s">
        <v>2598</v>
      </c>
      <c r="C1205">
        <v>60</v>
      </c>
      <c r="D1205">
        <v>12</v>
      </c>
      <c r="E1205" s="27" t="str">
        <f>VLOOKUP(U1205, method!$A$1:$B$15, 2, 0)</f>
        <v>中後</v>
      </c>
      <c r="F1205">
        <v>12</v>
      </c>
      <c r="G1205">
        <v>133</v>
      </c>
      <c r="H1205" s="46">
        <v>1400</v>
      </c>
      <c r="I1205" s="17" t="s">
        <v>448</v>
      </c>
      <c r="J1205">
        <v>1</v>
      </c>
      <c r="K1205">
        <v>23.23</v>
      </c>
      <c r="L1205">
        <v>6</v>
      </c>
      <c r="M1205">
        <v>10</v>
      </c>
      <c r="N1205">
        <v>24</v>
      </c>
      <c r="O1205" t="s">
        <v>545</v>
      </c>
      <c r="P1205" s="35" t="s">
        <v>436</v>
      </c>
      <c r="Q1205">
        <v>4</v>
      </c>
      <c r="R1205">
        <v>59</v>
      </c>
      <c r="S1205" s="19" t="s">
        <v>13</v>
      </c>
      <c r="T1205" t="s">
        <v>573</v>
      </c>
      <c r="U1205">
        <v>9</v>
      </c>
      <c r="V1205">
        <v>9</v>
      </c>
      <c r="W1205">
        <v>8</v>
      </c>
      <c r="X1205">
        <v>12</v>
      </c>
      <c r="AA1205">
        <v>1012</v>
      </c>
      <c r="AB1205" t="s">
        <v>16</v>
      </c>
    </row>
    <row r="1206" spans="1:28" hidden="1" x14ac:dyDescent="0.25">
      <c r="A1206" s="18" t="s">
        <v>277</v>
      </c>
      <c r="B1206" s="22" t="s">
        <v>2598</v>
      </c>
      <c r="C1206">
        <v>51</v>
      </c>
      <c r="D1206">
        <v>6</v>
      </c>
      <c r="E1206" s="28" t="str">
        <f>VLOOKUP(U1206, method!$A$1:$B$15, 2, 0)</f>
        <v>中前</v>
      </c>
      <c r="F1206">
        <v>3</v>
      </c>
      <c r="G1206">
        <v>125</v>
      </c>
      <c r="H1206" s="46">
        <v>1400</v>
      </c>
      <c r="I1206" s="22" t="s">
        <v>833</v>
      </c>
      <c r="J1206">
        <v>1</v>
      </c>
      <c r="K1206">
        <v>22.74</v>
      </c>
      <c r="L1206">
        <v>15</v>
      </c>
      <c r="M1206">
        <v>9</v>
      </c>
      <c r="N1206">
        <v>24</v>
      </c>
      <c r="O1206" t="s">
        <v>491</v>
      </c>
      <c r="P1206" s="35" t="s">
        <v>436</v>
      </c>
      <c r="Q1206">
        <v>4</v>
      </c>
      <c r="R1206">
        <v>60</v>
      </c>
      <c r="S1206" s="19" t="s">
        <v>13</v>
      </c>
      <c r="T1206" t="s">
        <v>519</v>
      </c>
      <c r="U1206">
        <v>4</v>
      </c>
      <c r="V1206">
        <v>5</v>
      </c>
      <c r="W1206">
        <v>3</v>
      </c>
      <c r="X1206">
        <v>6</v>
      </c>
      <c r="AA1206">
        <v>1029</v>
      </c>
      <c r="AB1206" t="s">
        <v>16</v>
      </c>
    </row>
    <row r="1207" spans="1:28" hidden="1" x14ac:dyDescent="0.25">
      <c r="A1207" s="18" t="s">
        <v>277</v>
      </c>
      <c r="B1207" s="22" t="s">
        <v>2598</v>
      </c>
      <c r="C1207">
        <v>124</v>
      </c>
      <c r="D1207">
        <v>9</v>
      </c>
      <c r="E1207" s="29" t="str">
        <f>VLOOKUP(U1207, method!$A$1:$B$15, 2, 0)</f>
        <v>留後</v>
      </c>
      <c r="F1207">
        <v>8</v>
      </c>
      <c r="G1207">
        <v>121</v>
      </c>
      <c r="H1207" s="46">
        <v>1400</v>
      </c>
      <c r="I1207" s="23" t="s">
        <v>39</v>
      </c>
      <c r="J1207">
        <v>1</v>
      </c>
      <c r="K1207">
        <v>22.18</v>
      </c>
      <c r="L1207">
        <v>6</v>
      </c>
      <c r="M1207">
        <v>7</v>
      </c>
      <c r="N1207">
        <v>24</v>
      </c>
      <c r="O1207" t="s">
        <v>532</v>
      </c>
      <c r="P1207" s="35" t="s">
        <v>436</v>
      </c>
      <c r="Q1207">
        <v>3</v>
      </c>
      <c r="R1207">
        <v>64</v>
      </c>
      <c r="S1207" s="19" t="s">
        <v>13</v>
      </c>
      <c r="T1207" t="s">
        <v>465</v>
      </c>
      <c r="U1207">
        <v>11</v>
      </c>
      <c r="V1207">
        <v>13</v>
      </c>
      <c r="W1207">
        <v>13</v>
      </c>
      <c r="X1207">
        <v>9</v>
      </c>
      <c r="AA1207">
        <v>1055</v>
      </c>
      <c r="AB1207" t="s">
        <v>16</v>
      </c>
    </row>
    <row r="1208" spans="1:28" hidden="1" x14ac:dyDescent="0.25">
      <c r="A1208" s="18" t="s">
        <v>277</v>
      </c>
      <c r="B1208" s="22" t="s">
        <v>2598</v>
      </c>
      <c r="C1208">
        <v>57</v>
      </c>
      <c r="D1208">
        <v>11</v>
      </c>
      <c r="E1208" s="27" t="str">
        <f>VLOOKUP(U1208, method!$A$1:$B$15, 2, 0)</f>
        <v>中後</v>
      </c>
      <c r="F1208">
        <v>13</v>
      </c>
      <c r="G1208">
        <v>121</v>
      </c>
      <c r="H1208" s="46">
        <v>1400</v>
      </c>
      <c r="I1208" s="17" t="s">
        <v>448</v>
      </c>
      <c r="J1208">
        <v>1</v>
      </c>
      <c r="K1208">
        <v>23.47</v>
      </c>
      <c r="L1208">
        <v>23</v>
      </c>
      <c r="M1208">
        <v>6</v>
      </c>
      <c r="N1208">
        <v>24</v>
      </c>
      <c r="O1208" t="s">
        <v>545</v>
      </c>
      <c r="P1208" s="35" t="s">
        <v>455</v>
      </c>
      <c r="Q1208">
        <v>3</v>
      </c>
      <c r="R1208">
        <v>66</v>
      </c>
      <c r="S1208" s="19" t="s">
        <v>13</v>
      </c>
      <c r="T1208">
        <v>10</v>
      </c>
      <c r="U1208">
        <v>10</v>
      </c>
      <c r="V1208">
        <v>12</v>
      </c>
      <c r="W1208">
        <v>14</v>
      </c>
      <c r="X1208">
        <v>11</v>
      </c>
      <c r="AA1208">
        <v>1059</v>
      </c>
      <c r="AB1208" t="s">
        <v>16</v>
      </c>
    </row>
    <row r="1209" spans="1:28" hidden="1" x14ac:dyDescent="0.25">
      <c r="A1209" s="18" t="s">
        <v>277</v>
      </c>
      <c r="B1209" s="22" t="s">
        <v>2598</v>
      </c>
      <c r="C1209">
        <v>118</v>
      </c>
      <c r="D1209">
        <v>8</v>
      </c>
      <c r="E1209" s="27" t="str">
        <f>VLOOKUP(U1209, method!$A$1:$B$15, 2, 0)</f>
        <v>中後</v>
      </c>
      <c r="F1209">
        <v>3</v>
      </c>
      <c r="G1209">
        <v>126</v>
      </c>
      <c r="H1209" s="46">
        <v>1400</v>
      </c>
      <c r="I1209" s="23" t="s">
        <v>39</v>
      </c>
      <c r="J1209">
        <v>1</v>
      </c>
      <c r="K1209">
        <v>22.56</v>
      </c>
      <c r="L1209">
        <v>2</v>
      </c>
      <c r="M1209">
        <v>6</v>
      </c>
      <c r="N1209">
        <v>24</v>
      </c>
      <c r="O1209" t="s">
        <v>551</v>
      </c>
      <c r="P1209" s="35" t="s">
        <v>436</v>
      </c>
      <c r="Q1209">
        <v>3</v>
      </c>
      <c r="R1209">
        <v>68</v>
      </c>
      <c r="S1209" s="19" t="s">
        <v>13</v>
      </c>
      <c r="T1209" t="s">
        <v>637</v>
      </c>
      <c r="U1209">
        <v>9</v>
      </c>
      <c r="V1209">
        <v>8</v>
      </c>
      <c r="W1209">
        <v>11</v>
      </c>
      <c r="X1209">
        <v>8</v>
      </c>
      <c r="AA1209">
        <v>1063</v>
      </c>
      <c r="AB1209" t="s">
        <v>16</v>
      </c>
    </row>
    <row r="1210" spans="1:28" hidden="1" x14ac:dyDescent="0.25">
      <c r="A1210" s="18" t="s">
        <v>277</v>
      </c>
      <c r="B1210" s="22" t="s">
        <v>2598</v>
      </c>
      <c r="C1210">
        <v>40</v>
      </c>
      <c r="D1210">
        <v>13</v>
      </c>
      <c r="E1210" s="27" t="str">
        <f>VLOOKUP(U1210, method!$A$1:$B$15, 2, 0)</f>
        <v>中後</v>
      </c>
      <c r="F1210">
        <v>7</v>
      </c>
      <c r="G1210">
        <v>124</v>
      </c>
      <c r="H1210" s="46">
        <v>1400</v>
      </c>
      <c r="I1210" s="17" t="s">
        <v>399</v>
      </c>
      <c r="J1210">
        <v>1</v>
      </c>
      <c r="K1210">
        <v>24.44</v>
      </c>
      <c r="L1210">
        <v>28</v>
      </c>
      <c r="M1210">
        <v>4</v>
      </c>
      <c r="N1210">
        <v>24</v>
      </c>
      <c r="O1210" t="s">
        <v>545</v>
      </c>
      <c r="P1210" s="36" t="s">
        <v>479</v>
      </c>
      <c r="Q1210">
        <v>3</v>
      </c>
      <c r="R1210">
        <v>68</v>
      </c>
      <c r="S1210" s="19" t="s">
        <v>13</v>
      </c>
      <c r="T1210" t="s">
        <v>508</v>
      </c>
      <c r="U1210">
        <v>10</v>
      </c>
      <c r="V1210">
        <v>9</v>
      </c>
      <c r="W1210">
        <v>10</v>
      </c>
      <c r="X1210">
        <v>13</v>
      </c>
      <c r="AA1210">
        <v>1049</v>
      </c>
      <c r="AB1210" t="s">
        <v>100</v>
      </c>
    </row>
    <row r="1211" spans="1:28" hidden="1" x14ac:dyDescent="0.25">
      <c r="A1211" s="19" t="s">
        <v>318</v>
      </c>
      <c r="B1211" s="23" t="s">
        <v>319</v>
      </c>
      <c r="C1211">
        <v>7.1</v>
      </c>
      <c r="D1211" s="33">
        <v>3</v>
      </c>
      <c r="E1211" s="26" t="str">
        <f>VLOOKUP(U1211, method!$A$1:$B$15, 2, 0)</f>
        <v>放頭</v>
      </c>
      <c r="F1211">
        <v>5</v>
      </c>
      <c r="G1211">
        <v>130</v>
      </c>
      <c r="H1211" s="46">
        <v>1000</v>
      </c>
      <c r="I1211" s="15" t="s">
        <v>441</v>
      </c>
      <c r="J1211">
        <v>0</v>
      </c>
      <c r="K1211">
        <v>55.88</v>
      </c>
      <c r="L1211">
        <v>28</v>
      </c>
      <c r="M1211">
        <v>6</v>
      </c>
      <c r="N1211">
        <v>25</v>
      </c>
      <c r="O1211" t="s">
        <v>551</v>
      </c>
      <c r="P1211" s="35" t="s">
        <v>455</v>
      </c>
      <c r="Q1211">
        <v>1</v>
      </c>
      <c r="R1211">
        <v>105</v>
      </c>
      <c r="S1211" s="19" t="s">
        <v>57</v>
      </c>
      <c r="T1211" s="10" t="s">
        <v>526</v>
      </c>
      <c r="U1211">
        <v>2</v>
      </c>
      <c r="V1211">
        <v>3</v>
      </c>
      <c r="W1211">
        <v>3</v>
      </c>
      <c r="AA1211">
        <v>1054</v>
      </c>
      <c r="AB1211" t="s">
        <v>16</v>
      </c>
    </row>
    <row r="1212" spans="1:28" hidden="1" x14ac:dyDescent="0.25">
      <c r="A1212" s="19" t="s">
        <v>318</v>
      </c>
      <c r="B1212" s="23" t="s">
        <v>319</v>
      </c>
      <c r="C1212">
        <v>38</v>
      </c>
      <c r="D1212">
        <v>11</v>
      </c>
      <c r="E1212" s="26" t="str">
        <f>VLOOKUP(U1212, method!$A$1:$B$15, 2, 0)</f>
        <v>放頭</v>
      </c>
      <c r="F1212">
        <v>8</v>
      </c>
      <c r="G1212">
        <v>115</v>
      </c>
      <c r="H1212" s="44">
        <v>1200</v>
      </c>
      <c r="I1212" s="23" t="s">
        <v>39</v>
      </c>
      <c r="J1212">
        <v>1</v>
      </c>
      <c r="K1212">
        <v>9.0299999999999994</v>
      </c>
      <c r="L1212">
        <v>31</v>
      </c>
      <c r="M1212">
        <v>5</v>
      </c>
      <c r="N1212">
        <v>25</v>
      </c>
      <c r="O1212" t="s">
        <v>551</v>
      </c>
      <c r="P1212" s="35" t="s">
        <v>455</v>
      </c>
      <c r="Q1212" t="s">
        <v>1503</v>
      </c>
      <c r="R1212">
        <v>107</v>
      </c>
      <c r="S1212" s="19" t="s">
        <v>57</v>
      </c>
      <c r="T1212" t="s">
        <v>664</v>
      </c>
      <c r="U1212">
        <v>1</v>
      </c>
      <c r="V1212">
        <v>1</v>
      </c>
      <c r="W1212">
        <v>11</v>
      </c>
      <c r="AA1212">
        <v>1059</v>
      </c>
      <c r="AB1212" t="s">
        <v>16</v>
      </c>
    </row>
    <row r="1213" spans="1:28" hidden="1" x14ac:dyDescent="0.25">
      <c r="A1213" s="19" t="s">
        <v>318</v>
      </c>
      <c r="B1213" s="23" t="s">
        <v>319</v>
      </c>
      <c r="C1213">
        <v>197</v>
      </c>
      <c r="D1213">
        <v>7</v>
      </c>
      <c r="E1213" s="26" t="str">
        <f>VLOOKUP(U1213, method!$A$1:$B$15, 2, 0)</f>
        <v>放頭</v>
      </c>
      <c r="F1213">
        <v>11</v>
      </c>
      <c r="G1213">
        <v>126</v>
      </c>
      <c r="H1213" s="44">
        <v>1200</v>
      </c>
      <c r="I1213" s="25" t="s">
        <v>414</v>
      </c>
      <c r="J1213">
        <v>1</v>
      </c>
      <c r="K1213">
        <v>8.9499999999999993</v>
      </c>
      <c r="L1213">
        <v>27</v>
      </c>
      <c r="M1213">
        <v>4</v>
      </c>
      <c r="N1213">
        <v>25</v>
      </c>
      <c r="O1213" t="s">
        <v>545</v>
      </c>
      <c r="P1213" s="35" t="s">
        <v>455</v>
      </c>
      <c r="Q1213" t="s">
        <v>1527</v>
      </c>
      <c r="R1213">
        <v>108</v>
      </c>
      <c r="S1213" s="19" t="s">
        <v>57</v>
      </c>
      <c r="T1213" t="s">
        <v>465</v>
      </c>
      <c r="U1213">
        <v>1</v>
      </c>
      <c r="V1213">
        <v>1</v>
      </c>
      <c r="W1213">
        <v>7</v>
      </c>
      <c r="AA1213">
        <v>1059</v>
      </c>
      <c r="AB1213" t="s">
        <v>1447</v>
      </c>
    </row>
    <row r="1214" spans="1:28" hidden="1" x14ac:dyDescent="0.25">
      <c r="A1214" s="19" t="s">
        <v>318</v>
      </c>
      <c r="B1214" s="23" t="s">
        <v>319</v>
      </c>
      <c r="C1214">
        <v>62</v>
      </c>
      <c r="D1214">
        <v>7</v>
      </c>
      <c r="E1214" s="28" t="str">
        <f>VLOOKUP(U1214, method!$A$1:$B$15, 2, 0)</f>
        <v>中前</v>
      </c>
      <c r="F1214">
        <v>2</v>
      </c>
      <c r="G1214">
        <v>123</v>
      </c>
      <c r="H1214" s="44">
        <v>1200</v>
      </c>
      <c r="I1214" s="18" t="s">
        <v>201</v>
      </c>
      <c r="J1214">
        <v>1</v>
      </c>
      <c r="K1214">
        <v>9.8800000000000008</v>
      </c>
      <c r="L1214">
        <v>30</v>
      </c>
      <c r="M1214">
        <v>3</v>
      </c>
      <c r="N1214">
        <v>25</v>
      </c>
      <c r="O1214" t="s">
        <v>491</v>
      </c>
      <c r="P1214" s="35" t="s">
        <v>455</v>
      </c>
      <c r="Q1214" t="s">
        <v>1534</v>
      </c>
      <c r="R1214">
        <v>108</v>
      </c>
      <c r="S1214" s="19" t="s">
        <v>57</v>
      </c>
      <c r="T1214" t="s">
        <v>872</v>
      </c>
      <c r="U1214">
        <v>5</v>
      </c>
      <c r="V1214">
        <v>6</v>
      </c>
      <c r="W1214">
        <v>7</v>
      </c>
      <c r="AA1214">
        <v>1060</v>
      </c>
      <c r="AB1214" t="s">
        <v>1672</v>
      </c>
    </row>
    <row r="1215" spans="1:28" hidden="1" x14ac:dyDescent="0.25">
      <c r="A1215" s="19" t="s">
        <v>318</v>
      </c>
      <c r="B1215" s="23" t="s">
        <v>319</v>
      </c>
      <c r="C1215">
        <v>4.7</v>
      </c>
      <c r="D1215">
        <v>6</v>
      </c>
      <c r="E1215" s="28" t="str">
        <f>VLOOKUP(U1215, method!$A$1:$B$15, 2, 0)</f>
        <v>中前</v>
      </c>
      <c r="F1215">
        <v>8</v>
      </c>
      <c r="G1215">
        <v>133</v>
      </c>
      <c r="H1215" s="44">
        <v>1200</v>
      </c>
      <c r="I1215" s="25" t="s">
        <v>26</v>
      </c>
      <c r="J1215">
        <v>1</v>
      </c>
      <c r="K1215">
        <v>9.25</v>
      </c>
      <c r="L1215">
        <v>9</v>
      </c>
      <c r="M1215">
        <v>3</v>
      </c>
      <c r="N1215">
        <v>25</v>
      </c>
      <c r="O1215" t="s">
        <v>532</v>
      </c>
      <c r="P1215" s="35" t="s">
        <v>436</v>
      </c>
      <c r="Q1215">
        <v>1</v>
      </c>
      <c r="R1215">
        <v>108</v>
      </c>
      <c r="S1215" s="19" t="s">
        <v>57</v>
      </c>
      <c r="T1215" t="s">
        <v>495</v>
      </c>
      <c r="U1215">
        <v>7</v>
      </c>
      <c r="V1215">
        <v>7</v>
      </c>
      <c r="W1215">
        <v>6</v>
      </c>
      <c r="AA1215">
        <v>1081</v>
      </c>
      <c r="AB1215" t="s">
        <v>1672</v>
      </c>
    </row>
    <row r="1216" spans="1:28" hidden="1" x14ac:dyDescent="0.25">
      <c r="A1216" s="19" t="s">
        <v>318</v>
      </c>
      <c r="B1216" s="23" t="s">
        <v>319</v>
      </c>
      <c r="C1216">
        <v>3.9</v>
      </c>
      <c r="D1216" s="33">
        <v>1</v>
      </c>
      <c r="E1216" s="28" t="str">
        <f>VLOOKUP(U1216, method!$A$1:$B$15, 2, 0)</f>
        <v>中前</v>
      </c>
      <c r="F1216">
        <v>2</v>
      </c>
      <c r="G1216">
        <v>135</v>
      </c>
      <c r="H1216" s="46">
        <v>1000</v>
      </c>
      <c r="I1216" s="16" t="s">
        <v>406</v>
      </c>
      <c r="J1216">
        <v>0</v>
      </c>
      <c r="K1216">
        <v>56.4</v>
      </c>
      <c r="L1216">
        <v>23</v>
      </c>
      <c r="M1216">
        <v>2</v>
      </c>
      <c r="N1216">
        <v>25</v>
      </c>
      <c r="O1216" t="s">
        <v>545</v>
      </c>
      <c r="P1216" s="35" t="s">
        <v>455</v>
      </c>
      <c r="Q1216">
        <v>2</v>
      </c>
      <c r="R1216">
        <v>100</v>
      </c>
      <c r="S1216" s="19" t="s">
        <v>57</v>
      </c>
      <c r="T1216" s="10" t="s">
        <v>452</v>
      </c>
      <c r="U1216">
        <v>7</v>
      </c>
      <c r="V1216">
        <v>7</v>
      </c>
      <c r="W1216">
        <v>1</v>
      </c>
      <c r="AA1216">
        <v>1093</v>
      </c>
      <c r="AB1216" t="s">
        <v>1672</v>
      </c>
    </row>
    <row r="1217" spans="1:29" hidden="1" x14ac:dyDescent="0.25">
      <c r="A1217" s="19" t="s">
        <v>318</v>
      </c>
      <c r="B1217" s="23" t="s">
        <v>319</v>
      </c>
      <c r="C1217">
        <v>6.2</v>
      </c>
      <c r="D1217" s="33">
        <v>3</v>
      </c>
      <c r="E1217" s="26" t="str">
        <f>VLOOKUP(U1217, method!$A$1:$B$15, 2, 0)</f>
        <v>放頭</v>
      </c>
      <c r="F1217">
        <v>5</v>
      </c>
      <c r="G1217">
        <v>127</v>
      </c>
      <c r="H1217" s="44">
        <v>1200</v>
      </c>
      <c r="I1217" s="25" t="s">
        <v>26</v>
      </c>
      <c r="J1217">
        <v>1</v>
      </c>
      <c r="K1217">
        <v>8.76</v>
      </c>
      <c r="L1217">
        <v>9</v>
      </c>
      <c r="M1217">
        <v>2</v>
      </c>
      <c r="N1217">
        <v>25</v>
      </c>
      <c r="O1217" t="s">
        <v>532</v>
      </c>
      <c r="P1217" s="35" t="s">
        <v>455</v>
      </c>
      <c r="Q1217">
        <v>1</v>
      </c>
      <c r="R1217">
        <v>100</v>
      </c>
      <c r="S1217" s="19" t="s">
        <v>57</v>
      </c>
      <c r="T1217" s="10" t="s">
        <v>552</v>
      </c>
      <c r="U1217">
        <v>2</v>
      </c>
      <c r="V1217">
        <v>2</v>
      </c>
      <c r="W1217">
        <v>3</v>
      </c>
      <c r="AA1217">
        <v>1082</v>
      </c>
      <c r="AB1217" t="s">
        <v>1449</v>
      </c>
    </row>
    <row r="1218" spans="1:29" hidden="1" x14ac:dyDescent="0.25">
      <c r="A1218" s="19" t="s">
        <v>318</v>
      </c>
      <c r="B1218" s="23" t="s">
        <v>319</v>
      </c>
      <c r="C1218">
        <v>15</v>
      </c>
      <c r="D1218">
        <v>6</v>
      </c>
      <c r="E1218" s="26" t="str">
        <f>VLOOKUP(U1218, method!$A$1:$B$15, 2, 0)</f>
        <v>放頭</v>
      </c>
      <c r="F1218">
        <v>4</v>
      </c>
      <c r="G1218">
        <v>126</v>
      </c>
      <c r="H1218" s="44">
        <v>1200</v>
      </c>
      <c r="I1218" s="19" t="s">
        <v>404</v>
      </c>
      <c r="J1218">
        <v>1</v>
      </c>
      <c r="K1218">
        <v>8.39</v>
      </c>
      <c r="L1218">
        <v>19</v>
      </c>
      <c r="M1218">
        <v>1</v>
      </c>
      <c r="N1218">
        <v>25</v>
      </c>
      <c r="O1218" t="s">
        <v>545</v>
      </c>
      <c r="P1218" s="35" t="s">
        <v>455</v>
      </c>
      <c r="Q1218" t="s">
        <v>1527</v>
      </c>
      <c r="R1218">
        <v>100</v>
      </c>
      <c r="S1218" s="19" t="s">
        <v>57</v>
      </c>
      <c r="T1218" t="s">
        <v>461</v>
      </c>
      <c r="U1218">
        <v>2</v>
      </c>
      <c r="V1218">
        <v>2</v>
      </c>
      <c r="W1218">
        <v>6</v>
      </c>
      <c r="AA1218">
        <v>1084</v>
      </c>
      <c r="AB1218" t="s">
        <v>16</v>
      </c>
    </row>
    <row r="1219" spans="1:29" hidden="1" x14ac:dyDescent="0.25">
      <c r="A1219" s="19" t="s">
        <v>318</v>
      </c>
      <c r="B1219" s="23" t="s">
        <v>319</v>
      </c>
      <c r="C1219">
        <v>1.6</v>
      </c>
      <c r="D1219" s="33">
        <v>2</v>
      </c>
      <c r="E1219" s="26" t="str">
        <f>VLOOKUP(U1219, method!$A$1:$B$15, 2, 0)</f>
        <v>放頭</v>
      </c>
      <c r="F1219">
        <v>5</v>
      </c>
      <c r="G1219">
        <v>125</v>
      </c>
      <c r="H1219" s="46">
        <v>1000</v>
      </c>
      <c r="I1219" s="25" t="s">
        <v>26</v>
      </c>
      <c r="J1219">
        <v>0</v>
      </c>
      <c r="K1219">
        <v>56.17</v>
      </c>
      <c r="L1219">
        <v>1</v>
      </c>
      <c r="M1219">
        <v>1</v>
      </c>
      <c r="N1219">
        <v>25</v>
      </c>
      <c r="O1219" t="s">
        <v>532</v>
      </c>
      <c r="P1219" s="35" t="s">
        <v>455</v>
      </c>
      <c r="Q1219" t="s">
        <v>1503</v>
      </c>
      <c r="R1219">
        <v>97</v>
      </c>
      <c r="S1219" s="19" t="s">
        <v>57</v>
      </c>
      <c r="T1219" s="10" t="s">
        <v>613</v>
      </c>
      <c r="U1219">
        <v>2</v>
      </c>
      <c r="V1219">
        <v>2</v>
      </c>
      <c r="W1219">
        <v>2</v>
      </c>
      <c r="AA1219">
        <v>1093</v>
      </c>
      <c r="AB1219" t="s">
        <v>16</v>
      </c>
    </row>
    <row r="1220" spans="1:29" hidden="1" x14ac:dyDescent="0.25">
      <c r="A1220" s="19" t="s">
        <v>318</v>
      </c>
      <c r="B1220" s="23" t="s">
        <v>319</v>
      </c>
      <c r="C1220">
        <v>4</v>
      </c>
      <c r="D1220" s="33">
        <v>1</v>
      </c>
      <c r="E1220" s="26" t="str">
        <f>VLOOKUP(U1220, method!$A$1:$B$15, 2, 0)</f>
        <v>放頭</v>
      </c>
      <c r="F1220">
        <v>5</v>
      </c>
      <c r="G1220">
        <v>127</v>
      </c>
      <c r="H1220" s="46">
        <v>1000</v>
      </c>
      <c r="I1220" s="25" t="s">
        <v>26</v>
      </c>
      <c r="J1220">
        <v>0</v>
      </c>
      <c r="K1220">
        <v>56.36</v>
      </c>
      <c r="L1220">
        <v>9</v>
      </c>
      <c r="M1220">
        <v>11</v>
      </c>
      <c r="N1220">
        <v>24</v>
      </c>
      <c r="O1220" t="s">
        <v>491</v>
      </c>
      <c r="P1220" s="35" t="s">
        <v>455</v>
      </c>
      <c r="Q1220">
        <v>2</v>
      </c>
      <c r="R1220">
        <v>90</v>
      </c>
      <c r="S1220" s="19" t="s">
        <v>57</v>
      </c>
      <c r="T1220" s="10" t="s">
        <v>613</v>
      </c>
      <c r="U1220">
        <v>3</v>
      </c>
      <c r="V1220">
        <v>1</v>
      </c>
      <c r="W1220">
        <v>1</v>
      </c>
      <c r="AA1220">
        <v>1083</v>
      </c>
      <c r="AB1220" t="s">
        <v>16</v>
      </c>
    </row>
    <row r="1221" spans="1:29" hidden="1" x14ac:dyDescent="0.25">
      <c r="A1221" s="19" t="s">
        <v>318</v>
      </c>
      <c r="B1221" s="23" t="s">
        <v>319</v>
      </c>
      <c r="C1221">
        <v>3.9</v>
      </c>
      <c r="D1221" s="33">
        <v>2</v>
      </c>
      <c r="E1221" s="26" t="str">
        <f>VLOOKUP(U1221, method!$A$1:$B$15, 2, 0)</f>
        <v>放頭</v>
      </c>
      <c r="F1221">
        <v>6</v>
      </c>
      <c r="G1221">
        <v>115</v>
      </c>
      <c r="H1221" s="46">
        <v>1000</v>
      </c>
      <c r="I1221" s="25" t="s">
        <v>26</v>
      </c>
      <c r="J1221">
        <v>0</v>
      </c>
      <c r="K1221">
        <v>55.83</v>
      </c>
      <c r="L1221">
        <v>1</v>
      </c>
      <c r="M1221">
        <v>10</v>
      </c>
      <c r="N1221">
        <v>24</v>
      </c>
      <c r="O1221" t="s">
        <v>631</v>
      </c>
      <c r="P1221" s="35" t="s">
        <v>436</v>
      </c>
      <c r="Q1221" t="s">
        <v>1503</v>
      </c>
      <c r="R1221">
        <v>85</v>
      </c>
      <c r="S1221" s="19" t="s">
        <v>57</v>
      </c>
      <c r="T1221" s="10" t="s">
        <v>376</v>
      </c>
      <c r="U1221">
        <v>2</v>
      </c>
      <c r="V1221">
        <v>1</v>
      </c>
      <c r="W1221">
        <v>2</v>
      </c>
      <c r="AA1221">
        <v>1057</v>
      </c>
      <c r="AB1221" t="s">
        <v>16</v>
      </c>
    </row>
    <row r="1222" spans="1:29" hidden="1" x14ac:dyDescent="0.25">
      <c r="A1222" s="19" t="s">
        <v>318</v>
      </c>
      <c r="B1222" s="23" t="s">
        <v>319</v>
      </c>
      <c r="C1222">
        <v>5.9</v>
      </c>
      <c r="D1222" s="33">
        <v>1</v>
      </c>
      <c r="E1222" s="26" t="str">
        <f>VLOOKUP(U1222, method!$A$1:$B$15, 2, 0)</f>
        <v>放頭</v>
      </c>
      <c r="F1222">
        <v>10</v>
      </c>
      <c r="G1222">
        <v>132</v>
      </c>
      <c r="H1222" s="46">
        <v>1000</v>
      </c>
      <c r="I1222" s="25" t="s">
        <v>26</v>
      </c>
      <c r="J1222">
        <v>0</v>
      </c>
      <c r="K1222">
        <v>55.74</v>
      </c>
      <c r="L1222">
        <v>15</v>
      </c>
      <c r="M1222">
        <v>9</v>
      </c>
      <c r="N1222">
        <v>24</v>
      </c>
      <c r="O1222" t="s">
        <v>491</v>
      </c>
      <c r="P1222" s="35" t="s">
        <v>436</v>
      </c>
      <c r="Q1222">
        <v>3</v>
      </c>
      <c r="R1222">
        <v>77</v>
      </c>
      <c r="S1222" s="19" t="s">
        <v>57</v>
      </c>
      <c r="T1222" s="10">
        <v>1</v>
      </c>
      <c r="U1222">
        <v>2</v>
      </c>
      <c r="V1222">
        <v>1</v>
      </c>
      <c r="W1222">
        <v>1</v>
      </c>
      <c r="AA1222">
        <v>1070</v>
      </c>
      <c r="AB1222" t="s">
        <v>16</v>
      </c>
    </row>
    <row r="1223" spans="1:29" hidden="1" x14ac:dyDescent="0.25">
      <c r="A1223" s="19" t="s">
        <v>318</v>
      </c>
      <c r="B1223" s="23" t="s">
        <v>319</v>
      </c>
      <c r="C1223">
        <v>5.4</v>
      </c>
      <c r="D1223">
        <v>7</v>
      </c>
      <c r="E1223" s="28" t="str">
        <f>VLOOKUP(U1223, method!$A$1:$B$15, 2, 0)</f>
        <v>中前</v>
      </c>
      <c r="F1223">
        <v>4</v>
      </c>
      <c r="G1223">
        <v>133</v>
      </c>
      <c r="H1223" s="46">
        <v>1000</v>
      </c>
      <c r="I1223" s="22" t="s">
        <v>33</v>
      </c>
      <c r="J1223">
        <v>0</v>
      </c>
      <c r="K1223">
        <v>57.71</v>
      </c>
      <c r="L1223">
        <v>12</v>
      </c>
      <c r="M1223">
        <v>6</v>
      </c>
      <c r="N1223">
        <v>24</v>
      </c>
      <c r="O1223" s="30" t="s">
        <v>445</v>
      </c>
      <c r="P1223" s="35" t="s">
        <v>455</v>
      </c>
      <c r="Q1223">
        <v>3</v>
      </c>
      <c r="R1223">
        <v>77</v>
      </c>
      <c r="S1223" s="18" t="s">
        <v>188</v>
      </c>
      <c r="T1223" t="s">
        <v>546</v>
      </c>
      <c r="U1223">
        <v>7</v>
      </c>
      <c r="V1223">
        <v>8</v>
      </c>
      <c r="W1223">
        <v>7</v>
      </c>
      <c r="AA1223">
        <v>1053</v>
      </c>
      <c r="AB1223" t="s">
        <v>100</v>
      </c>
    </row>
    <row r="1224" spans="1:29" hidden="1" x14ac:dyDescent="0.25">
      <c r="A1224" s="19" t="s">
        <v>318</v>
      </c>
      <c r="B1224" s="24" t="s">
        <v>323</v>
      </c>
      <c r="C1224">
        <v>7.5</v>
      </c>
      <c r="D1224" s="33">
        <v>2</v>
      </c>
      <c r="E1224" s="28" t="str">
        <f>VLOOKUP(U1224, method!$A$1:$B$15, 2, 0)</f>
        <v>中前</v>
      </c>
      <c r="F1224">
        <v>2</v>
      </c>
      <c r="G1224">
        <v>135</v>
      </c>
      <c r="H1224" s="44">
        <v>1200</v>
      </c>
      <c r="I1224" s="19" t="s">
        <v>388</v>
      </c>
      <c r="J1224">
        <v>1</v>
      </c>
      <c r="K1224">
        <v>8.24</v>
      </c>
      <c r="L1224">
        <v>14</v>
      </c>
      <c r="M1224">
        <v>6</v>
      </c>
      <c r="N1224">
        <v>25</v>
      </c>
      <c r="O1224" t="s">
        <v>631</v>
      </c>
      <c r="P1224" s="35" t="s">
        <v>455</v>
      </c>
      <c r="Q1224">
        <v>2</v>
      </c>
      <c r="R1224">
        <v>104</v>
      </c>
      <c r="S1224" s="15" t="s">
        <v>103</v>
      </c>
      <c r="T1224" s="10" t="s">
        <v>597</v>
      </c>
      <c r="U1224">
        <v>7</v>
      </c>
      <c r="V1224">
        <v>6</v>
      </c>
      <c r="W1224">
        <v>2</v>
      </c>
      <c r="AA1224">
        <v>1106</v>
      </c>
      <c r="AB1224" t="s">
        <v>325</v>
      </c>
    </row>
    <row r="1225" spans="1:29" hidden="1" x14ac:dyDescent="0.25">
      <c r="A1225" s="19" t="s">
        <v>318</v>
      </c>
      <c r="B1225" s="24" t="s">
        <v>323</v>
      </c>
      <c r="C1225">
        <v>2.7</v>
      </c>
      <c r="D1225" s="34">
        <v>4</v>
      </c>
      <c r="E1225" s="28" t="str">
        <f>VLOOKUP(U1225, method!$A$1:$B$15, 2, 0)</f>
        <v>中前</v>
      </c>
      <c r="F1225">
        <v>2</v>
      </c>
      <c r="G1225">
        <v>132</v>
      </c>
      <c r="H1225" s="44">
        <v>1200</v>
      </c>
      <c r="I1225" s="22" t="s">
        <v>33</v>
      </c>
      <c r="J1225">
        <v>1</v>
      </c>
      <c r="K1225">
        <v>9.25</v>
      </c>
      <c r="L1225">
        <v>26</v>
      </c>
      <c r="M1225">
        <v>2</v>
      </c>
      <c r="N1225">
        <v>25</v>
      </c>
      <c r="O1225" s="31" t="s">
        <v>435</v>
      </c>
      <c r="P1225" s="35" t="s">
        <v>455</v>
      </c>
      <c r="Q1225">
        <v>1</v>
      </c>
      <c r="R1225">
        <v>104</v>
      </c>
      <c r="S1225" s="15" t="s">
        <v>103</v>
      </c>
      <c r="T1225" s="10">
        <v>2</v>
      </c>
      <c r="U1225">
        <v>5</v>
      </c>
      <c r="V1225">
        <v>5</v>
      </c>
      <c r="W1225">
        <v>4</v>
      </c>
      <c r="AA1225">
        <v>1106</v>
      </c>
      <c r="AB1225" t="s">
        <v>325</v>
      </c>
    </row>
    <row r="1226" spans="1:29" hidden="1" x14ac:dyDescent="0.25">
      <c r="A1226" s="19" t="s">
        <v>318</v>
      </c>
      <c r="B1226" s="24" t="s">
        <v>323</v>
      </c>
      <c r="C1226">
        <v>2.1</v>
      </c>
      <c r="D1226">
        <v>6</v>
      </c>
      <c r="E1226" s="27" t="str">
        <f>VLOOKUP(U1226, method!$A$1:$B$15, 2, 0)</f>
        <v>中後</v>
      </c>
      <c r="F1226">
        <v>6</v>
      </c>
      <c r="G1226">
        <v>131</v>
      </c>
      <c r="H1226" s="44">
        <v>1200</v>
      </c>
      <c r="I1226" s="22" t="s">
        <v>33</v>
      </c>
      <c r="J1226">
        <v>1</v>
      </c>
      <c r="K1226">
        <v>8.99</v>
      </c>
      <c r="L1226">
        <v>9</v>
      </c>
      <c r="M1226">
        <v>2</v>
      </c>
      <c r="N1226">
        <v>25</v>
      </c>
      <c r="O1226" t="s">
        <v>532</v>
      </c>
      <c r="P1226" s="35" t="s">
        <v>455</v>
      </c>
      <c r="Q1226">
        <v>1</v>
      </c>
      <c r="R1226">
        <v>104</v>
      </c>
      <c r="S1226" s="15" t="s">
        <v>103</v>
      </c>
      <c r="T1226" t="s">
        <v>529</v>
      </c>
      <c r="U1226">
        <v>8</v>
      </c>
      <c r="V1226">
        <v>6</v>
      </c>
      <c r="W1226">
        <v>6</v>
      </c>
      <c r="AA1226">
        <v>1115</v>
      </c>
      <c r="AB1226" t="s">
        <v>325</v>
      </c>
    </row>
    <row r="1227" spans="1:29" hidden="1" x14ac:dyDescent="0.25">
      <c r="A1227" s="19" t="s">
        <v>318</v>
      </c>
      <c r="B1227" s="24" t="s">
        <v>323</v>
      </c>
      <c r="C1227">
        <v>6</v>
      </c>
      <c r="D1227" s="33">
        <v>1</v>
      </c>
      <c r="E1227" s="27" t="str">
        <f>VLOOKUP(U1227, method!$A$1:$B$15, 2, 0)</f>
        <v>中後</v>
      </c>
      <c r="F1227">
        <v>5</v>
      </c>
      <c r="G1227">
        <v>131</v>
      </c>
      <c r="H1227" s="44">
        <v>1200</v>
      </c>
      <c r="I1227" s="22" t="s">
        <v>33</v>
      </c>
      <c r="J1227">
        <v>1</v>
      </c>
      <c r="K1227">
        <v>8.32</v>
      </c>
      <c r="L1227">
        <v>5</v>
      </c>
      <c r="M1227">
        <v>1</v>
      </c>
      <c r="N1227">
        <v>25</v>
      </c>
      <c r="O1227" t="s">
        <v>631</v>
      </c>
      <c r="P1227" s="35" t="s">
        <v>455</v>
      </c>
      <c r="Q1227">
        <v>2</v>
      </c>
      <c r="R1227">
        <v>98</v>
      </c>
      <c r="S1227" s="15" t="s">
        <v>103</v>
      </c>
      <c r="T1227" s="10" t="s">
        <v>488</v>
      </c>
      <c r="U1227">
        <v>9</v>
      </c>
      <c r="V1227">
        <v>6</v>
      </c>
      <c r="W1227">
        <v>1</v>
      </c>
      <c r="AA1227">
        <v>1104</v>
      </c>
      <c r="AB1227" t="s">
        <v>325</v>
      </c>
    </row>
    <row r="1228" spans="1:29" hidden="1" x14ac:dyDescent="0.25">
      <c r="A1228" s="19" t="s">
        <v>318</v>
      </c>
      <c r="B1228" s="24" t="s">
        <v>323</v>
      </c>
      <c r="C1228">
        <v>13</v>
      </c>
      <c r="D1228" s="33">
        <v>1</v>
      </c>
      <c r="E1228" s="27" t="str">
        <f>VLOOKUP(U1228, method!$A$1:$B$15, 2, 0)</f>
        <v>中後</v>
      </c>
      <c r="F1228">
        <v>5</v>
      </c>
      <c r="G1228">
        <v>125</v>
      </c>
      <c r="H1228" s="44">
        <v>1200</v>
      </c>
      <c r="I1228" s="25" t="s">
        <v>120</v>
      </c>
      <c r="J1228">
        <v>1</v>
      </c>
      <c r="K1228">
        <v>8.61</v>
      </c>
      <c r="L1228">
        <v>22</v>
      </c>
      <c r="M1228">
        <v>12</v>
      </c>
      <c r="N1228">
        <v>24</v>
      </c>
      <c r="O1228" t="s">
        <v>491</v>
      </c>
      <c r="P1228" s="35" t="s">
        <v>455</v>
      </c>
      <c r="Q1228">
        <v>2</v>
      </c>
      <c r="R1228">
        <v>88</v>
      </c>
      <c r="S1228" s="15" t="s">
        <v>103</v>
      </c>
      <c r="T1228" s="10" t="s">
        <v>442</v>
      </c>
      <c r="U1228">
        <v>9</v>
      </c>
      <c r="V1228">
        <v>8</v>
      </c>
      <c r="W1228">
        <v>1</v>
      </c>
      <c r="AA1228">
        <v>1105</v>
      </c>
      <c r="AB1228" t="s">
        <v>325</v>
      </c>
    </row>
    <row r="1229" spans="1:29" hidden="1" x14ac:dyDescent="0.25">
      <c r="A1229" s="19" t="s">
        <v>318</v>
      </c>
      <c r="B1229" s="24" t="s">
        <v>323</v>
      </c>
      <c r="C1229">
        <v>5.5</v>
      </c>
      <c r="D1229">
        <v>8</v>
      </c>
      <c r="E1229" s="28" t="str">
        <f>VLOOKUP(U1229, method!$A$1:$B$15, 2, 0)</f>
        <v>中前</v>
      </c>
      <c r="F1229">
        <v>9</v>
      </c>
      <c r="G1229">
        <v>123</v>
      </c>
      <c r="H1229" s="44">
        <v>1200</v>
      </c>
      <c r="I1229" s="17" t="s">
        <v>399</v>
      </c>
      <c r="J1229">
        <v>1</v>
      </c>
      <c r="K1229">
        <v>9.09</v>
      </c>
      <c r="L1229">
        <v>1</v>
      </c>
      <c r="M1229">
        <v>12</v>
      </c>
      <c r="N1229">
        <v>24</v>
      </c>
      <c r="O1229" t="s">
        <v>511</v>
      </c>
      <c r="P1229" s="35" t="s">
        <v>455</v>
      </c>
      <c r="Q1229">
        <v>2</v>
      </c>
      <c r="R1229">
        <v>88</v>
      </c>
      <c r="S1229" s="15" t="s">
        <v>103</v>
      </c>
      <c r="T1229" t="s">
        <v>558</v>
      </c>
      <c r="U1229">
        <v>7</v>
      </c>
      <c r="V1229">
        <v>6</v>
      </c>
      <c r="W1229">
        <v>8</v>
      </c>
      <c r="AA1229">
        <v>1099</v>
      </c>
      <c r="AB1229" t="s">
        <v>325</v>
      </c>
    </row>
    <row r="1230" spans="1:29" hidden="1" x14ac:dyDescent="0.25">
      <c r="A1230" s="19" t="s">
        <v>318</v>
      </c>
      <c r="B1230" s="24" t="s">
        <v>323</v>
      </c>
      <c r="C1230">
        <v>2.2000000000000002</v>
      </c>
      <c r="D1230" s="33">
        <v>3</v>
      </c>
      <c r="E1230" s="29" t="str">
        <f>VLOOKUP(U1230, method!$A$1:$B$15, 2, 0)</f>
        <v>留後</v>
      </c>
      <c r="F1230">
        <v>4</v>
      </c>
      <c r="G1230">
        <v>124</v>
      </c>
      <c r="H1230" s="44">
        <v>1200</v>
      </c>
      <c r="I1230" s="18" t="s">
        <v>12</v>
      </c>
      <c r="J1230">
        <v>1</v>
      </c>
      <c r="K1230">
        <v>9.64</v>
      </c>
      <c r="L1230">
        <v>20</v>
      </c>
      <c r="M1230">
        <v>11</v>
      </c>
      <c r="N1230">
        <v>24</v>
      </c>
      <c r="O1230" s="31" t="s">
        <v>435</v>
      </c>
      <c r="P1230" s="36" t="s">
        <v>440</v>
      </c>
      <c r="Q1230">
        <v>2</v>
      </c>
      <c r="R1230">
        <v>88</v>
      </c>
      <c r="S1230" s="15" t="s">
        <v>103</v>
      </c>
      <c r="T1230" s="10" t="s">
        <v>526</v>
      </c>
      <c r="U1230">
        <v>11</v>
      </c>
      <c r="V1230">
        <v>10</v>
      </c>
      <c r="W1230">
        <v>3</v>
      </c>
      <c r="AA1230">
        <v>1091</v>
      </c>
      <c r="AB1230" t="s">
        <v>325</v>
      </c>
    </row>
    <row r="1231" spans="1:29" hidden="1" x14ac:dyDescent="0.25">
      <c r="A1231" s="19" t="s">
        <v>318</v>
      </c>
      <c r="B1231" s="24" t="s">
        <v>323</v>
      </c>
      <c r="C1231">
        <v>5.9</v>
      </c>
      <c r="D1231" s="33">
        <v>3</v>
      </c>
      <c r="E1231" s="27" t="str">
        <f>VLOOKUP(U1231, method!$A$1:$B$15, 2, 0)</f>
        <v>中後</v>
      </c>
      <c r="F1231">
        <v>10</v>
      </c>
      <c r="G1231">
        <v>125</v>
      </c>
      <c r="H1231" s="44">
        <v>1200</v>
      </c>
      <c r="I1231" s="19" t="s">
        <v>388</v>
      </c>
      <c r="J1231">
        <v>1</v>
      </c>
      <c r="K1231">
        <v>9.4</v>
      </c>
      <c r="L1231">
        <v>27</v>
      </c>
      <c r="M1231">
        <v>10</v>
      </c>
      <c r="N1231">
        <v>24</v>
      </c>
      <c r="O1231" s="31" t="s">
        <v>435</v>
      </c>
      <c r="P1231" s="35" t="s">
        <v>455</v>
      </c>
      <c r="Q1231">
        <v>2</v>
      </c>
      <c r="R1231">
        <v>87</v>
      </c>
      <c r="S1231" s="15" t="s">
        <v>103</v>
      </c>
      <c r="T1231" s="10" t="s">
        <v>376</v>
      </c>
      <c r="U1231">
        <v>9</v>
      </c>
      <c r="V1231">
        <v>6</v>
      </c>
      <c r="W1231">
        <v>3</v>
      </c>
      <c r="AA1231">
        <v>1099</v>
      </c>
      <c r="AB1231" t="s">
        <v>325</v>
      </c>
    </row>
    <row r="1232" spans="1:29" hidden="1" x14ac:dyDescent="0.25">
      <c r="A1232" s="19" t="s">
        <v>318</v>
      </c>
      <c r="B1232" s="24" t="s">
        <v>323</v>
      </c>
      <c r="C1232" t="s">
        <v>463</v>
      </c>
      <c r="D1232" t="s">
        <v>724</v>
      </c>
      <c r="F1232" t="s">
        <v>463</v>
      </c>
      <c r="G1232">
        <v>124</v>
      </c>
      <c r="H1232" s="44">
        <v>1200</v>
      </c>
      <c r="I1232" s="18" t="s">
        <v>12</v>
      </c>
      <c r="J1232" t="s">
        <v>463</v>
      </c>
      <c r="L1232">
        <v>14</v>
      </c>
      <c r="M1232">
        <v>4</v>
      </c>
      <c r="N1232">
        <v>24</v>
      </c>
      <c r="O1232" t="s">
        <v>532</v>
      </c>
      <c r="P1232" s="35" t="s">
        <v>436</v>
      </c>
      <c r="Q1232">
        <v>2</v>
      </c>
      <c r="R1232">
        <v>87</v>
      </c>
      <c r="S1232" s="15" t="s">
        <v>103</v>
      </c>
      <c r="T1232" t="s">
        <v>463</v>
      </c>
      <c r="U1232" t="s">
        <v>463</v>
      </c>
      <c r="AA1232" t="s">
        <v>463</v>
      </c>
      <c r="AB1232" t="s">
        <v>463</v>
      </c>
      <c r="AC1232" t="s">
        <v>463</v>
      </c>
    </row>
    <row r="1233" spans="1:28" hidden="1" x14ac:dyDescent="0.25">
      <c r="A1233" s="19" t="s">
        <v>318</v>
      </c>
      <c r="B1233" s="24" t="s">
        <v>323</v>
      </c>
      <c r="C1233">
        <v>1.7</v>
      </c>
      <c r="D1233" s="33">
        <v>1</v>
      </c>
      <c r="E1233" s="28" t="str">
        <f>VLOOKUP(U1233, method!$A$1:$B$15, 2, 0)</f>
        <v>中前</v>
      </c>
      <c r="F1233">
        <v>3</v>
      </c>
      <c r="G1233">
        <v>135</v>
      </c>
      <c r="H1233" s="44">
        <v>1200</v>
      </c>
      <c r="I1233" s="18" t="s">
        <v>12</v>
      </c>
      <c r="J1233">
        <v>1</v>
      </c>
      <c r="K1233">
        <v>9.8000000000000007</v>
      </c>
      <c r="L1233">
        <v>13</v>
      </c>
      <c r="M1233">
        <v>3</v>
      </c>
      <c r="N1233">
        <v>24</v>
      </c>
      <c r="O1233" s="31" t="s">
        <v>435</v>
      </c>
      <c r="P1233" s="35" t="s">
        <v>455</v>
      </c>
      <c r="Q1233">
        <v>3</v>
      </c>
      <c r="R1233">
        <v>79</v>
      </c>
      <c r="S1233" s="15" t="s">
        <v>103</v>
      </c>
      <c r="T1233" s="10" t="s">
        <v>452</v>
      </c>
      <c r="U1233">
        <v>4</v>
      </c>
      <c r="V1233">
        <v>4</v>
      </c>
      <c r="W1233">
        <v>1</v>
      </c>
      <c r="AA1233">
        <v>1102</v>
      </c>
      <c r="AB1233" t="s">
        <v>325</v>
      </c>
    </row>
    <row r="1234" spans="1:28" hidden="1" x14ac:dyDescent="0.25">
      <c r="A1234" s="19" t="s">
        <v>318</v>
      </c>
      <c r="B1234" s="24" t="s">
        <v>323</v>
      </c>
      <c r="C1234">
        <v>1.7</v>
      </c>
      <c r="D1234" s="33">
        <v>1</v>
      </c>
      <c r="E1234" s="28" t="str">
        <f>VLOOKUP(U1234, method!$A$1:$B$15, 2, 0)</f>
        <v>中前</v>
      </c>
      <c r="F1234">
        <v>3</v>
      </c>
      <c r="G1234">
        <v>126</v>
      </c>
      <c r="H1234" s="44">
        <v>1200</v>
      </c>
      <c r="I1234" s="18" t="s">
        <v>12</v>
      </c>
      <c r="J1234">
        <v>1</v>
      </c>
      <c r="K1234">
        <v>10.36</v>
      </c>
      <c r="L1234">
        <v>28</v>
      </c>
      <c r="M1234">
        <v>2</v>
      </c>
      <c r="N1234">
        <v>24</v>
      </c>
      <c r="O1234" s="31" t="s">
        <v>439</v>
      </c>
      <c r="P1234" s="35" t="s">
        <v>455</v>
      </c>
      <c r="Q1234">
        <v>3</v>
      </c>
      <c r="R1234">
        <v>69</v>
      </c>
      <c r="S1234" s="15" t="s">
        <v>103</v>
      </c>
      <c r="T1234" s="10" t="s">
        <v>498</v>
      </c>
      <c r="U1234">
        <v>4</v>
      </c>
      <c r="V1234">
        <v>3</v>
      </c>
      <c r="W1234">
        <v>1</v>
      </c>
      <c r="AA1234">
        <v>1094</v>
      </c>
      <c r="AB1234" t="s">
        <v>1686</v>
      </c>
    </row>
    <row r="1235" spans="1:28" hidden="1" x14ac:dyDescent="0.25">
      <c r="A1235" s="19" t="s">
        <v>318</v>
      </c>
      <c r="B1235" s="24" t="s">
        <v>323</v>
      </c>
      <c r="C1235">
        <v>2.1</v>
      </c>
      <c r="D1235" s="34">
        <v>4</v>
      </c>
      <c r="E1235" s="26" t="str">
        <f>VLOOKUP(U1235, method!$A$1:$B$15, 2, 0)</f>
        <v>放頭</v>
      </c>
      <c r="F1235">
        <v>12</v>
      </c>
      <c r="G1235">
        <v>126</v>
      </c>
      <c r="H1235" s="44">
        <v>1200</v>
      </c>
      <c r="I1235" s="18" t="s">
        <v>12</v>
      </c>
      <c r="J1235">
        <v>1</v>
      </c>
      <c r="K1235">
        <v>10.68</v>
      </c>
      <c r="L1235">
        <v>7</v>
      </c>
      <c r="M1235">
        <v>2</v>
      </c>
      <c r="N1235">
        <v>24</v>
      </c>
      <c r="O1235" s="30" t="s">
        <v>445</v>
      </c>
      <c r="P1235" s="35" t="s">
        <v>455</v>
      </c>
      <c r="Q1235">
        <v>3</v>
      </c>
      <c r="R1235">
        <v>69</v>
      </c>
      <c r="S1235" s="15" t="s">
        <v>103</v>
      </c>
      <c r="T1235" s="10" t="s">
        <v>498</v>
      </c>
      <c r="U1235">
        <v>2</v>
      </c>
      <c r="V1235">
        <v>2</v>
      </c>
      <c r="W1235">
        <v>4</v>
      </c>
      <c r="AA1235">
        <v>1089</v>
      </c>
      <c r="AB1235" t="s">
        <v>463</v>
      </c>
    </row>
    <row r="1236" spans="1:28" hidden="1" x14ac:dyDescent="0.25">
      <c r="A1236" s="19" t="s">
        <v>318</v>
      </c>
      <c r="B1236" s="24" t="s">
        <v>323</v>
      </c>
      <c r="C1236">
        <v>1.7</v>
      </c>
      <c r="D1236" s="33">
        <v>2</v>
      </c>
      <c r="E1236" s="26" t="str">
        <f>VLOOKUP(U1236, method!$A$1:$B$15, 2, 0)</f>
        <v>放頭</v>
      </c>
      <c r="F1236">
        <v>3</v>
      </c>
      <c r="G1236">
        <v>124</v>
      </c>
      <c r="H1236" s="44">
        <v>1200</v>
      </c>
      <c r="I1236" s="20" t="s">
        <v>56</v>
      </c>
      <c r="J1236">
        <v>1</v>
      </c>
      <c r="K1236">
        <v>10.24</v>
      </c>
      <c r="L1236">
        <v>17</v>
      </c>
      <c r="M1236">
        <v>1</v>
      </c>
      <c r="N1236">
        <v>24</v>
      </c>
      <c r="O1236" s="31" t="s">
        <v>435</v>
      </c>
      <c r="P1236" s="35" t="s">
        <v>455</v>
      </c>
      <c r="Q1236">
        <v>3</v>
      </c>
      <c r="R1236">
        <v>67</v>
      </c>
      <c r="S1236" s="15" t="s">
        <v>103</v>
      </c>
      <c r="T1236" s="10" t="s">
        <v>539</v>
      </c>
      <c r="U1236">
        <v>3</v>
      </c>
      <c r="V1236">
        <v>2</v>
      </c>
      <c r="W1236">
        <v>2</v>
      </c>
      <c r="AA1236">
        <v>1090</v>
      </c>
      <c r="AB1236" t="s">
        <v>463</v>
      </c>
    </row>
    <row r="1237" spans="1:28" hidden="1" x14ac:dyDescent="0.25">
      <c r="A1237" s="19" t="s">
        <v>318</v>
      </c>
      <c r="B1237" s="24" t="s">
        <v>323</v>
      </c>
      <c r="C1237">
        <v>2.6</v>
      </c>
      <c r="D1237" s="33">
        <v>1</v>
      </c>
      <c r="E1237" s="26" t="str">
        <f>VLOOKUP(U1237, method!$A$1:$B$15, 2, 0)</f>
        <v>放頭</v>
      </c>
      <c r="F1237">
        <v>1</v>
      </c>
      <c r="G1237">
        <v>119</v>
      </c>
      <c r="H1237" s="44">
        <v>1200</v>
      </c>
      <c r="I1237" s="20" t="s">
        <v>56</v>
      </c>
      <c r="J1237">
        <v>1</v>
      </c>
      <c r="K1237">
        <v>8.83</v>
      </c>
      <c r="L1237">
        <v>26</v>
      </c>
      <c r="M1237">
        <v>12</v>
      </c>
      <c r="N1237">
        <v>23</v>
      </c>
      <c r="O1237" t="s">
        <v>631</v>
      </c>
      <c r="P1237" s="35" t="s">
        <v>455</v>
      </c>
      <c r="Q1237">
        <v>3</v>
      </c>
      <c r="R1237">
        <v>61</v>
      </c>
      <c r="S1237" s="15" t="s">
        <v>103</v>
      </c>
      <c r="T1237" s="10" t="s">
        <v>613</v>
      </c>
      <c r="U1237">
        <v>3</v>
      </c>
      <c r="V1237">
        <v>3</v>
      </c>
      <c r="W1237">
        <v>1</v>
      </c>
      <c r="AA1237">
        <v>1103</v>
      </c>
      <c r="AB1237" t="s">
        <v>463</v>
      </c>
    </row>
    <row r="1238" spans="1:28" hidden="1" x14ac:dyDescent="0.25">
      <c r="A1238" s="19" t="s">
        <v>318</v>
      </c>
      <c r="B1238" s="24" t="s">
        <v>323</v>
      </c>
      <c r="C1238">
        <v>2.9</v>
      </c>
      <c r="D1238" s="34">
        <v>4</v>
      </c>
      <c r="E1238" s="27" t="str">
        <f>VLOOKUP(U1238, method!$A$1:$B$15, 2, 0)</f>
        <v>中後</v>
      </c>
      <c r="F1238">
        <v>8</v>
      </c>
      <c r="G1238">
        <v>120</v>
      </c>
      <c r="H1238" s="44">
        <v>1200</v>
      </c>
      <c r="I1238" s="24" t="s">
        <v>146</v>
      </c>
      <c r="J1238">
        <v>1</v>
      </c>
      <c r="K1238">
        <v>9.59</v>
      </c>
      <c r="L1238">
        <v>10</v>
      </c>
      <c r="M1238">
        <v>12</v>
      </c>
      <c r="N1238">
        <v>23</v>
      </c>
      <c r="O1238" t="s">
        <v>545</v>
      </c>
      <c r="P1238" s="35" t="s">
        <v>455</v>
      </c>
      <c r="Q1238">
        <v>3</v>
      </c>
      <c r="R1238">
        <v>61</v>
      </c>
      <c r="S1238" s="15" t="s">
        <v>103</v>
      </c>
      <c r="T1238" t="s">
        <v>529</v>
      </c>
      <c r="U1238">
        <v>8</v>
      </c>
      <c r="V1238">
        <v>9</v>
      </c>
      <c r="W1238">
        <v>4</v>
      </c>
      <c r="AA1238">
        <v>1078</v>
      </c>
      <c r="AB1238" t="s">
        <v>463</v>
      </c>
    </row>
    <row r="1239" spans="1:28" hidden="1" x14ac:dyDescent="0.25">
      <c r="A1239" s="19" t="s">
        <v>318</v>
      </c>
      <c r="B1239" s="24" t="s">
        <v>323</v>
      </c>
      <c r="C1239">
        <v>2.4</v>
      </c>
      <c r="D1239" s="33">
        <v>1</v>
      </c>
      <c r="E1239" s="28" t="str">
        <f>VLOOKUP(U1239, method!$A$1:$B$15, 2, 0)</f>
        <v>中前</v>
      </c>
      <c r="F1239">
        <v>11</v>
      </c>
      <c r="G1239">
        <v>130</v>
      </c>
      <c r="H1239" s="44">
        <v>1200</v>
      </c>
      <c r="I1239" s="18" t="s">
        <v>12</v>
      </c>
      <c r="J1239">
        <v>1</v>
      </c>
      <c r="K1239">
        <v>8.91</v>
      </c>
      <c r="L1239">
        <v>19</v>
      </c>
      <c r="M1239">
        <v>11</v>
      </c>
      <c r="N1239">
        <v>23</v>
      </c>
      <c r="O1239" t="s">
        <v>469</v>
      </c>
      <c r="P1239" s="35" t="s">
        <v>455</v>
      </c>
      <c r="Q1239">
        <v>4</v>
      </c>
      <c r="R1239">
        <v>55</v>
      </c>
      <c r="S1239" s="15" t="s">
        <v>103</v>
      </c>
      <c r="T1239" s="10" t="s">
        <v>376</v>
      </c>
      <c r="U1239">
        <v>5</v>
      </c>
      <c r="V1239">
        <v>4</v>
      </c>
      <c r="W1239">
        <v>1</v>
      </c>
      <c r="AA1239">
        <v>1083</v>
      </c>
      <c r="AB1239" t="s">
        <v>463</v>
      </c>
    </row>
    <row r="1240" spans="1:28" hidden="1" x14ac:dyDescent="0.25">
      <c r="A1240" s="19" t="s">
        <v>318</v>
      </c>
      <c r="B1240" s="24" t="s">
        <v>323</v>
      </c>
      <c r="C1240">
        <v>6.3</v>
      </c>
      <c r="D1240" s="33">
        <v>2</v>
      </c>
      <c r="E1240" s="28" t="str">
        <f>VLOOKUP(U1240, method!$A$1:$B$15, 2, 0)</f>
        <v>中前</v>
      </c>
      <c r="F1240">
        <v>5</v>
      </c>
      <c r="G1240">
        <v>127</v>
      </c>
      <c r="H1240" s="44">
        <v>1200</v>
      </c>
      <c r="I1240" s="18" t="s">
        <v>12</v>
      </c>
      <c r="J1240">
        <v>1</v>
      </c>
      <c r="K1240">
        <v>9.4700000000000006</v>
      </c>
      <c r="L1240">
        <v>9</v>
      </c>
      <c r="M1240">
        <v>7</v>
      </c>
      <c r="N1240">
        <v>23</v>
      </c>
      <c r="O1240" t="s">
        <v>631</v>
      </c>
      <c r="P1240" s="35" t="s">
        <v>436</v>
      </c>
      <c r="Q1240">
        <v>4</v>
      </c>
      <c r="R1240">
        <v>52</v>
      </c>
      <c r="S1240" s="15" t="s">
        <v>103</v>
      </c>
      <c r="T1240" s="10" t="s">
        <v>539</v>
      </c>
      <c r="U1240">
        <v>6</v>
      </c>
      <c r="V1240">
        <v>7</v>
      </c>
      <c r="W1240">
        <v>2</v>
      </c>
      <c r="AA1240">
        <v>1061</v>
      </c>
      <c r="AB1240" t="s">
        <v>463</v>
      </c>
    </row>
    <row r="1241" spans="1:28" hidden="1" x14ac:dyDescent="0.25">
      <c r="A1241" s="19" t="s">
        <v>318</v>
      </c>
      <c r="B1241" s="25" t="s">
        <v>327</v>
      </c>
      <c r="C1241">
        <v>3.7</v>
      </c>
      <c r="D1241" s="33">
        <v>1</v>
      </c>
      <c r="E1241" s="26" t="str">
        <f>VLOOKUP(U1241, method!$A$1:$B$15, 2, 0)</f>
        <v>放頭</v>
      </c>
      <c r="F1241">
        <v>8</v>
      </c>
      <c r="G1241">
        <v>128</v>
      </c>
      <c r="H1241" s="46">
        <v>1000</v>
      </c>
      <c r="I1241" s="15" t="s">
        <v>390</v>
      </c>
      <c r="J1241">
        <v>0</v>
      </c>
      <c r="K1241">
        <v>55.67</v>
      </c>
      <c r="L1241">
        <v>28</v>
      </c>
      <c r="M1241">
        <v>6</v>
      </c>
      <c r="N1241">
        <v>25</v>
      </c>
      <c r="O1241" t="s">
        <v>551</v>
      </c>
      <c r="P1241" s="35" t="s">
        <v>455</v>
      </c>
      <c r="Q1241">
        <v>1</v>
      </c>
      <c r="R1241">
        <v>98</v>
      </c>
      <c r="S1241" s="20" t="s">
        <v>27</v>
      </c>
      <c r="T1241" s="10" t="s">
        <v>376</v>
      </c>
      <c r="U1241">
        <v>3</v>
      </c>
      <c r="V1241">
        <v>2</v>
      </c>
      <c r="W1241">
        <v>1</v>
      </c>
      <c r="AA1241">
        <v>1166</v>
      </c>
      <c r="AB1241" t="s">
        <v>16</v>
      </c>
    </row>
    <row r="1242" spans="1:28" hidden="1" x14ac:dyDescent="0.25">
      <c r="A1242" s="19" t="s">
        <v>318</v>
      </c>
      <c r="B1242" s="25" t="s">
        <v>327</v>
      </c>
      <c r="C1242">
        <v>20</v>
      </c>
      <c r="D1242">
        <v>10</v>
      </c>
      <c r="E1242" s="26" t="str">
        <f>VLOOKUP(U1242, method!$A$1:$B$15, 2, 0)</f>
        <v>放頭</v>
      </c>
      <c r="F1242">
        <v>2</v>
      </c>
      <c r="G1242">
        <v>115</v>
      </c>
      <c r="H1242" s="44">
        <v>1200</v>
      </c>
      <c r="I1242" s="17" t="s">
        <v>512</v>
      </c>
      <c r="J1242">
        <v>1</v>
      </c>
      <c r="K1242">
        <v>8.9</v>
      </c>
      <c r="L1242">
        <v>31</v>
      </c>
      <c r="M1242">
        <v>5</v>
      </c>
      <c r="N1242">
        <v>25</v>
      </c>
      <c r="O1242" t="s">
        <v>551</v>
      </c>
      <c r="P1242" s="35" t="s">
        <v>455</v>
      </c>
      <c r="Q1242" t="s">
        <v>1503</v>
      </c>
      <c r="R1242">
        <v>100</v>
      </c>
      <c r="S1242" s="17" t="s">
        <v>116</v>
      </c>
      <c r="T1242" t="s">
        <v>637</v>
      </c>
      <c r="U1242">
        <v>2</v>
      </c>
      <c r="V1242">
        <v>4</v>
      </c>
      <c r="W1242">
        <v>10</v>
      </c>
      <c r="AA1242">
        <v>1180</v>
      </c>
      <c r="AB1242" t="s">
        <v>1689</v>
      </c>
    </row>
    <row r="1243" spans="1:28" hidden="1" x14ac:dyDescent="0.25">
      <c r="A1243" s="19" t="s">
        <v>318</v>
      </c>
      <c r="B1243" s="25" t="s">
        <v>327</v>
      </c>
      <c r="C1243">
        <v>117</v>
      </c>
      <c r="D1243">
        <v>10</v>
      </c>
      <c r="E1243" s="28" t="str">
        <f>VLOOKUP(U1243, method!$A$1:$B$15, 2, 0)</f>
        <v>中前</v>
      </c>
      <c r="F1243">
        <v>3</v>
      </c>
      <c r="G1243">
        <v>126</v>
      </c>
      <c r="H1243" s="44">
        <v>1200</v>
      </c>
      <c r="I1243" s="24" t="s">
        <v>146</v>
      </c>
      <c r="J1243">
        <v>1</v>
      </c>
      <c r="K1243">
        <v>9.3800000000000008</v>
      </c>
      <c r="L1243">
        <v>27</v>
      </c>
      <c r="M1243">
        <v>4</v>
      </c>
      <c r="N1243">
        <v>25</v>
      </c>
      <c r="O1243" t="s">
        <v>545</v>
      </c>
      <c r="P1243" s="35" t="s">
        <v>455</v>
      </c>
      <c r="Q1243" t="s">
        <v>1527</v>
      </c>
      <c r="R1243">
        <v>101</v>
      </c>
      <c r="S1243" s="17" t="s">
        <v>116</v>
      </c>
      <c r="T1243" t="s">
        <v>485</v>
      </c>
      <c r="U1243">
        <v>7</v>
      </c>
      <c r="V1243">
        <v>10</v>
      </c>
      <c r="W1243">
        <v>10</v>
      </c>
      <c r="AA1243">
        <v>1181</v>
      </c>
      <c r="AB1243" t="s">
        <v>1690</v>
      </c>
    </row>
    <row r="1244" spans="1:28" hidden="1" x14ac:dyDescent="0.25">
      <c r="A1244" s="19" t="s">
        <v>318</v>
      </c>
      <c r="B1244" s="25" t="s">
        <v>327</v>
      </c>
      <c r="C1244">
        <v>8</v>
      </c>
      <c r="D1244" s="33">
        <v>3</v>
      </c>
      <c r="E1244" s="28" t="str">
        <f>VLOOKUP(U1244, method!$A$1:$B$15, 2, 0)</f>
        <v>中前</v>
      </c>
      <c r="F1244">
        <v>7</v>
      </c>
      <c r="G1244">
        <v>133</v>
      </c>
      <c r="H1244" s="44">
        <v>1200</v>
      </c>
      <c r="I1244" s="15" t="s">
        <v>390</v>
      </c>
      <c r="J1244">
        <v>1</v>
      </c>
      <c r="K1244">
        <v>8.7200000000000006</v>
      </c>
      <c r="L1244">
        <v>20</v>
      </c>
      <c r="M1244">
        <v>4</v>
      </c>
      <c r="N1244">
        <v>25</v>
      </c>
      <c r="O1244" t="s">
        <v>511</v>
      </c>
      <c r="P1244" s="35" t="s">
        <v>455</v>
      </c>
      <c r="Q1244">
        <v>2</v>
      </c>
      <c r="R1244">
        <v>102</v>
      </c>
      <c r="S1244" s="17" t="s">
        <v>116</v>
      </c>
      <c r="T1244" t="s">
        <v>495</v>
      </c>
      <c r="U1244">
        <v>5</v>
      </c>
      <c r="V1244">
        <v>5</v>
      </c>
      <c r="W1244">
        <v>3</v>
      </c>
      <c r="AA1244">
        <v>1189</v>
      </c>
      <c r="AB1244" t="s">
        <v>1692</v>
      </c>
    </row>
    <row r="1245" spans="1:28" hidden="1" x14ac:dyDescent="0.25">
      <c r="A1245" s="19" t="s">
        <v>318</v>
      </c>
      <c r="B1245" s="25" t="s">
        <v>327</v>
      </c>
      <c r="C1245">
        <v>35</v>
      </c>
      <c r="D1245">
        <v>7</v>
      </c>
      <c r="E1245" s="28" t="str">
        <f>VLOOKUP(U1245, method!$A$1:$B$15, 2, 0)</f>
        <v>中前</v>
      </c>
      <c r="F1245">
        <v>2</v>
      </c>
      <c r="G1245">
        <v>126</v>
      </c>
      <c r="H1245" s="44">
        <v>1200</v>
      </c>
      <c r="I1245" s="16" t="s">
        <v>406</v>
      </c>
      <c r="J1245">
        <v>1</v>
      </c>
      <c r="K1245">
        <v>8.49</v>
      </c>
      <c r="L1245">
        <v>19</v>
      </c>
      <c r="M1245">
        <v>1</v>
      </c>
      <c r="N1245">
        <v>25</v>
      </c>
      <c r="O1245" t="s">
        <v>545</v>
      </c>
      <c r="P1245" s="35" t="s">
        <v>455</v>
      </c>
      <c r="Q1245" t="s">
        <v>1527</v>
      </c>
      <c r="R1245">
        <v>103</v>
      </c>
      <c r="S1245" s="17" t="s">
        <v>116</v>
      </c>
      <c r="T1245">
        <v>8</v>
      </c>
      <c r="U1245">
        <v>4</v>
      </c>
      <c r="V1245">
        <v>4</v>
      </c>
      <c r="W1245">
        <v>7</v>
      </c>
      <c r="AA1245">
        <v>1189</v>
      </c>
      <c r="AB1245" t="s">
        <v>86</v>
      </c>
    </row>
    <row r="1246" spans="1:28" hidden="1" x14ac:dyDescent="0.25">
      <c r="A1246" s="19" t="s">
        <v>318</v>
      </c>
      <c r="B1246" s="25" t="s">
        <v>327</v>
      </c>
      <c r="C1246">
        <v>3.5</v>
      </c>
      <c r="D1246" s="33">
        <v>3</v>
      </c>
      <c r="E1246" s="28" t="str">
        <f>VLOOKUP(U1246, method!$A$1:$B$15, 2, 0)</f>
        <v>中前</v>
      </c>
      <c r="F1246">
        <v>4</v>
      </c>
      <c r="G1246">
        <v>131</v>
      </c>
      <c r="H1246" s="46">
        <v>1000</v>
      </c>
      <c r="I1246" s="22" t="s">
        <v>33</v>
      </c>
      <c r="J1246">
        <v>0</v>
      </c>
      <c r="K1246">
        <v>56.43</v>
      </c>
      <c r="L1246">
        <v>1</v>
      </c>
      <c r="M1246">
        <v>1</v>
      </c>
      <c r="N1246">
        <v>25</v>
      </c>
      <c r="O1246" t="s">
        <v>532</v>
      </c>
      <c r="P1246" s="35" t="s">
        <v>455</v>
      </c>
      <c r="Q1246" t="s">
        <v>1503</v>
      </c>
      <c r="R1246">
        <v>103</v>
      </c>
      <c r="S1246" s="17" t="s">
        <v>116</v>
      </c>
      <c r="T1246" s="10" t="s">
        <v>552</v>
      </c>
      <c r="U1246">
        <v>5</v>
      </c>
      <c r="V1246">
        <v>4</v>
      </c>
      <c r="W1246">
        <v>3</v>
      </c>
      <c r="AA1246">
        <v>1197</v>
      </c>
      <c r="AB1246" t="s">
        <v>86</v>
      </c>
    </row>
    <row r="1247" spans="1:28" hidden="1" x14ac:dyDescent="0.25">
      <c r="A1247" s="19" t="s">
        <v>318</v>
      </c>
      <c r="B1247" s="25" t="s">
        <v>327</v>
      </c>
      <c r="C1247">
        <v>89</v>
      </c>
      <c r="D1247">
        <v>6</v>
      </c>
      <c r="E1247" s="29" t="str">
        <f>VLOOKUP(U1247, method!$A$1:$B$15, 2, 0)</f>
        <v>留後</v>
      </c>
      <c r="F1247">
        <v>14</v>
      </c>
      <c r="G1247">
        <v>126</v>
      </c>
      <c r="H1247" s="44">
        <v>1200</v>
      </c>
      <c r="I1247" s="15" t="s">
        <v>390</v>
      </c>
      <c r="J1247">
        <v>1</v>
      </c>
      <c r="K1247">
        <v>8.76</v>
      </c>
      <c r="L1247">
        <v>8</v>
      </c>
      <c r="M1247">
        <v>12</v>
      </c>
      <c r="N1247">
        <v>24</v>
      </c>
      <c r="O1247" t="s">
        <v>545</v>
      </c>
      <c r="P1247" s="35" t="s">
        <v>455</v>
      </c>
      <c r="Q1247" t="s">
        <v>1527</v>
      </c>
      <c r="R1247">
        <v>103</v>
      </c>
      <c r="S1247" s="17" t="s">
        <v>116</v>
      </c>
      <c r="T1247" t="s">
        <v>495</v>
      </c>
      <c r="U1247">
        <v>14</v>
      </c>
      <c r="V1247">
        <v>14</v>
      </c>
      <c r="W1247">
        <v>6</v>
      </c>
      <c r="AA1247">
        <v>1182</v>
      </c>
      <c r="AB1247" t="s">
        <v>86</v>
      </c>
    </row>
    <row r="1248" spans="1:28" hidden="1" x14ac:dyDescent="0.25">
      <c r="A1248" s="19" t="s">
        <v>318</v>
      </c>
      <c r="B1248" s="25" t="s">
        <v>327</v>
      </c>
      <c r="C1248">
        <v>16</v>
      </c>
      <c r="D1248" s="34">
        <v>4</v>
      </c>
      <c r="E1248" s="28" t="str">
        <f>VLOOKUP(U1248, method!$A$1:$B$15, 2, 0)</f>
        <v>中前</v>
      </c>
      <c r="F1248">
        <v>3</v>
      </c>
      <c r="G1248">
        <v>123</v>
      </c>
      <c r="H1248" s="44">
        <v>1200</v>
      </c>
      <c r="I1248" s="15" t="s">
        <v>390</v>
      </c>
      <c r="J1248">
        <v>1</v>
      </c>
      <c r="K1248">
        <v>8.23</v>
      </c>
      <c r="L1248">
        <v>17</v>
      </c>
      <c r="M1248">
        <v>11</v>
      </c>
      <c r="N1248">
        <v>24</v>
      </c>
      <c r="O1248" t="s">
        <v>469</v>
      </c>
      <c r="P1248" s="35" t="s">
        <v>455</v>
      </c>
      <c r="Q1248" t="s">
        <v>1534</v>
      </c>
      <c r="R1248">
        <v>103</v>
      </c>
      <c r="S1248" s="17" t="s">
        <v>116</v>
      </c>
      <c r="T1248">
        <v>5</v>
      </c>
      <c r="U1248">
        <v>7</v>
      </c>
      <c r="V1248">
        <v>7</v>
      </c>
      <c r="W1248">
        <v>4</v>
      </c>
      <c r="AA1248">
        <v>1183</v>
      </c>
      <c r="AB1248" t="s">
        <v>86</v>
      </c>
    </row>
    <row r="1249" spans="1:28" hidden="1" x14ac:dyDescent="0.25">
      <c r="A1249" s="19" t="s">
        <v>318</v>
      </c>
      <c r="B1249" s="25" t="s">
        <v>327</v>
      </c>
      <c r="C1249">
        <v>7.8</v>
      </c>
      <c r="D1249" s="34">
        <v>4</v>
      </c>
      <c r="E1249" s="28" t="str">
        <f>VLOOKUP(U1249, method!$A$1:$B$15, 2, 0)</f>
        <v>中前</v>
      </c>
      <c r="F1249">
        <v>10</v>
      </c>
      <c r="G1249">
        <v>115</v>
      </c>
      <c r="H1249" s="44">
        <v>1200</v>
      </c>
      <c r="I1249" s="25" t="s">
        <v>26</v>
      </c>
      <c r="J1249">
        <v>1</v>
      </c>
      <c r="K1249">
        <v>8.0399999999999991</v>
      </c>
      <c r="L1249">
        <v>20</v>
      </c>
      <c r="M1249">
        <v>10</v>
      </c>
      <c r="N1249">
        <v>24</v>
      </c>
      <c r="O1249" t="s">
        <v>469</v>
      </c>
      <c r="P1249" s="35" t="s">
        <v>436</v>
      </c>
      <c r="Q1249" t="s">
        <v>1534</v>
      </c>
      <c r="R1249">
        <v>103</v>
      </c>
      <c r="S1249" s="17" t="s">
        <v>116</v>
      </c>
      <c r="T1249">
        <v>3</v>
      </c>
      <c r="U1249">
        <v>5</v>
      </c>
      <c r="V1249">
        <v>5</v>
      </c>
      <c r="W1249">
        <v>4</v>
      </c>
      <c r="AA1249">
        <v>1165</v>
      </c>
      <c r="AB1249" t="s">
        <v>86</v>
      </c>
    </row>
    <row r="1250" spans="1:28" hidden="1" x14ac:dyDescent="0.25">
      <c r="A1250" s="19" t="s">
        <v>318</v>
      </c>
      <c r="B1250" s="25" t="s">
        <v>327</v>
      </c>
      <c r="C1250">
        <v>2.2000000000000002</v>
      </c>
      <c r="D1250" s="33">
        <v>1</v>
      </c>
      <c r="E1250" s="28" t="str">
        <f>VLOOKUP(U1250, method!$A$1:$B$15, 2, 0)</f>
        <v>中前</v>
      </c>
      <c r="F1250">
        <v>4</v>
      </c>
      <c r="G1250">
        <v>115</v>
      </c>
      <c r="H1250" s="46">
        <v>1000</v>
      </c>
      <c r="I1250" s="15" t="s">
        <v>390</v>
      </c>
      <c r="J1250">
        <v>0</v>
      </c>
      <c r="K1250">
        <v>55.72</v>
      </c>
      <c r="L1250">
        <v>1</v>
      </c>
      <c r="M1250">
        <v>10</v>
      </c>
      <c r="N1250">
        <v>24</v>
      </c>
      <c r="O1250" t="s">
        <v>631</v>
      </c>
      <c r="P1250" s="35" t="s">
        <v>436</v>
      </c>
      <c r="Q1250" t="s">
        <v>1503</v>
      </c>
      <c r="R1250">
        <v>93</v>
      </c>
      <c r="S1250" s="17" t="s">
        <v>116</v>
      </c>
      <c r="T1250" s="10" t="s">
        <v>376</v>
      </c>
      <c r="U1250">
        <v>5</v>
      </c>
      <c r="V1250">
        <v>4</v>
      </c>
      <c r="W1250">
        <v>1</v>
      </c>
      <c r="AA1250">
        <v>1169</v>
      </c>
      <c r="AB1250" t="s">
        <v>86</v>
      </c>
    </row>
    <row r="1251" spans="1:28" hidden="1" x14ac:dyDescent="0.25">
      <c r="A1251" s="19" t="s">
        <v>318</v>
      </c>
      <c r="B1251" s="25" t="s">
        <v>327</v>
      </c>
      <c r="C1251">
        <v>2.4</v>
      </c>
      <c r="D1251" s="33">
        <v>2</v>
      </c>
      <c r="E1251" s="26" t="str">
        <f>VLOOKUP(U1251, method!$A$1:$B$15, 2, 0)</f>
        <v>放頭</v>
      </c>
      <c r="F1251">
        <v>2</v>
      </c>
      <c r="G1251">
        <v>115</v>
      </c>
      <c r="H1251" s="44">
        <v>1200</v>
      </c>
      <c r="I1251" s="15" t="s">
        <v>390</v>
      </c>
      <c r="J1251">
        <v>1</v>
      </c>
      <c r="K1251">
        <v>8.24</v>
      </c>
      <c r="L1251">
        <v>8</v>
      </c>
      <c r="M1251">
        <v>9</v>
      </c>
      <c r="N1251">
        <v>24</v>
      </c>
      <c r="O1251" t="s">
        <v>545</v>
      </c>
      <c r="P1251" s="36" t="s">
        <v>440</v>
      </c>
      <c r="Q1251">
        <v>1</v>
      </c>
      <c r="R1251">
        <v>91</v>
      </c>
      <c r="S1251" s="17" t="s">
        <v>116</v>
      </c>
      <c r="T1251" s="10" t="s">
        <v>526</v>
      </c>
      <c r="U1251">
        <v>3</v>
      </c>
      <c r="V1251">
        <v>3</v>
      </c>
      <c r="W1251">
        <v>2</v>
      </c>
      <c r="AA1251">
        <v>1168</v>
      </c>
      <c r="AB1251" t="s">
        <v>86</v>
      </c>
    </row>
    <row r="1252" spans="1:28" hidden="1" x14ac:dyDescent="0.25">
      <c r="A1252" s="19" t="s">
        <v>318</v>
      </c>
      <c r="B1252" s="25" t="s">
        <v>327</v>
      </c>
      <c r="C1252">
        <v>8.1999999999999993</v>
      </c>
      <c r="D1252" s="33">
        <v>1</v>
      </c>
      <c r="E1252" s="28" t="str">
        <f>VLOOKUP(U1252, method!$A$1:$B$15, 2, 0)</f>
        <v>中前</v>
      </c>
      <c r="F1252">
        <v>2</v>
      </c>
      <c r="G1252">
        <v>118</v>
      </c>
      <c r="H1252" s="44">
        <v>1200</v>
      </c>
      <c r="I1252" s="15" t="s">
        <v>390</v>
      </c>
      <c r="J1252">
        <v>1</v>
      </c>
      <c r="K1252">
        <v>8.01</v>
      </c>
      <c r="L1252">
        <v>14</v>
      </c>
      <c r="M1252">
        <v>7</v>
      </c>
      <c r="N1252">
        <v>24</v>
      </c>
      <c r="O1252" t="s">
        <v>545</v>
      </c>
      <c r="P1252" s="35" t="s">
        <v>436</v>
      </c>
      <c r="Q1252">
        <v>2</v>
      </c>
      <c r="R1252">
        <v>83</v>
      </c>
      <c r="S1252" s="17" t="s">
        <v>116</v>
      </c>
      <c r="T1252" s="10" t="s">
        <v>526</v>
      </c>
      <c r="U1252">
        <v>6</v>
      </c>
      <c r="V1252">
        <v>6</v>
      </c>
      <c r="W1252">
        <v>1</v>
      </c>
      <c r="AA1252">
        <v>1143</v>
      </c>
      <c r="AB1252" t="s">
        <v>1699</v>
      </c>
    </row>
    <row r="1253" spans="1:28" hidden="1" x14ac:dyDescent="0.25">
      <c r="A1253" s="19" t="s">
        <v>318</v>
      </c>
      <c r="B1253" s="25" t="s">
        <v>327</v>
      </c>
      <c r="C1253">
        <v>1.5</v>
      </c>
      <c r="D1253" s="33">
        <v>3</v>
      </c>
      <c r="E1253" s="26" t="str">
        <f>VLOOKUP(U1253, method!$A$1:$B$15, 2, 0)</f>
        <v>放頭</v>
      </c>
      <c r="F1253">
        <v>2</v>
      </c>
      <c r="G1253">
        <v>118</v>
      </c>
      <c r="H1253" s="46">
        <v>1000</v>
      </c>
      <c r="I1253" s="20" t="s">
        <v>56</v>
      </c>
      <c r="J1253">
        <v>0</v>
      </c>
      <c r="K1253">
        <v>56.61</v>
      </c>
      <c r="L1253">
        <v>4</v>
      </c>
      <c r="M1253">
        <v>7</v>
      </c>
      <c r="N1253">
        <v>24</v>
      </c>
      <c r="O1253" s="31" t="s">
        <v>439</v>
      </c>
      <c r="P1253" s="35" t="s">
        <v>455</v>
      </c>
      <c r="Q1253">
        <v>2</v>
      </c>
      <c r="R1253">
        <v>81</v>
      </c>
      <c r="S1253" s="17" t="s">
        <v>116</v>
      </c>
      <c r="T1253" s="10" t="s">
        <v>488</v>
      </c>
      <c r="U1253">
        <v>3</v>
      </c>
      <c r="V1253">
        <v>3</v>
      </c>
      <c r="W1253">
        <v>3</v>
      </c>
      <c r="AA1253">
        <v>1175</v>
      </c>
      <c r="AB1253" t="s">
        <v>16</v>
      </c>
    </row>
    <row r="1254" spans="1:28" hidden="1" x14ac:dyDescent="0.25">
      <c r="A1254" s="19" t="s">
        <v>318</v>
      </c>
      <c r="B1254" s="25" t="s">
        <v>327</v>
      </c>
      <c r="C1254">
        <v>2.2000000000000002</v>
      </c>
      <c r="D1254" s="33">
        <v>2</v>
      </c>
      <c r="E1254" s="26" t="str">
        <f>VLOOKUP(U1254, method!$A$1:$B$15, 2, 0)</f>
        <v>放頭</v>
      </c>
      <c r="F1254">
        <v>5</v>
      </c>
      <c r="G1254">
        <v>135</v>
      </c>
      <c r="H1254" s="46">
        <v>1000</v>
      </c>
      <c r="I1254" s="18" t="s">
        <v>12</v>
      </c>
      <c r="J1254">
        <v>0</v>
      </c>
      <c r="K1254">
        <v>57.03</v>
      </c>
      <c r="L1254">
        <v>22</v>
      </c>
      <c r="M1254">
        <v>5</v>
      </c>
      <c r="N1254">
        <v>24</v>
      </c>
      <c r="O1254" s="31" t="s">
        <v>451</v>
      </c>
      <c r="P1254" s="35" t="s">
        <v>455</v>
      </c>
      <c r="Q1254">
        <v>3</v>
      </c>
      <c r="R1254">
        <v>79</v>
      </c>
      <c r="S1254" s="17" t="s">
        <v>116</v>
      </c>
      <c r="T1254" s="10" t="s">
        <v>539</v>
      </c>
      <c r="U1254">
        <v>2</v>
      </c>
      <c r="V1254">
        <v>2</v>
      </c>
      <c r="W1254">
        <v>2</v>
      </c>
      <c r="AA1254">
        <v>1158</v>
      </c>
      <c r="AB1254" t="s">
        <v>16</v>
      </c>
    </row>
    <row r="1255" spans="1:28" hidden="1" x14ac:dyDescent="0.25">
      <c r="A1255" s="19" t="s">
        <v>318</v>
      </c>
      <c r="B1255" s="25" t="s">
        <v>327</v>
      </c>
      <c r="C1255">
        <v>2</v>
      </c>
      <c r="D1255" s="33">
        <v>1</v>
      </c>
      <c r="E1255" s="26" t="str">
        <f>VLOOKUP(U1255, method!$A$1:$B$15, 2, 0)</f>
        <v>放頭</v>
      </c>
      <c r="F1255">
        <v>7</v>
      </c>
      <c r="G1255">
        <v>130</v>
      </c>
      <c r="H1255" s="46">
        <v>1000</v>
      </c>
      <c r="I1255" s="18" t="s">
        <v>12</v>
      </c>
      <c r="J1255">
        <v>0</v>
      </c>
      <c r="K1255">
        <v>56.62</v>
      </c>
      <c r="L1255">
        <v>24</v>
      </c>
      <c r="M1255">
        <v>4</v>
      </c>
      <c r="N1255">
        <v>24</v>
      </c>
      <c r="O1255" s="31" t="s">
        <v>451</v>
      </c>
      <c r="P1255" s="35" t="s">
        <v>455</v>
      </c>
      <c r="Q1255">
        <v>3</v>
      </c>
      <c r="R1255">
        <v>73</v>
      </c>
      <c r="S1255" s="17" t="s">
        <v>116</v>
      </c>
      <c r="T1255" s="10" t="s">
        <v>539</v>
      </c>
      <c r="U1255">
        <v>3</v>
      </c>
      <c r="V1255">
        <v>3</v>
      </c>
      <c r="W1255">
        <v>1</v>
      </c>
      <c r="AA1255">
        <v>1163</v>
      </c>
      <c r="AB1255" t="s">
        <v>16</v>
      </c>
    </row>
    <row r="1256" spans="1:28" hidden="1" x14ac:dyDescent="0.25">
      <c r="A1256" s="19" t="s">
        <v>318</v>
      </c>
      <c r="B1256" s="25" t="s">
        <v>327</v>
      </c>
      <c r="C1256">
        <v>1.6</v>
      </c>
      <c r="D1256" s="33">
        <v>1</v>
      </c>
      <c r="E1256" s="28" t="str">
        <f>VLOOKUP(U1256, method!$A$1:$B$15, 2, 0)</f>
        <v>中前</v>
      </c>
      <c r="F1256">
        <v>5</v>
      </c>
      <c r="G1256">
        <v>125</v>
      </c>
      <c r="H1256" s="46">
        <v>1000</v>
      </c>
      <c r="I1256" s="18" t="s">
        <v>12</v>
      </c>
      <c r="J1256">
        <v>0</v>
      </c>
      <c r="K1256">
        <v>56.88</v>
      </c>
      <c r="L1256">
        <v>27</v>
      </c>
      <c r="M1256">
        <v>3</v>
      </c>
      <c r="N1256">
        <v>24</v>
      </c>
      <c r="O1256" s="31" t="s">
        <v>439</v>
      </c>
      <c r="P1256" s="35" t="s">
        <v>455</v>
      </c>
      <c r="Q1256">
        <v>3</v>
      </c>
      <c r="R1256">
        <v>67</v>
      </c>
      <c r="S1256" s="17" t="s">
        <v>116</v>
      </c>
      <c r="T1256" s="10" t="s">
        <v>376</v>
      </c>
      <c r="U1256">
        <v>4</v>
      </c>
      <c r="V1256">
        <v>3</v>
      </c>
      <c r="W1256">
        <v>1</v>
      </c>
      <c r="AA1256">
        <v>1164</v>
      </c>
      <c r="AB1256" t="s">
        <v>1704</v>
      </c>
    </row>
    <row r="1257" spans="1:28" hidden="1" x14ac:dyDescent="0.25">
      <c r="A1257" s="19" t="s">
        <v>318</v>
      </c>
      <c r="B1257" s="25" t="s">
        <v>327</v>
      </c>
      <c r="C1257">
        <v>1.8</v>
      </c>
      <c r="D1257" s="33">
        <v>2</v>
      </c>
      <c r="E1257" s="26" t="str">
        <f>VLOOKUP(U1257, method!$A$1:$B$15, 2, 0)</f>
        <v>放頭</v>
      </c>
      <c r="F1257">
        <v>3</v>
      </c>
      <c r="G1257">
        <v>124</v>
      </c>
      <c r="H1257" s="44">
        <v>1200</v>
      </c>
      <c r="I1257" s="18" t="s">
        <v>12</v>
      </c>
      <c r="J1257">
        <v>1</v>
      </c>
      <c r="K1257">
        <v>9.98</v>
      </c>
      <c r="L1257">
        <v>31</v>
      </c>
      <c r="M1257">
        <v>1</v>
      </c>
      <c r="N1257">
        <v>24</v>
      </c>
      <c r="O1257" s="31" t="s">
        <v>439</v>
      </c>
      <c r="P1257" s="35" t="s">
        <v>455</v>
      </c>
      <c r="Q1257">
        <v>3</v>
      </c>
      <c r="R1257">
        <v>67</v>
      </c>
      <c r="S1257" s="15" t="s">
        <v>34</v>
      </c>
      <c r="T1257" s="10" t="s">
        <v>452</v>
      </c>
      <c r="U1257">
        <v>1</v>
      </c>
      <c r="V1257">
        <v>1</v>
      </c>
      <c r="W1257">
        <v>2</v>
      </c>
      <c r="AA1257">
        <v>1185</v>
      </c>
      <c r="AB1257" t="s">
        <v>1061</v>
      </c>
    </row>
    <row r="1258" spans="1:28" hidden="1" x14ac:dyDescent="0.25">
      <c r="A1258" s="19" t="s">
        <v>318</v>
      </c>
      <c r="B1258" s="25" t="s">
        <v>327</v>
      </c>
      <c r="C1258">
        <v>2.1</v>
      </c>
      <c r="D1258" s="33">
        <v>2</v>
      </c>
      <c r="E1258" s="26" t="str">
        <f>VLOOKUP(U1258, method!$A$1:$B$15, 2, 0)</f>
        <v>放頭</v>
      </c>
      <c r="F1258">
        <v>1</v>
      </c>
      <c r="G1258">
        <v>123</v>
      </c>
      <c r="H1258" s="44">
        <v>1200</v>
      </c>
      <c r="I1258" s="20" t="s">
        <v>56</v>
      </c>
      <c r="J1258">
        <v>1</v>
      </c>
      <c r="K1258">
        <v>9.8699999999999992</v>
      </c>
      <c r="L1258">
        <v>4</v>
      </c>
      <c r="M1258">
        <v>1</v>
      </c>
      <c r="N1258">
        <v>24</v>
      </c>
      <c r="O1258" s="31" t="s">
        <v>439</v>
      </c>
      <c r="P1258" s="35" t="s">
        <v>455</v>
      </c>
      <c r="Q1258">
        <v>3</v>
      </c>
      <c r="R1258">
        <v>66</v>
      </c>
      <c r="S1258" s="15" t="s">
        <v>34</v>
      </c>
      <c r="T1258" s="10" t="s">
        <v>488</v>
      </c>
      <c r="U1258">
        <v>2</v>
      </c>
      <c r="V1258">
        <v>2</v>
      </c>
      <c r="W1258">
        <v>2</v>
      </c>
      <c r="AA1258">
        <v>1190</v>
      </c>
      <c r="AB1258" t="s">
        <v>1431</v>
      </c>
    </row>
    <row r="1259" spans="1:28" hidden="1" x14ac:dyDescent="0.25">
      <c r="A1259" s="19" t="s">
        <v>318</v>
      </c>
      <c r="B1259" s="25" t="s">
        <v>327</v>
      </c>
      <c r="C1259">
        <v>4.2</v>
      </c>
      <c r="D1259" s="33">
        <v>3</v>
      </c>
      <c r="E1259" s="26" t="str">
        <f>VLOOKUP(U1259, method!$A$1:$B$15, 2, 0)</f>
        <v>放頭</v>
      </c>
      <c r="F1259">
        <v>9</v>
      </c>
      <c r="G1259">
        <v>125</v>
      </c>
      <c r="H1259" s="44">
        <v>1200</v>
      </c>
      <c r="I1259" s="18" t="s">
        <v>12</v>
      </c>
      <c r="J1259">
        <v>1</v>
      </c>
      <c r="K1259">
        <v>9.58</v>
      </c>
      <c r="L1259">
        <v>10</v>
      </c>
      <c r="M1259">
        <v>12</v>
      </c>
      <c r="N1259">
        <v>23</v>
      </c>
      <c r="O1259" t="s">
        <v>545</v>
      </c>
      <c r="P1259" s="35" t="s">
        <v>455</v>
      </c>
      <c r="Q1259">
        <v>3</v>
      </c>
      <c r="R1259">
        <v>66</v>
      </c>
      <c r="S1259" s="15" t="s">
        <v>34</v>
      </c>
      <c r="T1259">
        <v>3</v>
      </c>
      <c r="U1259">
        <v>2</v>
      </c>
      <c r="V1259">
        <v>3</v>
      </c>
      <c r="W1259">
        <v>3</v>
      </c>
      <c r="AA1259">
        <v>1180</v>
      </c>
      <c r="AB1259" t="s">
        <v>346</v>
      </c>
    </row>
    <row r="1260" spans="1:28" hidden="1" x14ac:dyDescent="0.25">
      <c r="A1260" s="19" t="s">
        <v>318</v>
      </c>
      <c r="B1260" s="25" t="s">
        <v>327</v>
      </c>
      <c r="C1260">
        <v>10</v>
      </c>
      <c r="D1260" s="33">
        <v>2</v>
      </c>
      <c r="E1260" s="26" t="str">
        <f>VLOOKUP(U1260, method!$A$1:$B$15, 2, 0)</f>
        <v>放頭</v>
      </c>
      <c r="F1260">
        <v>13</v>
      </c>
      <c r="G1260">
        <v>121</v>
      </c>
      <c r="H1260" s="44">
        <v>1200</v>
      </c>
      <c r="I1260" s="18" t="s">
        <v>12</v>
      </c>
      <c r="J1260">
        <v>1</v>
      </c>
      <c r="K1260">
        <v>9.06</v>
      </c>
      <c r="L1260">
        <v>11</v>
      </c>
      <c r="M1260">
        <v>11</v>
      </c>
      <c r="N1260">
        <v>23</v>
      </c>
      <c r="O1260" t="s">
        <v>491</v>
      </c>
      <c r="P1260" s="35" t="s">
        <v>455</v>
      </c>
      <c r="Q1260">
        <v>3</v>
      </c>
      <c r="R1260">
        <v>64</v>
      </c>
      <c r="S1260" s="15" t="s">
        <v>34</v>
      </c>
      <c r="T1260" s="10" t="s">
        <v>376</v>
      </c>
      <c r="U1260">
        <v>1</v>
      </c>
      <c r="V1260">
        <v>1</v>
      </c>
      <c r="W1260">
        <v>2</v>
      </c>
      <c r="AA1260">
        <v>1194</v>
      </c>
      <c r="AB1260" t="s">
        <v>346</v>
      </c>
    </row>
    <row r="1261" spans="1:28" hidden="1" x14ac:dyDescent="0.25">
      <c r="A1261" s="19" t="s">
        <v>318</v>
      </c>
      <c r="B1261" s="25" t="s">
        <v>327</v>
      </c>
      <c r="C1261">
        <v>2.5</v>
      </c>
      <c r="D1261" s="34">
        <v>5</v>
      </c>
      <c r="E1261" s="28" t="str">
        <f>VLOOKUP(U1261, method!$A$1:$B$15, 2, 0)</f>
        <v>中前</v>
      </c>
      <c r="F1261">
        <v>5</v>
      </c>
      <c r="G1261">
        <v>121</v>
      </c>
      <c r="H1261" s="46">
        <v>1000</v>
      </c>
      <c r="I1261" s="18" t="s">
        <v>12</v>
      </c>
      <c r="J1261">
        <v>0</v>
      </c>
      <c r="K1261">
        <v>57.47</v>
      </c>
      <c r="L1261">
        <v>22</v>
      </c>
      <c r="M1261">
        <v>10</v>
      </c>
      <c r="N1261">
        <v>23</v>
      </c>
      <c r="O1261" t="s">
        <v>469</v>
      </c>
      <c r="P1261" s="35" t="s">
        <v>455</v>
      </c>
      <c r="Q1261">
        <v>3</v>
      </c>
      <c r="R1261">
        <v>64</v>
      </c>
      <c r="S1261" s="15" t="s">
        <v>34</v>
      </c>
      <c r="T1261" t="s">
        <v>536</v>
      </c>
      <c r="U1261">
        <v>4</v>
      </c>
      <c r="V1261">
        <v>4</v>
      </c>
      <c r="W1261">
        <v>5</v>
      </c>
      <c r="AA1261">
        <v>1193</v>
      </c>
      <c r="AB1261" t="s">
        <v>596</v>
      </c>
    </row>
    <row r="1262" spans="1:28" hidden="1" x14ac:dyDescent="0.25">
      <c r="A1262" s="19" t="s">
        <v>318</v>
      </c>
      <c r="B1262" s="14" t="s">
        <v>330</v>
      </c>
      <c r="C1262">
        <v>28</v>
      </c>
      <c r="D1262">
        <v>6</v>
      </c>
      <c r="E1262" s="28" t="str">
        <f>VLOOKUP(U1262, method!$A$1:$B$15, 2, 0)</f>
        <v>中前</v>
      </c>
      <c r="F1262">
        <v>5</v>
      </c>
      <c r="G1262">
        <v>131</v>
      </c>
      <c r="H1262" s="44">
        <v>1200</v>
      </c>
      <c r="I1262" s="22" t="s">
        <v>33</v>
      </c>
      <c r="J1262">
        <v>1</v>
      </c>
      <c r="K1262">
        <v>11.61</v>
      </c>
      <c r="L1262">
        <v>12</v>
      </c>
      <c r="M1262">
        <v>2</v>
      </c>
      <c r="N1262">
        <v>25</v>
      </c>
      <c r="O1262" t="s">
        <v>511</v>
      </c>
      <c r="P1262" s="36" t="s">
        <v>603</v>
      </c>
      <c r="Q1262">
        <v>2</v>
      </c>
      <c r="R1262">
        <v>96</v>
      </c>
      <c r="S1262" s="15" t="s">
        <v>34</v>
      </c>
      <c r="T1262" t="s">
        <v>624</v>
      </c>
      <c r="U1262">
        <v>7</v>
      </c>
      <c r="V1262">
        <v>7</v>
      </c>
      <c r="W1262">
        <v>6</v>
      </c>
      <c r="AA1262">
        <v>1224</v>
      </c>
      <c r="AB1262" t="s">
        <v>158</v>
      </c>
    </row>
    <row r="1263" spans="1:28" hidden="1" x14ac:dyDescent="0.25">
      <c r="A1263" s="19" t="s">
        <v>318</v>
      </c>
      <c r="B1263" s="14" t="s">
        <v>330</v>
      </c>
      <c r="C1263">
        <v>13</v>
      </c>
      <c r="D1263" s="34">
        <v>4</v>
      </c>
      <c r="E1263" s="28" t="str">
        <f>VLOOKUP(U1263, method!$A$1:$B$15, 2, 0)</f>
        <v>中前</v>
      </c>
      <c r="F1263">
        <v>4</v>
      </c>
      <c r="G1263">
        <v>135</v>
      </c>
      <c r="H1263" s="46">
        <v>1000</v>
      </c>
      <c r="I1263" s="22" t="s">
        <v>33</v>
      </c>
      <c r="J1263">
        <v>0</v>
      </c>
      <c r="K1263">
        <v>56.58</v>
      </c>
      <c r="L1263">
        <v>15</v>
      </c>
      <c r="M1263">
        <v>1</v>
      </c>
      <c r="N1263">
        <v>25</v>
      </c>
      <c r="O1263" s="30" t="s">
        <v>445</v>
      </c>
      <c r="P1263" s="35" t="s">
        <v>455</v>
      </c>
      <c r="Q1263">
        <v>2</v>
      </c>
      <c r="R1263">
        <v>96</v>
      </c>
      <c r="S1263" s="15" t="s">
        <v>34</v>
      </c>
      <c r="T1263" s="10" t="s">
        <v>597</v>
      </c>
      <c r="U1263">
        <v>6</v>
      </c>
      <c r="V1263">
        <v>6</v>
      </c>
      <c r="W1263">
        <v>4</v>
      </c>
      <c r="AA1263">
        <v>1222</v>
      </c>
      <c r="AB1263" t="s">
        <v>158</v>
      </c>
    </row>
    <row r="1264" spans="1:28" hidden="1" x14ac:dyDescent="0.25">
      <c r="A1264" s="19" t="s">
        <v>318</v>
      </c>
      <c r="B1264" s="14" t="s">
        <v>330</v>
      </c>
      <c r="C1264">
        <v>109</v>
      </c>
      <c r="D1264">
        <v>12</v>
      </c>
      <c r="E1264" s="28" t="str">
        <f>VLOOKUP(U1264, method!$A$1:$B$15, 2, 0)</f>
        <v>中前</v>
      </c>
      <c r="F1264">
        <v>2</v>
      </c>
      <c r="G1264">
        <v>125</v>
      </c>
      <c r="H1264" s="44">
        <v>1200</v>
      </c>
      <c r="I1264" s="22" t="s">
        <v>833</v>
      </c>
      <c r="J1264">
        <v>1</v>
      </c>
      <c r="K1264">
        <v>10.66</v>
      </c>
      <c r="L1264">
        <v>22</v>
      </c>
      <c r="M1264">
        <v>12</v>
      </c>
      <c r="N1264">
        <v>24</v>
      </c>
      <c r="O1264" t="s">
        <v>491</v>
      </c>
      <c r="P1264" s="35" t="s">
        <v>455</v>
      </c>
      <c r="Q1264">
        <v>2</v>
      </c>
      <c r="R1264">
        <v>98</v>
      </c>
      <c r="S1264" s="15" t="s">
        <v>34</v>
      </c>
      <c r="T1264" t="s">
        <v>501</v>
      </c>
      <c r="U1264">
        <v>6</v>
      </c>
      <c r="V1264">
        <v>6</v>
      </c>
      <c r="W1264">
        <v>12</v>
      </c>
      <c r="AA1264">
        <v>1207</v>
      </c>
      <c r="AB1264" t="s">
        <v>158</v>
      </c>
    </row>
    <row r="1265" spans="1:28" hidden="1" x14ac:dyDescent="0.25">
      <c r="A1265" s="19" t="s">
        <v>318</v>
      </c>
      <c r="B1265" s="14" t="s">
        <v>330</v>
      </c>
      <c r="C1265">
        <v>45</v>
      </c>
      <c r="D1265">
        <v>6</v>
      </c>
      <c r="E1265" s="26" t="str">
        <f>VLOOKUP(U1265, method!$A$1:$B$15, 2, 0)</f>
        <v>放頭</v>
      </c>
      <c r="F1265">
        <v>1</v>
      </c>
      <c r="G1265">
        <v>125</v>
      </c>
      <c r="H1265" s="44">
        <v>1200</v>
      </c>
      <c r="I1265" s="22" t="s">
        <v>833</v>
      </c>
      <c r="J1265">
        <v>1</v>
      </c>
      <c r="K1265">
        <v>8.92</v>
      </c>
      <c r="L1265">
        <v>1</v>
      </c>
      <c r="M1265">
        <v>12</v>
      </c>
      <c r="N1265">
        <v>24</v>
      </c>
      <c r="O1265" t="s">
        <v>511</v>
      </c>
      <c r="P1265" s="35" t="s">
        <v>455</v>
      </c>
      <c r="Q1265">
        <v>2</v>
      </c>
      <c r="R1265">
        <v>100</v>
      </c>
      <c r="S1265" s="15" t="s">
        <v>34</v>
      </c>
      <c r="T1265" t="s">
        <v>536</v>
      </c>
      <c r="U1265">
        <v>2</v>
      </c>
      <c r="V1265">
        <v>1</v>
      </c>
      <c r="W1265">
        <v>6</v>
      </c>
      <c r="AA1265">
        <v>1210</v>
      </c>
      <c r="AB1265" t="s">
        <v>158</v>
      </c>
    </row>
    <row r="1266" spans="1:28" hidden="1" x14ac:dyDescent="0.25">
      <c r="A1266" s="19" t="s">
        <v>318</v>
      </c>
      <c r="B1266" s="14" t="s">
        <v>330</v>
      </c>
      <c r="C1266">
        <v>256</v>
      </c>
      <c r="D1266">
        <v>10</v>
      </c>
      <c r="E1266" s="28" t="str">
        <f>VLOOKUP(U1266, method!$A$1:$B$15, 2, 0)</f>
        <v>中前</v>
      </c>
      <c r="F1266">
        <v>7</v>
      </c>
      <c r="G1266">
        <v>123</v>
      </c>
      <c r="H1266" s="44">
        <v>1200</v>
      </c>
      <c r="I1266" s="23" t="s">
        <v>394</v>
      </c>
      <c r="J1266">
        <v>1</v>
      </c>
      <c r="K1266">
        <v>8.8800000000000008</v>
      </c>
      <c r="L1266">
        <v>17</v>
      </c>
      <c r="M1266">
        <v>11</v>
      </c>
      <c r="N1266">
        <v>24</v>
      </c>
      <c r="O1266" t="s">
        <v>469</v>
      </c>
      <c r="P1266" s="35" t="s">
        <v>455</v>
      </c>
      <c r="Q1266" t="s">
        <v>1534</v>
      </c>
      <c r="R1266">
        <v>102</v>
      </c>
      <c r="S1266" s="15" t="s">
        <v>34</v>
      </c>
      <c r="T1266">
        <v>9</v>
      </c>
      <c r="U1266">
        <v>5</v>
      </c>
      <c r="V1266">
        <v>5</v>
      </c>
      <c r="W1266">
        <v>10</v>
      </c>
      <c r="AA1266">
        <v>1200</v>
      </c>
      <c r="AB1266" t="s">
        <v>158</v>
      </c>
    </row>
    <row r="1267" spans="1:28" hidden="1" x14ac:dyDescent="0.25">
      <c r="A1267" s="19" t="s">
        <v>318</v>
      </c>
      <c r="B1267" s="14" t="s">
        <v>330</v>
      </c>
      <c r="C1267">
        <v>227</v>
      </c>
      <c r="D1267">
        <v>13</v>
      </c>
      <c r="E1267" s="28" t="str">
        <f>VLOOKUP(U1267, method!$A$1:$B$15, 2, 0)</f>
        <v>中前</v>
      </c>
      <c r="F1267">
        <v>11</v>
      </c>
      <c r="G1267">
        <v>115</v>
      </c>
      <c r="H1267" s="44">
        <v>1200</v>
      </c>
      <c r="I1267" s="23" t="s">
        <v>394</v>
      </c>
      <c r="J1267">
        <v>1</v>
      </c>
      <c r="K1267">
        <v>8.9499999999999993</v>
      </c>
      <c r="L1267">
        <v>20</v>
      </c>
      <c r="M1267">
        <v>10</v>
      </c>
      <c r="N1267">
        <v>24</v>
      </c>
      <c r="O1267" t="s">
        <v>469</v>
      </c>
      <c r="P1267" s="35" t="s">
        <v>436</v>
      </c>
      <c r="Q1267" t="s">
        <v>1534</v>
      </c>
      <c r="R1267">
        <v>103</v>
      </c>
      <c r="S1267" s="15" t="s">
        <v>34</v>
      </c>
      <c r="T1267" t="s">
        <v>679</v>
      </c>
      <c r="U1267">
        <v>7</v>
      </c>
      <c r="V1267">
        <v>7</v>
      </c>
      <c r="W1267">
        <v>13</v>
      </c>
      <c r="AA1267">
        <v>1202</v>
      </c>
      <c r="AB1267" t="s">
        <v>158</v>
      </c>
    </row>
    <row r="1268" spans="1:28" hidden="1" x14ac:dyDescent="0.25">
      <c r="A1268" s="19" t="s">
        <v>318</v>
      </c>
      <c r="B1268" s="14" t="s">
        <v>330</v>
      </c>
      <c r="C1268">
        <v>34</v>
      </c>
      <c r="D1268" s="34">
        <v>5</v>
      </c>
      <c r="E1268" s="27" t="str">
        <f>VLOOKUP(U1268, method!$A$1:$B$15, 2, 0)</f>
        <v>中後</v>
      </c>
      <c r="F1268">
        <v>1</v>
      </c>
      <c r="G1268">
        <v>120</v>
      </c>
      <c r="H1268" s="46">
        <v>1000</v>
      </c>
      <c r="I1268" s="20" t="s">
        <v>56</v>
      </c>
      <c r="J1268">
        <v>0</v>
      </c>
      <c r="K1268">
        <v>56.18</v>
      </c>
      <c r="L1268">
        <v>1</v>
      </c>
      <c r="M1268">
        <v>10</v>
      </c>
      <c r="N1268">
        <v>24</v>
      </c>
      <c r="O1268" t="s">
        <v>631</v>
      </c>
      <c r="P1268" s="35" t="s">
        <v>436</v>
      </c>
      <c r="Q1268" t="s">
        <v>1503</v>
      </c>
      <c r="R1268">
        <v>103</v>
      </c>
      <c r="S1268" s="15" t="s">
        <v>34</v>
      </c>
      <c r="T1268" t="s">
        <v>456</v>
      </c>
      <c r="U1268">
        <v>8</v>
      </c>
      <c r="V1268">
        <v>6</v>
      </c>
      <c r="W1268">
        <v>5</v>
      </c>
      <c r="AA1268">
        <v>1192</v>
      </c>
      <c r="AB1268" t="s">
        <v>158</v>
      </c>
    </row>
    <row r="1269" spans="1:28" hidden="1" x14ac:dyDescent="0.25">
      <c r="A1269" s="19" t="s">
        <v>318</v>
      </c>
      <c r="B1269" s="14" t="s">
        <v>330</v>
      </c>
      <c r="C1269">
        <v>47</v>
      </c>
      <c r="D1269">
        <v>9</v>
      </c>
      <c r="E1269" s="27" t="str">
        <f>VLOOKUP(U1269, method!$A$1:$B$15, 2, 0)</f>
        <v>中後</v>
      </c>
      <c r="F1269">
        <v>5</v>
      </c>
      <c r="G1269">
        <v>127</v>
      </c>
      <c r="H1269" s="44">
        <v>1200</v>
      </c>
      <c r="I1269" s="20" t="s">
        <v>56</v>
      </c>
      <c r="J1269">
        <v>1</v>
      </c>
      <c r="K1269">
        <v>9.7899999999999991</v>
      </c>
      <c r="L1269">
        <v>8</v>
      </c>
      <c r="M1269">
        <v>9</v>
      </c>
      <c r="N1269">
        <v>24</v>
      </c>
      <c r="O1269" t="s">
        <v>545</v>
      </c>
      <c r="P1269" s="36" t="s">
        <v>440</v>
      </c>
      <c r="Q1269">
        <v>1</v>
      </c>
      <c r="R1269">
        <v>103</v>
      </c>
      <c r="S1269" s="15" t="s">
        <v>34</v>
      </c>
      <c r="T1269">
        <v>11</v>
      </c>
      <c r="U1269">
        <v>8</v>
      </c>
      <c r="V1269">
        <v>9</v>
      </c>
      <c r="W1269">
        <v>9</v>
      </c>
      <c r="AA1269">
        <v>1188</v>
      </c>
      <c r="AB1269" t="s">
        <v>158</v>
      </c>
    </row>
    <row r="1270" spans="1:28" hidden="1" x14ac:dyDescent="0.25">
      <c r="A1270" s="19" t="s">
        <v>318</v>
      </c>
      <c r="B1270" s="14" t="s">
        <v>330</v>
      </c>
      <c r="C1270">
        <v>7.1</v>
      </c>
      <c r="D1270" s="33">
        <v>1</v>
      </c>
      <c r="E1270" s="28" t="str">
        <f>VLOOKUP(U1270, method!$A$1:$B$15, 2, 0)</f>
        <v>中前</v>
      </c>
      <c r="F1270">
        <v>6</v>
      </c>
      <c r="G1270">
        <v>135</v>
      </c>
      <c r="H1270" s="46">
        <v>1000</v>
      </c>
      <c r="I1270" s="22" t="s">
        <v>33</v>
      </c>
      <c r="J1270">
        <v>0</v>
      </c>
      <c r="K1270">
        <v>56.56</v>
      </c>
      <c r="L1270">
        <v>4</v>
      </c>
      <c r="M1270">
        <v>7</v>
      </c>
      <c r="N1270">
        <v>24</v>
      </c>
      <c r="O1270" s="31" t="s">
        <v>439</v>
      </c>
      <c r="P1270" s="35" t="s">
        <v>455</v>
      </c>
      <c r="Q1270">
        <v>2</v>
      </c>
      <c r="R1270">
        <v>98</v>
      </c>
      <c r="S1270" s="15" t="s">
        <v>34</v>
      </c>
      <c r="T1270" s="10" t="s">
        <v>488</v>
      </c>
      <c r="U1270">
        <v>6</v>
      </c>
      <c r="V1270">
        <v>5</v>
      </c>
      <c r="W1270">
        <v>1</v>
      </c>
      <c r="AA1270">
        <v>1203</v>
      </c>
      <c r="AB1270" t="s">
        <v>158</v>
      </c>
    </row>
    <row r="1271" spans="1:28" hidden="1" x14ac:dyDescent="0.25">
      <c r="A1271" s="19" t="s">
        <v>318</v>
      </c>
      <c r="B1271" s="14" t="s">
        <v>330</v>
      </c>
      <c r="C1271">
        <v>9.9</v>
      </c>
      <c r="D1271">
        <v>11</v>
      </c>
      <c r="E1271" s="26" t="str">
        <f>VLOOKUP(U1271, method!$A$1:$B$15, 2, 0)</f>
        <v>放頭</v>
      </c>
      <c r="F1271">
        <v>9</v>
      </c>
      <c r="G1271">
        <v>135</v>
      </c>
      <c r="H1271" s="44">
        <v>1200</v>
      </c>
      <c r="I1271" s="22" t="s">
        <v>33</v>
      </c>
      <c r="J1271">
        <v>1</v>
      </c>
      <c r="K1271">
        <v>11.23</v>
      </c>
      <c r="L1271">
        <v>22</v>
      </c>
      <c r="M1271">
        <v>5</v>
      </c>
      <c r="N1271">
        <v>24</v>
      </c>
      <c r="O1271" s="31" t="s">
        <v>451</v>
      </c>
      <c r="P1271" s="35" t="s">
        <v>455</v>
      </c>
      <c r="Q1271">
        <v>2</v>
      </c>
      <c r="R1271">
        <v>98</v>
      </c>
      <c r="S1271" s="15" t="s">
        <v>34</v>
      </c>
      <c r="T1271">
        <v>9</v>
      </c>
      <c r="U1271">
        <v>3</v>
      </c>
      <c r="V1271">
        <v>4</v>
      </c>
      <c r="W1271">
        <v>11</v>
      </c>
      <c r="AA1271">
        <v>1204</v>
      </c>
      <c r="AB1271" t="s">
        <v>158</v>
      </c>
    </row>
    <row r="1272" spans="1:28" hidden="1" x14ac:dyDescent="0.25">
      <c r="A1272" s="19" t="s">
        <v>318</v>
      </c>
      <c r="B1272" s="14" t="s">
        <v>330</v>
      </c>
      <c r="C1272">
        <v>3.9</v>
      </c>
      <c r="D1272" s="33">
        <v>1</v>
      </c>
      <c r="E1272" s="28" t="str">
        <f>VLOOKUP(U1272, method!$A$1:$B$15, 2, 0)</f>
        <v>中前</v>
      </c>
      <c r="F1272">
        <v>7</v>
      </c>
      <c r="G1272">
        <v>126</v>
      </c>
      <c r="H1272" s="46">
        <v>1000</v>
      </c>
      <c r="I1272" s="22" t="s">
        <v>33</v>
      </c>
      <c r="J1272">
        <v>0</v>
      </c>
      <c r="K1272">
        <v>56.81</v>
      </c>
      <c r="L1272">
        <v>24</v>
      </c>
      <c r="M1272">
        <v>4</v>
      </c>
      <c r="N1272">
        <v>24</v>
      </c>
      <c r="O1272" s="31" t="s">
        <v>451</v>
      </c>
      <c r="P1272" s="35" t="s">
        <v>455</v>
      </c>
      <c r="Q1272">
        <v>2</v>
      </c>
      <c r="R1272">
        <v>91</v>
      </c>
      <c r="S1272" s="15" t="s">
        <v>34</v>
      </c>
      <c r="T1272" s="10" t="s">
        <v>526</v>
      </c>
      <c r="U1272">
        <v>4</v>
      </c>
      <c r="V1272">
        <v>4</v>
      </c>
      <c r="W1272">
        <v>1</v>
      </c>
      <c r="AA1272">
        <v>1195</v>
      </c>
      <c r="AB1272" t="s">
        <v>158</v>
      </c>
    </row>
    <row r="1273" spans="1:28" hidden="1" x14ac:dyDescent="0.25">
      <c r="A1273" s="19" t="s">
        <v>318</v>
      </c>
      <c r="B1273" s="14" t="s">
        <v>330</v>
      </c>
      <c r="C1273">
        <v>10</v>
      </c>
      <c r="D1273" s="34">
        <v>5</v>
      </c>
      <c r="E1273" s="26" t="str">
        <f>VLOOKUP(U1273, method!$A$1:$B$15, 2, 0)</f>
        <v>放頭</v>
      </c>
      <c r="F1273">
        <v>7</v>
      </c>
      <c r="G1273">
        <v>118</v>
      </c>
      <c r="H1273" s="44">
        <v>1200</v>
      </c>
      <c r="I1273" s="15" t="s">
        <v>441</v>
      </c>
      <c r="J1273">
        <v>1</v>
      </c>
      <c r="K1273">
        <v>10.3</v>
      </c>
      <c r="L1273">
        <v>13</v>
      </c>
      <c r="M1273">
        <v>3</v>
      </c>
      <c r="N1273">
        <v>24</v>
      </c>
      <c r="O1273" s="31" t="s">
        <v>435</v>
      </c>
      <c r="P1273" s="35" t="s">
        <v>455</v>
      </c>
      <c r="Q1273">
        <v>2</v>
      </c>
      <c r="R1273">
        <v>91</v>
      </c>
      <c r="S1273" s="15" t="s">
        <v>34</v>
      </c>
      <c r="T1273" s="10" t="s">
        <v>526</v>
      </c>
      <c r="U1273">
        <v>1</v>
      </c>
      <c r="V1273">
        <v>1</v>
      </c>
      <c r="W1273">
        <v>5</v>
      </c>
      <c r="AA1273">
        <v>1195</v>
      </c>
      <c r="AB1273" t="s">
        <v>158</v>
      </c>
    </row>
    <row r="1274" spans="1:28" hidden="1" x14ac:dyDescent="0.25">
      <c r="A1274" s="19" t="s">
        <v>318</v>
      </c>
      <c r="B1274" s="14" t="s">
        <v>330</v>
      </c>
      <c r="C1274">
        <v>11</v>
      </c>
      <c r="D1274">
        <v>6</v>
      </c>
      <c r="E1274" s="26" t="str">
        <f>VLOOKUP(U1274, method!$A$1:$B$15, 2, 0)</f>
        <v>放頭</v>
      </c>
      <c r="F1274">
        <v>8</v>
      </c>
      <c r="G1274">
        <v>120</v>
      </c>
      <c r="H1274" s="44">
        <v>1200</v>
      </c>
      <c r="I1274" s="14" t="s">
        <v>45</v>
      </c>
      <c r="J1274">
        <v>1</v>
      </c>
      <c r="K1274">
        <v>9.66</v>
      </c>
      <c r="L1274">
        <v>21</v>
      </c>
      <c r="M1274">
        <v>2</v>
      </c>
      <c r="N1274">
        <v>24</v>
      </c>
      <c r="O1274" s="31" t="s">
        <v>451</v>
      </c>
      <c r="P1274" s="35" t="s">
        <v>455</v>
      </c>
      <c r="Q1274">
        <v>1</v>
      </c>
      <c r="R1274">
        <v>91</v>
      </c>
      <c r="S1274" s="15" t="s">
        <v>34</v>
      </c>
      <c r="T1274" s="10" t="s">
        <v>452</v>
      </c>
      <c r="U1274">
        <v>2</v>
      </c>
      <c r="V1274">
        <v>2</v>
      </c>
      <c r="W1274">
        <v>6</v>
      </c>
      <c r="AA1274">
        <v>1193</v>
      </c>
      <c r="AB1274" t="s">
        <v>158</v>
      </c>
    </row>
    <row r="1275" spans="1:28" hidden="1" x14ac:dyDescent="0.25">
      <c r="A1275" s="19" t="s">
        <v>318</v>
      </c>
      <c r="B1275" s="14" t="s">
        <v>330</v>
      </c>
      <c r="C1275">
        <v>8.6999999999999993</v>
      </c>
      <c r="D1275">
        <v>8</v>
      </c>
      <c r="E1275" s="28" t="str">
        <f>VLOOKUP(U1275, method!$A$1:$B$15, 2, 0)</f>
        <v>中前</v>
      </c>
      <c r="F1275">
        <v>5</v>
      </c>
      <c r="G1275">
        <v>126</v>
      </c>
      <c r="H1275" s="44">
        <v>1200</v>
      </c>
      <c r="I1275" s="18" t="s">
        <v>201</v>
      </c>
      <c r="J1275">
        <v>1</v>
      </c>
      <c r="K1275">
        <v>9.5</v>
      </c>
      <c r="L1275">
        <v>12</v>
      </c>
      <c r="M1275">
        <v>2</v>
      </c>
      <c r="N1275">
        <v>24</v>
      </c>
      <c r="O1275" t="s">
        <v>545</v>
      </c>
      <c r="P1275" s="35" t="s">
        <v>455</v>
      </c>
      <c r="Q1275">
        <v>2</v>
      </c>
      <c r="R1275">
        <v>91</v>
      </c>
      <c r="S1275" s="15" t="s">
        <v>34</v>
      </c>
      <c r="T1275" t="s">
        <v>529</v>
      </c>
      <c r="U1275">
        <v>7</v>
      </c>
      <c r="V1275">
        <v>9</v>
      </c>
      <c r="W1275">
        <v>8</v>
      </c>
      <c r="AA1275">
        <v>1205</v>
      </c>
      <c r="AB1275" t="s">
        <v>158</v>
      </c>
    </row>
    <row r="1276" spans="1:28" hidden="1" x14ac:dyDescent="0.25">
      <c r="A1276" s="19" t="s">
        <v>318</v>
      </c>
      <c r="B1276" s="14" t="s">
        <v>330</v>
      </c>
      <c r="C1276">
        <v>4.3</v>
      </c>
      <c r="D1276" s="33">
        <v>1</v>
      </c>
      <c r="E1276" s="26" t="str">
        <f>VLOOKUP(U1276, method!$A$1:$B$15, 2, 0)</f>
        <v>放頭</v>
      </c>
      <c r="F1276">
        <v>3</v>
      </c>
      <c r="G1276">
        <v>122</v>
      </c>
      <c r="H1276" s="44">
        <v>1200</v>
      </c>
      <c r="I1276" s="20" t="s">
        <v>56</v>
      </c>
      <c r="J1276">
        <v>1</v>
      </c>
      <c r="K1276">
        <v>9.83</v>
      </c>
      <c r="L1276">
        <v>4</v>
      </c>
      <c r="M1276">
        <v>1</v>
      </c>
      <c r="N1276">
        <v>24</v>
      </c>
      <c r="O1276" s="31" t="s">
        <v>439</v>
      </c>
      <c r="P1276" s="35" t="s">
        <v>455</v>
      </c>
      <c r="Q1276">
        <v>2</v>
      </c>
      <c r="R1276">
        <v>86</v>
      </c>
      <c r="S1276" s="15" t="s">
        <v>34</v>
      </c>
      <c r="T1276" s="10" t="s">
        <v>539</v>
      </c>
      <c r="U1276">
        <v>2</v>
      </c>
      <c r="V1276">
        <v>2</v>
      </c>
      <c r="W1276">
        <v>1</v>
      </c>
      <c r="AA1276">
        <v>1216</v>
      </c>
      <c r="AB1276" t="s">
        <v>158</v>
      </c>
    </row>
    <row r="1277" spans="1:28" hidden="1" x14ac:dyDescent="0.25">
      <c r="A1277" s="19" t="s">
        <v>318</v>
      </c>
      <c r="B1277" s="14" t="s">
        <v>330</v>
      </c>
      <c r="C1277">
        <v>3.3</v>
      </c>
      <c r="D1277" s="33">
        <v>2</v>
      </c>
      <c r="E1277" s="26" t="str">
        <f>VLOOKUP(U1277, method!$A$1:$B$15, 2, 0)</f>
        <v>放頭</v>
      </c>
      <c r="F1277">
        <v>2</v>
      </c>
      <c r="G1277">
        <v>118</v>
      </c>
      <c r="H1277" s="44">
        <v>1200</v>
      </c>
      <c r="I1277" s="17" t="s">
        <v>512</v>
      </c>
      <c r="J1277">
        <v>1</v>
      </c>
      <c r="K1277">
        <v>9.43</v>
      </c>
      <c r="L1277">
        <v>29</v>
      </c>
      <c r="M1277">
        <v>11</v>
      </c>
      <c r="N1277">
        <v>23</v>
      </c>
      <c r="O1277" s="31" t="s">
        <v>451</v>
      </c>
      <c r="P1277" s="35" t="s">
        <v>455</v>
      </c>
      <c r="Q1277">
        <v>2</v>
      </c>
      <c r="R1277">
        <v>85</v>
      </c>
      <c r="S1277" s="15" t="s">
        <v>34</v>
      </c>
      <c r="T1277" s="10" t="s">
        <v>526</v>
      </c>
      <c r="U1277">
        <v>1</v>
      </c>
      <c r="V1277">
        <v>1</v>
      </c>
      <c r="W1277">
        <v>2</v>
      </c>
      <c r="AA1277">
        <v>1217</v>
      </c>
      <c r="AB1277" t="s">
        <v>158</v>
      </c>
    </row>
    <row r="1278" spans="1:28" hidden="1" x14ac:dyDescent="0.25">
      <c r="A1278" s="19" t="s">
        <v>318</v>
      </c>
      <c r="B1278" s="14" t="s">
        <v>330</v>
      </c>
      <c r="C1278">
        <v>2.6</v>
      </c>
      <c r="D1278" s="33">
        <v>1</v>
      </c>
      <c r="E1278" s="26" t="str">
        <f>VLOOKUP(U1278, method!$A$1:$B$15, 2, 0)</f>
        <v>放頭</v>
      </c>
      <c r="F1278">
        <v>4</v>
      </c>
      <c r="G1278">
        <v>127</v>
      </c>
      <c r="H1278" s="46">
        <v>1000</v>
      </c>
      <c r="I1278" s="17" t="s">
        <v>512</v>
      </c>
      <c r="J1278">
        <v>0</v>
      </c>
      <c r="K1278">
        <v>56.75</v>
      </c>
      <c r="L1278">
        <v>1</v>
      </c>
      <c r="M1278">
        <v>11</v>
      </c>
      <c r="N1278">
        <v>23</v>
      </c>
      <c r="O1278" s="31" t="s">
        <v>451</v>
      </c>
      <c r="P1278" s="35" t="s">
        <v>455</v>
      </c>
      <c r="Q1278">
        <v>3</v>
      </c>
      <c r="R1278">
        <v>75</v>
      </c>
      <c r="S1278" s="15" t="s">
        <v>34</v>
      </c>
      <c r="T1278" t="s">
        <v>536</v>
      </c>
      <c r="U1278">
        <v>2</v>
      </c>
      <c r="V1278">
        <v>2</v>
      </c>
      <c r="W1278">
        <v>1</v>
      </c>
      <c r="AA1278">
        <v>1232</v>
      </c>
      <c r="AB1278" t="s">
        <v>158</v>
      </c>
    </row>
    <row r="1279" spans="1:28" hidden="1" x14ac:dyDescent="0.25">
      <c r="A1279" s="19" t="s">
        <v>318</v>
      </c>
      <c r="B1279" s="14" t="s">
        <v>330</v>
      </c>
      <c r="C1279">
        <v>5.4</v>
      </c>
      <c r="D1279" s="33">
        <v>2</v>
      </c>
      <c r="E1279" s="26" t="str">
        <f>VLOOKUP(U1279, method!$A$1:$B$15, 2, 0)</f>
        <v>放頭</v>
      </c>
      <c r="F1279">
        <v>9</v>
      </c>
      <c r="G1279">
        <v>130</v>
      </c>
      <c r="H1279" s="46">
        <v>1000</v>
      </c>
      <c r="I1279" s="15" t="s">
        <v>391</v>
      </c>
      <c r="J1279">
        <v>0</v>
      </c>
      <c r="K1279">
        <v>56.49</v>
      </c>
      <c r="L1279">
        <v>4</v>
      </c>
      <c r="M1279">
        <v>10</v>
      </c>
      <c r="N1279">
        <v>23</v>
      </c>
      <c r="O1279" s="31" t="s">
        <v>451</v>
      </c>
      <c r="P1279" s="35" t="s">
        <v>436</v>
      </c>
      <c r="Q1279">
        <v>3</v>
      </c>
      <c r="R1279">
        <v>75</v>
      </c>
      <c r="S1279" s="15" t="s">
        <v>34</v>
      </c>
      <c r="T1279" s="10" t="s">
        <v>597</v>
      </c>
      <c r="U1279">
        <v>2</v>
      </c>
      <c r="V1279">
        <v>2</v>
      </c>
      <c r="W1279">
        <v>2</v>
      </c>
      <c r="AA1279">
        <v>1224</v>
      </c>
      <c r="AB1279" t="s">
        <v>158</v>
      </c>
    </row>
    <row r="1280" spans="1:28" hidden="1" x14ac:dyDescent="0.25">
      <c r="A1280" s="19" t="s">
        <v>318</v>
      </c>
      <c r="B1280" s="14" t="s">
        <v>330</v>
      </c>
      <c r="C1280">
        <v>6.8</v>
      </c>
      <c r="D1280" s="34">
        <v>5</v>
      </c>
      <c r="E1280" s="26" t="str">
        <f>VLOOKUP(U1280, method!$A$1:$B$15, 2, 0)</f>
        <v>放頭</v>
      </c>
      <c r="F1280">
        <v>7</v>
      </c>
      <c r="G1280">
        <v>131</v>
      </c>
      <c r="H1280" s="44">
        <v>1200</v>
      </c>
      <c r="I1280" s="15" t="s">
        <v>391</v>
      </c>
      <c r="J1280">
        <v>1</v>
      </c>
      <c r="K1280">
        <v>9.7799999999999994</v>
      </c>
      <c r="L1280">
        <v>20</v>
      </c>
      <c r="M1280">
        <v>9</v>
      </c>
      <c r="N1280">
        <v>23</v>
      </c>
      <c r="O1280" s="30" t="s">
        <v>445</v>
      </c>
      <c r="P1280" s="35" t="s">
        <v>455</v>
      </c>
      <c r="Q1280">
        <v>3</v>
      </c>
      <c r="R1280">
        <v>75</v>
      </c>
      <c r="S1280" s="15" t="s">
        <v>34</v>
      </c>
      <c r="T1280" s="10" t="s">
        <v>552</v>
      </c>
      <c r="U1280">
        <v>2</v>
      </c>
      <c r="V1280">
        <v>2</v>
      </c>
      <c r="W1280">
        <v>5</v>
      </c>
      <c r="AA1280">
        <v>1237</v>
      </c>
      <c r="AB1280" t="s">
        <v>158</v>
      </c>
    </row>
    <row r="1281" spans="1:28" hidden="1" x14ac:dyDescent="0.25">
      <c r="A1281" s="19" t="s">
        <v>318</v>
      </c>
      <c r="B1281" s="14" t="s">
        <v>330</v>
      </c>
      <c r="C1281">
        <v>5.6</v>
      </c>
      <c r="D1281" s="33">
        <v>3</v>
      </c>
      <c r="E1281" s="26" t="str">
        <f>VLOOKUP(U1281, method!$A$1:$B$15, 2, 0)</f>
        <v>放頭</v>
      </c>
      <c r="F1281">
        <v>3</v>
      </c>
      <c r="G1281">
        <v>135</v>
      </c>
      <c r="H1281" s="44">
        <v>1200</v>
      </c>
      <c r="I1281" s="15" t="s">
        <v>391</v>
      </c>
      <c r="J1281">
        <v>1</v>
      </c>
      <c r="K1281">
        <v>9.9499999999999993</v>
      </c>
      <c r="L1281">
        <v>6</v>
      </c>
      <c r="M1281">
        <v>7</v>
      </c>
      <c r="N1281">
        <v>23</v>
      </c>
      <c r="O1281" s="31" t="s">
        <v>439</v>
      </c>
      <c r="P1281" s="35" t="s">
        <v>455</v>
      </c>
      <c r="Q1281">
        <v>3</v>
      </c>
      <c r="R1281">
        <v>76</v>
      </c>
      <c r="S1281" s="15" t="s">
        <v>34</v>
      </c>
      <c r="T1281" s="10" t="s">
        <v>442</v>
      </c>
      <c r="U1281">
        <v>1</v>
      </c>
      <c r="V1281">
        <v>1</v>
      </c>
      <c r="W1281">
        <v>3</v>
      </c>
      <c r="AA1281">
        <v>1211</v>
      </c>
      <c r="AB1281" t="s">
        <v>158</v>
      </c>
    </row>
    <row r="1282" spans="1:28" hidden="1" x14ac:dyDescent="0.25">
      <c r="A1282" s="19" t="s">
        <v>318</v>
      </c>
      <c r="B1282" s="14" t="s">
        <v>330</v>
      </c>
      <c r="C1282">
        <v>4.3</v>
      </c>
      <c r="D1282" s="33">
        <v>2</v>
      </c>
      <c r="E1282" s="26" t="str">
        <f>VLOOKUP(U1282, method!$A$1:$B$15, 2, 0)</f>
        <v>放頭</v>
      </c>
      <c r="F1282">
        <v>11</v>
      </c>
      <c r="G1282">
        <v>131</v>
      </c>
      <c r="H1282" s="44">
        <v>1200</v>
      </c>
      <c r="I1282" s="18" t="s">
        <v>12</v>
      </c>
      <c r="J1282">
        <v>1</v>
      </c>
      <c r="K1282">
        <v>9.18</v>
      </c>
      <c r="L1282">
        <v>22</v>
      </c>
      <c r="M1282">
        <v>3</v>
      </c>
      <c r="N1282">
        <v>23</v>
      </c>
      <c r="O1282" s="31" t="s">
        <v>451</v>
      </c>
      <c r="P1282" s="35" t="s">
        <v>455</v>
      </c>
      <c r="Q1282">
        <v>3</v>
      </c>
      <c r="R1282">
        <v>75</v>
      </c>
      <c r="S1282" s="15" t="s">
        <v>34</v>
      </c>
      <c r="T1282" s="10" t="s">
        <v>376</v>
      </c>
      <c r="U1282">
        <v>1</v>
      </c>
      <c r="V1282">
        <v>1</v>
      </c>
      <c r="W1282">
        <v>2</v>
      </c>
      <c r="AA1282">
        <v>1190</v>
      </c>
      <c r="AB1282" t="s">
        <v>158</v>
      </c>
    </row>
    <row r="1283" spans="1:28" hidden="1" x14ac:dyDescent="0.25">
      <c r="A1283" s="19" t="s">
        <v>318</v>
      </c>
      <c r="B1283" s="14" t="s">
        <v>330</v>
      </c>
      <c r="C1283">
        <v>8.6999999999999993</v>
      </c>
      <c r="D1283" s="33">
        <v>2</v>
      </c>
      <c r="E1283" s="26" t="str">
        <f>VLOOKUP(U1283, method!$A$1:$B$15, 2, 0)</f>
        <v>放頭</v>
      </c>
      <c r="F1283">
        <v>9</v>
      </c>
      <c r="G1283">
        <v>133</v>
      </c>
      <c r="H1283" s="44">
        <v>1200</v>
      </c>
      <c r="I1283" s="24" t="s">
        <v>1027</v>
      </c>
      <c r="J1283">
        <v>1</v>
      </c>
      <c r="K1283">
        <v>9.65</v>
      </c>
      <c r="L1283">
        <v>1</v>
      </c>
      <c r="M1283">
        <v>3</v>
      </c>
      <c r="N1283">
        <v>23</v>
      </c>
      <c r="O1283" s="31" t="s">
        <v>439</v>
      </c>
      <c r="P1283" s="35" t="s">
        <v>455</v>
      </c>
      <c r="Q1283">
        <v>3</v>
      </c>
      <c r="R1283">
        <v>75</v>
      </c>
      <c r="S1283" s="15" t="s">
        <v>34</v>
      </c>
      <c r="T1283" s="10">
        <v>2</v>
      </c>
      <c r="U1283">
        <v>1</v>
      </c>
      <c r="V1283">
        <v>1</v>
      </c>
      <c r="W1283">
        <v>2</v>
      </c>
      <c r="AA1283">
        <v>1196</v>
      </c>
      <c r="AB1283" t="s">
        <v>158</v>
      </c>
    </row>
    <row r="1284" spans="1:28" hidden="1" x14ac:dyDescent="0.25">
      <c r="A1284" s="19" t="s">
        <v>318</v>
      </c>
      <c r="B1284" s="14" t="s">
        <v>330</v>
      </c>
      <c r="C1284">
        <v>6.6</v>
      </c>
      <c r="D1284" s="33">
        <v>2</v>
      </c>
      <c r="E1284" s="26" t="str">
        <f>VLOOKUP(U1284, method!$A$1:$B$15, 2, 0)</f>
        <v>放頭</v>
      </c>
      <c r="F1284">
        <v>3</v>
      </c>
      <c r="G1284">
        <v>129</v>
      </c>
      <c r="H1284" s="44">
        <v>1200</v>
      </c>
      <c r="I1284" s="18" t="s">
        <v>201</v>
      </c>
      <c r="J1284">
        <v>1</v>
      </c>
      <c r="K1284">
        <v>9.23</v>
      </c>
      <c r="L1284">
        <v>1</v>
      </c>
      <c r="M1284">
        <v>2</v>
      </c>
      <c r="N1284">
        <v>23</v>
      </c>
      <c r="O1284" s="31" t="s">
        <v>439</v>
      </c>
      <c r="P1284" s="35" t="s">
        <v>455</v>
      </c>
      <c r="Q1284">
        <v>3</v>
      </c>
      <c r="R1284">
        <v>73</v>
      </c>
      <c r="S1284" s="15" t="s">
        <v>34</v>
      </c>
      <c r="T1284" s="10" t="s">
        <v>488</v>
      </c>
      <c r="U1284">
        <v>2</v>
      </c>
      <c r="V1284">
        <v>2</v>
      </c>
      <c r="W1284">
        <v>2</v>
      </c>
      <c r="AA1284">
        <v>1203</v>
      </c>
      <c r="AB1284" t="s">
        <v>158</v>
      </c>
    </row>
    <row r="1285" spans="1:28" hidden="1" x14ac:dyDescent="0.25">
      <c r="A1285" s="19" t="s">
        <v>318</v>
      </c>
      <c r="B1285" s="14" t="s">
        <v>330</v>
      </c>
      <c r="C1285">
        <v>10</v>
      </c>
      <c r="D1285" s="34">
        <v>4</v>
      </c>
      <c r="E1285" s="26" t="str">
        <f>VLOOKUP(U1285, method!$A$1:$B$15, 2, 0)</f>
        <v>放頭</v>
      </c>
      <c r="F1285">
        <v>7</v>
      </c>
      <c r="G1285">
        <v>131</v>
      </c>
      <c r="H1285" s="44">
        <v>1200</v>
      </c>
      <c r="I1285" s="18" t="s">
        <v>201</v>
      </c>
      <c r="J1285">
        <v>1</v>
      </c>
      <c r="K1285">
        <v>9.8800000000000008</v>
      </c>
      <c r="L1285">
        <v>15</v>
      </c>
      <c r="M1285">
        <v>1</v>
      </c>
      <c r="N1285">
        <v>23</v>
      </c>
      <c r="O1285" t="s">
        <v>545</v>
      </c>
      <c r="P1285" s="35" t="s">
        <v>455</v>
      </c>
      <c r="Q1285">
        <v>3</v>
      </c>
      <c r="R1285">
        <v>72</v>
      </c>
      <c r="S1285" s="15" t="s">
        <v>34</v>
      </c>
      <c r="T1285" s="10" t="s">
        <v>376</v>
      </c>
      <c r="U1285">
        <v>1</v>
      </c>
      <c r="V1285">
        <v>1</v>
      </c>
      <c r="W1285">
        <v>4</v>
      </c>
      <c r="AA1285">
        <v>1203</v>
      </c>
      <c r="AB1285" t="s">
        <v>158</v>
      </c>
    </row>
    <row r="1286" spans="1:28" hidden="1" x14ac:dyDescent="0.25">
      <c r="A1286" s="19" t="s">
        <v>318</v>
      </c>
      <c r="B1286" s="14" t="s">
        <v>330</v>
      </c>
      <c r="C1286">
        <v>9.6</v>
      </c>
      <c r="D1286" s="33">
        <v>3</v>
      </c>
      <c r="E1286" s="26" t="str">
        <f>VLOOKUP(U1286, method!$A$1:$B$15, 2, 0)</f>
        <v>放頭</v>
      </c>
      <c r="F1286">
        <v>9</v>
      </c>
      <c r="G1286">
        <v>128</v>
      </c>
      <c r="H1286" s="44">
        <v>1200</v>
      </c>
      <c r="I1286" s="18" t="s">
        <v>201</v>
      </c>
      <c r="J1286">
        <v>1</v>
      </c>
      <c r="K1286">
        <v>9.1999999999999993</v>
      </c>
      <c r="L1286">
        <v>24</v>
      </c>
      <c r="M1286">
        <v>12</v>
      </c>
      <c r="N1286">
        <v>22</v>
      </c>
      <c r="O1286" t="s">
        <v>551</v>
      </c>
      <c r="P1286" s="35" t="s">
        <v>436</v>
      </c>
      <c r="Q1286">
        <v>3</v>
      </c>
      <c r="R1286">
        <v>72</v>
      </c>
      <c r="S1286" s="15" t="s">
        <v>34</v>
      </c>
      <c r="T1286" s="10" t="s">
        <v>452</v>
      </c>
      <c r="U1286">
        <v>1</v>
      </c>
      <c r="V1286">
        <v>1</v>
      </c>
      <c r="W1286">
        <v>3</v>
      </c>
      <c r="AA1286">
        <v>1216</v>
      </c>
      <c r="AB1286" t="s">
        <v>158</v>
      </c>
    </row>
    <row r="1287" spans="1:28" hidden="1" x14ac:dyDescent="0.25">
      <c r="A1287" s="19" t="s">
        <v>318</v>
      </c>
      <c r="B1287" s="14" t="s">
        <v>330</v>
      </c>
      <c r="C1287">
        <v>32</v>
      </c>
      <c r="D1287" s="33">
        <v>2</v>
      </c>
      <c r="E1287" s="28" t="str">
        <f>VLOOKUP(U1287, method!$A$1:$B$15, 2, 0)</f>
        <v>中前</v>
      </c>
      <c r="F1287">
        <v>5</v>
      </c>
      <c r="G1287">
        <v>126</v>
      </c>
      <c r="H1287" s="46">
        <v>1000</v>
      </c>
      <c r="I1287" s="15" t="s">
        <v>391</v>
      </c>
      <c r="J1287">
        <v>0</v>
      </c>
      <c r="K1287">
        <v>56.97</v>
      </c>
      <c r="L1287">
        <v>4</v>
      </c>
      <c r="M1287">
        <v>12</v>
      </c>
      <c r="N1287">
        <v>22</v>
      </c>
      <c r="O1287" t="s">
        <v>631</v>
      </c>
      <c r="P1287" s="35" t="s">
        <v>436</v>
      </c>
      <c r="Q1287">
        <v>3</v>
      </c>
      <c r="R1287">
        <v>70</v>
      </c>
      <c r="S1287" s="15" t="s">
        <v>34</v>
      </c>
      <c r="T1287" s="10" t="s">
        <v>488</v>
      </c>
      <c r="U1287">
        <v>5</v>
      </c>
      <c r="V1287">
        <v>3</v>
      </c>
      <c r="W1287">
        <v>2</v>
      </c>
      <c r="AA1287">
        <v>1213</v>
      </c>
      <c r="AB1287" t="s">
        <v>158</v>
      </c>
    </row>
    <row r="1288" spans="1:28" hidden="1" x14ac:dyDescent="0.25">
      <c r="A1288" s="19" t="s">
        <v>318</v>
      </c>
      <c r="B1288" s="15" t="s">
        <v>333</v>
      </c>
      <c r="C1288">
        <v>8.1999999999999993</v>
      </c>
      <c r="D1288" s="33">
        <v>1</v>
      </c>
      <c r="E1288" s="28" t="str">
        <f>VLOOKUP(U1288, method!$A$1:$B$15, 2, 0)</f>
        <v>中前</v>
      </c>
      <c r="F1288">
        <v>3</v>
      </c>
      <c r="G1288">
        <v>117</v>
      </c>
      <c r="H1288" s="44">
        <v>1200</v>
      </c>
      <c r="I1288" s="15" t="s">
        <v>441</v>
      </c>
      <c r="J1288">
        <v>1</v>
      </c>
      <c r="K1288">
        <v>9.66</v>
      </c>
      <c r="L1288">
        <v>4</v>
      </c>
      <c r="M1288">
        <v>6</v>
      </c>
      <c r="N1288">
        <v>25</v>
      </c>
      <c r="O1288" s="31" t="s">
        <v>439</v>
      </c>
      <c r="P1288" s="36" t="s">
        <v>440</v>
      </c>
      <c r="Q1288">
        <v>2</v>
      </c>
      <c r="R1288">
        <v>85</v>
      </c>
      <c r="S1288" s="18" t="s">
        <v>95</v>
      </c>
      <c r="T1288" s="10" t="s">
        <v>376</v>
      </c>
      <c r="U1288">
        <v>6</v>
      </c>
      <c r="V1288">
        <v>5</v>
      </c>
      <c r="W1288">
        <v>1</v>
      </c>
      <c r="AA1288">
        <v>1154</v>
      </c>
      <c r="AB1288" t="s">
        <v>16</v>
      </c>
    </row>
    <row r="1289" spans="1:28" hidden="1" x14ac:dyDescent="0.25">
      <c r="A1289" s="19" t="s">
        <v>318</v>
      </c>
      <c r="B1289" s="15" t="s">
        <v>333</v>
      </c>
      <c r="C1289">
        <v>4.7</v>
      </c>
      <c r="D1289" s="33">
        <v>1</v>
      </c>
      <c r="E1289" s="28" t="str">
        <f>VLOOKUP(U1289, method!$A$1:$B$15, 2, 0)</f>
        <v>中前</v>
      </c>
      <c r="F1289">
        <v>4</v>
      </c>
      <c r="G1289">
        <v>128</v>
      </c>
      <c r="H1289" s="44">
        <v>1200</v>
      </c>
      <c r="I1289" s="15" t="s">
        <v>441</v>
      </c>
      <c r="J1289">
        <v>1</v>
      </c>
      <c r="K1289">
        <v>9.4499999999999993</v>
      </c>
      <c r="L1289">
        <v>30</v>
      </c>
      <c r="M1289">
        <v>4</v>
      </c>
      <c r="N1289">
        <v>25</v>
      </c>
      <c r="O1289" s="31" t="s">
        <v>451</v>
      </c>
      <c r="P1289" s="35" t="s">
        <v>436</v>
      </c>
      <c r="Q1289">
        <v>3</v>
      </c>
      <c r="R1289">
        <v>79</v>
      </c>
      <c r="S1289" s="18" t="s">
        <v>95</v>
      </c>
      <c r="T1289" s="10" t="s">
        <v>539</v>
      </c>
      <c r="U1289">
        <v>6</v>
      </c>
      <c r="V1289">
        <v>5</v>
      </c>
      <c r="W1289">
        <v>1</v>
      </c>
      <c r="AA1289">
        <v>1143</v>
      </c>
      <c r="AB1289" t="s">
        <v>16</v>
      </c>
    </row>
    <row r="1290" spans="1:28" hidden="1" x14ac:dyDescent="0.25">
      <c r="A1290" s="19" t="s">
        <v>318</v>
      </c>
      <c r="B1290" s="15" t="s">
        <v>333</v>
      </c>
      <c r="C1290">
        <v>8.5</v>
      </c>
      <c r="D1290" s="34">
        <v>5</v>
      </c>
      <c r="E1290" s="28" t="str">
        <f>VLOOKUP(U1290, method!$A$1:$B$15, 2, 0)</f>
        <v>中前</v>
      </c>
      <c r="F1290">
        <v>4</v>
      </c>
      <c r="G1290">
        <v>117</v>
      </c>
      <c r="H1290" s="44">
        <v>1200</v>
      </c>
      <c r="I1290" s="15" t="s">
        <v>390</v>
      </c>
      <c r="J1290">
        <v>1</v>
      </c>
      <c r="K1290">
        <v>8.75</v>
      </c>
      <c r="L1290">
        <v>13</v>
      </c>
      <c r="M1290">
        <v>4</v>
      </c>
      <c r="N1290">
        <v>25</v>
      </c>
      <c r="O1290" t="s">
        <v>532</v>
      </c>
      <c r="P1290" s="35" t="s">
        <v>455</v>
      </c>
      <c r="Q1290">
        <v>2</v>
      </c>
      <c r="R1290">
        <v>79</v>
      </c>
      <c r="S1290" s="18" t="s">
        <v>95</v>
      </c>
      <c r="T1290" s="10" t="s">
        <v>442</v>
      </c>
      <c r="U1290">
        <v>7</v>
      </c>
      <c r="V1290">
        <v>6</v>
      </c>
      <c r="W1290">
        <v>5</v>
      </c>
      <c r="AA1290">
        <v>1142</v>
      </c>
      <c r="AB1290" t="s">
        <v>16</v>
      </c>
    </row>
    <row r="1291" spans="1:28" hidden="1" x14ac:dyDescent="0.25">
      <c r="A1291" s="19" t="s">
        <v>318</v>
      </c>
      <c r="B1291" s="15" t="s">
        <v>333</v>
      </c>
      <c r="C1291">
        <v>7.2</v>
      </c>
      <c r="D1291" s="33">
        <v>1</v>
      </c>
      <c r="E1291" s="28" t="str">
        <f>VLOOKUP(U1291, method!$A$1:$B$15, 2, 0)</f>
        <v>中前</v>
      </c>
      <c r="F1291">
        <v>4</v>
      </c>
      <c r="G1291">
        <v>133</v>
      </c>
      <c r="H1291" s="44">
        <v>1200</v>
      </c>
      <c r="I1291" s="24" t="s">
        <v>146</v>
      </c>
      <c r="J1291">
        <v>1</v>
      </c>
      <c r="K1291">
        <v>9.31</v>
      </c>
      <c r="L1291">
        <v>2</v>
      </c>
      <c r="M1291">
        <v>4</v>
      </c>
      <c r="N1291">
        <v>25</v>
      </c>
      <c r="O1291" s="31" t="s">
        <v>451</v>
      </c>
      <c r="P1291" s="35" t="s">
        <v>436</v>
      </c>
      <c r="Q1291">
        <v>3</v>
      </c>
      <c r="R1291">
        <v>73</v>
      </c>
      <c r="S1291" s="18" t="s">
        <v>95</v>
      </c>
      <c r="T1291" s="10" t="s">
        <v>539</v>
      </c>
      <c r="U1291">
        <v>5</v>
      </c>
      <c r="V1291">
        <v>6</v>
      </c>
      <c r="W1291">
        <v>1</v>
      </c>
      <c r="AA1291">
        <v>1145</v>
      </c>
      <c r="AB1291" t="s">
        <v>16</v>
      </c>
    </row>
    <row r="1292" spans="1:28" hidden="1" x14ac:dyDescent="0.25">
      <c r="A1292" s="19" t="s">
        <v>318</v>
      </c>
      <c r="B1292" s="15" t="s">
        <v>333</v>
      </c>
      <c r="C1292">
        <v>6.5</v>
      </c>
      <c r="D1292" s="34">
        <v>5</v>
      </c>
      <c r="E1292" s="28" t="str">
        <f>VLOOKUP(U1292, method!$A$1:$B$15, 2, 0)</f>
        <v>中前</v>
      </c>
      <c r="F1292">
        <v>3</v>
      </c>
      <c r="G1292">
        <v>133</v>
      </c>
      <c r="H1292" s="46">
        <v>1400</v>
      </c>
      <c r="I1292" s="16" t="s">
        <v>71</v>
      </c>
      <c r="J1292">
        <v>1</v>
      </c>
      <c r="K1292">
        <v>22.71</v>
      </c>
      <c r="L1292">
        <v>15</v>
      </c>
      <c r="M1292">
        <v>3</v>
      </c>
      <c r="N1292">
        <v>25</v>
      </c>
      <c r="O1292" t="s">
        <v>631</v>
      </c>
      <c r="P1292" s="36" t="s">
        <v>440</v>
      </c>
      <c r="Q1292">
        <v>3</v>
      </c>
      <c r="R1292">
        <v>75</v>
      </c>
      <c r="S1292" s="18" t="s">
        <v>95</v>
      </c>
      <c r="T1292" s="10">
        <v>2</v>
      </c>
      <c r="U1292">
        <v>7</v>
      </c>
      <c r="V1292">
        <v>7</v>
      </c>
      <c r="W1292">
        <v>5</v>
      </c>
      <c r="X1292">
        <v>5</v>
      </c>
      <c r="AA1292">
        <v>1128</v>
      </c>
      <c r="AB1292" t="s">
        <v>16</v>
      </c>
    </row>
    <row r="1293" spans="1:28" hidden="1" x14ac:dyDescent="0.25">
      <c r="A1293" s="19" t="s">
        <v>318</v>
      </c>
      <c r="B1293" s="15" t="s">
        <v>333</v>
      </c>
      <c r="C1293">
        <v>25</v>
      </c>
      <c r="D1293">
        <v>13</v>
      </c>
      <c r="E1293" s="27" t="str">
        <f>VLOOKUP(U1293, method!$A$1:$B$15, 2, 0)</f>
        <v>中後</v>
      </c>
      <c r="F1293">
        <v>13</v>
      </c>
      <c r="G1293">
        <v>127</v>
      </c>
      <c r="H1293" s="46">
        <v>1400</v>
      </c>
      <c r="I1293" s="15" t="s">
        <v>441</v>
      </c>
      <c r="J1293">
        <v>1</v>
      </c>
      <c r="K1293">
        <v>23.05</v>
      </c>
      <c r="L1293">
        <v>31</v>
      </c>
      <c r="M1293">
        <v>1</v>
      </c>
      <c r="N1293">
        <v>25</v>
      </c>
      <c r="O1293" t="s">
        <v>469</v>
      </c>
      <c r="P1293" s="35" t="s">
        <v>455</v>
      </c>
      <c r="Q1293">
        <v>3</v>
      </c>
      <c r="R1293">
        <v>75</v>
      </c>
      <c r="S1293" s="18" t="s">
        <v>95</v>
      </c>
      <c r="T1293" t="s">
        <v>1028</v>
      </c>
      <c r="U1293">
        <v>9</v>
      </c>
      <c r="V1293">
        <v>3</v>
      </c>
      <c r="W1293">
        <v>3</v>
      </c>
      <c r="X1293">
        <v>13</v>
      </c>
      <c r="AA1293">
        <v>1138</v>
      </c>
      <c r="AB1293" t="s">
        <v>16</v>
      </c>
    </row>
    <row r="1294" spans="1:28" hidden="1" x14ac:dyDescent="0.25">
      <c r="A1294" s="19" t="s">
        <v>318</v>
      </c>
      <c r="B1294" s="15" t="s">
        <v>333</v>
      </c>
      <c r="C1294">
        <v>7.8</v>
      </c>
      <c r="D1294" s="33">
        <v>2</v>
      </c>
      <c r="E1294" s="27" t="str">
        <f>VLOOKUP(U1294, method!$A$1:$B$15, 2, 0)</f>
        <v>中後</v>
      </c>
      <c r="F1294">
        <v>7</v>
      </c>
      <c r="G1294">
        <v>129</v>
      </c>
      <c r="H1294" s="46">
        <v>1400</v>
      </c>
      <c r="I1294" s="24" t="s">
        <v>389</v>
      </c>
      <c r="J1294">
        <v>1</v>
      </c>
      <c r="K1294">
        <v>22.49</v>
      </c>
      <c r="L1294">
        <v>5</v>
      </c>
      <c r="M1294">
        <v>1</v>
      </c>
      <c r="N1294">
        <v>25</v>
      </c>
      <c r="O1294" t="s">
        <v>631</v>
      </c>
      <c r="P1294" s="35" t="s">
        <v>455</v>
      </c>
      <c r="Q1294">
        <v>3</v>
      </c>
      <c r="R1294">
        <v>74</v>
      </c>
      <c r="S1294" s="18" t="s">
        <v>95</v>
      </c>
      <c r="T1294" s="10" t="s">
        <v>597</v>
      </c>
      <c r="U1294">
        <v>8</v>
      </c>
      <c r="V1294">
        <v>8</v>
      </c>
      <c r="W1294">
        <v>7</v>
      </c>
      <c r="X1294">
        <v>2</v>
      </c>
      <c r="AA1294">
        <v>1134</v>
      </c>
      <c r="AB1294" t="s">
        <v>16</v>
      </c>
    </row>
    <row r="1295" spans="1:28" hidden="1" x14ac:dyDescent="0.25">
      <c r="A1295" s="19" t="s">
        <v>318</v>
      </c>
      <c r="B1295" s="15" t="s">
        <v>333</v>
      </c>
      <c r="C1295">
        <v>18</v>
      </c>
      <c r="D1295" s="33">
        <v>2</v>
      </c>
      <c r="E1295" s="29" t="str">
        <f>VLOOKUP(U1295, method!$A$1:$B$15, 2, 0)</f>
        <v>留後</v>
      </c>
      <c r="F1295">
        <v>11</v>
      </c>
      <c r="G1295">
        <v>128</v>
      </c>
      <c r="H1295" s="46">
        <v>1400</v>
      </c>
      <c r="I1295" s="24" t="s">
        <v>389</v>
      </c>
      <c r="J1295">
        <v>1</v>
      </c>
      <c r="K1295">
        <v>21.64</v>
      </c>
      <c r="L1295">
        <v>15</v>
      </c>
      <c r="M1295">
        <v>12</v>
      </c>
      <c r="N1295">
        <v>24</v>
      </c>
      <c r="O1295" t="s">
        <v>631</v>
      </c>
      <c r="P1295" s="35" t="s">
        <v>455</v>
      </c>
      <c r="Q1295">
        <v>3</v>
      </c>
      <c r="R1295">
        <v>73</v>
      </c>
      <c r="S1295" s="18" t="s">
        <v>95</v>
      </c>
      <c r="T1295" s="10" t="s">
        <v>526</v>
      </c>
      <c r="U1295">
        <v>13</v>
      </c>
      <c r="V1295">
        <v>13</v>
      </c>
      <c r="W1295">
        <v>11</v>
      </c>
      <c r="X1295">
        <v>2</v>
      </c>
      <c r="AA1295">
        <v>1134</v>
      </c>
      <c r="AB1295" t="s">
        <v>16</v>
      </c>
    </row>
    <row r="1296" spans="1:28" hidden="1" x14ac:dyDescent="0.25">
      <c r="A1296" s="19" t="s">
        <v>318</v>
      </c>
      <c r="B1296" s="15" t="s">
        <v>333</v>
      </c>
      <c r="C1296">
        <v>23</v>
      </c>
      <c r="D1296" s="34">
        <v>5</v>
      </c>
      <c r="E1296" s="27" t="str">
        <f>VLOOKUP(U1296, method!$A$1:$B$15, 2, 0)</f>
        <v>中後</v>
      </c>
      <c r="F1296">
        <v>5</v>
      </c>
      <c r="G1296">
        <v>125</v>
      </c>
      <c r="H1296" s="44">
        <v>1200</v>
      </c>
      <c r="I1296" s="15" t="s">
        <v>441</v>
      </c>
      <c r="J1296">
        <v>1</v>
      </c>
      <c r="K1296">
        <v>10.199999999999999</v>
      </c>
      <c r="L1296">
        <v>1</v>
      </c>
      <c r="M1296">
        <v>10</v>
      </c>
      <c r="N1296">
        <v>24</v>
      </c>
      <c r="O1296" t="s">
        <v>631</v>
      </c>
      <c r="P1296" s="35" t="s">
        <v>436</v>
      </c>
      <c r="Q1296">
        <v>3</v>
      </c>
      <c r="R1296">
        <v>75</v>
      </c>
      <c r="S1296" s="18" t="s">
        <v>95</v>
      </c>
      <c r="T1296" t="s">
        <v>637</v>
      </c>
      <c r="U1296">
        <v>9</v>
      </c>
      <c r="V1296">
        <v>9</v>
      </c>
      <c r="W1296">
        <v>5</v>
      </c>
      <c r="AA1296">
        <v>1121</v>
      </c>
      <c r="AB1296" t="s">
        <v>16</v>
      </c>
    </row>
    <row r="1297" spans="1:29" hidden="1" x14ac:dyDescent="0.25">
      <c r="A1297" s="19" t="s">
        <v>318</v>
      </c>
      <c r="B1297" s="15" t="s">
        <v>333</v>
      </c>
      <c r="C1297">
        <v>2.9</v>
      </c>
      <c r="D1297" s="34">
        <v>5</v>
      </c>
      <c r="E1297" s="27" t="str">
        <f>VLOOKUP(U1297, method!$A$1:$B$15, 2, 0)</f>
        <v>中後</v>
      </c>
      <c r="F1297">
        <v>4</v>
      </c>
      <c r="G1297">
        <v>135</v>
      </c>
      <c r="H1297" s="44">
        <v>1200</v>
      </c>
      <c r="I1297" s="22" t="s">
        <v>33</v>
      </c>
      <c r="J1297">
        <v>1</v>
      </c>
      <c r="K1297">
        <v>10.27</v>
      </c>
      <c r="L1297">
        <v>18</v>
      </c>
      <c r="M1297">
        <v>9</v>
      </c>
      <c r="N1297">
        <v>24</v>
      </c>
      <c r="O1297" s="30" t="s">
        <v>445</v>
      </c>
      <c r="P1297" s="35" t="s">
        <v>455</v>
      </c>
      <c r="Q1297">
        <v>3</v>
      </c>
      <c r="R1297">
        <v>76</v>
      </c>
      <c r="S1297" s="18" t="s">
        <v>95</v>
      </c>
      <c r="T1297" s="10" t="s">
        <v>442</v>
      </c>
      <c r="U1297">
        <v>8</v>
      </c>
      <c r="V1297">
        <v>7</v>
      </c>
      <c r="W1297">
        <v>5</v>
      </c>
      <c r="AA1297">
        <v>1118</v>
      </c>
      <c r="AB1297" t="s">
        <v>16</v>
      </c>
    </row>
    <row r="1298" spans="1:29" hidden="1" x14ac:dyDescent="0.25">
      <c r="A1298" s="19" t="s">
        <v>318</v>
      </c>
      <c r="B1298" s="15" t="s">
        <v>333</v>
      </c>
      <c r="C1298">
        <v>11</v>
      </c>
      <c r="D1298">
        <v>14</v>
      </c>
      <c r="E1298" s="29" t="str">
        <f>VLOOKUP(U1298, method!$A$1:$B$15, 2, 0)</f>
        <v>留後</v>
      </c>
      <c r="F1298">
        <v>6</v>
      </c>
      <c r="G1298">
        <v>124</v>
      </c>
      <c r="H1298" s="44">
        <v>1200</v>
      </c>
      <c r="I1298" s="15" t="s">
        <v>441</v>
      </c>
      <c r="J1298">
        <v>1</v>
      </c>
      <c r="K1298">
        <v>9.59</v>
      </c>
      <c r="L1298">
        <v>8</v>
      </c>
      <c r="M1298">
        <v>9</v>
      </c>
      <c r="N1298">
        <v>24</v>
      </c>
      <c r="O1298" t="s">
        <v>545</v>
      </c>
      <c r="P1298" s="35" t="s">
        <v>455</v>
      </c>
      <c r="Q1298">
        <v>3</v>
      </c>
      <c r="R1298">
        <v>76</v>
      </c>
      <c r="S1298" s="18" t="s">
        <v>95</v>
      </c>
      <c r="T1298" t="s">
        <v>637</v>
      </c>
      <c r="U1298">
        <v>13</v>
      </c>
      <c r="V1298">
        <v>10</v>
      </c>
      <c r="W1298">
        <v>14</v>
      </c>
      <c r="AA1298">
        <v>1116</v>
      </c>
      <c r="AB1298" t="s">
        <v>16</v>
      </c>
    </row>
    <row r="1299" spans="1:29" hidden="1" x14ac:dyDescent="0.25">
      <c r="A1299" s="19" t="s">
        <v>318</v>
      </c>
      <c r="B1299" s="15" t="s">
        <v>333</v>
      </c>
      <c r="C1299">
        <v>3</v>
      </c>
      <c r="D1299" s="34">
        <v>4</v>
      </c>
      <c r="E1299" s="26" t="str">
        <f>VLOOKUP(U1299, method!$A$1:$B$15, 2, 0)</f>
        <v>放頭</v>
      </c>
      <c r="F1299">
        <v>3</v>
      </c>
      <c r="G1299">
        <v>135</v>
      </c>
      <c r="H1299" s="44">
        <v>1200</v>
      </c>
      <c r="I1299" s="22" t="s">
        <v>33</v>
      </c>
      <c r="J1299">
        <v>1</v>
      </c>
      <c r="K1299">
        <v>10</v>
      </c>
      <c r="L1299">
        <v>26</v>
      </c>
      <c r="M1299">
        <v>6</v>
      </c>
      <c r="N1299">
        <v>24</v>
      </c>
      <c r="O1299" s="31" t="s">
        <v>435</v>
      </c>
      <c r="P1299" s="35" t="s">
        <v>455</v>
      </c>
      <c r="Q1299">
        <v>3</v>
      </c>
      <c r="R1299">
        <v>76</v>
      </c>
      <c r="S1299" s="18" t="s">
        <v>95</v>
      </c>
      <c r="T1299" t="s">
        <v>529</v>
      </c>
      <c r="U1299">
        <v>3</v>
      </c>
      <c r="V1299">
        <v>3</v>
      </c>
      <c r="W1299">
        <v>4</v>
      </c>
      <c r="AA1299">
        <v>1124</v>
      </c>
      <c r="AB1299" t="s">
        <v>16</v>
      </c>
    </row>
    <row r="1300" spans="1:29" hidden="1" x14ac:dyDescent="0.25">
      <c r="A1300" s="19" t="s">
        <v>318</v>
      </c>
      <c r="B1300" s="15" t="s">
        <v>333</v>
      </c>
      <c r="C1300">
        <v>5.5</v>
      </c>
      <c r="D1300" s="33">
        <v>3</v>
      </c>
      <c r="E1300" s="29" t="str">
        <f>VLOOKUP(U1300, method!$A$1:$B$15, 2, 0)</f>
        <v>留後</v>
      </c>
      <c r="F1300">
        <v>12</v>
      </c>
      <c r="G1300">
        <v>133</v>
      </c>
      <c r="H1300" s="44">
        <v>1200</v>
      </c>
      <c r="I1300" s="22" t="s">
        <v>33</v>
      </c>
      <c r="J1300">
        <v>1</v>
      </c>
      <c r="K1300">
        <v>10.64</v>
      </c>
      <c r="L1300">
        <v>5</v>
      </c>
      <c r="M1300">
        <v>6</v>
      </c>
      <c r="N1300">
        <v>24</v>
      </c>
      <c r="O1300" s="31" t="s">
        <v>439</v>
      </c>
      <c r="P1300" s="36" t="s">
        <v>440</v>
      </c>
      <c r="Q1300">
        <v>3</v>
      </c>
      <c r="R1300">
        <v>75</v>
      </c>
      <c r="S1300" s="18" t="s">
        <v>95</v>
      </c>
      <c r="T1300" s="10" t="s">
        <v>597</v>
      </c>
      <c r="U1300">
        <v>11</v>
      </c>
      <c r="V1300">
        <v>12</v>
      </c>
      <c r="W1300">
        <v>3</v>
      </c>
      <c r="AA1300">
        <v>1130</v>
      </c>
      <c r="AB1300" t="s">
        <v>16</v>
      </c>
    </row>
    <row r="1301" spans="1:29" hidden="1" x14ac:dyDescent="0.25">
      <c r="A1301" s="19" t="s">
        <v>318</v>
      </c>
      <c r="B1301" s="15" t="s">
        <v>333</v>
      </c>
      <c r="C1301">
        <v>4.5999999999999996</v>
      </c>
      <c r="D1301" s="34">
        <v>4</v>
      </c>
      <c r="E1301" s="29" t="str">
        <f>VLOOKUP(U1301, method!$A$1:$B$15, 2, 0)</f>
        <v>留後</v>
      </c>
      <c r="F1301">
        <v>11</v>
      </c>
      <c r="G1301">
        <v>120</v>
      </c>
      <c r="H1301" s="44">
        <v>1200</v>
      </c>
      <c r="I1301" s="15" t="s">
        <v>441</v>
      </c>
      <c r="J1301">
        <v>1</v>
      </c>
      <c r="K1301">
        <v>10.59</v>
      </c>
      <c r="L1301">
        <v>1</v>
      </c>
      <c r="M1301">
        <v>5</v>
      </c>
      <c r="N1301">
        <v>24</v>
      </c>
      <c r="O1301" s="31" t="s">
        <v>439</v>
      </c>
      <c r="P1301" s="36" t="s">
        <v>440</v>
      </c>
      <c r="Q1301">
        <v>3</v>
      </c>
      <c r="R1301">
        <v>75</v>
      </c>
      <c r="S1301" s="18" t="s">
        <v>95</v>
      </c>
      <c r="T1301" t="s">
        <v>519</v>
      </c>
      <c r="U1301">
        <v>11</v>
      </c>
      <c r="V1301">
        <v>11</v>
      </c>
      <c r="W1301">
        <v>4</v>
      </c>
      <c r="AA1301">
        <v>1119</v>
      </c>
      <c r="AB1301" t="s">
        <v>16</v>
      </c>
    </row>
    <row r="1302" spans="1:29" hidden="1" x14ac:dyDescent="0.25">
      <c r="A1302" s="19" t="s">
        <v>318</v>
      </c>
      <c r="B1302" s="15" t="s">
        <v>333</v>
      </c>
      <c r="C1302">
        <v>4.8</v>
      </c>
      <c r="D1302" s="33">
        <v>1</v>
      </c>
      <c r="E1302" s="27" t="str">
        <f>VLOOKUP(U1302, method!$A$1:$B$15, 2, 0)</f>
        <v>中後</v>
      </c>
      <c r="F1302">
        <v>8</v>
      </c>
      <c r="G1302">
        <v>114</v>
      </c>
      <c r="H1302" s="44">
        <v>1200</v>
      </c>
      <c r="I1302" s="15" t="s">
        <v>441</v>
      </c>
      <c r="J1302">
        <v>1</v>
      </c>
      <c r="K1302">
        <v>10.18</v>
      </c>
      <c r="L1302">
        <v>17</v>
      </c>
      <c r="M1302">
        <v>4</v>
      </c>
      <c r="N1302">
        <v>24</v>
      </c>
      <c r="O1302" s="31" t="s">
        <v>435</v>
      </c>
      <c r="P1302" s="35" t="s">
        <v>455</v>
      </c>
      <c r="Q1302">
        <v>3</v>
      </c>
      <c r="R1302">
        <v>68</v>
      </c>
      <c r="S1302" s="18" t="s">
        <v>95</v>
      </c>
      <c r="T1302" s="10" t="s">
        <v>552</v>
      </c>
      <c r="U1302">
        <v>8</v>
      </c>
      <c r="V1302">
        <v>8</v>
      </c>
      <c r="W1302">
        <v>1</v>
      </c>
      <c r="AA1302">
        <v>1111</v>
      </c>
      <c r="AB1302" t="s">
        <v>16</v>
      </c>
    </row>
    <row r="1303" spans="1:29" hidden="1" x14ac:dyDescent="0.25">
      <c r="A1303" s="19" t="s">
        <v>318</v>
      </c>
      <c r="B1303" s="15" t="s">
        <v>333</v>
      </c>
      <c r="C1303">
        <v>8.9</v>
      </c>
      <c r="D1303" s="33">
        <v>3</v>
      </c>
      <c r="E1303" s="28" t="str">
        <f>VLOOKUP(U1303, method!$A$1:$B$15, 2, 0)</f>
        <v>中前</v>
      </c>
      <c r="F1303">
        <v>5</v>
      </c>
      <c r="G1303">
        <v>113</v>
      </c>
      <c r="H1303" s="44">
        <v>1200</v>
      </c>
      <c r="I1303" s="15" t="s">
        <v>441</v>
      </c>
      <c r="J1303">
        <v>1</v>
      </c>
      <c r="K1303">
        <v>9.7200000000000006</v>
      </c>
      <c r="L1303">
        <v>31</v>
      </c>
      <c r="M1303">
        <v>3</v>
      </c>
      <c r="N1303">
        <v>24</v>
      </c>
      <c r="O1303" t="s">
        <v>491</v>
      </c>
      <c r="P1303" s="35" t="s">
        <v>455</v>
      </c>
      <c r="Q1303">
        <v>3</v>
      </c>
      <c r="R1303">
        <v>68</v>
      </c>
      <c r="S1303" s="18" t="s">
        <v>95</v>
      </c>
      <c r="T1303">
        <v>3</v>
      </c>
      <c r="U1303">
        <v>5</v>
      </c>
      <c r="V1303">
        <v>4</v>
      </c>
      <c r="W1303">
        <v>3</v>
      </c>
      <c r="AA1303">
        <v>1128</v>
      </c>
      <c r="AB1303" t="s">
        <v>16</v>
      </c>
    </row>
    <row r="1304" spans="1:29" hidden="1" x14ac:dyDescent="0.25">
      <c r="A1304" s="19" t="s">
        <v>318</v>
      </c>
      <c r="B1304" s="15" t="s">
        <v>333</v>
      </c>
      <c r="C1304">
        <v>2.7</v>
      </c>
      <c r="D1304" s="33">
        <v>2</v>
      </c>
      <c r="E1304" s="26" t="str">
        <f>VLOOKUP(U1304, method!$A$1:$B$15, 2, 0)</f>
        <v>放頭</v>
      </c>
      <c r="F1304">
        <v>1</v>
      </c>
      <c r="G1304">
        <v>116</v>
      </c>
      <c r="H1304" s="44">
        <v>1200</v>
      </c>
      <c r="I1304" s="15" t="s">
        <v>441</v>
      </c>
      <c r="J1304">
        <v>1</v>
      </c>
      <c r="K1304">
        <v>10.09</v>
      </c>
      <c r="L1304">
        <v>6</v>
      </c>
      <c r="M1304">
        <v>3</v>
      </c>
      <c r="N1304">
        <v>24</v>
      </c>
      <c r="O1304" s="30" t="s">
        <v>445</v>
      </c>
      <c r="P1304" s="35" t="s">
        <v>455</v>
      </c>
      <c r="Q1304">
        <v>3</v>
      </c>
      <c r="R1304">
        <v>67</v>
      </c>
      <c r="S1304" s="18" t="s">
        <v>95</v>
      </c>
      <c r="T1304" s="10" t="s">
        <v>526</v>
      </c>
      <c r="U1304">
        <v>2</v>
      </c>
      <c r="V1304">
        <v>1</v>
      </c>
      <c r="W1304">
        <v>2</v>
      </c>
      <c r="AA1304">
        <v>1132</v>
      </c>
      <c r="AB1304" t="s">
        <v>16</v>
      </c>
    </row>
    <row r="1305" spans="1:29" hidden="1" x14ac:dyDescent="0.25">
      <c r="A1305" s="19" t="s">
        <v>318</v>
      </c>
      <c r="B1305" s="15" t="s">
        <v>333</v>
      </c>
      <c r="C1305" t="s">
        <v>463</v>
      </c>
      <c r="D1305" t="s">
        <v>724</v>
      </c>
      <c r="F1305" t="s">
        <v>463</v>
      </c>
      <c r="G1305">
        <v>126</v>
      </c>
      <c r="H1305" s="44">
        <v>1200</v>
      </c>
      <c r="I1305" s="24" t="s">
        <v>389</v>
      </c>
      <c r="J1305" t="s">
        <v>463</v>
      </c>
      <c r="L1305">
        <v>13</v>
      </c>
      <c r="M1305">
        <v>1</v>
      </c>
      <c r="N1305">
        <v>24</v>
      </c>
      <c r="O1305" t="s">
        <v>631</v>
      </c>
      <c r="P1305" s="35" t="s">
        <v>455</v>
      </c>
      <c r="Q1305">
        <v>3</v>
      </c>
      <c r="R1305">
        <v>67</v>
      </c>
      <c r="S1305" s="18" t="s">
        <v>95</v>
      </c>
      <c r="T1305" t="s">
        <v>463</v>
      </c>
      <c r="U1305" t="s">
        <v>463</v>
      </c>
      <c r="AA1305" t="s">
        <v>463</v>
      </c>
      <c r="AB1305" t="s">
        <v>463</v>
      </c>
      <c r="AC1305" t="s">
        <v>463</v>
      </c>
    </row>
    <row r="1306" spans="1:29" hidden="1" x14ac:dyDescent="0.25">
      <c r="A1306" s="19" t="s">
        <v>318</v>
      </c>
      <c r="B1306" s="15" t="s">
        <v>333</v>
      </c>
      <c r="C1306">
        <v>7.9</v>
      </c>
      <c r="D1306">
        <v>6</v>
      </c>
      <c r="E1306" s="28" t="str">
        <f>VLOOKUP(U1306, method!$A$1:$B$15, 2, 0)</f>
        <v>中前</v>
      </c>
      <c r="F1306">
        <v>14</v>
      </c>
      <c r="G1306">
        <v>124</v>
      </c>
      <c r="H1306" s="46">
        <v>1400</v>
      </c>
      <c r="I1306" s="24" t="s">
        <v>389</v>
      </c>
      <c r="J1306">
        <v>1</v>
      </c>
      <c r="K1306">
        <v>23.14</v>
      </c>
      <c r="L1306">
        <v>1</v>
      </c>
      <c r="M1306">
        <v>1</v>
      </c>
      <c r="N1306">
        <v>24</v>
      </c>
      <c r="O1306" t="s">
        <v>545</v>
      </c>
      <c r="P1306" s="35" t="s">
        <v>455</v>
      </c>
      <c r="Q1306">
        <v>3</v>
      </c>
      <c r="R1306">
        <v>67</v>
      </c>
      <c r="S1306" s="18" t="s">
        <v>95</v>
      </c>
      <c r="T1306" t="s">
        <v>495</v>
      </c>
      <c r="U1306">
        <v>6</v>
      </c>
      <c r="V1306">
        <v>7</v>
      </c>
      <c r="W1306">
        <v>5</v>
      </c>
      <c r="X1306">
        <v>6</v>
      </c>
      <c r="AA1306">
        <v>1108</v>
      </c>
      <c r="AB1306" t="s">
        <v>16</v>
      </c>
    </row>
    <row r="1307" spans="1:29" hidden="1" x14ac:dyDescent="0.25">
      <c r="A1307" s="19" t="s">
        <v>318</v>
      </c>
      <c r="B1307" s="15" t="s">
        <v>333</v>
      </c>
      <c r="C1307">
        <v>4.5</v>
      </c>
      <c r="D1307" s="33">
        <v>2</v>
      </c>
      <c r="E1307" s="28" t="str">
        <f>VLOOKUP(U1307, method!$A$1:$B$15, 2, 0)</f>
        <v>中前</v>
      </c>
      <c r="F1307">
        <v>2</v>
      </c>
      <c r="G1307">
        <v>124</v>
      </c>
      <c r="H1307" s="44">
        <v>1200</v>
      </c>
      <c r="I1307" s="18" t="s">
        <v>12</v>
      </c>
      <c r="J1307">
        <v>1</v>
      </c>
      <c r="K1307">
        <v>10.3</v>
      </c>
      <c r="L1307">
        <v>6</v>
      </c>
      <c r="M1307">
        <v>12</v>
      </c>
      <c r="N1307">
        <v>23</v>
      </c>
      <c r="O1307" s="31" t="s">
        <v>439</v>
      </c>
      <c r="P1307" s="35" t="s">
        <v>455</v>
      </c>
      <c r="Q1307">
        <v>3</v>
      </c>
      <c r="R1307">
        <v>65</v>
      </c>
      <c r="S1307" s="18" t="s">
        <v>95</v>
      </c>
      <c r="T1307" s="10" t="s">
        <v>376</v>
      </c>
      <c r="U1307">
        <v>4</v>
      </c>
      <c r="V1307">
        <v>4</v>
      </c>
      <c r="W1307">
        <v>2</v>
      </c>
      <c r="AA1307">
        <v>1103</v>
      </c>
      <c r="AB1307" t="s">
        <v>16</v>
      </c>
    </row>
    <row r="1308" spans="1:29" hidden="1" x14ac:dyDescent="0.25">
      <c r="A1308" s="19" t="s">
        <v>318</v>
      </c>
      <c r="B1308" s="15" t="s">
        <v>333</v>
      </c>
      <c r="C1308">
        <v>3.3</v>
      </c>
      <c r="D1308" s="33">
        <v>1</v>
      </c>
      <c r="E1308" s="28" t="str">
        <f>VLOOKUP(U1308, method!$A$1:$B$15, 2, 0)</f>
        <v>中前</v>
      </c>
      <c r="F1308">
        <v>3</v>
      </c>
      <c r="G1308">
        <v>125</v>
      </c>
      <c r="H1308" s="44">
        <v>1200</v>
      </c>
      <c r="I1308" s="15" t="s">
        <v>441</v>
      </c>
      <c r="J1308">
        <v>1</v>
      </c>
      <c r="K1308">
        <v>9.36</v>
      </c>
      <c r="L1308">
        <v>11</v>
      </c>
      <c r="M1308">
        <v>11</v>
      </c>
      <c r="N1308">
        <v>23</v>
      </c>
      <c r="O1308" t="s">
        <v>491</v>
      </c>
      <c r="P1308" s="35" t="s">
        <v>455</v>
      </c>
      <c r="Q1308" t="s">
        <v>826</v>
      </c>
      <c r="R1308">
        <v>58</v>
      </c>
      <c r="S1308" s="18" t="s">
        <v>95</v>
      </c>
      <c r="T1308" s="10" t="s">
        <v>442</v>
      </c>
      <c r="U1308">
        <v>4</v>
      </c>
      <c r="V1308">
        <v>3</v>
      </c>
      <c r="W1308">
        <v>1</v>
      </c>
      <c r="AA1308">
        <v>1116</v>
      </c>
      <c r="AB1308" t="s">
        <v>16</v>
      </c>
    </row>
    <row r="1309" spans="1:29" hidden="1" x14ac:dyDescent="0.25">
      <c r="A1309" s="19" t="s">
        <v>318</v>
      </c>
      <c r="B1309" s="15" t="s">
        <v>333</v>
      </c>
      <c r="C1309">
        <v>8.4</v>
      </c>
      <c r="D1309" s="33">
        <v>3</v>
      </c>
      <c r="E1309" s="28" t="str">
        <f>VLOOKUP(U1309, method!$A$1:$B$15, 2, 0)</f>
        <v>中前</v>
      </c>
      <c r="F1309">
        <v>4</v>
      </c>
      <c r="G1309">
        <v>134</v>
      </c>
      <c r="H1309" s="44">
        <v>1200</v>
      </c>
      <c r="I1309" s="22" t="s">
        <v>33</v>
      </c>
      <c r="J1309">
        <v>1</v>
      </c>
      <c r="K1309">
        <v>9.36</v>
      </c>
      <c r="L1309">
        <v>15</v>
      </c>
      <c r="M1309">
        <v>10</v>
      </c>
      <c r="N1309">
        <v>23</v>
      </c>
      <c r="O1309" t="s">
        <v>491</v>
      </c>
      <c r="P1309" s="35" t="s">
        <v>455</v>
      </c>
      <c r="Q1309">
        <v>4</v>
      </c>
      <c r="R1309">
        <v>58</v>
      </c>
      <c r="S1309" s="18" t="s">
        <v>95</v>
      </c>
      <c r="T1309" s="10" t="s">
        <v>526</v>
      </c>
      <c r="U1309">
        <v>7</v>
      </c>
      <c r="V1309">
        <v>5</v>
      </c>
      <c r="W1309">
        <v>3</v>
      </c>
      <c r="AA1309">
        <v>1121</v>
      </c>
      <c r="AB1309" t="s">
        <v>16</v>
      </c>
    </row>
    <row r="1310" spans="1:29" hidden="1" x14ac:dyDescent="0.25">
      <c r="A1310" s="19" t="s">
        <v>318</v>
      </c>
      <c r="B1310" s="15" t="s">
        <v>333</v>
      </c>
      <c r="C1310">
        <v>5.7</v>
      </c>
      <c r="D1310" s="33">
        <v>2</v>
      </c>
      <c r="E1310" s="28" t="str">
        <f>VLOOKUP(U1310, method!$A$1:$B$15, 2, 0)</f>
        <v>中前</v>
      </c>
      <c r="F1310">
        <v>2</v>
      </c>
      <c r="G1310">
        <v>119</v>
      </c>
      <c r="H1310" s="44">
        <v>1200</v>
      </c>
      <c r="I1310" s="15" t="s">
        <v>441</v>
      </c>
      <c r="J1310">
        <v>1</v>
      </c>
      <c r="K1310">
        <v>9.86</v>
      </c>
      <c r="L1310">
        <v>24</v>
      </c>
      <c r="M1310">
        <v>9</v>
      </c>
      <c r="N1310">
        <v>23</v>
      </c>
      <c r="O1310" t="s">
        <v>532</v>
      </c>
      <c r="P1310" s="35" t="s">
        <v>455</v>
      </c>
      <c r="Q1310" t="s">
        <v>826</v>
      </c>
      <c r="R1310">
        <v>57</v>
      </c>
      <c r="S1310" s="18" t="s">
        <v>95</v>
      </c>
      <c r="T1310" s="10" t="s">
        <v>488</v>
      </c>
      <c r="U1310">
        <v>4</v>
      </c>
      <c r="V1310">
        <v>3</v>
      </c>
      <c r="W1310">
        <v>2</v>
      </c>
      <c r="AA1310">
        <v>1120</v>
      </c>
      <c r="AB1310" t="s">
        <v>1721</v>
      </c>
    </row>
    <row r="1311" spans="1:29" hidden="1" x14ac:dyDescent="0.25">
      <c r="A1311" s="19" t="s">
        <v>318</v>
      </c>
      <c r="B1311" s="15" t="s">
        <v>333</v>
      </c>
      <c r="C1311">
        <v>5.4</v>
      </c>
      <c r="D1311">
        <v>6</v>
      </c>
      <c r="E1311" s="28" t="str">
        <f>VLOOKUP(U1311, method!$A$1:$B$15, 2, 0)</f>
        <v>中前</v>
      </c>
      <c r="F1311">
        <v>10</v>
      </c>
      <c r="G1311">
        <v>133</v>
      </c>
      <c r="H1311" s="46">
        <v>1000</v>
      </c>
      <c r="I1311" s="24" t="s">
        <v>389</v>
      </c>
      <c r="J1311">
        <v>0</v>
      </c>
      <c r="K1311">
        <v>57.48</v>
      </c>
      <c r="L1311">
        <v>18</v>
      </c>
      <c r="M1311">
        <v>6</v>
      </c>
      <c r="N1311">
        <v>23</v>
      </c>
      <c r="O1311" t="s">
        <v>631</v>
      </c>
      <c r="P1311" s="36" t="s">
        <v>440</v>
      </c>
      <c r="Q1311" t="s">
        <v>657</v>
      </c>
      <c r="R1311" t="s">
        <v>463</v>
      </c>
      <c r="S1311" s="18" t="s">
        <v>95</v>
      </c>
      <c r="T1311" t="s">
        <v>476</v>
      </c>
      <c r="U1311">
        <v>4</v>
      </c>
      <c r="V1311">
        <v>3</v>
      </c>
      <c r="W1311">
        <v>6</v>
      </c>
      <c r="AA1311">
        <v>1121</v>
      </c>
      <c r="AB1311" t="s">
        <v>1723</v>
      </c>
    </row>
    <row r="1312" spans="1:29" hidden="1" x14ac:dyDescent="0.25">
      <c r="A1312" s="19" t="s">
        <v>318</v>
      </c>
      <c r="B1312" s="15" t="s">
        <v>333</v>
      </c>
      <c r="C1312">
        <v>4.2</v>
      </c>
      <c r="D1312">
        <v>6</v>
      </c>
      <c r="E1312" s="26" t="str">
        <f>VLOOKUP(U1312, method!$A$1:$B$15, 2, 0)</f>
        <v>放頭</v>
      </c>
      <c r="F1312">
        <v>3</v>
      </c>
      <c r="G1312">
        <v>133</v>
      </c>
      <c r="H1312" s="44">
        <v>1200</v>
      </c>
      <c r="I1312" s="24" t="s">
        <v>389</v>
      </c>
      <c r="J1312">
        <v>1</v>
      </c>
      <c r="K1312">
        <v>11.17</v>
      </c>
      <c r="L1312">
        <v>28</v>
      </c>
      <c r="M1312">
        <v>5</v>
      </c>
      <c r="N1312">
        <v>23</v>
      </c>
      <c r="O1312" t="s">
        <v>545</v>
      </c>
      <c r="P1312" s="35" t="s">
        <v>455</v>
      </c>
      <c r="Q1312" t="s">
        <v>657</v>
      </c>
      <c r="R1312" t="s">
        <v>463</v>
      </c>
      <c r="S1312" s="18" t="s">
        <v>95</v>
      </c>
      <c r="T1312" t="s">
        <v>456</v>
      </c>
      <c r="U1312">
        <v>3</v>
      </c>
      <c r="V1312">
        <v>3</v>
      </c>
      <c r="W1312">
        <v>6</v>
      </c>
      <c r="AA1312">
        <v>1121</v>
      </c>
      <c r="AB1312" t="s">
        <v>16</v>
      </c>
    </row>
    <row r="1313" spans="1:28" hidden="1" x14ac:dyDescent="0.25">
      <c r="A1313" s="19" t="s">
        <v>318</v>
      </c>
      <c r="B1313" s="15" t="s">
        <v>333</v>
      </c>
      <c r="C1313">
        <v>1.6</v>
      </c>
      <c r="D1313" s="34">
        <v>4</v>
      </c>
      <c r="E1313" s="26" t="str">
        <f>VLOOKUP(U1313, method!$A$1:$B$15, 2, 0)</f>
        <v>放頭</v>
      </c>
      <c r="F1313">
        <v>3</v>
      </c>
      <c r="G1313">
        <v>123</v>
      </c>
      <c r="H1313" s="46">
        <v>1000</v>
      </c>
      <c r="I1313" s="15" t="s">
        <v>441</v>
      </c>
      <c r="J1313">
        <v>0</v>
      </c>
      <c r="K1313">
        <v>57.57</v>
      </c>
      <c r="L1313">
        <v>7</v>
      </c>
      <c r="M1313">
        <v>5</v>
      </c>
      <c r="N1313">
        <v>23</v>
      </c>
      <c r="O1313" t="s">
        <v>551</v>
      </c>
      <c r="P1313" s="35" t="s">
        <v>455</v>
      </c>
      <c r="Q1313" t="s">
        <v>657</v>
      </c>
      <c r="R1313" t="s">
        <v>463</v>
      </c>
      <c r="S1313" s="18" t="s">
        <v>95</v>
      </c>
      <c r="T1313">
        <v>4</v>
      </c>
      <c r="U1313">
        <v>1</v>
      </c>
      <c r="V1313">
        <v>1</v>
      </c>
      <c r="W1313">
        <v>4</v>
      </c>
      <c r="AA1313">
        <v>1123</v>
      </c>
      <c r="AB1313" t="s">
        <v>16</v>
      </c>
    </row>
    <row r="1314" spans="1:28" hidden="1" x14ac:dyDescent="0.25">
      <c r="A1314" s="19" t="s">
        <v>318</v>
      </c>
      <c r="B1314" s="15" t="s">
        <v>333</v>
      </c>
      <c r="C1314">
        <v>2.5</v>
      </c>
      <c r="D1314" s="33">
        <v>1</v>
      </c>
      <c r="E1314" s="26" t="str">
        <f>VLOOKUP(U1314, method!$A$1:$B$15, 2, 0)</f>
        <v>放頭</v>
      </c>
      <c r="F1314">
        <v>6</v>
      </c>
      <c r="G1314">
        <v>126</v>
      </c>
      <c r="H1314" s="46">
        <v>1000</v>
      </c>
      <c r="I1314" s="24" t="s">
        <v>389</v>
      </c>
      <c r="J1314">
        <v>0</v>
      </c>
      <c r="K1314">
        <v>58.16</v>
      </c>
      <c r="L1314">
        <v>9</v>
      </c>
      <c r="M1314">
        <v>4</v>
      </c>
      <c r="N1314">
        <v>23</v>
      </c>
      <c r="O1314" t="s">
        <v>469</v>
      </c>
      <c r="P1314" s="35" t="s">
        <v>455</v>
      </c>
      <c r="Q1314" t="s">
        <v>657</v>
      </c>
      <c r="R1314" t="s">
        <v>463</v>
      </c>
      <c r="S1314" s="18" t="s">
        <v>95</v>
      </c>
      <c r="T1314" s="10" t="s">
        <v>452</v>
      </c>
      <c r="U1314">
        <v>3</v>
      </c>
      <c r="V1314">
        <v>2</v>
      </c>
      <c r="W1314">
        <v>1</v>
      </c>
      <c r="AA1314">
        <v>1109</v>
      </c>
      <c r="AB1314" t="s">
        <v>100</v>
      </c>
    </row>
    <row r="1315" spans="1:28" hidden="1" x14ac:dyDescent="0.25">
      <c r="A1315" s="19" t="s">
        <v>318</v>
      </c>
      <c r="B1315" s="16" t="s">
        <v>336</v>
      </c>
      <c r="C1315">
        <v>11</v>
      </c>
      <c r="D1315">
        <v>6</v>
      </c>
      <c r="E1315" s="28" t="str">
        <f>VLOOKUP(U1315, method!$A$1:$B$15, 2, 0)</f>
        <v>中前</v>
      </c>
      <c r="F1315">
        <v>7</v>
      </c>
      <c r="G1315">
        <v>120</v>
      </c>
      <c r="H1315" s="46">
        <v>1000</v>
      </c>
      <c r="I1315" s="23" t="s">
        <v>39</v>
      </c>
      <c r="J1315">
        <v>0</v>
      </c>
      <c r="K1315">
        <v>56.56</v>
      </c>
      <c r="L1315">
        <v>28</v>
      </c>
      <c r="M1315">
        <v>6</v>
      </c>
      <c r="N1315">
        <v>25</v>
      </c>
      <c r="O1315" t="s">
        <v>551</v>
      </c>
      <c r="P1315" s="35" t="s">
        <v>455</v>
      </c>
      <c r="Q1315">
        <v>1</v>
      </c>
      <c r="R1315">
        <v>90</v>
      </c>
      <c r="S1315" s="17" t="s">
        <v>116</v>
      </c>
      <c r="T1315" t="s">
        <v>664</v>
      </c>
      <c r="U1315">
        <v>5</v>
      </c>
      <c r="V1315">
        <v>6</v>
      </c>
      <c r="W1315">
        <v>6</v>
      </c>
      <c r="AA1315">
        <v>1163</v>
      </c>
      <c r="AB1315" t="s">
        <v>113</v>
      </c>
    </row>
    <row r="1316" spans="1:28" hidden="1" x14ac:dyDescent="0.25">
      <c r="A1316" s="19" t="s">
        <v>318</v>
      </c>
      <c r="B1316" s="16" t="s">
        <v>336</v>
      </c>
      <c r="C1316">
        <v>7.9</v>
      </c>
      <c r="D1316">
        <v>6</v>
      </c>
      <c r="E1316" s="28" t="str">
        <f>VLOOKUP(U1316, method!$A$1:$B$15, 2, 0)</f>
        <v>中前</v>
      </c>
      <c r="F1316">
        <v>1</v>
      </c>
      <c r="G1316">
        <v>129</v>
      </c>
      <c r="H1316" s="44">
        <v>1200</v>
      </c>
      <c r="I1316" s="23" t="s">
        <v>39</v>
      </c>
      <c r="J1316">
        <v>1</v>
      </c>
      <c r="K1316">
        <v>10.07</v>
      </c>
      <c r="L1316">
        <v>4</v>
      </c>
      <c r="M1316">
        <v>6</v>
      </c>
      <c r="N1316">
        <v>25</v>
      </c>
      <c r="O1316" s="31" t="s">
        <v>439</v>
      </c>
      <c r="P1316" s="36" t="s">
        <v>440</v>
      </c>
      <c r="Q1316">
        <v>2</v>
      </c>
      <c r="R1316">
        <v>90</v>
      </c>
      <c r="S1316" s="17" t="s">
        <v>116</v>
      </c>
      <c r="T1316" s="10" t="s">
        <v>498</v>
      </c>
      <c r="U1316">
        <v>4</v>
      </c>
      <c r="V1316">
        <v>4</v>
      </c>
      <c r="W1316">
        <v>6</v>
      </c>
      <c r="AA1316">
        <v>1157</v>
      </c>
      <c r="AB1316" t="s">
        <v>113</v>
      </c>
    </row>
    <row r="1317" spans="1:28" hidden="1" x14ac:dyDescent="0.25">
      <c r="A1317" s="19" t="s">
        <v>318</v>
      </c>
      <c r="B1317" s="16" t="s">
        <v>336</v>
      </c>
      <c r="C1317">
        <v>6.3</v>
      </c>
      <c r="D1317" s="34">
        <v>4</v>
      </c>
      <c r="E1317" s="28" t="str">
        <f>VLOOKUP(U1317, method!$A$1:$B$15, 2, 0)</f>
        <v>中前</v>
      </c>
      <c r="F1317">
        <v>6</v>
      </c>
      <c r="G1317">
        <v>128</v>
      </c>
      <c r="H1317" s="46">
        <v>1000</v>
      </c>
      <c r="I1317" s="18" t="s">
        <v>12</v>
      </c>
      <c r="J1317">
        <v>0</v>
      </c>
      <c r="K1317">
        <v>56.56</v>
      </c>
      <c r="L1317">
        <v>30</v>
      </c>
      <c r="M1317">
        <v>4</v>
      </c>
      <c r="N1317">
        <v>25</v>
      </c>
      <c r="O1317" s="31" t="s">
        <v>451</v>
      </c>
      <c r="P1317" s="35" t="s">
        <v>436</v>
      </c>
      <c r="Q1317">
        <v>2</v>
      </c>
      <c r="R1317">
        <v>90</v>
      </c>
      <c r="S1317" s="17" t="s">
        <v>116</v>
      </c>
      <c r="T1317">
        <v>3</v>
      </c>
      <c r="U1317">
        <v>6</v>
      </c>
      <c r="V1317">
        <v>5</v>
      </c>
      <c r="W1317">
        <v>4</v>
      </c>
      <c r="AA1317">
        <v>1167</v>
      </c>
      <c r="AB1317" t="s">
        <v>113</v>
      </c>
    </row>
    <row r="1318" spans="1:28" hidden="1" x14ac:dyDescent="0.25">
      <c r="A1318" s="19" t="s">
        <v>318</v>
      </c>
      <c r="B1318" s="16" t="s">
        <v>336</v>
      </c>
      <c r="C1318">
        <v>3</v>
      </c>
      <c r="D1318" s="33">
        <v>2</v>
      </c>
      <c r="E1318" s="28" t="str">
        <f>VLOOKUP(U1318, method!$A$1:$B$15, 2, 0)</f>
        <v>中前</v>
      </c>
      <c r="F1318">
        <v>1</v>
      </c>
      <c r="G1318">
        <v>128</v>
      </c>
      <c r="H1318" s="44">
        <v>1200</v>
      </c>
      <c r="I1318" s="14" t="s">
        <v>50</v>
      </c>
      <c r="J1318">
        <v>1</v>
      </c>
      <c r="K1318">
        <v>9.02</v>
      </c>
      <c r="L1318">
        <v>19</v>
      </c>
      <c r="M1318">
        <v>3</v>
      </c>
      <c r="N1318">
        <v>25</v>
      </c>
      <c r="O1318" s="30" t="s">
        <v>445</v>
      </c>
      <c r="P1318" s="35" t="s">
        <v>436</v>
      </c>
      <c r="Q1318">
        <v>2</v>
      </c>
      <c r="R1318">
        <v>89</v>
      </c>
      <c r="S1318" s="17" t="s">
        <v>116</v>
      </c>
      <c r="T1318" s="10" t="s">
        <v>526</v>
      </c>
      <c r="U1318">
        <v>7</v>
      </c>
      <c r="V1318">
        <v>6</v>
      </c>
      <c r="W1318">
        <v>2</v>
      </c>
      <c r="AA1318">
        <v>1173</v>
      </c>
      <c r="AB1318" t="s">
        <v>113</v>
      </c>
    </row>
    <row r="1319" spans="1:28" hidden="1" x14ac:dyDescent="0.25">
      <c r="A1319" s="19" t="s">
        <v>318</v>
      </c>
      <c r="B1319" s="16" t="s">
        <v>336</v>
      </c>
      <c r="C1319">
        <v>3.9</v>
      </c>
      <c r="D1319" s="33">
        <v>1</v>
      </c>
      <c r="E1319" s="26" t="str">
        <f>VLOOKUP(U1319, method!$A$1:$B$15, 2, 0)</f>
        <v>放頭</v>
      </c>
      <c r="F1319">
        <v>5</v>
      </c>
      <c r="G1319">
        <v>134</v>
      </c>
      <c r="H1319" s="44">
        <v>1200</v>
      </c>
      <c r="I1319" s="24" t="s">
        <v>146</v>
      </c>
      <c r="J1319">
        <v>1</v>
      </c>
      <c r="K1319">
        <v>9.26</v>
      </c>
      <c r="L1319">
        <v>26</v>
      </c>
      <c r="M1319">
        <v>2</v>
      </c>
      <c r="N1319">
        <v>25</v>
      </c>
      <c r="O1319" s="31" t="s">
        <v>435</v>
      </c>
      <c r="P1319" s="35" t="s">
        <v>455</v>
      </c>
      <c r="Q1319">
        <v>3</v>
      </c>
      <c r="R1319">
        <v>82</v>
      </c>
      <c r="S1319" s="17" t="s">
        <v>116</v>
      </c>
      <c r="T1319" s="10" t="s">
        <v>526</v>
      </c>
      <c r="U1319">
        <v>2</v>
      </c>
      <c r="V1319">
        <v>2</v>
      </c>
      <c r="W1319">
        <v>1</v>
      </c>
      <c r="AA1319">
        <v>1152</v>
      </c>
      <c r="AB1319" t="s">
        <v>113</v>
      </c>
    </row>
    <row r="1320" spans="1:28" hidden="1" x14ac:dyDescent="0.25">
      <c r="A1320" s="19" t="s">
        <v>318</v>
      </c>
      <c r="B1320" s="16" t="s">
        <v>336</v>
      </c>
      <c r="C1320">
        <v>11</v>
      </c>
      <c r="D1320">
        <v>9</v>
      </c>
      <c r="E1320" s="26" t="str">
        <f>VLOOKUP(U1320, method!$A$1:$B$15, 2, 0)</f>
        <v>放頭</v>
      </c>
      <c r="F1320">
        <v>8</v>
      </c>
      <c r="G1320">
        <v>116</v>
      </c>
      <c r="H1320" s="46">
        <v>1400</v>
      </c>
      <c r="I1320" s="22" t="s">
        <v>415</v>
      </c>
      <c r="J1320">
        <v>1</v>
      </c>
      <c r="K1320">
        <v>21.67</v>
      </c>
      <c r="L1320">
        <v>31</v>
      </c>
      <c r="M1320">
        <v>1</v>
      </c>
      <c r="N1320">
        <v>25</v>
      </c>
      <c r="O1320" t="s">
        <v>469</v>
      </c>
      <c r="P1320" s="35" t="s">
        <v>455</v>
      </c>
      <c r="Q1320">
        <v>2</v>
      </c>
      <c r="R1320">
        <v>82</v>
      </c>
      <c r="S1320" s="17" t="s">
        <v>116</v>
      </c>
      <c r="T1320" s="10" t="s">
        <v>498</v>
      </c>
      <c r="U1320">
        <v>1</v>
      </c>
      <c r="V1320">
        <v>2</v>
      </c>
      <c r="W1320">
        <v>2</v>
      </c>
      <c r="X1320">
        <v>9</v>
      </c>
      <c r="AA1320">
        <v>1175</v>
      </c>
      <c r="AB1320" t="s">
        <v>113</v>
      </c>
    </row>
    <row r="1321" spans="1:28" hidden="1" x14ac:dyDescent="0.25">
      <c r="A1321" s="19" t="s">
        <v>318</v>
      </c>
      <c r="B1321" s="16" t="s">
        <v>336</v>
      </c>
      <c r="C1321">
        <v>3.4</v>
      </c>
      <c r="D1321" s="33">
        <v>2</v>
      </c>
      <c r="E1321" s="26" t="str">
        <f>VLOOKUP(U1321, method!$A$1:$B$15, 2, 0)</f>
        <v>放頭</v>
      </c>
      <c r="F1321">
        <v>7</v>
      </c>
      <c r="G1321">
        <v>135</v>
      </c>
      <c r="H1321" s="44">
        <v>1200</v>
      </c>
      <c r="I1321" s="18" t="s">
        <v>12</v>
      </c>
      <c r="J1321">
        <v>1</v>
      </c>
      <c r="K1321">
        <v>10.25</v>
      </c>
      <c r="L1321">
        <v>15</v>
      </c>
      <c r="M1321">
        <v>1</v>
      </c>
      <c r="N1321">
        <v>25</v>
      </c>
      <c r="O1321" s="30" t="s">
        <v>445</v>
      </c>
      <c r="P1321" s="35" t="s">
        <v>455</v>
      </c>
      <c r="Q1321">
        <v>3</v>
      </c>
      <c r="R1321">
        <v>80</v>
      </c>
      <c r="S1321" s="17" t="s">
        <v>116</v>
      </c>
      <c r="T1321" s="10" t="s">
        <v>613</v>
      </c>
      <c r="U1321">
        <v>1</v>
      </c>
      <c r="V1321">
        <v>1</v>
      </c>
      <c r="W1321">
        <v>2</v>
      </c>
      <c r="AA1321">
        <v>1178</v>
      </c>
      <c r="AB1321" t="s">
        <v>113</v>
      </c>
    </row>
    <row r="1322" spans="1:28" hidden="1" x14ac:dyDescent="0.25">
      <c r="A1322" s="19" t="s">
        <v>318</v>
      </c>
      <c r="B1322" s="16" t="s">
        <v>336</v>
      </c>
      <c r="C1322">
        <v>3</v>
      </c>
      <c r="D1322" s="33">
        <v>1</v>
      </c>
      <c r="E1322" s="26" t="str">
        <f>VLOOKUP(U1322, method!$A$1:$B$15, 2, 0)</f>
        <v>放頭</v>
      </c>
      <c r="F1322">
        <v>9</v>
      </c>
      <c r="G1322">
        <v>130</v>
      </c>
      <c r="H1322" s="44">
        <v>1200</v>
      </c>
      <c r="I1322" s="18" t="s">
        <v>12</v>
      </c>
      <c r="J1322">
        <v>1</v>
      </c>
      <c r="K1322">
        <v>9.15</v>
      </c>
      <c r="L1322">
        <v>26</v>
      </c>
      <c r="M1322">
        <v>12</v>
      </c>
      <c r="N1322">
        <v>24</v>
      </c>
      <c r="O1322" s="31" t="s">
        <v>451</v>
      </c>
      <c r="P1322" s="35" t="s">
        <v>455</v>
      </c>
      <c r="Q1322">
        <v>3</v>
      </c>
      <c r="R1322">
        <v>73</v>
      </c>
      <c r="S1322" s="17" t="s">
        <v>116</v>
      </c>
      <c r="T1322" s="10" t="s">
        <v>613</v>
      </c>
      <c r="U1322">
        <v>2</v>
      </c>
      <c r="V1322">
        <v>2</v>
      </c>
      <c r="W1322">
        <v>1</v>
      </c>
      <c r="AA1322">
        <v>1171</v>
      </c>
      <c r="AB1322" t="s">
        <v>113</v>
      </c>
    </row>
    <row r="1323" spans="1:28" hidden="1" x14ac:dyDescent="0.25">
      <c r="A1323" s="19" t="s">
        <v>318</v>
      </c>
      <c r="B1323" s="16" t="s">
        <v>336</v>
      </c>
      <c r="C1323">
        <v>6.8</v>
      </c>
      <c r="D1323" s="33">
        <v>1</v>
      </c>
      <c r="E1323" s="28" t="str">
        <f>VLOOKUP(U1323, method!$A$1:$B$15, 2, 0)</f>
        <v>中前</v>
      </c>
      <c r="F1323">
        <v>12</v>
      </c>
      <c r="G1323">
        <v>121</v>
      </c>
      <c r="H1323" s="44">
        <v>1200</v>
      </c>
      <c r="I1323" s="23" t="s">
        <v>403</v>
      </c>
      <c r="J1323">
        <v>1</v>
      </c>
      <c r="K1323">
        <v>9.5</v>
      </c>
      <c r="L1323">
        <v>4</v>
      </c>
      <c r="M1323">
        <v>12</v>
      </c>
      <c r="N1323">
        <v>24</v>
      </c>
      <c r="O1323" s="31" t="s">
        <v>439</v>
      </c>
      <c r="P1323" s="35" t="s">
        <v>455</v>
      </c>
      <c r="Q1323">
        <v>3</v>
      </c>
      <c r="R1323">
        <v>64</v>
      </c>
      <c r="S1323" s="17" t="s">
        <v>116</v>
      </c>
      <c r="T1323" s="10" t="s">
        <v>552</v>
      </c>
      <c r="U1323">
        <v>4</v>
      </c>
      <c r="V1323">
        <v>3</v>
      </c>
      <c r="W1323">
        <v>1</v>
      </c>
      <c r="AA1323">
        <v>1176</v>
      </c>
      <c r="AB1323" t="s">
        <v>113</v>
      </c>
    </row>
    <row r="1324" spans="1:28" hidden="1" x14ac:dyDescent="0.25">
      <c r="A1324" s="19" t="s">
        <v>318</v>
      </c>
      <c r="B1324" s="16" t="s">
        <v>336</v>
      </c>
      <c r="C1324">
        <v>16</v>
      </c>
      <c r="D1324" s="34">
        <v>4</v>
      </c>
      <c r="E1324" s="26" t="str">
        <f>VLOOKUP(U1324, method!$A$1:$B$15, 2, 0)</f>
        <v>放頭</v>
      </c>
      <c r="F1324">
        <v>9</v>
      </c>
      <c r="G1324">
        <v>117</v>
      </c>
      <c r="H1324" s="44">
        <v>1200</v>
      </c>
      <c r="I1324" s="23" t="s">
        <v>39</v>
      </c>
      <c r="J1324">
        <v>1</v>
      </c>
      <c r="K1324">
        <v>8.9499999999999993</v>
      </c>
      <c r="L1324">
        <v>24</v>
      </c>
      <c r="M1324">
        <v>11</v>
      </c>
      <c r="N1324">
        <v>24</v>
      </c>
      <c r="O1324" t="s">
        <v>532</v>
      </c>
      <c r="P1324" s="35" t="s">
        <v>436</v>
      </c>
      <c r="Q1324">
        <v>3</v>
      </c>
      <c r="R1324">
        <v>64</v>
      </c>
      <c r="S1324" s="17" t="s">
        <v>116</v>
      </c>
      <c r="T1324">
        <v>3</v>
      </c>
      <c r="U1324">
        <v>2</v>
      </c>
      <c r="V1324">
        <v>2</v>
      </c>
      <c r="W1324">
        <v>4</v>
      </c>
      <c r="AA1324">
        <v>1162</v>
      </c>
      <c r="AB1324" t="s">
        <v>113</v>
      </c>
    </row>
    <row r="1325" spans="1:28" hidden="1" x14ac:dyDescent="0.25">
      <c r="A1325" s="19" t="s">
        <v>318</v>
      </c>
      <c r="B1325" s="16" t="s">
        <v>336</v>
      </c>
      <c r="C1325">
        <v>2.5</v>
      </c>
      <c r="D1325" s="34">
        <v>5</v>
      </c>
      <c r="E1325" s="28" t="str">
        <f>VLOOKUP(U1325, method!$A$1:$B$15, 2, 0)</f>
        <v>中前</v>
      </c>
      <c r="F1325">
        <v>8</v>
      </c>
      <c r="G1325">
        <v>120</v>
      </c>
      <c r="H1325" s="44">
        <v>1200</v>
      </c>
      <c r="I1325" s="18" t="s">
        <v>12</v>
      </c>
      <c r="J1325">
        <v>1</v>
      </c>
      <c r="K1325">
        <v>9.6999999999999993</v>
      </c>
      <c r="L1325">
        <v>6</v>
      </c>
      <c r="M1325">
        <v>11</v>
      </c>
      <c r="N1325">
        <v>24</v>
      </c>
      <c r="O1325" s="31" t="s">
        <v>439</v>
      </c>
      <c r="P1325" s="35" t="s">
        <v>455</v>
      </c>
      <c r="Q1325">
        <v>3</v>
      </c>
      <c r="R1325">
        <v>64</v>
      </c>
      <c r="S1325" s="17" t="s">
        <v>116</v>
      </c>
      <c r="T1325" s="10" t="s">
        <v>526</v>
      </c>
      <c r="U1325">
        <v>5</v>
      </c>
      <c r="V1325">
        <v>5</v>
      </c>
      <c r="W1325">
        <v>5</v>
      </c>
      <c r="AA1325">
        <v>1170</v>
      </c>
      <c r="AB1325" t="s">
        <v>113</v>
      </c>
    </row>
    <row r="1326" spans="1:28" hidden="1" x14ac:dyDescent="0.25">
      <c r="A1326" s="19" t="s">
        <v>318</v>
      </c>
      <c r="B1326" s="16" t="s">
        <v>336</v>
      </c>
      <c r="C1326">
        <v>2.2999999999999998</v>
      </c>
      <c r="D1326" s="33">
        <v>1</v>
      </c>
      <c r="E1326" s="26" t="str">
        <f>VLOOKUP(U1326, method!$A$1:$B$15, 2, 0)</f>
        <v>放頭</v>
      </c>
      <c r="F1326">
        <v>8</v>
      </c>
      <c r="G1326">
        <v>128</v>
      </c>
      <c r="H1326" s="44">
        <v>1200</v>
      </c>
      <c r="I1326" s="18" t="s">
        <v>12</v>
      </c>
      <c r="J1326">
        <v>1</v>
      </c>
      <c r="K1326">
        <v>10</v>
      </c>
      <c r="L1326">
        <v>9</v>
      </c>
      <c r="M1326">
        <v>10</v>
      </c>
      <c r="N1326">
        <v>24</v>
      </c>
      <c r="O1326" s="31" t="s">
        <v>439</v>
      </c>
      <c r="P1326" s="35" t="s">
        <v>455</v>
      </c>
      <c r="Q1326">
        <v>4</v>
      </c>
      <c r="R1326">
        <v>53</v>
      </c>
      <c r="S1326" s="17" t="s">
        <v>116</v>
      </c>
      <c r="T1326" t="s">
        <v>519</v>
      </c>
      <c r="U1326">
        <v>2</v>
      </c>
      <c r="V1326">
        <v>2</v>
      </c>
      <c r="W1326">
        <v>1</v>
      </c>
      <c r="AA1326">
        <v>1168</v>
      </c>
      <c r="AB1326" t="s">
        <v>113</v>
      </c>
    </row>
    <row r="1327" spans="1:28" hidden="1" x14ac:dyDescent="0.25">
      <c r="A1327" s="19" t="s">
        <v>318</v>
      </c>
      <c r="B1327" s="16" t="s">
        <v>336</v>
      </c>
      <c r="C1327">
        <v>4.2</v>
      </c>
      <c r="D1327" s="34">
        <v>4</v>
      </c>
      <c r="E1327" s="26" t="str">
        <f>VLOOKUP(U1327, method!$A$1:$B$15, 2, 0)</f>
        <v>放頭</v>
      </c>
      <c r="F1327">
        <v>10</v>
      </c>
      <c r="G1327">
        <v>128</v>
      </c>
      <c r="H1327" s="44">
        <v>1200</v>
      </c>
      <c r="I1327" s="18" t="s">
        <v>12</v>
      </c>
      <c r="J1327">
        <v>1</v>
      </c>
      <c r="K1327">
        <v>10.1</v>
      </c>
      <c r="L1327">
        <v>25</v>
      </c>
      <c r="M1327">
        <v>9</v>
      </c>
      <c r="N1327">
        <v>24</v>
      </c>
      <c r="O1327" s="31" t="s">
        <v>435</v>
      </c>
      <c r="P1327" s="35" t="s">
        <v>455</v>
      </c>
      <c r="Q1327">
        <v>4</v>
      </c>
      <c r="R1327">
        <v>53</v>
      </c>
      <c r="S1327" s="17" t="s">
        <v>116</v>
      </c>
      <c r="T1327" s="10">
        <v>1</v>
      </c>
      <c r="U1327">
        <v>1</v>
      </c>
      <c r="V1327">
        <v>1</v>
      </c>
      <c r="W1327">
        <v>4</v>
      </c>
      <c r="AA1327">
        <v>1171</v>
      </c>
      <c r="AB1327" t="s">
        <v>113</v>
      </c>
    </row>
    <row r="1328" spans="1:28" hidden="1" x14ac:dyDescent="0.25">
      <c r="A1328" s="19" t="s">
        <v>318</v>
      </c>
      <c r="B1328" s="16" t="s">
        <v>336</v>
      </c>
      <c r="C1328">
        <v>4.9000000000000004</v>
      </c>
      <c r="D1328" s="33">
        <v>3</v>
      </c>
      <c r="E1328" s="26" t="str">
        <f>VLOOKUP(U1328, method!$A$1:$B$15, 2, 0)</f>
        <v>放頭</v>
      </c>
      <c r="F1328">
        <v>4</v>
      </c>
      <c r="G1328">
        <v>128</v>
      </c>
      <c r="H1328" s="44">
        <v>1200</v>
      </c>
      <c r="I1328" s="24" t="s">
        <v>389</v>
      </c>
      <c r="J1328">
        <v>1</v>
      </c>
      <c r="K1328">
        <v>10.95</v>
      </c>
      <c r="L1328">
        <v>11</v>
      </c>
      <c r="M1328">
        <v>9</v>
      </c>
      <c r="N1328">
        <v>24</v>
      </c>
      <c r="O1328" s="31" t="s">
        <v>439</v>
      </c>
      <c r="P1328" s="35" t="s">
        <v>455</v>
      </c>
      <c r="Q1328">
        <v>4</v>
      </c>
      <c r="R1328">
        <v>53</v>
      </c>
      <c r="S1328" s="17" t="s">
        <v>116</v>
      </c>
      <c r="T1328" t="s">
        <v>536</v>
      </c>
      <c r="U1328">
        <v>3</v>
      </c>
      <c r="V1328">
        <v>4</v>
      </c>
      <c r="W1328">
        <v>3</v>
      </c>
      <c r="AA1328">
        <v>1166</v>
      </c>
      <c r="AB1328" t="s">
        <v>819</v>
      </c>
    </row>
    <row r="1329" spans="1:28" hidden="1" x14ac:dyDescent="0.25">
      <c r="A1329" s="19" t="s">
        <v>318</v>
      </c>
      <c r="B1329" s="16" t="s">
        <v>336</v>
      </c>
      <c r="C1329">
        <v>6.4</v>
      </c>
      <c r="D1329" s="33">
        <v>3</v>
      </c>
      <c r="E1329" s="28" t="str">
        <f>VLOOKUP(U1329, method!$A$1:$B$15, 2, 0)</f>
        <v>中前</v>
      </c>
      <c r="F1329">
        <v>10</v>
      </c>
      <c r="G1329">
        <v>130</v>
      </c>
      <c r="H1329" s="44">
        <v>1200</v>
      </c>
      <c r="I1329" s="20" t="s">
        <v>56</v>
      </c>
      <c r="J1329">
        <v>1</v>
      </c>
      <c r="K1329">
        <v>10.06</v>
      </c>
      <c r="L1329">
        <v>4</v>
      </c>
      <c r="M1329">
        <v>7</v>
      </c>
      <c r="N1329">
        <v>24</v>
      </c>
      <c r="O1329" s="31" t="s">
        <v>439</v>
      </c>
      <c r="P1329" s="35" t="s">
        <v>455</v>
      </c>
      <c r="Q1329">
        <v>4</v>
      </c>
      <c r="R1329">
        <v>53</v>
      </c>
      <c r="S1329" s="17" t="s">
        <v>116</v>
      </c>
      <c r="T1329" s="10" t="s">
        <v>452</v>
      </c>
      <c r="U1329">
        <v>4</v>
      </c>
      <c r="V1329">
        <v>4</v>
      </c>
      <c r="W1329">
        <v>3</v>
      </c>
      <c r="AA1329">
        <v>1180</v>
      </c>
      <c r="AB1329" t="s">
        <v>227</v>
      </c>
    </row>
    <row r="1330" spans="1:28" hidden="1" x14ac:dyDescent="0.25">
      <c r="A1330" s="19" t="s">
        <v>318</v>
      </c>
      <c r="B1330" s="16" t="s">
        <v>336</v>
      </c>
      <c r="C1330">
        <v>5.2</v>
      </c>
      <c r="D1330">
        <v>7</v>
      </c>
      <c r="E1330" s="27" t="str">
        <f>VLOOKUP(U1330, method!$A$1:$B$15, 2, 0)</f>
        <v>中後</v>
      </c>
      <c r="F1330">
        <v>1</v>
      </c>
      <c r="G1330">
        <v>128</v>
      </c>
      <c r="H1330" s="46">
        <v>1000</v>
      </c>
      <c r="I1330" s="19" t="s">
        <v>388</v>
      </c>
      <c r="J1330">
        <v>0</v>
      </c>
      <c r="K1330">
        <v>57.4</v>
      </c>
      <c r="L1330">
        <v>8</v>
      </c>
      <c r="M1330">
        <v>6</v>
      </c>
      <c r="N1330">
        <v>24</v>
      </c>
      <c r="O1330" t="s">
        <v>532</v>
      </c>
      <c r="P1330" s="35" t="s">
        <v>455</v>
      </c>
      <c r="Q1330">
        <v>4</v>
      </c>
      <c r="R1330">
        <v>53</v>
      </c>
      <c r="S1330" s="17" t="s">
        <v>116</v>
      </c>
      <c r="T1330" t="s">
        <v>637</v>
      </c>
      <c r="U1330">
        <v>8</v>
      </c>
      <c r="V1330">
        <v>5</v>
      </c>
      <c r="W1330">
        <v>7</v>
      </c>
      <c r="AA1330">
        <v>1179</v>
      </c>
      <c r="AB1330" t="s">
        <v>463</v>
      </c>
    </row>
    <row r="1331" spans="1:28" hidden="1" x14ac:dyDescent="0.25">
      <c r="A1331" s="19" t="s">
        <v>318</v>
      </c>
      <c r="B1331" s="16" t="s">
        <v>336</v>
      </c>
      <c r="C1331">
        <v>18</v>
      </c>
      <c r="D1331" s="33">
        <v>2</v>
      </c>
      <c r="E1331" s="28" t="str">
        <f>VLOOKUP(U1331, method!$A$1:$B$15, 2, 0)</f>
        <v>中前</v>
      </c>
      <c r="F1331">
        <v>5</v>
      </c>
      <c r="G1331">
        <v>127</v>
      </c>
      <c r="H1331" s="46">
        <v>1000</v>
      </c>
      <c r="I1331" s="19" t="s">
        <v>388</v>
      </c>
      <c r="J1331">
        <v>0</v>
      </c>
      <c r="K1331">
        <v>56.31</v>
      </c>
      <c r="L1331">
        <v>26</v>
      </c>
      <c r="M1331">
        <v>5</v>
      </c>
      <c r="N1331">
        <v>24</v>
      </c>
      <c r="O1331" t="s">
        <v>545</v>
      </c>
      <c r="P1331" s="35" t="s">
        <v>455</v>
      </c>
      <c r="Q1331">
        <v>4</v>
      </c>
      <c r="R1331">
        <v>52</v>
      </c>
      <c r="S1331" s="17" t="s">
        <v>116</v>
      </c>
      <c r="T1331" s="10" t="s">
        <v>526</v>
      </c>
      <c r="U1331">
        <v>6</v>
      </c>
      <c r="V1331">
        <v>5</v>
      </c>
      <c r="W1331">
        <v>2</v>
      </c>
      <c r="AA1331">
        <v>1166</v>
      </c>
      <c r="AB1331" t="s">
        <v>463</v>
      </c>
    </row>
    <row r="1332" spans="1:28" hidden="1" x14ac:dyDescent="0.25">
      <c r="A1332" s="19" t="s">
        <v>318</v>
      </c>
      <c r="B1332" s="17" t="s">
        <v>339</v>
      </c>
      <c r="C1332">
        <v>10</v>
      </c>
      <c r="D1332">
        <v>7</v>
      </c>
      <c r="E1332" s="28" t="str">
        <f>VLOOKUP(U1332, method!$A$1:$B$15, 2, 0)</f>
        <v>中前</v>
      </c>
      <c r="F1332">
        <v>4</v>
      </c>
      <c r="G1332">
        <v>120</v>
      </c>
      <c r="H1332" s="46">
        <v>1000</v>
      </c>
      <c r="I1332" s="25" t="s">
        <v>26</v>
      </c>
      <c r="J1332">
        <v>0</v>
      </c>
      <c r="K1332">
        <v>57.01</v>
      </c>
      <c r="L1332">
        <v>28</v>
      </c>
      <c r="M1332">
        <v>6</v>
      </c>
      <c r="N1332">
        <v>25</v>
      </c>
      <c r="O1332" t="s">
        <v>551</v>
      </c>
      <c r="P1332" s="35" t="s">
        <v>455</v>
      </c>
      <c r="Q1332">
        <v>1</v>
      </c>
      <c r="R1332">
        <v>90</v>
      </c>
      <c r="S1332" s="21" t="s">
        <v>126</v>
      </c>
      <c r="T1332" t="s">
        <v>562</v>
      </c>
      <c r="U1332">
        <v>7</v>
      </c>
      <c r="V1332">
        <v>8</v>
      </c>
      <c r="W1332">
        <v>7</v>
      </c>
      <c r="AA1332">
        <v>1174</v>
      </c>
      <c r="AB1332" t="s">
        <v>100</v>
      </c>
    </row>
    <row r="1333" spans="1:28" hidden="1" x14ac:dyDescent="0.25">
      <c r="A1333" s="19" t="s">
        <v>318</v>
      </c>
      <c r="B1333" s="17" t="s">
        <v>339</v>
      </c>
      <c r="C1333">
        <v>10</v>
      </c>
      <c r="D1333">
        <v>11</v>
      </c>
      <c r="E1333" s="27" t="str">
        <f>VLOOKUP(U1333, method!$A$1:$B$15, 2, 0)</f>
        <v>中後</v>
      </c>
      <c r="F1333">
        <v>7</v>
      </c>
      <c r="G1333">
        <v>130</v>
      </c>
      <c r="H1333" s="44">
        <v>1200</v>
      </c>
      <c r="I1333" s="15" t="s">
        <v>391</v>
      </c>
      <c r="J1333">
        <v>1</v>
      </c>
      <c r="K1333">
        <v>9.85</v>
      </c>
      <c r="L1333">
        <v>19</v>
      </c>
      <c r="M1333">
        <v>3</v>
      </c>
      <c r="N1333">
        <v>25</v>
      </c>
      <c r="O1333" s="30" t="s">
        <v>445</v>
      </c>
      <c r="P1333" s="35" t="s">
        <v>436</v>
      </c>
      <c r="Q1333">
        <v>2</v>
      </c>
      <c r="R1333">
        <v>91</v>
      </c>
      <c r="S1333" s="21" t="s">
        <v>126</v>
      </c>
      <c r="T1333" t="s">
        <v>473</v>
      </c>
      <c r="U1333">
        <v>9</v>
      </c>
      <c r="V1333">
        <v>8</v>
      </c>
      <c r="W1333">
        <v>11</v>
      </c>
      <c r="AA1333">
        <v>1219</v>
      </c>
      <c r="AB1333" t="s">
        <v>463</v>
      </c>
    </row>
    <row r="1334" spans="1:28" hidden="1" x14ac:dyDescent="0.25">
      <c r="A1334" s="19" t="s">
        <v>318</v>
      </c>
      <c r="B1334" s="17" t="s">
        <v>339</v>
      </c>
      <c r="C1334">
        <v>4.5999999999999996</v>
      </c>
      <c r="D1334" s="33">
        <v>3</v>
      </c>
      <c r="E1334" s="28" t="str">
        <f>VLOOKUP(U1334, method!$A$1:$B$15, 2, 0)</f>
        <v>中前</v>
      </c>
      <c r="F1334">
        <v>8</v>
      </c>
      <c r="G1334">
        <v>126</v>
      </c>
      <c r="H1334" s="46">
        <v>1000</v>
      </c>
      <c r="I1334" s="15" t="s">
        <v>391</v>
      </c>
      <c r="J1334">
        <v>0</v>
      </c>
      <c r="K1334">
        <v>56.64</v>
      </c>
      <c r="L1334">
        <v>23</v>
      </c>
      <c r="M1334">
        <v>2</v>
      </c>
      <c r="N1334">
        <v>25</v>
      </c>
      <c r="O1334" t="s">
        <v>545</v>
      </c>
      <c r="P1334" s="35" t="s">
        <v>455</v>
      </c>
      <c r="Q1334">
        <v>2</v>
      </c>
      <c r="R1334">
        <v>91</v>
      </c>
      <c r="S1334" s="21" t="s">
        <v>126</v>
      </c>
      <c r="T1334" s="10" t="s">
        <v>452</v>
      </c>
      <c r="U1334">
        <v>6</v>
      </c>
      <c r="V1334">
        <v>6</v>
      </c>
      <c r="W1334">
        <v>3</v>
      </c>
      <c r="AA1334">
        <v>1221</v>
      </c>
      <c r="AB1334" t="s">
        <v>463</v>
      </c>
    </row>
    <row r="1335" spans="1:28" hidden="1" x14ac:dyDescent="0.25">
      <c r="A1335" s="19" t="s">
        <v>318</v>
      </c>
      <c r="B1335" s="17" t="s">
        <v>339</v>
      </c>
      <c r="C1335">
        <v>3.3</v>
      </c>
      <c r="D1335" s="33">
        <v>2</v>
      </c>
      <c r="E1335" s="26" t="str">
        <f>VLOOKUP(U1335, method!$A$1:$B$15, 2, 0)</f>
        <v>放頭</v>
      </c>
      <c r="F1335">
        <v>3</v>
      </c>
      <c r="G1335">
        <v>124</v>
      </c>
      <c r="H1335" s="44">
        <v>1200</v>
      </c>
      <c r="I1335" s="16" t="s">
        <v>71</v>
      </c>
      <c r="J1335">
        <v>1</v>
      </c>
      <c r="K1335">
        <v>9.99</v>
      </c>
      <c r="L1335">
        <v>12</v>
      </c>
      <c r="M1335">
        <v>2</v>
      </c>
      <c r="N1335">
        <v>25</v>
      </c>
      <c r="O1335" t="s">
        <v>511</v>
      </c>
      <c r="P1335" s="36" t="s">
        <v>603</v>
      </c>
      <c r="Q1335">
        <v>2</v>
      </c>
      <c r="R1335">
        <v>89</v>
      </c>
      <c r="S1335" s="21" t="s">
        <v>126</v>
      </c>
      <c r="T1335" s="10" t="s">
        <v>613</v>
      </c>
      <c r="U1335">
        <v>3</v>
      </c>
      <c r="V1335">
        <v>1</v>
      </c>
      <c r="W1335">
        <v>2</v>
      </c>
      <c r="AA1335">
        <v>1223</v>
      </c>
      <c r="AB1335" t="s">
        <v>463</v>
      </c>
    </row>
    <row r="1336" spans="1:28" hidden="1" x14ac:dyDescent="0.25">
      <c r="A1336" s="19" t="s">
        <v>318</v>
      </c>
      <c r="B1336" s="17" t="s">
        <v>339</v>
      </c>
      <c r="C1336">
        <v>6.1</v>
      </c>
      <c r="D1336" s="33">
        <v>3</v>
      </c>
      <c r="E1336" s="28" t="str">
        <f>VLOOKUP(U1336, method!$A$1:$B$15, 2, 0)</f>
        <v>中前</v>
      </c>
      <c r="F1336">
        <v>5</v>
      </c>
      <c r="G1336">
        <v>127</v>
      </c>
      <c r="H1336" s="44">
        <v>1200</v>
      </c>
      <c r="I1336" s="15" t="s">
        <v>391</v>
      </c>
      <c r="J1336">
        <v>1</v>
      </c>
      <c r="K1336">
        <v>9.42</v>
      </c>
      <c r="L1336">
        <v>26</v>
      </c>
      <c r="M1336">
        <v>1</v>
      </c>
      <c r="N1336">
        <v>25</v>
      </c>
      <c r="O1336" t="s">
        <v>491</v>
      </c>
      <c r="P1336" s="35" t="s">
        <v>455</v>
      </c>
      <c r="Q1336">
        <v>2</v>
      </c>
      <c r="R1336">
        <v>88</v>
      </c>
      <c r="S1336" s="21" t="s">
        <v>126</v>
      </c>
      <c r="T1336" s="10" t="s">
        <v>376</v>
      </c>
      <c r="U1336">
        <v>4</v>
      </c>
      <c r="V1336">
        <v>3</v>
      </c>
      <c r="W1336">
        <v>3</v>
      </c>
      <c r="AA1336">
        <v>1220</v>
      </c>
      <c r="AB1336" t="s">
        <v>463</v>
      </c>
    </row>
    <row r="1337" spans="1:28" hidden="1" x14ac:dyDescent="0.25">
      <c r="A1337" s="19" t="s">
        <v>318</v>
      </c>
      <c r="B1337" s="17" t="s">
        <v>339</v>
      </c>
      <c r="C1337">
        <v>13</v>
      </c>
      <c r="D1337">
        <v>6</v>
      </c>
      <c r="E1337" s="26" t="str">
        <f>VLOOKUP(U1337, method!$A$1:$B$15, 2, 0)</f>
        <v>放頭</v>
      </c>
      <c r="F1337">
        <v>9</v>
      </c>
      <c r="G1337">
        <v>121</v>
      </c>
      <c r="H1337" s="44">
        <v>1200</v>
      </c>
      <c r="I1337" s="15" t="s">
        <v>391</v>
      </c>
      <c r="J1337">
        <v>1</v>
      </c>
      <c r="K1337">
        <v>8.83</v>
      </c>
      <c r="L1337">
        <v>5</v>
      </c>
      <c r="M1337">
        <v>1</v>
      </c>
      <c r="N1337">
        <v>25</v>
      </c>
      <c r="O1337" t="s">
        <v>631</v>
      </c>
      <c r="P1337" s="35" t="s">
        <v>455</v>
      </c>
      <c r="Q1337">
        <v>2</v>
      </c>
      <c r="R1337">
        <v>88</v>
      </c>
      <c r="S1337" s="21" t="s">
        <v>126</v>
      </c>
      <c r="T1337" t="s">
        <v>529</v>
      </c>
      <c r="U1337">
        <v>1</v>
      </c>
      <c r="V1337">
        <v>1</v>
      </c>
      <c r="W1337">
        <v>6</v>
      </c>
      <c r="AA1337">
        <v>1215</v>
      </c>
      <c r="AB1337" t="s">
        <v>463</v>
      </c>
    </row>
    <row r="1338" spans="1:28" hidden="1" x14ac:dyDescent="0.25">
      <c r="A1338" s="19" t="s">
        <v>318</v>
      </c>
      <c r="B1338" s="17" t="s">
        <v>339</v>
      </c>
      <c r="C1338">
        <v>2.8</v>
      </c>
      <c r="D1338" s="33">
        <v>1</v>
      </c>
      <c r="E1338" s="26" t="str">
        <f>VLOOKUP(U1338, method!$A$1:$B$15, 2, 0)</f>
        <v>放頭</v>
      </c>
      <c r="F1338">
        <v>2</v>
      </c>
      <c r="G1338">
        <v>133</v>
      </c>
      <c r="H1338" s="44">
        <v>1200</v>
      </c>
      <c r="I1338" s="15" t="s">
        <v>391</v>
      </c>
      <c r="J1338">
        <v>1</v>
      </c>
      <c r="K1338">
        <v>8.4</v>
      </c>
      <c r="L1338">
        <v>29</v>
      </c>
      <c r="M1338">
        <v>12</v>
      </c>
      <c r="N1338">
        <v>24</v>
      </c>
      <c r="O1338" t="s">
        <v>511</v>
      </c>
      <c r="P1338" s="35" t="s">
        <v>455</v>
      </c>
      <c r="Q1338">
        <v>3</v>
      </c>
      <c r="R1338">
        <v>82</v>
      </c>
      <c r="S1338" s="21" t="s">
        <v>126</v>
      </c>
      <c r="T1338" s="10" t="s">
        <v>539</v>
      </c>
      <c r="U1338">
        <v>3</v>
      </c>
      <c r="V1338">
        <v>2</v>
      </c>
      <c r="W1338">
        <v>1</v>
      </c>
      <c r="AA1338">
        <v>1222</v>
      </c>
      <c r="AB1338" t="s">
        <v>463</v>
      </c>
    </row>
    <row r="1339" spans="1:28" hidden="1" x14ac:dyDescent="0.25">
      <c r="A1339" s="19" t="s">
        <v>318</v>
      </c>
      <c r="B1339" s="17" t="s">
        <v>339</v>
      </c>
      <c r="C1339">
        <v>4.8</v>
      </c>
      <c r="D1339" s="33">
        <v>2</v>
      </c>
      <c r="E1339" s="28" t="str">
        <f>VLOOKUP(U1339, method!$A$1:$B$15, 2, 0)</f>
        <v>中前</v>
      </c>
      <c r="F1339">
        <v>5</v>
      </c>
      <c r="G1339">
        <v>114</v>
      </c>
      <c r="H1339" s="44">
        <v>1200</v>
      </c>
      <c r="I1339" s="23" t="s">
        <v>39</v>
      </c>
      <c r="J1339">
        <v>1</v>
      </c>
      <c r="K1339">
        <v>8.43</v>
      </c>
      <c r="L1339">
        <v>1</v>
      </c>
      <c r="M1339">
        <v>12</v>
      </c>
      <c r="N1339">
        <v>24</v>
      </c>
      <c r="O1339" t="s">
        <v>511</v>
      </c>
      <c r="P1339" s="35" t="s">
        <v>455</v>
      </c>
      <c r="Q1339">
        <v>2</v>
      </c>
      <c r="R1339">
        <v>80</v>
      </c>
      <c r="S1339" s="21" t="s">
        <v>126</v>
      </c>
      <c r="T1339" s="10" t="s">
        <v>488</v>
      </c>
      <c r="U1339">
        <v>6</v>
      </c>
      <c r="V1339">
        <v>4</v>
      </c>
      <c r="W1339">
        <v>2</v>
      </c>
      <c r="AA1339">
        <v>1212</v>
      </c>
      <c r="AB1339" t="s">
        <v>463</v>
      </c>
    </row>
    <row r="1340" spans="1:28" hidden="1" x14ac:dyDescent="0.25">
      <c r="A1340" s="19" t="s">
        <v>318</v>
      </c>
      <c r="B1340" s="17" t="s">
        <v>339</v>
      </c>
      <c r="C1340">
        <v>6.1</v>
      </c>
      <c r="D1340" s="33">
        <v>3</v>
      </c>
      <c r="E1340" s="26" t="str">
        <f>VLOOKUP(U1340, method!$A$1:$B$15, 2, 0)</f>
        <v>放頭</v>
      </c>
      <c r="F1340">
        <v>1</v>
      </c>
      <c r="G1340">
        <v>135</v>
      </c>
      <c r="H1340" s="44">
        <v>1200</v>
      </c>
      <c r="I1340" s="15" t="s">
        <v>391</v>
      </c>
      <c r="J1340">
        <v>1</v>
      </c>
      <c r="K1340">
        <v>8.94</v>
      </c>
      <c r="L1340">
        <v>24</v>
      </c>
      <c r="M1340">
        <v>11</v>
      </c>
      <c r="N1340">
        <v>24</v>
      </c>
      <c r="O1340" t="s">
        <v>532</v>
      </c>
      <c r="P1340" s="35" t="s">
        <v>436</v>
      </c>
      <c r="Q1340">
        <v>3</v>
      </c>
      <c r="R1340">
        <v>80</v>
      </c>
      <c r="S1340" s="21" t="s">
        <v>126</v>
      </c>
      <c r="T1340">
        <v>3</v>
      </c>
      <c r="U1340">
        <v>1</v>
      </c>
      <c r="V1340">
        <v>1</v>
      </c>
      <c r="W1340">
        <v>3</v>
      </c>
      <c r="AA1340">
        <v>1214</v>
      </c>
      <c r="AB1340" t="s">
        <v>463</v>
      </c>
    </row>
    <row r="1341" spans="1:28" hidden="1" x14ac:dyDescent="0.25">
      <c r="A1341" s="19" t="s">
        <v>318</v>
      </c>
      <c r="B1341" s="17" t="s">
        <v>339</v>
      </c>
      <c r="C1341">
        <v>7.6</v>
      </c>
      <c r="D1341" s="33">
        <v>3</v>
      </c>
      <c r="E1341" s="26" t="str">
        <f>VLOOKUP(U1341, method!$A$1:$B$15, 2, 0)</f>
        <v>放頭</v>
      </c>
      <c r="F1341">
        <v>1</v>
      </c>
      <c r="G1341">
        <v>135</v>
      </c>
      <c r="H1341" s="44">
        <v>1200</v>
      </c>
      <c r="I1341" s="15" t="s">
        <v>391</v>
      </c>
      <c r="J1341">
        <v>1</v>
      </c>
      <c r="K1341">
        <v>9.6199999999999992</v>
      </c>
      <c r="L1341">
        <v>6</v>
      </c>
      <c r="M1341">
        <v>11</v>
      </c>
      <c r="N1341">
        <v>24</v>
      </c>
      <c r="O1341" s="31" t="s">
        <v>439</v>
      </c>
      <c r="P1341" s="35" t="s">
        <v>455</v>
      </c>
      <c r="Q1341">
        <v>3</v>
      </c>
      <c r="R1341">
        <v>80</v>
      </c>
      <c r="S1341" s="21" t="s">
        <v>126</v>
      </c>
      <c r="T1341" s="10" t="s">
        <v>597</v>
      </c>
      <c r="U1341">
        <v>1</v>
      </c>
      <c r="V1341">
        <v>1</v>
      </c>
      <c r="W1341">
        <v>3</v>
      </c>
      <c r="AA1341">
        <v>1211</v>
      </c>
      <c r="AB1341" t="s">
        <v>463</v>
      </c>
    </row>
    <row r="1342" spans="1:28" hidden="1" x14ac:dyDescent="0.25">
      <c r="A1342" s="19" t="s">
        <v>318</v>
      </c>
      <c r="B1342" s="17" t="s">
        <v>339</v>
      </c>
      <c r="C1342">
        <v>3</v>
      </c>
      <c r="D1342">
        <v>10</v>
      </c>
      <c r="E1342" s="28" t="str">
        <f>VLOOKUP(U1342, method!$A$1:$B$15, 2, 0)</f>
        <v>中前</v>
      </c>
      <c r="F1342">
        <v>8</v>
      </c>
      <c r="G1342">
        <v>116</v>
      </c>
      <c r="H1342" s="44">
        <v>1200</v>
      </c>
      <c r="I1342" s="15" t="s">
        <v>391</v>
      </c>
      <c r="J1342">
        <v>1</v>
      </c>
      <c r="K1342">
        <v>10.3</v>
      </c>
      <c r="L1342">
        <v>22</v>
      </c>
      <c r="M1342">
        <v>9</v>
      </c>
      <c r="N1342">
        <v>24</v>
      </c>
      <c r="O1342" t="s">
        <v>469</v>
      </c>
      <c r="P1342" s="36" t="s">
        <v>479</v>
      </c>
      <c r="Q1342">
        <v>2</v>
      </c>
      <c r="R1342">
        <v>80</v>
      </c>
      <c r="S1342" s="21" t="s">
        <v>126</v>
      </c>
      <c r="T1342">
        <v>6</v>
      </c>
      <c r="U1342">
        <v>4</v>
      </c>
      <c r="V1342">
        <v>4</v>
      </c>
      <c r="W1342">
        <v>10</v>
      </c>
      <c r="AA1342">
        <v>1175</v>
      </c>
      <c r="AB1342" t="s">
        <v>463</v>
      </c>
    </row>
    <row r="1343" spans="1:28" hidden="1" x14ac:dyDescent="0.25">
      <c r="A1343" s="19" t="s">
        <v>318</v>
      </c>
      <c r="B1343" s="17" t="s">
        <v>339</v>
      </c>
      <c r="C1343">
        <v>3.6</v>
      </c>
      <c r="D1343" s="33">
        <v>1</v>
      </c>
      <c r="E1343" s="26" t="str">
        <f>VLOOKUP(U1343, method!$A$1:$B$15, 2, 0)</f>
        <v>放頭</v>
      </c>
      <c r="F1343">
        <v>3</v>
      </c>
      <c r="G1343">
        <v>129</v>
      </c>
      <c r="H1343" s="44">
        <v>1200</v>
      </c>
      <c r="I1343" s="15" t="s">
        <v>391</v>
      </c>
      <c r="J1343">
        <v>1</v>
      </c>
      <c r="K1343">
        <v>8.61</v>
      </c>
      <c r="L1343">
        <v>6</v>
      </c>
      <c r="M1343">
        <v>7</v>
      </c>
      <c r="N1343">
        <v>24</v>
      </c>
      <c r="O1343" t="s">
        <v>532</v>
      </c>
      <c r="P1343" s="35" t="s">
        <v>436</v>
      </c>
      <c r="Q1343">
        <v>3</v>
      </c>
      <c r="R1343">
        <v>72</v>
      </c>
      <c r="S1343" s="21" t="s">
        <v>126</v>
      </c>
      <c r="T1343" s="10" t="s">
        <v>376</v>
      </c>
      <c r="U1343">
        <v>1</v>
      </c>
      <c r="V1343">
        <v>1</v>
      </c>
      <c r="W1343">
        <v>1</v>
      </c>
      <c r="AA1343">
        <v>1191</v>
      </c>
      <c r="AB1343" t="s">
        <v>463</v>
      </c>
    </row>
    <row r="1344" spans="1:28" hidden="1" x14ac:dyDescent="0.25">
      <c r="A1344" s="19" t="s">
        <v>318</v>
      </c>
      <c r="B1344" s="17" t="s">
        <v>339</v>
      </c>
      <c r="C1344">
        <v>2.6</v>
      </c>
      <c r="D1344" s="33">
        <v>1</v>
      </c>
      <c r="E1344" s="26" t="str">
        <f>VLOOKUP(U1344, method!$A$1:$B$15, 2, 0)</f>
        <v>放頭</v>
      </c>
      <c r="F1344">
        <v>5</v>
      </c>
      <c r="G1344">
        <v>123</v>
      </c>
      <c r="H1344" s="44">
        <v>1200</v>
      </c>
      <c r="I1344" s="15" t="s">
        <v>391</v>
      </c>
      <c r="J1344">
        <v>1</v>
      </c>
      <c r="K1344">
        <v>9.7100000000000009</v>
      </c>
      <c r="L1344">
        <v>19</v>
      </c>
      <c r="M1344">
        <v>5</v>
      </c>
      <c r="N1344">
        <v>24</v>
      </c>
      <c r="O1344" t="s">
        <v>631</v>
      </c>
      <c r="P1344" s="35" t="s">
        <v>455</v>
      </c>
      <c r="Q1344">
        <v>3</v>
      </c>
      <c r="R1344">
        <v>66</v>
      </c>
      <c r="S1344" s="21" t="s">
        <v>126</v>
      </c>
      <c r="T1344" s="10" t="s">
        <v>376</v>
      </c>
      <c r="U1344">
        <v>1</v>
      </c>
      <c r="V1344">
        <v>1</v>
      </c>
      <c r="W1344">
        <v>1</v>
      </c>
      <c r="AA1344">
        <v>1184</v>
      </c>
      <c r="AB1344" t="s">
        <v>463</v>
      </c>
    </row>
    <row r="1345" spans="1:28" hidden="1" x14ac:dyDescent="0.25">
      <c r="A1345" s="19" t="s">
        <v>318</v>
      </c>
      <c r="B1345" s="17" t="s">
        <v>339</v>
      </c>
      <c r="C1345">
        <v>3.8</v>
      </c>
      <c r="D1345" s="33">
        <v>3</v>
      </c>
      <c r="E1345" s="26" t="str">
        <f>VLOOKUP(U1345, method!$A$1:$B$15, 2, 0)</f>
        <v>放頭</v>
      </c>
      <c r="F1345">
        <v>7</v>
      </c>
      <c r="G1345">
        <v>124</v>
      </c>
      <c r="H1345" s="44">
        <v>1200</v>
      </c>
      <c r="I1345" s="15" t="s">
        <v>391</v>
      </c>
      <c r="J1345">
        <v>1</v>
      </c>
      <c r="K1345">
        <v>10.24</v>
      </c>
      <c r="L1345">
        <v>28</v>
      </c>
      <c r="M1345">
        <v>4</v>
      </c>
      <c r="N1345">
        <v>24</v>
      </c>
      <c r="O1345" t="s">
        <v>545</v>
      </c>
      <c r="P1345" s="36" t="s">
        <v>479</v>
      </c>
      <c r="Q1345">
        <v>3</v>
      </c>
      <c r="R1345">
        <v>65</v>
      </c>
      <c r="S1345" s="21" t="s">
        <v>126</v>
      </c>
      <c r="T1345" s="10">
        <v>1</v>
      </c>
      <c r="U1345">
        <v>2</v>
      </c>
      <c r="V1345">
        <v>1</v>
      </c>
      <c r="W1345">
        <v>3</v>
      </c>
      <c r="AA1345">
        <v>1189</v>
      </c>
      <c r="AB1345" t="s">
        <v>463</v>
      </c>
    </row>
    <row r="1346" spans="1:28" hidden="1" x14ac:dyDescent="0.25">
      <c r="A1346" s="19" t="s">
        <v>318</v>
      </c>
      <c r="B1346" s="17" t="s">
        <v>339</v>
      </c>
      <c r="C1346">
        <v>2.6</v>
      </c>
      <c r="D1346" s="33">
        <v>1</v>
      </c>
      <c r="E1346" s="26" t="str">
        <f>VLOOKUP(U1346, method!$A$1:$B$15, 2, 0)</f>
        <v>放頭</v>
      </c>
      <c r="F1346">
        <v>1</v>
      </c>
      <c r="G1346">
        <v>124</v>
      </c>
      <c r="H1346" s="44">
        <v>1200</v>
      </c>
      <c r="I1346" s="15" t="s">
        <v>391</v>
      </c>
      <c r="J1346">
        <v>1</v>
      </c>
      <c r="K1346">
        <v>9.42</v>
      </c>
      <c r="L1346">
        <v>7</v>
      </c>
      <c r="M1346">
        <v>4</v>
      </c>
      <c r="N1346">
        <v>24</v>
      </c>
      <c r="O1346" t="s">
        <v>469</v>
      </c>
      <c r="P1346" s="35" t="s">
        <v>455</v>
      </c>
      <c r="Q1346">
        <v>4</v>
      </c>
      <c r="R1346">
        <v>53</v>
      </c>
      <c r="S1346" s="21" t="s">
        <v>126</v>
      </c>
      <c r="T1346" t="s">
        <v>546</v>
      </c>
      <c r="U1346">
        <v>1</v>
      </c>
      <c r="V1346">
        <v>1</v>
      </c>
      <c r="W1346">
        <v>1</v>
      </c>
      <c r="AA1346">
        <v>1179</v>
      </c>
      <c r="AB1346" t="s">
        <v>463</v>
      </c>
    </row>
    <row r="1347" spans="1:28" hidden="1" x14ac:dyDescent="0.25">
      <c r="A1347" s="19" t="s">
        <v>318</v>
      </c>
      <c r="B1347" s="17" t="s">
        <v>339</v>
      </c>
      <c r="C1347">
        <v>12</v>
      </c>
      <c r="D1347" s="33">
        <v>2</v>
      </c>
      <c r="E1347" s="26" t="str">
        <f>VLOOKUP(U1347, method!$A$1:$B$15, 2, 0)</f>
        <v>放頭</v>
      </c>
      <c r="F1347">
        <v>9</v>
      </c>
      <c r="G1347">
        <v>127</v>
      </c>
      <c r="H1347" s="44">
        <v>1200</v>
      </c>
      <c r="I1347" s="15" t="s">
        <v>391</v>
      </c>
      <c r="J1347">
        <v>1</v>
      </c>
      <c r="K1347">
        <v>9.2200000000000006</v>
      </c>
      <c r="L1347">
        <v>24</v>
      </c>
      <c r="M1347">
        <v>3</v>
      </c>
      <c r="N1347">
        <v>24</v>
      </c>
      <c r="O1347" t="s">
        <v>545</v>
      </c>
      <c r="P1347" s="35" t="s">
        <v>455</v>
      </c>
      <c r="Q1347">
        <v>4</v>
      </c>
      <c r="R1347">
        <v>52</v>
      </c>
      <c r="S1347" s="21" t="s">
        <v>126</v>
      </c>
      <c r="T1347" s="10" t="s">
        <v>526</v>
      </c>
      <c r="U1347">
        <v>1</v>
      </c>
      <c r="V1347">
        <v>1</v>
      </c>
      <c r="W1347">
        <v>2</v>
      </c>
      <c r="AA1347">
        <v>1182</v>
      </c>
      <c r="AB1347" t="s">
        <v>463</v>
      </c>
    </row>
    <row r="1348" spans="1:28" hidden="1" x14ac:dyDescent="0.25">
      <c r="A1348" s="19" t="s">
        <v>318</v>
      </c>
      <c r="B1348" s="17" t="s">
        <v>339</v>
      </c>
      <c r="C1348">
        <v>16</v>
      </c>
      <c r="D1348">
        <v>6</v>
      </c>
      <c r="E1348" s="28" t="str">
        <f>VLOOKUP(U1348, method!$A$1:$B$15, 2, 0)</f>
        <v>中前</v>
      </c>
      <c r="F1348">
        <v>12</v>
      </c>
      <c r="G1348">
        <v>127</v>
      </c>
      <c r="H1348" s="44">
        <v>1200</v>
      </c>
      <c r="I1348" s="14" t="s">
        <v>45</v>
      </c>
      <c r="J1348">
        <v>1</v>
      </c>
      <c r="K1348">
        <v>10.58</v>
      </c>
      <c r="L1348">
        <v>3</v>
      </c>
      <c r="M1348">
        <v>3</v>
      </c>
      <c r="N1348">
        <v>24</v>
      </c>
      <c r="O1348" t="s">
        <v>469</v>
      </c>
      <c r="P1348" s="35" t="s">
        <v>455</v>
      </c>
      <c r="Q1348">
        <v>4</v>
      </c>
      <c r="R1348">
        <v>52</v>
      </c>
      <c r="S1348" s="21" t="s">
        <v>126</v>
      </c>
      <c r="T1348" s="10" t="s">
        <v>498</v>
      </c>
      <c r="U1348">
        <v>4</v>
      </c>
      <c r="V1348">
        <v>3</v>
      </c>
      <c r="W1348">
        <v>6</v>
      </c>
      <c r="AA1348">
        <v>1174</v>
      </c>
      <c r="AB1348" t="s">
        <v>463</v>
      </c>
    </row>
    <row r="1349" spans="1:28" hidden="1" x14ac:dyDescent="0.25">
      <c r="A1349" s="19" t="s">
        <v>318</v>
      </c>
      <c r="B1349" s="18" t="s">
        <v>341</v>
      </c>
      <c r="C1349">
        <v>7.2</v>
      </c>
      <c r="D1349">
        <v>6</v>
      </c>
      <c r="E1349" s="28" t="str">
        <f>VLOOKUP(U1349, method!$A$1:$B$15, 2, 0)</f>
        <v>中前</v>
      </c>
      <c r="F1349">
        <v>6</v>
      </c>
      <c r="G1349">
        <v>127</v>
      </c>
      <c r="H1349" s="44">
        <v>1200</v>
      </c>
      <c r="I1349" s="16" t="s">
        <v>71</v>
      </c>
      <c r="J1349">
        <v>1</v>
      </c>
      <c r="K1349">
        <v>8.7899999999999991</v>
      </c>
      <c r="L1349">
        <v>5</v>
      </c>
      <c r="M1349">
        <v>7</v>
      </c>
      <c r="N1349">
        <v>25</v>
      </c>
      <c r="O1349" t="s">
        <v>631</v>
      </c>
      <c r="P1349" s="35" t="s">
        <v>436</v>
      </c>
      <c r="Q1349">
        <v>2</v>
      </c>
      <c r="R1349">
        <v>88</v>
      </c>
      <c r="S1349" s="25" t="s">
        <v>89</v>
      </c>
      <c r="T1349" s="10">
        <v>2</v>
      </c>
      <c r="U1349">
        <v>4</v>
      </c>
      <c r="V1349">
        <v>4</v>
      </c>
      <c r="W1349">
        <v>6</v>
      </c>
      <c r="AA1349">
        <v>1189</v>
      </c>
      <c r="AB1349" t="s">
        <v>16</v>
      </c>
    </row>
    <row r="1350" spans="1:28" hidden="1" x14ac:dyDescent="0.25">
      <c r="A1350" s="19" t="s">
        <v>318</v>
      </c>
      <c r="B1350" s="18" t="s">
        <v>341</v>
      </c>
      <c r="C1350">
        <v>5.5</v>
      </c>
      <c r="D1350" s="34">
        <v>5</v>
      </c>
      <c r="E1350" s="28" t="str">
        <f>VLOOKUP(U1350, method!$A$1:$B$15, 2, 0)</f>
        <v>中前</v>
      </c>
      <c r="F1350">
        <v>6</v>
      </c>
      <c r="G1350">
        <v>121</v>
      </c>
      <c r="H1350" s="44">
        <v>1200</v>
      </c>
      <c r="I1350" s="16" t="s">
        <v>71</v>
      </c>
      <c r="J1350">
        <v>1</v>
      </c>
      <c r="K1350">
        <v>8.41</v>
      </c>
      <c r="L1350">
        <v>14</v>
      </c>
      <c r="M1350">
        <v>6</v>
      </c>
      <c r="N1350">
        <v>25</v>
      </c>
      <c r="O1350" t="s">
        <v>631</v>
      </c>
      <c r="P1350" s="35" t="s">
        <v>455</v>
      </c>
      <c r="Q1350">
        <v>2</v>
      </c>
      <c r="R1350">
        <v>90</v>
      </c>
      <c r="S1350" s="25" t="s">
        <v>89</v>
      </c>
      <c r="T1350" s="10" t="s">
        <v>552</v>
      </c>
      <c r="U1350">
        <v>6</v>
      </c>
      <c r="V1350">
        <v>4</v>
      </c>
      <c r="W1350">
        <v>5</v>
      </c>
      <c r="AA1350">
        <v>1177</v>
      </c>
      <c r="AB1350" t="s">
        <v>16</v>
      </c>
    </row>
    <row r="1351" spans="1:28" hidden="1" x14ac:dyDescent="0.25">
      <c r="A1351" s="19" t="s">
        <v>318</v>
      </c>
      <c r="B1351" s="18" t="s">
        <v>341</v>
      </c>
      <c r="C1351">
        <v>16</v>
      </c>
      <c r="D1351" s="33">
        <v>3</v>
      </c>
      <c r="E1351" s="26" t="str">
        <f>VLOOKUP(U1351, method!$A$1:$B$15, 2, 0)</f>
        <v>放頭</v>
      </c>
      <c r="F1351">
        <v>10</v>
      </c>
      <c r="G1351">
        <v>129</v>
      </c>
      <c r="H1351" s="44">
        <v>1200</v>
      </c>
      <c r="I1351" s="16" t="s">
        <v>71</v>
      </c>
      <c r="J1351">
        <v>1</v>
      </c>
      <c r="K1351">
        <v>9.8000000000000007</v>
      </c>
      <c r="L1351">
        <v>4</v>
      </c>
      <c r="M1351">
        <v>6</v>
      </c>
      <c r="N1351">
        <v>25</v>
      </c>
      <c r="O1351" s="31" t="s">
        <v>439</v>
      </c>
      <c r="P1351" s="36" t="s">
        <v>440</v>
      </c>
      <c r="Q1351">
        <v>2</v>
      </c>
      <c r="R1351">
        <v>90</v>
      </c>
      <c r="S1351" s="25" t="s">
        <v>89</v>
      </c>
      <c r="T1351" s="10" t="s">
        <v>597</v>
      </c>
      <c r="U1351">
        <v>3</v>
      </c>
      <c r="V1351">
        <v>3</v>
      </c>
      <c r="W1351">
        <v>3</v>
      </c>
      <c r="AA1351">
        <v>1179</v>
      </c>
      <c r="AB1351" t="s">
        <v>16</v>
      </c>
    </row>
    <row r="1352" spans="1:28" hidden="1" x14ac:dyDescent="0.25">
      <c r="A1352" s="19" t="s">
        <v>318</v>
      </c>
      <c r="B1352" s="18" t="s">
        <v>341</v>
      </c>
      <c r="C1352">
        <v>112</v>
      </c>
      <c r="D1352" s="33">
        <v>3</v>
      </c>
      <c r="E1352" s="28" t="str">
        <f>VLOOKUP(U1352, method!$A$1:$B$15, 2, 0)</f>
        <v>中前</v>
      </c>
      <c r="F1352">
        <v>9</v>
      </c>
      <c r="G1352">
        <v>122</v>
      </c>
      <c r="H1352" s="44">
        <v>1200</v>
      </c>
      <c r="I1352" s="16" t="s">
        <v>71</v>
      </c>
      <c r="J1352">
        <v>1</v>
      </c>
      <c r="K1352">
        <v>8.61</v>
      </c>
      <c r="L1352">
        <v>10</v>
      </c>
      <c r="M1352">
        <v>5</v>
      </c>
      <c r="N1352">
        <v>25</v>
      </c>
      <c r="O1352" t="s">
        <v>532</v>
      </c>
      <c r="P1352" s="35" t="s">
        <v>455</v>
      </c>
      <c r="Q1352">
        <v>2</v>
      </c>
      <c r="R1352">
        <v>88</v>
      </c>
      <c r="S1352" s="25" t="s">
        <v>89</v>
      </c>
      <c r="T1352" s="10">
        <v>1</v>
      </c>
      <c r="U1352">
        <v>6</v>
      </c>
      <c r="V1352">
        <v>5</v>
      </c>
      <c r="W1352">
        <v>3</v>
      </c>
      <c r="AA1352">
        <v>1189</v>
      </c>
      <c r="AB1352" t="s">
        <v>915</v>
      </c>
    </row>
    <row r="1353" spans="1:28" hidden="1" x14ac:dyDescent="0.25">
      <c r="A1353" s="19" t="s">
        <v>318</v>
      </c>
      <c r="B1353" s="18" t="s">
        <v>341</v>
      </c>
      <c r="C1353">
        <v>11</v>
      </c>
      <c r="D1353">
        <v>9</v>
      </c>
      <c r="E1353" s="26" t="str">
        <f>VLOOKUP(U1353, method!$A$1:$B$15, 2, 0)</f>
        <v>放頭</v>
      </c>
      <c r="F1353">
        <v>2</v>
      </c>
      <c r="G1353">
        <v>123</v>
      </c>
      <c r="H1353" s="44">
        <v>1200</v>
      </c>
      <c r="I1353" s="20" t="s">
        <v>56</v>
      </c>
      <c r="J1353">
        <v>1</v>
      </c>
      <c r="K1353">
        <v>13.63</v>
      </c>
      <c r="L1353">
        <v>12</v>
      </c>
      <c r="M1353">
        <v>2</v>
      </c>
      <c r="N1353">
        <v>25</v>
      </c>
      <c r="O1353" t="s">
        <v>511</v>
      </c>
      <c r="P1353" s="36" t="s">
        <v>603</v>
      </c>
      <c r="Q1353">
        <v>2</v>
      </c>
      <c r="R1353">
        <v>88</v>
      </c>
      <c r="S1353" s="25" t="s">
        <v>89</v>
      </c>
      <c r="T1353" t="s">
        <v>1150</v>
      </c>
      <c r="U1353">
        <v>2</v>
      </c>
      <c r="V1353">
        <v>6</v>
      </c>
      <c r="W1353">
        <v>9</v>
      </c>
      <c r="AA1353">
        <v>1209</v>
      </c>
      <c r="AB1353" t="s">
        <v>113</v>
      </c>
    </row>
    <row r="1354" spans="1:28" hidden="1" x14ac:dyDescent="0.25">
      <c r="A1354" s="19" t="s">
        <v>318</v>
      </c>
      <c r="B1354" s="18" t="s">
        <v>341</v>
      </c>
      <c r="C1354">
        <v>21</v>
      </c>
      <c r="D1354" s="34">
        <v>5</v>
      </c>
      <c r="E1354" s="27" t="str">
        <f>VLOOKUP(U1354, method!$A$1:$B$15, 2, 0)</f>
        <v>中後</v>
      </c>
      <c r="F1354">
        <v>5</v>
      </c>
      <c r="G1354">
        <v>128</v>
      </c>
      <c r="H1354" s="46">
        <v>1000</v>
      </c>
      <c r="I1354" s="16" t="s">
        <v>71</v>
      </c>
      <c r="J1354">
        <v>0</v>
      </c>
      <c r="K1354">
        <v>56.73</v>
      </c>
      <c r="L1354">
        <v>15</v>
      </c>
      <c r="M1354">
        <v>1</v>
      </c>
      <c r="N1354">
        <v>25</v>
      </c>
      <c r="O1354" s="30" t="s">
        <v>445</v>
      </c>
      <c r="P1354" s="35" t="s">
        <v>455</v>
      </c>
      <c r="Q1354">
        <v>2</v>
      </c>
      <c r="R1354">
        <v>89</v>
      </c>
      <c r="S1354" s="25" t="s">
        <v>89</v>
      </c>
      <c r="T1354" s="10" t="s">
        <v>552</v>
      </c>
      <c r="U1354">
        <v>8</v>
      </c>
      <c r="V1354">
        <v>9</v>
      </c>
      <c r="W1354">
        <v>5</v>
      </c>
      <c r="AA1354">
        <v>1229</v>
      </c>
      <c r="AB1354" t="s">
        <v>961</v>
      </c>
    </row>
    <row r="1355" spans="1:28" hidden="1" x14ac:dyDescent="0.25">
      <c r="A1355" s="19" t="s">
        <v>318</v>
      </c>
      <c r="B1355" s="18" t="s">
        <v>341</v>
      </c>
      <c r="C1355">
        <v>42</v>
      </c>
      <c r="D1355">
        <v>8</v>
      </c>
      <c r="E1355" s="26" t="str">
        <f>VLOOKUP(U1355, method!$A$1:$B$15, 2, 0)</f>
        <v>放頭</v>
      </c>
      <c r="F1355">
        <v>10</v>
      </c>
      <c r="G1355">
        <v>116</v>
      </c>
      <c r="H1355" s="46">
        <v>1400</v>
      </c>
      <c r="I1355" s="15" t="s">
        <v>391</v>
      </c>
      <c r="J1355">
        <v>1</v>
      </c>
      <c r="K1355">
        <v>21.84</v>
      </c>
      <c r="L1355">
        <v>1</v>
      </c>
      <c r="M1355">
        <v>1</v>
      </c>
      <c r="N1355">
        <v>25</v>
      </c>
      <c r="O1355" t="s">
        <v>532</v>
      </c>
      <c r="P1355" s="35" t="s">
        <v>455</v>
      </c>
      <c r="Q1355" t="s">
        <v>1503</v>
      </c>
      <c r="R1355">
        <v>90</v>
      </c>
      <c r="S1355" s="25" t="s">
        <v>89</v>
      </c>
      <c r="T1355" t="s">
        <v>480</v>
      </c>
      <c r="U1355">
        <v>3</v>
      </c>
      <c r="V1355">
        <v>3</v>
      </c>
      <c r="W1355">
        <v>2</v>
      </c>
      <c r="X1355">
        <v>8</v>
      </c>
      <c r="AA1355">
        <v>1218</v>
      </c>
      <c r="AB1355" t="s">
        <v>16</v>
      </c>
    </row>
    <row r="1356" spans="1:28" hidden="1" x14ac:dyDescent="0.25">
      <c r="A1356" s="19" t="s">
        <v>318</v>
      </c>
      <c r="B1356" s="18" t="s">
        <v>341</v>
      </c>
      <c r="C1356">
        <v>16</v>
      </c>
      <c r="D1356" s="34">
        <v>4</v>
      </c>
      <c r="E1356" s="28" t="str">
        <f>VLOOKUP(U1356, method!$A$1:$B$15, 2, 0)</f>
        <v>中前</v>
      </c>
      <c r="F1356">
        <v>7</v>
      </c>
      <c r="G1356">
        <v>127</v>
      </c>
      <c r="H1356" s="44">
        <v>1200</v>
      </c>
      <c r="I1356" s="18" t="s">
        <v>12</v>
      </c>
      <c r="J1356">
        <v>1</v>
      </c>
      <c r="K1356">
        <v>8.82</v>
      </c>
      <c r="L1356">
        <v>1</v>
      </c>
      <c r="M1356">
        <v>12</v>
      </c>
      <c r="N1356">
        <v>24</v>
      </c>
      <c r="O1356" t="s">
        <v>511</v>
      </c>
      <c r="P1356" s="35" t="s">
        <v>455</v>
      </c>
      <c r="Q1356">
        <v>2</v>
      </c>
      <c r="R1356">
        <v>92</v>
      </c>
      <c r="S1356" s="25" t="s">
        <v>89</v>
      </c>
      <c r="T1356" t="s">
        <v>456</v>
      </c>
      <c r="U1356">
        <v>4</v>
      </c>
      <c r="V1356">
        <v>7</v>
      </c>
      <c r="W1356">
        <v>4</v>
      </c>
      <c r="AA1356">
        <v>1223</v>
      </c>
      <c r="AB1356" t="s">
        <v>16</v>
      </c>
    </row>
    <row r="1357" spans="1:28" hidden="1" x14ac:dyDescent="0.25">
      <c r="A1357" s="19" t="s">
        <v>318</v>
      </c>
      <c r="B1357" s="18" t="s">
        <v>341</v>
      </c>
      <c r="C1357">
        <v>13</v>
      </c>
      <c r="D1357">
        <v>7</v>
      </c>
      <c r="E1357" s="28" t="str">
        <f>VLOOKUP(U1357, method!$A$1:$B$15, 2, 0)</f>
        <v>中前</v>
      </c>
      <c r="F1357">
        <v>6</v>
      </c>
      <c r="G1357">
        <v>131</v>
      </c>
      <c r="H1357" s="46">
        <v>1000</v>
      </c>
      <c r="I1357" s="20" t="s">
        <v>56</v>
      </c>
      <c r="J1357">
        <v>0</v>
      </c>
      <c r="K1357">
        <v>57.21</v>
      </c>
      <c r="L1357">
        <v>9</v>
      </c>
      <c r="M1357">
        <v>11</v>
      </c>
      <c r="N1357">
        <v>24</v>
      </c>
      <c r="O1357" t="s">
        <v>491</v>
      </c>
      <c r="P1357" s="35" t="s">
        <v>455</v>
      </c>
      <c r="Q1357">
        <v>2</v>
      </c>
      <c r="R1357">
        <v>94</v>
      </c>
      <c r="S1357" s="25" t="s">
        <v>89</v>
      </c>
      <c r="T1357" t="s">
        <v>546</v>
      </c>
      <c r="U1357">
        <v>6</v>
      </c>
      <c r="V1357">
        <v>6</v>
      </c>
      <c r="W1357">
        <v>7</v>
      </c>
      <c r="AA1357">
        <v>1220</v>
      </c>
      <c r="AB1357" t="s">
        <v>16</v>
      </c>
    </row>
    <row r="1358" spans="1:28" hidden="1" x14ac:dyDescent="0.25">
      <c r="A1358" s="19" t="s">
        <v>318</v>
      </c>
      <c r="B1358" s="18" t="s">
        <v>341</v>
      </c>
      <c r="C1358">
        <v>27</v>
      </c>
      <c r="D1358" s="34">
        <v>4</v>
      </c>
      <c r="E1358" s="28" t="str">
        <f>VLOOKUP(U1358, method!$A$1:$B$15, 2, 0)</f>
        <v>中前</v>
      </c>
      <c r="F1358">
        <v>12</v>
      </c>
      <c r="G1358">
        <v>132</v>
      </c>
      <c r="H1358" s="44">
        <v>1200</v>
      </c>
      <c r="I1358" s="20" t="s">
        <v>56</v>
      </c>
      <c r="J1358">
        <v>1</v>
      </c>
      <c r="K1358">
        <v>9.4499999999999993</v>
      </c>
      <c r="L1358">
        <v>27</v>
      </c>
      <c r="M1358">
        <v>10</v>
      </c>
      <c r="N1358">
        <v>24</v>
      </c>
      <c r="O1358" s="31" t="s">
        <v>435</v>
      </c>
      <c r="P1358" s="35" t="s">
        <v>455</v>
      </c>
      <c r="Q1358">
        <v>2</v>
      </c>
      <c r="R1358">
        <v>94</v>
      </c>
      <c r="S1358" s="25" t="s">
        <v>89</v>
      </c>
      <c r="T1358" s="10" t="s">
        <v>597</v>
      </c>
      <c r="U1358">
        <v>4</v>
      </c>
      <c r="V1358">
        <v>3</v>
      </c>
      <c r="W1358">
        <v>4</v>
      </c>
      <c r="AA1358">
        <v>1202</v>
      </c>
      <c r="AB1358" t="s">
        <v>16</v>
      </c>
    </row>
    <row r="1359" spans="1:28" hidden="1" x14ac:dyDescent="0.25">
      <c r="A1359" s="19" t="s">
        <v>318</v>
      </c>
      <c r="B1359" s="18" t="s">
        <v>341</v>
      </c>
      <c r="C1359">
        <v>7</v>
      </c>
      <c r="D1359">
        <v>10</v>
      </c>
      <c r="E1359" s="26" t="str">
        <f>VLOOKUP(U1359, method!$A$1:$B$15, 2, 0)</f>
        <v>放頭</v>
      </c>
      <c r="F1359">
        <v>4</v>
      </c>
      <c r="G1359">
        <v>134</v>
      </c>
      <c r="H1359" s="46">
        <v>1650</v>
      </c>
      <c r="I1359" s="18" t="s">
        <v>12</v>
      </c>
      <c r="J1359">
        <v>1</v>
      </c>
      <c r="K1359">
        <v>39.36</v>
      </c>
      <c r="L1359">
        <v>10</v>
      </c>
      <c r="M1359">
        <v>7</v>
      </c>
      <c r="N1359">
        <v>24</v>
      </c>
      <c r="O1359" s="30" t="s">
        <v>445</v>
      </c>
      <c r="P1359" s="35" t="s">
        <v>436</v>
      </c>
      <c r="Q1359">
        <v>2</v>
      </c>
      <c r="R1359">
        <v>94</v>
      </c>
      <c r="S1359" s="25" t="s">
        <v>89</v>
      </c>
      <c r="T1359">
        <v>9</v>
      </c>
      <c r="U1359">
        <v>1</v>
      </c>
      <c r="V1359">
        <v>1</v>
      </c>
      <c r="W1359">
        <v>2</v>
      </c>
      <c r="X1359">
        <v>10</v>
      </c>
      <c r="AA1359">
        <v>1172</v>
      </c>
      <c r="AB1359" t="s">
        <v>16</v>
      </c>
    </row>
    <row r="1360" spans="1:28" hidden="1" x14ac:dyDescent="0.25">
      <c r="A1360" s="19" t="s">
        <v>318</v>
      </c>
      <c r="B1360" s="18" t="s">
        <v>341</v>
      </c>
      <c r="C1360">
        <v>68</v>
      </c>
      <c r="D1360" s="33">
        <v>2</v>
      </c>
      <c r="E1360" s="26" t="str">
        <f>VLOOKUP(U1360, method!$A$1:$B$15, 2, 0)</f>
        <v>放頭</v>
      </c>
      <c r="F1360">
        <v>6</v>
      </c>
      <c r="G1360">
        <v>129</v>
      </c>
      <c r="H1360" s="46">
        <v>1400</v>
      </c>
      <c r="I1360" s="24" t="s">
        <v>146</v>
      </c>
      <c r="J1360">
        <v>1</v>
      </c>
      <c r="K1360">
        <v>20.72</v>
      </c>
      <c r="L1360">
        <v>1</v>
      </c>
      <c r="M1360">
        <v>7</v>
      </c>
      <c r="N1360">
        <v>24</v>
      </c>
      <c r="O1360" t="s">
        <v>551</v>
      </c>
      <c r="P1360" s="35" t="s">
        <v>455</v>
      </c>
      <c r="Q1360">
        <v>2</v>
      </c>
      <c r="R1360">
        <v>91</v>
      </c>
      <c r="S1360" s="25" t="s">
        <v>89</v>
      </c>
      <c r="T1360" s="10" t="s">
        <v>613</v>
      </c>
      <c r="U1360">
        <v>1</v>
      </c>
      <c r="V1360">
        <v>1</v>
      </c>
      <c r="W1360">
        <v>1</v>
      </c>
      <c r="X1360">
        <v>2</v>
      </c>
      <c r="AA1360">
        <v>1170</v>
      </c>
      <c r="AB1360" t="s">
        <v>16</v>
      </c>
    </row>
    <row r="1361" spans="1:28" hidden="1" x14ac:dyDescent="0.25">
      <c r="A1361" s="19" t="s">
        <v>318</v>
      </c>
      <c r="B1361" s="18" t="s">
        <v>341</v>
      </c>
      <c r="C1361">
        <v>42</v>
      </c>
      <c r="D1361">
        <v>7</v>
      </c>
      <c r="E1361" s="28" t="str">
        <f>VLOOKUP(U1361, method!$A$1:$B$15, 2, 0)</f>
        <v>中前</v>
      </c>
      <c r="F1361">
        <v>7</v>
      </c>
      <c r="G1361">
        <v>129</v>
      </c>
      <c r="H1361" s="44">
        <v>1200</v>
      </c>
      <c r="I1361" s="24" t="s">
        <v>146</v>
      </c>
      <c r="J1361">
        <v>1</v>
      </c>
      <c r="K1361">
        <v>9.1300000000000008</v>
      </c>
      <c r="L1361">
        <v>8</v>
      </c>
      <c r="M1361">
        <v>6</v>
      </c>
      <c r="N1361">
        <v>24</v>
      </c>
      <c r="O1361" t="s">
        <v>532</v>
      </c>
      <c r="P1361" s="35" t="s">
        <v>455</v>
      </c>
      <c r="Q1361">
        <v>2</v>
      </c>
      <c r="R1361">
        <v>92</v>
      </c>
      <c r="S1361" s="25" t="s">
        <v>89</v>
      </c>
      <c r="T1361" t="s">
        <v>546</v>
      </c>
      <c r="U1361">
        <v>7</v>
      </c>
      <c r="V1361">
        <v>6</v>
      </c>
      <c r="W1361">
        <v>7</v>
      </c>
      <c r="AA1361">
        <v>1174</v>
      </c>
      <c r="AB1361" t="s">
        <v>16</v>
      </c>
    </row>
    <row r="1362" spans="1:28" hidden="1" x14ac:dyDescent="0.25">
      <c r="A1362" s="19" t="s">
        <v>318</v>
      </c>
      <c r="B1362" s="18" t="s">
        <v>341</v>
      </c>
      <c r="C1362">
        <v>5.0999999999999996</v>
      </c>
      <c r="D1362" s="34">
        <v>5</v>
      </c>
      <c r="E1362" s="28" t="str">
        <f>VLOOKUP(U1362, method!$A$1:$B$15, 2, 0)</f>
        <v>中前</v>
      </c>
      <c r="F1362">
        <v>2</v>
      </c>
      <c r="G1362">
        <v>129</v>
      </c>
      <c r="H1362" s="44">
        <v>1200</v>
      </c>
      <c r="I1362" s="20" t="s">
        <v>56</v>
      </c>
      <c r="J1362">
        <v>1</v>
      </c>
      <c r="K1362">
        <v>10.24</v>
      </c>
      <c r="L1362">
        <v>22</v>
      </c>
      <c r="M1362">
        <v>5</v>
      </c>
      <c r="N1362">
        <v>24</v>
      </c>
      <c r="O1362" s="31" t="s">
        <v>451</v>
      </c>
      <c r="P1362" s="35" t="s">
        <v>455</v>
      </c>
      <c r="Q1362">
        <v>2</v>
      </c>
      <c r="R1362">
        <v>92</v>
      </c>
      <c r="S1362" s="25" t="s">
        <v>89</v>
      </c>
      <c r="T1362" t="s">
        <v>456</v>
      </c>
      <c r="U1362">
        <v>4</v>
      </c>
      <c r="V1362">
        <v>3</v>
      </c>
      <c r="W1362">
        <v>5</v>
      </c>
      <c r="AA1362">
        <v>1151</v>
      </c>
      <c r="AB1362" t="s">
        <v>16</v>
      </c>
    </row>
    <row r="1363" spans="1:28" hidden="1" x14ac:dyDescent="0.25">
      <c r="A1363" s="19" t="s">
        <v>318</v>
      </c>
      <c r="B1363" s="18" t="s">
        <v>341</v>
      </c>
      <c r="C1363">
        <v>17</v>
      </c>
      <c r="D1363">
        <v>10</v>
      </c>
      <c r="E1363" s="28" t="str">
        <f>VLOOKUP(U1363, method!$A$1:$B$15, 2, 0)</f>
        <v>中前</v>
      </c>
      <c r="F1363">
        <v>1</v>
      </c>
      <c r="G1363">
        <v>123</v>
      </c>
      <c r="H1363" s="44">
        <v>1200</v>
      </c>
      <c r="I1363" s="20" t="s">
        <v>56</v>
      </c>
      <c r="J1363">
        <v>1</v>
      </c>
      <c r="K1363">
        <v>10.25</v>
      </c>
      <c r="L1363">
        <v>7</v>
      </c>
      <c r="M1363">
        <v>4</v>
      </c>
      <c r="N1363">
        <v>24</v>
      </c>
      <c r="O1363" t="s">
        <v>469</v>
      </c>
      <c r="P1363" s="35" t="s">
        <v>455</v>
      </c>
      <c r="Q1363" t="s">
        <v>1534</v>
      </c>
      <c r="R1363">
        <v>92</v>
      </c>
      <c r="S1363" s="25" t="s">
        <v>89</v>
      </c>
      <c r="T1363" t="s">
        <v>465</v>
      </c>
      <c r="U1363">
        <v>5</v>
      </c>
      <c r="V1363">
        <v>6</v>
      </c>
      <c r="W1363">
        <v>10</v>
      </c>
      <c r="AA1363">
        <v>1183</v>
      </c>
      <c r="AB1363" t="s">
        <v>16</v>
      </c>
    </row>
    <row r="1364" spans="1:28" hidden="1" x14ac:dyDescent="0.25">
      <c r="A1364" s="19" t="s">
        <v>318</v>
      </c>
      <c r="B1364" s="18" t="s">
        <v>341</v>
      </c>
      <c r="C1364">
        <v>8.8000000000000007</v>
      </c>
      <c r="D1364" s="33">
        <v>2</v>
      </c>
      <c r="E1364" s="26" t="str">
        <f>VLOOKUP(U1364, method!$A$1:$B$15, 2, 0)</f>
        <v>放頭</v>
      </c>
      <c r="F1364">
        <v>5</v>
      </c>
      <c r="G1364">
        <v>128</v>
      </c>
      <c r="H1364" s="44">
        <v>1200</v>
      </c>
      <c r="I1364" s="20" t="s">
        <v>56</v>
      </c>
      <c r="J1364">
        <v>1</v>
      </c>
      <c r="K1364">
        <v>10.199999999999999</v>
      </c>
      <c r="L1364">
        <v>13</v>
      </c>
      <c r="M1364">
        <v>3</v>
      </c>
      <c r="N1364">
        <v>24</v>
      </c>
      <c r="O1364" s="31" t="s">
        <v>435</v>
      </c>
      <c r="P1364" s="35" t="s">
        <v>455</v>
      </c>
      <c r="Q1364">
        <v>2</v>
      </c>
      <c r="R1364">
        <v>91</v>
      </c>
      <c r="S1364" s="25" t="s">
        <v>89</v>
      </c>
      <c r="T1364" s="10" t="s">
        <v>376</v>
      </c>
      <c r="U1364">
        <v>3</v>
      </c>
      <c r="V1364">
        <v>4</v>
      </c>
      <c r="W1364">
        <v>2</v>
      </c>
      <c r="AA1364">
        <v>1187</v>
      </c>
      <c r="AB1364" t="s">
        <v>16</v>
      </c>
    </row>
    <row r="1365" spans="1:28" hidden="1" x14ac:dyDescent="0.25">
      <c r="A1365" s="19" t="s">
        <v>318</v>
      </c>
      <c r="B1365" s="18" t="s">
        <v>341</v>
      </c>
      <c r="C1365">
        <v>4</v>
      </c>
      <c r="D1365" s="33">
        <v>1</v>
      </c>
      <c r="E1365" s="26" t="str">
        <f>VLOOKUP(U1365, method!$A$1:$B$15, 2, 0)</f>
        <v>放頭</v>
      </c>
      <c r="F1365">
        <v>7</v>
      </c>
      <c r="G1365">
        <v>115</v>
      </c>
      <c r="H1365" s="44">
        <v>1200</v>
      </c>
      <c r="I1365" s="20" t="s">
        <v>56</v>
      </c>
      <c r="J1365">
        <v>1</v>
      </c>
      <c r="K1365">
        <v>9.44</v>
      </c>
      <c r="L1365">
        <v>21</v>
      </c>
      <c r="M1365">
        <v>2</v>
      </c>
      <c r="N1365">
        <v>24</v>
      </c>
      <c r="O1365" s="31" t="s">
        <v>451</v>
      </c>
      <c r="P1365" s="35" t="s">
        <v>455</v>
      </c>
      <c r="Q1365">
        <v>1</v>
      </c>
      <c r="R1365">
        <v>85</v>
      </c>
      <c r="S1365" s="25" t="s">
        <v>89</v>
      </c>
      <c r="T1365" s="10" t="s">
        <v>762</v>
      </c>
      <c r="U1365">
        <v>3</v>
      </c>
      <c r="V1365">
        <v>4</v>
      </c>
      <c r="W1365">
        <v>1</v>
      </c>
      <c r="AA1365">
        <v>1171</v>
      </c>
      <c r="AB1365" t="s">
        <v>16</v>
      </c>
    </row>
    <row r="1366" spans="1:28" hidden="1" x14ac:dyDescent="0.25">
      <c r="A1366" s="19" t="s">
        <v>318</v>
      </c>
      <c r="B1366" s="18" t="s">
        <v>341</v>
      </c>
      <c r="C1366">
        <v>11</v>
      </c>
      <c r="D1366" s="33">
        <v>1</v>
      </c>
      <c r="E1366" s="28" t="str">
        <f>VLOOKUP(U1366, method!$A$1:$B$15, 2, 0)</f>
        <v>中前</v>
      </c>
      <c r="F1366">
        <v>12</v>
      </c>
      <c r="G1366">
        <v>135</v>
      </c>
      <c r="H1366" s="44">
        <v>1200</v>
      </c>
      <c r="I1366" s="20" t="s">
        <v>56</v>
      </c>
      <c r="J1366">
        <v>1</v>
      </c>
      <c r="K1366">
        <v>9.7200000000000006</v>
      </c>
      <c r="L1366">
        <v>31</v>
      </c>
      <c r="M1366">
        <v>1</v>
      </c>
      <c r="N1366">
        <v>24</v>
      </c>
      <c r="O1366" s="31" t="s">
        <v>439</v>
      </c>
      <c r="P1366" s="35" t="s">
        <v>455</v>
      </c>
      <c r="Q1366">
        <v>3</v>
      </c>
      <c r="R1366">
        <v>78</v>
      </c>
      <c r="S1366" s="25" t="s">
        <v>89</v>
      </c>
      <c r="T1366" s="10" t="s">
        <v>452</v>
      </c>
      <c r="U1366">
        <v>4</v>
      </c>
      <c r="V1366">
        <v>4</v>
      </c>
      <c r="W1366">
        <v>1</v>
      </c>
      <c r="AA1366">
        <v>1186</v>
      </c>
      <c r="AB1366" t="s">
        <v>16</v>
      </c>
    </row>
    <row r="1367" spans="1:28" hidden="1" x14ac:dyDescent="0.25">
      <c r="A1367" s="19" t="s">
        <v>318</v>
      </c>
      <c r="B1367" s="18" t="s">
        <v>341</v>
      </c>
      <c r="C1367">
        <v>8</v>
      </c>
      <c r="D1367" s="34">
        <v>5</v>
      </c>
      <c r="E1367" s="26" t="str">
        <f>VLOOKUP(U1367, method!$A$1:$B$15, 2, 0)</f>
        <v>放頭</v>
      </c>
      <c r="F1367">
        <v>8</v>
      </c>
      <c r="G1367">
        <v>135</v>
      </c>
      <c r="H1367" s="44">
        <v>1200</v>
      </c>
      <c r="I1367" s="24" t="s">
        <v>389</v>
      </c>
      <c r="J1367">
        <v>1</v>
      </c>
      <c r="K1367">
        <v>10.19</v>
      </c>
      <c r="L1367">
        <v>4</v>
      </c>
      <c r="M1367">
        <v>1</v>
      </c>
      <c r="N1367">
        <v>24</v>
      </c>
      <c r="O1367" s="31" t="s">
        <v>439</v>
      </c>
      <c r="P1367" s="35" t="s">
        <v>455</v>
      </c>
      <c r="Q1367">
        <v>3</v>
      </c>
      <c r="R1367">
        <v>78</v>
      </c>
      <c r="S1367" s="25" t="s">
        <v>89</v>
      </c>
      <c r="T1367" s="10" t="s">
        <v>498</v>
      </c>
      <c r="U1367">
        <v>3</v>
      </c>
      <c r="V1367">
        <v>3</v>
      </c>
      <c r="W1367">
        <v>5</v>
      </c>
      <c r="AA1367">
        <v>1187</v>
      </c>
      <c r="AB1367" t="s">
        <v>1746</v>
      </c>
    </row>
    <row r="1368" spans="1:28" hidden="1" x14ac:dyDescent="0.25">
      <c r="A1368" s="19" t="s">
        <v>318</v>
      </c>
      <c r="B1368" s="18" t="s">
        <v>341</v>
      </c>
      <c r="C1368">
        <v>8.1</v>
      </c>
      <c r="D1368" s="34">
        <v>5</v>
      </c>
      <c r="E1368" s="27" t="str">
        <f>VLOOKUP(U1368, method!$A$1:$B$15, 2, 0)</f>
        <v>中後</v>
      </c>
      <c r="F1368">
        <v>11</v>
      </c>
      <c r="G1368">
        <v>135</v>
      </c>
      <c r="H1368" s="44">
        <v>1200</v>
      </c>
      <c r="I1368" s="24" t="s">
        <v>389</v>
      </c>
      <c r="J1368">
        <v>1</v>
      </c>
      <c r="K1368">
        <v>10.3</v>
      </c>
      <c r="L1368">
        <v>20</v>
      </c>
      <c r="M1368">
        <v>12</v>
      </c>
      <c r="N1368">
        <v>23</v>
      </c>
      <c r="O1368" s="31" t="s">
        <v>435</v>
      </c>
      <c r="P1368" s="35" t="s">
        <v>455</v>
      </c>
      <c r="Q1368">
        <v>3</v>
      </c>
      <c r="R1368">
        <v>78</v>
      </c>
      <c r="S1368" s="25" t="s">
        <v>89</v>
      </c>
      <c r="T1368">
        <v>3</v>
      </c>
      <c r="U1368">
        <v>9</v>
      </c>
      <c r="V1368">
        <v>10</v>
      </c>
      <c r="W1368">
        <v>5</v>
      </c>
      <c r="AA1368">
        <v>1191</v>
      </c>
      <c r="AB1368" t="s">
        <v>152</v>
      </c>
    </row>
    <row r="1369" spans="1:28" hidden="1" x14ac:dyDescent="0.25">
      <c r="A1369" s="19" t="s">
        <v>318</v>
      </c>
      <c r="B1369" s="18" t="s">
        <v>341</v>
      </c>
      <c r="C1369">
        <v>7.2</v>
      </c>
      <c r="D1369" s="33">
        <v>1</v>
      </c>
      <c r="E1369" s="26" t="str">
        <f>VLOOKUP(U1369, method!$A$1:$B$15, 2, 0)</f>
        <v>放頭</v>
      </c>
      <c r="F1369">
        <v>8</v>
      </c>
      <c r="G1369">
        <v>131</v>
      </c>
      <c r="H1369" s="44">
        <v>1200</v>
      </c>
      <c r="I1369" s="24" t="s">
        <v>389</v>
      </c>
      <c r="J1369">
        <v>1</v>
      </c>
      <c r="K1369">
        <v>10.19</v>
      </c>
      <c r="L1369">
        <v>6</v>
      </c>
      <c r="M1369">
        <v>12</v>
      </c>
      <c r="N1369">
        <v>23</v>
      </c>
      <c r="O1369" s="31" t="s">
        <v>439</v>
      </c>
      <c r="P1369" s="35" t="s">
        <v>455</v>
      </c>
      <c r="Q1369">
        <v>3</v>
      </c>
      <c r="R1369">
        <v>72</v>
      </c>
      <c r="S1369" s="25" t="s">
        <v>89</v>
      </c>
      <c r="T1369" s="10" t="s">
        <v>376</v>
      </c>
      <c r="U1369">
        <v>1</v>
      </c>
      <c r="V1369">
        <v>1</v>
      </c>
      <c r="W1369">
        <v>1</v>
      </c>
      <c r="AA1369">
        <v>1186</v>
      </c>
      <c r="AB1369" t="s">
        <v>152</v>
      </c>
    </row>
    <row r="1370" spans="1:28" hidden="1" x14ac:dyDescent="0.25">
      <c r="A1370" s="19" t="s">
        <v>318</v>
      </c>
      <c r="B1370" s="18" t="s">
        <v>341</v>
      </c>
      <c r="C1370">
        <v>3.2</v>
      </c>
      <c r="D1370" s="33">
        <v>2</v>
      </c>
      <c r="E1370" s="26" t="str">
        <f>VLOOKUP(U1370, method!$A$1:$B$15, 2, 0)</f>
        <v>放頭</v>
      </c>
      <c r="F1370">
        <v>1</v>
      </c>
      <c r="G1370">
        <v>129</v>
      </c>
      <c r="H1370" s="44">
        <v>1200</v>
      </c>
      <c r="I1370" s="18" t="s">
        <v>12</v>
      </c>
      <c r="J1370">
        <v>1</v>
      </c>
      <c r="K1370">
        <v>9.77</v>
      </c>
      <c r="L1370">
        <v>15</v>
      </c>
      <c r="M1370">
        <v>11</v>
      </c>
      <c r="N1370">
        <v>23</v>
      </c>
      <c r="O1370" s="30" t="s">
        <v>445</v>
      </c>
      <c r="P1370" s="35" t="s">
        <v>455</v>
      </c>
      <c r="Q1370">
        <v>3</v>
      </c>
      <c r="R1370">
        <v>70</v>
      </c>
      <c r="S1370" s="25" t="s">
        <v>89</v>
      </c>
      <c r="T1370" s="10" t="s">
        <v>488</v>
      </c>
      <c r="U1370">
        <v>1</v>
      </c>
      <c r="V1370">
        <v>1</v>
      </c>
      <c r="W1370">
        <v>2</v>
      </c>
      <c r="AA1370">
        <v>1170</v>
      </c>
      <c r="AB1370" t="s">
        <v>152</v>
      </c>
    </row>
    <row r="1371" spans="1:28" hidden="1" x14ac:dyDescent="0.25">
      <c r="A1371" s="19" t="s">
        <v>318</v>
      </c>
      <c r="B1371" s="18" t="s">
        <v>341</v>
      </c>
      <c r="C1371">
        <v>2.5</v>
      </c>
      <c r="D1371" s="33">
        <v>1</v>
      </c>
      <c r="E1371" s="26" t="str">
        <f>VLOOKUP(U1371, method!$A$1:$B$15, 2, 0)</f>
        <v>放頭</v>
      </c>
      <c r="F1371">
        <v>1</v>
      </c>
      <c r="G1371">
        <v>135</v>
      </c>
      <c r="H1371" s="44">
        <v>1200</v>
      </c>
      <c r="I1371" s="18" t="s">
        <v>12</v>
      </c>
      <c r="J1371">
        <v>1</v>
      </c>
      <c r="K1371">
        <v>9.7200000000000006</v>
      </c>
      <c r="L1371">
        <v>29</v>
      </c>
      <c r="M1371">
        <v>10</v>
      </c>
      <c r="N1371">
        <v>23</v>
      </c>
      <c r="O1371" s="31" t="s">
        <v>435</v>
      </c>
      <c r="P1371" s="35" t="s">
        <v>455</v>
      </c>
      <c r="Q1371">
        <v>4</v>
      </c>
      <c r="R1371">
        <v>60</v>
      </c>
      <c r="S1371" s="25" t="s">
        <v>89</v>
      </c>
      <c r="T1371" t="s">
        <v>495</v>
      </c>
      <c r="U1371">
        <v>1</v>
      </c>
      <c r="V1371">
        <v>1</v>
      </c>
      <c r="W1371">
        <v>1</v>
      </c>
      <c r="AA1371">
        <v>1155</v>
      </c>
      <c r="AB1371" t="s">
        <v>152</v>
      </c>
    </row>
    <row r="1372" spans="1:28" hidden="1" x14ac:dyDescent="0.25">
      <c r="A1372" s="19" t="s">
        <v>318</v>
      </c>
      <c r="B1372" s="18" t="s">
        <v>341</v>
      </c>
      <c r="C1372">
        <v>7.3</v>
      </c>
      <c r="D1372" s="34">
        <v>5</v>
      </c>
      <c r="E1372" s="26" t="str">
        <f>VLOOKUP(U1372, method!$A$1:$B$15, 2, 0)</f>
        <v>放頭</v>
      </c>
      <c r="F1372">
        <v>1</v>
      </c>
      <c r="G1372">
        <v>119</v>
      </c>
      <c r="H1372" s="44">
        <v>1200</v>
      </c>
      <c r="I1372" s="21" t="s">
        <v>61</v>
      </c>
      <c r="J1372">
        <v>1</v>
      </c>
      <c r="K1372">
        <v>9.25</v>
      </c>
      <c r="L1372">
        <v>4</v>
      </c>
      <c r="M1372">
        <v>10</v>
      </c>
      <c r="N1372">
        <v>23</v>
      </c>
      <c r="O1372" s="31" t="s">
        <v>451</v>
      </c>
      <c r="P1372" s="35" t="s">
        <v>436</v>
      </c>
      <c r="Q1372">
        <v>3</v>
      </c>
      <c r="R1372">
        <v>60</v>
      </c>
      <c r="S1372" s="25" t="s">
        <v>89</v>
      </c>
      <c r="T1372" s="10" t="s">
        <v>452</v>
      </c>
      <c r="U1372">
        <v>3</v>
      </c>
      <c r="V1372">
        <v>3</v>
      </c>
      <c r="W1372">
        <v>5</v>
      </c>
      <c r="AA1372">
        <v>1152</v>
      </c>
      <c r="AB1372" t="s">
        <v>1747</v>
      </c>
    </row>
    <row r="1373" spans="1:28" hidden="1" x14ac:dyDescent="0.25">
      <c r="A1373" s="19" t="s">
        <v>318</v>
      </c>
      <c r="B1373" s="18" t="s">
        <v>341</v>
      </c>
      <c r="C1373">
        <v>6.1</v>
      </c>
      <c r="D1373">
        <v>6</v>
      </c>
      <c r="E1373" s="26" t="str">
        <f>VLOOKUP(U1373, method!$A$1:$B$15, 2, 0)</f>
        <v>放頭</v>
      </c>
      <c r="F1373">
        <v>2</v>
      </c>
      <c r="G1373">
        <v>116</v>
      </c>
      <c r="H1373" s="44">
        <v>1200</v>
      </c>
      <c r="I1373" s="20" t="s">
        <v>56</v>
      </c>
      <c r="J1373">
        <v>1</v>
      </c>
      <c r="K1373">
        <v>9.64</v>
      </c>
      <c r="L1373">
        <v>27</v>
      </c>
      <c r="M1373">
        <v>9</v>
      </c>
      <c r="N1373">
        <v>23</v>
      </c>
      <c r="O1373" s="31" t="s">
        <v>435</v>
      </c>
      <c r="P1373" s="35" t="s">
        <v>436</v>
      </c>
      <c r="Q1373">
        <v>3</v>
      </c>
      <c r="R1373">
        <v>61</v>
      </c>
      <c r="S1373" s="25" t="s">
        <v>89</v>
      </c>
      <c r="T1373" t="s">
        <v>529</v>
      </c>
      <c r="U1373">
        <v>2</v>
      </c>
      <c r="V1373">
        <v>2</v>
      </c>
      <c r="W1373">
        <v>6</v>
      </c>
      <c r="AA1373">
        <v>1164</v>
      </c>
      <c r="AB1373" t="s">
        <v>1746</v>
      </c>
    </row>
    <row r="1374" spans="1:28" hidden="1" x14ac:dyDescent="0.25">
      <c r="A1374" s="19" t="s">
        <v>318</v>
      </c>
      <c r="B1374" s="18" t="s">
        <v>341</v>
      </c>
      <c r="C1374">
        <v>7.8</v>
      </c>
      <c r="D1374" s="34">
        <v>4</v>
      </c>
      <c r="E1374" s="26" t="str">
        <f>VLOOKUP(U1374, method!$A$1:$B$15, 2, 0)</f>
        <v>放頭</v>
      </c>
      <c r="F1374">
        <v>7</v>
      </c>
      <c r="G1374">
        <v>119</v>
      </c>
      <c r="H1374" s="44">
        <v>1200</v>
      </c>
      <c r="I1374" s="20" t="s">
        <v>56</v>
      </c>
      <c r="J1374">
        <v>1</v>
      </c>
      <c r="K1374">
        <v>9.25</v>
      </c>
      <c r="L1374">
        <v>9</v>
      </c>
      <c r="M1374">
        <v>7</v>
      </c>
      <c r="N1374">
        <v>23</v>
      </c>
      <c r="O1374" t="s">
        <v>631</v>
      </c>
      <c r="P1374" s="35" t="s">
        <v>436</v>
      </c>
      <c r="Q1374">
        <v>3</v>
      </c>
      <c r="R1374">
        <v>61</v>
      </c>
      <c r="S1374" s="25" t="s">
        <v>89</v>
      </c>
      <c r="T1374">
        <v>3</v>
      </c>
      <c r="U1374">
        <v>1</v>
      </c>
      <c r="V1374">
        <v>1</v>
      </c>
      <c r="W1374">
        <v>4</v>
      </c>
      <c r="AA1374">
        <v>1190</v>
      </c>
      <c r="AB1374" t="s">
        <v>152</v>
      </c>
    </row>
    <row r="1375" spans="1:28" hidden="1" x14ac:dyDescent="0.25">
      <c r="A1375" s="19" t="s">
        <v>318</v>
      </c>
      <c r="B1375" s="18" t="s">
        <v>341</v>
      </c>
      <c r="C1375">
        <v>54</v>
      </c>
      <c r="D1375" s="33">
        <v>2</v>
      </c>
      <c r="E1375" s="26" t="str">
        <f>VLOOKUP(U1375, method!$A$1:$B$15, 2, 0)</f>
        <v>放頭</v>
      </c>
      <c r="F1375">
        <v>2</v>
      </c>
      <c r="G1375">
        <v>119</v>
      </c>
      <c r="H1375" s="44">
        <v>1200</v>
      </c>
      <c r="I1375" s="17" t="s">
        <v>1748</v>
      </c>
      <c r="J1375">
        <v>1</v>
      </c>
      <c r="K1375">
        <v>9.14</v>
      </c>
      <c r="L1375">
        <v>25</v>
      </c>
      <c r="M1375">
        <v>6</v>
      </c>
      <c r="N1375">
        <v>23</v>
      </c>
      <c r="O1375" t="s">
        <v>545</v>
      </c>
      <c r="P1375" s="35" t="s">
        <v>455</v>
      </c>
      <c r="Q1375">
        <v>3</v>
      </c>
      <c r="R1375">
        <v>61</v>
      </c>
      <c r="S1375" s="25" t="s">
        <v>89</v>
      </c>
      <c r="T1375">
        <v>3</v>
      </c>
      <c r="U1375">
        <v>3</v>
      </c>
      <c r="V1375">
        <v>3</v>
      </c>
      <c r="W1375">
        <v>2</v>
      </c>
      <c r="AA1375">
        <v>1181</v>
      </c>
      <c r="AB1375" t="s">
        <v>1749</v>
      </c>
    </row>
    <row r="1376" spans="1:28" hidden="1" x14ac:dyDescent="0.25">
      <c r="A1376" s="19" t="s">
        <v>318</v>
      </c>
      <c r="B1376" s="18" t="s">
        <v>341</v>
      </c>
      <c r="C1376">
        <v>23</v>
      </c>
      <c r="D1376">
        <v>11</v>
      </c>
      <c r="E1376" s="26" t="str">
        <f>VLOOKUP(U1376, method!$A$1:$B$15, 2, 0)</f>
        <v>放頭</v>
      </c>
      <c r="F1376">
        <v>8</v>
      </c>
      <c r="G1376">
        <v>120</v>
      </c>
      <c r="H1376" s="44">
        <v>1200</v>
      </c>
      <c r="I1376" s="20" t="s">
        <v>817</v>
      </c>
      <c r="J1376">
        <v>1</v>
      </c>
      <c r="K1376">
        <v>11.61</v>
      </c>
      <c r="L1376">
        <v>7</v>
      </c>
      <c r="M1376">
        <v>6</v>
      </c>
      <c r="N1376">
        <v>23</v>
      </c>
      <c r="O1376" s="31" t="s">
        <v>439</v>
      </c>
      <c r="P1376" s="35" t="s">
        <v>455</v>
      </c>
      <c r="Q1376">
        <v>3</v>
      </c>
      <c r="R1376">
        <v>63</v>
      </c>
      <c r="S1376" s="25" t="s">
        <v>89</v>
      </c>
      <c r="T1376" t="s">
        <v>648</v>
      </c>
      <c r="U1376">
        <v>2</v>
      </c>
      <c r="V1376">
        <v>2</v>
      </c>
      <c r="W1376">
        <v>11</v>
      </c>
      <c r="AA1376">
        <v>1173</v>
      </c>
      <c r="AB1376" t="s">
        <v>113</v>
      </c>
    </row>
    <row r="1377" spans="1:28" hidden="1" x14ac:dyDescent="0.25">
      <c r="A1377" s="19" t="s">
        <v>318</v>
      </c>
      <c r="B1377" s="18" t="s">
        <v>341</v>
      </c>
      <c r="C1377">
        <v>7.3</v>
      </c>
      <c r="D1377">
        <v>7</v>
      </c>
      <c r="E1377" s="28" t="str">
        <f>VLOOKUP(U1377, method!$A$1:$B$15, 2, 0)</f>
        <v>中前</v>
      </c>
      <c r="F1377">
        <v>4</v>
      </c>
      <c r="G1377">
        <v>119</v>
      </c>
      <c r="H1377" s="46">
        <v>1000</v>
      </c>
      <c r="I1377" s="15" t="s">
        <v>391</v>
      </c>
      <c r="J1377">
        <v>0</v>
      </c>
      <c r="K1377">
        <v>55.83</v>
      </c>
      <c r="L1377">
        <v>21</v>
      </c>
      <c r="M1377">
        <v>5</v>
      </c>
      <c r="N1377">
        <v>23</v>
      </c>
      <c r="O1377" t="s">
        <v>631</v>
      </c>
      <c r="P1377" s="35" t="s">
        <v>455</v>
      </c>
      <c r="Q1377">
        <v>3</v>
      </c>
      <c r="R1377">
        <v>64</v>
      </c>
      <c r="S1377" s="25" t="s">
        <v>89</v>
      </c>
      <c r="T1377" s="10">
        <v>2</v>
      </c>
      <c r="U1377">
        <v>4</v>
      </c>
      <c r="V1377">
        <v>2</v>
      </c>
      <c r="W1377">
        <v>7</v>
      </c>
      <c r="AA1377">
        <v>1189</v>
      </c>
      <c r="AB1377" t="s">
        <v>113</v>
      </c>
    </row>
    <row r="1378" spans="1:28" hidden="1" x14ac:dyDescent="0.25">
      <c r="A1378" s="19" t="s">
        <v>318</v>
      </c>
      <c r="B1378" s="18" t="s">
        <v>341</v>
      </c>
      <c r="C1378">
        <v>16</v>
      </c>
      <c r="D1378">
        <v>9</v>
      </c>
      <c r="E1378" s="26" t="str">
        <f>VLOOKUP(U1378, method!$A$1:$B$15, 2, 0)</f>
        <v>放頭</v>
      </c>
      <c r="F1378">
        <v>2</v>
      </c>
      <c r="G1378">
        <v>119</v>
      </c>
      <c r="H1378" s="46">
        <v>1000</v>
      </c>
      <c r="I1378" s="15" t="s">
        <v>391</v>
      </c>
      <c r="J1378">
        <v>0</v>
      </c>
      <c r="K1378">
        <v>58.11</v>
      </c>
      <c r="L1378">
        <v>7</v>
      </c>
      <c r="M1378">
        <v>5</v>
      </c>
      <c r="N1378">
        <v>23</v>
      </c>
      <c r="O1378" t="s">
        <v>551</v>
      </c>
      <c r="P1378" s="36" t="s">
        <v>698</v>
      </c>
      <c r="Q1378">
        <v>3</v>
      </c>
      <c r="R1378">
        <v>64</v>
      </c>
      <c r="S1378" s="25" t="s">
        <v>89</v>
      </c>
      <c r="T1378" t="s">
        <v>533</v>
      </c>
      <c r="U1378">
        <v>3</v>
      </c>
      <c r="V1378">
        <v>5</v>
      </c>
      <c r="W1378">
        <v>9</v>
      </c>
      <c r="AA1378">
        <v>1201</v>
      </c>
      <c r="AB1378" t="s">
        <v>1463</v>
      </c>
    </row>
    <row r="1379" spans="1:28" hidden="1" x14ac:dyDescent="0.25">
      <c r="A1379" s="19" t="s">
        <v>318</v>
      </c>
      <c r="B1379" s="19" t="s">
        <v>344</v>
      </c>
      <c r="C1379">
        <v>68</v>
      </c>
      <c r="D1379" s="34">
        <v>5</v>
      </c>
      <c r="E1379" s="27" t="str">
        <f>VLOOKUP(U1379, method!$A$1:$B$15, 2, 0)</f>
        <v>中後</v>
      </c>
      <c r="F1379">
        <v>8</v>
      </c>
      <c r="G1379">
        <v>123</v>
      </c>
      <c r="H1379" s="44">
        <v>1200</v>
      </c>
      <c r="I1379" s="16" t="s">
        <v>140</v>
      </c>
      <c r="J1379">
        <v>1</v>
      </c>
      <c r="K1379">
        <v>9.9700000000000006</v>
      </c>
      <c r="L1379">
        <v>4</v>
      </c>
      <c r="M1379">
        <v>6</v>
      </c>
      <c r="N1379">
        <v>25</v>
      </c>
      <c r="O1379" s="31" t="s">
        <v>439</v>
      </c>
      <c r="P1379" s="36" t="s">
        <v>440</v>
      </c>
      <c r="Q1379">
        <v>2</v>
      </c>
      <c r="R1379">
        <v>84</v>
      </c>
      <c r="S1379" s="20" t="s">
        <v>121</v>
      </c>
      <c r="T1379" s="10">
        <v>2</v>
      </c>
      <c r="U1379">
        <v>10</v>
      </c>
      <c r="V1379">
        <v>10</v>
      </c>
      <c r="W1379">
        <v>5</v>
      </c>
      <c r="AA1379">
        <v>1098</v>
      </c>
      <c r="AB1379" t="s">
        <v>346</v>
      </c>
    </row>
    <row r="1380" spans="1:28" hidden="1" x14ac:dyDescent="0.25">
      <c r="A1380" s="19" t="s">
        <v>318</v>
      </c>
      <c r="B1380" s="19" t="s">
        <v>344</v>
      </c>
      <c r="C1380">
        <v>51</v>
      </c>
      <c r="D1380" s="34">
        <v>5</v>
      </c>
      <c r="E1380" s="28" t="str">
        <f>VLOOKUP(U1380, method!$A$1:$B$15, 2, 0)</f>
        <v>中前</v>
      </c>
      <c r="F1380">
        <v>2</v>
      </c>
      <c r="G1380">
        <v>124</v>
      </c>
      <c r="H1380" s="46">
        <v>1000</v>
      </c>
      <c r="I1380" s="25" t="s">
        <v>120</v>
      </c>
      <c r="J1380">
        <v>0</v>
      </c>
      <c r="K1380">
        <v>56.57</v>
      </c>
      <c r="L1380">
        <v>30</v>
      </c>
      <c r="M1380">
        <v>4</v>
      </c>
      <c r="N1380">
        <v>25</v>
      </c>
      <c r="O1380" s="31" t="s">
        <v>451</v>
      </c>
      <c r="P1380" s="35" t="s">
        <v>436</v>
      </c>
      <c r="Q1380">
        <v>2</v>
      </c>
      <c r="R1380">
        <v>86</v>
      </c>
      <c r="S1380" s="20" t="s">
        <v>121</v>
      </c>
      <c r="T1380">
        <v>3</v>
      </c>
      <c r="U1380">
        <v>4</v>
      </c>
      <c r="V1380">
        <v>4</v>
      </c>
      <c r="W1380">
        <v>5</v>
      </c>
      <c r="AA1380">
        <v>1098</v>
      </c>
      <c r="AB1380" t="s">
        <v>346</v>
      </c>
    </row>
    <row r="1381" spans="1:28" hidden="1" x14ac:dyDescent="0.25">
      <c r="A1381" s="19" t="s">
        <v>318</v>
      </c>
      <c r="B1381" s="19" t="s">
        <v>344</v>
      </c>
      <c r="C1381">
        <v>105</v>
      </c>
      <c r="D1381">
        <v>7</v>
      </c>
      <c r="E1381" s="28" t="str">
        <f>VLOOKUP(U1381, method!$A$1:$B$15, 2, 0)</f>
        <v>中前</v>
      </c>
      <c r="F1381">
        <v>7</v>
      </c>
      <c r="G1381">
        <v>125</v>
      </c>
      <c r="H1381" s="44">
        <v>1200</v>
      </c>
      <c r="I1381" s="15" t="s">
        <v>391</v>
      </c>
      <c r="J1381">
        <v>1</v>
      </c>
      <c r="K1381">
        <v>8.98</v>
      </c>
      <c r="L1381">
        <v>13</v>
      </c>
      <c r="M1381">
        <v>4</v>
      </c>
      <c r="N1381">
        <v>25</v>
      </c>
      <c r="O1381" t="s">
        <v>532</v>
      </c>
      <c r="P1381" s="35" t="s">
        <v>455</v>
      </c>
      <c r="Q1381">
        <v>2</v>
      </c>
      <c r="R1381">
        <v>87</v>
      </c>
      <c r="S1381" s="20" t="s">
        <v>121</v>
      </c>
      <c r="T1381" t="s">
        <v>495</v>
      </c>
      <c r="U1381">
        <v>6</v>
      </c>
      <c r="V1381">
        <v>7</v>
      </c>
      <c r="W1381">
        <v>7</v>
      </c>
      <c r="AA1381">
        <v>1088</v>
      </c>
      <c r="AB1381" t="s">
        <v>346</v>
      </c>
    </row>
    <row r="1382" spans="1:28" hidden="1" x14ac:dyDescent="0.25">
      <c r="A1382" s="19" t="s">
        <v>318</v>
      </c>
      <c r="B1382" s="19" t="s">
        <v>344</v>
      </c>
      <c r="C1382">
        <v>34</v>
      </c>
      <c r="D1382">
        <v>12</v>
      </c>
      <c r="E1382" s="26" t="str">
        <f>VLOOKUP(U1382, method!$A$1:$B$15, 2, 0)</f>
        <v>放頭</v>
      </c>
      <c r="F1382">
        <v>9</v>
      </c>
      <c r="G1382">
        <v>126</v>
      </c>
      <c r="H1382" s="44">
        <v>1200</v>
      </c>
      <c r="I1382" s="15" t="s">
        <v>390</v>
      </c>
      <c r="J1382">
        <v>1</v>
      </c>
      <c r="K1382">
        <v>9.89</v>
      </c>
      <c r="L1382">
        <v>19</v>
      </c>
      <c r="M1382">
        <v>3</v>
      </c>
      <c r="N1382">
        <v>25</v>
      </c>
      <c r="O1382" s="30" t="s">
        <v>445</v>
      </c>
      <c r="P1382" s="35" t="s">
        <v>436</v>
      </c>
      <c r="Q1382">
        <v>2</v>
      </c>
      <c r="R1382">
        <v>87</v>
      </c>
      <c r="S1382" s="20" t="s">
        <v>121</v>
      </c>
      <c r="T1382" t="s">
        <v>533</v>
      </c>
      <c r="U1382">
        <v>3</v>
      </c>
      <c r="V1382">
        <v>4</v>
      </c>
      <c r="W1382">
        <v>12</v>
      </c>
      <c r="AA1382">
        <v>1111</v>
      </c>
      <c r="AB1382" t="s">
        <v>346</v>
      </c>
    </row>
    <row r="1383" spans="1:28" hidden="1" x14ac:dyDescent="0.25">
      <c r="A1383" s="19" t="s">
        <v>318</v>
      </c>
      <c r="B1383" s="19" t="s">
        <v>344</v>
      </c>
      <c r="C1383">
        <v>7.7</v>
      </c>
      <c r="D1383" s="33">
        <v>3</v>
      </c>
      <c r="E1383" s="26" t="str">
        <f>VLOOKUP(U1383, method!$A$1:$B$15, 2, 0)</f>
        <v>放頭</v>
      </c>
      <c r="F1383">
        <v>1</v>
      </c>
      <c r="G1383">
        <v>116</v>
      </c>
      <c r="H1383" s="44">
        <v>1200</v>
      </c>
      <c r="I1383" s="24" t="s">
        <v>146</v>
      </c>
      <c r="J1383">
        <v>1</v>
      </c>
      <c r="K1383">
        <v>9.08</v>
      </c>
      <c r="L1383">
        <v>26</v>
      </c>
      <c r="M1383">
        <v>2</v>
      </c>
      <c r="N1383">
        <v>25</v>
      </c>
      <c r="O1383" s="31" t="s">
        <v>435</v>
      </c>
      <c r="P1383" s="35" t="s">
        <v>455</v>
      </c>
      <c r="Q1383">
        <v>1</v>
      </c>
      <c r="R1383">
        <v>86</v>
      </c>
      <c r="S1383" s="20" t="s">
        <v>121</v>
      </c>
      <c r="T1383" s="10" t="s">
        <v>597</v>
      </c>
      <c r="U1383">
        <v>3</v>
      </c>
      <c r="V1383">
        <v>2</v>
      </c>
      <c r="W1383">
        <v>3</v>
      </c>
      <c r="AA1383">
        <v>1104</v>
      </c>
      <c r="AB1383" t="s">
        <v>346</v>
      </c>
    </row>
    <row r="1384" spans="1:28" hidden="1" x14ac:dyDescent="0.25">
      <c r="A1384" s="19" t="s">
        <v>318</v>
      </c>
      <c r="B1384" s="19" t="s">
        <v>344</v>
      </c>
      <c r="C1384">
        <v>13</v>
      </c>
      <c r="D1384">
        <v>9</v>
      </c>
      <c r="E1384" s="27" t="str">
        <f>VLOOKUP(U1384, method!$A$1:$B$15, 2, 0)</f>
        <v>中後</v>
      </c>
      <c r="F1384">
        <v>7</v>
      </c>
      <c r="G1384">
        <v>125</v>
      </c>
      <c r="H1384" s="46">
        <v>1000</v>
      </c>
      <c r="I1384" s="21" t="s">
        <v>61</v>
      </c>
      <c r="J1384">
        <v>0</v>
      </c>
      <c r="K1384">
        <v>57.61</v>
      </c>
      <c r="L1384">
        <v>15</v>
      </c>
      <c r="M1384">
        <v>1</v>
      </c>
      <c r="N1384">
        <v>25</v>
      </c>
      <c r="O1384" s="30" t="s">
        <v>445</v>
      </c>
      <c r="P1384" s="35" t="s">
        <v>455</v>
      </c>
      <c r="Q1384">
        <v>2</v>
      </c>
      <c r="R1384">
        <v>86</v>
      </c>
      <c r="S1384" s="20" t="s">
        <v>121</v>
      </c>
      <c r="T1384" t="s">
        <v>508</v>
      </c>
      <c r="U1384">
        <v>9</v>
      </c>
      <c r="V1384">
        <v>8</v>
      </c>
      <c r="W1384">
        <v>9</v>
      </c>
      <c r="AA1384">
        <v>1097</v>
      </c>
      <c r="AB1384" t="s">
        <v>346</v>
      </c>
    </row>
    <row r="1385" spans="1:28" hidden="1" x14ac:dyDescent="0.25">
      <c r="A1385" s="19" t="s">
        <v>318</v>
      </c>
      <c r="B1385" s="19" t="s">
        <v>344</v>
      </c>
      <c r="C1385">
        <v>8.1</v>
      </c>
      <c r="D1385" s="33">
        <v>1</v>
      </c>
      <c r="E1385" s="28" t="str">
        <f>VLOOKUP(U1385, method!$A$1:$B$15, 2, 0)</f>
        <v>中前</v>
      </c>
      <c r="F1385">
        <v>6</v>
      </c>
      <c r="G1385">
        <v>134</v>
      </c>
      <c r="H1385" s="44">
        <v>1200</v>
      </c>
      <c r="I1385" s="24" t="s">
        <v>389</v>
      </c>
      <c r="J1385">
        <v>1</v>
      </c>
      <c r="K1385">
        <v>9.51</v>
      </c>
      <c r="L1385">
        <v>6</v>
      </c>
      <c r="M1385">
        <v>11</v>
      </c>
      <c r="N1385">
        <v>24</v>
      </c>
      <c r="O1385" s="31" t="s">
        <v>439</v>
      </c>
      <c r="P1385" s="35" t="s">
        <v>455</v>
      </c>
      <c r="Q1385">
        <v>3</v>
      </c>
      <c r="R1385">
        <v>79</v>
      </c>
      <c r="S1385" s="20" t="s">
        <v>121</v>
      </c>
      <c r="T1385" s="10" t="s">
        <v>488</v>
      </c>
      <c r="U1385">
        <v>4</v>
      </c>
      <c r="V1385">
        <v>3</v>
      </c>
      <c r="W1385">
        <v>1</v>
      </c>
      <c r="AA1385">
        <v>1108</v>
      </c>
      <c r="AB1385" t="s">
        <v>346</v>
      </c>
    </row>
    <row r="1386" spans="1:28" hidden="1" x14ac:dyDescent="0.25">
      <c r="A1386" s="19" t="s">
        <v>318</v>
      </c>
      <c r="B1386" s="19" t="s">
        <v>344</v>
      </c>
      <c r="C1386">
        <v>12</v>
      </c>
      <c r="D1386" s="33">
        <v>1</v>
      </c>
      <c r="E1386" s="28" t="str">
        <f>VLOOKUP(U1386, method!$A$1:$B$15, 2, 0)</f>
        <v>中前</v>
      </c>
      <c r="F1386">
        <v>11</v>
      </c>
      <c r="G1386">
        <v>131</v>
      </c>
      <c r="H1386" s="44">
        <v>1200</v>
      </c>
      <c r="I1386" s="24" t="s">
        <v>389</v>
      </c>
      <c r="J1386">
        <v>1</v>
      </c>
      <c r="K1386">
        <v>9.43</v>
      </c>
      <c r="L1386">
        <v>16</v>
      </c>
      <c r="M1386">
        <v>10</v>
      </c>
      <c r="N1386">
        <v>24</v>
      </c>
      <c r="O1386" s="30" t="s">
        <v>445</v>
      </c>
      <c r="P1386" s="35" t="s">
        <v>436</v>
      </c>
      <c r="Q1386">
        <v>3</v>
      </c>
      <c r="R1386">
        <v>71</v>
      </c>
      <c r="S1386" s="20" t="s">
        <v>121</v>
      </c>
      <c r="T1386" s="10" t="s">
        <v>452</v>
      </c>
      <c r="U1386">
        <v>5</v>
      </c>
      <c r="V1386">
        <v>3</v>
      </c>
      <c r="W1386">
        <v>1</v>
      </c>
      <c r="AA1386">
        <v>1104</v>
      </c>
      <c r="AB1386" t="s">
        <v>346</v>
      </c>
    </row>
    <row r="1387" spans="1:28" hidden="1" x14ac:dyDescent="0.25">
      <c r="A1387" s="19" t="s">
        <v>318</v>
      </c>
      <c r="B1387" s="19" t="s">
        <v>344</v>
      </c>
      <c r="C1387">
        <v>5.6</v>
      </c>
      <c r="D1387" s="33">
        <v>1</v>
      </c>
      <c r="E1387" s="26" t="str">
        <f>VLOOKUP(U1387, method!$A$1:$B$15, 2, 0)</f>
        <v>放頭</v>
      </c>
      <c r="F1387">
        <v>6</v>
      </c>
      <c r="G1387">
        <v>124</v>
      </c>
      <c r="H1387" s="44">
        <v>1200</v>
      </c>
      <c r="I1387" s="24" t="s">
        <v>389</v>
      </c>
      <c r="J1387">
        <v>1</v>
      </c>
      <c r="K1387">
        <v>9.91</v>
      </c>
      <c r="L1387">
        <v>18</v>
      </c>
      <c r="M1387">
        <v>9</v>
      </c>
      <c r="N1387">
        <v>24</v>
      </c>
      <c r="O1387" s="30" t="s">
        <v>445</v>
      </c>
      <c r="P1387" s="35" t="s">
        <v>455</v>
      </c>
      <c r="Q1387">
        <v>3</v>
      </c>
      <c r="R1387">
        <v>65</v>
      </c>
      <c r="S1387" s="20" t="s">
        <v>121</v>
      </c>
      <c r="T1387" s="10" t="s">
        <v>597</v>
      </c>
      <c r="U1387">
        <v>3</v>
      </c>
      <c r="V1387">
        <v>4</v>
      </c>
      <c r="W1387">
        <v>1</v>
      </c>
      <c r="AA1387">
        <v>1105</v>
      </c>
      <c r="AB1387" t="s">
        <v>346</v>
      </c>
    </row>
    <row r="1388" spans="1:28" hidden="1" x14ac:dyDescent="0.25">
      <c r="A1388" s="19" t="s">
        <v>318</v>
      </c>
      <c r="B1388" s="19" t="s">
        <v>344</v>
      </c>
      <c r="C1388">
        <v>39</v>
      </c>
      <c r="D1388">
        <v>9</v>
      </c>
      <c r="E1388" s="27" t="str">
        <f>VLOOKUP(U1388, method!$A$1:$B$15, 2, 0)</f>
        <v>中後</v>
      </c>
      <c r="F1388">
        <v>2</v>
      </c>
      <c r="G1388">
        <v>125</v>
      </c>
      <c r="H1388" s="46">
        <v>1000</v>
      </c>
      <c r="I1388" s="24" t="s">
        <v>146</v>
      </c>
      <c r="J1388">
        <v>0</v>
      </c>
      <c r="K1388">
        <v>56.9</v>
      </c>
      <c r="L1388">
        <v>1</v>
      </c>
      <c r="M1388">
        <v>7</v>
      </c>
      <c r="N1388">
        <v>24</v>
      </c>
      <c r="O1388" t="s">
        <v>551</v>
      </c>
      <c r="P1388" s="35" t="s">
        <v>455</v>
      </c>
      <c r="Q1388">
        <v>3</v>
      </c>
      <c r="R1388">
        <v>69</v>
      </c>
      <c r="S1388" s="20" t="s">
        <v>121</v>
      </c>
      <c r="T1388" t="s">
        <v>664</v>
      </c>
      <c r="U1388">
        <v>9</v>
      </c>
      <c r="V1388">
        <v>9</v>
      </c>
      <c r="W1388">
        <v>9</v>
      </c>
      <c r="AA1388">
        <v>1080</v>
      </c>
      <c r="AB1388" t="s">
        <v>346</v>
      </c>
    </row>
    <row r="1389" spans="1:28" hidden="1" x14ac:dyDescent="0.25">
      <c r="A1389" s="19" t="s">
        <v>318</v>
      </c>
      <c r="B1389" s="19" t="s">
        <v>344</v>
      </c>
      <c r="C1389">
        <v>47</v>
      </c>
      <c r="D1389" s="34">
        <v>5</v>
      </c>
      <c r="E1389" s="28" t="str">
        <f>VLOOKUP(U1389, method!$A$1:$B$15, 2, 0)</f>
        <v>中前</v>
      </c>
      <c r="F1389">
        <v>3</v>
      </c>
      <c r="G1389">
        <v>125</v>
      </c>
      <c r="H1389" s="46">
        <v>1000</v>
      </c>
      <c r="I1389" s="24" t="s">
        <v>146</v>
      </c>
      <c r="J1389">
        <v>0</v>
      </c>
      <c r="K1389">
        <v>56.91</v>
      </c>
      <c r="L1389">
        <v>8</v>
      </c>
      <c r="M1389">
        <v>6</v>
      </c>
      <c r="N1389">
        <v>24</v>
      </c>
      <c r="O1389" t="s">
        <v>532</v>
      </c>
      <c r="P1389" s="35" t="s">
        <v>455</v>
      </c>
      <c r="Q1389">
        <v>3</v>
      </c>
      <c r="R1389">
        <v>70</v>
      </c>
      <c r="S1389" s="20" t="s">
        <v>121</v>
      </c>
      <c r="T1389" s="10" t="s">
        <v>452</v>
      </c>
      <c r="U1389">
        <v>6</v>
      </c>
      <c r="V1389">
        <v>4</v>
      </c>
      <c r="W1389">
        <v>5</v>
      </c>
      <c r="AA1389">
        <v>1093</v>
      </c>
      <c r="AB1389" t="s">
        <v>346</v>
      </c>
    </row>
    <row r="1390" spans="1:28" hidden="1" x14ac:dyDescent="0.25">
      <c r="A1390" s="19" t="s">
        <v>318</v>
      </c>
      <c r="B1390" s="19" t="s">
        <v>344</v>
      </c>
      <c r="C1390">
        <v>14</v>
      </c>
      <c r="D1390">
        <v>11</v>
      </c>
      <c r="E1390" s="29" t="str">
        <f>VLOOKUP(U1390, method!$A$1:$B$15, 2, 0)</f>
        <v>留後</v>
      </c>
      <c r="F1390">
        <v>7</v>
      </c>
      <c r="G1390">
        <v>128</v>
      </c>
      <c r="H1390" s="46">
        <v>1000</v>
      </c>
      <c r="I1390" s="24" t="s">
        <v>389</v>
      </c>
      <c r="J1390">
        <v>0</v>
      </c>
      <c r="K1390">
        <v>57.94</v>
      </c>
      <c r="L1390">
        <v>22</v>
      </c>
      <c r="M1390">
        <v>5</v>
      </c>
      <c r="N1390">
        <v>24</v>
      </c>
      <c r="O1390" s="31" t="s">
        <v>451</v>
      </c>
      <c r="P1390" s="35" t="s">
        <v>455</v>
      </c>
      <c r="Q1390">
        <v>3</v>
      </c>
      <c r="R1390">
        <v>72</v>
      </c>
      <c r="S1390" s="20" t="s">
        <v>121</v>
      </c>
      <c r="T1390">
        <v>6</v>
      </c>
      <c r="U1390">
        <v>11</v>
      </c>
      <c r="V1390">
        <v>12</v>
      </c>
      <c r="W1390">
        <v>11</v>
      </c>
      <c r="AA1390">
        <v>1089</v>
      </c>
      <c r="AB1390" t="s">
        <v>346</v>
      </c>
    </row>
    <row r="1391" spans="1:28" hidden="1" x14ac:dyDescent="0.25">
      <c r="A1391" s="19" t="s">
        <v>318</v>
      </c>
      <c r="B1391" s="19" t="s">
        <v>344</v>
      </c>
      <c r="C1391">
        <v>5.2</v>
      </c>
      <c r="D1391" s="34">
        <v>4</v>
      </c>
      <c r="E1391" s="26" t="str">
        <f>VLOOKUP(U1391, method!$A$1:$B$15, 2, 0)</f>
        <v>放頭</v>
      </c>
      <c r="F1391">
        <v>3</v>
      </c>
      <c r="G1391">
        <v>134</v>
      </c>
      <c r="H1391" s="44">
        <v>1200</v>
      </c>
      <c r="I1391" s="15" t="s">
        <v>391</v>
      </c>
      <c r="J1391">
        <v>1</v>
      </c>
      <c r="K1391">
        <v>10.78</v>
      </c>
      <c r="L1391">
        <v>17</v>
      </c>
      <c r="M1391">
        <v>4</v>
      </c>
      <c r="N1391">
        <v>24</v>
      </c>
      <c r="O1391" s="31" t="s">
        <v>435</v>
      </c>
      <c r="P1391" s="35" t="s">
        <v>455</v>
      </c>
      <c r="Q1391">
        <v>3</v>
      </c>
      <c r="R1391">
        <v>74</v>
      </c>
      <c r="S1391" s="20" t="s">
        <v>121</v>
      </c>
      <c r="T1391">
        <v>6</v>
      </c>
      <c r="U1391">
        <v>3</v>
      </c>
      <c r="V1391">
        <v>3</v>
      </c>
      <c r="W1391">
        <v>4</v>
      </c>
      <c r="AA1391">
        <v>1077</v>
      </c>
      <c r="AB1391" t="s">
        <v>346</v>
      </c>
    </row>
    <row r="1392" spans="1:28" hidden="1" x14ac:dyDescent="0.25">
      <c r="A1392" s="19" t="s">
        <v>318</v>
      </c>
      <c r="B1392" s="19" t="s">
        <v>344</v>
      </c>
      <c r="C1392">
        <v>7.1</v>
      </c>
      <c r="D1392">
        <v>8</v>
      </c>
      <c r="E1392" s="26" t="str">
        <f>VLOOKUP(U1392, method!$A$1:$B$15, 2, 0)</f>
        <v>放頭</v>
      </c>
      <c r="F1392">
        <v>5</v>
      </c>
      <c r="G1392">
        <v>132</v>
      </c>
      <c r="H1392" s="44">
        <v>1200</v>
      </c>
      <c r="I1392" s="15" t="s">
        <v>391</v>
      </c>
      <c r="J1392">
        <v>1</v>
      </c>
      <c r="K1392">
        <v>10.49</v>
      </c>
      <c r="L1392">
        <v>31</v>
      </c>
      <c r="M1392">
        <v>1</v>
      </c>
      <c r="N1392">
        <v>24</v>
      </c>
      <c r="O1392" s="31" t="s">
        <v>439</v>
      </c>
      <c r="P1392" s="35" t="s">
        <v>455</v>
      </c>
      <c r="Q1392">
        <v>3</v>
      </c>
      <c r="R1392">
        <v>75</v>
      </c>
      <c r="S1392" s="20" t="s">
        <v>121</v>
      </c>
      <c r="T1392" t="s">
        <v>637</v>
      </c>
      <c r="U1392">
        <v>3</v>
      </c>
      <c r="V1392">
        <v>3</v>
      </c>
      <c r="W1392">
        <v>8</v>
      </c>
      <c r="AA1392">
        <v>1103</v>
      </c>
      <c r="AB1392" t="s">
        <v>346</v>
      </c>
    </row>
    <row r="1393" spans="1:28" hidden="1" x14ac:dyDescent="0.25">
      <c r="A1393" s="19" t="s">
        <v>318</v>
      </c>
      <c r="B1393" s="19" t="s">
        <v>344</v>
      </c>
      <c r="C1393">
        <v>4.5</v>
      </c>
      <c r="D1393" s="34">
        <v>5</v>
      </c>
      <c r="E1393" s="26" t="str">
        <f>VLOOKUP(U1393, method!$A$1:$B$15, 2, 0)</f>
        <v>放頭</v>
      </c>
      <c r="F1393">
        <v>8</v>
      </c>
      <c r="G1393">
        <v>133</v>
      </c>
      <c r="H1393" s="44">
        <v>1200</v>
      </c>
      <c r="I1393" s="24" t="s">
        <v>389</v>
      </c>
      <c r="J1393">
        <v>1</v>
      </c>
      <c r="K1393">
        <v>10.39</v>
      </c>
      <c r="L1393">
        <v>10</v>
      </c>
      <c r="M1393">
        <v>1</v>
      </c>
      <c r="N1393">
        <v>24</v>
      </c>
      <c r="O1393" s="30" t="s">
        <v>445</v>
      </c>
      <c r="P1393" s="35" t="s">
        <v>455</v>
      </c>
      <c r="Q1393">
        <v>3</v>
      </c>
      <c r="R1393">
        <v>75</v>
      </c>
      <c r="S1393" s="20" t="s">
        <v>121</v>
      </c>
      <c r="T1393" t="s">
        <v>529</v>
      </c>
      <c r="U1393">
        <v>2</v>
      </c>
      <c r="V1393">
        <v>2</v>
      </c>
      <c r="W1393">
        <v>5</v>
      </c>
      <c r="AA1393">
        <v>1098</v>
      </c>
      <c r="AB1393" t="s">
        <v>346</v>
      </c>
    </row>
    <row r="1394" spans="1:28" hidden="1" x14ac:dyDescent="0.25">
      <c r="A1394" s="19" t="s">
        <v>318</v>
      </c>
      <c r="B1394" s="19" t="s">
        <v>344</v>
      </c>
      <c r="C1394">
        <v>11</v>
      </c>
      <c r="D1394" s="33">
        <v>2</v>
      </c>
      <c r="E1394" s="28" t="str">
        <f>VLOOKUP(U1394, method!$A$1:$B$15, 2, 0)</f>
        <v>中前</v>
      </c>
      <c r="F1394">
        <v>10</v>
      </c>
      <c r="G1394">
        <v>131</v>
      </c>
      <c r="H1394" s="44">
        <v>1200</v>
      </c>
      <c r="I1394" s="15" t="s">
        <v>391</v>
      </c>
      <c r="J1394">
        <v>1</v>
      </c>
      <c r="K1394">
        <v>10</v>
      </c>
      <c r="L1394">
        <v>13</v>
      </c>
      <c r="M1394">
        <v>12</v>
      </c>
      <c r="N1394">
        <v>23</v>
      </c>
      <c r="O1394" s="30" t="s">
        <v>445</v>
      </c>
      <c r="P1394" s="35" t="s">
        <v>455</v>
      </c>
      <c r="Q1394">
        <v>3</v>
      </c>
      <c r="R1394">
        <v>74</v>
      </c>
      <c r="S1394" s="20" t="s">
        <v>121</v>
      </c>
      <c r="T1394" s="10" t="s">
        <v>539</v>
      </c>
      <c r="U1394">
        <v>4</v>
      </c>
      <c r="V1394">
        <v>4</v>
      </c>
      <c r="W1394">
        <v>2</v>
      </c>
      <c r="AA1394">
        <v>1107</v>
      </c>
      <c r="AB1394" t="s">
        <v>346</v>
      </c>
    </row>
    <row r="1395" spans="1:28" hidden="1" x14ac:dyDescent="0.25">
      <c r="A1395" s="19" t="s">
        <v>318</v>
      </c>
      <c r="B1395" s="19" t="s">
        <v>344</v>
      </c>
      <c r="C1395">
        <v>18</v>
      </c>
      <c r="D1395" s="33">
        <v>3</v>
      </c>
      <c r="E1395" s="26" t="str">
        <f>VLOOKUP(U1395, method!$A$1:$B$15, 2, 0)</f>
        <v>放頭</v>
      </c>
      <c r="F1395">
        <v>10</v>
      </c>
      <c r="G1395">
        <v>129</v>
      </c>
      <c r="H1395" s="44">
        <v>1200</v>
      </c>
      <c r="I1395" s="15" t="s">
        <v>391</v>
      </c>
      <c r="J1395">
        <v>1</v>
      </c>
      <c r="K1395">
        <v>10.18</v>
      </c>
      <c r="L1395">
        <v>22</v>
      </c>
      <c r="M1395">
        <v>11</v>
      </c>
      <c r="N1395">
        <v>23</v>
      </c>
      <c r="O1395" s="31" t="s">
        <v>435</v>
      </c>
      <c r="P1395" s="35" t="s">
        <v>455</v>
      </c>
      <c r="Q1395">
        <v>3</v>
      </c>
      <c r="R1395">
        <v>73</v>
      </c>
      <c r="S1395" s="20" t="s">
        <v>121</v>
      </c>
      <c r="T1395" s="10" t="s">
        <v>376</v>
      </c>
      <c r="U1395">
        <v>3</v>
      </c>
      <c r="V1395">
        <v>3</v>
      </c>
      <c r="W1395">
        <v>3</v>
      </c>
      <c r="AA1395">
        <v>1113</v>
      </c>
      <c r="AB1395" t="s">
        <v>346</v>
      </c>
    </row>
    <row r="1396" spans="1:28" hidden="1" x14ac:dyDescent="0.25">
      <c r="A1396" s="19" t="s">
        <v>318</v>
      </c>
      <c r="B1396" s="19" t="s">
        <v>344</v>
      </c>
      <c r="C1396">
        <v>5.8</v>
      </c>
      <c r="D1396" s="33">
        <v>2</v>
      </c>
      <c r="E1396" s="28" t="str">
        <f>VLOOKUP(U1396, method!$A$1:$B$15, 2, 0)</f>
        <v>中前</v>
      </c>
      <c r="F1396">
        <v>4</v>
      </c>
      <c r="G1396">
        <v>126</v>
      </c>
      <c r="H1396" s="44">
        <v>1200</v>
      </c>
      <c r="I1396" s="15" t="s">
        <v>391</v>
      </c>
      <c r="J1396">
        <v>1</v>
      </c>
      <c r="K1396">
        <v>10.58</v>
      </c>
      <c r="L1396">
        <v>29</v>
      </c>
      <c r="M1396">
        <v>10</v>
      </c>
      <c r="N1396">
        <v>23</v>
      </c>
      <c r="O1396" s="31" t="s">
        <v>435</v>
      </c>
      <c r="P1396" s="35" t="s">
        <v>455</v>
      </c>
      <c r="Q1396">
        <v>3</v>
      </c>
      <c r="R1396">
        <v>71</v>
      </c>
      <c r="S1396" s="20" t="s">
        <v>121</v>
      </c>
      <c r="T1396" s="10" t="s">
        <v>613</v>
      </c>
      <c r="U1396">
        <v>5</v>
      </c>
      <c r="V1396">
        <v>4</v>
      </c>
      <c r="W1396">
        <v>2</v>
      </c>
      <c r="AA1396">
        <v>1100</v>
      </c>
      <c r="AB1396" t="s">
        <v>346</v>
      </c>
    </row>
    <row r="1397" spans="1:28" hidden="1" x14ac:dyDescent="0.25">
      <c r="A1397" s="19" t="s">
        <v>318</v>
      </c>
      <c r="B1397" s="19" t="s">
        <v>344</v>
      </c>
      <c r="C1397">
        <v>12</v>
      </c>
      <c r="D1397">
        <v>9</v>
      </c>
      <c r="E1397" s="28" t="str">
        <f>VLOOKUP(U1397, method!$A$1:$B$15, 2, 0)</f>
        <v>中前</v>
      </c>
      <c r="F1397">
        <v>7</v>
      </c>
      <c r="G1397">
        <v>130</v>
      </c>
      <c r="H1397" s="44">
        <v>1200</v>
      </c>
      <c r="I1397" s="24" t="s">
        <v>389</v>
      </c>
      <c r="J1397">
        <v>1</v>
      </c>
      <c r="K1397">
        <v>10.69</v>
      </c>
      <c r="L1397">
        <v>6</v>
      </c>
      <c r="M1397">
        <v>7</v>
      </c>
      <c r="N1397">
        <v>23</v>
      </c>
      <c r="O1397" s="31" t="s">
        <v>439</v>
      </c>
      <c r="P1397" s="35" t="s">
        <v>455</v>
      </c>
      <c r="Q1397">
        <v>3</v>
      </c>
      <c r="R1397">
        <v>71</v>
      </c>
      <c r="S1397" s="20" t="s">
        <v>121</v>
      </c>
      <c r="T1397" t="s">
        <v>465</v>
      </c>
      <c r="U1397">
        <v>5</v>
      </c>
      <c r="V1397">
        <v>6</v>
      </c>
      <c r="W1397">
        <v>9</v>
      </c>
      <c r="AA1397">
        <v>1087</v>
      </c>
      <c r="AB1397" t="s">
        <v>346</v>
      </c>
    </row>
    <row r="1398" spans="1:28" hidden="1" x14ac:dyDescent="0.25">
      <c r="A1398" s="19" t="s">
        <v>318</v>
      </c>
      <c r="B1398" s="19" t="s">
        <v>344</v>
      </c>
      <c r="C1398">
        <v>3</v>
      </c>
      <c r="D1398">
        <v>12</v>
      </c>
      <c r="E1398" s="26" t="str">
        <f>VLOOKUP(U1398, method!$A$1:$B$15, 2, 0)</f>
        <v>放頭</v>
      </c>
      <c r="F1398">
        <v>3</v>
      </c>
      <c r="G1398">
        <v>127</v>
      </c>
      <c r="H1398" s="44">
        <v>1200</v>
      </c>
      <c r="I1398" s="24" t="s">
        <v>389</v>
      </c>
      <c r="J1398">
        <v>1</v>
      </c>
      <c r="K1398">
        <v>10.74</v>
      </c>
      <c r="L1398">
        <v>17</v>
      </c>
      <c r="M1398">
        <v>5</v>
      </c>
      <c r="N1398">
        <v>23</v>
      </c>
      <c r="O1398" s="30" t="s">
        <v>445</v>
      </c>
      <c r="P1398" s="35" t="s">
        <v>455</v>
      </c>
      <c r="Q1398">
        <v>3</v>
      </c>
      <c r="R1398">
        <v>71</v>
      </c>
      <c r="S1398" s="20" t="s">
        <v>121</v>
      </c>
      <c r="T1398" t="s">
        <v>679</v>
      </c>
      <c r="U1398">
        <v>3</v>
      </c>
      <c r="V1398">
        <v>3</v>
      </c>
      <c r="W1398">
        <v>12</v>
      </c>
      <c r="AA1398">
        <v>1099</v>
      </c>
      <c r="AB1398" t="s">
        <v>346</v>
      </c>
    </row>
    <row r="1399" spans="1:28" hidden="1" x14ac:dyDescent="0.25">
      <c r="A1399" s="19" t="s">
        <v>318</v>
      </c>
      <c r="B1399" s="19" t="s">
        <v>344</v>
      </c>
      <c r="C1399">
        <v>4.5</v>
      </c>
      <c r="D1399" s="33">
        <v>2</v>
      </c>
      <c r="E1399" s="26" t="str">
        <f>VLOOKUP(U1399, method!$A$1:$B$15, 2, 0)</f>
        <v>放頭</v>
      </c>
      <c r="F1399">
        <v>4</v>
      </c>
      <c r="G1399">
        <v>124</v>
      </c>
      <c r="H1399" s="44">
        <v>1200</v>
      </c>
      <c r="I1399" s="24" t="s">
        <v>389</v>
      </c>
      <c r="J1399">
        <v>1</v>
      </c>
      <c r="K1399">
        <v>9.92</v>
      </c>
      <c r="L1399">
        <v>19</v>
      </c>
      <c r="M1399">
        <v>4</v>
      </c>
      <c r="N1399">
        <v>23</v>
      </c>
      <c r="O1399" s="31" t="s">
        <v>435</v>
      </c>
      <c r="P1399" s="35" t="s">
        <v>455</v>
      </c>
      <c r="Q1399">
        <v>3</v>
      </c>
      <c r="R1399">
        <v>68</v>
      </c>
      <c r="S1399" s="20" t="s">
        <v>121</v>
      </c>
      <c r="T1399" s="10" t="s">
        <v>488</v>
      </c>
      <c r="U1399">
        <v>3</v>
      </c>
      <c r="V1399">
        <v>3</v>
      </c>
      <c r="W1399">
        <v>2</v>
      </c>
      <c r="AA1399">
        <v>1098</v>
      </c>
      <c r="AB1399" t="s">
        <v>346</v>
      </c>
    </row>
    <row r="1400" spans="1:28" hidden="1" x14ac:dyDescent="0.25">
      <c r="A1400" s="19" t="s">
        <v>318</v>
      </c>
      <c r="B1400" s="19" t="s">
        <v>344</v>
      </c>
      <c r="C1400">
        <v>3.1</v>
      </c>
      <c r="D1400" s="33">
        <v>1</v>
      </c>
      <c r="E1400" s="26" t="str">
        <f>VLOOKUP(U1400, method!$A$1:$B$15, 2, 0)</f>
        <v>放頭</v>
      </c>
      <c r="F1400">
        <v>2</v>
      </c>
      <c r="G1400">
        <v>117</v>
      </c>
      <c r="H1400" s="44">
        <v>1200</v>
      </c>
      <c r="I1400" s="24" t="s">
        <v>389</v>
      </c>
      <c r="J1400">
        <v>1</v>
      </c>
      <c r="K1400">
        <v>8.98</v>
      </c>
      <c r="L1400">
        <v>8</v>
      </c>
      <c r="M1400">
        <v>3</v>
      </c>
      <c r="N1400">
        <v>23</v>
      </c>
      <c r="O1400" s="30" t="s">
        <v>445</v>
      </c>
      <c r="P1400" s="35" t="s">
        <v>455</v>
      </c>
      <c r="Q1400">
        <v>3</v>
      </c>
      <c r="R1400">
        <v>61</v>
      </c>
      <c r="S1400" s="20" t="s">
        <v>121</v>
      </c>
      <c r="T1400" s="10" t="s">
        <v>597</v>
      </c>
      <c r="U1400">
        <v>3</v>
      </c>
      <c r="V1400">
        <v>3</v>
      </c>
      <c r="W1400">
        <v>1</v>
      </c>
      <c r="AA1400">
        <v>1073</v>
      </c>
      <c r="AB1400" t="s">
        <v>346</v>
      </c>
    </row>
    <row r="1401" spans="1:28" hidden="1" x14ac:dyDescent="0.25">
      <c r="A1401" s="19" t="s">
        <v>318</v>
      </c>
      <c r="B1401" s="19" t="s">
        <v>344</v>
      </c>
      <c r="C1401">
        <v>10</v>
      </c>
      <c r="D1401">
        <v>7</v>
      </c>
      <c r="E1401" s="29" t="str">
        <f>VLOOKUP(U1401, method!$A$1:$B$15, 2, 0)</f>
        <v>留後</v>
      </c>
      <c r="F1401">
        <v>9</v>
      </c>
      <c r="G1401">
        <v>118</v>
      </c>
      <c r="H1401" s="44">
        <v>1200</v>
      </c>
      <c r="I1401" s="24" t="s">
        <v>389</v>
      </c>
      <c r="J1401">
        <v>1</v>
      </c>
      <c r="K1401">
        <v>9.48</v>
      </c>
      <c r="L1401">
        <v>1</v>
      </c>
      <c r="M1401">
        <v>2</v>
      </c>
      <c r="N1401">
        <v>23</v>
      </c>
      <c r="O1401" s="31" t="s">
        <v>439</v>
      </c>
      <c r="P1401" s="35" t="s">
        <v>455</v>
      </c>
      <c r="Q1401">
        <v>3</v>
      </c>
      <c r="R1401">
        <v>61</v>
      </c>
      <c r="S1401" s="20" t="s">
        <v>121</v>
      </c>
      <c r="T1401" s="10" t="s">
        <v>552</v>
      </c>
      <c r="U1401">
        <v>11</v>
      </c>
      <c r="V1401">
        <v>11</v>
      </c>
      <c r="W1401">
        <v>7</v>
      </c>
      <c r="AA1401">
        <v>1107</v>
      </c>
      <c r="AB1401" t="s">
        <v>346</v>
      </c>
    </row>
    <row r="1402" spans="1:28" hidden="1" x14ac:dyDescent="0.25">
      <c r="A1402" s="19" t="s">
        <v>318</v>
      </c>
      <c r="B1402" s="19" t="s">
        <v>344</v>
      </c>
      <c r="C1402">
        <v>8.6</v>
      </c>
      <c r="D1402">
        <v>8</v>
      </c>
      <c r="E1402" s="28" t="str">
        <f>VLOOKUP(U1402, method!$A$1:$B$15, 2, 0)</f>
        <v>中前</v>
      </c>
      <c r="F1402">
        <v>6</v>
      </c>
      <c r="G1402">
        <v>120</v>
      </c>
      <c r="H1402" s="44">
        <v>1200</v>
      </c>
      <c r="I1402" s="24" t="s">
        <v>389</v>
      </c>
      <c r="J1402">
        <v>1</v>
      </c>
      <c r="K1402">
        <v>10.17</v>
      </c>
      <c r="L1402">
        <v>15</v>
      </c>
      <c r="M1402">
        <v>1</v>
      </c>
      <c r="N1402">
        <v>23</v>
      </c>
      <c r="O1402" t="s">
        <v>545</v>
      </c>
      <c r="P1402" s="35" t="s">
        <v>455</v>
      </c>
      <c r="Q1402">
        <v>3</v>
      </c>
      <c r="R1402">
        <v>61</v>
      </c>
      <c r="S1402" s="20" t="s">
        <v>121</v>
      </c>
      <c r="T1402" s="10" t="s">
        <v>442</v>
      </c>
      <c r="U1402">
        <v>6</v>
      </c>
      <c r="V1402">
        <v>6</v>
      </c>
      <c r="W1402">
        <v>8</v>
      </c>
      <c r="AA1402">
        <v>1113</v>
      </c>
      <c r="AB1402" t="s">
        <v>346</v>
      </c>
    </row>
    <row r="1403" spans="1:28" hidden="1" x14ac:dyDescent="0.25">
      <c r="A1403" s="19" t="s">
        <v>318</v>
      </c>
      <c r="B1403" s="19" t="s">
        <v>344</v>
      </c>
      <c r="C1403">
        <v>13</v>
      </c>
      <c r="D1403" s="33">
        <v>1</v>
      </c>
      <c r="E1403" s="26" t="str">
        <f>VLOOKUP(U1403, method!$A$1:$B$15, 2, 0)</f>
        <v>放頭</v>
      </c>
      <c r="F1403">
        <v>11</v>
      </c>
      <c r="G1403">
        <v>128</v>
      </c>
      <c r="H1403" s="44">
        <v>1200</v>
      </c>
      <c r="I1403" s="24" t="s">
        <v>389</v>
      </c>
      <c r="J1403">
        <v>1</v>
      </c>
      <c r="K1403">
        <v>9.64</v>
      </c>
      <c r="L1403">
        <v>21</v>
      </c>
      <c r="M1403">
        <v>12</v>
      </c>
      <c r="N1403">
        <v>22</v>
      </c>
      <c r="O1403" s="31" t="s">
        <v>435</v>
      </c>
      <c r="P1403" s="35" t="s">
        <v>436</v>
      </c>
      <c r="Q1403">
        <v>4</v>
      </c>
      <c r="R1403">
        <v>53</v>
      </c>
      <c r="S1403" s="20" t="s">
        <v>121</v>
      </c>
      <c r="T1403" t="s">
        <v>456</v>
      </c>
      <c r="U1403">
        <v>2</v>
      </c>
      <c r="V1403">
        <v>2</v>
      </c>
      <c r="W1403">
        <v>1</v>
      </c>
      <c r="AA1403">
        <v>1112</v>
      </c>
      <c r="AB1403" t="s">
        <v>596</v>
      </c>
    </row>
    <row r="1404" spans="1:28" hidden="1" x14ac:dyDescent="0.25">
      <c r="A1404" s="19" t="s">
        <v>318</v>
      </c>
      <c r="B1404" s="19" t="s">
        <v>344</v>
      </c>
      <c r="C1404">
        <v>19</v>
      </c>
      <c r="D1404">
        <v>7</v>
      </c>
      <c r="E1404" s="28" t="str">
        <f>VLOOKUP(U1404, method!$A$1:$B$15, 2, 0)</f>
        <v>中前</v>
      </c>
      <c r="F1404">
        <v>10</v>
      </c>
      <c r="G1404">
        <v>129</v>
      </c>
      <c r="H1404" s="44">
        <v>1200</v>
      </c>
      <c r="I1404" s="24" t="s">
        <v>1027</v>
      </c>
      <c r="J1404">
        <v>1</v>
      </c>
      <c r="K1404">
        <v>10.49</v>
      </c>
      <c r="L1404">
        <v>23</v>
      </c>
      <c r="M1404">
        <v>11</v>
      </c>
      <c r="N1404">
        <v>22</v>
      </c>
      <c r="O1404" s="31" t="s">
        <v>435</v>
      </c>
      <c r="P1404" s="35" t="s">
        <v>455</v>
      </c>
      <c r="Q1404">
        <v>4</v>
      </c>
      <c r="R1404">
        <v>53</v>
      </c>
      <c r="S1404" s="20" t="s">
        <v>121</v>
      </c>
      <c r="T1404" t="s">
        <v>519</v>
      </c>
      <c r="U1404">
        <v>4</v>
      </c>
      <c r="V1404">
        <v>2</v>
      </c>
      <c r="W1404">
        <v>7</v>
      </c>
      <c r="AA1404">
        <v>1094</v>
      </c>
      <c r="AB1404" t="s">
        <v>463</v>
      </c>
    </row>
    <row r="1405" spans="1:28" hidden="1" x14ac:dyDescent="0.25">
      <c r="A1405" s="19" t="s">
        <v>318</v>
      </c>
      <c r="B1405" s="19" t="s">
        <v>344</v>
      </c>
      <c r="C1405">
        <v>87</v>
      </c>
      <c r="D1405" s="33">
        <v>2</v>
      </c>
      <c r="E1405" s="28" t="str">
        <f>VLOOKUP(U1405, method!$A$1:$B$15, 2, 0)</f>
        <v>中前</v>
      </c>
      <c r="F1405">
        <v>6</v>
      </c>
      <c r="G1405">
        <v>126</v>
      </c>
      <c r="H1405" s="44">
        <v>1200</v>
      </c>
      <c r="I1405" s="17" t="s">
        <v>448</v>
      </c>
      <c r="J1405">
        <v>1</v>
      </c>
      <c r="K1405">
        <v>10.01</v>
      </c>
      <c r="L1405">
        <v>5</v>
      </c>
      <c r="M1405">
        <v>10</v>
      </c>
      <c r="N1405">
        <v>22</v>
      </c>
      <c r="O1405" s="31" t="s">
        <v>451</v>
      </c>
      <c r="P1405" s="35" t="s">
        <v>436</v>
      </c>
      <c r="Q1405">
        <v>4</v>
      </c>
      <c r="R1405">
        <v>51</v>
      </c>
      <c r="S1405" s="20" t="s">
        <v>121</v>
      </c>
      <c r="T1405" s="10" t="s">
        <v>488</v>
      </c>
      <c r="U1405">
        <v>6</v>
      </c>
      <c r="V1405">
        <v>5</v>
      </c>
      <c r="W1405">
        <v>2</v>
      </c>
      <c r="AA1405">
        <v>1117</v>
      </c>
      <c r="AB1405" t="s">
        <v>1761</v>
      </c>
    </row>
    <row r="1406" spans="1:28" hidden="1" x14ac:dyDescent="0.25">
      <c r="A1406" s="19" t="s">
        <v>318</v>
      </c>
      <c r="B1406" s="20" t="s">
        <v>348</v>
      </c>
      <c r="C1406">
        <v>96</v>
      </c>
      <c r="D1406" s="34">
        <v>4</v>
      </c>
      <c r="E1406" s="28" t="str">
        <f>VLOOKUP(U1406, method!$A$1:$B$15, 2, 0)</f>
        <v>中前</v>
      </c>
      <c r="F1406">
        <v>5</v>
      </c>
      <c r="G1406">
        <v>120</v>
      </c>
      <c r="H1406" s="44">
        <v>1200</v>
      </c>
      <c r="I1406" s="17" t="s">
        <v>512</v>
      </c>
      <c r="J1406">
        <v>1</v>
      </c>
      <c r="K1406">
        <v>8.7100000000000009</v>
      </c>
      <c r="L1406">
        <v>5</v>
      </c>
      <c r="M1406">
        <v>7</v>
      </c>
      <c r="N1406">
        <v>25</v>
      </c>
      <c r="O1406" t="s">
        <v>631</v>
      </c>
      <c r="P1406" s="35" t="s">
        <v>436</v>
      </c>
      <c r="Q1406">
        <v>2</v>
      </c>
      <c r="R1406">
        <v>83</v>
      </c>
      <c r="S1406" s="21" t="s">
        <v>46</v>
      </c>
      <c r="T1406" s="10" t="s">
        <v>452</v>
      </c>
      <c r="U1406">
        <v>6</v>
      </c>
      <c r="V1406">
        <v>6</v>
      </c>
      <c r="W1406">
        <v>4</v>
      </c>
      <c r="AA1406">
        <v>1096</v>
      </c>
      <c r="AB1406" t="s">
        <v>16</v>
      </c>
    </row>
    <row r="1407" spans="1:28" hidden="1" x14ac:dyDescent="0.25">
      <c r="A1407" s="19" t="s">
        <v>318</v>
      </c>
      <c r="B1407" s="20" t="s">
        <v>348</v>
      </c>
      <c r="C1407">
        <v>25</v>
      </c>
      <c r="D1407">
        <v>7</v>
      </c>
      <c r="E1407" s="26" t="str">
        <f>VLOOKUP(U1407, method!$A$1:$B$15, 2, 0)</f>
        <v>放頭</v>
      </c>
      <c r="F1407">
        <v>3</v>
      </c>
      <c r="G1407">
        <v>120</v>
      </c>
      <c r="H1407" s="46">
        <v>1650</v>
      </c>
      <c r="I1407" s="23" t="s">
        <v>39</v>
      </c>
      <c r="J1407">
        <v>1</v>
      </c>
      <c r="K1407">
        <v>39.5</v>
      </c>
      <c r="L1407">
        <v>31</v>
      </c>
      <c r="M1407">
        <v>5</v>
      </c>
      <c r="N1407">
        <v>25</v>
      </c>
      <c r="O1407" t="s">
        <v>511</v>
      </c>
      <c r="P1407" s="35" t="s">
        <v>455</v>
      </c>
      <c r="Q1407">
        <v>2</v>
      </c>
      <c r="R1407">
        <v>84</v>
      </c>
      <c r="S1407" s="21" t="s">
        <v>46</v>
      </c>
      <c r="T1407" s="10" t="s">
        <v>442</v>
      </c>
      <c r="U1407">
        <v>3</v>
      </c>
      <c r="V1407">
        <v>5</v>
      </c>
      <c r="W1407">
        <v>4</v>
      </c>
      <c r="X1407">
        <v>7</v>
      </c>
      <c r="AA1407">
        <v>1111</v>
      </c>
      <c r="AB1407" t="s">
        <v>867</v>
      </c>
    </row>
    <row r="1408" spans="1:28" hidden="1" x14ac:dyDescent="0.25">
      <c r="A1408" s="19" t="s">
        <v>318</v>
      </c>
      <c r="B1408" s="20" t="s">
        <v>348</v>
      </c>
      <c r="C1408">
        <v>8.5</v>
      </c>
      <c r="D1408" s="34">
        <v>4</v>
      </c>
      <c r="E1408" s="26" t="str">
        <f>VLOOKUP(U1408, method!$A$1:$B$15, 2, 0)</f>
        <v>放頭</v>
      </c>
      <c r="F1408">
        <v>1</v>
      </c>
      <c r="G1408">
        <v>105</v>
      </c>
      <c r="H1408" s="44">
        <v>1200</v>
      </c>
      <c r="I1408" s="22" t="s">
        <v>833</v>
      </c>
      <c r="J1408">
        <v>1</v>
      </c>
      <c r="K1408">
        <v>8.7799999999999994</v>
      </c>
      <c r="L1408">
        <v>20</v>
      </c>
      <c r="M1408">
        <v>4</v>
      </c>
      <c r="N1408">
        <v>25</v>
      </c>
      <c r="O1408" t="s">
        <v>511</v>
      </c>
      <c r="P1408" s="35" t="s">
        <v>455</v>
      </c>
      <c r="Q1408">
        <v>2</v>
      </c>
      <c r="R1408">
        <v>84</v>
      </c>
      <c r="S1408" s="21" t="s">
        <v>46</v>
      </c>
      <c r="T1408">
        <v>4</v>
      </c>
      <c r="U1408">
        <v>3</v>
      </c>
      <c r="V1408">
        <v>4</v>
      </c>
      <c r="W1408">
        <v>4</v>
      </c>
      <c r="AA1408">
        <v>1118</v>
      </c>
      <c r="AB1408" t="s">
        <v>30</v>
      </c>
    </row>
    <row r="1409" spans="1:28" hidden="1" x14ac:dyDescent="0.25">
      <c r="A1409" s="19" t="s">
        <v>318</v>
      </c>
      <c r="B1409" s="20" t="s">
        <v>348</v>
      </c>
      <c r="C1409">
        <v>29</v>
      </c>
      <c r="D1409">
        <v>11</v>
      </c>
      <c r="E1409" s="27" t="str">
        <f>VLOOKUP(U1409, method!$A$1:$B$15, 2, 0)</f>
        <v>中後</v>
      </c>
      <c r="F1409">
        <v>5</v>
      </c>
      <c r="G1409">
        <v>134</v>
      </c>
      <c r="H1409" s="44">
        <v>1200</v>
      </c>
      <c r="I1409" s="23" t="s">
        <v>39</v>
      </c>
      <c r="J1409">
        <v>1</v>
      </c>
      <c r="K1409">
        <v>9.67</v>
      </c>
      <c r="L1409">
        <v>26</v>
      </c>
      <c r="M1409">
        <v>3</v>
      </c>
      <c r="N1409">
        <v>25</v>
      </c>
      <c r="O1409" t="s">
        <v>511</v>
      </c>
      <c r="P1409" s="35" t="s">
        <v>455</v>
      </c>
      <c r="Q1409">
        <v>3</v>
      </c>
      <c r="R1409">
        <v>84</v>
      </c>
      <c r="S1409" s="21" t="s">
        <v>46</v>
      </c>
      <c r="T1409" t="s">
        <v>648</v>
      </c>
      <c r="U1409">
        <v>9</v>
      </c>
      <c r="V1409">
        <v>10</v>
      </c>
      <c r="W1409">
        <v>11</v>
      </c>
      <c r="AA1409">
        <v>1108</v>
      </c>
      <c r="AB1409" t="s">
        <v>30</v>
      </c>
    </row>
    <row r="1410" spans="1:28" hidden="1" x14ac:dyDescent="0.25">
      <c r="A1410" s="19" t="s">
        <v>318</v>
      </c>
      <c r="B1410" s="20" t="s">
        <v>348</v>
      </c>
      <c r="C1410">
        <v>6.6</v>
      </c>
      <c r="D1410" s="33">
        <v>1</v>
      </c>
      <c r="E1410" s="26" t="str">
        <f>VLOOKUP(U1410, method!$A$1:$B$15, 2, 0)</f>
        <v>放頭</v>
      </c>
      <c r="F1410">
        <v>4</v>
      </c>
      <c r="G1410">
        <v>125</v>
      </c>
      <c r="H1410" s="44">
        <v>1200</v>
      </c>
      <c r="I1410" s="22" t="s">
        <v>833</v>
      </c>
      <c r="J1410">
        <v>1</v>
      </c>
      <c r="K1410">
        <v>8.6999999999999993</v>
      </c>
      <c r="L1410">
        <v>9</v>
      </c>
      <c r="M1410">
        <v>3</v>
      </c>
      <c r="N1410">
        <v>25</v>
      </c>
      <c r="O1410" t="s">
        <v>511</v>
      </c>
      <c r="P1410" s="35" t="s">
        <v>455</v>
      </c>
      <c r="Q1410">
        <v>3</v>
      </c>
      <c r="R1410">
        <v>79</v>
      </c>
      <c r="S1410" s="21" t="s">
        <v>46</v>
      </c>
      <c r="T1410" s="10" t="s">
        <v>613</v>
      </c>
      <c r="U1410">
        <v>2</v>
      </c>
      <c r="V1410">
        <v>1</v>
      </c>
      <c r="W1410">
        <v>1</v>
      </c>
      <c r="AA1410">
        <v>1125</v>
      </c>
      <c r="AB1410" t="s">
        <v>30</v>
      </c>
    </row>
    <row r="1411" spans="1:28" hidden="1" x14ac:dyDescent="0.25">
      <c r="A1411" s="19" t="s">
        <v>318</v>
      </c>
      <c r="B1411" s="20" t="s">
        <v>348</v>
      </c>
      <c r="C1411">
        <v>24</v>
      </c>
      <c r="D1411" s="33">
        <v>3</v>
      </c>
      <c r="E1411" s="26" t="str">
        <f>VLOOKUP(U1411, method!$A$1:$B$15, 2, 0)</f>
        <v>放頭</v>
      </c>
      <c r="F1411">
        <v>9</v>
      </c>
      <c r="G1411">
        <v>135</v>
      </c>
      <c r="H1411" s="44">
        <v>1200</v>
      </c>
      <c r="I1411" s="23" t="s">
        <v>39</v>
      </c>
      <c r="J1411">
        <v>1</v>
      </c>
      <c r="K1411">
        <v>10.43</v>
      </c>
      <c r="L1411">
        <v>12</v>
      </c>
      <c r="M1411">
        <v>2</v>
      </c>
      <c r="N1411">
        <v>25</v>
      </c>
      <c r="O1411" t="s">
        <v>511</v>
      </c>
      <c r="P1411" s="36" t="s">
        <v>603</v>
      </c>
      <c r="Q1411">
        <v>3</v>
      </c>
      <c r="R1411">
        <v>79</v>
      </c>
      <c r="S1411" s="21" t="s">
        <v>46</v>
      </c>
      <c r="T1411" s="10" t="s">
        <v>552</v>
      </c>
      <c r="U1411">
        <v>2</v>
      </c>
      <c r="V1411">
        <v>2</v>
      </c>
      <c r="W1411">
        <v>4</v>
      </c>
      <c r="AA1411">
        <v>1111</v>
      </c>
      <c r="AB1411" t="s">
        <v>30</v>
      </c>
    </row>
    <row r="1412" spans="1:28" hidden="1" x14ac:dyDescent="0.25">
      <c r="A1412" s="19" t="s">
        <v>318</v>
      </c>
      <c r="B1412" s="20" t="s">
        <v>348</v>
      </c>
      <c r="C1412">
        <v>7.3</v>
      </c>
      <c r="D1412">
        <v>8</v>
      </c>
      <c r="E1412" s="27" t="str">
        <f>VLOOKUP(U1412, method!$A$1:$B$15, 2, 0)</f>
        <v>中後</v>
      </c>
      <c r="F1412">
        <v>5</v>
      </c>
      <c r="G1412">
        <v>130</v>
      </c>
      <c r="H1412" s="44">
        <v>1200</v>
      </c>
      <c r="I1412" s="20" t="s">
        <v>56</v>
      </c>
      <c r="J1412">
        <v>1</v>
      </c>
      <c r="K1412">
        <v>9.9700000000000006</v>
      </c>
      <c r="L1412">
        <v>29</v>
      </c>
      <c r="M1412">
        <v>12</v>
      </c>
      <c r="N1412">
        <v>24</v>
      </c>
      <c r="O1412" t="s">
        <v>511</v>
      </c>
      <c r="P1412" s="35" t="s">
        <v>455</v>
      </c>
      <c r="Q1412">
        <v>3</v>
      </c>
      <c r="R1412">
        <v>79</v>
      </c>
      <c r="S1412" s="21" t="s">
        <v>46</v>
      </c>
      <c r="T1412" t="s">
        <v>476</v>
      </c>
      <c r="U1412">
        <v>8</v>
      </c>
      <c r="V1412">
        <v>7</v>
      </c>
      <c r="W1412">
        <v>8</v>
      </c>
      <c r="AA1412">
        <v>1097</v>
      </c>
      <c r="AB1412" t="s">
        <v>30</v>
      </c>
    </row>
    <row r="1413" spans="1:28" hidden="1" x14ac:dyDescent="0.25">
      <c r="A1413" s="19" t="s">
        <v>318</v>
      </c>
      <c r="B1413" s="20" t="s">
        <v>348</v>
      </c>
      <c r="C1413">
        <v>6.8</v>
      </c>
      <c r="D1413" s="33">
        <v>2</v>
      </c>
      <c r="E1413" s="28" t="str">
        <f>VLOOKUP(U1413, method!$A$1:$B$15, 2, 0)</f>
        <v>中前</v>
      </c>
      <c r="F1413">
        <v>7</v>
      </c>
      <c r="G1413">
        <v>132</v>
      </c>
      <c r="H1413" s="44">
        <v>1200</v>
      </c>
      <c r="I1413" s="17" t="s">
        <v>399</v>
      </c>
      <c r="J1413">
        <v>1</v>
      </c>
      <c r="K1413">
        <v>8.34</v>
      </c>
      <c r="L1413">
        <v>18</v>
      </c>
      <c r="M1413">
        <v>12</v>
      </c>
      <c r="N1413">
        <v>24</v>
      </c>
      <c r="O1413" t="s">
        <v>511</v>
      </c>
      <c r="P1413" s="35" t="s">
        <v>455</v>
      </c>
      <c r="Q1413">
        <v>3</v>
      </c>
      <c r="R1413">
        <v>77</v>
      </c>
      <c r="S1413" s="21" t="s">
        <v>46</v>
      </c>
      <c r="T1413" s="10" t="s">
        <v>376</v>
      </c>
      <c r="U1413">
        <v>5</v>
      </c>
      <c r="V1413">
        <v>5</v>
      </c>
      <c r="W1413">
        <v>2</v>
      </c>
      <c r="AA1413">
        <v>1103</v>
      </c>
      <c r="AB1413" t="s">
        <v>30</v>
      </c>
    </row>
    <row r="1414" spans="1:28" hidden="1" x14ac:dyDescent="0.25">
      <c r="A1414" s="19" t="s">
        <v>318</v>
      </c>
      <c r="B1414" s="20" t="s">
        <v>348</v>
      </c>
      <c r="C1414">
        <v>4.2</v>
      </c>
      <c r="D1414" s="33">
        <v>1</v>
      </c>
      <c r="E1414" s="28" t="str">
        <f>VLOOKUP(U1414, method!$A$1:$B$15, 2, 0)</f>
        <v>中前</v>
      </c>
      <c r="F1414">
        <v>4</v>
      </c>
      <c r="G1414">
        <v>124</v>
      </c>
      <c r="H1414" s="44">
        <v>1200</v>
      </c>
      <c r="I1414" s="17" t="s">
        <v>399</v>
      </c>
      <c r="J1414">
        <v>1</v>
      </c>
      <c r="K1414">
        <v>8.1199999999999992</v>
      </c>
      <c r="L1414">
        <v>24</v>
      </c>
      <c r="M1414">
        <v>11</v>
      </c>
      <c r="N1414">
        <v>24</v>
      </c>
      <c r="O1414" t="s">
        <v>511</v>
      </c>
      <c r="P1414" s="35" t="s">
        <v>455</v>
      </c>
      <c r="Q1414">
        <v>3</v>
      </c>
      <c r="R1414">
        <v>69</v>
      </c>
      <c r="S1414" s="21" t="s">
        <v>46</v>
      </c>
      <c r="T1414" s="10" t="s">
        <v>552</v>
      </c>
      <c r="U1414">
        <v>5</v>
      </c>
      <c r="V1414">
        <v>4</v>
      </c>
      <c r="W1414">
        <v>1</v>
      </c>
      <c r="AA1414">
        <v>1105</v>
      </c>
      <c r="AB1414" t="s">
        <v>30</v>
      </c>
    </row>
    <row r="1415" spans="1:28" hidden="1" x14ac:dyDescent="0.25">
      <c r="A1415" s="19" t="s">
        <v>318</v>
      </c>
      <c r="B1415" s="20" t="s">
        <v>348</v>
      </c>
      <c r="C1415">
        <v>11</v>
      </c>
      <c r="D1415">
        <v>7</v>
      </c>
      <c r="E1415" s="27" t="str">
        <f>VLOOKUP(U1415, method!$A$1:$B$15, 2, 0)</f>
        <v>中後</v>
      </c>
      <c r="F1415">
        <v>7</v>
      </c>
      <c r="G1415">
        <v>125</v>
      </c>
      <c r="H1415" s="44">
        <v>1200</v>
      </c>
      <c r="I1415" s="19" t="s">
        <v>388</v>
      </c>
      <c r="J1415">
        <v>1</v>
      </c>
      <c r="K1415">
        <v>9.75</v>
      </c>
      <c r="L1415">
        <v>23</v>
      </c>
      <c r="M1415">
        <v>10</v>
      </c>
      <c r="N1415">
        <v>24</v>
      </c>
      <c r="O1415" t="s">
        <v>511</v>
      </c>
      <c r="P1415" s="35" t="s">
        <v>455</v>
      </c>
      <c r="Q1415">
        <v>3</v>
      </c>
      <c r="R1415">
        <v>70</v>
      </c>
      <c r="S1415" s="21" t="s">
        <v>46</v>
      </c>
      <c r="T1415" t="s">
        <v>480</v>
      </c>
      <c r="U1415">
        <v>9</v>
      </c>
      <c r="V1415">
        <v>9</v>
      </c>
      <c r="W1415">
        <v>7</v>
      </c>
      <c r="AA1415">
        <v>1098</v>
      </c>
      <c r="AB1415" t="s">
        <v>30</v>
      </c>
    </row>
    <row r="1416" spans="1:28" hidden="1" x14ac:dyDescent="0.25">
      <c r="A1416" s="19" t="s">
        <v>318</v>
      </c>
      <c r="B1416" s="20" t="s">
        <v>348</v>
      </c>
      <c r="C1416">
        <v>4.8</v>
      </c>
      <c r="D1416" s="34">
        <v>4</v>
      </c>
      <c r="E1416" s="26" t="str">
        <f>VLOOKUP(U1416, method!$A$1:$B$15, 2, 0)</f>
        <v>放頭</v>
      </c>
      <c r="F1416">
        <v>11</v>
      </c>
      <c r="G1416">
        <v>126</v>
      </c>
      <c r="H1416" s="44">
        <v>1200</v>
      </c>
      <c r="I1416" s="20" t="s">
        <v>56</v>
      </c>
      <c r="J1416">
        <v>1</v>
      </c>
      <c r="K1416">
        <v>9.25</v>
      </c>
      <c r="L1416">
        <v>15</v>
      </c>
      <c r="M1416">
        <v>9</v>
      </c>
      <c r="N1416">
        <v>24</v>
      </c>
      <c r="O1416" t="s">
        <v>511</v>
      </c>
      <c r="P1416" s="35" t="s">
        <v>455</v>
      </c>
      <c r="Q1416">
        <v>3</v>
      </c>
      <c r="R1416">
        <v>70</v>
      </c>
      <c r="S1416" s="21" t="s">
        <v>46</v>
      </c>
      <c r="T1416" t="s">
        <v>529</v>
      </c>
      <c r="U1416">
        <v>1</v>
      </c>
      <c r="V1416">
        <v>2</v>
      </c>
      <c r="W1416">
        <v>4</v>
      </c>
      <c r="AA1416">
        <v>1111</v>
      </c>
      <c r="AB1416" t="s">
        <v>30</v>
      </c>
    </row>
    <row r="1417" spans="1:28" hidden="1" x14ac:dyDescent="0.25">
      <c r="A1417" s="19" t="s">
        <v>318</v>
      </c>
      <c r="B1417" s="20" t="s">
        <v>348</v>
      </c>
      <c r="C1417">
        <v>27</v>
      </c>
      <c r="D1417">
        <v>9</v>
      </c>
      <c r="E1417" s="28" t="str">
        <f>VLOOKUP(U1417, method!$A$1:$B$15, 2, 0)</f>
        <v>中前</v>
      </c>
      <c r="F1417">
        <v>14</v>
      </c>
      <c r="G1417">
        <v>130</v>
      </c>
      <c r="H1417" s="44">
        <v>1200</v>
      </c>
      <c r="I1417" s="20" t="s">
        <v>56</v>
      </c>
      <c r="J1417">
        <v>1</v>
      </c>
      <c r="K1417">
        <v>9.66</v>
      </c>
      <c r="L1417">
        <v>1</v>
      </c>
      <c r="M1417">
        <v>7</v>
      </c>
      <c r="N1417">
        <v>24</v>
      </c>
      <c r="O1417" t="s">
        <v>551</v>
      </c>
      <c r="P1417" s="35" t="s">
        <v>455</v>
      </c>
      <c r="Q1417">
        <v>3</v>
      </c>
      <c r="R1417">
        <v>70</v>
      </c>
      <c r="S1417" s="21" t="s">
        <v>46</v>
      </c>
      <c r="T1417" t="s">
        <v>573</v>
      </c>
      <c r="U1417">
        <v>4</v>
      </c>
      <c r="V1417">
        <v>4</v>
      </c>
      <c r="W1417">
        <v>9</v>
      </c>
      <c r="AA1417">
        <v>1119</v>
      </c>
      <c r="AB1417" t="s">
        <v>30</v>
      </c>
    </row>
    <row r="1418" spans="1:28" hidden="1" x14ac:dyDescent="0.25">
      <c r="A1418" s="19" t="s">
        <v>318</v>
      </c>
      <c r="B1418" s="20" t="s">
        <v>348</v>
      </c>
      <c r="C1418">
        <v>7.2</v>
      </c>
      <c r="D1418" s="33">
        <v>2</v>
      </c>
      <c r="E1418" s="26" t="str">
        <f>VLOOKUP(U1418, method!$A$1:$B$15, 2, 0)</f>
        <v>放頭</v>
      </c>
      <c r="F1418">
        <v>6</v>
      </c>
      <c r="G1418">
        <v>122</v>
      </c>
      <c r="H1418" s="44">
        <v>1200</v>
      </c>
      <c r="I1418" s="20" t="s">
        <v>56</v>
      </c>
      <c r="J1418">
        <v>1</v>
      </c>
      <c r="K1418">
        <v>8.51</v>
      </c>
      <c r="L1418">
        <v>15</v>
      </c>
      <c r="M1418">
        <v>6</v>
      </c>
      <c r="N1418">
        <v>24</v>
      </c>
      <c r="O1418" t="s">
        <v>511</v>
      </c>
      <c r="P1418" s="36" t="s">
        <v>603</v>
      </c>
      <c r="Q1418">
        <v>3</v>
      </c>
      <c r="R1418">
        <v>68</v>
      </c>
      <c r="S1418" s="21" t="s">
        <v>46</v>
      </c>
      <c r="T1418" s="10" t="s">
        <v>597</v>
      </c>
      <c r="U1418">
        <v>2</v>
      </c>
      <c r="V1418">
        <v>2</v>
      </c>
      <c r="W1418">
        <v>2</v>
      </c>
      <c r="AA1418">
        <v>1101</v>
      </c>
      <c r="AB1418" t="s">
        <v>30</v>
      </c>
    </row>
    <row r="1419" spans="1:28" hidden="1" x14ac:dyDescent="0.25">
      <c r="A1419" s="19" t="s">
        <v>318</v>
      </c>
      <c r="B1419" s="20" t="s">
        <v>348</v>
      </c>
      <c r="C1419">
        <v>3.7</v>
      </c>
      <c r="D1419" s="33">
        <v>1</v>
      </c>
      <c r="E1419" s="26" t="str">
        <f>VLOOKUP(U1419, method!$A$1:$B$15, 2, 0)</f>
        <v>放頭</v>
      </c>
      <c r="F1419">
        <v>7</v>
      </c>
      <c r="G1419">
        <v>134</v>
      </c>
      <c r="H1419" s="44">
        <v>1200</v>
      </c>
      <c r="I1419" s="18" t="s">
        <v>12</v>
      </c>
      <c r="J1419">
        <v>1</v>
      </c>
      <c r="K1419">
        <v>8.9600000000000009</v>
      </c>
      <c r="L1419">
        <v>29</v>
      </c>
      <c r="M1419">
        <v>5</v>
      </c>
      <c r="N1419">
        <v>24</v>
      </c>
      <c r="O1419" t="s">
        <v>511</v>
      </c>
      <c r="P1419" s="35" t="s">
        <v>455</v>
      </c>
      <c r="Q1419">
        <v>4</v>
      </c>
      <c r="R1419">
        <v>59</v>
      </c>
      <c r="S1419" s="21" t="s">
        <v>46</v>
      </c>
      <c r="T1419" t="s">
        <v>536</v>
      </c>
      <c r="U1419">
        <v>2</v>
      </c>
      <c r="V1419">
        <v>2</v>
      </c>
      <c r="W1419">
        <v>1</v>
      </c>
      <c r="AA1419">
        <v>1095</v>
      </c>
      <c r="AB1419" t="s">
        <v>30</v>
      </c>
    </row>
    <row r="1420" spans="1:28" hidden="1" x14ac:dyDescent="0.25">
      <c r="A1420" s="19" t="s">
        <v>318</v>
      </c>
      <c r="B1420" s="20" t="s">
        <v>348</v>
      </c>
      <c r="C1420">
        <v>8.6999999999999993</v>
      </c>
      <c r="D1420">
        <v>8</v>
      </c>
      <c r="E1420" s="28" t="str">
        <f>VLOOKUP(U1420, method!$A$1:$B$15, 2, 0)</f>
        <v>中前</v>
      </c>
      <c r="F1420">
        <v>8</v>
      </c>
      <c r="G1420">
        <v>118</v>
      </c>
      <c r="H1420" s="44">
        <v>1200</v>
      </c>
      <c r="I1420" s="18" t="s">
        <v>201</v>
      </c>
      <c r="J1420">
        <v>1</v>
      </c>
      <c r="K1420">
        <v>10.43</v>
      </c>
      <c r="L1420">
        <v>5</v>
      </c>
      <c r="M1420">
        <v>5</v>
      </c>
      <c r="N1420">
        <v>24</v>
      </c>
      <c r="O1420" t="s">
        <v>511</v>
      </c>
      <c r="P1420" s="35" t="s">
        <v>455</v>
      </c>
      <c r="Q1420">
        <v>3</v>
      </c>
      <c r="R1420">
        <v>61</v>
      </c>
      <c r="S1420" s="21" t="s">
        <v>46</v>
      </c>
      <c r="T1420" t="s">
        <v>562</v>
      </c>
      <c r="U1420">
        <v>7</v>
      </c>
      <c r="V1420">
        <v>8</v>
      </c>
      <c r="W1420">
        <v>8</v>
      </c>
      <c r="AA1420">
        <v>1109</v>
      </c>
      <c r="AB1420" t="s">
        <v>30</v>
      </c>
    </row>
    <row r="1421" spans="1:28" hidden="1" x14ac:dyDescent="0.25">
      <c r="A1421" s="19" t="s">
        <v>318</v>
      </c>
      <c r="B1421" s="20" t="s">
        <v>348</v>
      </c>
      <c r="C1421">
        <v>9.1999999999999993</v>
      </c>
      <c r="D1421">
        <v>7</v>
      </c>
      <c r="E1421" s="28" t="str">
        <f>VLOOKUP(U1421, method!$A$1:$B$15, 2, 0)</f>
        <v>中前</v>
      </c>
      <c r="F1421">
        <v>3</v>
      </c>
      <c r="G1421">
        <v>119</v>
      </c>
      <c r="H1421" s="44">
        <v>1200</v>
      </c>
      <c r="I1421" s="15" t="s">
        <v>391</v>
      </c>
      <c r="J1421">
        <v>1</v>
      </c>
      <c r="K1421">
        <v>8.7799999999999994</v>
      </c>
      <c r="L1421">
        <v>3</v>
      </c>
      <c r="M1421">
        <v>4</v>
      </c>
      <c r="N1421">
        <v>24</v>
      </c>
      <c r="O1421" t="s">
        <v>511</v>
      </c>
      <c r="P1421" s="35" t="s">
        <v>455</v>
      </c>
      <c r="Q1421">
        <v>3</v>
      </c>
      <c r="R1421">
        <v>63</v>
      </c>
      <c r="S1421" s="21" t="s">
        <v>46</v>
      </c>
      <c r="T1421" t="s">
        <v>546</v>
      </c>
      <c r="U1421">
        <v>4</v>
      </c>
      <c r="V1421">
        <v>5</v>
      </c>
      <c r="W1421">
        <v>7</v>
      </c>
      <c r="AA1421">
        <v>1100</v>
      </c>
      <c r="AB1421" t="s">
        <v>30</v>
      </c>
    </row>
    <row r="1422" spans="1:28" hidden="1" x14ac:dyDescent="0.25">
      <c r="A1422" s="19" t="s">
        <v>318</v>
      </c>
      <c r="B1422" s="20" t="s">
        <v>348</v>
      </c>
      <c r="C1422">
        <v>7.9</v>
      </c>
      <c r="D1422">
        <v>6</v>
      </c>
      <c r="E1422" s="28" t="str">
        <f>VLOOKUP(U1422, method!$A$1:$B$15, 2, 0)</f>
        <v>中前</v>
      </c>
      <c r="F1422">
        <v>3</v>
      </c>
      <c r="G1422">
        <v>121</v>
      </c>
      <c r="H1422" s="44">
        <v>1200</v>
      </c>
      <c r="I1422" s="21" t="s">
        <v>61</v>
      </c>
      <c r="J1422">
        <v>1</v>
      </c>
      <c r="K1422">
        <v>8.57</v>
      </c>
      <c r="L1422">
        <v>16</v>
      </c>
      <c r="M1422">
        <v>3</v>
      </c>
      <c r="N1422">
        <v>24</v>
      </c>
      <c r="O1422" t="s">
        <v>511</v>
      </c>
      <c r="P1422" s="35" t="s">
        <v>455</v>
      </c>
      <c r="Q1422">
        <v>3</v>
      </c>
      <c r="R1422">
        <v>65</v>
      </c>
      <c r="S1422" s="21" t="s">
        <v>46</v>
      </c>
      <c r="T1422" t="s">
        <v>519</v>
      </c>
      <c r="U1422">
        <v>7</v>
      </c>
      <c r="V1422">
        <v>7</v>
      </c>
      <c r="W1422">
        <v>6</v>
      </c>
      <c r="AA1422">
        <v>1103</v>
      </c>
      <c r="AB1422" t="s">
        <v>863</v>
      </c>
    </row>
    <row r="1423" spans="1:28" hidden="1" x14ac:dyDescent="0.25">
      <c r="A1423" s="19" t="s">
        <v>318</v>
      </c>
      <c r="B1423" s="20" t="s">
        <v>348</v>
      </c>
      <c r="C1423">
        <v>6</v>
      </c>
      <c r="D1423">
        <v>8</v>
      </c>
      <c r="E1423" s="26" t="str">
        <f>VLOOKUP(U1423, method!$A$1:$B$15, 2, 0)</f>
        <v>放頭</v>
      </c>
      <c r="F1423">
        <v>1</v>
      </c>
      <c r="G1423">
        <v>123</v>
      </c>
      <c r="H1423" s="46">
        <v>1650</v>
      </c>
      <c r="I1423" s="19" t="s">
        <v>388</v>
      </c>
      <c r="J1423">
        <v>1</v>
      </c>
      <c r="K1423">
        <v>39.36</v>
      </c>
      <c r="L1423">
        <v>18</v>
      </c>
      <c r="M1423">
        <v>2</v>
      </c>
      <c r="N1423">
        <v>24</v>
      </c>
      <c r="O1423" t="s">
        <v>511</v>
      </c>
      <c r="P1423" s="35" t="s">
        <v>455</v>
      </c>
      <c r="Q1423">
        <v>3</v>
      </c>
      <c r="R1423">
        <v>67</v>
      </c>
      <c r="S1423" s="21" t="s">
        <v>46</v>
      </c>
      <c r="T1423" t="s">
        <v>519</v>
      </c>
      <c r="U1423">
        <v>3</v>
      </c>
      <c r="V1423">
        <v>4</v>
      </c>
      <c r="W1423">
        <v>4</v>
      </c>
      <c r="X1423">
        <v>8</v>
      </c>
      <c r="AA1423">
        <v>1120</v>
      </c>
      <c r="AB1423" t="s">
        <v>867</v>
      </c>
    </row>
    <row r="1424" spans="1:28" hidden="1" x14ac:dyDescent="0.25">
      <c r="A1424" s="19" t="s">
        <v>318</v>
      </c>
      <c r="B1424" s="20" t="s">
        <v>348</v>
      </c>
      <c r="C1424">
        <v>19</v>
      </c>
      <c r="D1424">
        <v>7</v>
      </c>
      <c r="E1424" s="28" t="str">
        <f>VLOOKUP(U1424, method!$A$1:$B$15, 2, 0)</f>
        <v>中前</v>
      </c>
      <c r="F1424">
        <v>10</v>
      </c>
      <c r="G1424">
        <v>124</v>
      </c>
      <c r="H1424" s="46">
        <v>1650</v>
      </c>
      <c r="I1424" s="21" t="s">
        <v>61</v>
      </c>
      <c r="J1424">
        <v>1</v>
      </c>
      <c r="K1424">
        <v>38.74</v>
      </c>
      <c r="L1424">
        <v>24</v>
      </c>
      <c r="M1424">
        <v>1</v>
      </c>
      <c r="N1424">
        <v>24</v>
      </c>
      <c r="O1424" t="s">
        <v>511</v>
      </c>
      <c r="P1424" s="35" t="s">
        <v>455</v>
      </c>
      <c r="Q1424">
        <v>3</v>
      </c>
      <c r="R1424">
        <v>69</v>
      </c>
      <c r="S1424" s="21" t="s">
        <v>46</v>
      </c>
      <c r="T1424">
        <v>4</v>
      </c>
      <c r="U1424">
        <v>6</v>
      </c>
      <c r="V1424">
        <v>6</v>
      </c>
      <c r="W1424">
        <v>4</v>
      </c>
      <c r="X1424">
        <v>7</v>
      </c>
      <c r="AA1424">
        <v>1116</v>
      </c>
      <c r="AB1424" t="s">
        <v>30</v>
      </c>
    </row>
    <row r="1425" spans="1:28" hidden="1" x14ac:dyDescent="0.25">
      <c r="A1425" s="19" t="s">
        <v>318</v>
      </c>
      <c r="B1425" s="20" t="s">
        <v>348</v>
      </c>
      <c r="C1425">
        <v>4.5</v>
      </c>
      <c r="D1425">
        <v>7</v>
      </c>
      <c r="E1425" s="28" t="str">
        <f>VLOOKUP(U1425, method!$A$1:$B$15, 2, 0)</f>
        <v>中前</v>
      </c>
      <c r="F1425">
        <v>5</v>
      </c>
      <c r="G1425">
        <v>125</v>
      </c>
      <c r="H1425" s="44">
        <v>1200</v>
      </c>
      <c r="I1425" s="17" t="s">
        <v>448</v>
      </c>
      <c r="J1425">
        <v>1</v>
      </c>
      <c r="K1425">
        <v>8.81</v>
      </c>
      <c r="L1425">
        <v>7</v>
      </c>
      <c r="M1425">
        <v>1</v>
      </c>
      <c r="N1425">
        <v>24</v>
      </c>
      <c r="O1425" t="s">
        <v>511</v>
      </c>
      <c r="P1425" s="35" t="s">
        <v>455</v>
      </c>
      <c r="Q1425">
        <v>3</v>
      </c>
      <c r="R1425">
        <v>70</v>
      </c>
      <c r="S1425" s="21" t="s">
        <v>46</v>
      </c>
      <c r="T1425" s="10" t="s">
        <v>452</v>
      </c>
      <c r="U1425">
        <v>4</v>
      </c>
      <c r="V1425">
        <v>3</v>
      </c>
      <c r="W1425">
        <v>7</v>
      </c>
      <c r="AA1425">
        <v>1115</v>
      </c>
      <c r="AB1425" t="s">
        <v>30</v>
      </c>
    </row>
    <row r="1426" spans="1:28" hidden="1" x14ac:dyDescent="0.25">
      <c r="A1426" s="19" t="s">
        <v>318</v>
      </c>
      <c r="B1426" s="20" t="s">
        <v>348</v>
      </c>
      <c r="C1426">
        <v>21</v>
      </c>
      <c r="D1426">
        <v>9</v>
      </c>
      <c r="E1426" s="27" t="str">
        <f>VLOOKUP(U1426, method!$A$1:$B$15, 2, 0)</f>
        <v>中後</v>
      </c>
      <c r="F1426">
        <v>10</v>
      </c>
      <c r="G1426">
        <v>127</v>
      </c>
      <c r="H1426" s="44">
        <v>1200</v>
      </c>
      <c r="I1426" s="17" t="s">
        <v>448</v>
      </c>
      <c r="J1426">
        <v>1</v>
      </c>
      <c r="K1426">
        <v>10.130000000000001</v>
      </c>
      <c r="L1426">
        <v>17</v>
      </c>
      <c r="M1426">
        <v>12</v>
      </c>
      <c r="N1426">
        <v>23</v>
      </c>
      <c r="O1426" t="s">
        <v>551</v>
      </c>
      <c r="P1426" s="35" t="s">
        <v>455</v>
      </c>
      <c r="Q1426">
        <v>3</v>
      </c>
      <c r="R1426">
        <v>71</v>
      </c>
      <c r="S1426" s="21" t="s">
        <v>46</v>
      </c>
      <c r="T1426" t="s">
        <v>664</v>
      </c>
      <c r="U1426">
        <v>9</v>
      </c>
      <c r="V1426">
        <v>11</v>
      </c>
      <c r="W1426">
        <v>9</v>
      </c>
      <c r="AA1426">
        <v>1109</v>
      </c>
      <c r="AB1426" t="s">
        <v>30</v>
      </c>
    </row>
    <row r="1427" spans="1:28" hidden="1" x14ac:dyDescent="0.25">
      <c r="A1427" s="19" t="s">
        <v>318</v>
      </c>
      <c r="B1427" s="20" t="s">
        <v>348</v>
      </c>
      <c r="C1427">
        <v>4.3</v>
      </c>
      <c r="D1427" s="33">
        <v>3</v>
      </c>
      <c r="E1427" s="28" t="str">
        <f>VLOOKUP(U1427, method!$A$1:$B$15, 2, 0)</f>
        <v>中前</v>
      </c>
      <c r="F1427">
        <v>8</v>
      </c>
      <c r="G1427">
        <v>128</v>
      </c>
      <c r="H1427" s="44">
        <v>1200</v>
      </c>
      <c r="I1427" s="18" t="s">
        <v>12</v>
      </c>
      <c r="J1427">
        <v>1</v>
      </c>
      <c r="K1427">
        <v>9.14</v>
      </c>
      <c r="L1427">
        <v>26</v>
      </c>
      <c r="M1427">
        <v>11</v>
      </c>
      <c r="N1427">
        <v>23</v>
      </c>
      <c r="O1427" t="s">
        <v>511</v>
      </c>
      <c r="P1427" s="35" t="s">
        <v>455</v>
      </c>
      <c r="Q1427">
        <v>3</v>
      </c>
      <c r="R1427">
        <v>71</v>
      </c>
      <c r="S1427" s="21" t="s">
        <v>46</v>
      </c>
      <c r="T1427" s="10">
        <v>2</v>
      </c>
      <c r="U1427">
        <v>5</v>
      </c>
      <c r="V1427">
        <v>5</v>
      </c>
      <c r="W1427">
        <v>3</v>
      </c>
      <c r="AA1427">
        <v>1111</v>
      </c>
      <c r="AB1427" t="s">
        <v>30</v>
      </c>
    </row>
    <row r="1428" spans="1:28" hidden="1" x14ac:dyDescent="0.25">
      <c r="A1428" s="19" t="s">
        <v>318</v>
      </c>
      <c r="B1428" s="20" t="s">
        <v>348</v>
      </c>
      <c r="C1428">
        <v>3.9</v>
      </c>
      <c r="D1428" s="33">
        <v>3</v>
      </c>
      <c r="E1428" s="26" t="str">
        <f>VLOOKUP(U1428, method!$A$1:$B$15, 2, 0)</f>
        <v>放頭</v>
      </c>
      <c r="F1428">
        <v>12</v>
      </c>
      <c r="G1428">
        <v>126</v>
      </c>
      <c r="H1428" s="44">
        <v>1200</v>
      </c>
      <c r="I1428" s="18" t="s">
        <v>12</v>
      </c>
      <c r="J1428">
        <v>1</v>
      </c>
      <c r="K1428">
        <v>8.8800000000000008</v>
      </c>
      <c r="L1428">
        <v>25</v>
      </c>
      <c r="M1428">
        <v>10</v>
      </c>
      <c r="N1428">
        <v>23</v>
      </c>
      <c r="O1428" t="s">
        <v>511</v>
      </c>
      <c r="P1428" s="35" t="s">
        <v>455</v>
      </c>
      <c r="Q1428">
        <v>3</v>
      </c>
      <c r="R1428">
        <v>71</v>
      </c>
      <c r="S1428" s="21" t="s">
        <v>46</v>
      </c>
      <c r="T1428" t="s">
        <v>519</v>
      </c>
      <c r="U1428">
        <v>3</v>
      </c>
      <c r="V1428">
        <v>3</v>
      </c>
      <c r="W1428">
        <v>3</v>
      </c>
      <c r="AA1428">
        <v>1095</v>
      </c>
      <c r="AB1428" t="s">
        <v>30</v>
      </c>
    </row>
    <row r="1429" spans="1:28" hidden="1" x14ac:dyDescent="0.25">
      <c r="A1429" s="19" t="s">
        <v>318</v>
      </c>
      <c r="B1429" s="20" t="s">
        <v>348</v>
      </c>
      <c r="C1429">
        <v>1.3</v>
      </c>
      <c r="D1429" s="33">
        <v>1</v>
      </c>
      <c r="E1429" s="26" t="str">
        <f>VLOOKUP(U1429, method!$A$1:$B$15, 2, 0)</f>
        <v>放頭</v>
      </c>
      <c r="F1429">
        <v>3</v>
      </c>
      <c r="G1429">
        <v>125</v>
      </c>
      <c r="H1429" s="44">
        <v>1200</v>
      </c>
      <c r="I1429" s="18" t="s">
        <v>12</v>
      </c>
      <c r="J1429">
        <v>1</v>
      </c>
      <c r="K1429">
        <v>8.93</v>
      </c>
      <c r="L1429">
        <v>17</v>
      </c>
      <c r="M1429">
        <v>9</v>
      </c>
      <c r="N1429">
        <v>23</v>
      </c>
      <c r="O1429" t="s">
        <v>511</v>
      </c>
      <c r="P1429" s="35" t="s">
        <v>455</v>
      </c>
      <c r="Q1429">
        <v>3</v>
      </c>
      <c r="R1429">
        <v>65</v>
      </c>
      <c r="S1429" s="21" t="s">
        <v>46</v>
      </c>
      <c r="T1429" s="10" t="s">
        <v>376</v>
      </c>
      <c r="U1429">
        <v>2</v>
      </c>
      <c r="V1429">
        <v>2</v>
      </c>
      <c r="W1429">
        <v>1</v>
      </c>
      <c r="AA1429">
        <v>1087</v>
      </c>
      <c r="AB1429" t="s">
        <v>237</v>
      </c>
    </row>
    <row r="1430" spans="1:28" hidden="1" x14ac:dyDescent="0.25">
      <c r="A1430" s="19" t="s">
        <v>318</v>
      </c>
      <c r="B1430" s="20" t="s">
        <v>348</v>
      </c>
      <c r="C1430">
        <v>9.1</v>
      </c>
      <c r="D1430">
        <v>6</v>
      </c>
      <c r="E1430" s="28" t="str">
        <f>VLOOKUP(U1430, method!$A$1:$B$15, 2, 0)</f>
        <v>中前</v>
      </c>
      <c r="F1430">
        <v>13</v>
      </c>
      <c r="G1430">
        <v>123</v>
      </c>
      <c r="H1430" s="44">
        <v>1200</v>
      </c>
      <c r="I1430" s="19" t="s">
        <v>388</v>
      </c>
      <c r="J1430">
        <v>1</v>
      </c>
      <c r="K1430">
        <v>10.33</v>
      </c>
      <c r="L1430">
        <v>16</v>
      </c>
      <c r="M1430">
        <v>7</v>
      </c>
      <c r="N1430">
        <v>23</v>
      </c>
      <c r="O1430" t="s">
        <v>545</v>
      </c>
      <c r="P1430" s="35" t="s">
        <v>455</v>
      </c>
      <c r="Q1430">
        <v>3</v>
      </c>
      <c r="R1430">
        <v>65</v>
      </c>
      <c r="S1430" s="21" t="s">
        <v>46</v>
      </c>
      <c r="T1430" t="s">
        <v>637</v>
      </c>
      <c r="U1430">
        <v>7</v>
      </c>
      <c r="V1430">
        <v>7</v>
      </c>
      <c r="W1430">
        <v>6</v>
      </c>
      <c r="AA1430">
        <v>1076</v>
      </c>
      <c r="AB1430" t="s">
        <v>16</v>
      </c>
    </row>
    <row r="1431" spans="1:28" hidden="1" x14ac:dyDescent="0.25">
      <c r="A1431" s="19" t="s">
        <v>318</v>
      </c>
      <c r="B1431" s="20" t="s">
        <v>348</v>
      </c>
      <c r="C1431">
        <v>5.6</v>
      </c>
      <c r="D1431" s="33">
        <v>2</v>
      </c>
      <c r="E1431" s="27" t="str">
        <f>VLOOKUP(U1431, method!$A$1:$B$15, 2, 0)</f>
        <v>中後</v>
      </c>
      <c r="F1431">
        <v>11</v>
      </c>
      <c r="G1431">
        <v>123</v>
      </c>
      <c r="H1431" s="44">
        <v>1200</v>
      </c>
      <c r="I1431" s="19" t="s">
        <v>388</v>
      </c>
      <c r="J1431">
        <v>1</v>
      </c>
      <c r="K1431">
        <v>9.69</v>
      </c>
      <c r="L1431">
        <v>9</v>
      </c>
      <c r="M1431">
        <v>7</v>
      </c>
      <c r="N1431">
        <v>23</v>
      </c>
      <c r="O1431" t="s">
        <v>631</v>
      </c>
      <c r="P1431" s="35" t="s">
        <v>436</v>
      </c>
      <c r="Q1431">
        <v>3</v>
      </c>
      <c r="R1431">
        <v>65</v>
      </c>
      <c r="S1431" s="21" t="s">
        <v>46</v>
      </c>
      <c r="T1431" s="10" t="s">
        <v>552</v>
      </c>
      <c r="U1431">
        <v>8</v>
      </c>
      <c r="V1431">
        <v>5</v>
      </c>
      <c r="W1431">
        <v>2</v>
      </c>
      <c r="AA1431">
        <v>1097</v>
      </c>
      <c r="AB1431" t="s">
        <v>16</v>
      </c>
    </row>
    <row r="1432" spans="1:28" hidden="1" x14ac:dyDescent="0.25">
      <c r="A1432" s="19" t="s">
        <v>318</v>
      </c>
      <c r="B1432" s="20" t="s">
        <v>348</v>
      </c>
      <c r="C1432">
        <v>12</v>
      </c>
      <c r="D1432" s="33">
        <v>2</v>
      </c>
      <c r="E1432" s="26" t="str">
        <f>VLOOKUP(U1432, method!$A$1:$B$15, 2, 0)</f>
        <v>放頭</v>
      </c>
      <c r="F1432">
        <v>8</v>
      </c>
      <c r="G1432">
        <v>120</v>
      </c>
      <c r="H1432" s="44">
        <v>1200</v>
      </c>
      <c r="I1432" s="19" t="s">
        <v>388</v>
      </c>
      <c r="J1432">
        <v>1</v>
      </c>
      <c r="K1432">
        <v>9.1199999999999992</v>
      </c>
      <c r="L1432">
        <v>18</v>
      </c>
      <c r="M1432">
        <v>6</v>
      </c>
      <c r="N1432">
        <v>23</v>
      </c>
      <c r="O1432" t="s">
        <v>511</v>
      </c>
      <c r="P1432" s="36" t="s">
        <v>603</v>
      </c>
      <c r="Q1432">
        <v>3</v>
      </c>
      <c r="R1432">
        <v>63</v>
      </c>
      <c r="S1432" s="21" t="s">
        <v>46</v>
      </c>
      <c r="T1432" s="10">
        <v>1</v>
      </c>
      <c r="U1432">
        <v>3</v>
      </c>
      <c r="V1432">
        <v>2</v>
      </c>
      <c r="W1432">
        <v>2</v>
      </c>
      <c r="AA1432">
        <v>1101</v>
      </c>
      <c r="AB1432" t="s">
        <v>16</v>
      </c>
    </row>
    <row r="1433" spans="1:28" hidden="1" x14ac:dyDescent="0.25">
      <c r="A1433" s="19" t="s">
        <v>318</v>
      </c>
      <c r="B1433" s="20" t="s">
        <v>348</v>
      </c>
      <c r="C1433">
        <v>10</v>
      </c>
      <c r="D1433" s="34">
        <v>5</v>
      </c>
      <c r="E1433" s="28" t="str">
        <f>VLOOKUP(U1433, method!$A$1:$B$15, 2, 0)</f>
        <v>中前</v>
      </c>
      <c r="F1433">
        <v>8</v>
      </c>
      <c r="G1433">
        <v>118</v>
      </c>
      <c r="H1433" s="44">
        <v>1200</v>
      </c>
      <c r="I1433" s="19" t="s">
        <v>388</v>
      </c>
      <c r="J1433">
        <v>1</v>
      </c>
      <c r="K1433">
        <v>9.33</v>
      </c>
      <c r="L1433">
        <v>4</v>
      </c>
      <c r="M1433">
        <v>6</v>
      </c>
      <c r="N1433">
        <v>23</v>
      </c>
      <c r="O1433" t="s">
        <v>551</v>
      </c>
      <c r="P1433" s="35" t="s">
        <v>436</v>
      </c>
      <c r="Q1433">
        <v>3</v>
      </c>
      <c r="R1433">
        <v>63</v>
      </c>
      <c r="S1433" s="21" t="s">
        <v>46</v>
      </c>
      <c r="T1433" s="10" t="s">
        <v>498</v>
      </c>
      <c r="U1433">
        <v>4</v>
      </c>
      <c r="V1433">
        <v>4</v>
      </c>
      <c r="W1433">
        <v>5</v>
      </c>
      <c r="AA1433">
        <v>1110</v>
      </c>
      <c r="AB1433" t="s">
        <v>100</v>
      </c>
    </row>
    <row r="1434" spans="1:28" hidden="1" x14ac:dyDescent="0.25">
      <c r="A1434" s="19" t="s">
        <v>318</v>
      </c>
      <c r="B1434" s="21" t="s">
        <v>350</v>
      </c>
      <c r="C1434">
        <v>10</v>
      </c>
      <c r="D1434" s="34">
        <v>5</v>
      </c>
      <c r="E1434" s="28" t="str">
        <f>VLOOKUP(U1434, method!$A$1:$B$15, 2, 0)</f>
        <v>中前</v>
      </c>
      <c r="F1434">
        <v>8</v>
      </c>
      <c r="G1434">
        <v>120</v>
      </c>
      <c r="H1434" s="44">
        <v>1200</v>
      </c>
      <c r="I1434" s="21" t="s">
        <v>61</v>
      </c>
      <c r="J1434">
        <v>1</v>
      </c>
      <c r="K1434">
        <v>8.7100000000000009</v>
      </c>
      <c r="L1434">
        <v>5</v>
      </c>
      <c r="M1434">
        <v>7</v>
      </c>
      <c r="N1434">
        <v>25</v>
      </c>
      <c r="O1434" t="s">
        <v>631</v>
      </c>
      <c r="P1434" s="35" t="s">
        <v>436</v>
      </c>
      <c r="Q1434">
        <v>2</v>
      </c>
      <c r="R1434">
        <v>81</v>
      </c>
      <c r="S1434" s="23" t="s">
        <v>72</v>
      </c>
      <c r="T1434" s="10" t="s">
        <v>452</v>
      </c>
      <c r="U1434">
        <v>7</v>
      </c>
      <c r="V1434">
        <v>7</v>
      </c>
      <c r="W1434">
        <v>5</v>
      </c>
      <c r="AA1434">
        <v>1268</v>
      </c>
      <c r="AB1434" t="s">
        <v>175</v>
      </c>
    </row>
    <row r="1435" spans="1:28" hidden="1" x14ac:dyDescent="0.25">
      <c r="A1435" s="19" t="s">
        <v>318</v>
      </c>
      <c r="B1435" s="21" t="s">
        <v>350</v>
      </c>
      <c r="C1435">
        <v>18</v>
      </c>
      <c r="D1435" s="33">
        <v>1</v>
      </c>
      <c r="E1435" s="28" t="str">
        <f>VLOOKUP(U1435, method!$A$1:$B$15, 2, 0)</f>
        <v>中前</v>
      </c>
      <c r="F1435">
        <v>8</v>
      </c>
      <c r="G1435">
        <v>130</v>
      </c>
      <c r="H1435" s="44">
        <v>1200</v>
      </c>
      <c r="I1435" s="21" t="s">
        <v>61</v>
      </c>
      <c r="J1435">
        <v>1</v>
      </c>
      <c r="K1435">
        <v>8.98</v>
      </c>
      <c r="L1435">
        <v>8</v>
      </c>
      <c r="M1435">
        <v>6</v>
      </c>
      <c r="N1435">
        <v>25</v>
      </c>
      <c r="O1435" t="s">
        <v>532</v>
      </c>
      <c r="P1435" s="35" t="s">
        <v>436</v>
      </c>
      <c r="Q1435">
        <v>3</v>
      </c>
      <c r="R1435">
        <v>73</v>
      </c>
      <c r="S1435" s="23" t="s">
        <v>72</v>
      </c>
      <c r="T1435" s="10" t="s">
        <v>552</v>
      </c>
      <c r="U1435">
        <v>6</v>
      </c>
      <c r="V1435">
        <v>3</v>
      </c>
      <c r="W1435">
        <v>1</v>
      </c>
      <c r="AA1435">
        <v>1258</v>
      </c>
      <c r="AB1435" t="s">
        <v>1776</v>
      </c>
    </row>
    <row r="1436" spans="1:28" hidden="1" x14ac:dyDescent="0.25">
      <c r="A1436" s="19" t="s">
        <v>318</v>
      </c>
      <c r="B1436" s="21" t="s">
        <v>350</v>
      </c>
      <c r="C1436">
        <v>23</v>
      </c>
      <c r="D1436">
        <v>7</v>
      </c>
      <c r="E1436" s="28" t="str">
        <f>VLOOKUP(U1436, method!$A$1:$B$15, 2, 0)</f>
        <v>中前</v>
      </c>
      <c r="F1436">
        <v>9</v>
      </c>
      <c r="G1436">
        <v>131</v>
      </c>
      <c r="H1436" s="46">
        <v>1400</v>
      </c>
      <c r="I1436" s="21" t="s">
        <v>61</v>
      </c>
      <c r="J1436">
        <v>1</v>
      </c>
      <c r="K1436">
        <v>22.2</v>
      </c>
      <c r="L1436">
        <v>31</v>
      </c>
      <c r="M1436">
        <v>5</v>
      </c>
      <c r="N1436">
        <v>25</v>
      </c>
      <c r="O1436" t="s">
        <v>551</v>
      </c>
      <c r="P1436" s="35" t="s">
        <v>455</v>
      </c>
      <c r="Q1436">
        <v>3</v>
      </c>
      <c r="R1436">
        <v>73</v>
      </c>
      <c r="S1436" s="23" t="s">
        <v>72</v>
      </c>
      <c r="T1436">
        <v>7</v>
      </c>
      <c r="U1436">
        <v>4</v>
      </c>
      <c r="V1436">
        <v>5</v>
      </c>
      <c r="W1436">
        <v>5</v>
      </c>
      <c r="X1436">
        <v>7</v>
      </c>
      <c r="AA1436">
        <v>1270</v>
      </c>
      <c r="AB1436" t="s">
        <v>1778</v>
      </c>
    </row>
    <row r="1437" spans="1:28" hidden="1" x14ac:dyDescent="0.25">
      <c r="A1437" s="19" t="s">
        <v>318</v>
      </c>
      <c r="B1437" s="21" t="s">
        <v>350</v>
      </c>
      <c r="C1437">
        <v>7.2</v>
      </c>
      <c r="D1437" s="34">
        <v>4</v>
      </c>
      <c r="E1437" s="28" t="str">
        <f>VLOOKUP(U1437, method!$A$1:$B$15, 2, 0)</f>
        <v>中前</v>
      </c>
      <c r="F1437">
        <v>4</v>
      </c>
      <c r="G1437">
        <v>129</v>
      </c>
      <c r="H1437" s="44">
        <v>1200</v>
      </c>
      <c r="I1437" s="21" t="s">
        <v>61</v>
      </c>
      <c r="J1437">
        <v>1</v>
      </c>
      <c r="K1437">
        <v>9.4700000000000006</v>
      </c>
      <c r="L1437">
        <v>10</v>
      </c>
      <c r="M1437">
        <v>5</v>
      </c>
      <c r="N1437">
        <v>25</v>
      </c>
      <c r="O1437" t="s">
        <v>532</v>
      </c>
      <c r="P1437" s="35" t="s">
        <v>455</v>
      </c>
      <c r="Q1437">
        <v>3</v>
      </c>
      <c r="R1437">
        <v>73</v>
      </c>
      <c r="S1437" s="23" t="s">
        <v>72</v>
      </c>
      <c r="T1437" s="10">
        <v>1</v>
      </c>
      <c r="U1437">
        <v>5</v>
      </c>
      <c r="V1437">
        <v>7</v>
      </c>
      <c r="W1437">
        <v>4</v>
      </c>
      <c r="AA1437">
        <v>1269</v>
      </c>
      <c r="AB1437" t="s">
        <v>1778</v>
      </c>
    </row>
    <row r="1438" spans="1:28" hidden="1" x14ac:dyDescent="0.25">
      <c r="A1438" s="19" t="s">
        <v>318</v>
      </c>
      <c r="B1438" s="21" t="s">
        <v>350</v>
      </c>
      <c r="C1438">
        <v>10</v>
      </c>
      <c r="D1438" s="33">
        <v>3</v>
      </c>
      <c r="E1438" s="27" t="str">
        <f>VLOOKUP(U1438, method!$A$1:$B$15, 2, 0)</f>
        <v>中後</v>
      </c>
      <c r="F1438">
        <v>6</v>
      </c>
      <c r="G1438">
        <v>130</v>
      </c>
      <c r="H1438" s="44">
        <v>1200</v>
      </c>
      <c r="I1438" s="21" t="s">
        <v>61</v>
      </c>
      <c r="J1438">
        <v>1</v>
      </c>
      <c r="K1438">
        <v>8.58</v>
      </c>
      <c r="L1438">
        <v>20</v>
      </c>
      <c r="M1438">
        <v>4</v>
      </c>
      <c r="N1438">
        <v>25</v>
      </c>
      <c r="O1438" t="s">
        <v>631</v>
      </c>
      <c r="P1438" s="35" t="s">
        <v>436</v>
      </c>
      <c r="Q1438">
        <v>3</v>
      </c>
      <c r="R1438">
        <v>72</v>
      </c>
      <c r="S1438" s="23" t="s">
        <v>72</v>
      </c>
      <c r="T1438" s="10" t="s">
        <v>597</v>
      </c>
      <c r="U1438">
        <v>10</v>
      </c>
      <c r="V1438">
        <v>10</v>
      </c>
      <c r="W1438">
        <v>3</v>
      </c>
      <c r="AA1438">
        <v>1265</v>
      </c>
      <c r="AB1438" t="s">
        <v>1778</v>
      </c>
    </row>
    <row r="1439" spans="1:28" hidden="1" x14ac:dyDescent="0.25">
      <c r="A1439" s="19" t="s">
        <v>318</v>
      </c>
      <c r="B1439" s="21" t="s">
        <v>350</v>
      </c>
      <c r="C1439">
        <v>18</v>
      </c>
      <c r="D1439" s="33">
        <v>1</v>
      </c>
      <c r="E1439" s="28" t="str">
        <f>VLOOKUP(U1439, method!$A$1:$B$15, 2, 0)</f>
        <v>中前</v>
      </c>
      <c r="F1439">
        <v>3</v>
      </c>
      <c r="G1439">
        <v>122</v>
      </c>
      <c r="H1439" s="44">
        <v>1200</v>
      </c>
      <c r="I1439" s="21" t="s">
        <v>61</v>
      </c>
      <c r="J1439">
        <v>1</v>
      </c>
      <c r="K1439">
        <v>9.35</v>
      </c>
      <c r="L1439">
        <v>30</v>
      </c>
      <c r="M1439">
        <v>3</v>
      </c>
      <c r="N1439">
        <v>25</v>
      </c>
      <c r="O1439" t="s">
        <v>491</v>
      </c>
      <c r="P1439" s="35" t="s">
        <v>455</v>
      </c>
      <c r="Q1439">
        <v>3</v>
      </c>
      <c r="R1439">
        <v>66</v>
      </c>
      <c r="S1439" s="23" t="s">
        <v>72</v>
      </c>
      <c r="T1439" s="10" t="s">
        <v>613</v>
      </c>
      <c r="U1439">
        <v>6</v>
      </c>
      <c r="V1439">
        <v>6</v>
      </c>
      <c r="W1439">
        <v>1</v>
      </c>
      <c r="AA1439">
        <v>1266</v>
      </c>
      <c r="AB1439" t="s">
        <v>1778</v>
      </c>
    </row>
    <row r="1440" spans="1:28" hidden="1" x14ac:dyDescent="0.25">
      <c r="A1440" s="19" t="s">
        <v>318</v>
      </c>
      <c r="B1440" s="21" t="s">
        <v>350</v>
      </c>
      <c r="C1440">
        <v>28</v>
      </c>
      <c r="D1440">
        <v>7</v>
      </c>
      <c r="E1440" s="26" t="str">
        <f>VLOOKUP(U1440, method!$A$1:$B$15, 2, 0)</f>
        <v>放頭</v>
      </c>
      <c r="F1440">
        <v>5</v>
      </c>
      <c r="G1440">
        <v>118</v>
      </c>
      <c r="H1440" s="46">
        <v>1650</v>
      </c>
      <c r="I1440" s="18" t="s">
        <v>201</v>
      </c>
      <c r="J1440">
        <v>1</v>
      </c>
      <c r="K1440">
        <v>39.75</v>
      </c>
      <c r="L1440">
        <v>26</v>
      </c>
      <c r="M1440">
        <v>2</v>
      </c>
      <c r="N1440">
        <v>25</v>
      </c>
      <c r="O1440" s="31" t="s">
        <v>435</v>
      </c>
      <c r="P1440" s="35" t="s">
        <v>455</v>
      </c>
      <c r="Q1440">
        <v>3</v>
      </c>
      <c r="R1440">
        <v>68</v>
      </c>
      <c r="S1440" s="23" t="s">
        <v>72</v>
      </c>
      <c r="T1440" t="s">
        <v>519</v>
      </c>
      <c r="U1440">
        <v>3</v>
      </c>
      <c r="V1440">
        <v>2</v>
      </c>
      <c r="W1440">
        <v>2</v>
      </c>
      <c r="X1440">
        <v>7</v>
      </c>
      <c r="AA1440">
        <v>1280</v>
      </c>
      <c r="AB1440" t="s">
        <v>1778</v>
      </c>
    </row>
    <row r="1441" spans="1:28" hidden="1" x14ac:dyDescent="0.25">
      <c r="A1441" s="19" t="s">
        <v>318</v>
      </c>
      <c r="B1441" s="21" t="s">
        <v>350</v>
      </c>
      <c r="C1441">
        <v>28</v>
      </c>
      <c r="D1441" s="34">
        <v>4</v>
      </c>
      <c r="E1441" s="26" t="str">
        <f>VLOOKUP(U1441, method!$A$1:$B$15, 2, 0)</f>
        <v>放頭</v>
      </c>
      <c r="F1441">
        <v>6</v>
      </c>
      <c r="G1441">
        <v>129</v>
      </c>
      <c r="H1441" s="46">
        <v>1400</v>
      </c>
      <c r="I1441" s="16" t="s">
        <v>71</v>
      </c>
      <c r="J1441">
        <v>1</v>
      </c>
      <c r="K1441">
        <v>21.97</v>
      </c>
      <c r="L1441">
        <v>9</v>
      </c>
      <c r="M1441">
        <v>2</v>
      </c>
      <c r="N1441">
        <v>25</v>
      </c>
      <c r="O1441" t="s">
        <v>532</v>
      </c>
      <c r="P1441" s="35" t="s">
        <v>455</v>
      </c>
      <c r="Q1441">
        <v>3</v>
      </c>
      <c r="R1441">
        <v>70</v>
      </c>
      <c r="S1441" s="23" t="s">
        <v>72</v>
      </c>
      <c r="T1441" t="s">
        <v>519</v>
      </c>
      <c r="U1441">
        <v>3</v>
      </c>
      <c r="V1441">
        <v>3</v>
      </c>
      <c r="W1441">
        <v>4</v>
      </c>
      <c r="X1441">
        <v>4</v>
      </c>
      <c r="AA1441">
        <v>1275</v>
      </c>
      <c r="AB1441" t="s">
        <v>1778</v>
      </c>
    </row>
    <row r="1442" spans="1:28" hidden="1" x14ac:dyDescent="0.25">
      <c r="A1442" s="19" t="s">
        <v>318</v>
      </c>
      <c r="B1442" s="21" t="s">
        <v>350</v>
      </c>
      <c r="C1442">
        <v>22</v>
      </c>
      <c r="D1442">
        <v>6</v>
      </c>
      <c r="E1442" s="27" t="str">
        <f>VLOOKUP(U1442, method!$A$1:$B$15, 2, 0)</f>
        <v>中後</v>
      </c>
      <c r="F1442">
        <v>6</v>
      </c>
      <c r="G1442">
        <v>130</v>
      </c>
      <c r="H1442" s="44">
        <v>1200</v>
      </c>
      <c r="I1442" s="22" t="s">
        <v>33</v>
      </c>
      <c r="J1442">
        <v>1</v>
      </c>
      <c r="K1442">
        <v>10.02</v>
      </c>
      <c r="L1442">
        <v>26</v>
      </c>
      <c r="M1442">
        <v>1</v>
      </c>
      <c r="N1442">
        <v>25</v>
      </c>
      <c r="O1442" t="s">
        <v>491</v>
      </c>
      <c r="P1442" s="35" t="s">
        <v>455</v>
      </c>
      <c r="Q1442">
        <v>3</v>
      </c>
      <c r="R1442">
        <v>70</v>
      </c>
      <c r="S1442" s="23" t="s">
        <v>72</v>
      </c>
      <c r="T1442" s="10" t="s">
        <v>442</v>
      </c>
      <c r="U1442">
        <v>8</v>
      </c>
      <c r="V1442">
        <v>8</v>
      </c>
      <c r="W1442">
        <v>6</v>
      </c>
      <c r="AA1442">
        <v>1260</v>
      </c>
      <c r="AB1442" t="s">
        <v>1782</v>
      </c>
    </row>
    <row r="1443" spans="1:28" hidden="1" x14ac:dyDescent="0.25">
      <c r="A1443" s="19" t="s">
        <v>318</v>
      </c>
      <c r="B1443" s="21" t="s">
        <v>350</v>
      </c>
      <c r="C1443">
        <v>20</v>
      </c>
      <c r="D1443" s="33">
        <v>3</v>
      </c>
      <c r="E1443" s="28" t="str">
        <f>VLOOKUP(U1443, method!$A$1:$B$15, 2, 0)</f>
        <v>中前</v>
      </c>
      <c r="F1443">
        <v>6</v>
      </c>
      <c r="G1443">
        <v>129</v>
      </c>
      <c r="H1443" s="44">
        <v>1200</v>
      </c>
      <c r="I1443" s="22" t="s">
        <v>33</v>
      </c>
      <c r="J1443">
        <v>1</v>
      </c>
      <c r="K1443">
        <v>9.7100000000000009</v>
      </c>
      <c r="L1443">
        <v>5</v>
      </c>
      <c r="M1443">
        <v>1</v>
      </c>
      <c r="N1443">
        <v>25</v>
      </c>
      <c r="O1443" t="s">
        <v>631</v>
      </c>
      <c r="P1443" s="35" t="s">
        <v>455</v>
      </c>
      <c r="Q1443">
        <v>3</v>
      </c>
      <c r="R1443">
        <v>70</v>
      </c>
      <c r="S1443" s="23" t="s">
        <v>72</v>
      </c>
      <c r="T1443" s="10">
        <v>2</v>
      </c>
      <c r="U1443">
        <v>6</v>
      </c>
      <c r="V1443">
        <v>5</v>
      </c>
      <c r="W1443">
        <v>3</v>
      </c>
      <c r="AA1443">
        <v>1258</v>
      </c>
      <c r="AB1443" t="s">
        <v>175</v>
      </c>
    </row>
    <row r="1444" spans="1:28" hidden="1" x14ac:dyDescent="0.25">
      <c r="A1444" s="19" t="s">
        <v>318</v>
      </c>
      <c r="B1444" s="21" t="s">
        <v>350</v>
      </c>
      <c r="C1444">
        <v>52</v>
      </c>
      <c r="D1444">
        <v>9</v>
      </c>
      <c r="E1444" s="27" t="str">
        <f>VLOOKUP(U1444, method!$A$1:$B$15, 2, 0)</f>
        <v>中後</v>
      </c>
      <c r="F1444">
        <v>7</v>
      </c>
      <c r="G1444">
        <v>128</v>
      </c>
      <c r="H1444" s="44">
        <v>1200</v>
      </c>
      <c r="I1444" s="22" t="s">
        <v>33</v>
      </c>
      <c r="J1444">
        <v>1</v>
      </c>
      <c r="K1444">
        <v>11.63</v>
      </c>
      <c r="L1444">
        <v>15</v>
      </c>
      <c r="M1444">
        <v>12</v>
      </c>
      <c r="N1444">
        <v>24</v>
      </c>
      <c r="O1444" t="s">
        <v>631</v>
      </c>
      <c r="P1444" s="35" t="s">
        <v>455</v>
      </c>
      <c r="Q1444">
        <v>3</v>
      </c>
      <c r="R1444">
        <v>70</v>
      </c>
      <c r="S1444" s="23" t="s">
        <v>72</v>
      </c>
      <c r="T1444" t="s">
        <v>501</v>
      </c>
      <c r="U1444">
        <v>9</v>
      </c>
      <c r="V1444">
        <v>9</v>
      </c>
      <c r="W1444">
        <v>9</v>
      </c>
      <c r="AA1444">
        <v>1263</v>
      </c>
      <c r="AB1444" t="s">
        <v>803</v>
      </c>
    </row>
    <row r="1445" spans="1:28" hidden="1" x14ac:dyDescent="0.25">
      <c r="A1445" s="19" t="s">
        <v>318</v>
      </c>
      <c r="B1445" s="21" t="s">
        <v>350</v>
      </c>
      <c r="C1445">
        <v>25</v>
      </c>
      <c r="D1445">
        <v>13</v>
      </c>
      <c r="E1445" s="28" t="str">
        <f>VLOOKUP(U1445, method!$A$1:$B$15, 2, 0)</f>
        <v>中前</v>
      </c>
      <c r="F1445">
        <v>5</v>
      </c>
      <c r="G1445">
        <v>128</v>
      </c>
      <c r="H1445" s="46">
        <v>1400</v>
      </c>
      <c r="I1445" s="21" t="s">
        <v>61</v>
      </c>
      <c r="J1445">
        <v>1</v>
      </c>
      <c r="K1445">
        <v>22.67</v>
      </c>
      <c r="L1445">
        <v>24</v>
      </c>
      <c r="M1445">
        <v>11</v>
      </c>
      <c r="N1445">
        <v>24</v>
      </c>
      <c r="O1445" t="s">
        <v>532</v>
      </c>
      <c r="P1445" s="35" t="s">
        <v>436</v>
      </c>
      <c r="Q1445">
        <v>3</v>
      </c>
      <c r="R1445">
        <v>72</v>
      </c>
      <c r="S1445" s="23" t="s">
        <v>72</v>
      </c>
      <c r="T1445">
        <v>8</v>
      </c>
      <c r="U1445">
        <v>5</v>
      </c>
      <c r="V1445">
        <v>6</v>
      </c>
      <c r="W1445">
        <v>8</v>
      </c>
      <c r="X1445">
        <v>13</v>
      </c>
      <c r="AA1445">
        <v>1231</v>
      </c>
      <c r="AB1445" t="s">
        <v>30</v>
      </c>
    </row>
    <row r="1446" spans="1:28" hidden="1" x14ac:dyDescent="0.25">
      <c r="A1446" s="19" t="s">
        <v>318</v>
      </c>
      <c r="B1446" s="21" t="s">
        <v>350</v>
      </c>
      <c r="C1446">
        <v>85</v>
      </c>
      <c r="D1446">
        <v>6</v>
      </c>
      <c r="E1446" s="28" t="str">
        <f>VLOOKUP(U1446, method!$A$1:$B$15, 2, 0)</f>
        <v>中前</v>
      </c>
      <c r="F1446">
        <v>5</v>
      </c>
      <c r="G1446">
        <v>127</v>
      </c>
      <c r="H1446" s="44">
        <v>1200</v>
      </c>
      <c r="I1446" s="21" t="s">
        <v>61</v>
      </c>
      <c r="J1446">
        <v>1</v>
      </c>
      <c r="K1446">
        <v>9.02</v>
      </c>
      <c r="L1446">
        <v>9</v>
      </c>
      <c r="M1446">
        <v>11</v>
      </c>
      <c r="N1446">
        <v>24</v>
      </c>
      <c r="O1446" t="s">
        <v>491</v>
      </c>
      <c r="P1446" s="35" t="s">
        <v>436</v>
      </c>
      <c r="Q1446">
        <v>3</v>
      </c>
      <c r="R1446">
        <v>72</v>
      </c>
      <c r="S1446" s="23" t="s">
        <v>72</v>
      </c>
      <c r="T1446">
        <v>3</v>
      </c>
      <c r="U1446">
        <v>6</v>
      </c>
      <c r="V1446">
        <v>7</v>
      </c>
      <c r="W1446">
        <v>6</v>
      </c>
      <c r="AA1446">
        <v>1268</v>
      </c>
      <c r="AB1446" t="s">
        <v>875</v>
      </c>
    </row>
    <row r="1447" spans="1:28" hidden="1" x14ac:dyDescent="0.25">
      <c r="A1447" s="19" t="s">
        <v>318</v>
      </c>
      <c r="B1447" s="22" t="s">
        <v>352</v>
      </c>
      <c r="C1447">
        <v>3.5</v>
      </c>
      <c r="D1447" s="34">
        <v>5</v>
      </c>
      <c r="E1447" s="28" t="str">
        <f>VLOOKUP(U1447, method!$A$1:$B$15, 2, 0)</f>
        <v>中前</v>
      </c>
      <c r="F1447">
        <v>1</v>
      </c>
      <c r="G1447">
        <v>135</v>
      </c>
      <c r="H1447" s="44">
        <v>1200</v>
      </c>
      <c r="I1447" s="22" t="s">
        <v>33</v>
      </c>
      <c r="J1447">
        <v>1</v>
      </c>
      <c r="K1447">
        <v>9.86</v>
      </c>
      <c r="L1447">
        <v>25</v>
      </c>
      <c r="M1447">
        <v>6</v>
      </c>
      <c r="N1447">
        <v>25</v>
      </c>
      <c r="O1447" s="31" t="s">
        <v>435</v>
      </c>
      <c r="P1447" s="35" t="s">
        <v>436</v>
      </c>
      <c r="Q1447">
        <v>3</v>
      </c>
      <c r="R1447">
        <v>80</v>
      </c>
      <c r="S1447" s="25" t="s">
        <v>89</v>
      </c>
      <c r="T1447" s="10" t="s">
        <v>498</v>
      </c>
      <c r="U1447">
        <v>4</v>
      </c>
      <c r="V1447">
        <v>4</v>
      </c>
      <c r="W1447">
        <v>5</v>
      </c>
      <c r="AA1447">
        <v>1107</v>
      </c>
      <c r="AB1447" t="s">
        <v>158</v>
      </c>
    </row>
    <row r="1448" spans="1:28" hidden="1" x14ac:dyDescent="0.25">
      <c r="A1448" s="19" t="s">
        <v>318</v>
      </c>
      <c r="B1448" s="22" t="s">
        <v>352</v>
      </c>
      <c r="C1448">
        <v>2</v>
      </c>
      <c r="D1448" s="33">
        <v>1</v>
      </c>
      <c r="E1448" s="28" t="str">
        <f>VLOOKUP(U1448, method!$A$1:$B$15, 2, 0)</f>
        <v>中前</v>
      </c>
      <c r="F1448">
        <v>2</v>
      </c>
      <c r="G1448">
        <v>129</v>
      </c>
      <c r="H1448" s="44">
        <v>1200</v>
      </c>
      <c r="I1448" s="18" t="s">
        <v>12</v>
      </c>
      <c r="J1448">
        <v>1</v>
      </c>
      <c r="K1448">
        <v>10</v>
      </c>
      <c r="L1448">
        <v>4</v>
      </c>
      <c r="M1448">
        <v>6</v>
      </c>
      <c r="N1448">
        <v>25</v>
      </c>
      <c r="O1448" s="31" t="s">
        <v>439</v>
      </c>
      <c r="P1448" s="36" t="s">
        <v>440</v>
      </c>
      <c r="Q1448">
        <v>3</v>
      </c>
      <c r="R1448">
        <v>70</v>
      </c>
      <c r="S1448" s="25" t="s">
        <v>89</v>
      </c>
      <c r="T1448" t="s">
        <v>536</v>
      </c>
      <c r="U1448">
        <v>5</v>
      </c>
      <c r="V1448">
        <v>5</v>
      </c>
      <c r="W1448">
        <v>1</v>
      </c>
      <c r="AA1448">
        <v>1122</v>
      </c>
      <c r="AB1448" t="s">
        <v>1117</v>
      </c>
    </row>
    <row r="1449" spans="1:28" hidden="1" x14ac:dyDescent="0.25">
      <c r="A1449" s="19" t="s">
        <v>318</v>
      </c>
      <c r="B1449" s="22" t="s">
        <v>352</v>
      </c>
      <c r="C1449">
        <v>3.6</v>
      </c>
      <c r="D1449" s="33">
        <v>2</v>
      </c>
      <c r="E1449" s="28" t="str">
        <f>VLOOKUP(U1449, method!$A$1:$B$15, 2, 0)</f>
        <v>中前</v>
      </c>
      <c r="F1449">
        <v>5</v>
      </c>
      <c r="G1449">
        <v>129</v>
      </c>
      <c r="H1449" s="44">
        <v>1200</v>
      </c>
      <c r="I1449" s="18" t="s">
        <v>12</v>
      </c>
      <c r="J1449">
        <v>1</v>
      </c>
      <c r="K1449">
        <v>9.43</v>
      </c>
      <c r="L1449">
        <v>14</v>
      </c>
      <c r="M1449">
        <v>5</v>
      </c>
      <c r="N1449">
        <v>25</v>
      </c>
      <c r="O1449" s="30" t="s">
        <v>445</v>
      </c>
      <c r="P1449" s="35" t="s">
        <v>436</v>
      </c>
      <c r="Q1449">
        <v>3</v>
      </c>
      <c r="R1449">
        <v>69</v>
      </c>
      <c r="S1449" s="25" t="s">
        <v>89</v>
      </c>
      <c r="T1449" s="10" t="s">
        <v>597</v>
      </c>
      <c r="U1449">
        <v>5</v>
      </c>
      <c r="V1449">
        <v>5</v>
      </c>
      <c r="W1449">
        <v>2</v>
      </c>
      <c r="AA1449">
        <v>1109</v>
      </c>
      <c r="AB1449" t="s">
        <v>64</v>
      </c>
    </row>
    <row r="1450" spans="1:28" hidden="1" x14ac:dyDescent="0.25">
      <c r="A1450" s="19" t="s">
        <v>318</v>
      </c>
      <c r="B1450" s="22" t="s">
        <v>352</v>
      </c>
      <c r="C1450">
        <v>6.5</v>
      </c>
      <c r="D1450" s="33">
        <v>2</v>
      </c>
      <c r="E1450" s="28" t="str">
        <f>VLOOKUP(U1450, method!$A$1:$B$15, 2, 0)</f>
        <v>中前</v>
      </c>
      <c r="F1450">
        <v>6</v>
      </c>
      <c r="G1450">
        <v>125</v>
      </c>
      <c r="H1450" s="44">
        <v>1200</v>
      </c>
      <c r="I1450" s="19" t="s">
        <v>388</v>
      </c>
      <c r="J1450">
        <v>1</v>
      </c>
      <c r="K1450">
        <v>9.24</v>
      </c>
      <c r="L1450">
        <v>30</v>
      </c>
      <c r="M1450">
        <v>4</v>
      </c>
      <c r="N1450">
        <v>25</v>
      </c>
      <c r="O1450" s="31" t="s">
        <v>451</v>
      </c>
      <c r="P1450" s="35" t="s">
        <v>436</v>
      </c>
      <c r="Q1450">
        <v>3</v>
      </c>
      <c r="R1450">
        <v>68</v>
      </c>
      <c r="S1450" s="25" t="s">
        <v>89</v>
      </c>
      <c r="T1450" s="10" t="s">
        <v>376</v>
      </c>
      <c r="U1450">
        <v>4</v>
      </c>
      <c r="V1450">
        <v>3</v>
      </c>
      <c r="W1450">
        <v>2</v>
      </c>
      <c r="AA1450">
        <v>1098</v>
      </c>
      <c r="AB1450" t="s">
        <v>64</v>
      </c>
    </row>
    <row r="1451" spans="1:28" hidden="1" x14ac:dyDescent="0.25">
      <c r="A1451" s="19" t="s">
        <v>318</v>
      </c>
      <c r="B1451" s="22" t="s">
        <v>352</v>
      </c>
      <c r="C1451">
        <v>2.5</v>
      </c>
      <c r="D1451" s="33">
        <v>2</v>
      </c>
      <c r="E1451" s="28" t="str">
        <f>VLOOKUP(U1451, method!$A$1:$B$15, 2, 0)</f>
        <v>中前</v>
      </c>
      <c r="F1451">
        <v>5</v>
      </c>
      <c r="G1451">
        <v>122</v>
      </c>
      <c r="H1451" s="44">
        <v>1200</v>
      </c>
      <c r="I1451" s="19" t="s">
        <v>388</v>
      </c>
      <c r="J1451">
        <v>1</v>
      </c>
      <c r="K1451">
        <v>9.48</v>
      </c>
      <c r="L1451">
        <v>9</v>
      </c>
      <c r="M1451">
        <v>4</v>
      </c>
      <c r="N1451">
        <v>25</v>
      </c>
      <c r="O1451" s="31" t="s">
        <v>439</v>
      </c>
      <c r="P1451" s="35" t="s">
        <v>436</v>
      </c>
      <c r="Q1451">
        <v>3</v>
      </c>
      <c r="R1451">
        <v>66</v>
      </c>
      <c r="S1451" s="25" t="s">
        <v>89</v>
      </c>
      <c r="T1451" s="10" t="s">
        <v>539</v>
      </c>
      <c r="U1451">
        <v>4</v>
      </c>
      <c r="V1451">
        <v>3</v>
      </c>
      <c r="W1451">
        <v>2</v>
      </c>
      <c r="AA1451">
        <v>1107</v>
      </c>
      <c r="AB1451" t="s">
        <v>64</v>
      </c>
    </row>
    <row r="1452" spans="1:28" hidden="1" x14ac:dyDescent="0.25">
      <c r="A1452" s="19" t="s">
        <v>318</v>
      </c>
      <c r="B1452" s="22" t="s">
        <v>352</v>
      </c>
      <c r="C1452">
        <v>19</v>
      </c>
      <c r="D1452" s="34">
        <v>5</v>
      </c>
      <c r="E1452" s="29" t="str">
        <f>VLOOKUP(U1452, method!$A$1:$B$15, 2, 0)</f>
        <v>留後</v>
      </c>
      <c r="F1452">
        <v>10</v>
      </c>
      <c r="G1452">
        <v>122</v>
      </c>
      <c r="H1452" s="44">
        <v>1200</v>
      </c>
      <c r="I1452" s="14" t="s">
        <v>45</v>
      </c>
      <c r="J1452">
        <v>1</v>
      </c>
      <c r="K1452">
        <v>9.94</v>
      </c>
      <c r="L1452">
        <v>19</v>
      </c>
      <c r="M1452">
        <v>3</v>
      </c>
      <c r="N1452">
        <v>25</v>
      </c>
      <c r="O1452" s="30" t="s">
        <v>445</v>
      </c>
      <c r="P1452" s="35" t="s">
        <v>436</v>
      </c>
      <c r="Q1452">
        <v>3</v>
      </c>
      <c r="R1452">
        <v>67</v>
      </c>
      <c r="S1452" s="25" t="s">
        <v>89</v>
      </c>
      <c r="T1452" s="10" t="s">
        <v>552</v>
      </c>
      <c r="U1452">
        <v>12</v>
      </c>
      <c r="V1452">
        <v>11</v>
      </c>
      <c r="W1452">
        <v>5</v>
      </c>
      <c r="AA1452">
        <v>1101</v>
      </c>
      <c r="AB1452" t="s">
        <v>823</v>
      </c>
    </row>
    <row r="1453" spans="1:28" hidden="1" x14ac:dyDescent="0.25">
      <c r="A1453" s="19" t="s">
        <v>318</v>
      </c>
      <c r="B1453" s="22" t="s">
        <v>352</v>
      </c>
      <c r="C1453">
        <v>28</v>
      </c>
      <c r="D1453" s="34">
        <v>4</v>
      </c>
      <c r="E1453" s="29" t="str">
        <f>VLOOKUP(U1453, method!$A$1:$B$15, 2, 0)</f>
        <v>留後</v>
      </c>
      <c r="F1453">
        <v>11</v>
      </c>
      <c r="G1453">
        <v>124</v>
      </c>
      <c r="H1453" s="46">
        <v>1400</v>
      </c>
      <c r="I1453" s="14" t="s">
        <v>45</v>
      </c>
      <c r="J1453">
        <v>1</v>
      </c>
      <c r="K1453">
        <v>21.16</v>
      </c>
      <c r="L1453">
        <v>23</v>
      </c>
      <c r="M1453">
        <v>2</v>
      </c>
      <c r="N1453">
        <v>25</v>
      </c>
      <c r="O1453" t="s">
        <v>545</v>
      </c>
      <c r="P1453" s="35" t="s">
        <v>455</v>
      </c>
      <c r="Q1453">
        <v>3</v>
      </c>
      <c r="R1453">
        <v>68</v>
      </c>
      <c r="S1453" s="25" t="s">
        <v>89</v>
      </c>
      <c r="T1453" s="10" t="s">
        <v>452</v>
      </c>
      <c r="U1453">
        <v>12</v>
      </c>
      <c r="V1453">
        <v>12</v>
      </c>
      <c r="W1453">
        <v>10</v>
      </c>
      <c r="X1453">
        <v>4</v>
      </c>
      <c r="AA1453">
        <v>1106</v>
      </c>
      <c r="AB1453" t="s">
        <v>463</v>
      </c>
    </row>
    <row r="1454" spans="1:28" hidden="1" x14ac:dyDescent="0.25">
      <c r="A1454" s="19" t="s">
        <v>318</v>
      </c>
      <c r="B1454" s="22" t="s">
        <v>352</v>
      </c>
      <c r="C1454">
        <v>20</v>
      </c>
      <c r="D1454">
        <v>9</v>
      </c>
      <c r="E1454" s="29" t="str">
        <f>VLOOKUP(U1454, method!$A$1:$B$15, 2, 0)</f>
        <v>留後</v>
      </c>
      <c r="F1454">
        <v>12</v>
      </c>
      <c r="G1454">
        <v>129</v>
      </c>
      <c r="H1454" s="46">
        <v>1400</v>
      </c>
      <c r="I1454" s="15" t="s">
        <v>391</v>
      </c>
      <c r="J1454">
        <v>1</v>
      </c>
      <c r="K1454">
        <v>22.21</v>
      </c>
      <c r="L1454">
        <v>9</v>
      </c>
      <c r="M1454">
        <v>2</v>
      </c>
      <c r="N1454">
        <v>25</v>
      </c>
      <c r="O1454" t="s">
        <v>532</v>
      </c>
      <c r="P1454" s="35" t="s">
        <v>455</v>
      </c>
      <c r="Q1454">
        <v>3</v>
      </c>
      <c r="R1454">
        <v>70</v>
      </c>
      <c r="S1454" s="25" t="s">
        <v>89</v>
      </c>
      <c r="T1454" t="s">
        <v>480</v>
      </c>
      <c r="U1454">
        <v>11</v>
      </c>
      <c r="V1454">
        <v>12</v>
      </c>
      <c r="W1454">
        <v>13</v>
      </c>
      <c r="X1454">
        <v>9</v>
      </c>
      <c r="AA1454">
        <v>1091</v>
      </c>
      <c r="AB1454" t="s">
        <v>463</v>
      </c>
    </row>
    <row r="1455" spans="1:28" hidden="1" x14ac:dyDescent="0.25">
      <c r="A1455" s="19" t="s">
        <v>318</v>
      </c>
      <c r="B1455" s="22" t="s">
        <v>352</v>
      </c>
      <c r="C1455">
        <v>27</v>
      </c>
      <c r="D1455">
        <v>8</v>
      </c>
      <c r="E1455" s="26" t="str">
        <f>VLOOKUP(U1455, method!$A$1:$B$15, 2, 0)</f>
        <v>放頭</v>
      </c>
      <c r="F1455">
        <v>2</v>
      </c>
      <c r="G1455">
        <v>122</v>
      </c>
      <c r="H1455" s="46">
        <v>1600</v>
      </c>
      <c r="I1455" s="14" t="s">
        <v>45</v>
      </c>
      <c r="J1455">
        <v>1</v>
      </c>
      <c r="K1455">
        <v>34.630000000000003</v>
      </c>
      <c r="L1455">
        <v>12</v>
      </c>
      <c r="M1455">
        <v>1</v>
      </c>
      <c r="N1455">
        <v>25</v>
      </c>
      <c r="O1455" t="s">
        <v>631</v>
      </c>
      <c r="P1455" s="35" t="s">
        <v>455</v>
      </c>
      <c r="Q1455" t="s">
        <v>777</v>
      </c>
      <c r="R1455">
        <v>70</v>
      </c>
      <c r="S1455" s="25" t="s">
        <v>89</v>
      </c>
      <c r="T1455" t="s">
        <v>456</v>
      </c>
      <c r="U1455">
        <v>3</v>
      </c>
      <c r="V1455">
        <v>6</v>
      </c>
      <c r="W1455">
        <v>4</v>
      </c>
      <c r="X1455">
        <v>8</v>
      </c>
      <c r="AA1455">
        <v>1102</v>
      </c>
      <c r="AB1455" t="s">
        <v>463</v>
      </c>
    </row>
    <row r="1456" spans="1:28" hidden="1" x14ac:dyDescent="0.25">
      <c r="A1456" s="19" t="s">
        <v>318</v>
      </c>
      <c r="B1456" s="22" t="s">
        <v>352</v>
      </c>
      <c r="C1456">
        <v>17</v>
      </c>
      <c r="D1456" s="33">
        <v>2</v>
      </c>
      <c r="E1456" s="26" t="str">
        <f>VLOOKUP(U1456, method!$A$1:$B$15, 2, 0)</f>
        <v>放頭</v>
      </c>
      <c r="F1456">
        <v>3</v>
      </c>
      <c r="G1456">
        <v>124</v>
      </c>
      <c r="H1456" s="46">
        <v>1400</v>
      </c>
      <c r="I1456" s="14" t="s">
        <v>45</v>
      </c>
      <c r="J1456">
        <v>1</v>
      </c>
      <c r="K1456">
        <v>22.23</v>
      </c>
      <c r="L1456">
        <v>29</v>
      </c>
      <c r="M1456">
        <v>12</v>
      </c>
      <c r="N1456">
        <v>24</v>
      </c>
      <c r="O1456" t="s">
        <v>469</v>
      </c>
      <c r="P1456" s="35" t="s">
        <v>455</v>
      </c>
      <c r="Q1456">
        <v>3</v>
      </c>
      <c r="R1456">
        <v>68</v>
      </c>
      <c r="S1456" s="25" t="s">
        <v>89</v>
      </c>
      <c r="T1456" s="10" t="s">
        <v>539</v>
      </c>
      <c r="U1456">
        <v>2</v>
      </c>
      <c r="V1456">
        <v>4</v>
      </c>
      <c r="W1456">
        <v>3</v>
      </c>
      <c r="X1456">
        <v>2</v>
      </c>
      <c r="AA1456">
        <v>1099</v>
      </c>
      <c r="AB1456" t="s">
        <v>463</v>
      </c>
    </row>
    <row r="1457" spans="1:28" hidden="1" x14ac:dyDescent="0.25">
      <c r="A1457" s="19" t="s">
        <v>318</v>
      </c>
      <c r="B1457" s="22" t="s">
        <v>352</v>
      </c>
      <c r="C1457">
        <v>16</v>
      </c>
      <c r="D1457">
        <v>11</v>
      </c>
      <c r="E1457" s="27" t="str">
        <f>VLOOKUP(U1457, method!$A$1:$B$15, 2, 0)</f>
        <v>中後</v>
      </c>
      <c r="F1457">
        <v>10</v>
      </c>
      <c r="G1457">
        <v>129</v>
      </c>
      <c r="H1457" s="46">
        <v>1400</v>
      </c>
      <c r="I1457" s="17" t="s">
        <v>399</v>
      </c>
      <c r="J1457">
        <v>1</v>
      </c>
      <c r="K1457">
        <v>22.5</v>
      </c>
      <c r="L1457">
        <v>1</v>
      </c>
      <c r="M1457">
        <v>12</v>
      </c>
      <c r="N1457">
        <v>24</v>
      </c>
      <c r="O1457" t="s">
        <v>631</v>
      </c>
      <c r="P1457" s="35" t="s">
        <v>455</v>
      </c>
      <c r="Q1457">
        <v>3</v>
      </c>
      <c r="R1457">
        <v>69</v>
      </c>
      <c r="S1457" s="25" t="s">
        <v>89</v>
      </c>
      <c r="T1457">
        <v>8</v>
      </c>
      <c r="U1457">
        <v>10</v>
      </c>
      <c r="V1457">
        <v>8</v>
      </c>
      <c r="W1457">
        <v>7</v>
      </c>
      <c r="X1457">
        <v>11</v>
      </c>
      <c r="AA1457">
        <v>1097</v>
      </c>
      <c r="AB1457" t="s">
        <v>639</v>
      </c>
    </row>
    <row r="1458" spans="1:28" hidden="1" x14ac:dyDescent="0.25">
      <c r="A1458" s="19" t="s">
        <v>318</v>
      </c>
      <c r="B1458" s="22" t="s">
        <v>352</v>
      </c>
      <c r="C1458">
        <v>9.4</v>
      </c>
      <c r="D1458" s="33">
        <v>3</v>
      </c>
      <c r="E1458" s="28" t="str">
        <f>VLOOKUP(U1458, method!$A$1:$B$15, 2, 0)</f>
        <v>中前</v>
      </c>
      <c r="F1458">
        <v>3</v>
      </c>
      <c r="G1458">
        <v>123</v>
      </c>
      <c r="H1458" s="44">
        <v>1200</v>
      </c>
      <c r="I1458" s="20" t="s">
        <v>56</v>
      </c>
      <c r="J1458">
        <v>1</v>
      </c>
      <c r="K1458">
        <v>8.64</v>
      </c>
      <c r="L1458">
        <v>9</v>
      </c>
      <c r="M1458">
        <v>11</v>
      </c>
      <c r="N1458">
        <v>24</v>
      </c>
      <c r="O1458" t="s">
        <v>491</v>
      </c>
      <c r="P1458" s="35" t="s">
        <v>436</v>
      </c>
      <c r="Q1458">
        <v>3</v>
      </c>
      <c r="R1458">
        <v>68</v>
      </c>
      <c r="S1458" s="25" t="s">
        <v>89</v>
      </c>
      <c r="T1458" s="10" t="s">
        <v>376</v>
      </c>
      <c r="U1458">
        <v>5</v>
      </c>
      <c r="V1458">
        <v>4</v>
      </c>
      <c r="W1458">
        <v>3</v>
      </c>
      <c r="AA1458">
        <v>1113</v>
      </c>
      <c r="AB1458" t="s">
        <v>227</v>
      </c>
    </row>
    <row r="1459" spans="1:28" hidden="1" x14ac:dyDescent="0.25">
      <c r="A1459" s="19" t="s">
        <v>318</v>
      </c>
      <c r="B1459" s="22" t="s">
        <v>352</v>
      </c>
      <c r="C1459">
        <v>12</v>
      </c>
      <c r="D1459">
        <v>11</v>
      </c>
      <c r="E1459" s="28" t="str">
        <f>VLOOKUP(U1459, method!$A$1:$B$15, 2, 0)</f>
        <v>中前</v>
      </c>
      <c r="F1459">
        <v>10</v>
      </c>
      <c r="G1459">
        <v>124</v>
      </c>
      <c r="H1459" s="46">
        <v>1400</v>
      </c>
      <c r="I1459" s="15" t="s">
        <v>391</v>
      </c>
      <c r="J1459">
        <v>1</v>
      </c>
      <c r="K1459">
        <v>22.41</v>
      </c>
      <c r="L1459">
        <v>13</v>
      </c>
      <c r="M1459">
        <v>10</v>
      </c>
      <c r="N1459">
        <v>24</v>
      </c>
      <c r="O1459" t="s">
        <v>491</v>
      </c>
      <c r="P1459" s="35" t="s">
        <v>436</v>
      </c>
      <c r="Q1459">
        <v>3</v>
      </c>
      <c r="R1459">
        <v>69</v>
      </c>
      <c r="S1459" s="25" t="s">
        <v>89</v>
      </c>
      <c r="T1459" t="s">
        <v>558</v>
      </c>
      <c r="U1459">
        <v>4</v>
      </c>
      <c r="V1459">
        <v>2</v>
      </c>
      <c r="W1459">
        <v>2</v>
      </c>
      <c r="X1459">
        <v>11</v>
      </c>
      <c r="AA1459">
        <v>1091</v>
      </c>
      <c r="AB1459" t="s">
        <v>463</v>
      </c>
    </row>
    <row r="1460" spans="1:28" hidden="1" x14ac:dyDescent="0.25">
      <c r="A1460" s="19" t="s">
        <v>318</v>
      </c>
      <c r="B1460" s="22" t="s">
        <v>352</v>
      </c>
      <c r="C1460">
        <v>24</v>
      </c>
      <c r="D1460">
        <v>6</v>
      </c>
      <c r="E1460" s="27" t="str">
        <f>VLOOKUP(U1460, method!$A$1:$B$15, 2, 0)</f>
        <v>中後</v>
      </c>
      <c r="F1460">
        <v>9</v>
      </c>
      <c r="G1460">
        <v>123</v>
      </c>
      <c r="H1460" s="44">
        <v>1200</v>
      </c>
      <c r="I1460" s="15" t="s">
        <v>391</v>
      </c>
      <c r="J1460">
        <v>1</v>
      </c>
      <c r="K1460">
        <v>10.06</v>
      </c>
      <c r="L1460">
        <v>22</v>
      </c>
      <c r="M1460">
        <v>9</v>
      </c>
      <c r="N1460">
        <v>24</v>
      </c>
      <c r="O1460" t="s">
        <v>469</v>
      </c>
      <c r="P1460" s="36" t="s">
        <v>479</v>
      </c>
      <c r="Q1460">
        <v>3</v>
      </c>
      <c r="R1460">
        <v>69</v>
      </c>
      <c r="S1460" s="25" t="s">
        <v>89</v>
      </c>
      <c r="T1460" s="10" t="s">
        <v>498</v>
      </c>
      <c r="U1460">
        <v>9</v>
      </c>
      <c r="V1460">
        <v>7</v>
      </c>
      <c r="W1460">
        <v>6</v>
      </c>
      <c r="AA1460">
        <v>1090</v>
      </c>
      <c r="AB1460" t="s">
        <v>463</v>
      </c>
    </row>
    <row r="1461" spans="1:28" hidden="1" x14ac:dyDescent="0.25">
      <c r="A1461" s="19" t="s">
        <v>318</v>
      </c>
      <c r="B1461" s="22" t="s">
        <v>352</v>
      </c>
      <c r="C1461">
        <v>5.5</v>
      </c>
      <c r="D1461" s="34">
        <v>4</v>
      </c>
      <c r="E1461" s="26" t="str">
        <f>VLOOKUP(U1461, method!$A$1:$B$15, 2, 0)</f>
        <v>放頭</v>
      </c>
      <c r="F1461">
        <v>9</v>
      </c>
      <c r="G1461">
        <v>129</v>
      </c>
      <c r="H1461" s="46">
        <v>1400</v>
      </c>
      <c r="I1461" s="20" t="s">
        <v>56</v>
      </c>
      <c r="J1461">
        <v>1</v>
      </c>
      <c r="K1461">
        <v>22.28</v>
      </c>
      <c r="L1461">
        <v>2</v>
      </c>
      <c r="M1461">
        <v>6</v>
      </c>
      <c r="N1461">
        <v>24</v>
      </c>
      <c r="O1461" t="s">
        <v>551</v>
      </c>
      <c r="P1461" s="35" t="s">
        <v>436</v>
      </c>
      <c r="Q1461">
        <v>3</v>
      </c>
      <c r="R1461">
        <v>69</v>
      </c>
      <c r="S1461" s="25" t="s">
        <v>89</v>
      </c>
      <c r="T1461">
        <v>3</v>
      </c>
      <c r="U1461">
        <v>3</v>
      </c>
      <c r="V1461">
        <v>4</v>
      </c>
      <c r="W1461">
        <v>3</v>
      </c>
      <c r="X1461">
        <v>4</v>
      </c>
      <c r="AA1461">
        <v>1093</v>
      </c>
      <c r="AB1461" t="s">
        <v>463</v>
      </c>
    </row>
    <row r="1462" spans="1:28" hidden="1" x14ac:dyDescent="0.25">
      <c r="A1462" s="19" t="s">
        <v>318</v>
      </c>
      <c r="B1462" s="22" t="s">
        <v>352</v>
      </c>
      <c r="C1462">
        <v>7.2</v>
      </c>
      <c r="D1462">
        <v>9</v>
      </c>
      <c r="E1462" s="29" t="str">
        <f>VLOOKUP(U1462, method!$A$1:$B$15, 2, 0)</f>
        <v>留後</v>
      </c>
      <c r="F1462">
        <v>14</v>
      </c>
      <c r="G1462">
        <v>128</v>
      </c>
      <c r="H1462" s="44">
        <v>1200</v>
      </c>
      <c r="I1462" s="18" t="s">
        <v>12</v>
      </c>
      <c r="J1462">
        <v>1</v>
      </c>
      <c r="K1462">
        <v>10.93</v>
      </c>
      <c r="L1462">
        <v>28</v>
      </c>
      <c r="M1462">
        <v>4</v>
      </c>
      <c r="N1462">
        <v>24</v>
      </c>
      <c r="O1462" t="s">
        <v>545</v>
      </c>
      <c r="P1462" s="36" t="s">
        <v>479</v>
      </c>
      <c r="Q1462">
        <v>3</v>
      </c>
      <c r="R1462">
        <v>69</v>
      </c>
      <c r="S1462" s="25" t="s">
        <v>89</v>
      </c>
      <c r="T1462" t="s">
        <v>546</v>
      </c>
      <c r="U1462">
        <v>12</v>
      </c>
      <c r="V1462">
        <v>13</v>
      </c>
      <c r="W1462">
        <v>9</v>
      </c>
      <c r="AA1462">
        <v>1098</v>
      </c>
      <c r="AB1462" t="s">
        <v>463</v>
      </c>
    </row>
    <row r="1463" spans="1:28" hidden="1" x14ac:dyDescent="0.25">
      <c r="A1463" s="19" t="s">
        <v>318</v>
      </c>
      <c r="B1463" s="22" t="s">
        <v>352</v>
      </c>
      <c r="C1463">
        <v>3</v>
      </c>
      <c r="D1463">
        <v>12</v>
      </c>
      <c r="E1463" s="26" t="str">
        <f>VLOOKUP(U1463, method!$A$1:$B$15, 2, 0)</f>
        <v>放頭</v>
      </c>
      <c r="F1463">
        <v>10</v>
      </c>
      <c r="G1463">
        <v>122</v>
      </c>
      <c r="H1463" s="46">
        <v>1400</v>
      </c>
      <c r="I1463" s="14" t="s">
        <v>398</v>
      </c>
      <c r="J1463">
        <v>1</v>
      </c>
      <c r="K1463">
        <v>23</v>
      </c>
      <c r="L1463">
        <v>12</v>
      </c>
      <c r="M1463">
        <v>2</v>
      </c>
      <c r="N1463">
        <v>24</v>
      </c>
      <c r="O1463" t="s">
        <v>545</v>
      </c>
      <c r="P1463" s="35" t="s">
        <v>455</v>
      </c>
      <c r="Q1463">
        <v>3</v>
      </c>
      <c r="R1463">
        <v>69</v>
      </c>
      <c r="S1463" s="25" t="s">
        <v>89</v>
      </c>
      <c r="T1463" t="s">
        <v>664</v>
      </c>
      <c r="U1463">
        <v>2</v>
      </c>
      <c r="V1463">
        <v>2</v>
      </c>
      <c r="W1463">
        <v>2</v>
      </c>
      <c r="X1463">
        <v>12</v>
      </c>
      <c r="AA1463">
        <v>1117</v>
      </c>
      <c r="AB1463" t="s">
        <v>463</v>
      </c>
    </row>
    <row r="1464" spans="1:28" hidden="1" x14ac:dyDescent="0.25">
      <c r="A1464" s="19" t="s">
        <v>318</v>
      </c>
      <c r="B1464" s="22" t="s">
        <v>352</v>
      </c>
      <c r="C1464">
        <v>2.6</v>
      </c>
      <c r="D1464" s="33">
        <v>1</v>
      </c>
      <c r="E1464" s="26" t="str">
        <f>VLOOKUP(U1464, method!$A$1:$B$15, 2, 0)</f>
        <v>放頭</v>
      </c>
      <c r="F1464">
        <v>11</v>
      </c>
      <c r="G1464">
        <v>122</v>
      </c>
      <c r="H1464" s="46">
        <v>1400</v>
      </c>
      <c r="I1464" s="18" t="s">
        <v>12</v>
      </c>
      <c r="J1464">
        <v>1</v>
      </c>
      <c r="K1464">
        <v>22.07</v>
      </c>
      <c r="L1464">
        <v>21</v>
      </c>
      <c r="M1464">
        <v>1</v>
      </c>
      <c r="N1464">
        <v>24</v>
      </c>
      <c r="O1464" t="s">
        <v>545</v>
      </c>
      <c r="P1464" s="35" t="s">
        <v>455</v>
      </c>
      <c r="Q1464">
        <v>3</v>
      </c>
      <c r="R1464">
        <v>62</v>
      </c>
      <c r="S1464" s="25" t="s">
        <v>89</v>
      </c>
      <c r="T1464" s="10" t="s">
        <v>526</v>
      </c>
      <c r="U1464">
        <v>2</v>
      </c>
      <c r="V1464">
        <v>2</v>
      </c>
      <c r="W1464">
        <v>2</v>
      </c>
      <c r="X1464">
        <v>1</v>
      </c>
      <c r="AA1464">
        <v>1122</v>
      </c>
      <c r="AB1464" t="s">
        <v>463</v>
      </c>
    </row>
    <row r="1465" spans="1:28" hidden="1" x14ac:dyDescent="0.25">
      <c r="A1465" s="19" t="s">
        <v>318</v>
      </c>
      <c r="B1465" s="22" t="s">
        <v>352</v>
      </c>
      <c r="C1465">
        <v>1.8</v>
      </c>
      <c r="D1465" s="33">
        <v>1</v>
      </c>
      <c r="E1465" s="28" t="str">
        <f>VLOOKUP(U1465, method!$A$1:$B$15, 2, 0)</f>
        <v>中前</v>
      </c>
      <c r="F1465">
        <v>12</v>
      </c>
      <c r="G1465">
        <v>130</v>
      </c>
      <c r="H1465" s="44">
        <v>1200</v>
      </c>
      <c r="I1465" s="18" t="s">
        <v>12</v>
      </c>
      <c r="J1465">
        <v>1</v>
      </c>
      <c r="K1465">
        <v>9.75</v>
      </c>
      <c r="L1465">
        <v>1</v>
      </c>
      <c r="M1465">
        <v>1</v>
      </c>
      <c r="N1465">
        <v>24</v>
      </c>
      <c r="O1465" t="s">
        <v>545</v>
      </c>
      <c r="P1465" s="35" t="s">
        <v>455</v>
      </c>
      <c r="Q1465">
        <v>4</v>
      </c>
      <c r="R1465">
        <v>52</v>
      </c>
      <c r="S1465" s="25" t="s">
        <v>89</v>
      </c>
      <c r="T1465" t="s">
        <v>456</v>
      </c>
      <c r="U1465">
        <v>5</v>
      </c>
      <c r="V1465">
        <v>5</v>
      </c>
      <c r="W1465">
        <v>1</v>
      </c>
      <c r="AA1465">
        <v>1137</v>
      </c>
      <c r="AB1465" t="s">
        <v>463</v>
      </c>
    </row>
    <row r="1466" spans="1:28" hidden="1" x14ac:dyDescent="0.25">
      <c r="A1466" s="19" t="s">
        <v>318</v>
      </c>
      <c r="B1466" s="22" t="s">
        <v>352</v>
      </c>
      <c r="C1466">
        <v>8</v>
      </c>
      <c r="D1466" s="33">
        <v>2</v>
      </c>
      <c r="E1466" s="28" t="str">
        <f>VLOOKUP(U1466, method!$A$1:$B$15, 2, 0)</f>
        <v>中前</v>
      </c>
      <c r="F1466">
        <v>2</v>
      </c>
      <c r="G1466">
        <v>128</v>
      </c>
      <c r="H1466" s="44">
        <v>1200</v>
      </c>
      <c r="I1466" s="21" t="s">
        <v>61</v>
      </c>
      <c r="J1466">
        <v>1</v>
      </c>
      <c r="K1466">
        <v>9.93</v>
      </c>
      <c r="L1466">
        <v>10</v>
      </c>
      <c r="M1466">
        <v>12</v>
      </c>
      <c r="N1466">
        <v>23</v>
      </c>
      <c r="O1466" t="s">
        <v>545</v>
      </c>
      <c r="P1466" s="35" t="s">
        <v>455</v>
      </c>
      <c r="Q1466">
        <v>4</v>
      </c>
      <c r="R1466">
        <v>52</v>
      </c>
      <c r="S1466" s="25" t="s">
        <v>89</v>
      </c>
      <c r="T1466" s="10" t="s">
        <v>498</v>
      </c>
      <c r="U1466">
        <v>7</v>
      </c>
      <c r="V1466">
        <v>5</v>
      </c>
      <c r="W1466">
        <v>2</v>
      </c>
      <c r="AA1466">
        <v>1127</v>
      </c>
      <c r="AB1466" t="s">
        <v>463</v>
      </c>
    </row>
    <row r="1467" spans="1:28" hidden="1" x14ac:dyDescent="0.25">
      <c r="A1467" s="19" t="s">
        <v>318</v>
      </c>
      <c r="B1467" s="23" t="s">
        <v>2612</v>
      </c>
      <c r="C1467">
        <v>7.7</v>
      </c>
      <c r="D1467">
        <v>9</v>
      </c>
      <c r="E1467" s="26" t="str">
        <f>VLOOKUP(U1467, method!$A$1:$B$15, 2, 0)</f>
        <v>放頭</v>
      </c>
      <c r="F1467">
        <v>9</v>
      </c>
      <c r="G1467">
        <v>135</v>
      </c>
      <c r="H1467" s="46">
        <v>1000</v>
      </c>
      <c r="I1467" s="16" t="s">
        <v>71</v>
      </c>
      <c r="J1467">
        <v>0</v>
      </c>
      <c r="K1467">
        <v>57.25</v>
      </c>
      <c r="L1467">
        <v>9</v>
      </c>
      <c r="M1467">
        <v>7</v>
      </c>
      <c r="N1467">
        <v>25</v>
      </c>
      <c r="O1467" s="31" t="s">
        <v>439</v>
      </c>
      <c r="P1467" s="35" t="s">
        <v>436</v>
      </c>
      <c r="Q1467">
        <v>3</v>
      </c>
      <c r="R1467">
        <v>80</v>
      </c>
      <c r="S1467" s="21" t="s">
        <v>126</v>
      </c>
      <c r="T1467" t="s">
        <v>536</v>
      </c>
      <c r="U1467">
        <v>3</v>
      </c>
      <c r="V1467">
        <v>6</v>
      </c>
      <c r="W1467">
        <v>9</v>
      </c>
      <c r="AA1467">
        <v>1041</v>
      </c>
      <c r="AB1467" t="s">
        <v>837</v>
      </c>
    </row>
    <row r="1468" spans="1:28" hidden="1" x14ac:dyDescent="0.25">
      <c r="A1468" s="19" t="s">
        <v>318</v>
      </c>
      <c r="B1468" s="23" t="s">
        <v>2612</v>
      </c>
      <c r="C1468">
        <v>11</v>
      </c>
      <c r="D1468" s="33">
        <v>2</v>
      </c>
      <c r="E1468" s="26" t="str">
        <f>VLOOKUP(U1468, method!$A$1:$B$15, 2, 0)</f>
        <v>放頭</v>
      </c>
      <c r="F1468">
        <v>10</v>
      </c>
      <c r="G1468">
        <v>135</v>
      </c>
      <c r="H1468" s="46">
        <v>1000</v>
      </c>
      <c r="I1468" s="16" t="s">
        <v>71</v>
      </c>
      <c r="J1468">
        <v>0</v>
      </c>
      <c r="K1468">
        <v>56.51</v>
      </c>
      <c r="L1468">
        <v>25</v>
      </c>
      <c r="M1468">
        <v>6</v>
      </c>
      <c r="N1468">
        <v>25</v>
      </c>
      <c r="O1468" s="31" t="s">
        <v>435</v>
      </c>
      <c r="P1468" s="35" t="s">
        <v>436</v>
      </c>
      <c r="Q1468">
        <v>3</v>
      </c>
      <c r="R1468">
        <v>79</v>
      </c>
      <c r="S1468" s="21" t="s">
        <v>126</v>
      </c>
      <c r="T1468" s="10" t="s">
        <v>488</v>
      </c>
      <c r="U1468">
        <v>2</v>
      </c>
      <c r="V1468">
        <v>2</v>
      </c>
      <c r="W1468">
        <v>2</v>
      </c>
      <c r="AA1468">
        <v>1042</v>
      </c>
      <c r="AB1468" t="s">
        <v>837</v>
      </c>
    </row>
    <row r="1469" spans="1:28" hidden="1" x14ac:dyDescent="0.25">
      <c r="A1469" s="19" t="s">
        <v>318</v>
      </c>
      <c r="B1469" s="23" t="s">
        <v>2612</v>
      </c>
      <c r="C1469">
        <v>3.1</v>
      </c>
      <c r="D1469">
        <v>11</v>
      </c>
      <c r="E1469" s="26" t="str">
        <f>VLOOKUP(U1469, method!$A$1:$B$15, 2, 0)</f>
        <v>放頭</v>
      </c>
      <c r="F1469">
        <v>2</v>
      </c>
      <c r="G1469">
        <v>135</v>
      </c>
      <c r="H1469" s="46">
        <v>1000</v>
      </c>
      <c r="I1469" s="16" t="s">
        <v>71</v>
      </c>
      <c r="J1469">
        <v>0</v>
      </c>
      <c r="K1469">
        <v>57.38</v>
      </c>
      <c r="L1469">
        <v>23</v>
      </c>
      <c r="M1469">
        <v>4</v>
      </c>
      <c r="N1469">
        <v>25</v>
      </c>
      <c r="O1469" s="31" t="s">
        <v>435</v>
      </c>
      <c r="P1469" s="35" t="s">
        <v>455</v>
      </c>
      <c r="Q1469">
        <v>3</v>
      </c>
      <c r="R1469">
        <v>79</v>
      </c>
      <c r="S1469" s="21" t="s">
        <v>126</v>
      </c>
      <c r="T1469" t="s">
        <v>533</v>
      </c>
      <c r="U1469">
        <v>3</v>
      </c>
      <c r="V1469">
        <v>3</v>
      </c>
      <c r="W1469">
        <v>11</v>
      </c>
      <c r="AA1469">
        <v>1064</v>
      </c>
      <c r="AB1469" t="s">
        <v>837</v>
      </c>
    </row>
    <row r="1470" spans="1:28" hidden="1" x14ac:dyDescent="0.25">
      <c r="A1470" s="19" t="s">
        <v>318</v>
      </c>
      <c r="B1470" s="23" t="s">
        <v>2612</v>
      </c>
      <c r="C1470">
        <v>3.4</v>
      </c>
      <c r="D1470" s="33">
        <v>2</v>
      </c>
      <c r="E1470" s="26" t="str">
        <f>VLOOKUP(U1470, method!$A$1:$B$15, 2, 0)</f>
        <v>放頭</v>
      </c>
      <c r="F1470">
        <v>8</v>
      </c>
      <c r="G1470">
        <v>134</v>
      </c>
      <c r="H1470" s="46">
        <v>1000</v>
      </c>
      <c r="I1470" s="16" t="s">
        <v>71</v>
      </c>
      <c r="J1470">
        <v>0</v>
      </c>
      <c r="K1470">
        <v>56.48</v>
      </c>
      <c r="L1470">
        <v>9</v>
      </c>
      <c r="M1470">
        <v>4</v>
      </c>
      <c r="N1470">
        <v>25</v>
      </c>
      <c r="O1470" s="31" t="s">
        <v>439</v>
      </c>
      <c r="P1470" s="35" t="s">
        <v>436</v>
      </c>
      <c r="Q1470">
        <v>3</v>
      </c>
      <c r="R1470">
        <v>79</v>
      </c>
      <c r="S1470" s="21" t="s">
        <v>126</v>
      </c>
      <c r="T1470" s="10">
        <v>2</v>
      </c>
      <c r="U1470">
        <v>1</v>
      </c>
      <c r="V1470">
        <v>1</v>
      </c>
      <c r="W1470">
        <v>2</v>
      </c>
      <c r="AA1470">
        <v>1073</v>
      </c>
      <c r="AB1470" t="s">
        <v>837</v>
      </c>
    </row>
    <row r="1471" spans="1:28" hidden="1" x14ac:dyDescent="0.25">
      <c r="A1471" s="19" t="s">
        <v>318</v>
      </c>
      <c r="B1471" s="23" t="s">
        <v>2612</v>
      </c>
      <c r="C1471">
        <v>1.9</v>
      </c>
      <c r="D1471" s="33">
        <v>2</v>
      </c>
      <c r="E1471" s="26" t="str">
        <f>VLOOKUP(U1471, method!$A$1:$B$15, 2, 0)</f>
        <v>放頭</v>
      </c>
      <c r="F1471">
        <v>7</v>
      </c>
      <c r="G1471">
        <v>135</v>
      </c>
      <c r="H1471" s="46">
        <v>1000</v>
      </c>
      <c r="I1471" s="16" t="s">
        <v>71</v>
      </c>
      <c r="J1471">
        <v>0</v>
      </c>
      <c r="K1471">
        <v>56.26</v>
      </c>
      <c r="L1471">
        <v>19</v>
      </c>
      <c r="M1471">
        <v>3</v>
      </c>
      <c r="N1471">
        <v>25</v>
      </c>
      <c r="O1471" s="30" t="s">
        <v>445</v>
      </c>
      <c r="P1471" s="35" t="s">
        <v>436</v>
      </c>
      <c r="Q1471">
        <v>3</v>
      </c>
      <c r="R1471">
        <v>77</v>
      </c>
      <c r="S1471" s="21" t="s">
        <v>126</v>
      </c>
      <c r="T1471" s="10" t="s">
        <v>762</v>
      </c>
      <c r="U1471">
        <v>1</v>
      </c>
      <c r="V1471">
        <v>1</v>
      </c>
      <c r="W1471">
        <v>2</v>
      </c>
      <c r="AA1471">
        <v>1072</v>
      </c>
      <c r="AB1471" t="s">
        <v>837</v>
      </c>
    </row>
    <row r="1472" spans="1:28" hidden="1" x14ac:dyDescent="0.25">
      <c r="A1472" s="19" t="s">
        <v>318</v>
      </c>
      <c r="B1472" s="23" t="s">
        <v>2612</v>
      </c>
      <c r="C1472">
        <v>11</v>
      </c>
      <c r="D1472">
        <v>6</v>
      </c>
      <c r="E1472" s="26" t="str">
        <f>VLOOKUP(U1472, method!$A$1:$B$15, 2, 0)</f>
        <v>放頭</v>
      </c>
      <c r="F1472">
        <v>2</v>
      </c>
      <c r="G1472">
        <v>135</v>
      </c>
      <c r="H1472" s="44">
        <v>1200</v>
      </c>
      <c r="I1472" s="16" t="s">
        <v>71</v>
      </c>
      <c r="J1472">
        <v>1</v>
      </c>
      <c r="K1472">
        <v>9.49</v>
      </c>
      <c r="L1472">
        <v>12</v>
      </c>
      <c r="M1472">
        <v>3</v>
      </c>
      <c r="N1472">
        <v>25</v>
      </c>
      <c r="O1472" s="31" t="s">
        <v>439</v>
      </c>
      <c r="P1472" s="35" t="s">
        <v>436</v>
      </c>
      <c r="Q1472">
        <v>3</v>
      </c>
      <c r="R1472">
        <v>77</v>
      </c>
      <c r="S1472" s="21" t="s">
        <v>126</v>
      </c>
      <c r="T1472">
        <v>3</v>
      </c>
      <c r="U1472">
        <v>1</v>
      </c>
      <c r="V1472">
        <v>1</v>
      </c>
      <c r="W1472">
        <v>6</v>
      </c>
      <c r="AA1472">
        <v>1071</v>
      </c>
      <c r="AB1472" t="s">
        <v>837</v>
      </c>
    </row>
    <row r="1473" spans="1:28" hidden="1" x14ac:dyDescent="0.25">
      <c r="A1473" s="19" t="s">
        <v>318</v>
      </c>
      <c r="B1473" s="23" t="s">
        <v>2612</v>
      </c>
      <c r="C1473">
        <v>6.5</v>
      </c>
      <c r="D1473" s="33">
        <v>2</v>
      </c>
      <c r="E1473" s="26" t="str">
        <f>VLOOKUP(U1473, method!$A$1:$B$15, 2, 0)</f>
        <v>放頭</v>
      </c>
      <c r="F1473">
        <v>10</v>
      </c>
      <c r="G1473">
        <v>126</v>
      </c>
      <c r="H1473" s="46">
        <v>1000</v>
      </c>
      <c r="I1473" s="16" t="s">
        <v>71</v>
      </c>
      <c r="J1473">
        <v>0</v>
      </c>
      <c r="K1473">
        <v>56.59</v>
      </c>
      <c r="L1473">
        <v>26</v>
      </c>
      <c r="M1473">
        <v>2</v>
      </c>
      <c r="N1473">
        <v>25</v>
      </c>
      <c r="O1473" s="31" t="s">
        <v>435</v>
      </c>
      <c r="P1473" s="35" t="s">
        <v>455</v>
      </c>
      <c r="Q1473">
        <v>3</v>
      </c>
      <c r="R1473">
        <v>76</v>
      </c>
      <c r="S1473" s="21" t="s">
        <v>126</v>
      </c>
      <c r="T1473" s="10" t="s">
        <v>597</v>
      </c>
      <c r="U1473">
        <v>1</v>
      </c>
      <c r="V1473">
        <v>1</v>
      </c>
      <c r="W1473">
        <v>2</v>
      </c>
      <c r="AA1473">
        <v>1069</v>
      </c>
      <c r="AB1473" t="s">
        <v>1793</v>
      </c>
    </row>
    <row r="1474" spans="1:28" hidden="1" x14ac:dyDescent="0.25">
      <c r="A1474" s="19" t="s">
        <v>318</v>
      </c>
      <c r="B1474" s="23" t="s">
        <v>2612</v>
      </c>
      <c r="C1474">
        <v>5.6</v>
      </c>
      <c r="D1474" s="34">
        <v>4</v>
      </c>
      <c r="E1474" s="26" t="str">
        <f>VLOOKUP(U1474, method!$A$1:$B$15, 2, 0)</f>
        <v>放頭</v>
      </c>
      <c r="F1474">
        <v>6</v>
      </c>
      <c r="G1474">
        <v>134</v>
      </c>
      <c r="H1474" s="46">
        <v>1000</v>
      </c>
      <c r="I1474" s="16" t="s">
        <v>71</v>
      </c>
      <c r="J1474">
        <v>0</v>
      </c>
      <c r="K1474">
        <v>56.89</v>
      </c>
      <c r="L1474">
        <v>5</v>
      </c>
      <c r="M1474">
        <v>2</v>
      </c>
      <c r="N1474">
        <v>25</v>
      </c>
      <c r="O1474" s="31" t="s">
        <v>439</v>
      </c>
      <c r="P1474" s="35" t="s">
        <v>455</v>
      </c>
      <c r="Q1474">
        <v>3</v>
      </c>
      <c r="R1474">
        <v>76</v>
      </c>
      <c r="S1474" s="21" t="s">
        <v>126</v>
      </c>
      <c r="T1474" s="10" t="s">
        <v>452</v>
      </c>
      <c r="U1474">
        <v>1</v>
      </c>
      <c r="V1474">
        <v>1</v>
      </c>
      <c r="W1474">
        <v>4</v>
      </c>
      <c r="AA1474">
        <v>1083</v>
      </c>
      <c r="AB1474" t="s">
        <v>843</v>
      </c>
    </row>
    <row r="1475" spans="1:28" hidden="1" x14ac:dyDescent="0.25">
      <c r="A1475" s="19" t="s">
        <v>318</v>
      </c>
      <c r="B1475" s="23" t="s">
        <v>2612</v>
      </c>
      <c r="C1475">
        <v>8.6</v>
      </c>
      <c r="D1475" s="33">
        <v>3</v>
      </c>
      <c r="E1475" s="26" t="str">
        <f>VLOOKUP(U1475, method!$A$1:$B$15, 2, 0)</f>
        <v>放頭</v>
      </c>
      <c r="F1475">
        <v>3</v>
      </c>
      <c r="G1475">
        <v>115</v>
      </c>
      <c r="H1475" s="46">
        <v>1000</v>
      </c>
      <c r="I1475" s="25" t="s">
        <v>26</v>
      </c>
      <c r="J1475">
        <v>0</v>
      </c>
      <c r="K1475">
        <v>56.54</v>
      </c>
      <c r="L1475">
        <v>15</v>
      </c>
      <c r="M1475">
        <v>1</v>
      </c>
      <c r="N1475">
        <v>25</v>
      </c>
      <c r="O1475" s="30" t="s">
        <v>445</v>
      </c>
      <c r="P1475" s="35" t="s">
        <v>455</v>
      </c>
      <c r="Q1475">
        <v>2</v>
      </c>
      <c r="R1475">
        <v>75</v>
      </c>
      <c r="S1475" s="21" t="s">
        <v>126</v>
      </c>
      <c r="T1475" s="10" t="s">
        <v>376</v>
      </c>
      <c r="U1475">
        <v>2</v>
      </c>
      <c r="V1475">
        <v>1</v>
      </c>
      <c r="W1475">
        <v>3</v>
      </c>
      <c r="AA1475">
        <v>1074</v>
      </c>
      <c r="AB1475" t="s">
        <v>843</v>
      </c>
    </row>
    <row r="1476" spans="1:28" hidden="1" x14ac:dyDescent="0.25">
      <c r="A1476" s="19" t="s">
        <v>318</v>
      </c>
      <c r="B1476" s="23" t="s">
        <v>2612</v>
      </c>
      <c r="C1476">
        <v>4.0999999999999996</v>
      </c>
      <c r="D1476" s="33">
        <v>2</v>
      </c>
      <c r="E1476" s="26" t="str">
        <f>VLOOKUP(U1476, method!$A$1:$B$15, 2, 0)</f>
        <v>放頭</v>
      </c>
      <c r="F1476">
        <v>7</v>
      </c>
      <c r="G1476">
        <v>134</v>
      </c>
      <c r="H1476" s="46">
        <v>1000</v>
      </c>
      <c r="I1476" s="16" t="s">
        <v>71</v>
      </c>
      <c r="J1476">
        <v>0</v>
      </c>
      <c r="K1476">
        <v>57.19</v>
      </c>
      <c r="L1476">
        <v>11</v>
      </c>
      <c r="M1476">
        <v>12</v>
      </c>
      <c r="N1476">
        <v>24</v>
      </c>
      <c r="O1476" s="30" t="s">
        <v>445</v>
      </c>
      <c r="P1476" s="35" t="s">
        <v>455</v>
      </c>
      <c r="Q1476">
        <v>3</v>
      </c>
      <c r="R1476">
        <v>74</v>
      </c>
      <c r="S1476" s="21" t="s">
        <v>126</v>
      </c>
      <c r="T1476" s="10" t="s">
        <v>376</v>
      </c>
      <c r="U1476">
        <v>2</v>
      </c>
      <c r="V1476">
        <v>1</v>
      </c>
      <c r="W1476">
        <v>2</v>
      </c>
      <c r="AA1476">
        <v>1066</v>
      </c>
      <c r="AB1476" t="s">
        <v>1797</v>
      </c>
    </row>
    <row r="1477" spans="1:28" hidden="1" x14ac:dyDescent="0.25">
      <c r="A1477" s="19" t="s">
        <v>318</v>
      </c>
      <c r="B1477" s="23" t="s">
        <v>2612</v>
      </c>
      <c r="C1477">
        <v>34</v>
      </c>
      <c r="D1477" s="33">
        <v>3</v>
      </c>
      <c r="E1477" s="26" t="str">
        <f>VLOOKUP(U1477, method!$A$1:$B$15, 2, 0)</f>
        <v>放頭</v>
      </c>
      <c r="F1477">
        <v>8</v>
      </c>
      <c r="G1477">
        <v>133</v>
      </c>
      <c r="H1477" s="46">
        <v>1000</v>
      </c>
      <c r="I1477" s="16" t="s">
        <v>71</v>
      </c>
      <c r="J1477">
        <v>0</v>
      </c>
      <c r="K1477">
        <v>56.95</v>
      </c>
      <c r="L1477">
        <v>27</v>
      </c>
      <c r="M1477">
        <v>11</v>
      </c>
      <c r="N1477">
        <v>24</v>
      </c>
      <c r="O1477" s="31" t="s">
        <v>451</v>
      </c>
      <c r="P1477" s="35" t="s">
        <v>455</v>
      </c>
      <c r="Q1477">
        <v>3</v>
      </c>
      <c r="R1477">
        <v>74</v>
      </c>
      <c r="S1477" s="21" t="s">
        <v>126</v>
      </c>
      <c r="T1477" s="10" t="s">
        <v>526</v>
      </c>
      <c r="U1477">
        <v>1</v>
      </c>
      <c r="V1477">
        <v>1</v>
      </c>
      <c r="W1477">
        <v>3</v>
      </c>
      <c r="AA1477">
        <v>1070</v>
      </c>
      <c r="AB1477" t="s">
        <v>307</v>
      </c>
    </row>
    <row r="1478" spans="1:28" hidden="1" x14ac:dyDescent="0.25">
      <c r="A1478" s="19" t="s">
        <v>318</v>
      </c>
      <c r="B1478" s="23" t="s">
        <v>2612</v>
      </c>
      <c r="C1478">
        <v>55</v>
      </c>
      <c r="D1478">
        <v>11</v>
      </c>
      <c r="E1478" s="28" t="str">
        <f>VLOOKUP(U1478, method!$A$1:$B$15, 2, 0)</f>
        <v>中前</v>
      </c>
      <c r="F1478">
        <v>10</v>
      </c>
      <c r="G1478">
        <v>130</v>
      </c>
      <c r="H1478" s="46">
        <v>1000</v>
      </c>
      <c r="I1478" s="16" t="s">
        <v>71</v>
      </c>
      <c r="J1478">
        <v>0</v>
      </c>
      <c r="K1478">
        <v>57.48</v>
      </c>
      <c r="L1478">
        <v>17</v>
      </c>
      <c r="M1478">
        <v>11</v>
      </c>
      <c r="N1478">
        <v>24</v>
      </c>
      <c r="O1478" t="s">
        <v>469</v>
      </c>
      <c r="P1478" s="35" t="s">
        <v>455</v>
      </c>
      <c r="Q1478">
        <v>3</v>
      </c>
      <c r="R1478">
        <v>75</v>
      </c>
      <c r="S1478" s="21" t="s">
        <v>126</v>
      </c>
      <c r="T1478" t="s">
        <v>624</v>
      </c>
      <c r="U1478">
        <v>4</v>
      </c>
      <c r="V1478">
        <v>2</v>
      </c>
      <c r="W1478">
        <v>11</v>
      </c>
      <c r="AA1478">
        <v>1062</v>
      </c>
      <c r="AB1478" t="s">
        <v>1798</v>
      </c>
    </row>
    <row r="1479" spans="1:28" hidden="1" x14ac:dyDescent="0.25">
      <c r="A1479" s="19" t="s">
        <v>318</v>
      </c>
      <c r="B1479" s="23" t="s">
        <v>2612</v>
      </c>
      <c r="C1479">
        <v>6.8</v>
      </c>
      <c r="D1479">
        <v>8</v>
      </c>
      <c r="E1479" s="26" t="str">
        <f>VLOOKUP(U1479, method!$A$1:$B$15, 2, 0)</f>
        <v>放頭</v>
      </c>
      <c r="F1479">
        <v>3</v>
      </c>
      <c r="G1479">
        <v>132</v>
      </c>
      <c r="H1479" s="46">
        <v>1000</v>
      </c>
      <c r="I1479" s="22" t="s">
        <v>33</v>
      </c>
      <c r="J1479">
        <v>0</v>
      </c>
      <c r="K1479">
        <v>57.63</v>
      </c>
      <c r="L1479">
        <v>27</v>
      </c>
      <c r="M1479">
        <v>10</v>
      </c>
      <c r="N1479">
        <v>24</v>
      </c>
      <c r="O1479" s="31" t="s">
        <v>435</v>
      </c>
      <c r="P1479" s="35" t="s">
        <v>455</v>
      </c>
      <c r="Q1479">
        <v>3</v>
      </c>
      <c r="R1479">
        <v>75</v>
      </c>
      <c r="S1479" s="21" t="s">
        <v>126</v>
      </c>
      <c r="T1479">
        <v>4</v>
      </c>
      <c r="U1479">
        <v>3</v>
      </c>
      <c r="V1479">
        <v>2</v>
      </c>
      <c r="W1479">
        <v>8</v>
      </c>
      <c r="AA1479">
        <v>1052</v>
      </c>
      <c r="AB1479" t="s">
        <v>1800</v>
      </c>
    </row>
    <row r="1480" spans="1:28" hidden="1" x14ac:dyDescent="0.25">
      <c r="A1480" s="19" t="s">
        <v>318</v>
      </c>
      <c r="B1480" s="23" t="s">
        <v>2612</v>
      </c>
      <c r="C1480">
        <v>3.6</v>
      </c>
      <c r="D1480">
        <v>9</v>
      </c>
      <c r="E1480" s="26" t="str">
        <f>VLOOKUP(U1480, method!$A$1:$B$15, 2, 0)</f>
        <v>放頭</v>
      </c>
      <c r="F1480">
        <v>2</v>
      </c>
      <c r="G1480">
        <v>134</v>
      </c>
      <c r="H1480" s="46">
        <v>1000</v>
      </c>
      <c r="I1480" s="18" t="s">
        <v>12</v>
      </c>
      <c r="J1480">
        <v>0</v>
      </c>
      <c r="K1480">
        <v>57.65</v>
      </c>
      <c r="L1480">
        <v>25</v>
      </c>
      <c r="M1480">
        <v>9</v>
      </c>
      <c r="N1480">
        <v>24</v>
      </c>
      <c r="O1480" s="31" t="s">
        <v>435</v>
      </c>
      <c r="P1480" s="35" t="s">
        <v>455</v>
      </c>
      <c r="Q1480">
        <v>3</v>
      </c>
      <c r="R1480">
        <v>75</v>
      </c>
      <c r="S1480" s="21" t="s">
        <v>126</v>
      </c>
      <c r="T1480" t="s">
        <v>519</v>
      </c>
      <c r="U1480">
        <v>2</v>
      </c>
      <c r="V1480">
        <v>1</v>
      </c>
      <c r="W1480">
        <v>9</v>
      </c>
      <c r="AA1480">
        <v>1048</v>
      </c>
      <c r="AB1480" t="s">
        <v>1800</v>
      </c>
    </row>
    <row r="1481" spans="1:28" hidden="1" x14ac:dyDescent="0.25">
      <c r="A1481" s="19" t="s">
        <v>318</v>
      </c>
      <c r="B1481" s="23" t="s">
        <v>2612</v>
      </c>
      <c r="C1481">
        <v>2.2999999999999998</v>
      </c>
      <c r="D1481" s="33">
        <v>3</v>
      </c>
      <c r="E1481" s="26" t="str">
        <f>VLOOKUP(U1481, method!$A$1:$B$15, 2, 0)</f>
        <v>放頭</v>
      </c>
      <c r="F1481">
        <v>1</v>
      </c>
      <c r="G1481">
        <v>130</v>
      </c>
      <c r="H1481" s="46">
        <v>1000</v>
      </c>
      <c r="I1481" s="18" t="s">
        <v>12</v>
      </c>
      <c r="J1481">
        <v>0</v>
      </c>
      <c r="K1481">
        <v>56.57</v>
      </c>
      <c r="L1481">
        <v>10</v>
      </c>
      <c r="M1481">
        <v>7</v>
      </c>
      <c r="N1481">
        <v>24</v>
      </c>
      <c r="O1481" s="30" t="s">
        <v>445</v>
      </c>
      <c r="P1481" s="35" t="s">
        <v>436</v>
      </c>
      <c r="Q1481">
        <v>3</v>
      </c>
      <c r="R1481">
        <v>73</v>
      </c>
      <c r="S1481" s="21" t="s">
        <v>126</v>
      </c>
      <c r="T1481" s="10" t="s">
        <v>376</v>
      </c>
      <c r="U1481">
        <v>1</v>
      </c>
      <c r="V1481">
        <v>1</v>
      </c>
      <c r="W1481">
        <v>3</v>
      </c>
      <c r="AA1481">
        <v>1059</v>
      </c>
      <c r="AB1481" t="s">
        <v>1800</v>
      </c>
    </row>
    <row r="1482" spans="1:28" hidden="1" x14ac:dyDescent="0.25">
      <c r="A1482" s="19" t="s">
        <v>318</v>
      </c>
      <c r="B1482" s="23" t="s">
        <v>2612</v>
      </c>
      <c r="C1482">
        <v>2.1</v>
      </c>
      <c r="D1482" s="33">
        <v>1</v>
      </c>
      <c r="E1482" s="28" t="str">
        <f>VLOOKUP(U1482, method!$A$1:$B$15, 2, 0)</f>
        <v>中前</v>
      </c>
      <c r="F1482">
        <v>2</v>
      </c>
      <c r="G1482">
        <v>121</v>
      </c>
      <c r="H1482" s="46">
        <v>1000</v>
      </c>
      <c r="I1482" s="18" t="s">
        <v>12</v>
      </c>
      <c r="J1482">
        <v>0</v>
      </c>
      <c r="K1482">
        <v>56.88</v>
      </c>
      <c r="L1482">
        <v>12</v>
      </c>
      <c r="M1482">
        <v>6</v>
      </c>
      <c r="N1482">
        <v>24</v>
      </c>
      <c r="O1482" s="30" t="s">
        <v>445</v>
      </c>
      <c r="P1482" s="35" t="s">
        <v>455</v>
      </c>
      <c r="Q1482">
        <v>3</v>
      </c>
      <c r="R1482">
        <v>65</v>
      </c>
      <c r="S1482" s="21" t="s">
        <v>126</v>
      </c>
      <c r="T1482" s="10">
        <v>2</v>
      </c>
      <c r="U1482">
        <v>5</v>
      </c>
      <c r="V1482">
        <v>1</v>
      </c>
      <c r="W1482">
        <v>1</v>
      </c>
      <c r="AA1482">
        <v>1059</v>
      </c>
      <c r="AB1482" t="s">
        <v>1800</v>
      </c>
    </row>
    <row r="1483" spans="1:28" hidden="1" x14ac:dyDescent="0.25">
      <c r="A1483" s="19" t="s">
        <v>318</v>
      </c>
      <c r="B1483" s="23" t="s">
        <v>2612</v>
      </c>
      <c r="C1483">
        <v>4.7</v>
      </c>
      <c r="D1483" s="34">
        <v>4</v>
      </c>
      <c r="E1483" s="26" t="str">
        <f>VLOOKUP(U1483, method!$A$1:$B$15, 2, 0)</f>
        <v>放頭</v>
      </c>
      <c r="F1483">
        <v>1</v>
      </c>
      <c r="G1483">
        <v>123</v>
      </c>
      <c r="H1483" s="44">
        <v>1200</v>
      </c>
      <c r="I1483" s="16" t="s">
        <v>71</v>
      </c>
      <c r="J1483">
        <v>1</v>
      </c>
      <c r="K1483">
        <v>10.64</v>
      </c>
      <c r="L1483">
        <v>5</v>
      </c>
      <c r="M1483">
        <v>6</v>
      </c>
      <c r="N1483">
        <v>24</v>
      </c>
      <c r="O1483" s="31" t="s">
        <v>439</v>
      </c>
      <c r="P1483" s="36" t="s">
        <v>440</v>
      </c>
      <c r="Q1483">
        <v>3</v>
      </c>
      <c r="R1483">
        <v>65</v>
      </c>
      <c r="S1483" s="21" t="s">
        <v>126</v>
      </c>
      <c r="T1483" s="10" t="s">
        <v>597</v>
      </c>
      <c r="U1483">
        <v>1</v>
      </c>
      <c r="V1483">
        <v>1</v>
      </c>
      <c r="W1483">
        <v>4</v>
      </c>
      <c r="AA1483">
        <v>1064</v>
      </c>
      <c r="AB1483" t="s">
        <v>1800</v>
      </c>
    </row>
    <row r="1484" spans="1:28" hidden="1" x14ac:dyDescent="0.25">
      <c r="A1484" s="19" t="s">
        <v>318</v>
      </c>
      <c r="B1484" s="23" t="s">
        <v>2612</v>
      </c>
      <c r="C1484">
        <v>10</v>
      </c>
      <c r="D1484">
        <v>7</v>
      </c>
      <c r="E1484" s="28" t="str">
        <f>VLOOKUP(U1484, method!$A$1:$B$15, 2, 0)</f>
        <v>中前</v>
      </c>
      <c r="F1484">
        <v>10</v>
      </c>
      <c r="G1484">
        <v>121</v>
      </c>
      <c r="H1484" s="46">
        <v>1000</v>
      </c>
      <c r="I1484" s="15" t="s">
        <v>390</v>
      </c>
      <c r="J1484">
        <v>0</v>
      </c>
      <c r="K1484">
        <v>57.46</v>
      </c>
      <c r="L1484">
        <v>22</v>
      </c>
      <c r="M1484">
        <v>5</v>
      </c>
      <c r="N1484">
        <v>24</v>
      </c>
      <c r="O1484" s="31" t="s">
        <v>451</v>
      </c>
      <c r="P1484" s="35" t="s">
        <v>455</v>
      </c>
      <c r="Q1484">
        <v>3</v>
      </c>
      <c r="R1484">
        <v>65</v>
      </c>
      <c r="S1484" s="21" t="s">
        <v>126</v>
      </c>
      <c r="T1484">
        <v>3</v>
      </c>
      <c r="U1484">
        <v>6</v>
      </c>
      <c r="V1484">
        <v>8</v>
      </c>
      <c r="W1484">
        <v>7</v>
      </c>
      <c r="AA1484">
        <v>1069</v>
      </c>
      <c r="AB1484" t="s">
        <v>1800</v>
      </c>
    </row>
    <row r="1485" spans="1:28" hidden="1" x14ac:dyDescent="0.25">
      <c r="A1485" s="19" t="s">
        <v>318</v>
      </c>
      <c r="B1485" s="23" t="s">
        <v>2612</v>
      </c>
      <c r="C1485">
        <v>9.1999999999999993</v>
      </c>
      <c r="D1485" s="33">
        <v>2</v>
      </c>
      <c r="E1485" s="26" t="str">
        <f>VLOOKUP(U1485, method!$A$1:$B$15, 2, 0)</f>
        <v>放頭</v>
      </c>
      <c r="F1485">
        <v>3</v>
      </c>
      <c r="G1485">
        <v>120</v>
      </c>
      <c r="H1485" s="46">
        <v>1000</v>
      </c>
      <c r="I1485" s="16" t="s">
        <v>71</v>
      </c>
      <c r="J1485">
        <v>0</v>
      </c>
      <c r="K1485">
        <v>56.64</v>
      </c>
      <c r="L1485">
        <v>24</v>
      </c>
      <c r="M1485">
        <v>4</v>
      </c>
      <c r="N1485">
        <v>24</v>
      </c>
      <c r="O1485" s="31" t="s">
        <v>451</v>
      </c>
      <c r="P1485" s="35" t="s">
        <v>455</v>
      </c>
      <c r="Q1485">
        <v>3</v>
      </c>
      <c r="R1485">
        <v>63</v>
      </c>
      <c r="S1485" s="21" t="s">
        <v>126</v>
      </c>
      <c r="T1485" s="10" t="s">
        <v>539</v>
      </c>
      <c r="U1485">
        <v>2</v>
      </c>
      <c r="V1485">
        <v>1</v>
      </c>
      <c r="W1485">
        <v>2</v>
      </c>
      <c r="AA1485">
        <v>1060</v>
      </c>
      <c r="AB1485" t="s">
        <v>1800</v>
      </c>
    </row>
    <row r="1486" spans="1:28" hidden="1" x14ac:dyDescent="0.25">
      <c r="A1486" s="19" t="s">
        <v>318</v>
      </c>
      <c r="B1486" s="23" t="s">
        <v>2612</v>
      </c>
      <c r="C1486">
        <v>118</v>
      </c>
      <c r="D1486" s="34">
        <v>4</v>
      </c>
      <c r="E1486" s="26" t="str">
        <f>VLOOKUP(U1486, method!$A$1:$B$15, 2, 0)</f>
        <v>放頭</v>
      </c>
      <c r="F1486">
        <v>11</v>
      </c>
      <c r="G1486">
        <v>122</v>
      </c>
      <c r="H1486" s="46">
        <v>1000</v>
      </c>
      <c r="I1486" s="16" t="s">
        <v>71</v>
      </c>
      <c r="J1486">
        <v>0</v>
      </c>
      <c r="K1486">
        <v>57.26</v>
      </c>
      <c r="L1486">
        <v>27</v>
      </c>
      <c r="M1486">
        <v>3</v>
      </c>
      <c r="N1486">
        <v>24</v>
      </c>
      <c r="O1486" s="31" t="s">
        <v>439</v>
      </c>
      <c r="P1486" s="35" t="s">
        <v>455</v>
      </c>
      <c r="Q1486">
        <v>3</v>
      </c>
      <c r="R1486">
        <v>64</v>
      </c>
      <c r="S1486" s="21" t="s">
        <v>126</v>
      </c>
      <c r="T1486" s="10" t="s">
        <v>498</v>
      </c>
      <c r="U1486">
        <v>2</v>
      </c>
      <c r="V1486">
        <v>2</v>
      </c>
      <c r="W1486">
        <v>4</v>
      </c>
      <c r="AA1486">
        <v>1072</v>
      </c>
      <c r="AB1486" t="s">
        <v>1800</v>
      </c>
    </row>
    <row r="1487" spans="1:28" hidden="1" x14ac:dyDescent="0.25">
      <c r="A1487" s="19" t="s">
        <v>318</v>
      </c>
      <c r="B1487" s="23" t="s">
        <v>2612</v>
      </c>
      <c r="C1487">
        <v>66</v>
      </c>
      <c r="D1487">
        <v>10</v>
      </c>
      <c r="E1487" s="28" t="str">
        <f>VLOOKUP(U1487, method!$A$1:$B$15, 2, 0)</f>
        <v>中前</v>
      </c>
      <c r="F1487">
        <v>9</v>
      </c>
      <c r="G1487">
        <v>121</v>
      </c>
      <c r="H1487" s="46">
        <v>1000</v>
      </c>
      <c r="I1487" s="16" t="s">
        <v>71</v>
      </c>
      <c r="J1487">
        <v>0</v>
      </c>
      <c r="K1487">
        <v>58.26</v>
      </c>
      <c r="L1487">
        <v>10</v>
      </c>
      <c r="M1487">
        <v>3</v>
      </c>
      <c r="N1487">
        <v>24</v>
      </c>
      <c r="O1487" t="s">
        <v>532</v>
      </c>
      <c r="P1487" s="35" t="s">
        <v>455</v>
      </c>
      <c r="Q1487">
        <v>3</v>
      </c>
      <c r="R1487">
        <v>64</v>
      </c>
      <c r="S1487" s="21" t="s">
        <v>126</v>
      </c>
      <c r="T1487" t="s">
        <v>476</v>
      </c>
      <c r="U1487">
        <v>4</v>
      </c>
      <c r="V1487">
        <v>5</v>
      </c>
      <c r="W1487">
        <v>10</v>
      </c>
      <c r="AA1487">
        <v>1067</v>
      </c>
      <c r="AB1487" t="s">
        <v>1804</v>
      </c>
    </row>
    <row r="1488" spans="1:28" hidden="1" x14ac:dyDescent="0.25">
      <c r="A1488" s="19" t="s">
        <v>318</v>
      </c>
      <c r="B1488" s="24" t="s">
        <v>2614</v>
      </c>
      <c r="C1488">
        <v>38</v>
      </c>
      <c r="D1488">
        <v>8</v>
      </c>
      <c r="E1488" s="29" t="str">
        <f>VLOOKUP(U1488, method!$A$1:$B$15, 2, 0)</f>
        <v>留後</v>
      </c>
      <c r="F1488">
        <v>9</v>
      </c>
      <c r="G1488">
        <v>122</v>
      </c>
      <c r="H1488" s="44">
        <v>1200</v>
      </c>
      <c r="I1488" s="17" t="s">
        <v>448</v>
      </c>
      <c r="J1488">
        <v>1</v>
      </c>
      <c r="K1488">
        <v>8.82</v>
      </c>
      <c r="L1488">
        <v>14</v>
      </c>
      <c r="M1488">
        <v>6</v>
      </c>
      <c r="N1488">
        <v>25</v>
      </c>
      <c r="O1488" t="s">
        <v>631</v>
      </c>
      <c r="P1488" s="35" t="s">
        <v>455</v>
      </c>
      <c r="Q1488">
        <v>2</v>
      </c>
      <c r="R1488">
        <v>93</v>
      </c>
      <c r="S1488" s="20" t="s">
        <v>27</v>
      </c>
      <c r="T1488" t="s">
        <v>558</v>
      </c>
      <c r="U1488">
        <v>11</v>
      </c>
      <c r="V1488">
        <v>11</v>
      </c>
      <c r="W1488">
        <v>8</v>
      </c>
      <c r="AA1488">
        <v>1189</v>
      </c>
      <c r="AB1488" t="s">
        <v>30</v>
      </c>
    </row>
    <row r="1489" spans="1:29" hidden="1" x14ac:dyDescent="0.25">
      <c r="A1489" s="19" t="s">
        <v>318</v>
      </c>
      <c r="B1489" s="24" t="s">
        <v>2614</v>
      </c>
      <c r="C1489">
        <v>27</v>
      </c>
      <c r="D1489">
        <v>7</v>
      </c>
      <c r="E1489" s="29" t="str">
        <f>VLOOKUP(U1489, method!$A$1:$B$15, 2, 0)</f>
        <v>留後</v>
      </c>
      <c r="F1489">
        <v>7</v>
      </c>
      <c r="G1489">
        <v>134</v>
      </c>
      <c r="H1489" s="44">
        <v>1200</v>
      </c>
      <c r="I1489" s="25" t="s">
        <v>26</v>
      </c>
      <c r="J1489">
        <v>1</v>
      </c>
      <c r="K1489">
        <v>10.210000000000001</v>
      </c>
      <c r="L1489">
        <v>4</v>
      </c>
      <c r="M1489">
        <v>6</v>
      </c>
      <c r="N1489">
        <v>25</v>
      </c>
      <c r="O1489" s="31" t="s">
        <v>439</v>
      </c>
      <c r="P1489" s="36" t="s">
        <v>440</v>
      </c>
      <c r="Q1489">
        <v>2</v>
      </c>
      <c r="R1489">
        <v>95</v>
      </c>
      <c r="S1489" s="20" t="s">
        <v>27</v>
      </c>
      <c r="T1489" t="s">
        <v>536</v>
      </c>
      <c r="U1489">
        <v>11</v>
      </c>
      <c r="V1489">
        <v>11</v>
      </c>
      <c r="W1489">
        <v>7</v>
      </c>
      <c r="AA1489">
        <v>1183</v>
      </c>
      <c r="AB1489" t="s">
        <v>30</v>
      </c>
    </row>
    <row r="1490" spans="1:29" hidden="1" x14ac:dyDescent="0.25">
      <c r="A1490" s="19" t="s">
        <v>318</v>
      </c>
      <c r="B1490" s="24" t="s">
        <v>2614</v>
      </c>
      <c r="C1490">
        <v>30</v>
      </c>
      <c r="D1490">
        <v>7</v>
      </c>
      <c r="E1490" s="28" t="str">
        <f>VLOOKUP(U1490, method!$A$1:$B$15, 2, 0)</f>
        <v>中前</v>
      </c>
      <c r="F1490">
        <v>4</v>
      </c>
      <c r="G1490">
        <v>134</v>
      </c>
      <c r="H1490" s="46">
        <v>1000</v>
      </c>
      <c r="I1490" s="25" t="s">
        <v>26</v>
      </c>
      <c r="J1490">
        <v>0</v>
      </c>
      <c r="K1490">
        <v>56.73</v>
      </c>
      <c r="L1490">
        <v>30</v>
      </c>
      <c r="M1490">
        <v>4</v>
      </c>
      <c r="N1490">
        <v>25</v>
      </c>
      <c r="O1490" s="31" t="s">
        <v>451</v>
      </c>
      <c r="P1490" s="35" t="s">
        <v>436</v>
      </c>
      <c r="Q1490">
        <v>2</v>
      </c>
      <c r="R1490">
        <v>96</v>
      </c>
      <c r="S1490" s="20" t="s">
        <v>27</v>
      </c>
      <c r="T1490">
        <v>4</v>
      </c>
      <c r="U1490">
        <v>7</v>
      </c>
      <c r="V1490">
        <v>7</v>
      </c>
      <c r="W1490">
        <v>7</v>
      </c>
      <c r="AA1490">
        <v>1176</v>
      </c>
      <c r="AB1490" t="s">
        <v>30</v>
      </c>
    </row>
    <row r="1491" spans="1:29" hidden="1" x14ac:dyDescent="0.25">
      <c r="A1491" s="19" t="s">
        <v>318</v>
      </c>
      <c r="B1491" s="24" t="s">
        <v>2614</v>
      </c>
      <c r="C1491">
        <v>69</v>
      </c>
      <c r="D1491">
        <v>8</v>
      </c>
      <c r="E1491" s="27" t="str">
        <f>VLOOKUP(U1491, method!$A$1:$B$15, 2, 0)</f>
        <v>中後</v>
      </c>
      <c r="F1491">
        <v>9</v>
      </c>
      <c r="G1491">
        <v>134</v>
      </c>
      <c r="H1491" s="44">
        <v>1200</v>
      </c>
      <c r="I1491" s="25" t="s">
        <v>26</v>
      </c>
      <c r="J1491">
        <v>1</v>
      </c>
      <c r="K1491">
        <v>9.1</v>
      </c>
      <c r="L1491">
        <v>13</v>
      </c>
      <c r="M1491">
        <v>4</v>
      </c>
      <c r="N1491">
        <v>25</v>
      </c>
      <c r="O1491" t="s">
        <v>532</v>
      </c>
      <c r="P1491" s="35" t="s">
        <v>455</v>
      </c>
      <c r="Q1491">
        <v>2</v>
      </c>
      <c r="R1491">
        <v>96</v>
      </c>
      <c r="S1491" s="20" t="s">
        <v>27</v>
      </c>
      <c r="T1491" t="s">
        <v>558</v>
      </c>
      <c r="U1491">
        <v>9</v>
      </c>
      <c r="V1491">
        <v>10</v>
      </c>
      <c r="W1491">
        <v>8</v>
      </c>
      <c r="AA1491">
        <v>1174</v>
      </c>
      <c r="AB1491" t="s">
        <v>30</v>
      </c>
    </row>
    <row r="1492" spans="1:29" hidden="1" x14ac:dyDescent="0.25">
      <c r="A1492" s="19" t="s">
        <v>318</v>
      </c>
      <c r="B1492" s="24" t="s">
        <v>2614</v>
      </c>
      <c r="C1492">
        <v>17</v>
      </c>
      <c r="D1492" s="34">
        <v>5</v>
      </c>
      <c r="E1492" s="27" t="str">
        <f>VLOOKUP(U1492, method!$A$1:$B$15, 2, 0)</f>
        <v>中後</v>
      </c>
      <c r="F1492">
        <v>5</v>
      </c>
      <c r="G1492">
        <v>135</v>
      </c>
      <c r="H1492" s="44">
        <v>1200</v>
      </c>
      <c r="I1492" s="25" t="s">
        <v>26</v>
      </c>
      <c r="J1492">
        <v>1</v>
      </c>
      <c r="K1492">
        <v>9.23</v>
      </c>
      <c r="L1492">
        <v>19</v>
      </c>
      <c r="M1492">
        <v>3</v>
      </c>
      <c r="N1492">
        <v>25</v>
      </c>
      <c r="O1492" s="30" t="s">
        <v>445</v>
      </c>
      <c r="P1492" s="35" t="s">
        <v>436</v>
      </c>
      <c r="Q1492">
        <v>2</v>
      </c>
      <c r="R1492">
        <v>96</v>
      </c>
      <c r="S1492" s="20" t="s">
        <v>27</v>
      </c>
      <c r="T1492" s="10" t="s">
        <v>498</v>
      </c>
      <c r="U1492">
        <v>8</v>
      </c>
      <c r="V1492">
        <v>9</v>
      </c>
      <c r="W1492">
        <v>5</v>
      </c>
      <c r="AA1492">
        <v>1192</v>
      </c>
      <c r="AB1492" t="s">
        <v>30</v>
      </c>
    </row>
    <row r="1493" spans="1:29" hidden="1" x14ac:dyDescent="0.25">
      <c r="A1493" s="19" t="s">
        <v>318</v>
      </c>
      <c r="B1493" s="24" t="s">
        <v>2614</v>
      </c>
      <c r="C1493">
        <v>7.4</v>
      </c>
      <c r="D1493" s="33">
        <v>1</v>
      </c>
      <c r="E1493" s="26" t="str">
        <f>VLOOKUP(U1493, method!$A$1:$B$15, 2, 0)</f>
        <v>放頭</v>
      </c>
      <c r="F1493">
        <v>3</v>
      </c>
      <c r="G1493">
        <v>119</v>
      </c>
      <c r="H1493" s="44">
        <v>1200</v>
      </c>
      <c r="I1493" s="25" t="s">
        <v>26</v>
      </c>
      <c r="J1493">
        <v>1</v>
      </c>
      <c r="K1493">
        <v>8.9499999999999993</v>
      </c>
      <c r="L1493">
        <v>26</v>
      </c>
      <c r="M1493">
        <v>2</v>
      </c>
      <c r="N1493">
        <v>25</v>
      </c>
      <c r="O1493" s="31" t="s">
        <v>435</v>
      </c>
      <c r="P1493" s="35" t="s">
        <v>455</v>
      </c>
      <c r="Q1493">
        <v>1</v>
      </c>
      <c r="R1493">
        <v>91</v>
      </c>
      <c r="S1493" s="20" t="s">
        <v>27</v>
      </c>
      <c r="T1493" s="10" t="s">
        <v>762</v>
      </c>
      <c r="U1493">
        <v>2</v>
      </c>
      <c r="V1493">
        <v>3</v>
      </c>
      <c r="W1493">
        <v>1</v>
      </c>
      <c r="AA1493">
        <v>1182</v>
      </c>
      <c r="AB1493" t="s">
        <v>30</v>
      </c>
    </row>
    <row r="1494" spans="1:29" hidden="1" x14ac:dyDescent="0.25">
      <c r="A1494" s="19" t="s">
        <v>318</v>
      </c>
      <c r="B1494" s="24" t="s">
        <v>2614</v>
      </c>
      <c r="C1494">
        <v>27</v>
      </c>
      <c r="D1494">
        <v>7</v>
      </c>
      <c r="E1494" s="28" t="str">
        <f>VLOOKUP(U1494, method!$A$1:$B$15, 2, 0)</f>
        <v>中前</v>
      </c>
      <c r="F1494">
        <v>7</v>
      </c>
      <c r="G1494">
        <v>117</v>
      </c>
      <c r="H1494" s="44">
        <v>1200</v>
      </c>
      <c r="I1494" s="17" t="s">
        <v>512</v>
      </c>
      <c r="J1494">
        <v>1</v>
      </c>
      <c r="K1494">
        <v>9.15</v>
      </c>
      <c r="L1494">
        <v>9</v>
      </c>
      <c r="M1494">
        <v>2</v>
      </c>
      <c r="N1494">
        <v>25</v>
      </c>
      <c r="O1494" t="s">
        <v>532</v>
      </c>
      <c r="P1494" s="35" t="s">
        <v>455</v>
      </c>
      <c r="Q1494">
        <v>1</v>
      </c>
      <c r="R1494">
        <v>93</v>
      </c>
      <c r="S1494" s="20" t="s">
        <v>27</v>
      </c>
      <c r="T1494" t="s">
        <v>519</v>
      </c>
      <c r="U1494">
        <v>7</v>
      </c>
      <c r="V1494">
        <v>8</v>
      </c>
      <c r="W1494">
        <v>7</v>
      </c>
      <c r="AA1494">
        <v>1190</v>
      </c>
      <c r="AB1494" t="s">
        <v>30</v>
      </c>
    </row>
    <row r="1495" spans="1:29" hidden="1" x14ac:dyDescent="0.25">
      <c r="A1495" s="19" t="s">
        <v>318</v>
      </c>
      <c r="B1495" s="24" t="s">
        <v>2614</v>
      </c>
      <c r="C1495">
        <v>50</v>
      </c>
      <c r="D1495" s="34">
        <v>4</v>
      </c>
      <c r="E1495" s="27" t="str">
        <f>VLOOKUP(U1495, method!$A$1:$B$15, 2, 0)</f>
        <v>中後</v>
      </c>
      <c r="F1495">
        <v>8</v>
      </c>
      <c r="G1495">
        <v>132</v>
      </c>
      <c r="H1495" s="44">
        <v>1200</v>
      </c>
      <c r="I1495" s="19" t="s">
        <v>388</v>
      </c>
      <c r="J1495">
        <v>1</v>
      </c>
      <c r="K1495">
        <v>9.52</v>
      </c>
      <c r="L1495">
        <v>26</v>
      </c>
      <c r="M1495">
        <v>1</v>
      </c>
      <c r="N1495">
        <v>25</v>
      </c>
      <c r="O1495" t="s">
        <v>491</v>
      </c>
      <c r="P1495" s="35" t="s">
        <v>455</v>
      </c>
      <c r="Q1495">
        <v>2</v>
      </c>
      <c r="R1495">
        <v>93</v>
      </c>
      <c r="S1495" s="20" t="s">
        <v>27</v>
      </c>
      <c r="T1495" s="10" t="s">
        <v>526</v>
      </c>
      <c r="U1495">
        <v>9</v>
      </c>
      <c r="V1495">
        <v>9</v>
      </c>
      <c r="W1495">
        <v>4</v>
      </c>
      <c r="AA1495">
        <v>1202</v>
      </c>
      <c r="AB1495" t="s">
        <v>30</v>
      </c>
    </row>
    <row r="1496" spans="1:29" hidden="1" x14ac:dyDescent="0.25">
      <c r="A1496" s="19" t="s">
        <v>318</v>
      </c>
      <c r="B1496" s="24" t="s">
        <v>2614</v>
      </c>
      <c r="C1496">
        <v>70</v>
      </c>
      <c r="D1496">
        <v>8</v>
      </c>
      <c r="E1496" s="27" t="str">
        <f>VLOOKUP(U1496, method!$A$1:$B$15, 2, 0)</f>
        <v>中後</v>
      </c>
      <c r="F1496">
        <v>8</v>
      </c>
      <c r="G1496">
        <v>125</v>
      </c>
      <c r="H1496" s="44">
        <v>1200</v>
      </c>
      <c r="I1496" s="17" t="s">
        <v>512</v>
      </c>
      <c r="J1496">
        <v>1</v>
      </c>
      <c r="K1496">
        <v>9.2100000000000009</v>
      </c>
      <c r="L1496">
        <v>5</v>
      </c>
      <c r="M1496">
        <v>1</v>
      </c>
      <c r="N1496">
        <v>25</v>
      </c>
      <c r="O1496" t="s">
        <v>631</v>
      </c>
      <c r="P1496" s="35" t="s">
        <v>455</v>
      </c>
      <c r="Q1496">
        <v>2</v>
      </c>
      <c r="R1496">
        <v>95</v>
      </c>
      <c r="S1496" s="20" t="s">
        <v>27</v>
      </c>
      <c r="T1496" t="s">
        <v>664</v>
      </c>
      <c r="U1496">
        <v>8</v>
      </c>
      <c r="V1496">
        <v>9</v>
      </c>
      <c r="W1496">
        <v>8</v>
      </c>
      <c r="AA1496">
        <v>1202</v>
      </c>
      <c r="AB1496" t="s">
        <v>30</v>
      </c>
    </row>
    <row r="1497" spans="1:29" hidden="1" x14ac:dyDescent="0.25">
      <c r="A1497" s="19" t="s">
        <v>318</v>
      </c>
      <c r="B1497" s="24" t="s">
        <v>2614</v>
      </c>
      <c r="C1497">
        <v>55</v>
      </c>
      <c r="D1497">
        <v>11</v>
      </c>
      <c r="E1497" s="28" t="str">
        <f>VLOOKUP(U1497, method!$A$1:$B$15, 2, 0)</f>
        <v>中前</v>
      </c>
      <c r="F1497">
        <v>9</v>
      </c>
      <c r="G1497">
        <v>126</v>
      </c>
      <c r="H1497" s="46">
        <v>1400</v>
      </c>
      <c r="I1497" s="17" t="s">
        <v>512</v>
      </c>
      <c r="J1497">
        <v>1</v>
      </c>
      <c r="K1497">
        <v>22.97</v>
      </c>
      <c r="L1497">
        <v>8</v>
      </c>
      <c r="M1497">
        <v>12</v>
      </c>
      <c r="N1497">
        <v>24</v>
      </c>
      <c r="O1497" t="s">
        <v>545</v>
      </c>
      <c r="P1497" s="35" t="s">
        <v>455</v>
      </c>
      <c r="Q1497">
        <v>2</v>
      </c>
      <c r="R1497">
        <v>97</v>
      </c>
      <c r="S1497" s="20" t="s">
        <v>27</v>
      </c>
      <c r="T1497" t="s">
        <v>872</v>
      </c>
      <c r="U1497">
        <v>4</v>
      </c>
      <c r="V1497">
        <v>2</v>
      </c>
      <c r="W1497">
        <v>2</v>
      </c>
      <c r="X1497">
        <v>11</v>
      </c>
      <c r="AA1497">
        <v>1202</v>
      </c>
      <c r="AB1497" t="s">
        <v>30</v>
      </c>
    </row>
    <row r="1498" spans="1:29" hidden="1" x14ac:dyDescent="0.25">
      <c r="A1498" s="19" t="s">
        <v>318</v>
      </c>
      <c r="B1498" s="24" t="s">
        <v>2614</v>
      </c>
      <c r="C1498">
        <v>15</v>
      </c>
      <c r="D1498">
        <v>6</v>
      </c>
      <c r="E1498" s="29" t="str">
        <f>VLOOKUP(U1498, method!$A$1:$B$15, 2, 0)</f>
        <v>留後</v>
      </c>
      <c r="F1498">
        <v>9</v>
      </c>
      <c r="G1498">
        <v>132</v>
      </c>
      <c r="H1498" s="44">
        <v>1200</v>
      </c>
      <c r="I1498" s="17" t="s">
        <v>512</v>
      </c>
      <c r="J1498">
        <v>1</v>
      </c>
      <c r="K1498">
        <v>10.039999999999999</v>
      </c>
      <c r="L1498">
        <v>20</v>
      </c>
      <c r="M1498">
        <v>11</v>
      </c>
      <c r="N1498">
        <v>24</v>
      </c>
      <c r="O1498" s="31" t="s">
        <v>435</v>
      </c>
      <c r="P1498" s="36" t="s">
        <v>440</v>
      </c>
      <c r="Q1498">
        <v>2</v>
      </c>
      <c r="R1498">
        <v>99</v>
      </c>
      <c r="S1498" s="20" t="s">
        <v>27</v>
      </c>
      <c r="T1498" t="s">
        <v>495</v>
      </c>
      <c r="U1498">
        <v>12</v>
      </c>
      <c r="V1498">
        <v>12</v>
      </c>
      <c r="W1498">
        <v>6</v>
      </c>
      <c r="AA1498">
        <v>1188</v>
      </c>
      <c r="AB1498" t="s">
        <v>30</v>
      </c>
    </row>
    <row r="1499" spans="1:29" hidden="1" x14ac:dyDescent="0.25">
      <c r="A1499" s="19" t="s">
        <v>318</v>
      </c>
      <c r="B1499" s="24" t="s">
        <v>2614</v>
      </c>
      <c r="C1499">
        <v>109</v>
      </c>
      <c r="D1499">
        <v>14</v>
      </c>
      <c r="E1499" s="29" t="str">
        <f>VLOOKUP(U1499, method!$A$1:$B$15, 2, 0)</f>
        <v>留後</v>
      </c>
      <c r="F1499">
        <v>14</v>
      </c>
      <c r="G1499">
        <v>133</v>
      </c>
      <c r="H1499" s="44">
        <v>1200</v>
      </c>
      <c r="I1499" s="17" t="s">
        <v>448</v>
      </c>
      <c r="J1499">
        <v>1</v>
      </c>
      <c r="K1499">
        <v>16.600000000000001</v>
      </c>
      <c r="L1499">
        <v>13</v>
      </c>
      <c r="M1499">
        <v>10</v>
      </c>
      <c r="N1499">
        <v>24</v>
      </c>
      <c r="O1499" t="s">
        <v>491</v>
      </c>
      <c r="P1499" s="35" t="s">
        <v>436</v>
      </c>
      <c r="Q1499">
        <v>2</v>
      </c>
      <c r="R1499">
        <v>99</v>
      </c>
      <c r="S1499" s="20" t="s">
        <v>27</v>
      </c>
      <c r="T1499">
        <v>52</v>
      </c>
      <c r="U1499">
        <v>14</v>
      </c>
      <c r="V1499">
        <v>14</v>
      </c>
      <c r="W1499">
        <v>14</v>
      </c>
      <c r="AA1499">
        <v>1193</v>
      </c>
      <c r="AB1499" t="s">
        <v>30</v>
      </c>
    </row>
    <row r="1500" spans="1:29" hidden="1" x14ac:dyDescent="0.25">
      <c r="A1500" s="19" t="s">
        <v>318</v>
      </c>
      <c r="B1500" s="24" t="s">
        <v>2614</v>
      </c>
      <c r="C1500">
        <v>70</v>
      </c>
      <c r="D1500">
        <v>6</v>
      </c>
      <c r="E1500" s="27" t="str">
        <f>VLOOKUP(U1500, method!$A$1:$B$15, 2, 0)</f>
        <v>中後</v>
      </c>
      <c r="F1500">
        <v>7</v>
      </c>
      <c r="G1500">
        <v>128</v>
      </c>
      <c r="H1500" s="44">
        <v>1200</v>
      </c>
      <c r="I1500" s="15" t="s">
        <v>441</v>
      </c>
      <c r="J1500">
        <v>1</v>
      </c>
      <c r="K1500">
        <v>10.09</v>
      </c>
      <c r="L1500">
        <v>22</v>
      </c>
      <c r="M1500">
        <v>9</v>
      </c>
      <c r="N1500">
        <v>24</v>
      </c>
      <c r="O1500" t="s">
        <v>469</v>
      </c>
      <c r="P1500" s="36" t="s">
        <v>479</v>
      </c>
      <c r="Q1500">
        <v>2</v>
      </c>
      <c r="R1500">
        <v>99</v>
      </c>
      <c r="S1500" s="20" t="s">
        <v>27</v>
      </c>
      <c r="T1500" t="s">
        <v>558</v>
      </c>
      <c r="U1500">
        <v>9</v>
      </c>
      <c r="V1500">
        <v>9</v>
      </c>
      <c r="W1500">
        <v>6</v>
      </c>
      <c r="AA1500">
        <v>1185</v>
      </c>
      <c r="AB1500" t="s">
        <v>30</v>
      </c>
    </row>
    <row r="1501" spans="1:29" hidden="1" x14ac:dyDescent="0.25">
      <c r="A1501" s="19" t="s">
        <v>318</v>
      </c>
      <c r="B1501" s="24" t="s">
        <v>2614</v>
      </c>
      <c r="C1501" t="s">
        <v>463</v>
      </c>
      <c r="D1501" t="s">
        <v>724</v>
      </c>
      <c r="F1501" t="s">
        <v>463</v>
      </c>
      <c r="G1501">
        <v>115</v>
      </c>
      <c r="H1501" s="44">
        <v>1200</v>
      </c>
      <c r="I1501" s="25" t="s">
        <v>26</v>
      </c>
      <c r="J1501" t="s">
        <v>463</v>
      </c>
      <c r="L1501">
        <v>2</v>
      </c>
      <c r="M1501">
        <v>6</v>
      </c>
      <c r="N1501">
        <v>24</v>
      </c>
      <c r="O1501" t="s">
        <v>551</v>
      </c>
      <c r="P1501" s="35" t="s">
        <v>436</v>
      </c>
      <c r="Q1501" t="s">
        <v>1503</v>
      </c>
      <c r="R1501">
        <v>99</v>
      </c>
      <c r="S1501" s="20" t="s">
        <v>27</v>
      </c>
      <c r="T1501" t="s">
        <v>463</v>
      </c>
      <c r="U1501" t="s">
        <v>463</v>
      </c>
      <c r="AA1501" t="s">
        <v>463</v>
      </c>
      <c r="AB1501" t="s">
        <v>463</v>
      </c>
      <c r="AC1501" t="s">
        <v>463</v>
      </c>
    </row>
    <row r="1502" spans="1:29" hidden="1" x14ac:dyDescent="0.25">
      <c r="A1502" s="19" t="s">
        <v>318</v>
      </c>
      <c r="B1502" s="24" t="s">
        <v>2614</v>
      </c>
      <c r="C1502">
        <v>27</v>
      </c>
      <c r="D1502">
        <v>6</v>
      </c>
      <c r="E1502" s="26" t="str">
        <f>VLOOKUP(U1502, method!$A$1:$B$15, 2, 0)</f>
        <v>放頭</v>
      </c>
      <c r="F1502">
        <v>10</v>
      </c>
      <c r="G1502">
        <v>135</v>
      </c>
      <c r="H1502" s="44">
        <v>1200</v>
      </c>
      <c r="I1502" s="22" t="s">
        <v>33</v>
      </c>
      <c r="J1502">
        <v>1</v>
      </c>
      <c r="K1502">
        <v>9.5399999999999991</v>
      </c>
      <c r="L1502">
        <v>5</v>
      </c>
      <c r="M1502">
        <v>5</v>
      </c>
      <c r="N1502">
        <v>24</v>
      </c>
      <c r="O1502" t="s">
        <v>551</v>
      </c>
      <c r="P1502" s="35" t="s">
        <v>455</v>
      </c>
      <c r="Q1502">
        <v>2</v>
      </c>
      <c r="R1502">
        <v>100</v>
      </c>
      <c r="S1502" s="20" t="s">
        <v>27</v>
      </c>
      <c r="T1502" t="s">
        <v>558</v>
      </c>
      <c r="U1502">
        <v>3</v>
      </c>
      <c r="V1502">
        <v>3</v>
      </c>
      <c r="W1502">
        <v>6</v>
      </c>
      <c r="AA1502">
        <v>1181</v>
      </c>
      <c r="AB1502" t="s">
        <v>1809</v>
      </c>
    </row>
    <row r="1503" spans="1:29" hidden="1" x14ac:dyDescent="0.25">
      <c r="A1503" s="19" t="s">
        <v>318</v>
      </c>
      <c r="B1503" s="24" t="s">
        <v>2614</v>
      </c>
      <c r="C1503">
        <v>59</v>
      </c>
      <c r="D1503">
        <v>10</v>
      </c>
      <c r="E1503" s="28" t="str">
        <f>VLOOKUP(U1503, method!$A$1:$B$15, 2, 0)</f>
        <v>中前</v>
      </c>
      <c r="F1503">
        <v>4</v>
      </c>
      <c r="G1503">
        <v>126</v>
      </c>
      <c r="H1503" s="46">
        <v>1400</v>
      </c>
      <c r="I1503" s="17" t="s">
        <v>448</v>
      </c>
      <c r="J1503">
        <v>1</v>
      </c>
      <c r="K1503">
        <v>23.13</v>
      </c>
      <c r="L1503">
        <v>10</v>
      </c>
      <c r="M1503">
        <v>3</v>
      </c>
      <c r="N1503">
        <v>24</v>
      </c>
      <c r="O1503" t="s">
        <v>532</v>
      </c>
      <c r="P1503" s="35" t="s">
        <v>455</v>
      </c>
      <c r="Q1503" t="s">
        <v>1527</v>
      </c>
      <c r="R1503">
        <v>100</v>
      </c>
      <c r="S1503" s="23" t="s">
        <v>72</v>
      </c>
      <c r="T1503">
        <v>6</v>
      </c>
      <c r="U1503">
        <v>4</v>
      </c>
      <c r="V1503">
        <v>4</v>
      </c>
      <c r="W1503">
        <v>4</v>
      </c>
      <c r="X1503">
        <v>10</v>
      </c>
      <c r="AA1503">
        <v>1218</v>
      </c>
      <c r="AB1503" t="s">
        <v>1810</v>
      </c>
    </row>
    <row r="1504" spans="1:29" hidden="1" x14ac:dyDescent="0.25">
      <c r="A1504" s="19" t="s">
        <v>318</v>
      </c>
      <c r="B1504" s="24" t="s">
        <v>2614</v>
      </c>
      <c r="C1504">
        <v>2.7</v>
      </c>
      <c r="D1504" s="34">
        <v>4</v>
      </c>
      <c r="E1504" s="28" t="str">
        <f>VLOOKUP(U1504, method!$A$1:$B$15, 2, 0)</f>
        <v>中前</v>
      </c>
      <c r="F1504">
        <v>2</v>
      </c>
      <c r="G1504">
        <v>127</v>
      </c>
      <c r="H1504" s="44">
        <v>1200</v>
      </c>
      <c r="I1504" s="17" t="s">
        <v>448</v>
      </c>
      <c r="J1504">
        <v>1</v>
      </c>
      <c r="K1504">
        <v>9.5399999999999991</v>
      </c>
      <c r="L1504">
        <v>21</v>
      </c>
      <c r="M1504">
        <v>2</v>
      </c>
      <c r="N1504">
        <v>24</v>
      </c>
      <c r="O1504" s="31" t="s">
        <v>451</v>
      </c>
      <c r="P1504" s="35" t="s">
        <v>455</v>
      </c>
      <c r="Q1504">
        <v>1</v>
      </c>
      <c r="R1504">
        <v>100</v>
      </c>
      <c r="S1504" s="23" t="s">
        <v>72</v>
      </c>
      <c r="T1504" s="10" t="s">
        <v>376</v>
      </c>
      <c r="U1504">
        <v>7</v>
      </c>
      <c r="V1504">
        <v>7</v>
      </c>
      <c r="W1504">
        <v>4</v>
      </c>
      <c r="AA1504">
        <v>1225</v>
      </c>
      <c r="AB1504" t="s">
        <v>1810</v>
      </c>
    </row>
    <row r="1505" spans="1:28" hidden="1" x14ac:dyDescent="0.25">
      <c r="A1505" s="19" t="s">
        <v>318</v>
      </c>
      <c r="B1505" s="24" t="s">
        <v>2614</v>
      </c>
      <c r="C1505">
        <v>37</v>
      </c>
      <c r="D1505" s="34">
        <v>4</v>
      </c>
      <c r="E1505" s="28" t="str">
        <f>VLOOKUP(U1505, method!$A$1:$B$15, 2, 0)</f>
        <v>中前</v>
      </c>
      <c r="F1505">
        <v>4</v>
      </c>
      <c r="G1505">
        <v>126</v>
      </c>
      <c r="H1505" s="44">
        <v>1200</v>
      </c>
      <c r="I1505" s="17" t="s">
        <v>448</v>
      </c>
      <c r="J1505">
        <v>1</v>
      </c>
      <c r="K1505">
        <v>9.94</v>
      </c>
      <c r="L1505">
        <v>28</v>
      </c>
      <c r="M1505">
        <v>1</v>
      </c>
      <c r="N1505">
        <v>24</v>
      </c>
      <c r="O1505" t="s">
        <v>491</v>
      </c>
      <c r="P1505" s="35" t="s">
        <v>455</v>
      </c>
      <c r="Q1505" t="s">
        <v>1527</v>
      </c>
      <c r="R1505">
        <v>96</v>
      </c>
      <c r="S1505" s="23" t="s">
        <v>72</v>
      </c>
      <c r="T1505" t="s">
        <v>529</v>
      </c>
      <c r="U1505">
        <v>4</v>
      </c>
      <c r="V1505">
        <v>6</v>
      </c>
      <c r="W1505">
        <v>4</v>
      </c>
      <c r="AA1505">
        <v>1232</v>
      </c>
      <c r="AB1505" t="s">
        <v>1810</v>
      </c>
    </row>
    <row r="1506" spans="1:28" hidden="1" x14ac:dyDescent="0.25">
      <c r="A1506" s="19" t="s">
        <v>318</v>
      </c>
      <c r="B1506" s="24" t="s">
        <v>2614</v>
      </c>
      <c r="C1506">
        <v>3.4</v>
      </c>
      <c r="D1506" s="34">
        <v>4</v>
      </c>
      <c r="E1506" s="29" t="str">
        <f>VLOOKUP(U1506, method!$A$1:$B$15, 2, 0)</f>
        <v>留後</v>
      </c>
      <c r="F1506">
        <v>7</v>
      </c>
      <c r="G1506">
        <v>130</v>
      </c>
      <c r="H1506" s="44">
        <v>1200</v>
      </c>
      <c r="I1506" s="17" t="s">
        <v>448</v>
      </c>
      <c r="J1506">
        <v>1</v>
      </c>
      <c r="K1506">
        <v>10.08</v>
      </c>
      <c r="L1506">
        <v>4</v>
      </c>
      <c r="M1506">
        <v>1</v>
      </c>
      <c r="N1506">
        <v>24</v>
      </c>
      <c r="O1506" s="31" t="s">
        <v>439</v>
      </c>
      <c r="P1506" s="35" t="s">
        <v>455</v>
      </c>
      <c r="Q1506">
        <v>2</v>
      </c>
      <c r="R1506">
        <v>96</v>
      </c>
      <c r="S1506" s="23" t="s">
        <v>72</v>
      </c>
      <c r="T1506" s="10" t="s">
        <v>452</v>
      </c>
      <c r="U1506">
        <v>12</v>
      </c>
      <c r="V1506">
        <v>12</v>
      </c>
      <c r="W1506">
        <v>4</v>
      </c>
      <c r="AA1506">
        <v>1228</v>
      </c>
      <c r="AB1506" t="s">
        <v>1810</v>
      </c>
    </row>
    <row r="1507" spans="1:28" hidden="1" x14ac:dyDescent="0.25">
      <c r="A1507" s="19" t="s">
        <v>318</v>
      </c>
      <c r="B1507" s="24" t="s">
        <v>2614</v>
      </c>
      <c r="C1507">
        <v>7.8</v>
      </c>
      <c r="D1507" s="33">
        <v>1</v>
      </c>
      <c r="E1507" s="27" t="str">
        <f>VLOOKUP(U1507, method!$A$1:$B$15, 2, 0)</f>
        <v>中後</v>
      </c>
      <c r="F1507">
        <v>9</v>
      </c>
      <c r="G1507">
        <v>124</v>
      </c>
      <c r="H1507" s="44">
        <v>1200</v>
      </c>
      <c r="I1507" s="17" t="s">
        <v>448</v>
      </c>
      <c r="J1507">
        <v>1</v>
      </c>
      <c r="K1507">
        <v>9.2200000000000006</v>
      </c>
      <c r="L1507">
        <v>29</v>
      </c>
      <c r="M1507">
        <v>11</v>
      </c>
      <c r="N1507">
        <v>23</v>
      </c>
      <c r="O1507" s="31" t="s">
        <v>451</v>
      </c>
      <c r="P1507" s="35" t="s">
        <v>455</v>
      </c>
      <c r="Q1507">
        <v>2</v>
      </c>
      <c r="R1507">
        <v>88</v>
      </c>
      <c r="S1507" s="23" t="s">
        <v>72</v>
      </c>
      <c r="T1507" s="10" t="s">
        <v>526</v>
      </c>
      <c r="U1507">
        <v>8</v>
      </c>
      <c r="V1507">
        <v>9</v>
      </c>
      <c r="W1507">
        <v>1</v>
      </c>
      <c r="AA1507">
        <v>1228</v>
      </c>
      <c r="AB1507" t="s">
        <v>1810</v>
      </c>
    </row>
    <row r="1508" spans="1:28" hidden="1" x14ac:dyDescent="0.25">
      <c r="A1508" s="19" t="s">
        <v>318</v>
      </c>
      <c r="B1508" s="24" t="s">
        <v>2614</v>
      </c>
      <c r="C1508">
        <v>7</v>
      </c>
      <c r="D1508" s="33">
        <v>1</v>
      </c>
      <c r="E1508" s="29" t="str">
        <f>VLOOKUP(U1508, method!$A$1:$B$15, 2, 0)</f>
        <v>留後</v>
      </c>
      <c r="F1508">
        <v>9</v>
      </c>
      <c r="G1508">
        <v>119</v>
      </c>
      <c r="H1508" s="44">
        <v>1200</v>
      </c>
      <c r="I1508" s="17" t="s">
        <v>448</v>
      </c>
      <c r="J1508">
        <v>1</v>
      </c>
      <c r="K1508">
        <v>9.19</v>
      </c>
      <c r="L1508">
        <v>8</v>
      </c>
      <c r="M1508">
        <v>11</v>
      </c>
      <c r="N1508">
        <v>23</v>
      </c>
      <c r="O1508" s="31" t="s">
        <v>439</v>
      </c>
      <c r="P1508" s="35" t="s">
        <v>455</v>
      </c>
      <c r="Q1508">
        <v>2</v>
      </c>
      <c r="R1508">
        <v>82</v>
      </c>
      <c r="S1508" s="23" t="s">
        <v>72</v>
      </c>
      <c r="T1508" s="10" t="s">
        <v>539</v>
      </c>
      <c r="U1508">
        <v>11</v>
      </c>
      <c r="V1508">
        <v>9</v>
      </c>
      <c r="W1508">
        <v>1</v>
      </c>
      <c r="AA1508">
        <v>1217</v>
      </c>
      <c r="AB1508" t="s">
        <v>1810</v>
      </c>
    </row>
    <row r="1509" spans="1:28" hidden="1" x14ac:dyDescent="0.25">
      <c r="A1509" s="19" t="s">
        <v>318</v>
      </c>
      <c r="B1509" s="24" t="s">
        <v>2614</v>
      </c>
      <c r="C1509">
        <v>7.7</v>
      </c>
      <c r="D1509" s="33">
        <v>2</v>
      </c>
      <c r="E1509" s="28" t="str">
        <f>VLOOKUP(U1509, method!$A$1:$B$15, 2, 0)</f>
        <v>中前</v>
      </c>
      <c r="F1509">
        <v>6</v>
      </c>
      <c r="G1509">
        <v>133</v>
      </c>
      <c r="H1509" s="44">
        <v>1200</v>
      </c>
      <c r="I1509" s="17" t="s">
        <v>448</v>
      </c>
      <c r="J1509">
        <v>1</v>
      </c>
      <c r="K1509">
        <v>10.59</v>
      </c>
      <c r="L1509">
        <v>18</v>
      </c>
      <c r="M1509">
        <v>10</v>
      </c>
      <c r="N1509">
        <v>23</v>
      </c>
      <c r="O1509" s="30" t="s">
        <v>445</v>
      </c>
      <c r="P1509" s="36" t="s">
        <v>479</v>
      </c>
      <c r="Q1509">
        <v>3</v>
      </c>
      <c r="R1509">
        <v>80</v>
      </c>
      <c r="S1509" s="23" t="s">
        <v>72</v>
      </c>
      <c r="T1509" s="10" t="s">
        <v>613</v>
      </c>
      <c r="U1509">
        <v>5</v>
      </c>
      <c r="V1509">
        <v>5</v>
      </c>
      <c r="W1509">
        <v>2</v>
      </c>
      <c r="AA1509">
        <v>1205</v>
      </c>
      <c r="AB1509" t="s">
        <v>1810</v>
      </c>
    </row>
    <row r="1510" spans="1:28" hidden="1" x14ac:dyDescent="0.25">
      <c r="A1510" s="19" t="s">
        <v>318</v>
      </c>
      <c r="B1510" s="24" t="s">
        <v>2614</v>
      </c>
      <c r="C1510">
        <v>19</v>
      </c>
      <c r="D1510">
        <v>6</v>
      </c>
      <c r="E1510" s="28" t="str">
        <f>VLOOKUP(U1510, method!$A$1:$B$15, 2, 0)</f>
        <v>中前</v>
      </c>
      <c r="F1510">
        <v>9</v>
      </c>
      <c r="G1510">
        <v>120</v>
      </c>
      <c r="H1510" s="46">
        <v>1650</v>
      </c>
      <c r="I1510" s="17" t="s">
        <v>448</v>
      </c>
      <c r="J1510">
        <v>1</v>
      </c>
      <c r="K1510">
        <v>40.06</v>
      </c>
      <c r="L1510">
        <v>12</v>
      </c>
      <c r="M1510">
        <v>7</v>
      </c>
      <c r="N1510">
        <v>23</v>
      </c>
      <c r="O1510" s="30" t="s">
        <v>445</v>
      </c>
      <c r="P1510" s="35" t="s">
        <v>436</v>
      </c>
      <c r="Q1510">
        <v>2</v>
      </c>
      <c r="R1510">
        <v>80</v>
      </c>
      <c r="S1510" s="23" t="s">
        <v>72</v>
      </c>
      <c r="T1510" s="10" t="s">
        <v>442</v>
      </c>
      <c r="U1510">
        <v>6</v>
      </c>
      <c r="V1510">
        <v>2</v>
      </c>
      <c r="W1510">
        <v>2</v>
      </c>
      <c r="X1510">
        <v>6</v>
      </c>
      <c r="AA1510">
        <v>1198</v>
      </c>
      <c r="AB1510" t="s">
        <v>1810</v>
      </c>
    </row>
    <row r="1511" spans="1:28" hidden="1" x14ac:dyDescent="0.25">
      <c r="A1511" s="19" t="s">
        <v>318</v>
      </c>
      <c r="B1511" s="24" t="s">
        <v>2614</v>
      </c>
      <c r="C1511">
        <v>4.5999999999999996</v>
      </c>
      <c r="D1511" s="33">
        <v>2</v>
      </c>
      <c r="E1511" s="28" t="str">
        <f>VLOOKUP(U1511, method!$A$1:$B$15, 2, 0)</f>
        <v>中前</v>
      </c>
      <c r="F1511">
        <v>5</v>
      </c>
      <c r="G1511">
        <v>132</v>
      </c>
      <c r="H1511" s="44">
        <v>1200</v>
      </c>
      <c r="I1511" s="17" t="s">
        <v>448</v>
      </c>
      <c r="J1511">
        <v>1</v>
      </c>
      <c r="K1511">
        <v>9.8699999999999992</v>
      </c>
      <c r="L1511">
        <v>14</v>
      </c>
      <c r="M1511">
        <v>6</v>
      </c>
      <c r="N1511">
        <v>23</v>
      </c>
      <c r="O1511" s="30" t="s">
        <v>445</v>
      </c>
      <c r="P1511" s="35" t="s">
        <v>455</v>
      </c>
      <c r="Q1511">
        <v>3</v>
      </c>
      <c r="R1511">
        <v>79</v>
      </c>
      <c r="S1511" s="23" t="s">
        <v>72</v>
      </c>
      <c r="T1511" s="10" t="s">
        <v>452</v>
      </c>
      <c r="U1511">
        <v>7</v>
      </c>
      <c r="V1511">
        <v>7</v>
      </c>
      <c r="W1511">
        <v>2</v>
      </c>
      <c r="AA1511">
        <v>1183</v>
      </c>
      <c r="AB1511" t="s">
        <v>1810</v>
      </c>
    </row>
    <row r="1512" spans="1:28" hidden="1" x14ac:dyDescent="0.25">
      <c r="A1512" s="19" t="s">
        <v>318</v>
      </c>
      <c r="B1512" s="24" t="s">
        <v>2614</v>
      </c>
      <c r="C1512">
        <v>6.3</v>
      </c>
      <c r="D1512" s="34">
        <v>5</v>
      </c>
      <c r="E1512" s="28" t="str">
        <f>VLOOKUP(U1512, method!$A$1:$B$15, 2, 0)</f>
        <v>中前</v>
      </c>
      <c r="F1512">
        <v>11</v>
      </c>
      <c r="G1512">
        <v>133</v>
      </c>
      <c r="H1512" s="44">
        <v>1200</v>
      </c>
      <c r="I1512" s="17" t="s">
        <v>448</v>
      </c>
      <c r="J1512">
        <v>1</v>
      </c>
      <c r="K1512">
        <v>9.92</v>
      </c>
      <c r="L1512">
        <v>17</v>
      </c>
      <c r="M1512">
        <v>5</v>
      </c>
      <c r="N1512">
        <v>23</v>
      </c>
      <c r="O1512" s="30" t="s">
        <v>445</v>
      </c>
      <c r="P1512" s="35" t="s">
        <v>455</v>
      </c>
      <c r="Q1512">
        <v>3</v>
      </c>
      <c r="R1512">
        <v>79</v>
      </c>
      <c r="S1512" s="23" t="s">
        <v>72</v>
      </c>
      <c r="T1512" t="s">
        <v>529</v>
      </c>
      <c r="U1512">
        <v>4</v>
      </c>
      <c r="V1512">
        <v>4</v>
      </c>
      <c r="W1512">
        <v>5</v>
      </c>
      <c r="AA1512">
        <v>1185</v>
      </c>
      <c r="AB1512" t="s">
        <v>1810</v>
      </c>
    </row>
    <row r="1513" spans="1:28" hidden="1" x14ac:dyDescent="0.25">
      <c r="A1513" s="19" t="s">
        <v>318</v>
      </c>
      <c r="B1513" s="24" t="s">
        <v>2614</v>
      </c>
      <c r="C1513">
        <v>2</v>
      </c>
      <c r="D1513" s="33">
        <v>1</v>
      </c>
      <c r="E1513" s="28" t="str">
        <f>VLOOKUP(U1513, method!$A$1:$B$15, 2, 0)</f>
        <v>中前</v>
      </c>
      <c r="F1513">
        <v>4</v>
      </c>
      <c r="G1513">
        <v>120</v>
      </c>
      <c r="H1513" s="44">
        <v>1200</v>
      </c>
      <c r="I1513" s="17" t="s">
        <v>448</v>
      </c>
      <c r="J1513">
        <v>1</v>
      </c>
      <c r="K1513">
        <v>9.07</v>
      </c>
      <c r="L1513">
        <v>26</v>
      </c>
      <c r="M1513">
        <v>4</v>
      </c>
      <c r="N1513">
        <v>23</v>
      </c>
      <c r="O1513" s="31" t="s">
        <v>451</v>
      </c>
      <c r="P1513" s="35" t="s">
        <v>455</v>
      </c>
      <c r="Q1513">
        <v>3</v>
      </c>
      <c r="R1513">
        <v>67</v>
      </c>
      <c r="S1513" s="23" t="s">
        <v>72</v>
      </c>
      <c r="T1513">
        <v>3</v>
      </c>
      <c r="U1513">
        <v>5</v>
      </c>
      <c r="V1513">
        <v>4</v>
      </c>
      <c r="W1513">
        <v>1</v>
      </c>
      <c r="AA1513">
        <v>1185</v>
      </c>
      <c r="AB1513" t="s">
        <v>1810</v>
      </c>
    </row>
    <row r="1514" spans="1:28" hidden="1" x14ac:dyDescent="0.25">
      <c r="A1514" s="19" t="s">
        <v>318</v>
      </c>
      <c r="B1514" s="24" t="s">
        <v>2614</v>
      </c>
      <c r="C1514">
        <v>2.6</v>
      </c>
      <c r="D1514" s="33">
        <v>1</v>
      </c>
      <c r="E1514" s="28" t="str">
        <f>VLOOKUP(U1514, method!$A$1:$B$15, 2, 0)</f>
        <v>中前</v>
      </c>
      <c r="F1514">
        <v>3</v>
      </c>
      <c r="G1514">
        <v>132</v>
      </c>
      <c r="H1514" s="44">
        <v>1200</v>
      </c>
      <c r="I1514" s="17" t="s">
        <v>448</v>
      </c>
      <c r="J1514">
        <v>1</v>
      </c>
      <c r="K1514">
        <v>10.87</v>
      </c>
      <c r="L1514">
        <v>6</v>
      </c>
      <c r="M1514">
        <v>4</v>
      </c>
      <c r="N1514">
        <v>23</v>
      </c>
      <c r="O1514" s="31" t="s">
        <v>439</v>
      </c>
      <c r="P1514" s="36" t="s">
        <v>440</v>
      </c>
      <c r="Q1514">
        <v>4</v>
      </c>
      <c r="R1514">
        <v>58</v>
      </c>
      <c r="S1514" s="23" t="s">
        <v>72</v>
      </c>
      <c r="T1514" s="10" t="s">
        <v>526</v>
      </c>
      <c r="U1514">
        <v>6</v>
      </c>
      <c r="V1514">
        <v>5</v>
      </c>
      <c r="W1514">
        <v>1</v>
      </c>
      <c r="AA1514">
        <v>1179</v>
      </c>
      <c r="AB1514" t="s">
        <v>1810</v>
      </c>
    </row>
    <row r="1515" spans="1:28" hidden="1" x14ac:dyDescent="0.25">
      <c r="A1515" s="19" t="s">
        <v>318</v>
      </c>
      <c r="B1515" s="24" t="s">
        <v>2614</v>
      </c>
      <c r="C1515">
        <v>2.8</v>
      </c>
      <c r="D1515" s="33">
        <v>1</v>
      </c>
      <c r="E1515" s="28" t="str">
        <f>VLOOKUP(U1515, method!$A$1:$B$15, 2, 0)</f>
        <v>中前</v>
      </c>
      <c r="F1515">
        <v>4</v>
      </c>
      <c r="G1515">
        <v>124</v>
      </c>
      <c r="H1515" s="44">
        <v>1200</v>
      </c>
      <c r="I1515" s="17" t="s">
        <v>448</v>
      </c>
      <c r="J1515">
        <v>1</v>
      </c>
      <c r="K1515">
        <v>9.4600000000000009</v>
      </c>
      <c r="L1515">
        <v>8</v>
      </c>
      <c r="M1515">
        <v>3</v>
      </c>
      <c r="N1515">
        <v>23</v>
      </c>
      <c r="O1515" s="30" t="s">
        <v>445</v>
      </c>
      <c r="P1515" s="35" t="s">
        <v>455</v>
      </c>
      <c r="Q1515">
        <v>4</v>
      </c>
      <c r="R1515">
        <v>50</v>
      </c>
      <c r="S1515" s="23" t="s">
        <v>72</v>
      </c>
      <c r="T1515" s="10" t="s">
        <v>552</v>
      </c>
      <c r="U1515">
        <v>5</v>
      </c>
      <c r="V1515">
        <v>5</v>
      </c>
      <c r="W1515">
        <v>1</v>
      </c>
      <c r="AA1515">
        <v>1181</v>
      </c>
      <c r="AB1515" t="s">
        <v>1810</v>
      </c>
    </row>
    <row r="1516" spans="1:28" hidden="1" x14ac:dyDescent="0.25">
      <c r="A1516" s="19" t="s">
        <v>318</v>
      </c>
      <c r="B1516" s="24" t="s">
        <v>2614</v>
      </c>
      <c r="C1516">
        <v>11</v>
      </c>
      <c r="D1516" s="33">
        <v>1</v>
      </c>
      <c r="E1516" s="28" t="str">
        <f>VLOOKUP(U1516, method!$A$1:$B$15, 2, 0)</f>
        <v>中前</v>
      </c>
      <c r="F1516">
        <v>3</v>
      </c>
      <c r="G1516">
        <v>117</v>
      </c>
      <c r="H1516" s="44">
        <v>1200</v>
      </c>
      <c r="I1516" s="17" t="s">
        <v>448</v>
      </c>
      <c r="J1516">
        <v>1</v>
      </c>
      <c r="K1516">
        <v>10.25</v>
      </c>
      <c r="L1516">
        <v>15</v>
      </c>
      <c r="M1516">
        <v>2</v>
      </c>
      <c r="N1516">
        <v>23</v>
      </c>
      <c r="O1516" s="31" t="s">
        <v>435</v>
      </c>
      <c r="P1516" s="35" t="s">
        <v>436</v>
      </c>
      <c r="Q1516">
        <v>4</v>
      </c>
      <c r="R1516">
        <v>43</v>
      </c>
      <c r="S1516" s="23" t="s">
        <v>72</v>
      </c>
      <c r="T1516" s="10" t="s">
        <v>552</v>
      </c>
      <c r="U1516">
        <v>4</v>
      </c>
      <c r="V1516">
        <v>5</v>
      </c>
      <c r="W1516">
        <v>1</v>
      </c>
      <c r="AA1516">
        <v>1179</v>
      </c>
      <c r="AB1516" t="s">
        <v>1810</v>
      </c>
    </row>
    <row r="1517" spans="1:28" hidden="1" x14ac:dyDescent="0.25">
      <c r="A1517" s="19" t="s">
        <v>318</v>
      </c>
      <c r="B1517" s="24" t="s">
        <v>2614</v>
      </c>
      <c r="C1517">
        <v>11</v>
      </c>
      <c r="D1517" s="33">
        <v>3</v>
      </c>
      <c r="E1517" s="28" t="str">
        <f>VLOOKUP(U1517, method!$A$1:$B$15, 2, 0)</f>
        <v>中前</v>
      </c>
      <c r="F1517">
        <v>3</v>
      </c>
      <c r="G1517">
        <v>118</v>
      </c>
      <c r="H1517" s="44">
        <v>1200</v>
      </c>
      <c r="I1517" s="17" t="s">
        <v>448</v>
      </c>
      <c r="J1517">
        <v>1</v>
      </c>
      <c r="K1517">
        <v>8.75</v>
      </c>
      <c r="L1517">
        <v>21</v>
      </c>
      <c r="M1517">
        <v>1</v>
      </c>
      <c r="N1517">
        <v>23</v>
      </c>
      <c r="O1517" t="s">
        <v>511</v>
      </c>
      <c r="P1517" s="35" t="s">
        <v>455</v>
      </c>
      <c r="Q1517">
        <v>4</v>
      </c>
      <c r="R1517">
        <v>43</v>
      </c>
      <c r="S1517" s="23" t="s">
        <v>72</v>
      </c>
      <c r="T1517" s="10">
        <v>2</v>
      </c>
      <c r="U1517">
        <v>5</v>
      </c>
      <c r="V1517">
        <v>5</v>
      </c>
      <c r="W1517">
        <v>3</v>
      </c>
      <c r="AA1517">
        <v>1200</v>
      </c>
      <c r="AB1517" t="s">
        <v>1812</v>
      </c>
    </row>
    <row r="1518" spans="1:28" hidden="1" x14ac:dyDescent="0.25">
      <c r="A1518" s="19" t="s">
        <v>318</v>
      </c>
      <c r="B1518" s="24" t="s">
        <v>2614</v>
      </c>
      <c r="C1518">
        <v>17</v>
      </c>
      <c r="D1518" s="33">
        <v>3</v>
      </c>
      <c r="E1518" s="26" t="str">
        <f>VLOOKUP(U1518, method!$A$1:$B$15, 2, 0)</f>
        <v>放頭</v>
      </c>
      <c r="F1518">
        <v>1</v>
      </c>
      <c r="G1518">
        <v>118</v>
      </c>
      <c r="H1518" s="44">
        <v>1200</v>
      </c>
      <c r="I1518" s="17" t="s">
        <v>448</v>
      </c>
      <c r="J1518">
        <v>1</v>
      </c>
      <c r="K1518">
        <v>10.039999999999999</v>
      </c>
      <c r="L1518">
        <v>28</v>
      </c>
      <c r="M1518">
        <v>12</v>
      </c>
      <c r="N1518">
        <v>22</v>
      </c>
      <c r="O1518" s="31" t="s">
        <v>451</v>
      </c>
      <c r="P1518" s="35" t="s">
        <v>455</v>
      </c>
      <c r="Q1518">
        <v>4</v>
      </c>
      <c r="R1518">
        <v>43</v>
      </c>
      <c r="S1518" s="23" t="s">
        <v>72</v>
      </c>
      <c r="T1518" s="10" t="s">
        <v>442</v>
      </c>
      <c r="U1518">
        <v>1</v>
      </c>
      <c r="V1518">
        <v>1</v>
      </c>
      <c r="W1518">
        <v>3</v>
      </c>
      <c r="AA1518">
        <v>1187</v>
      </c>
      <c r="AB1518" t="s">
        <v>158</v>
      </c>
    </row>
    <row r="1519" spans="1:28" hidden="1" x14ac:dyDescent="0.25">
      <c r="A1519" s="19" t="s">
        <v>318</v>
      </c>
      <c r="B1519" s="24" t="s">
        <v>2614</v>
      </c>
      <c r="C1519">
        <v>18</v>
      </c>
      <c r="D1519">
        <v>9</v>
      </c>
      <c r="E1519" s="27" t="str">
        <f>VLOOKUP(U1519, method!$A$1:$B$15, 2, 0)</f>
        <v>中後</v>
      </c>
      <c r="F1519">
        <v>12</v>
      </c>
      <c r="G1519">
        <v>119</v>
      </c>
      <c r="H1519" s="44">
        <v>1200</v>
      </c>
      <c r="I1519" s="17" t="s">
        <v>448</v>
      </c>
      <c r="J1519">
        <v>1</v>
      </c>
      <c r="K1519">
        <v>10.51</v>
      </c>
      <c r="L1519">
        <v>27</v>
      </c>
      <c r="M1519">
        <v>11</v>
      </c>
      <c r="N1519">
        <v>22</v>
      </c>
      <c r="O1519" t="s">
        <v>511</v>
      </c>
      <c r="P1519" s="36" t="s">
        <v>603</v>
      </c>
      <c r="Q1519">
        <v>4</v>
      </c>
      <c r="R1519">
        <v>45</v>
      </c>
      <c r="S1519" s="23" t="s">
        <v>72</v>
      </c>
      <c r="T1519" t="s">
        <v>548</v>
      </c>
      <c r="U1519">
        <v>8</v>
      </c>
      <c r="V1519">
        <v>8</v>
      </c>
      <c r="W1519">
        <v>9</v>
      </c>
      <c r="AA1519">
        <v>1181</v>
      </c>
      <c r="AB1519" t="s">
        <v>158</v>
      </c>
    </row>
    <row r="1520" spans="1:28" hidden="1" x14ac:dyDescent="0.25">
      <c r="A1520" s="19" t="s">
        <v>318</v>
      </c>
      <c r="B1520" s="24" t="s">
        <v>2614</v>
      </c>
      <c r="C1520">
        <v>20</v>
      </c>
      <c r="D1520">
        <v>6</v>
      </c>
      <c r="E1520" s="26" t="str">
        <f>VLOOKUP(U1520, method!$A$1:$B$15, 2, 0)</f>
        <v>放頭</v>
      </c>
      <c r="F1520">
        <v>8</v>
      </c>
      <c r="G1520">
        <v>120</v>
      </c>
      <c r="H1520" s="44">
        <v>1200</v>
      </c>
      <c r="I1520" s="17" t="s">
        <v>448</v>
      </c>
      <c r="J1520">
        <v>1</v>
      </c>
      <c r="K1520">
        <v>9.86</v>
      </c>
      <c r="L1520">
        <v>26</v>
      </c>
      <c r="M1520">
        <v>10</v>
      </c>
      <c r="N1520">
        <v>22</v>
      </c>
      <c r="O1520" t="s">
        <v>511</v>
      </c>
      <c r="P1520" s="35" t="s">
        <v>455</v>
      </c>
      <c r="Q1520">
        <v>4</v>
      </c>
      <c r="R1520">
        <v>47</v>
      </c>
      <c r="S1520" s="23" t="s">
        <v>72</v>
      </c>
      <c r="T1520">
        <v>6</v>
      </c>
      <c r="U1520">
        <v>1</v>
      </c>
      <c r="V1520">
        <v>1</v>
      </c>
      <c r="W1520">
        <v>6</v>
      </c>
      <c r="AA1520">
        <v>1181</v>
      </c>
      <c r="AB1520" t="s">
        <v>1814</v>
      </c>
    </row>
    <row r="1521" spans="1:28" hidden="1" x14ac:dyDescent="0.25">
      <c r="A1521" s="19" t="s">
        <v>318</v>
      </c>
      <c r="B1521" s="24" t="s">
        <v>2614</v>
      </c>
      <c r="C1521">
        <v>34</v>
      </c>
      <c r="D1521">
        <v>8</v>
      </c>
      <c r="E1521" s="26" t="str">
        <f>VLOOKUP(U1521, method!$A$1:$B$15, 2, 0)</f>
        <v>放頭</v>
      </c>
      <c r="F1521">
        <v>5</v>
      </c>
      <c r="G1521">
        <v>119</v>
      </c>
      <c r="H1521" s="44">
        <v>1200</v>
      </c>
      <c r="I1521" s="17" t="s">
        <v>448</v>
      </c>
      <c r="J1521">
        <v>1</v>
      </c>
      <c r="K1521">
        <v>10.16</v>
      </c>
      <c r="L1521">
        <v>1</v>
      </c>
      <c r="M1521">
        <v>10</v>
      </c>
      <c r="N1521">
        <v>22</v>
      </c>
      <c r="O1521" t="s">
        <v>631</v>
      </c>
      <c r="P1521" s="35" t="s">
        <v>455</v>
      </c>
      <c r="Q1521">
        <v>4</v>
      </c>
      <c r="R1521">
        <v>49</v>
      </c>
      <c r="S1521" s="23" t="s">
        <v>72</v>
      </c>
      <c r="T1521">
        <v>8</v>
      </c>
      <c r="U1521">
        <v>3</v>
      </c>
      <c r="V1521">
        <v>5</v>
      </c>
      <c r="W1521">
        <v>8</v>
      </c>
      <c r="AA1521">
        <v>1183</v>
      </c>
      <c r="AB1521" t="s">
        <v>1810</v>
      </c>
    </row>
    <row r="1522" spans="1:28" hidden="1" x14ac:dyDescent="0.25">
      <c r="A1522" s="19" t="s">
        <v>318</v>
      </c>
      <c r="B1522" s="24" t="s">
        <v>2614</v>
      </c>
      <c r="C1522">
        <v>28</v>
      </c>
      <c r="D1522">
        <v>8</v>
      </c>
      <c r="E1522" s="28" t="str">
        <f>VLOOKUP(U1522, method!$A$1:$B$15, 2, 0)</f>
        <v>中前</v>
      </c>
      <c r="F1522">
        <v>2</v>
      </c>
      <c r="G1522">
        <v>124</v>
      </c>
      <c r="H1522" s="44">
        <v>1200</v>
      </c>
      <c r="I1522" s="17" t="s">
        <v>448</v>
      </c>
      <c r="J1522">
        <v>1</v>
      </c>
      <c r="K1522">
        <v>10.34</v>
      </c>
      <c r="L1522">
        <v>11</v>
      </c>
      <c r="M1522">
        <v>9</v>
      </c>
      <c r="N1522">
        <v>22</v>
      </c>
      <c r="O1522" t="s">
        <v>545</v>
      </c>
      <c r="P1522" s="35" t="s">
        <v>455</v>
      </c>
      <c r="Q1522">
        <v>4</v>
      </c>
      <c r="R1522">
        <v>51</v>
      </c>
      <c r="S1522" s="23" t="s">
        <v>72</v>
      </c>
      <c r="T1522">
        <v>6</v>
      </c>
      <c r="U1522">
        <v>5</v>
      </c>
      <c r="V1522">
        <v>6</v>
      </c>
      <c r="W1522">
        <v>8</v>
      </c>
      <c r="AA1522">
        <v>1179</v>
      </c>
      <c r="AB1522" t="s">
        <v>1816</v>
      </c>
    </row>
    <row r="1523" spans="1:28" hidden="1" x14ac:dyDescent="0.25">
      <c r="A1523" s="20" t="s">
        <v>355</v>
      </c>
      <c r="B1523" s="25" t="s">
        <v>356</v>
      </c>
      <c r="C1523">
        <v>5.3</v>
      </c>
      <c r="D1523" s="33">
        <v>1</v>
      </c>
      <c r="E1523" s="26" t="str">
        <f>VLOOKUP(U1523, method!$A$1:$B$15, 2, 0)</f>
        <v>放頭</v>
      </c>
      <c r="F1523">
        <v>6</v>
      </c>
      <c r="G1523">
        <v>127</v>
      </c>
      <c r="H1523" s="44">
        <v>1200</v>
      </c>
      <c r="I1523" s="18" t="s">
        <v>12</v>
      </c>
      <c r="J1523">
        <v>1</v>
      </c>
      <c r="K1523">
        <v>9.4600000000000009</v>
      </c>
      <c r="L1523">
        <v>25</v>
      </c>
      <c r="M1523">
        <v>6</v>
      </c>
      <c r="N1523">
        <v>25</v>
      </c>
      <c r="O1523" s="31" t="s">
        <v>435</v>
      </c>
      <c r="P1523" s="35" t="s">
        <v>436</v>
      </c>
      <c r="Q1523">
        <v>3</v>
      </c>
      <c r="R1523">
        <v>72</v>
      </c>
      <c r="S1523" s="21" t="s">
        <v>46</v>
      </c>
      <c r="T1523" s="10" t="s">
        <v>597</v>
      </c>
      <c r="U1523">
        <v>1</v>
      </c>
      <c r="V1523">
        <v>1</v>
      </c>
      <c r="W1523">
        <v>1</v>
      </c>
      <c r="AA1523">
        <v>1180</v>
      </c>
      <c r="AB1523" t="s">
        <v>158</v>
      </c>
    </row>
    <row r="1524" spans="1:28" hidden="1" x14ac:dyDescent="0.25">
      <c r="A1524" s="20" t="s">
        <v>355</v>
      </c>
      <c r="B1524" s="25" t="s">
        <v>356</v>
      </c>
      <c r="C1524">
        <v>4</v>
      </c>
      <c r="D1524" s="33">
        <v>1</v>
      </c>
      <c r="E1524" s="26" t="str">
        <f>VLOOKUP(U1524, method!$A$1:$B$15, 2, 0)</f>
        <v>放頭</v>
      </c>
      <c r="F1524">
        <v>5</v>
      </c>
      <c r="G1524">
        <v>123</v>
      </c>
      <c r="H1524" s="44">
        <v>1200</v>
      </c>
      <c r="I1524" s="18" t="s">
        <v>12</v>
      </c>
      <c r="J1524">
        <v>1</v>
      </c>
      <c r="K1524">
        <v>9.14</v>
      </c>
      <c r="L1524">
        <v>21</v>
      </c>
      <c r="M1524">
        <v>5</v>
      </c>
      <c r="N1524">
        <v>25</v>
      </c>
      <c r="O1524" s="31" t="s">
        <v>435</v>
      </c>
      <c r="P1524" s="35" t="s">
        <v>436</v>
      </c>
      <c r="Q1524">
        <v>3</v>
      </c>
      <c r="R1524">
        <v>66</v>
      </c>
      <c r="S1524" s="21" t="s">
        <v>46</v>
      </c>
      <c r="T1524" s="10" t="s">
        <v>539</v>
      </c>
      <c r="U1524">
        <v>2</v>
      </c>
      <c r="V1524">
        <v>2</v>
      </c>
      <c r="W1524">
        <v>1</v>
      </c>
      <c r="AA1524">
        <v>1191</v>
      </c>
      <c r="AB1524" t="s">
        <v>158</v>
      </c>
    </row>
    <row r="1525" spans="1:28" hidden="1" x14ac:dyDescent="0.25">
      <c r="A1525" s="20" t="s">
        <v>355</v>
      </c>
      <c r="B1525" s="25" t="s">
        <v>356</v>
      </c>
      <c r="C1525">
        <v>11</v>
      </c>
      <c r="D1525">
        <v>6</v>
      </c>
      <c r="E1525" s="26" t="str">
        <f>VLOOKUP(U1525, method!$A$1:$B$15, 2, 0)</f>
        <v>放頭</v>
      </c>
      <c r="F1525">
        <v>10</v>
      </c>
      <c r="G1525">
        <v>122</v>
      </c>
      <c r="H1525" s="44">
        <v>1200</v>
      </c>
      <c r="I1525" s="15" t="s">
        <v>390</v>
      </c>
      <c r="J1525">
        <v>1</v>
      </c>
      <c r="K1525">
        <v>9.65</v>
      </c>
      <c r="L1525">
        <v>30</v>
      </c>
      <c r="M1525">
        <v>4</v>
      </c>
      <c r="N1525">
        <v>25</v>
      </c>
      <c r="O1525" s="31" t="s">
        <v>451</v>
      </c>
      <c r="P1525" s="35" t="s">
        <v>436</v>
      </c>
      <c r="Q1525">
        <v>3</v>
      </c>
      <c r="R1525">
        <v>66</v>
      </c>
      <c r="S1525" s="21" t="s">
        <v>46</v>
      </c>
      <c r="T1525" s="10" t="s">
        <v>526</v>
      </c>
      <c r="U1525">
        <v>1</v>
      </c>
      <c r="V1525">
        <v>1</v>
      </c>
      <c r="W1525">
        <v>6</v>
      </c>
      <c r="AA1525">
        <v>1195</v>
      </c>
      <c r="AB1525" t="s">
        <v>158</v>
      </c>
    </row>
    <row r="1526" spans="1:28" hidden="1" x14ac:dyDescent="0.25">
      <c r="A1526" s="20" t="s">
        <v>355</v>
      </c>
      <c r="B1526" s="25" t="s">
        <v>356</v>
      </c>
      <c r="C1526">
        <v>3.2</v>
      </c>
      <c r="D1526" s="33">
        <v>1</v>
      </c>
      <c r="E1526" s="28" t="str">
        <f>VLOOKUP(U1526, method!$A$1:$B$15, 2, 0)</f>
        <v>中前</v>
      </c>
      <c r="F1526">
        <v>6</v>
      </c>
      <c r="G1526">
        <v>135</v>
      </c>
      <c r="H1526" s="44">
        <v>1200</v>
      </c>
      <c r="I1526" s="22" t="s">
        <v>33</v>
      </c>
      <c r="J1526">
        <v>1</v>
      </c>
      <c r="K1526">
        <v>9.6300000000000008</v>
      </c>
      <c r="L1526">
        <v>2</v>
      </c>
      <c r="M1526">
        <v>4</v>
      </c>
      <c r="N1526">
        <v>25</v>
      </c>
      <c r="O1526" s="31" t="s">
        <v>451</v>
      </c>
      <c r="P1526" s="35" t="s">
        <v>436</v>
      </c>
      <c r="Q1526">
        <v>4</v>
      </c>
      <c r="R1526">
        <v>59</v>
      </c>
      <c r="S1526" s="21" t="s">
        <v>46</v>
      </c>
      <c r="T1526" s="10" t="s">
        <v>376</v>
      </c>
      <c r="U1526">
        <v>4</v>
      </c>
      <c r="V1526">
        <v>3</v>
      </c>
      <c r="W1526">
        <v>1</v>
      </c>
      <c r="AA1526">
        <v>1190</v>
      </c>
      <c r="AB1526" t="s">
        <v>158</v>
      </c>
    </row>
    <row r="1527" spans="1:28" hidden="1" x14ac:dyDescent="0.25">
      <c r="A1527" s="20" t="s">
        <v>355</v>
      </c>
      <c r="B1527" s="25" t="s">
        <v>356</v>
      </c>
      <c r="C1527">
        <v>1.4</v>
      </c>
      <c r="D1527" s="33">
        <v>1</v>
      </c>
      <c r="E1527" s="26" t="str">
        <f>VLOOKUP(U1527, method!$A$1:$B$15, 2, 0)</f>
        <v>放頭</v>
      </c>
      <c r="F1527">
        <v>1</v>
      </c>
      <c r="G1527">
        <v>129</v>
      </c>
      <c r="H1527" s="44">
        <v>1200</v>
      </c>
      <c r="I1527" s="22" t="s">
        <v>33</v>
      </c>
      <c r="J1527">
        <v>1</v>
      </c>
      <c r="K1527">
        <v>9.7100000000000009</v>
      </c>
      <c r="L1527">
        <v>5</v>
      </c>
      <c r="M1527">
        <v>3</v>
      </c>
      <c r="N1527">
        <v>25</v>
      </c>
      <c r="O1527" s="31" t="s">
        <v>451</v>
      </c>
      <c r="P1527" s="35" t="s">
        <v>455</v>
      </c>
      <c r="Q1527">
        <v>4</v>
      </c>
      <c r="R1527">
        <v>53</v>
      </c>
      <c r="S1527" s="21" t="s">
        <v>46</v>
      </c>
      <c r="T1527" s="10" t="s">
        <v>488</v>
      </c>
      <c r="U1527">
        <v>1</v>
      </c>
      <c r="V1527">
        <v>1</v>
      </c>
      <c r="W1527">
        <v>1</v>
      </c>
      <c r="AA1527">
        <v>1185</v>
      </c>
      <c r="AB1527" t="s">
        <v>158</v>
      </c>
    </row>
    <row r="1528" spans="1:28" hidden="1" x14ac:dyDescent="0.25">
      <c r="A1528" s="20" t="s">
        <v>355</v>
      </c>
      <c r="B1528" s="25" t="s">
        <v>356</v>
      </c>
      <c r="C1528">
        <v>5.5</v>
      </c>
      <c r="D1528" s="33">
        <v>3</v>
      </c>
      <c r="E1528" s="28" t="str">
        <f>VLOOKUP(U1528, method!$A$1:$B$15, 2, 0)</f>
        <v>中前</v>
      </c>
      <c r="F1528">
        <v>12</v>
      </c>
      <c r="G1528">
        <v>128</v>
      </c>
      <c r="H1528" s="44">
        <v>1200</v>
      </c>
      <c r="I1528" s="18" t="s">
        <v>407</v>
      </c>
      <c r="J1528">
        <v>1</v>
      </c>
      <c r="K1528">
        <v>9.1199999999999992</v>
      </c>
      <c r="L1528">
        <v>16</v>
      </c>
      <c r="M1528">
        <v>2</v>
      </c>
      <c r="N1528">
        <v>25</v>
      </c>
      <c r="O1528" t="s">
        <v>631</v>
      </c>
      <c r="P1528" s="35" t="s">
        <v>436</v>
      </c>
      <c r="Q1528">
        <v>4</v>
      </c>
      <c r="R1528">
        <v>52</v>
      </c>
      <c r="S1528" s="21" t="s">
        <v>46</v>
      </c>
      <c r="T1528" s="10" t="s">
        <v>452</v>
      </c>
      <c r="U1528">
        <v>5</v>
      </c>
      <c r="V1528">
        <v>5</v>
      </c>
      <c r="W1528">
        <v>3</v>
      </c>
      <c r="AA1528">
        <v>1187</v>
      </c>
      <c r="AB1528" t="s">
        <v>158</v>
      </c>
    </row>
    <row r="1529" spans="1:28" hidden="1" x14ac:dyDescent="0.25">
      <c r="A1529" s="20" t="s">
        <v>355</v>
      </c>
      <c r="B1529" s="25" t="s">
        <v>356</v>
      </c>
      <c r="C1529">
        <v>10</v>
      </c>
      <c r="D1529" s="33">
        <v>2</v>
      </c>
      <c r="E1529" s="26" t="str">
        <f>VLOOKUP(U1529, method!$A$1:$B$15, 2, 0)</f>
        <v>放頭</v>
      </c>
      <c r="F1529">
        <v>10</v>
      </c>
      <c r="G1529">
        <v>130</v>
      </c>
      <c r="H1529" s="44">
        <v>1200</v>
      </c>
      <c r="I1529" s="21" t="s">
        <v>61</v>
      </c>
      <c r="J1529">
        <v>1</v>
      </c>
      <c r="K1529">
        <v>9.85</v>
      </c>
      <c r="L1529">
        <v>31</v>
      </c>
      <c r="M1529">
        <v>1</v>
      </c>
      <c r="N1529">
        <v>25</v>
      </c>
      <c r="O1529" t="s">
        <v>469</v>
      </c>
      <c r="P1529" s="35" t="s">
        <v>455</v>
      </c>
      <c r="Q1529">
        <v>4</v>
      </c>
      <c r="R1529">
        <v>52</v>
      </c>
      <c r="S1529" s="21" t="s">
        <v>46</v>
      </c>
      <c r="T1529" s="10" t="s">
        <v>442</v>
      </c>
      <c r="U1529">
        <v>2</v>
      </c>
      <c r="V1529">
        <v>2</v>
      </c>
      <c r="W1529">
        <v>2</v>
      </c>
      <c r="AA1529">
        <v>1173</v>
      </c>
      <c r="AB1529" t="s">
        <v>158</v>
      </c>
    </row>
    <row r="1530" spans="1:28" hidden="1" x14ac:dyDescent="0.25">
      <c r="A1530" s="20" t="s">
        <v>355</v>
      </c>
      <c r="B1530" s="25" t="s">
        <v>356</v>
      </c>
      <c r="C1530">
        <v>1.9</v>
      </c>
      <c r="D1530" s="33">
        <v>1</v>
      </c>
      <c r="E1530" s="28" t="str">
        <f>VLOOKUP(U1530, method!$A$1:$B$15, 2, 0)</f>
        <v>中前</v>
      </c>
      <c r="F1530">
        <v>4</v>
      </c>
      <c r="G1530">
        <v>122</v>
      </c>
      <c r="H1530" s="44">
        <v>1200</v>
      </c>
      <c r="I1530" s="21" t="s">
        <v>61</v>
      </c>
      <c r="J1530">
        <v>1</v>
      </c>
      <c r="K1530">
        <v>10.01</v>
      </c>
      <c r="L1530">
        <v>12</v>
      </c>
      <c r="M1530">
        <v>1</v>
      </c>
      <c r="N1530">
        <v>25</v>
      </c>
      <c r="O1530" t="s">
        <v>631</v>
      </c>
      <c r="P1530" s="35" t="s">
        <v>455</v>
      </c>
      <c r="Q1530">
        <v>4</v>
      </c>
      <c r="R1530">
        <v>46</v>
      </c>
      <c r="S1530" s="21" t="s">
        <v>46</v>
      </c>
      <c r="T1530" s="10" t="s">
        <v>597</v>
      </c>
      <c r="U1530">
        <v>7</v>
      </c>
      <c r="V1530">
        <v>5</v>
      </c>
      <c r="W1530">
        <v>1</v>
      </c>
      <c r="AA1530">
        <v>1181</v>
      </c>
      <c r="AB1530" t="s">
        <v>158</v>
      </c>
    </row>
    <row r="1531" spans="1:28" hidden="1" x14ac:dyDescent="0.25">
      <c r="A1531" s="20" t="s">
        <v>355</v>
      </c>
      <c r="B1531" s="25" t="s">
        <v>356</v>
      </c>
      <c r="C1531">
        <v>2.8</v>
      </c>
      <c r="D1531" s="33">
        <v>3</v>
      </c>
      <c r="E1531" s="26" t="str">
        <f>VLOOKUP(U1531, method!$A$1:$B$15, 2, 0)</f>
        <v>放頭</v>
      </c>
      <c r="F1531">
        <v>4</v>
      </c>
      <c r="G1531">
        <v>121</v>
      </c>
      <c r="H1531" s="46">
        <v>1400</v>
      </c>
      <c r="I1531" s="18" t="s">
        <v>12</v>
      </c>
      <c r="J1531">
        <v>1</v>
      </c>
      <c r="K1531">
        <v>22.11</v>
      </c>
      <c r="L1531">
        <v>29</v>
      </c>
      <c r="M1531">
        <v>12</v>
      </c>
      <c r="N1531">
        <v>24</v>
      </c>
      <c r="O1531" t="s">
        <v>469</v>
      </c>
      <c r="P1531" s="35" t="s">
        <v>455</v>
      </c>
      <c r="Q1531">
        <v>4</v>
      </c>
      <c r="R1531">
        <v>46</v>
      </c>
      <c r="S1531" s="21" t="s">
        <v>46</v>
      </c>
      <c r="T1531" s="10" t="s">
        <v>552</v>
      </c>
      <c r="U1531">
        <v>3</v>
      </c>
      <c r="V1531">
        <v>3</v>
      </c>
      <c r="W1531">
        <v>3</v>
      </c>
      <c r="X1531">
        <v>3</v>
      </c>
      <c r="AA1531">
        <v>1190</v>
      </c>
      <c r="AB1531" t="s">
        <v>158</v>
      </c>
    </row>
    <row r="1532" spans="1:28" hidden="1" x14ac:dyDescent="0.25">
      <c r="A1532" s="20" t="s">
        <v>355</v>
      </c>
      <c r="B1532" s="25" t="s">
        <v>356</v>
      </c>
      <c r="C1532">
        <v>4.0999999999999996</v>
      </c>
      <c r="D1532">
        <v>8</v>
      </c>
      <c r="E1532" s="28" t="str">
        <f>VLOOKUP(U1532, method!$A$1:$B$15, 2, 0)</f>
        <v>中前</v>
      </c>
      <c r="F1532">
        <v>2</v>
      </c>
      <c r="G1532">
        <v>125</v>
      </c>
      <c r="H1532" s="46">
        <v>1400</v>
      </c>
      <c r="I1532" s="17" t="s">
        <v>399</v>
      </c>
      <c r="J1532">
        <v>1</v>
      </c>
      <c r="K1532">
        <v>22.91</v>
      </c>
      <c r="L1532">
        <v>8</v>
      </c>
      <c r="M1532">
        <v>12</v>
      </c>
      <c r="N1532">
        <v>24</v>
      </c>
      <c r="O1532" t="s">
        <v>545</v>
      </c>
      <c r="P1532" s="35" t="s">
        <v>455</v>
      </c>
      <c r="Q1532">
        <v>4</v>
      </c>
      <c r="R1532">
        <v>48</v>
      </c>
      <c r="S1532" s="21" t="s">
        <v>46</v>
      </c>
      <c r="T1532" t="s">
        <v>473</v>
      </c>
      <c r="U1532">
        <v>4</v>
      </c>
      <c r="V1532">
        <v>5</v>
      </c>
      <c r="W1532">
        <v>6</v>
      </c>
      <c r="X1532">
        <v>8</v>
      </c>
      <c r="AA1532">
        <v>1171</v>
      </c>
      <c r="AB1532" t="s">
        <v>158</v>
      </c>
    </row>
    <row r="1533" spans="1:28" hidden="1" x14ac:dyDescent="0.25">
      <c r="A1533" s="20" t="s">
        <v>355</v>
      </c>
      <c r="B1533" s="25" t="s">
        <v>356</v>
      </c>
      <c r="C1533">
        <v>8.5</v>
      </c>
      <c r="D1533" s="34">
        <v>5</v>
      </c>
      <c r="E1533" s="26" t="str">
        <f>VLOOKUP(U1533, method!$A$1:$B$15, 2, 0)</f>
        <v>放頭</v>
      </c>
      <c r="F1533">
        <v>8</v>
      </c>
      <c r="G1533">
        <v>123</v>
      </c>
      <c r="H1533" s="46">
        <v>1600</v>
      </c>
      <c r="I1533" s="23" t="s">
        <v>39</v>
      </c>
      <c r="J1533">
        <v>1</v>
      </c>
      <c r="K1533">
        <v>34.869999999999997</v>
      </c>
      <c r="L1533">
        <v>3</v>
      </c>
      <c r="M1533">
        <v>11</v>
      </c>
      <c r="N1533">
        <v>24</v>
      </c>
      <c r="O1533" t="s">
        <v>631</v>
      </c>
      <c r="P1533" s="35" t="s">
        <v>436</v>
      </c>
      <c r="Q1533">
        <v>4</v>
      </c>
      <c r="R1533">
        <v>49</v>
      </c>
      <c r="S1533" s="21" t="s">
        <v>46</v>
      </c>
      <c r="T1533" s="10" t="s">
        <v>498</v>
      </c>
      <c r="U1533">
        <v>1</v>
      </c>
      <c r="V1533">
        <v>1</v>
      </c>
      <c r="W1533">
        <v>1</v>
      </c>
      <c r="X1533">
        <v>5</v>
      </c>
      <c r="AA1533">
        <v>1161</v>
      </c>
      <c r="AB1533" t="s">
        <v>158</v>
      </c>
    </row>
    <row r="1534" spans="1:28" hidden="1" x14ac:dyDescent="0.25">
      <c r="A1534" s="20" t="s">
        <v>355</v>
      </c>
      <c r="B1534" s="25" t="s">
        <v>356</v>
      </c>
      <c r="C1534">
        <v>9.6999999999999993</v>
      </c>
      <c r="D1534" s="33">
        <v>3</v>
      </c>
      <c r="E1534" s="26" t="str">
        <f>VLOOKUP(U1534, method!$A$1:$B$15, 2, 0)</f>
        <v>放頭</v>
      </c>
      <c r="F1534">
        <v>13</v>
      </c>
      <c r="G1534">
        <v>124</v>
      </c>
      <c r="H1534" s="46">
        <v>1400</v>
      </c>
      <c r="I1534" s="21" t="s">
        <v>61</v>
      </c>
      <c r="J1534">
        <v>1</v>
      </c>
      <c r="K1534">
        <v>21.81</v>
      </c>
      <c r="L1534">
        <v>13</v>
      </c>
      <c r="M1534">
        <v>10</v>
      </c>
      <c r="N1534">
        <v>24</v>
      </c>
      <c r="O1534" t="s">
        <v>491</v>
      </c>
      <c r="P1534" s="35" t="s">
        <v>436</v>
      </c>
      <c r="Q1534">
        <v>4</v>
      </c>
      <c r="R1534">
        <v>49</v>
      </c>
      <c r="S1534" s="21" t="s">
        <v>46</v>
      </c>
      <c r="T1534" s="10" t="s">
        <v>526</v>
      </c>
      <c r="U1534">
        <v>1</v>
      </c>
      <c r="V1534">
        <v>1</v>
      </c>
      <c r="W1534">
        <v>1</v>
      </c>
      <c r="X1534">
        <v>3</v>
      </c>
      <c r="AA1534">
        <v>1177</v>
      </c>
      <c r="AB1534" t="s">
        <v>158</v>
      </c>
    </row>
    <row r="1535" spans="1:28" hidden="1" x14ac:dyDescent="0.25">
      <c r="A1535" s="20" t="s">
        <v>355</v>
      </c>
      <c r="B1535" s="25" t="s">
        <v>356</v>
      </c>
      <c r="C1535">
        <v>10</v>
      </c>
      <c r="D1535" s="33">
        <v>2</v>
      </c>
      <c r="E1535" s="28" t="str">
        <f>VLOOKUP(U1535, method!$A$1:$B$15, 2, 0)</f>
        <v>中前</v>
      </c>
      <c r="F1535">
        <v>10</v>
      </c>
      <c r="G1535">
        <v>122</v>
      </c>
      <c r="H1535" s="46">
        <v>1400</v>
      </c>
      <c r="I1535" s="21" t="s">
        <v>61</v>
      </c>
      <c r="J1535">
        <v>1</v>
      </c>
      <c r="K1535">
        <v>22.1</v>
      </c>
      <c r="L1535">
        <v>15</v>
      </c>
      <c r="M1535">
        <v>9</v>
      </c>
      <c r="N1535">
        <v>24</v>
      </c>
      <c r="O1535" t="s">
        <v>491</v>
      </c>
      <c r="P1535" s="35" t="s">
        <v>436</v>
      </c>
      <c r="Q1535">
        <v>4</v>
      </c>
      <c r="R1535">
        <v>47</v>
      </c>
      <c r="S1535" s="21" t="s">
        <v>46</v>
      </c>
      <c r="T1535" s="10" t="s">
        <v>539</v>
      </c>
      <c r="U1535">
        <v>7</v>
      </c>
      <c r="V1535">
        <v>6</v>
      </c>
      <c r="W1535">
        <v>4</v>
      </c>
      <c r="X1535">
        <v>2</v>
      </c>
      <c r="AA1535">
        <v>1158</v>
      </c>
      <c r="AB1535" t="s">
        <v>158</v>
      </c>
    </row>
    <row r="1536" spans="1:28" hidden="1" x14ac:dyDescent="0.25">
      <c r="A1536" s="20" t="s">
        <v>355</v>
      </c>
      <c r="B1536" s="25" t="s">
        <v>356</v>
      </c>
      <c r="C1536">
        <v>48</v>
      </c>
      <c r="D1536">
        <v>6</v>
      </c>
      <c r="E1536" s="28" t="str">
        <f>VLOOKUP(U1536, method!$A$1:$B$15, 2, 0)</f>
        <v>中前</v>
      </c>
      <c r="F1536">
        <v>14</v>
      </c>
      <c r="G1536">
        <v>127</v>
      </c>
      <c r="H1536" s="46">
        <v>1400</v>
      </c>
      <c r="I1536" s="25" t="s">
        <v>26</v>
      </c>
      <c r="J1536">
        <v>1</v>
      </c>
      <c r="K1536">
        <v>22.63</v>
      </c>
      <c r="L1536">
        <v>14</v>
      </c>
      <c r="M1536">
        <v>7</v>
      </c>
      <c r="N1536">
        <v>24</v>
      </c>
      <c r="O1536" t="s">
        <v>545</v>
      </c>
      <c r="P1536" s="35" t="s">
        <v>455</v>
      </c>
      <c r="Q1536">
        <v>4</v>
      </c>
      <c r="R1536">
        <v>50</v>
      </c>
      <c r="S1536" s="21" t="s">
        <v>46</v>
      </c>
      <c r="T1536" t="s">
        <v>456</v>
      </c>
      <c r="U1536">
        <v>5</v>
      </c>
      <c r="V1536">
        <v>6</v>
      </c>
      <c r="W1536">
        <v>7</v>
      </c>
      <c r="X1536">
        <v>6</v>
      </c>
      <c r="AA1536">
        <v>1161</v>
      </c>
      <c r="AB1536" t="s">
        <v>635</v>
      </c>
    </row>
    <row r="1537" spans="1:28" hidden="1" x14ac:dyDescent="0.25">
      <c r="A1537" s="20" t="s">
        <v>355</v>
      </c>
      <c r="B1537" s="25" t="s">
        <v>356</v>
      </c>
      <c r="C1537">
        <v>61</v>
      </c>
      <c r="D1537">
        <v>7</v>
      </c>
      <c r="E1537" s="28" t="str">
        <f>VLOOKUP(U1537, method!$A$1:$B$15, 2, 0)</f>
        <v>中前</v>
      </c>
      <c r="F1537">
        <v>7</v>
      </c>
      <c r="G1537">
        <v>127</v>
      </c>
      <c r="H1537" s="44">
        <v>1200</v>
      </c>
      <c r="I1537" s="21" t="s">
        <v>61</v>
      </c>
      <c r="J1537">
        <v>1</v>
      </c>
      <c r="K1537">
        <v>10.71</v>
      </c>
      <c r="L1537">
        <v>15</v>
      </c>
      <c r="M1537">
        <v>6</v>
      </c>
      <c r="N1537">
        <v>24</v>
      </c>
      <c r="O1537" t="s">
        <v>631</v>
      </c>
      <c r="P1537" s="36" t="s">
        <v>698</v>
      </c>
      <c r="Q1537">
        <v>4</v>
      </c>
      <c r="R1537">
        <v>52</v>
      </c>
      <c r="S1537" s="21" t="s">
        <v>46</v>
      </c>
      <c r="T1537" t="s">
        <v>495</v>
      </c>
      <c r="U1537">
        <v>5</v>
      </c>
      <c r="V1537">
        <v>5</v>
      </c>
      <c r="W1537">
        <v>7</v>
      </c>
      <c r="AA1537">
        <v>1156</v>
      </c>
      <c r="AB1537" t="s">
        <v>463</v>
      </c>
    </row>
    <row r="1538" spans="1:28" hidden="1" x14ac:dyDescent="0.25">
      <c r="A1538" s="20" t="s">
        <v>355</v>
      </c>
      <c r="B1538" s="25" t="s">
        <v>356</v>
      </c>
      <c r="C1538">
        <v>41</v>
      </c>
      <c r="D1538">
        <v>7</v>
      </c>
      <c r="E1538" s="28" t="str">
        <f>VLOOKUP(U1538, method!$A$1:$B$15, 2, 0)</f>
        <v>中前</v>
      </c>
      <c r="F1538">
        <v>5</v>
      </c>
      <c r="G1538">
        <v>125</v>
      </c>
      <c r="H1538" s="44">
        <v>1200</v>
      </c>
      <c r="I1538" s="17" t="s">
        <v>448</v>
      </c>
      <c r="J1538">
        <v>1</v>
      </c>
      <c r="K1538">
        <v>10.08</v>
      </c>
      <c r="L1538">
        <v>19</v>
      </c>
      <c r="M1538">
        <v>5</v>
      </c>
      <c r="N1538">
        <v>24</v>
      </c>
      <c r="O1538" t="s">
        <v>631</v>
      </c>
      <c r="P1538" s="35" t="s">
        <v>455</v>
      </c>
      <c r="Q1538">
        <v>4</v>
      </c>
      <c r="R1538">
        <v>52</v>
      </c>
      <c r="S1538" s="21" t="s">
        <v>46</v>
      </c>
      <c r="T1538" t="s">
        <v>465</v>
      </c>
      <c r="U1538">
        <v>7</v>
      </c>
      <c r="V1538">
        <v>7</v>
      </c>
      <c r="W1538">
        <v>7</v>
      </c>
      <c r="AA1538">
        <v>1150</v>
      </c>
      <c r="AB1538" t="s">
        <v>463</v>
      </c>
    </row>
    <row r="1539" spans="1:28" hidden="1" x14ac:dyDescent="0.25">
      <c r="A1539" s="20" t="s">
        <v>355</v>
      </c>
      <c r="B1539" s="14" t="s">
        <v>359</v>
      </c>
      <c r="C1539">
        <v>14</v>
      </c>
      <c r="D1539">
        <v>8</v>
      </c>
      <c r="E1539" s="29" t="str">
        <f>VLOOKUP(U1539, method!$A$1:$B$15, 2, 0)</f>
        <v>留後</v>
      </c>
      <c r="F1539">
        <v>10</v>
      </c>
      <c r="G1539">
        <v>129</v>
      </c>
      <c r="H1539" s="44">
        <v>1200</v>
      </c>
      <c r="I1539" s="19" t="s">
        <v>388</v>
      </c>
      <c r="J1539">
        <v>1</v>
      </c>
      <c r="K1539">
        <v>9.89</v>
      </c>
      <c r="L1539">
        <v>25</v>
      </c>
      <c r="M1539">
        <v>6</v>
      </c>
      <c r="N1539">
        <v>25</v>
      </c>
      <c r="O1539" s="31" t="s">
        <v>435</v>
      </c>
      <c r="P1539" s="35" t="s">
        <v>436</v>
      </c>
      <c r="Q1539">
        <v>3</v>
      </c>
      <c r="R1539">
        <v>74</v>
      </c>
      <c r="S1539" s="16" t="s">
        <v>40</v>
      </c>
      <c r="T1539" t="s">
        <v>456</v>
      </c>
      <c r="U1539">
        <v>12</v>
      </c>
      <c r="V1539">
        <v>12</v>
      </c>
      <c r="W1539">
        <v>8</v>
      </c>
      <c r="AA1539">
        <v>1058</v>
      </c>
      <c r="AB1539" t="s">
        <v>123</v>
      </c>
    </row>
    <row r="1540" spans="1:28" hidden="1" x14ac:dyDescent="0.25">
      <c r="A1540" s="20" t="s">
        <v>355</v>
      </c>
      <c r="B1540" s="14" t="s">
        <v>359</v>
      </c>
      <c r="C1540">
        <v>5.3</v>
      </c>
      <c r="D1540" s="34">
        <v>4</v>
      </c>
      <c r="E1540" s="28" t="str">
        <f>VLOOKUP(U1540, method!$A$1:$B$15, 2, 0)</f>
        <v>中前</v>
      </c>
      <c r="F1540">
        <v>6</v>
      </c>
      <c r="G1540">
        <v>127</v>
      </c>
      <c r="H1540" s="44">
        <v>1200</v>
      </c>
      <c r="I1540" s="20" t="s">
        <v>56</v>
      </c>
      <c r="J1540">
        <v>1</v>
      </c>
      <c r="K1540">
        <v>9.49</v>
      </c>
      <c r="L1540">
        <v>26</v>
      </c>
      <c r="M1540">
        <v>2</v>
      </c>
      <c r="N1540">
        <v>25</v>
      </c>
      <c r="O1540" s="31" t="s">
        <v>435</v>
      </c>
      <c r="P1540" s="35" t="s">
        <v>455</v>
      </c>
      <c r="Q1540">
        <v>3</v>
      </c>
      <c r="R1540">
        <v>75</v>
      </c>
      <c r="S1540" s="16" t="s">
        <v>40</v>
      </c>
      <c r="T1540" s="10" t="s">
        <v>452</v>
      </c>
      <c r="U1540">
        <v>7</v>
      </c>
      <c r="V1540">
        <v>6</v>
      </c>
      <c r="W1540">
        <v>4</v>
      </c>
      <c r="AA1540">
        <v>1046</v>
      </c>
      <c r="AB1540" t="s">
        <v>123</v>
      </c>
    </row>
    <row r="1541" spans="1:28" hidden="1" x14ac:dyDescent="0.25">
      <c r="A1541" s="20" t="s">
        <v>355</v>
      </c>
      <c r="B1541" s="14" t="s">
        <v>359</v>
      </c>
      <c r="C1541">
        <v>6.5</v>
      </c>
      <c r="D1541">
        <v>7</v>
      </c>
      <c r="E1541" s="28" t="str">
        <f>VLOOKUP(U1541, method!$A$1:$B$15, 2, 0)</f>
        <v>中前</v>
      </c>
      <c r="F1541">
        <v>3</v>
      </c>
      <c r="G1541">
        <v>130</v>
      </c>
      <c r="H1541" s="44">
        <v>1200</v>
      </c>
      <c r="I1541" s="20" t="s">
        <v>56</v>
      </c>
      <c r="J1541">
        <v>1</v>
      </c>
      <c r="K1541">
        <v>10.220000000000001</v>
      </c>
      <c r="L1541">
        <v>5</v>
      </c>
      <c r="M1541">
        <v>2</v>
      </c>
      <c r="N1541">
        <v>25</v>
      </c>
      <c r="O1541" s="31" t="s">
        <v>439</v>
      </c>
      <c r="P1541" s="35" t="s">
        <v>455</v>
      </c>
      <c r="Q1541">
        <v>3</v>
      </c>
      <c r="R1541">
        <v>75</v>
      </c>
      <c r="S1541" s="16" t="s">
        <v>40</v>
      </c>
      <c r="T1541" s="10">
        <v>2</v>
      </c>
      <c r="U1541">
        <v>6</v>
      </c>
      <c r="V1541">
        <v>5</v>
      </c>
      <c r="W1541">
        <v>7</v>
      </c>
      <c r="AA1541">
        <v>1038</v>
      </c>
      <c r="AB1541" t="s">
        <v>123</v>
      </c>
    </row>
    <row r="1542" spans="1:28" hidden="1" x14ac:dyDescent="0.25">
      <c r="A1542" s="20" t="s">
        <v>355</v>
      </c>
      <c r="B1542" s="14" t="s">
        <v>359</v>
      </c>
      <c r="C1542">
        <v>8.1</v>
      </c>
      <c r="D1542" s="34">
        <v>5</v>
      </c>
      <c r="E1542" s="27" t="str">
        <f>VLOOKUP(U1542, method!$A$1:$B$15, 2, 0)</f>
        <v>中後</v>
      </c>
      <c r="F1542">
        <v>4</v>
      </c>
      <c r="G1542">
        <v>133</v>
      </c>
      <c r="H1542" s="44">
        <v>1200</v>
      </c>
      <c r="I1542" s="20" t="s">
        <v>56</v>
      </c>
      <c r="J1542">
        <v>1</v>
      </c>
      <c r="K1542">
        <v>9.7899999999999991</v>
      </c>
      <c r="L1542">
        <v>8</v>
      </c>
      <c r="M1542">
        <v>1</v>
      </c>
      <c r="N1542">
        <v>25</v>
      </c>
      <c r="O1542" s="31" t="s">
        <v>439</v>
      </c>
      <c r="P1542" s="35" t="s">
        <v>455</v>
      </c>
      <c r="Q1542">
        <v>3</v>
      </c>
      <c r="R1542">
        <v>75</v>
      </c>
      <c r="S1542" s="16" t="s">
        <v>40</v>
      </c>
      <c r="T1542" s="10" t="s">
        <v>452</v>
      </c>
      <c r="U1542">
        <v>9</v>
      </c>
      <c r="V1542">
        <v>9</v>
      </c>
      <c r="W1542">
        <v>5</v>
      </c>
      <c r="AA1542">
        <v>1038</v>
      </c>
      <c r="AB1542" t="s">
        <v>123</v>
      </c>
    </row>
    <row r="1543" spans="1:28" hidden="1" x14ac:dyDescent="0.25">
      <c r="A1543" s="20" t="s">
        <v>355</v>
      </c>
      <c r="B1543" s="14" t="s">
        <v>359</v>
      </c>
      <c r="C1543">
        <v>5.0999999999999996</v>
      </c>
      <c r="D1543">
        <v>9</v>
      </c>
      <c r="E1543" s="29" t="str">
        <f>VLOOKUP(U1543, method!$A$1:$B$15, 2, 0)</f>
        <v>留後</v>
      </c>
      <c r="F1543">
        <v>6</v>
      </c>
      <c r="G1543">
        <v>132</v>
      </c>
      <c r="H1543" s="44">
        <v>1200</v>
      </c>
      <c r="I1543" s="22" t="s">
        <v>33</v>
      </c>
      <c r="J1543">
        <v>1</v>
      </c>
      <c r="K1543">
        <v>9.9700000000000006</v>
      </c>
      <c r="L1543">
        <v>26</v>
      </c>
      <c r="M1543">
        <v>12</v>
      </c>
      <c r="N1543">
        <v>24</v>
      </c>
      <c r="O1543" s="31" t="s">
        <v>451</v>
      </c>
      <c r="P1543" s="35" t="s">
        <v>455</v>
      </c>
      <c r="Q1543">
        <v>3</v>
      </c>
      <c r="R1543">
        <v>75</v>
      </c>
      <c r="S1543" s="16" t="s">
        <v>40</v>
      </c>
      <c r="T1543" t="s">
        <v>546</v>
      </c>
      <c r="U1543">
        <v>12</v>
      </c>
      <c r="V1543">
        <v>11</v>
      </c>
      <c r="W1543">
        <v>9</v>
      </c>
      <c r="AA1543">
        <v>1037</v>
      </c>
      <c r="AB1543" t="s">
        <v>123</v>
      </c>
    </row>
    <row r="1544" spans="1:28" hidden="1" x14ac:dyDescent="0.25">
      <c r="A1544" s="20" t="s">
        <v>355</v>
      </c>
      <c r="B1544" s="14" t="s">
        <v>359</v>
      </c>
      <c r="C1544">
        <v>13</v>
      </c>
      <c r="D1544" s="33">
        <v>2</v>
      </c>
      <c r="E1544" s="29" t="str">
        <f>VLOOKUP(U1544, method!$A$1:$B$15, 2, 0)</f>
        <v>留後</v>
      </c>
      <c r="F1544">
        <v>2</v>
      </c>
      <c r="G1544">
        <v>131</v>
      </c>
      <c r="H1544" s="44">
        <v>1200</v>
      </c>
      <c r="I1544" s="24" t="s">
        <v>411</v>
      </c>
      <c r="J1544">
        <v>1</v>
      </c>
      <c r="K1544">
        <v>9.7799999999999994</v>
      </c>
      <c r="L1544">
        <v>4</v>
      </c>
      <c r="M1544">
        <v>12</v>
      </c>
      <c r="N1544">
        <v>24</v>
      </c>
      <c r="O1544" s="31" t="s">
        <v>439</v>
      </c>
      <c r="P1544" s="35" t="s">
        <v>455</v>
      </c>
      <c r="Q1544">
        <v>3</v>
      </c>
      <c r="R1544">
        <v>74</v>
      </c>
      <c r="S1544" s="16" t="s">
        <v>40</v>
      </c>
      <c r="T1544" s="10" t="s">
        <v>552</v>
      </c>
      <c r="U1544">
        <v>11</v>
      </c>
      <c r="V1544">
        <v>11</v>
      </c>
      <c r="W1544">
        <v>2</v>
      </c>
      <c r="AA1544">
        <v>1033</v>
      </c>
      <c r="AB1544" t="s">
        <v>123</v>
      </c>
    </row>
    <row r="1545" spans="1:28" hidden="1" x14ac:dyDescent="0.25">
      <c r="A1545" s="20" t="s">
        <v>355</v>
      </c>
      <c r="B1545" s="14" t="s">
        <v>359</v>
      </c>
      <c r="C1545">
        <v>3.1</v>
      </c>
      <c r="D1545" s="33">
        <v>1</v>
      </c>
      <c r="E1545" s="27" t="str">
        <f>VLOOKUP(U1545, method!$A$1:$B$15, 2, 0)</f>
        <v>中後</v>
      </c>
      <c r="F1545">
        <v>2</v>
      </c>
      <c r="G1545">
        <v>125</v>
      </c>
      <c r="H1545" s="44">
        <v>1200</v>
      </c>
      <c r="I1545" s="18" t="s">
        <v>12</v>
      </c>
      <c r="J1545">
        <v>1</v>
      </c>
      <c r="K1545">
        <v>9.65</v>
      </c>
      <c r="L1545">
        <v>16</v>
      </c>
      <c r="M1545">
        <v>10</v>
      </c>
      <c r="N1545">
        <v>24</v>
      </c>
      <c r="O1545" s="30" t="s">
        <v>445</v>
      </c>
      <c r="P1545" s="35" t="s">
        <v>436</v>
      </c>
      <c r="Q1545">
        <v>3</v>
      </c>
      <c r="R1545">
        <v>68</v>
      </c>
      <c r="S1545" s="16" t="s">
        <v>40</v>
      </c>
      <c r="T1545" s="10" t="s">
        <v>613</v>
      </c>
      <c r="U1545">
        <v>9</v>
      </c>
      <c r="V1545">
        <v>8</v>
      </c>
      <c r="W1545">
        <v>1</v>
      </c>
      <c r="AA1545">
        <v>1052</v>
      </c>
      <c r="AB1545" t="s">
        <v>123</v>
      </c>
    </row>
    <row r="1546" spans="1:28" hidden="1" x14ac:dyDescent="0.25">
      <c r="A1546" s="20" t="s">
        <v>355</v>
      </c>
      <c r="B1546" s="14" t="s">
        <v>359</v>
      </c>
      <c r="C1546">
        <v>8.5</v>
      </c>
      <c r="D1546" s="33">
        <v>1</v>
      </c>
      <c r="E1546" s="28" t="str">
        <f>VLOOKUP(U1546, method!$A$1:$B$15, 2, 0)</f>
        <v>中前</v>
      </c>
      <c r="F1546">
        <v>6</v>
      </c>
      <c r="G1546">
        <v>121</v>
      </c>
      <c r="H1546" s="44">
        <v>1200</v>
      </c>
      <c r="I1546" s="20" t="s">
        <v>56</v>
      </c>
      <c r="J1546">
        <v>1</v>
      </c>
      <c r="K1546">
        <v>9.4600000000000009</v>
      </c>
      <c r="L1546">
        <v>26</v>
      </c>
      <c r="M1546">
        <v>6</v>
      </c>
      <c r="N1546">
        <v>24</v>
      </c>
      <c r="O1546" s="31" t="s">
        <v>435</v>
      </c>
      <c r="P1546" s="35" t="s">
        <v>455</v>
      </c>
      <c r="Q1546">
        <v>3</v>
      </c>
      <c r="R1546">
        <v>62</v>
      </c>
      <c r="S1546" s="16" t="s">
        <v>40</v>
      </c>
      <c r="T1546" s="10" t="s">
        <v>597</v>
      </c>
      <c r="U1546">
        <v>5</v>
      </c>
      <c r="V1546">
        <v>5</v>
      </c>
      <c r="W1546">
        <v>1</v>
      </c>
      <c r="AA1546">
        <v>1016</v>
      </c>
      <c r="AB1546" t="s">
        <v>123</v>
      </c>
    </row>
    <row r="1547" spans="1:28" hidden="1" x14ac:dyDescent="0.25">
      <c r="A1547" s="20" t="s">
        <v>355</v>
      </c>
      <c r="B1547" s="14" t="s">
        <v>359</v>
      </c>
      <c r="C1547">
        <v>6.1</v>
      </c>
      <c r="D1547" s="33">
        <v>2</v>
      </c>
      <c r="E1547" s="27" t="str">
        <f>VLOOKUP(U1547, method!$A$1:$B$15, 2, 0)</f>
        <v>中後</v>
      </c>
      <c r="F1547">
        <v>2</v>
      </c>
      <c r="G1547">
        <v>118</v>
      </c>
      <c r="H1547" s="44">
        <v>1200</v>
      </c>
      <c r="I1547" s="15" t="s">
        <v>390</v>
      </c>
      <c r="J1547">
        <v>1</v>
      </c>
      <c r="K1547">
        <v>10.53</v>
      </c>
      <c r="L1547">
        <v>5</v>
      </c>
      <c r="M1547">
        <v>6</v>
      </c>
      <c r="N1547">
        <v>24</v>
      </c>
      <c r="O1547" s="31" t="s">
        <v>439</v>
      </c>
      <c r="P1547" s="36" t="s">
        <v>440</v>
      </c>
      <c r="Q1547">
        <v>3</v>
      </c>
      <c r="R1547">
        <v>60</v>
      </c>
      <c r="S1547" s="16" t="s">
        <v>40</v>
      </c>
      <c r="T1547" s="10" t="s">
        <v>539</v>
      </c>
      <c r="U1547">
        <v>10</v>
      </c>
      <c r="V1547">
        <v>10</v>
      </c>
      <c r="W1547">
        <v>2</v>
      </c>
      <c r="AA1547">
        <v>1008</v>
      </c>
      <c r="AB1547" t="s">
        <v>123</v>
      </c>
    </row>
    <row r="1548" spans="1:28" hidden="1" x14ac:dyDescent="0.25">
      <c r="A1548" s="20" t="s">
        <v>355</v>
      </c>
      <c r="B1548" s="14" t="s">
        <v>359</v>
      </c>
      <c r="C1548">
        <v>12</v>
      </c>
      <c r="D1548" s="33">
        <v>3</v>
      </c>
      <c r="E1548" s="27" t="str">
        <f>VLOOKUP(U1548, method!$A$1:$B$15, 2, 0)</f>
        <v>中後</v>
      </c>
      <c r="F1548">
        <v>10</v>
      </c>
      <c r="G1548">
        <v>115</v>
      </c>
      <c r="H1548" s="44">
        <v>1200</v>
      </c>
      <c r="I1548" s="15" t="s">
        <v>390</v>
      </c>
      <c r="J1548">
        <v>1</v>
      </c>
      <c r="K1548">
        <v>10.54</v>
      </c>
      <c r="L1548">
        <v>8</v>
      </c>
      <c r="M1548">
        <v>5</v>
      </c>
      <c r="N1548">
        <v>24</v>
      </c>
      <c r="O1548" s="30" t="s">
        <v>445</v>
      </c>
      <c r="P1548" s="35" t="s">
        <v>455</v>
      </c>
      <c r="Q1548">
        <v>3</v>
      </c>
      <c r="R1548">
        <v>60</v>
      </c>
      <c r="S1548" s="16" t="s">
        <v>40</v>
      </c>
      <c r="T1548" t="s">
        <v>456</v>
      </c>
      <c r="U1548">
        <v>10</v>
      </c>
      <c r="V1548">
        <v>10</v>
      </c>
      <c r="W1548">
        <v>3</v>
      </c>
      <c r="AA1548">
        <v>1009</v>
      </c>
      <c r="AB1548" t="s">
        <v>123</v>
      </c>
    </row>
    <row r="1549" spans="1:28" hidden="1" x14ac:dyDescent="0.25">
      <c r="A1549" s="20" t="s">
        <v>355</v>
      </c>
      <c r="B1549" s="14" t="s">
        <v>359</v>
      </c>
      <c r="C1549">
        <v>9.1999999999999993</v>
      </c>
      <c r="D1549" s="33">
        <v>2</v>
      </c>
      <c r="E1549" s="28" t="str">
        <f>VLOOKUP(U1549, method!$A$1:$B$15, 2, 0)</f>
        <v>中前</v>
      </c>
      <c r="F1549">
        <v>5</v>
      </c>
      <c r="G1549">
        <v>120</v>
      </c>
      <c r="H1549" s="44">
        <v>1200</v>
      </c>
      <c r="I1549" s="20" t="s">
        <v>56</v>
      </c>
      <c r="J1549">
        <v>1</v>
      </c>
      <c r="K1549">
        <v>10.52</v>
      </c>
      <c r="L1549">
        <v>17</v>
      </c>
      <c r="M1549">
        <v>4</v>
      </c>
      <c r="N1549">
        <v>24</v>
      </c>
      <c r="O1549" s="31" t="s">
        <v>435</v>
      </c>
      <c r="P1549" s="35" t="s">
        <v>455</v>
      </c>
      <c r="Q1549">
        <v>3</v>
      </c>
      <c r="R1549">
        <v>60</v>
      </c>
      <c r="S1549" s="16" t="s">
        <v>40</v>
      </c>
      <c r="T1549" t="s">
        <v>519</v>
      </c>
      <c r="U1549">
        <v>7</v>
      </c>
      <c r="V1549">
        <v>6</v>
      </c>
      <c r="W1549">
        <v>2</v>
      </c>
      <c r="AA1549">
        <v>1007</v>
      </c>
      <c r="AB1549" t="s">
        <v>123</v>
      </c>
    </row>
    <row r="1550" spans="1:28" hidden="1" x14ac:dyDescent="0.25">
      <c r="A1550" s="20" t="s">
        <v>355</v>
      </c>
      <c r="B1550" s="14" t="s">
        <v>359</v>
      </c>
      <c r="C1550">
        <v>17</v>
      </c>
      <c r="D1550" s="34">
        <v>4</v>
      </c>
      <c r="E1550" s="28" t="str">
        <f>VLOOKUP(U1550, method!$A$1:$B$15, 2, 0)</f>
        <v>中前</v>
      </c>
      <c r="F1550">
        <v>5</v>
      </c>
      <c r="G1550">
        <v>117</v>
      </c>
      <c r="H1550" s="44">
        <v>1200</v>
      </c>
      <c r="I1550" s="15" t="s">
        <v>390</v>
      </c>
      <c r="J1550">
        <v>1</v>
      </c>
      <c r="K1550">
        <v>10.23</v>
      </c>
      <c r="L1550">
        <v>13</v>
      </c>
      <c r="M1550">
        <v>3</v>
      </c>
      <c r="N1550">
        <v>24</v>
      </c>
      <c r="O1550" s="31" t="s">
        <v>435</v>
      </c>
      <c r="P1550" s="35" t="s">
        <v>455</v>
      </c>
      <c r="Q1550">
        <v>3</v>
      </c>
      <c r="R1550">
        <v>61</v>
      </c>
      <c r="S1550" s="16" t="s">
        <v>40</v>
      </c>
      <c r="T1550" t="s">
        <v>456</v>
      </c>
      <c r="U1550">
        <v>6</v>
      </c>
      <c r="V1550">
        <v>6</v>
      </c>
      <c r="W1550">
        <v>4</v>
      </c>
      <c r="AA1550">
        <v>1019</v>
      </c>
      <c r="AB1550" t="s">
        <v>123</v>
      </c>
    </row>
    <row r="1551" spans="1:28" hidden="1" x14ac:dyDescent="0.25">
      <c r="A1551" s="20" t="s">
        <v>355</v>
      </c>
      <c r="B1551" s="14" t="s">
        <v>359</v>
      </c>
      <c r="C1551">
        <v>19</v>
      </c>
      <c r="D1551" s="34">
        <v>5</v>
      </c>
      <c r="E1551" s="27" t="str">
        <f>VLOOKUP(U1551, method!$A$1:$B$15, 2, 0)</f>
        <v>中後</v>
      </c>
      <c r="F1551">
        <v>6</v>
      </c>
      <c r="G1551">
        <v>122</v>
      </c>
      <c r="H1551" s="44">
        <v>1200</v>
      </c>
      <c r="I1551" s="15" t="s">
        <v>390</v>
      </c>
      <c r="J1551">
        <v>1</v>
      </c>
      <c r="K1551">
        <v>10.72</v>
      </c>
      <c r="L1551">
        <v>15</v>
      </c>
      <c r="M1551">
        <v>2</v>
      </c>
      <c r="N1551">
        <v>24</v>
      </c>
      <c r="O1551" s="31" t="s">
        <v>435</v>
      </c>
      <c r="P1551" s="35" t="s">
        <v>455</v>
      </c>
      <c r="Q1551">
        <v>3</v>
      </c>
      <c r="R1551">
        <v>62</v>
      </c>
      <c r="S1551" s="16" t="s">
        <v>40</v>
      </c>
      <c r="T1551" s="10" t="s">
        <v>526</v>
      </c>
      <c r="U1551">
        <v>8</v>
      </c>
      <c r="V1551">
        <v>8</v>
      </c>
      <c r="W1551">
        <v>5</v>
      </c>
      <c r="AA1551">
        <v>1040</v>
      </c>
      <c r="AB1551" t="s">
        <v>123</v>
      </c>
    </row>
    <row r="1552" spans="1:28" hidden="1" x14ac:dyDescent="0.25">
      <c r="A1552" s="20" t="s">
        <v>355</v>
      </c>
      <c r="B1552" s="14" t="s">
        <v>359</v>
      </c>
      <c r="C1552">
        <v>34</v>
      </c>
      <c r="D1552">
        <v>6</v>
      </c>
      <c r="E1552" s="27" t="str">
        <f>VLOOKUP(U1552, method!$A$1:$B$15, 2, 0)</f>
        <v>中後</v>
      </c>
      <c r="F1552">
        <v>7</v>
      </c>
      <c r="G1552">
        <v>120</v>
      </c>
      <c r="H1552" s="46">
        <v>1000</v>
      </c>
      <c r="I1552" s="15" t="s">
        <v>390</v>
      </c>
      <c r="J1552">
        <v>0</v>
      </c>
      <c r="K1552">
        <v>57.91</v>
      </c>
      <c r="L1552">
        <v>7</v>
      </c>
      <c r="M1552">
        <v>1</v>
      </c>
      <c r="N1552">
        <v>24</v>
      </c>
      <c r="O1552" t="s">
        <v>469</v>
      </c>
      <c r="P1552" s="35" t="s">
        <v>455</v>
      </c>
      <c r="Q1552">
        <v>3</v>
      </c>
      <c r="R1552">
        <v>64</v>
      </c>
      <c r="S1552" s="16" t="s">
        <v>40</v>
      </c>
      <c r="T1552" s="10" t="s">
        <v>442</v>
      </c>
      <c r="U1552">
        <v>9</v>
      </c>
      <c r="V1552">
        <v>9</v>
      </c>
      <c r="W1552">
        <v>6</v>
      </c>
      <c r="AA1552">
        <v>1026</v>
      </c>
      <c r="AB1552" t="s">
        <v>123</v>
      </c>
    </row>
    <row r="1553" spans="1:28" hidden="1" x14ac:dyDescent="0.25">
      <c r="A1553" s="20" t="s">
        <v>355</v>
      </c>
      <c r="B1553" s="14" t="s">
        <v>359</v>
      </c>
      <c r="C1553">
        <v>12</v>
      </c>
      <c r="D1553">
        <v>8</v>
      </c>
      <c r="E1553" s="28" t="str">
        <f>VLOOKUP(U1553, method!$A$1:$B$15, 2, 0)</f>
        <v>中前</v>
      </c>
      <c r="F1553">
        <v>1</v>
      </c>
      <c r="G1553">
        <v>121</v>
      </c>
      <c r="H1553" s="46">
        <v>1000</v>
      </c>
      <c r="I1553" s="19" t="s">
        <v>388</v>
      </c>
      <c r="J1553">
        <v>0</v>
      </c>
      <c r="K1553">
        <v>57.48</v>
      </c>
      <c r="L1553">
        <v>15</v>
      </c>
      <c r="M1553">
        <v>11</v>
      </c>
      <c r="N1553">
        <v>23</v>
      </c>
      <c r="O1553" s="30" t="s">
        <v>445</v>
      </c>
      <c r="P1553" s="35" t="s">
        <v>455</v>
      </c>
      <c r="Q1553">
        <v>3</v>
      </c>
      <c r="R1553">
        <v>66</v>
      </c>
      <c r="S1553" s="16" t="s">
        <v>40</v>
      </c>
      <c r="T1553" t="s">
        <v>546</v>
      </c>
      <c r="U1553">
        <v>7</v>
      </c>
      <c r="V1553">
        <v>8</v>
      </c>
      <c r="W1553">
        <v>8</v>
      </c>
      <c r="AA1553">
        <v>1017</v>
      </c>
      <c r="AB1553" t="s">
        <v>123</v>
      </c>
    </row>
    <row r="1554" spans="1:28" hidden="1" x14ac:dyDescent="0.25">
      <c r="A1554" s="20" t="s">
        <v>355</v>
      </c>
      <c r="B1554" s="14" t="s">
        <v>359</v>
      </c>
      <c r="C1554">
        <v>50</v>
      </c>
      <c r="D1554">
        <v>7</v>
      </c>
      <c r="E1554" s="27" t="str">
        <f>VLOOKUP(U1554, method!$A$1:$B$15, 2, 0)</f>
        <v>中後</v>
      </c>
      <c r="F1554">
        <v>9</v>
      </c>
      <c r="G1554">
        <v>122</v>
      </c>
      <c r="H1554" s="44">
        <v>1200</v>
      </c>
      <c r="I1554" s="19" t="s">
        <v>388</v>
      </c>
      <c r="J1554">
        <v>1</v>
      </c>
      <c r="K1554">
        <v>10.92</v>
      </c>
      <c r="L1554">
        <v>29</v>
      </c>
      <c r="M1554">
        <v>10</v>
      </c>
      <c r="N1554">
        <v>23</v>
      </c>
      <c r="O1554" s="31" t="s">
        <v>435</v>
      </c>
      <c r="P1554" s="35" t="s">
        <v>455</v>
      </c>
      <c r="Q1554">
        <v>3</v>
      </c>
      <c r="R1554">
        <v>67</v>
      </c>
      <c r="S1554" s="16" t="s">
        <v>40</v>
      </c>
      <c r="T1554" s="10" t="s">
        <v>442</v>
      </c>
      <c r="U1554">
        <v>9</v>
      </c>
      <c r="V1554">
        <v>8</v>
      </c>
      <c r="W1554">
        <v>7</v>
      </c>
      <c r="AA1554">
        <v>1025</v>
      </c>
      <c r="AB1554" t="s">
        <v>1820</v>
      </c>
    </row>
    <row r="1555" spans="1:28" hidden="1" x14ac:dyDescent="0.25">
      <c r="A1555" s="20" t="s">
        <v>355</v>
      </c>
      <c r="B1555" s="14" t="s">
        <v>359</v>
      </c>
      <c r="C1555">
        <v>67</v>
      </c>
      <c r="D1555">
        <v>6</v>
      </c>
      <c r="E1555" s="27" t="str">
        <f>VLOOKUP(U1555, method!$A$1:$B$15, 2, 0)</f>
        <v>中後</v>
      </c>
      <c r="F1555">
        <v>2</v>
      </c>
      <c r="G1555">
        <v>122</v>
      </c>
      <c r="H1555" s="46">
        <v>1000</v>
      </c>
      <c r="I1555" s="16" t="s">
        <v>140</v>
      </c>
      <c r="J1555">
        <v>0</v>
      </c>
      <c r="K1555">
        <v>56.96</v>
      </c>
      <c r="L1555">
        <v>4</v>
      </c>
      <c r="M1555">
        <v>10</v>
      </c>
      <c r="N1555">
        <v>23</v>
      </c>
      <c r="O1555" s="31" t="s">
        <v>451</v>
      </c>
      <c r="P1555" s="35" t="s">
        <v>436</v>
      </c>
      <c r="Q1555">
        <v>3</v>
      </c>
      <c r="R1555">
        <v>67</v>
      </c>
      <c r="S1555" s="16" t="s">
        <v>40</v>
      </c>
      <c r="T1555" t="s">
        <v>495</v>
      </c>
      <c r="U1555">
        <v>9</v>
      </c>
      <c r="V1555">
        <v>9</v>
      </c>
      <c r="W1555">
        <v>6</v>
      </c>
      <c r="AA1555">
        <v>1029</v>
      </c>
      <c r="AB1555" t="s">
        <v>596</v>
      </c>
    </row>
    <row r="1556" spans="1:28" hidden="1" x14ac:dyDescent="0.25">
      <c r="A1556" s="20" t="s">
        <v>355</v>
      </c>
      <c r="B1556" s="15" t="s">
        <v>362</v>
      </c>
      <c r="C1556">
        <v>42</v>
      </c>
      <c r="D1556">
        <v>12</v>
      </c>
      <c r="E1556" s="26" t="str">
        <f>VLOOKUP(U1556, method!$A$1:$B$15, 2, 0)</f>
        <v>放頭</v>
      </c>
      <c r="F1556">
        <v>9</v>
      </c>
      <c r="G1556">
        <v>127</v>
      </c>
      <c r="H1556" s="46">
        <v>1400</v>
      </c>
      <c r="I1556" s="15" t="s">
        <v>441</v>
      </c>
      <c r="J1556">
        <v>1</v>
      </c>
      <c r="K1556">
        <v>22.8</v>
      </c>
      <c r="L1556">
        <v>28</v>
      </c>
      <c r="M1556">
        <v>6</v>
      </c>
      <c r="N1556">
        <v>25</v>
      </c>
      <c r="O1556" t="s">
        <v>551</v>
      </c>
      <c r="P1556" s="35" t="s">
        <v>455</v>
      </c>
      <c r="Q1556">
        <v>3</v>
      </c>
      <c r="R1556">
        <v>74</v>
      </c>
      <c r="S1556" s="18" t="s">
        <v>95</v>
      </c>
      <c r="T1556" t="s">
        <v>465</v>
      </c>
      <c r="U1556">
        <v>2</v>
      </c>
      <c r="V1556">
        <v>4</v>
      </c>
      <c r="W1556">
        <v>4</v>
      </c>
      <c r="X1556">
        <v>12</v>
      </c>
      <c r="AA1556">
        <v>1094</v>
      </c>
      <c r="AB1556" t="s">
        <v>16</v>
      </c>
    </row>
    <row r="1557" spans="1:28" hidden="1" x14ac:dyDescent="0.25">
      <c r="A1557" s="20" t="s">
        <v>355</v>
      </c>
      <c r="B1557" s="15" t="s">
        <v>362</v>
      </c>
      <c r="C1557">
        <v>67</v>
      </c>
      <c r="D1557">
        <v>11</v>
      </c>
      <c r="E1557" s="29" t="str">
        <f>VLOOKUP(U1557, method!$A$1:$B$15, 2, 0)</f>
        <v>留後</v>
      </c>
      <c r="F1557">
        <v>9</v>
      </c>
      <c r="G1557">
        <v>126</v>
      </c>
      <c r="H1557" s="44">
        <v>1200</v>
      </c>
      <c r="I1557" s="15" t="s">
        <v>441</v>
      </c>
      <c r="J1557">
        <v>1</v>
      </c>
      <c r="K1557">
        <v>9.8000000000000007</v>
      </c>
      <c r="L1557">
        <v>8</v>
      </c>
      <c r="M1557">
        <v>6</v>
      </c>
      <c r="N1557">
        <v>25</v>
      </c>
      <c r="O1557" t="s">
        <v>532</v>
      </c>
      <c r="P1557" s="35" t="s">
        <v>436</v>
      </c>
      <c r="Q1557">
        <v>3</v>
      </c>
      <c r="R1557">
        <v>76</v>
      </c>
      <c r="S1557" s="18" t="s">
        <v>95</v>
      </c>
      <c r="T1557" t="s">
        <v>546</v>
      </c>
      <c r="U1557">
        <v>11</v>
      </c>
      <c r="V1557">
        <v>12</v>
      </c>
      <c r="W1557">
        <v>11</v>
      </c>
      <c r="AA1557">
        <v>1099</v>
      </c>
      <c r="AB1557" t="s">
        <v>16</v>
      </c>
    </row>
    <row r="1558" spans="1:28" hidden="1" x14ac:dyDescent="0.25">
      <c r="A1558" s="20" t="s">
        <v>355</v>
      </c>
      <c r="B1558" s="15" t="s">
        <v>362</v>
      </c>
      <c r="C1558">
        <v>25</v>
      </c>
      <c r="D1558">
        <v>7</v>
      </c>
      <c r="E1558" s="27" t="str">
        <f>VLOOKUP(U1558, method!$A$1:$B$15, 2, 0)</f>
        <v>中後</v>
      </c>
      <c r="F1558">
        <v>6</v>
      </c>
      <c r="G1558">
        <v>128</v>
      </c>
      <c r="H1558" s="44">
        <v>1200</v>
      </c>
      <c r="I1558" s="15" t="s">
        <v>441</v>
      </c>
      <c r="J1558">
        <v>1</v>
      </c>
      <c r="K1558">
        <v>10.09</v>
      </c>
      <c r="L1558">
        <v>21</v>
      </c>
      <c r="M1558">
        <v>5</v>
      </c>
      <c r="N1558">
        <v>25</v>
      </c>
      <c r="O1558" s="31" t="s">
        <v>435</v>
      </c>
      <c r="P1558" s="35" t="s">
        <v>436</v>
      </c>
      <c r="Q1558">
        <v>3</v>
      </c>
      <c r="R1558">
        <v>78</v>
      </c>
      <c r="S1558" s="18" t="s">
        <v>95</v>
      </c>
      <c r="T1558">
        <v>3</v>
      </c>
      <c r="U1558">
        <v>8</v>
      </c>
      <c r="V1558">
        <v>7</v>
      </c>
      <c r="W1558">
        <v>7</v>
      </c>
      <c r="AA1558">
        <v>1086</v>
      </c>
      <c r="AB1558" t="s">
        <v>867</v>
      </c>
    </row>
    <row r="1559" spans="1:28" hidden="1" x14ac:dyDescent="0.25">
      <c r="A1559" s="20" t="s">
        <v>355</v>
      </c>
      <c r="B1559" s="15" t="s">
        <v>362</v>
      </c>
      <c r="C1559">
        <v>10</v>
      </c>
      <c r="D1559">
        <v>7</v>
      </c>
      <c r="E1559" s="28" t="str">
        <f>VLOOKUP(U1559, method!$A$1:$B$15, 2, 0)</f>
        <v>中前</v>
      </c>
      <c r="F1559">
        <v>6</v>
      </c>
      <c r="G1559">
        <v>128</v>
      </c>
      <c r="H1559" s="44">
        <v>1200</v>
      </c>
      <c r="I1559" s="15" t="s">
        <v>441</v>
      </c>
      <c r="J1559">
        <v>1</v>
      </c>
      <c r="K1559">
        <v>9.6999999999999993</v>
      </c>
      <c r="L1559">
        <v>23</v>
      </c>
      <c r="M1559">
        <v>4</v>
      </c>
      <c r="N1559">
        <v>25</v>
      </c>
      <c r="O1559" s="31" t="s">
        <v>435</v>
      </c>
      <c r="P1559" s="35" t="s">
        <v>455</v>
      </c>
      <c r="Q1559">
        <v>3</v>
      </c>
      <c r="R1559">
        <v>79</v>
      </c>
      <c r="S1559" s="18" t="s">
        <v>95</v>
      </c>
      <c r="T1559" s="10" t="s">
        <v>442</v>
      </c>
      <c r="U1559">
        <v>5</v>
      </c>
      <c r="V1559">
        <v>5</v>
      </c>
      <c r="W1559">
        <v>7</v>
      </c>
      <c r="AA1559">
        <v>1110</v>
      </c>
      <c r="AB1559" t="s">
        <v>30</v>
      </c>
    </row>
    <row r="1560" spans="1:28" hidden="1" x14ac:dyDescent="0.25">
      <c r="A1560" s="20" t="s">
        <v>355</v>
      </c>
      <c r="B1560" s="15" t="s">
        <v>362</v>
      </c>
      <c r="C1560">
        <v>23</v>
      </c>
      <c r="D1560" s="33">
        <v>3</v>
      </c>
      <c r="E1560" s="29" t="str">
        <f>VLOOKUP(U1560, method!$A$1:$B$15, 2, 0)</f>
        <v>留後</v>
      </c>
      <c r="F1560">
        <v>11</v>
      </c>
      <c r="G1560">
        <v>128</v>
      </c>
      <c r="H1560" s="44">
        <v>1200</v>
      </c>
      <c r="I1560" s="15" t="s">
        <v>441</v>
      </c>
      <c r="J1560">
        <v>1</v>
      </c>
      <c r="K1560">
        <v>9.66</v>
      </c>
      <c r="L1560">
        <v>9</v>
      </c>
      <c r="M1560">
        <v>4</v>
      </c>
      <c r="N1560">
        <v>25</v>
      </c>
      <c r="O1560" s="31" t="s">
        <v>439</v>
      </c>
      <c r="P1560" s="35" t="s">
        <v>436</v>
      </c>
      <c r="Q1560">
        <v>3</v>
      </c>
      <c r="R1560">
        <v>79</v>
      </c>
      <c r="S1560" s="18" t="s">
        <v>95</v>
      </c>
      <c r="T1560" s="10" t="s">
        <v>526</v>
      </c>
      <c r="U1560">
        <v>11</v>
      </c>
      <c r="V1560">
        <v>11</v>
      </c>
      <c r="W1560">
        <v>3</v>
      </c>
      <c r="AA1560">
        <v>1103</v>
      </c>
      <c r="AB1560" t="s">
        <v>30</v>
      </c>
    </row>
    <row r="1561" spans="1:28" hidden="1" x14ac:dyDescent="0.25">
      <c r="A1561" s="20" t="s">
        <v>355</v>
      </c>
      <c r="B1561" s="15" t="s">
        <v>362</v>
      </c>
      <c r="C1561">
        <v>31</v>
      </c>
      <c r="D1561" s="34">
        <v>4</v>
      </c>
      <c r="E1561" s="26" t="str">
        <f>VLOOKUP(U1561, method!$A$1:$B$15, 2, 0)</f>
        <v>放頭</v>
      </c>
      <c r="F1561">
        <v>12</v>
      </c>
      <c r="G1561">
        <v>127</v>
      </c>
      <c r="H1561" s="44">
        <v>1200</v>
      </c>
      <c r="I1561" s="15" t="s">
        <v>441</v>
      </c>
      <c r="J1561">
        <v>1</v>
      </c>
      <c r="K1561">
        <v>9.8699999999999992</v>
      </c>
      <c r="L1561">
        <v>19</v>
      </c>
      <c r="M1561">
        <v>3</v>
      </c>
      <c r="N1561">
        <v>25</v>
      </c>
      <c r="O1561" s="30" t="s">
        <v>445</v>
      </c>
      <c r="P1561" s="35" t="s">
        <v>436</v>
      </c>
      <c r="Q1561">
        <v>3</v>
      </c>
      <c r="R1561">
        <v>79</v>
      </c>
      <c r="S1561" s="18" t="s">
        <v>95</v>
      </c>
      <c r="T1561" s="10" t="s">
        <v>526</v>
      </c>
      <c r="U1561">
        <v>1</v>
      </c>
      <c r="V1561">
        <v>1</v>
      </c>
      <c r="W1561">
        <v>4</v>
      </c>
      <c r="AA1561">
        <v>1101</v>
      </c>
      <c r="AB1561" t="s">
        <v>30</v>
      </c>
    </row>
    <row r="1562" spans="1:28" hidden="1" x14ac:dyDescent="0.25">
      <c r="A1562" s="20" t="s">
        <v>355</v>
      </c>
      <c r="B1562" s="15" t="s">
        <v>362</v>
      </c>
      <c r="C1562">
        <v>12</v>
      </c>
      <c r="D1562" s="33">
        <v>3</v>
      </c>
      <c r="E1562" s="26" t="str">
        <f>VLOOKUP(U1562, method!$A$1:$B$15, 2, 0)</f>
        <v>放頭</v>
      </c>
      <c r="F1562">
        <v>2</v>
      </c>
      <c r="G1562">
        <v>134</v>
      </c>
      <c r="H1562" s="44">
        <v>1200</v>
      </c>
      <c r="I1562" s="16" t="s">
        <v>71</v>
      </c>
      <c r="J1562">
        <v>1</v>
      </c>
      <c r="K1562">
        <v>9.83</v>
      </c>
      <c r="L1562">
        <v>5</v>
      </c>
      <c r="M1562">
        <v>3</v>
      </c>
      <c r="N1562">
        <v>25</v>
      </c>
      <c r="O1562" s="31" t="s">
        <v>451</v>
      </c>
      <c r="P1562" s="35" t="s">
        <v>455</v>
      </c>
      <c r="Q1562">
        <v>3</v>
      </c>
      <c r="R1562">
        <v>77</v>
      </c>
      <c r="S1562" s="18" t="s">
        <v>95</v>
      </c>
      <c r="T1562" s="10" t="s">
        <v>488</v>
      </c>
      <c r="U1562">
        <v>3</v>
      </c>
      <c r="V1562">
        <v>3</v>
      </c>
      <c r="W1562">
        <v>3</v>
      </c>
      <c r="AA1562">
        <v>1102</v>
      </c>
      <c r="AB1562" t="s">
        <v>30</v>
      </c>
    </row>
    <row r="1563" spans="1:28" hidden="1" x14ac:dyDescent="0.25">
      <c r="A1563" s="20" t="s">
        <v>355</v>
      </c>
      <c r="B1563" s="15" t="s">
        <v>362</v>
      </c>
      <c r="C1563">
        <v>10</v>
      </c>
      <c r="D1563">
        <v>9</v>
      </c>
      <c r="E1563" s="27" t="str">
        <f>VLOOKUP(U1563, method!$A$1:$B$15, 2, 0)</f>
        <v>中後</v>
      </c>
      <c r="F1563">
        <v>4</v>
      </c>
      <c r="G1563">
        <v>130</v>
      </c>
      <c r="H1563" s="44">
        <v>1200</v>
      </c>
      <c r="I1563" s="14" t="s">
        <v>398</v>
      </c>
      <c r="J1563">
        <v>1</v>
      </c>
      <c r="K1563">
        <v>10.220000000000001</v>
      </c>
      <c r="L1563">
        <v>22</v>
      </c>
      <c r="M1563">
        <v>1</v>
      </c>
      <c r="N1563">
        <v>25</v>
      </c>
      <c r="O1563" s="31" t="s">
        <v>435</v>
      </c>
      <c r="P1563" s="35" t="s">
        <v>455</v>
      </c>
      <c r="Q1563">
        <v>3</v>
      </c>
      <c r="R1563">
        <v>77</v>
      </c>
      <c r="S1563" s="18" t="s">
        <v>95</v>
      </c>
      <c r="T1563" t="s">
        <v>495</v>
      </c>
      <c r="U1563">
        <v>8</v>
      </c>
      <c r="V1563">
        <v>11</v>
      </c>
      <c r="W1563">
        <v>9</v>
      </c>
      <c r="AA1563">
        <v>1121</v>
      </c>
      <c r="AB1563" t="s">
        <v>30</v>
      </c>
    </row>
    <row r="1564" spans="1:28" hidden="1" x14ac:dyDescent="0.25">
      <c r="A1564" s="20" t="s">
        <v>355</v>
      </c>
      <c r="B1564" s="15" t="s">
        <v>362</v>
      </c>
      <c r="C1564">
        <v>46</v>
      </c>
      <c r="D1564">
        <v>9</v>
      </c>
      <c r="E1564" s="27" t="str">
        <f>VLOOKUP(U1564, method!$A$1:$B$15, 2, 0)</f>
        <v>中後</v>
      </c>
      <c r="F1564">
        <v>9</v>
      </c>
      <c r="G1564">
        <v>134</v>
      </c>
      <c r="H1564" s="44">
        <v>1200</v>
      </c>
      <c r="I1564" s="20" t="s">
        <v>56</v>
      </c>
      <c r="J1564">
        <v>1</v>
      </c>
      <c r="K1564">
        <v>10.220000000000001</v>
      </c>
      <c r="L1564">
        <v>4</v>
      </c>
      <c r="M1564">
        <v>12</v>
      </c>
      <c r="N1564">
        <v>24</v>
      </c>
      <c r="O1564" s="31" t="s">
        <v>439</v>
      </c>
      <c r="P1564" s="35" t="s">
        <v>455</v>
      </c>
      <c r="Q1564">
        <v>3</v>
      </c>
      <c r="R1564">
        <v>77</v>
      </c>
      <c r="S1564" s="18" t="s">
        <v>95</v>
      </c>
      <c r="T1564" t="s">
        <v>558</v>
      </c>
      <c r="U1564">
        <v>10</v>
      </c>
      <c r="V1564">
        <v>9</v>
      </c>
      <c r="W1564">
        <v>9</v>
      </c>
      <c r="AA1564">
        <v>1115</v>
      </c>
      <c r="AB1564" t="s">
        <v>30</v>
      </c>
    </row>
    <row r="1565" spans="1:28" hidden="1" x14ac:dyDescent="0.25">
      <c r="A1565" s="20" t="s">
        <v>355</v>
      </c>
      <c r="B1565" s="15" t="s">
        <v>362</v>
      </c>
      <c r="C1565">
        <v>5.3</v>
      </c>
      <c r="D1565" s="33">
        <v>1</v>
      </c>
      <c r="E1565" s="27" t="str">
        <f>VLOOKUP(U1565, method!$A$1:$B$15, 2, 0)</f>
        <v>中後</v>
      </c>
      <c r="F1565">
        <v>3</v>
      </c>
      <c r="G1565">
        <v>131</v>
      </c>
      <c r="H1565" s="44">
        <v>1200</v>
      </c>
      <c r="I1565" s="22" t="s">
        <v>33</v>
      </c>
      <c r="J1565">
        <v>1</v>
      </c>
      <c r="K1565">
        <v>9.67</v>
      </c>
      <c r="L1565">
        <v>30</v>
      </c>
      <c r="M1565">
        <v>10</v>
      </c>
      <c r="N1565">
        <v>24</v>
      </c>
      <c r="O1565" s="31" t="s">
        <v>451</v>
      </c>
      <c r="P1565" s="35" t="s">
        <v>455</v>
      </c>
      <c r="Q1565">
        <v>3</v>
      </c>
      <c r="R1565">
        <v>71</v>
      </c>
      <c r="S1565" s="18" t="s">
        <v>95</v>
      </c>
      <c r="T1565" s="10" t="s">
        <v>539</v>
      </c>
      <c r="U1565">
        <v>8</v>
      </c>
      <c r="V1565">
        <v>8</v>
      </c>
      <c r="W1565">
        <v>1</v>
      </c>
      <c r="AA1565">
        <v>1110</v>
      </c>
      <c r="AB1565" t="s">
        <v>30</v>
      </c>
    </row>
    <row r="1566" spans="1:28" hidden="1" x14ac:dyDescent="0.25">
      <c r="A1566" s="20" t="s">
        <v>355</v>
      </c>
      <c r="B1566" s="15" t="s">
        <v>362</v>
      </c>
      <c r="C1566">
        <v>22</v>
      </c>
      <c r="D1566">
        <v>8</v>
      </c>
      <c r="E1566" s="26" t="str">
        <f>VLOOKUP(U1566, method!$A$1:$B$15, 2, 0)</f>
        <v>放頭</v>
      </c>
      <c r="F1566">
        <v>11</v>
      </c>
      <c r="G1566">
        <v>123</v>
      </c>
      <c r="H1566" s="44">
        <v>1200</v>
      </c>
      <c r="I1566" s="15" t="s">
        <v>441</v>
      </c>
      <c r="J1566">
        <v>1</v>
      </c>
      <c r="K1566">
        <v>10.01</v>
      </c>
      <c r="L1566">
        <v>16</v>
      </c>
      <c r="M1566">
        <v>10</v>
      </c>
      <c r="N1566">
        <v>24</v>
      </c>
      <c r="O1566" s="30" t="s">
        <v>445</v>
      </c>
      <c r="P1566" s="35" t="s">
        <v>436</v>
      </c>
      <c r="Q1566">
        <v>3</v>
      </c>
      <c r="R1566">
        <v>73</v>
      </c>
      <c r="S1566" s="18" t="s">
        <v>95</v>
      </c>
      <c r="T1566" s="10" t="s">
        <v>442</v>
      </c>
      <c r="U1566">
        <v>1</v>
      </c>
      <c r="V1566">
        <v>1</v>
      </c>
      <c r="W1566">
        <v>8</v>
      </c>
      <c r="AA1566">
        <v>1097</v>
      </c>
      <c r="AB1566" t="s">
        <v>30</v>
      </c>
    </row>
    <row r="1567" spans="1:28" hidden="1" x14ac:dyDescent="0.25">
      <c r="A1567" s="20" t="s">
        <v>355</v>
      </c>
      <c r="B1567" s="15" t="s">
        <v>362</v>
      </c>
      <c r="C1567">
        <v>27</v>
      </c>
      <c r="D1567" s="34">
        <v>4</v>
      </c>
      <c r="E1567" s="28" t="str">
        <f>VLOOKUP(U1567, method!$A$1:$B$15, 2, 0)</f>
        <v>中前</v>
      </c>
      <c r="F1567">
        <v>1</v>
      </c>
      <c r="G1567">
        <v>127</v>
      </c>
      <c r="H1567" s="44">
        <v>1200</v>
      </c>
      <c r="I1567" s="22" t="s">
        <v>33</v>
      </c>
      <c r="J1567">
        <v>1</v>
      </c>
      <c r="K1567">
        <v>9.82</v>
      </c>
      <c r="L1567">
        <v>22</v>
      </c>
      <c r="M1567">
        <v>9</v>
      </c>
      <c r="N1567">
        <v>24</v>
      </c>
      <c r="O1567" t="s">
        <v>469</v>
      </c>
      <c r="P1567" s="36" t="s">
        <v>479</v>
      </c>
      <c r="Q1567">
        <v>3</v>
      </c>
      <c r="R1567">
        <v>73</v>
      </c>
      <c r="S1567" s="18" t="s">
        <v>95</v>
      </c>
      <c r="T1567" s="10">
        <v>1</v>
      </c>
      <c r="U1567">
        <v>5</v>
      </c>
      <c r="V1567">
        <v>5</v>
      </c>
      <c r="W1567">
        <v>4</v>
      </c>
      <c r="AA1567">
        <v>1090</v>
      </c>
      <c r="AB1567" t="s">
        <v>30</v>
      </c>
    </row>
    <row r="1568" spans="1:28" hidden="1" x14ac:dyDescent="0.25">
      <c r="A1568" s="20" t="s">
        <v>355</v>
      </c>
      <c r="B1568" s="15" t="s">
        <v>362</v>
      </c>
      <c r="C1568">
        <v>10</v>
      </c>
      <c r="D1568">
        <v>8</v>
      </c>
      <c r="E1568" s="27" t="str">
        <f>VLOOKUP(U1568, method!$A$1:$B$15, 2, 0)</f>
        <v>中後</v>
      </c>
      <c r="F1568">
        <v>3</v>
      </c>
      <c r="G1568">
        <v>125</v>
      </c>
      <c r="H1568" s="44">
        <v>1200</v>
      </c>
      <c r="I1568" s="15" t="s">
        <v>441</v>
      </c>
      <c r="J1568">
        <v>1</v>
      </c>
      <c r="K1568">
        <v>11.54</v>
      </c>
      <c r="L1568">
        <v>11</v>
      </c>
      <c r="M1568">
        <v>9</v>
      </c>
      <c r="N1568">
        <v>24</v>
      </c>
      <c r="O1568" s="31" t="s">
        <v>439</v>
      </c>
      <c r="P1568" s="35" t="s">
        <v>455</v>
      </c>
      <c r="Q1568">
        <v>3</v>
      </c>
      <c r="R1568">
        <v>74</v>
      </c>
      <c r="S1568" s="18" t="s">
        <v>95</v>
      </c>
      <c r="T1568" t="s">
        <v>558</v>
      </c>
      <c r="U1568">
        <v>10</v>
      </c>
      <c r="V1568">
        <v>10</v>
      </c>
      <c r="W1568">
        <v>8</v>
      </c>
      <c r="AA1568">
        <v>1098</v>
      </c>
      <c r="AB1568" t="s">
        <v>30</v>
      </c>
    </row>
    <row r="1569" spans="1:28" hidden="1" x14ac:dyDescent="0.25">
      <c r="A1569" s="20" t="s">
        <v>355</v>
      </c>
      <c r="B1569" s="15" t="s">
        <v>362</v>
      </c>
      <c r="C1569">
        <v>24</v>
      </c>
      <c r="D1569" s="34">
        <v>5</v>
      </c>
      <c r="E1569" s="27" t="str">
        <f>VLOOKUP(U1569, method!$A$1:$B$15, 2, 0)</f>
        <v>中後</v>
      </c>
      <c r="F1569">
        <v>5</v>
      </c>
      <c r="G1569">
        <v>127</v>
      </c>
      <c r="H1569" s="46">
        <v>1000</v>
      </c>
      <c r="I1569" s="14" t="s">
        <v>398</v>
      </c>
      <c r="J1569">
        <v>0</v>
      </c>
      <c r="K1569">
        <v>56.86</v>
      </c>
      <c r="L1569">
        <v>10</v>
      </c>
      <c r="M1569">
        <v>7</v>
      </c>
      <c r="N1569">
        <v>24</v>
      </c>
      <c r="O1569" s="30" t="s">
        <v>445</v>
      </c>
      <c r="P1569" s="35" t="s">
        <v>436</v>
      </c>
      <c r="Q1569">
        <v>3</v>
      </c>
      <c r="R1569">
        <v>75</v>
      </c>
      <c r="S1569" s="18" t="s">
        <v>95</v>
      </c>
      <c r="T1569" s="10" t="s">
        <v>498</v>
      </c>
      <c r="U1569">
        <v>8</v>
      </c>
      <c r="V1569">
        <v>7</v>
      </c>
      <c r="W1569">
        <v>5</v>
      </c>
      <c r="AA1569">
        <v>1105</v>
      </c>
      <c r="AB1569" t="s">
        <v>863</v>
      </c>
    </row>
    <row r="1570" spans="1:28" hidden="1" x14ac:dyDescent="0.25">
      <c r="A1570" s="20" t="s">
        <v>355</v>
      </c>
      <c r="B1570" s="15" t="s">
        <v>362</v>
      </c>
      <c r="C1570">
        <v>20</v>
      </c>
      <c r="D1570">
        <v>6</v>
      </c>
      <c r="E1570" s="27" t="str">
        <f>VLOOKUP(U1570, method!$A$1:$B$15, 2, 0)</f>
        <v>中後</v>
      </c>
      <c r="F1570">
        <v>11</v>
      </c>
      <c r="G1570">
        <v>130</v>
      </c>
      <c r="H1570" s="44">
        <v>1200</v>
      </c>
      <c r="I1570" s="14" t="s">
        <v>398</v>
      </c>
      <c r="J1570">
        <v>1</v>
      </c>
      <c r="K1570">
        <v>11</v>
      </c>
      <c r="L1570">
        <v>5</v>
      </c>
      <c r="M1570">
        <v>6</v>
      </c>
      <c r="N1570">
        <v>24</v>
      </c>
      <c r="O1570" s="31" t="s">
        <v>439</v>
      </c>
      <c r="P1570" s="36" t="s">
        <v>440</v>
      </c>
      <c r="Q1570">
        <v>3</v>
      </c>
      <c r="R1570">
        <v>76</v>
      </c>
      <c r="S1570" s="18" t="s">
        <v>95</v>
      </c>
      <c r="T1570">
        <v>3</v>
      </c>
      <c r="U1570">
        <v>8</v>
      </c>
      <c r="V1570">
        <v>8</v>
      </c>
      <c r="W1570">
        <v>6</v>
      </c>
      <c r="AA1570">
        <v>1104</v>
      </c>
      <c r="AB1570" t="s">
        <v>16</v>
      </c>
    </row>
    <row r="1571" spans="1:28" hidden="1" x14ac:dyDescent="0.25">
      <c r="A1571" s="20" t="s">
        <v>355</v>
      </c>
      <c r="B1571" s="15" t="s">
        <v>362</v>
      </c>
      <c r="C1571">
        <v>17</v>
      </c>
      <c r="D1571">
        <v>6</v>
      </c>
      <c r="E1571" s="27" t="str">
        <f>VLOOKUP(U1571, method!$A$1:$B$15, 2, 0)</f>
        <v>中後</v>
      </c>
      <c r="F1571">
        <v>6</v>
      </c>
      <c r="G1571">
        <v>127</v>
      </c>
      <c r="H1571" s="46">
        <v>1000</v>
      </c>
      <c r="I1571" s="14" t="s">
        <v>398</v>
      </c>
      <c r="J1571">
        <v>0</v>
      </c>
      <c r="K1571">
        <v>57.24</v>
      </c>
      <c r="L1571">
        <v>22</v>
      </c>
      <c r="M1571">
        <v>5</v>
      </c>
      <c r="N1571">
        <v>24</v>
      </c>
      <c r="O1571" s="31" t="s">
        <v>451</v>
      </c>
      <c r="P1571" s="35" t="s">
        <v>455</v>
      </c>
      <c r="Q1571">
        <v>3</v>
      </c>
      <c r="R1571">
        <v>76</v>
      </c>
      <c r="S1571" s="18" t="s">
        <v>95</v>
      </c>
      <c r="T1571" s="10" t="s">
        <v>452</v>
      </c>
      <c r="U1571">
        <v>10</v>
      </c>
      <c r="V1571">
        <v>9</v>
      </c>
      <c r="W1571">
        <v>6</v>
      </c>
      <c r="AA1571">
        <v>1096</v>
      </c>
      <c r="AB1571" t="s">
        <v>16</v>
      </c>
    </row>
    <row r="1572" spans="1:28" hidden="1" x14ac:dyDescent="0.25">
      <c r="A1572" s="20" t="s">
        <v>355</v>
      </c>
      <c r="B1572" s="15" t="s">
        <v>362</v>
      </c>
      <c r="C1572">
        <v>5.2</v>
      </c>
      <c r="D1572" s="34">
        <v>4</v>
      </c>
      <c r="E1572" s="26" t="str">
        <f>VLOOKUP(U1572, method!$A$1:$B$15, 2, 0)</f>
        <v>放頭</v>
      </c>
      <c r="F1572">
        <v>1</v>
      </c>
      <c r="G1572">
        <v>128</v>
      </c>
      <c r="H1572" s="44">
        <v>1200</v>
      </c>
      <c r="I1572" s="14" t="s">
        <v>398</v>
      </c>
      <c r="J1572">
        <v>1</v>
      </c>
      <c r="K1572">
        <v>10.07</v>
      </c>
      <c r="L1572">
        <v>20</v>
      </c>
      <c r="M1572">
        <v>3</v>
      </c>
      <c r="N1572">
        <v>24</v>
      </c>
      <c r="O1572" s="31" t="s">
        <v>451</v>
      </c>
      <c r="P1572" s="35" t="s">
        <v>455</v>
      </c>
      <c r="Q1572">
        <v>3</v>
      </c>
      <c r="R1572">
        <v>76</v>
      </c>
      <c r="S1572" s="18" t="s">
        <v>95</v>
      </c>
      <c r="T1572" s="10" t="s">
        <v>597</v>
      </c>
      <c r="U1572">
        <v>3</v>
      </c>
      <c r="V1572">
        <v>4</v>
      </c>
      <c r="W1572">
        <v>4</v>
      </c>
      <c r="AA1572">
        <v>1107</v>
      </c>
      <c r="AB1572" t="s">
        <v>16</v>
      </c>
    </row>
    <row r="1573" spans="1:28" hidden="1" x14ac:dyDescent="0.25">
      <c r="A1573" s="20" t="s">
        <v>355</v>
      </c>
      <c r="B1573" s="15" t="s">
        <v>362</v>
      </c>
      <c r="C1573">
        <v>10</v>
      </c>
      <c r="D1573" s="33">
        <v>3</v>
      </c>
      <c r="E1573" s="28" t="str">
        <f>VLOOKUP(U1573, method!$A$1:$B$15, 2, 0)</f>
        <v>中前</v>
      </c>
      <c r="F1573">
        <v>9</v>
      </c>
      <c r="G1573">
        <v>127</v>
      </c>
      <c r="H1573" s="44">
        <v>1200</v>
      </c>
      <c r="I1573" s="14" t="s">
        <v>398</v>
      </c>
      <c r="J1573">
        <v>1</v>
      </c>
      <c r="K1573">
        <v>10.18</v>
      </c>
      <c r="L1573">
        <v>13</v>
      </c>
      <c r="M1573">
        <v>3</v>
      </c>
      <c r="N1573">
        <v>24</v>
      </c>
      <c r="O1573" s="31" t="s">
        <v>435</v>
      </c>
      <c r="P1573" s="35" t="s">
        <v>455</v>
      </c>
      <c r="Q1573">
        <v>3</v>
      </c>
      <c r="R1573">
        <v>76</v>
      </c>
      <c r="S1573" s="18" t="s">
        <v>95</v>
      </c>
      <c r="T1573" s="10" t="s">
        <v>498</v>
      </c>
      <c r="U1573">
        <v>5</v>
      </c>
      <c r="V1573">
        <v>5</v>
      </c>
      <c r="W1573">
        <v>3</v>
      </c>
      <c r="AA1573">
        <v>1116</v>
      </c>
      <c r="AB1573" t="s">
        <v>16</v>
      </c>
    </row>
    <row r="1574" spans="1:28" hidden="1" x14ac:dyDescent="0.25">
      <c r="A1574" s="20" t="s">
        <v>355</v>
      </c>
      <c r="B1574" s="15" t="s">
        <v>362</v>
      </c>
      <c r="C1574">
        <v>8.9</v>
      </c>
      <c r="D1574" s="33">
        <v>1</v>
      </c>
      <c r="E1574" s="28" t="str">
        <f>VLOOKUP(U1574, method!$A$1:$B$15, 2, 0)</f>
        <v>中前</v>
      </c>
      <c r="F1574">
        <v>10</v>
      </c>
      <c r="G1574">
        <v>121</v>
      </c>
      <c r="H1574" s="44">
        <v>1200</v>
      </c>
      <c r="I1574" s="14" t="s">
        <v>398</v>
      </c>
      <c r="J1574">
        <v>1</v>
      </c>
      <c r="K1574">
        <v>10.67</v>
      </c>
      <c r="L1574">
        <v>28</v>
      </c>
      <c r="M1574">
        <v>2</v>
      </c>
      <c r="N1574">
        <v>24</v>
      </c>
      <c r="O1574" s="31" t="s">
        <v>439</v>
      </c>
      <c r="P1574" s="35" t="s">
        <v>455</v>
      </c>
      <c r="Q1574">
        <v>3</v>
      </c>
      <c r="R1574">
        <v>70</v>
      </c>
      <c r="S1574" s="18" t="s">
        <v>95</v>
      </c>
      <c r="T1574" s="10" t="s">
        <v>376</v>
      </c>
      <c r="U1574">
        <v>4</v>
      </c>
      <c r="V1574">
        <v>4</v>
      </c>
      <c r="W1574">
        <v>1</v>
      </c>
      <c r="AA1574">
        <v>1122</v>
      </c>
      <c r="AB1574" t="s">
        <v>16</v>
      </c>
    </row>
    <row r="1575" spans="1:28" hidden="1" x14ac:dyDescent="0.25">
      <c r="A1575" s="20" t="s">
        <v>355</v>
      </c>
      <c r="B1575" s="15" t="s">
        <v>362</v>
      </c>
      <c r="C1575">
        <v>10</v>
      </c>
      <c r="D1575" s="33">
        <v>1</v>
      </c>
      <c r="E1575" s="27" t="str">
        <f>VLOOKUP(U1575, method!$A$1:$B$15, 2, 0)</f>
        <v>中後</v>
      </c>
      <c r="F1575">
        <v>8</v>
      </c>
      <c r="G1575">
        <v>116</v>
      </c>
      <c r="H1575" s="44">
        <v>1200</v>
      </c>
      <c r="I1575" s="14" t="s">
        <v>398</v>
      </c>
      <c r="J1575">
        <v>1</v>
      </c>
      <c r="K1575">
        <v>10.29</v>
      </c>
      <c r="L1575">
        <v>7</v>
      </c>
      <c r="M1575">
        <v>2</v>
      </c>
      <c r="N1575">
        <v>24</v>
      </c>
      <c r="O1575" s="30" t="s">
        <v>445</v>
      </c>
      <c r="P1575" s="35" t="s">
        <v>455</v>
      </c>
      <c r="Q1575">
        <v>3</v>
      </c>
      <c r="R1575">
        <v>64</v>
      </c>
      <c r="S1575" s="18" t="s">
        <v>95</v>
      </c>
      <c r="T1575" s="10" t="s">
        <v>597</v>
      </c>
      <c r="U1575">
        <v>8</v>
      </c>
      <c r="V1575">
        <v>9</v>
      </c>
      <c r="W1575">
        <v>1</v>
      </c>
      <c r="AA1575">
        <v>1109</v>
      </c>
      <c r="AB1575" t="s">
        <v>16</v>
      </c>
    </row>
    <row r="1576" spans="1:28" hidden="1" x14ac:dyDescent="0.25">
      <c r="A1576" s="20" t="s">
        <v>355</v>
      </c>
      <c r="B1576" s="15" t="s">
        <v>362</v>
      </c>
      <c r="C1576">
        <v>8.1</v>
      </c>
      <c r="D1576" s="33">
        <v>3</v>
      </c>
      <c r="E1576" s="26" t="str">
        <f>VLOOKUP(U1576, method!$A$1:$B$15, 2, 0)</f>
        <v>放頭</v>
      </c>
      <c r="F1576">
        <v>1</v>
      </c>
      <c r="G1576">
        <v>122</v>
      </c>
      <c r="H1576" s="44">
        <v>1200</v>
      </c>
      <c r="I1576" s="16" t="s">
        <v>71</v>
      </c>
      <c r="J1576">
        <v>1</v>
      </c>
      <c r="K1576">
        <v>10.48</v>
      </c>
      <c r="L1576">
        <v>17</v>
      </c>
      <c r="M1576">
        <v>1</v>
      </c>
      <c r="N1576">
        <v>24</v>
      </c>
      <c r="O1576" s="31" t="s">
        <v>435</v>
      </c>
      <c r="P1576" s="35" t="s">
        <v>455</v>
      </c>
      <c r="Q1576">
        <v>3</v>
      </c>
      <c r="R1576">
        <v>65</v>
      </c>
      <c r="S1576" s="18" t="s">
        <v>95</v>
      </c>
      <c r="T1576" s="10" t="s">
        <v>552</v>
      </c>
      <c r="U1576">
        <v>2</v>
      </c>
      <c r="V1576">
        <v>3</v>
      </c>
      <c r="W1576">
        <v>3</v>
      </c>
      <c r="AA1576">
        <v>1103</v>
      </c>
      <c r="AB1576" t="s">
        <v>867</v>
      </c>
    </row>
    <row r="1577" spans="1:28" hidden="1" x14ac:dyDescent="0.25">
      <c r="A1577" s="20" t="s">
        <v>355</v>
      </c>
      <c r="B1577" s="15" t="s">
        <v>362</v>
      </c>
      <c r="C1577">
        <v>70</v>
      </c>
      <c r="D1577">
        <v>8</v>
      </c>
      <c r="E1577" s="29" t="str">
        <f>VLOOKUP(U1577, method!$A$1:$B$15, 2, 0)</f>
        <v>留後</v>
      </c>
      <c r="F1577">
        <v>13</v>
      </c>
      <c r="G1577">
        <v>122</v>
      </c>
      <c r="H1577" s="44">
        <v>1200</v>
      </c>
      <c r="I1577" s="24" t="s">
        <v>389</v>
      </c>
      <c r="J1577">
        <v>1</v>
      </c>
      <c r="K1577">
        <v>10.039999999999999</v>
      </c>
      <c r="L1577">
        <v>1</v>
      </c>
      <c r="M1577">
        <v>1</v>
      </c>
      <c r="N1577">
        <v>24</v>
      </c>
      <c r="O1577" t="s">
        <v>545</v>
      </c>
      <c r="P1577" s="35" t="s">
        <v>455</v>
      </c>
      <c r="Q1577">
        <v>3</v>
      </c>
      <c r="R1577">
        <v>67</v>
      </c>
      <c r="S1577" s="18" t="s">
        <v>95</v>
      </c>
      <c r="T1577" t="s">
        <v>480</v>
      </c>
      <c r="U1577">
        <v>14</v>
      </c>
      <c r="V1577">
        <v>11</v>
      </c>
      <c r="W1577">
        <v>8</v>
      </c>
      <c r="AA1577">
        <v>1112</v>
      </c>
      <c r="AB1577" t="s">
        <v>30</v>
      </c>
    </row>
    <row r="1578" spans="1:28" hidden="1" x14ac:dyDescent="0.25">
      <c r="A1578" s="20" t="s">
        <v>355</v>
      </c>
      <c r="B1578" s="15" t="s">
        <v>362</v>
      </c>
      <c r="C1578">
        <v>14</v>
      </c>
      <c r="D1578">
        <v>6</v>
      </c>
      <c r="E1578" s="26" t="str">
        <f>VLOOKUP(U1578, method!$A$1:$B$15, 2, 0)</f>
        <v>放頭</v>
      </c>
      <c r="F1578">
        <v>12</v>
      </c>
      <c r="G1578">
        <v>128</v>
      </c>
      <c r="H1578" s="44">
        <v>1200</v>
      </c>
      <c r="I1578" s="23" t="s">
        <v>403</v>
      </c>
      <c r="J1578">
        <v>1</v>
      </c>
      <c r="K1578">
        <v>10.76</v>
      </c>
      <c r="L1578">
        <v>6</v>
      </c>
      <c r="M1578">
        <v>12</v>
      </c>
      <c r="N1578">
        <v>23</v>
      </c>
      <c r="O1578" s="31" t="s">
        <v>439</v>
      </c>
      <c r="P1578" s="35" t="s">
        <v>455</v>
      </c>
      <c r="Q1578">
        <v>3</v>
      </c>
      <c r="R1578">
        <v>69</v>
      </c>
      <c r="S1578" s="18" t="s">
        <v>95</v>
      </c>
      <c r="T1578" t="s">
        <v>536</v>
      </c>
      <c r="U1578">
        <v>3</v>
      </c>
      <c r="V1578">
        <v>2</v>
      </c>
      <c r="W1578">
        <v>6</v>
      </c>
      <c r="AA1578">
        <v>1089</v>
      </c>
      <c r="AB1578" t="s">
        <v>30</v>
      </c>
    </row>
    <row r="1579" spans="1:28" hidden="1" x14ac:dyDescent="0.25">
      <c r="A1579" s="20" t="s">
        <v>355</v>
      </c>
      <c r="B1579" s="15" t="s">
        <v>362</v>
      </c>
      <c r="C1579">
        <v>5.6</v>
      </c>
      <c r="D1579">
        <v>8</v>
      </c>
      <c r="E1579" s="28" t="str">
        <f>VLOOKUP(U1579, method!$A$1:$B$15, 2, 0)</f>
        <v>中前</v>
      </c>
      <c r="F1579">
        <v>4</v>
      </c>
      <c r="G1579">
        <v>121</v>
      </c>
      <c r="H1579" s="44">
        <v>1200</v>
      </c>
      <c r="I1579" s="14" t="s">
        <v>398</v>
      </c>
      <c r="J1579">
        <v>1</v>
      </c>
      <c r="K1579">
        <v>10.36</v>
      </c>
      <c r="L1579">
        <v>22</v>
      </c>
      <c r="M1579">
        <v>11</v>
      </c>
      <c r="N1579">
        <v>23</v>
      </c>
      <c r="O1579" s="31" t="s">
        <v>435</v>
      </c>
      <c r="P1579" s="35" t="s">
        <v>455</v>
      </c>
      <c r="Q1579">
        <v>3</v>
      </c>
      <c r="R1579">
        <v>70</v>
      </c>
      <c r="S1579" s="18" t="s">
        <v>95</v>
      </c>
      <c r="T1579" s="10" t="s">
        <v>552</v>
      </c>
      <c r="U1579">
        <v>6</v>
      </c>
      <c r="V1579">
        <v>8</v>
      </c>
      <c r="W1579">
        <v>8</v>
      </c>
      <c r="AA1579">
        <v>1107</v>
      </c>
      <c r="AB1579" t="s">
        <v>30</v>
      </c>
    </row>
    <row r="1580" spans="1:28" hidden="1" x14ac:dyDescent="0.25">
      <c r="A1580" s="20" t="s">
        <v>355</v>
      </c>
      <c r="B1580" s="15" t="s">
        <v>362</v>
      </c>
      <c r="C1580">
        <v>5.2</v>
      </c>
      <c r="D1580" s="34">
        <v>5</v>
      </c>
      <c r="E1580" s="27" t="str">
        <f>VLOOKUP(U1580, method!$A$1:$B$15, 2, 0)</f>
        <v>中後</v>
      </c>
      <c r="F1580">
        <v>7</v>
      </c>
      <c r="G1580">
        <v>124</v>
      </c>
      <c r="H1580" s="44">
        <v>1200</v>
      </c>
      <c r="I1580" s="14" t="s">
        <v>398</v>
      </c>
      <c r="J1580">
        <v>1</v>
      </c>
      <c r="K1580">
        <v>11.06</v>
      </c>
      <c r="L1580">
        <v>1</v>
      </c>
      <c r="M1580">
        <v>11</v>
      </c>
      <c r="N1580">
        <v>23</v>
      </c>
      <c r="O1580" s="31" t="s">
        <v>451</v>
      </c>
      <c r="P1580" s="35" t="s">
        <v>455</v>
      </c>
      <c r="Q1580">
        <v>3</v>
      </c>
      <c r="R1580">
        <v>70</v>
      </c>
      <c r="S1580" s="18" t="s">
        <v>95</v>
      </c>
      <c r="T1580" s="10">
        <v>2</v>
      </c>
      <c r="U1580">
        <v>9</v>
      </c>
      <c r="V1580">
        <v>9</v>
      </c>
      <c r="W1580">
        <v>5</v>
      </c>
      <c r="AA1580">
        <v>1099</v>
      </c>
      <c r="AB1580" t="s">
        <v>30</v>
      </c>
    </row>
    <row r="1581" spans="1:28" hidden="1" x14ac:dyDescent="0.25">
      <c r="A1581" s="20" t="s">
        <v>355</v>
      </c>
      <c r="B1581" s="15" t="s">
        <v>362</v>
      </c>
      <c r="C1581">
        <v>5</v>
      </c>
      <c r="D1581" s="33">
        <v>2</v>
      </c>
      <c r="E1581" s="28" t="str">
        <f>VLOOKUP(U1581, method!$A$1:$B$15, 2, 0)</f>
        <v>中前</v>
      </c>
      <c r="F1581">
        <v>9</v>
      </c>
      <c r="G1581">
        <v>125</v>
      </c>
      <c r="H1581" s="44">
        <v>1200</v>
      </c>
      <c r="I1581" s="22" t="s">
        <v>33</v>
      </c>
      <c r="J1581">
        <v>1</v>
      </c>
      <c r="K1581">
        <v>9.85</v>
      </c>
      <c r="L1581">
        <v>11</v>
      </c>
      <c r="M1581">
        <v>10</v>
      </c>
      <c r="N1581">
        <v>23</v>
      </c>
      <c r="O1581" s="31" t="s">
        <v>439</v>
      </c>
      <c r="P1581" s="35" t="s">
        <v>455</v>
      </c>
      <c r="Q1581">
        <v>3</v>
      </c>
      <c r="R1581">
        <v>68</v>
      </c>
      <c r="S1581" s="18" t="s">
        <v>95</v>
      </c>
      <c r="T1581" s="10" t="s">
        <v>488</v>
      </c>
      <c r="U1581">
        <v>5</v>
      </c>
      <c r="V1581">
        <v>3</v>
      </c>
      <c r="W1581">
        <v>2</v>
      </c>
      <c r="AA1581">
        <v>1095</v>
      </c>
      <c r="AB1581" t="s">
        <v>30</v>
      </c>
    </row>
    <row r="1582" spans="1:28" hidden="1" x14ac:dyDescent="0.25">
      <c r="A1582" s="20" t="s">
        <v>355</v>
      </c>
      <c r="B1582" s="15" t="s">
        <v>362</v>
      </c>
      <c r="C1582">
        <v>13</v>
      </c>
      <c r="D1582" s="33">
        <v>2</v>
      </c>
      <c r="E1582" s="28" t="str">
        <f>VLOOKUP(U1582, method!$A$1:$B$15, 2, 0)</f>
        <v>中前</v>
      </c>
      <c r="F1582">
        <v>11</v>
      </c>
      <c r="G1582">
        <v>116</v>
      </c>
      <c r="H1582" s="44">
        <v>1200</v>
      </c>
      <c r="I1582" s="14" t="s">
        <v>398</v>
      </c>
      <c r="J1582">
        <v>1</v>
      </c>
      <c r="K1582">
        <v>10.15</v>
      </c>
      <c r="L1582">
        <v>13</v>
      </c>
      <c r="M1582">
        <v>9</v>
      </c>
      <c r="N1582">
        <v>23</v>
      </c>
      <c r="O1582" s="31" t="s">
        <v>439</v>
      </c>
      <c r="P1582" s="35" t="s">
        <v>455</v>
      </c>
      <c r="Q1582">
        <v>3</v>
      </c>
      <c r="R1582">
        <v>66</v>
      </c>
      <c r="S1582" s="18" t="s">
        <v>95</v>
      </c>
      <c r="T1582" s="10" t="s">
        <v>613</v>
      </c>
      <c r="U1582">
        <v>7</v>
      </c>
      <c r="V1582">
        <v>7</v>
      </c>
      <c r="W1582">
        <v>2</v>
      </c>
      <c r="AA1582">
        <v>1095</v>
      </c>
      <c r="AB1582" t="s">
        <v>30</v>
      </c>
    </row>
    <row r="1583" spans="1:28" hidden="1" x14ac:dyDescent="0.25">
      <c r="A1583" s="20" t="s">
        <v>355</v>
      </c>
      <c r="B1583" s="15" t="s">
        <v>362</v>
      </c>
      <c r="C1583">
        <v>65</v>
      </c>
      <c r="D1583">
        <v>9</v>
      </c>
      <c r="E1583" s="29" t="str">
        <f>VLOOKUP(U1583, method!$A$1:$B$15, 2, 0)</f>
        <v>留後</v>
      </c>
      <c r="F1583">
        <v>1</v>
      </c>
      <c r="G1583">
        <v>118</v>
      </c>
      <c r="H1583" s="46">
        <v>1000</v>
      </c>
      <c r="I1583" s="14" t="s">
        <v>398</v>
      </c>
      <c r="J1583">
        <v>0</v>
      </c>
      <c r="K1583">
        <v>57.29</v>
      </c>
      <c r="L1583">
        <v>1</v>
      </c>
      <c r="M1583">
        <v>7</v>
      </c>
      <c r="N1583">
        <v>23</v>
      </c>
      <c r="O1583" t="s">
        <v>551</v>
      </c>
      <c r="P1583" s="35" t="s">
        <v>455</v>
      </c>
      <c r="Q1583">
        <v>3</v>
      </c>
      <c r="R1583">
        <v>67</v>
      </c>
      <c r="S1583" s="18" t="s">
        <v>95</v>
      </c>
      <c r="T1583" t="s">
        <v>558</v>
      </c>
      <c r="U1583">
        <v>12</v>
      </c>
      <c r="V1583">
        <v>9</v>
      </c>
      <c r="W1583">
        <v>9</v>
      </c>
      <c r="AA1583">
        <v>1076</v>
      </c>
      <c r="AB1583" t="s">
        <v>30</v>
      </c>
    </row>
    <row r="1584" spans="1:28" hidden="1" x14ac:dyDescent="0.25">
      <c r="A1584" s="20" t="s">
        <v>355</v>
      </c>
      <c r="B1584" s="15" t="s">
        <v>362</v>
      </c>
      <c r="C1584">
        <v>24</v>
      </c>
      <c r="D1584">
        <v>10</v>
      </c>
      <c r="E1584" s="27" t="str">
        <f>VLOOKUP(U1584, method!$A$1:$B$15, 2, 0)</f>
        <v>中後</v>
      </c>
      <c r="F1584">
        <v>11</v>
      </c>
      <c r="G1584">
        <v>119</v>
      </c>
      <c r="H1584" s="44">
        <v>1200</v>
      </c>
      <c r="I1584" s="14" t="s">
        <v>398</v>
      </c>
      <c r="J1584">
        <v>1</v>
      </c>
      <c r="K1584">
        <v>10.3</v>
      </c>
      <c r="L1584">
        <v>18</v>
      </c>
      <c r="M1584">
        <v>6</v>
      </c>
      <c r="N1584">
        <v>23</v>
      </c>
      <c r="O1584" t="s">
        <v>511</v>
      </c>
      <c r="P1584" s="36" t="s">
        <v>603</v>
      </c>
      <c r="Q1584">
        <v>3</v>
      </c>
      <c r="R1584">
        <v>67</v>
      </c>
      <c r="S1584" s="18" t="s">
        <v>95</v>
      </c>
      <c r="T1584" t="s">
        <v>679</v>
      </c>
      <c r="U1584">
        <v>9</v>
      </c>
      <c r="V1584">
        <v>9</v>
      </c>
      <c r="W1584">
        <v>10</v>
      </c>
      <c r="AA1584">
        <v>1086</v>
      </c>
      <c r="AB1584" t="s">
        <v>30</v>
      </c>
    </row>
    <row r="1585" spans="1:28" hidden="1" x14ac:dyDescent="0.25">
      <c r="A1585" s="20" t="s">
        <v>355</v>
      </c>
      <c r="B1585" s="15" t="s">
        <v>362</v>
      </c>
      <c r="C1585">
        <v>11</v>
      </c>
      <c r="D1585" s="33">
        <v>2</v>
      </c>
      <c r="E1585" s="27" t="str">
        <f>VLOOKUP(U1585, method!$A$1:$B$15, 2, 0)</f>
        <v>中後</v>
      </c>
      <c r="F1585">
        <v>8</v>
      </c>
      <c r="G1585">
        <v>115</v>
      </c>
      <c r="H1585" s="44">
        <v>1200</v>
      </c>
      <c r="I1585" s="14" t="s">
        <v>398</v>
      </c>
      <c r="J1585">
        <v>1</v>
      </c>
      <c r="K1585">
        <v>9.36</v>
      </c>
      <c r="L1585">
        <v>22</v>
      </c>
      <c r="M1585">
        <v>2</v>
      </c>
      <c r="N1585">
        <v>23</v>
      </c>
      <c r="O1585" s="31" t="s">
        <v>451</v>
      </c>
      <c r="P1585" s="35" t="s">
        <v>436</v>
      </c>
      <c r="Q1585">
        <v>3</v>
      </c>
      <c r="R1585">
        <v>65</v>
      </c>
      <c r="S1585" s="18" t="s">
        <v>95</v>
      </c>
      <c r="T1585" s="10" t="s">
        <v>526</v>
      </c>
      <c r="U1585">
        <v>9</v>
      </c>
      <c r="V1585">
        <v>8</v>
      </c>
      <c r="W1585">
        <v>2</v>
      </c>
      <c r="AA1585">
        <v>1078</v>
      </c>
      <c r="AB1585" t="s">
        <v>30</v>
      </c>
    </row>
    <row r="1586" spans="1:28" hidden="1" x14ac:dyDescent="0.25">
      <c r="A1586" s="20" t="s">
        <v>355</v>
      </c>
      <c r="B1586" s="15" t="s">
        <v>362</v>
      </c>
      <c r="C1586">
        <v>5</v>
      </c>
      <c r="D1586" s="34">
        <v>5</v>
      </c>
      <c r="E1586" s="28" t="str">
        <f>VLOOKUP(U1586, method!$A$1:$B$15, 2, 0)</f>
        <v>中前</v>
      </c>
      <c r="F1586">
        <v>2</v>
      </c>
      <c r="G1586">
        <v>116</v>
      </c>
      <c r="H1586" s="44">
        <v>1200</v>
      </c>
      <c r="I1586" s="14" t="s">
        <v>398</v>
      </c>
      <c r="J1586">
        <v>1</v>
      </c>
      <c r="K1586">
        <v>9.3699999999999992</v>
      </c>
      <c r="L1586">
        <v>1</v>
      </c>
      <c r="M1586">
        <v>2</v>
      </c>
      <c r="N1586">
        <v>23</v>
      </c>
      <c r="O1586" s="31" t="s">
        <v>439</v>
      </c>
      <c r="P1586" s="35" t="s">
        <v>455</v>
      </c>
      <c r="Q1586">
        <v>3</v>
      </c>
      <c r="R1586">
        <v>65</v>
      </c>
      <c r="S1586" s="18" t="s">
        <v>95</v>
      </c>
      <c r="T1586" s="10">
        <v>1</v>
      </c>
      <c r="U1586">
        <v>5</v>
      </c>
      <c r="V1586">
        <v>5</v>
      </c>
      <c r="W1586">
        <v>5</v>
      </c>
      <c r="AA1586">
        <v>1068</v>
      </c>
      <c r="AB1586" t="s">
        <v>30</v>
      </c>
    </row>
    <row r="1587" spans="1:28" hidden="1" x14ac:dyDescent="0.25">
      <c r="A1587" s="20" t="s">
        <v>355</v>
      </c>
      <c r="B1587" s="15" t="s">
        <v>362</v>
      </c>
      <c r="C1587">
        <v>4.5999999999999996</v>
      </c>
      <c r="D1587" s="33">
        <v>1</v>
      </c>
      <c r="E1587" s="28" t="str">
        <f>VLOOKUP(U1587, method!$A$1:$B$15, 2, 0)</f>
        <v>中前</v>
      </c>
      <c r="F1587">
        <v>4</v>
      </c>
      <c r="G1587">
        <v>130</v>
      </c>
      <c r="H1587" s="44">
        <v>1200</v>
      </c>
      <c r="I1587" s="14" t="s">
        <v>398</v>
      </c>
      <c r="J1587">
        <v>1</v>
      </c>
      <c r="K1587">
        <v>10.09</v>
      </c>
      <c r="L1587">
        <v>18</v>
      </c>
      <c r="M1587">
        <v>1</v>
      </c>
      <c r="N1587">
        <v>23</v>
      </c>
      <c r="O1587" s="31" t="s">
        <v>435</v>
      </c>
      <c r="P1587" s="35" t="s">
        <v>455</v>
      </c>
      <c r="Q1587">
        <v>4</v>
      </c>
      <c r="R1587">
        <v>60</v>
      </c>
      <c r="S1587" s="18" t="s">
        <v>95</v>
      </c>
      <c r="T1587" s="10" t="s">
        <v>488</v>
      </c>
      <c r="U1587">
        <v>4</v>
      </c>
      <c r="V1587">
        <v>4</v>
      </c>
      <c r="W1587">
        <v>1</v>
      </c>
      <c r="AA1587">
        <v>1073</v>
      </c>
      <c r="AB1587" t="s">
        <v>30</v>
      </c>
    </row>
    <row r="1588" spans="1:28" hidden="1" x14ac:dyDescent="0.25">
      <c r="A1588" s="20" t="s">
        <v>355</v>
      </c>
      <c r="B1588" s="15" t="s">
        <v>362</v>
      </c>
      <c r="C1588">
        <v>6.1</v>
      </c>
      <c r="D1588" s="34">
        <v>5</v>
      </c>
      <c r="E1588" s="29" t="str">
        <f>VLOOKUP(U1588, method!$A$1:$B$15, 2, 0)</f>
        <v>留後</v>
      </c>
      <c r="F1588">
        <v>2</v>
      </c>
      <c r="G1588">
        <v>129</v>
      </c>
      <c r="H1588" s="44">
        <v>1200</v>
      </c>
      <c r="I1588" s="14" t="s">
        <v>398</v>
      </c>
      <c r="J1588">
        <v>1</v>
      </c>
      <c r="K1588">
        <v>9.8800000000000008</v>
      </c>
      <c r="L1588">
        <v>4</v>
      </c>
      <c r="M1588">
        <v>12</v>
      </c>
      <c r="N1588">
        <v>22</v>
      </c>
      <c r="O1588" t="s">
        <v>631</v>
      </c>
      <c r="P1588" s="35" t="s">
        <v>436</v>
      </c>
      <c r="Q1588">
        <v>4</v>
      </c>
      <c r="R1588">
        <v>60</v>
      </c>
      <c r="S1588" s="18" t="s">
        <v>95</v>
      </c>
      <c r="T1588">
        <v>3</v>
      </c>
      <c r="U1588">
        <v>11</v>
      </c>
      <c r="V1588">
        <v>8</v>
      </c>
      <c r="W1588">
        <v>5</v>
      </c>
      <c r="AA1588">
        <v>1078</v>
      </c>
      <c r="AB1588" t="s">
        <v>30</v>
      </c>
    </row>
    <row r="1589" spans="1:28" hidden="1" x14ac:dyDescent="0.25">
      <c r="A1589" s="20" t="s">
        <v>355</v>
      </c>
      <c r="B1589" s="15" t="s">
        <v>362</v>
      </c>
      <c r="C1589">
        <v>4.0999999999999996</v>
      </c>
      <c r="D1589" s="33">
        <v>1</v>
      </c>
      <c r="E1589" s="28" t="str">
        <f>VLOOKUP(U1589, method!$A$1:$B$15, 2, 0)</f>
        <v>中前</v>
      </c>
      <c r="F1589">
        <v>9</v>
      </c>
      <c r="G1589">
        <v>126</v>
      </c>
      <c r="H1589" s="44">
        <v>1200</v>
      </c>
      <c r="I1589" s="14" t="s">
        <v>398</v>
      </c>
      <c r="J1589">
        <v>1</v>
      </c>
      <c r="K1589">
        <v>9.99</v>
      </c>
      <c r="L1589">
        <v>12</v>
      </c>
      <c r="M1589">
        <v>10</v>
      </c>
      <c r="N1589">
        <v>22</v>
      </c>
      <c r="O1589" s="31" t="s">
        <v>439</v>
      </c>
      <c r="P1589" s="35" t="s">
        <v>436</v>
      </c>
      <c r="Q1589">
        <v>4</v>
      </c>
      <c r="R1589">
        <v>55</v>
      </c>
      <c r="S1589" s="18" t="s">
        <v>95</v>
      </c>
      <c r="T1589" s="10" t="s">
        <v>613</v>
      </c>
      <c r="U1589">
        <v>7</v>
      </c>
      <c r="V1589">
        <v>7</v>
      </c>
      <c r="W1589">
        <v>1</v>
      </c>
      <c r="AA1589">
        <v>1049</v>
      </c>
      <c r="AB1589" t="s">
        <v>30</v>
      </c>
    </row>
    <row r="1590" spans="1:28" hidden="1" x14ac:dyDescent="0.25">
      <c r="A1590" s="20" t="s">
        <v>355</v>
      </c>
      <c r="B1590" s="16" t="s">
        <v>363</v>
      </c>
      <c r="C1590">
        <v>16</v>
      </c>
      <c r="D1590">
        <v>12</v>
      </c>
      <c r="E1590" s="26" t="str">
        <f>VLOOKUP(U1590, method!$A$1:$B$15, 2, 0)</f>
        <v>放頭</v>
      </c>
      <c r="F1590">
        <v>11</v>
      </c>
      <c r="G1590">
        <v>128</v>
      </c>
      <c r="H1590" s="44">
        <v>1200</v>
      </c>
      <c r="I1590" s="18" t="s">
        <v>12</v>
      </c>
      <c r="J1590">
        <v>1</v>
      </c>
      <c r="K1590">
        <v>10.28</v>
      </c>
      <c r="L1590">
        <v>8</v>
      </c>
      <c r="M1590">
        <v>6</v>
      </c>
      <c r="N1590">
        <v>25</v>
      </c>
      <c r="O1590" t="s">
        <v>532</v>
      </c>
      <c r="P1590" s="35" t="s">
        <v>436</v>
      </c>
      <c r="Q1590">
        <v>3</v>
      </c>
      <c r="R1590">
        <v>71</v>
      </c>
      <c r="S1590" s="25" t="s">
        <v>89</v>
      </c>
      <c r="T1590" t="s">
        <v>562</v>
      </c>
      <c r="U1590">
        <v>3</v>
      </c>
      <c r="V1590">
        <v>2</v>
      </c>
      <c r="W1590">
        <v>12</v>
      </c>
      <c r="AA1590">
        <v>1176</v>
      </c>
      <c r="AB1590" t="s">
        <v>823</v>
      </c>
    </row>
    <row r="1591" spans="1:28" hidden="1" x14ac:dyDescent="0.25">
      <c r="A1591" s="20" t="s">
        <v>355</v>
      </c>
      <c r="B1591" s="16" t="s">
        <v>363</v>
      </c>
      <c r="C1591">
        <v>8.4</v>
      </c>
      <c r="D1591" s="34">
        <v>4</v>
      </c>
      <c r="E1591" s="28" t="str">
        <f>VLOOKUP(U1591, method!$A$1:$B$15, 2, 0)</f>
        <v>中前</v>
      </c>
      <c r="F1591">
        <v>3</v>
      </c>
      <c r="G1591">
        <v>128</v>
      </c>
      <c r="H1591" s="44">
        <v>1200</v>
      </c>
      <c r="I1591" s="16" t="s">
        <v>71</v>
      </c>
      <c r="J1591">
        <v>1</v>
      </c>
      <c r="K1591">
        <v>9.31</v>
      </c>
      <c r="L1591">
        <v>21</v>
      </c>
      <c r="M1591">
        <v>5</v>
      </c>
      <c r="N1591">
        <v>25</v>
      </c>
      <c r="O1591" s="31" t="s">
        <v>435</v>
      </c>
      <c r="P1591" s="35" t="s">
        <v>436</v>
      </c>
      <c r="Q1591">
        <v>3</v>
      </c>
      <c r="R1591">
        <v>71</v>
      </c>
      <c r="S1591" s="25" t="s">
        <v>89</v>
      </c>
      <c r="T1591" s="10">
        <v>1</v>
      </c>
      <c r="U1591">
        <v>5</v>
      </c>
      <c r="V1591">
        <v>5</v>
      </c>
      <c r="W1591">
        <v>4</v>
      </c>
      <c r="AA1591">
        <v>1153</v>
      </c>
      <c r="AB1591" t="s">
        <v>463</v>
      </c>
    </row>
    <row r="1592" spans="1:28" hidden="1" x14ac:dyDescent="0.25">
      <c r="A1592" s="20" t="s">
        <v>355</v>
      </c>
      <c r="B1592" s="16" t="s">
        <v>363</v>
      </c>
      <c r="C1592">
        <v>13</v>
      </c>
      <c r="D1592">
        <v>6</v>
      </c>
      <c r="E1592" s="28" t="str">
        <f>VLOOKUP(U1592, method!$A$1:$B$15, 2, 0)</f>
        <v>中前</v>
      </c>
      <c r="F1592">
        <v>5</v>
      </c>
      <c r="G1592">
        <v>127</v>
      </c>
      <c r="H1592" s="44">
        <v>1200</v>
      </c>
      <c r="I1592" s="18" t="s">
        <v>201</v>
      </c>
      <c r="J1592">
        <v>1</v>
      </c>
      <c r="K1592">
        <v>10.25</v>
      </c>
      <c r="L1592">
        <v>16</v>
      </c>
      <c r="M1592">
        <v>4</v>
      </c>
      <c r="N1592">
        <v>25</v>
      </c>
      <c r="O1592" s="30" t="s">
        <v>445</v>
      </c>
      <c r="P1592" s="35" t="s">
        <v>436</v>
      </c>
      <c r="Q1592">
        <v>3</v>
      </c>
      <c r="R1592">
        <v>71</v>
      </c>
      <c r="S1592" s="25" t="s">
        <v>89</v>
      </c>
      <c r="T1592" t="s">
        <v>558</v>
      </c>
      <c r="U1592">
        <v>4</v>
      </c>
      <c r="V1592">
        <v>4</v>
      </c>
      <c r="W1592">
        <v>6</v>
      </c>
      <c r="AA1592">
        <v>1158</v>
      </c>
      <c r="AB1592" t="s">
        <v>463</v>
      </c>
    </row>
    <row r="1593" spans="1:28" hidden="1" x14ac:dyDescent="0.25">
      <c r="A1593" s="20" t="s">
        <v>355</v>
      </c>
      <c r="B1593" s="16" t="s">
        <v>363</v>
      </c>
      <c r="C1593">
        <v>35</v>
      </c>
      <c r="D1593">
        <v>11</v>
      </c>
      <c r="E1593" s="27" t="str">
        <f>VLOOKUP(U1593, method!$A$1:$B$15, 2, 0)</f>
        <v>中後</v>
      </c>
      <c r="F1593">
        <v>10</v>
      </c>
      <c r="G1593">
        <v>131</v>
      </c>
      <c r="H1593" s="44">
        <v>1200</v>
      </c>
      <c r="I1593" s="18" t="s">
        <v>201</v>
      </c>
      <c r="J1593">
        <v>1</v>
      </c>
      <c r="K1593">
        <v>10.08</v>
      </c>
      <c r="L1593">
        <v>2</v>
      </c>
      <c r="M1593">
        <v>4</v>
      </c>
      <c r="N1593">
        <v>25</v>
      </c>
      <c r="O1593" s="31" t="s">
        <v>451</v>
      </c>
      <c r="P1593" s="35" t="s">
        <v>436</v>
      </c>
      <c r="Q1593">
        <v>3</v>
      </c>
      <c r="R1593">
        <v>71</v>
      </c>
      <c r="S1593" s="25" t="s">
        <v>89</v>
      </c>
      <c r="T1593" t="s">
        <v>637</v>
      </c>
      <c r="U1593">
        <v>10</v>
      </c>
      <c r="V1593">
        <v>10</v>
      </c>
      <c r="W1593">
        <v>11</v>
      </c>
      <c r="AA1593">
        <v>1145</v>
      </c>
      <c r="AB1593" t="s">
        <v>463</v>
      </c>
    </row>
    <row r="1594" spans="1:28" hidden="1" x14ac:dyDescent="0.25">
      <c r="A1594" s="20" t="s">
        <v>355</v>
      </c>
      <c r="B1594" s="16" t="s">
        <v>363</v>
      </c>
      <c r="C1594">
        <v>6.4</v>
      </c>
      <c r="D1594" s="33">
        <v>1</v>
      </c>
      <c r="E1594" s="26" t="str">
        <f>VLOOKUP(U1594, method!$A$1:$B$15, 2, 0)</f>
        <v>放頭</v>
      </c>
      <c r="F1594">
        <v>5</v>
      </c>
      <c r="G1594">
        <v>125</v>
      </c>
      <c r="H1594" s="44">
        <v>1200</v>
      </c>
      <c r="I1594" s="18" t="s">
        <v>201</v>
      </c>
      <c r="J1594">
        <v>1</v>
      </c>
      <c r="K1594">
        <v>9.59</v>
      </c>
      <c r="L1594">
        <v>5</v>
      </c>
      <c r="M1594">
        <v>3</v>
      </c>
      <c r="N1594">
        <v>25</v>
      </c>
      <c r="O1594" s="31" t="s">
        <v>451</v>
      </c>
      <c r="P1594" s="35" t="s">
        <v>455</v>
      </c>
      <c r="Q1594">
        <v>3</v>
      </c>
      <c r="R1594">
        <v>66</v>
      </c>
      <c r="S1594" s="25" t="s">
        <v>89</v>
      </c>
      <c r="T1594" s="10" t="s">
        <v>762</v>
      </c>
      <c r="U1594">
        <v>3</v>
      </c>
      <c r="V1594">
        <v>3</v>
      </c>
      <c r="W1594">
        <v>1</v>
      </c>
      <c r="AA1594">
        <v>1156</v>
      </c>
      <c r="AB1594" t="s">
        <v>463</v>
      </c>
    </row>
    <row r="1595" spans="1:28" hidden="1" x14ac:dyDescent="0.25">
      <c r="A1595" s="20" t="s">
        <v>355</v>
      </c>
      <c r="B1595" s="16" t="s">
        <v>363</v>
      </c>
      <c r="C1595">
        <v>6.4</v>
      </c>
      <c r="D1595">
        <v>6</v>
      </c>
      <c r="E1595" s="28" t="str">
        <f>VLOOKUP(U1595, method!$A$1:$B$15, 2, 0)</f>
        <v>中前</v>
      </c>
      <c r="F1595">
        <v>7</v>
      </c>
      <c r="G1595">
        <v>121</v>
      </c>
      <c r="H1595" s="46">
        <v>1400</v>
      </c>
      <c r="I1595" s="18" t="s">
        <v>12</v>
      </c>
      <c r="J1595">
        <v>1</v>
      </c>
      <c r="K1595">
        <v>22.28</v>
      </c>
      <c r="L1595">
        <v>19</v>
      </c>
      <c r="M1595">
        <v>1</v>
      </c>
      <c r="N1595">
        <v>25</v>
      </c>
      <c r="O1595" t="s">
        <v>545</v>
      </c>
      <c r="P1595" s="35" t="s">
        <v>436</v>
      </c>
      <c r="Q1595">
        <v>3</v>
      </c>
      <c r="R1595">
        <v>66</v>
      </c>
      <c r="S1595" s="25" t="s">
        <v>89</v>
      </c>
      <c r="T1595" t="s">
        <v>519</v>
      </c>
      <c r="U1595">
        <v>7</v>
      </c>
      <c r="V1595">
        <v>7</v>
      </c>
      <c r="W1595">
        <v>7</v>
      </c>
      <c r="X1595">
        <v>6</v>
      </c>
      <c r="AA1595">
        <v>1185</v>
      </c>
      <c r="AB1595" t="s">
        <v>463</v>
      </c>
    </row>
    <row r="1596" spans="1:28" hidden="1" x14ac:dyDescent="0.25">
      <c r="A1596" s="20" t="s">
        <v>355</v>
      </c>
      <c r="B1596" s="16" t="s">
        <v>363</v>
      </c>
      <c r="C1596">
        <v>6.9</v>
      </c>
      <c r="D1596" s="33">
        <v>2</v>
      </c>
      <c r="E1596" s="28" t="str">
        <f>VLOOKUP(U1596, method!$A$1:$B$15, 2, 0)</f>
        <v>中前</v>
      </c>
      <c r="F1596">
        <v>10</v>
      </c>
      <c r="G1596">
        <v>123</v>
      </c>
      <c r="H1596" s="44">
        <v>1200</v>
      </c>
      <c r="I1596" s="18" t="s">
        <v>12</v>
      </c>
      <c r="J1596">
        <v>1</v>
      </c>
      <c r="K1596">
        <v>9.5</v>
      </c>
      <c r="L1596">
        <v>1</v>
      </c>
      <c r="M1596">
        <v>1</v>
      </c>
      <c r="N1596">
        <v>25</v>
      </c>
      <c r="O1596" t="s">
        <v>532</v>
      </c>
      <c r="P1596" s="35" t="s">
        <v>455</v>
      </c>
      <c r="Q1596">
        <v>3</v>
      </c>
      <c r="R1596">
        <v>66</v>
      </c>
      <c r="S1596" s="25" t="s">
        <v>89</v>
      </c>
      <c r="T1596" s="10" t="s">
        <v>442</v>
      </c>
      <c r="U1596">
        <v>6</v>
      </c>
      <c r="V1596">
        <v>6</v>
      </c>
      <c r="W1596">
        <v>2</v>
      </c>
      <c r="AA1596">
        <v>1180</v>
      </c>
      <c r="AB1596" t="s">
        <v>463</v>
      </c>
    </row>
    <row r="1597" spans="1:28" hidden="1" x14ac:dyDescent="0.25">
      <c r="A1597" s="20" t="s">
        <v>355</v>
      </c>
      <c r="B1597" s="16" t="s">
        <v>363</v>
      </c>
      <c r="C1597">
        <v>8.6999999999999993</v>
      </c>
      <c r="D1597" s="34">
        <v>4</v>
      </c>
      <c r="E1597" s="28" t="str">
        <f>VLOOKUP(U1597, method!$A$1:$B$15, 2, 0)</f>
        <v>中前</v>
      </c>
      <c r="F1597">
        <v>5</v>
      </c>
      <c r="G1597">
        <v>121</v>
      </c>
      <c r="H1597" s="44">
        <v>1200</v>
      </c>
      <c r="I1597" s="18" t="s">
        <v>12</v>
      </c>
      <c r="J1597">
        <v>1</v>
      </c>
      <c r="K1597">
        <v>9.49</v>
      </c>
      <c r="L1597">
        <v>22</v>
      </c>
      <c r="M1597">
        <v>12</v>
      </c>
      <c r="N1597">
        <v>24</v>
      </c>
      <c r="O1597" t="s">
        <v>491</v>
      </c>
      <c r="P1597" s="35" t="s">
        <v>455</v>
      </c>
      <c r="Q1597">
        <v>3</v>
      </c>
      <c r="R1597">
        <v>66</v>
      </c>
      <c r="S1597" s="25" t="s">
        <v>89</v>
      </c>
      <c r="T1597" s="10" t="s">
        <v>526</v>
      </c>
      <c r="U1597">
        <v>4</v>
      </c>
      <c r="V1597">
        <v>5</v>
      </c>
      <c r="W1597">
        <v>4</v>
      </c>
      <c r="AA1597">
        <v>1168</v>
      </c>
      <c r="AB1597" t="s">
        <v>639</v>
      </c>
    </row>
    <row r="1598" spans="1:28" hidden="1" x14ac:dyDescent="0.25">
      <c r="A1598" s="20" t="s">
        <v>355</v>
      </c>
      <c r="B1598" s="16" t="s">
        <v>363</v>
      </c>
      <c r="C1598">
        <v>7.7</v>
      </c>
      <c r="D1598">
        <v>12</v>
      </c>
      <c r="E1598" s="26" t="str">
        <f>VLOOKUP(U1598, method!$A$1:$B$15, 2, 0)</f>
        <v>放頭</v>
      </c>
      <c r="F1598">
        <v>9</v>
      </c>
      <c r="G1598">
        <v>126</v>
      </c>
      <c r="H1598" s="44">
        <v>1200</v>
      </c>
      <c r="I1598" s="18" t="s">
        <v>12</v>
      </c>
      <c r="J1598">
        <v>1</v>
      </c>
      <c r="K1598">
        <v>11.33</v>
      </c>
      <c r="L1598">
        <v>20</v>
      </c>
      <c r="M1598">
        <v>11</v>
      </c>
      <c r="N1598">
        <v>24</v>
      </c>
      <c r="O1598" s="31" t="s">
        <v>435</v>
      </c>
      <c r="P1598" s="36" t="s">
        <v>440</v>
      </c>
      <c r="Q1598">
        <v>3</v>
      </c>
      <c r="R1598">
        <v>66</v>
      </c>
      <c r="S1598" s="25" t="s">
        <v>89</v>
      </c>
      <c r="T1598" t="s">
        <v>508</v>
      </c>
      <c r="U1598">
        <v>3</v>
      </c>
      <c r="V1598">
        <v>3</v>
      </c>
      <c r="W1598">
        <v>12</v>
      </c>
      <c r="AA1598">
        <v>1185</v>
      </c>
      <c r="AB1598" t="s">
        <v>64</v>
      </c>
    </row>
    <row r="1599" spans="1:28" hidden="1" x14ac:dyDescent="0.25">
      <c r="A1599" s="20" t="s">
        <v>355</v>
      </c>
      <c r="B1599" s="16" t="s">
        <v>363</v>
      </c>
      <c r="C1599">
        <v>2.5</v>
      </c>
      <c r="D1599" s="33">
        <v>2</v>
      </c>
      <c r="E1599" s="28" t="str">
        <f>VLOOKUP(U1599, method!$A$1:$B$15, 2, 0)</f>
        <v>中前</v>
      </c>
      <c r="F1599">
        <v>1</v>
      </c>
      <c r="G1599">
        <v>120</v>
      </c>
      <c r="H1599" s="44">
        <v>1200</v>
      </c>
      <c r="I1599" s="18" t="s">
        <v>12</v>
      </c>
      <c r="J1599">
        <v>1</v>
      </c>
      <c r="K1599">
        <v>9.8800000000000008</v>
      </c>
      <c r="L1599">
        <v>27</v>
      </c>
      <c r="M1599">
        <v>10</v>
      </c>
      <c r="N1599">
        <v>24</v>
      </c>
      <c r="O1599" s="31" t="s">
        <v>435</v>
      </c>
      <c r="P1599" s="35" t="s">
        <v>455</v>
      </c>
      <c r="Q1599">
        <v>3</v>
      </c>
      <c r="R1599">
        <v>65</v>
      </c>
      <c r="S1599" s="25" t="s">
        <v>89</v>
      </c>
      <c r="T1599" s="10" t="s">
        <v>376</v>
      </c>
      <c r="U1599">
        <v>4</v>
      </c>
      <c r="V1599">
        <v>4</v>
      </c>
      <c r="W1599">
        <v>2</v>
      </c>
      <c r="AA1599">
        <v>1175</v>
      </c>
      <c r="AB1599" t="s">
        <v>227</v>
      </c>
    </row>
    <row r="1600" spans="1:28" hidden="1" x14ac:dyDescent="0.25">
      <c r="A1600" s="20" t="s">
        <v>355</v>
      </c>
      <c r="B1600" s="17" t="s">
        <v>367</v>
      </c>
      <c r="C1600">
        <v>10</v>
      </c>
      <c r="D1600" s="33">
        <v>3</v>
      </c>
      <c r="E1600" s="27" t="str">
        <f>VLOOKUP(U1600, method!$A$1:$B$15, 2, 0)</f>
        <v>中後</v>
      </c>
      <c r="F1600">
        <v>7</v>
      </c>
      <c r="G1600">
        <v>119</v>
      </c>
      <c r="H1600" s="44">
        <v>1200</v>
      </c>
      <c r="I1600" s="24" t="s">
        <v>146</v>
      </c>
      <c r="J1600">
        <v>1</v>
      </c>
      <c r="K1600">
        <v>9.6</v>
      </c>
      <c r="L1600">
        <v>25</v>
      </c>
      <c r="M1600">
        <v>6</v>
      </c>
      <c r="N1600">
        <v>25</v>
      </c>
      <c r="O1600" s="31" t="s">
        <v>435</v>
      </c>
      <c r="P1600" s="35" t="s">
        <v>436</v>
      </c>
      <c r="Q1600">
        <v>3</v>
      </c>
      <c r="R1600">
        <v>64</v>
      </c>
      <c r="S1600" s="15" t="s">
        <v>34</v>
      </c>
      <c r="T1600" s="10" t="s">
        <v>597</v>
      </c>
      <c r="U1600">
        <v>9</v>
      </c>
      <c r="V1600">
        <v>9</v>
      </c>
      <c r="W1600">
        <v>3</v>
      </c>
      <c r="AA1600">
        <v>1117</v>
      </c>
      <c r="AB1600" t="s">
        <v>64</v>
      </c>
    </row>
    <row r="1601" spans="1:28" hidden="1" x14ac:dyDescent="0.25">
      <c r="A1601" s="20" t="s">
        <v>355</v>
      </c>
      <c r="B1601" s="17" t="s">
        <v>367</v>
      </c>
      <c r="C1601">
        <v>2.6</v>
      </c>
      <c r="D1601" s="33">
        <v>1</v>
      </c>
      <c r="E1601" s="28" t="str">
        <f>VLOOKUP(U1601, method!$A$1:$B$15, 2, 0)</f>
        <v>中前</v>
      </c>
      <c r="F1601">
        <v>6</v>
      </c>
      <c r="G1601">
        <v>134</v>
      </c>
      <c r="H1601" s="44">
        <v>1200</v>
      </c>
      <c r="I1601" s="22" t="s">
        <v>33</v>
      </c>
      <c r="J1601">
        <v>1</v>
      </c>
      <c r="K1601">
        <v>9.73</v>
      </c>
      <c r="L1601">
        <v>28</v>
      </c>
      <c r="M1601">
        <v>5</v>
      </c>
      <c r="N1601">
        <v>25</v>
      </c>
      <c r="O1601" s="31" t="s">
        <v>451</v>
      </c>
      <c r="P1601" s="35" t="s">
        <v>436</v>
      </c>
      <c r="Q1601">
        <v>4</v>
      </c>
      <c r="R1601">
        <v>58</v>
      </c>
      <c r="S1601" s="15" t="s">
        <v>34</v>
      </c>
      <c r="T1601" s="10" t="s">
        <v>613</v>
      </c>
      <c r="U1601">
        <v>4</v>
      </c>
      <c r="V1601">
        <v>3</v>
      </c>
      <c r="W1601">
        <v>1</v>
      </c>
      <c r="AA1601">
        <v>1109</v>
      </c>
      <c r="AB1601" t="s">
        <v>64</v>
      </c>
    </row>
    <row r="1602" spans="1:28" hidden="1" x14ac:dyDescent="0.25">
      <c r="A1602" s="20" t="s">
        <v>355</v>
      </c>
      <c r="B1602" s="17" t="s">
        <v>367</v>
      </c>
      <c r="C1602">
        <v>7.9</v>
      </c>
      <c r="D1602">
        <v>7</v>
      </c>
      <c r="E1602" s="27" t="str">
        <f>VLOOKUP(U1602, method!$A$1:$B$15, 2, 0)</f>
        <v>中後</v>
      </c>
      <c r="F1602">
        <v>9</v>
      </c>
      <c r="G1602">
        <v>116</v>
      </c>
      <c r="H1602" s="44">
        <v>1200</v>
      </c>
      <c r="I1602" s="18" t="s">
        <v>201</v>
      </c>
      <c r="J1602">
        <v>1</v>
      </c>
      <c r="K1602">
        <v>10.029999999999999</v>
      </c>
      <c r="L1602">
        <v>9</v>
      </c>
      <c r="M1602">
        <v>4</v>
      </c>
      <c r="N1602">
        <v>25</v>
      </c>
      <c r="O1602" s="31" t="s">
        <v>439</v>
      </c>
      <c r="P1602" s="35" t="s">
        <v>436</v>
      </c>
      <c r="Q1602">
        <v>3</v>
      </c>
      <c r="R1602">
        <v>60</v>
      </c>
      <c r="S1602" s="15" t="s">
        <v>34</v>
      </c>
      <c r="T1602" t="s">
        <v>536</v>
      </c>
      <c r="U1602">
        <v>9</v>
      </c>
      <c r="V1602">
        <v>8</v>
      </c>
      <c r="W1602">
        <v>7</v>
      </c>
      <c r="AA1602">
        <v>1118</v>
      </c>
      <c r="AB1602" t="s">
        <v>64</v>
      </c>
    </row>
    <row r="1603" spans="1:28" hidden="1" x14ac:dyDescent="0.25">
      <c r="A1603" s="20" t="s">
        <v>355</v>
      </c>
      <c r="B1603" s="17" t="s">
        <v>367</v>
      </c>
      <c r="C1603">
        <v>8</v>
      </c>
      <c r="D1603" s="34">
        <v>4</v>
      </c>
      <c r="E1603" s="27" t="str">
        <f>VLOOKUP(U1603, method!$A$1:$B$15, 2, 0)</f>
        <v>中後</v>
      </c>
      <c r="F1603">
        <v>7</v>
      </c>
      <c r="G1603">
        <v>121</v>
      </c>
      <c r="H1603" s="44">
        <v>1200</v>
      </c>
      <c r="I1603" s="18" t="s">
        <v>201</v>
      </c>
      <c r="J1603">
        <v>1</v>
      </c>
      <c r="K1603">
        <v>9.36</v>
      </c>
      <c r="L1603">
        <v>12</v>
      </c>
      <c r="M1603">
        <v>3</v>
      </c>
      <c r="N1603">
        <v>25</v>
      </c>
      <c r="O1603" s="31" t="s">
        <v>439</v>
      </c>
      <c r="P1603" s="35" t="s">
        <v>436</v>
      </c>
      <c r="Q1603">
        <v>3</v>
      </c>
      <c r="R1603">
        <v>60</v>
      </c>
      <c r="S1603" s="15" t="s">
        <v>34</v>
      </c>
      <c r="T1603" s="10" t="s">
        <v>452</v>
      </c>
      <c r="U1603">
        <v>8</v>
      </c>
      <c r="V1603">
        <v>9</v>
      </c>
      <c r="W1603">
        <v>4</v>
      </c>
      <c r="AA1603">
        <v>1110</v>
      </c>
      <c r="AB1603" t="s">
        <v>1832</v>
      </c>
    </row>
    <row r="1604" spans="1:28" hidden="1" x14ac:dyDescent="0.25">
      <c r="A1604" s="20" t="s">
        <v>355</v>
      </c>
      <c r="B1604" s="17" t="s">
        <v>367</v>
      </c>
      <c r="C1604">
        <v>3.5</v>
      </c>
      <c r="D1604">
        <v>6</v>
      </c>
      <c r="E1604" s="28" t="str">
        <f>VLOOKUP(U1604, method!$A$1:$B$15, 2, 0)</f>
        <v>中前</v>
      </c>
      <c r="F1604">
        <v>2</v>
      </c>
      <c r="G1604">
        <v>120</v>
      </c>
      <c r="H1604" s="44">
        <v>1200</v>
      </c>
      <c r="I1604" s="18" t="s">
        <v>201</v>
      </c>
      <c r="J1604">
        <v>1</v>
      </c>
      <c r="K1604">
        <v>10.52</v>
      </c>
      <c r="L1604">
        <v>19</v>
      </c>
      <c r="M1604">
        <v>2</v>
      </c>
      <c r="N1604">
        <v>25</v>
      </c>
      <c r="O1604" s="30" t="s">
        <v>445</v>
      </c>
      <c r="P1604" s="35" t="s">
        <v>455</v>
      </c>
      <c r="Q1604">
        <v>3</v>
      </c>
      <c r="R1604">
        <v>62</v>
      </c>
      <c r="S1604" s="15" t="s">
        <v>34</v>
      </c>
      <c r="T1604" t="s">
        <v>495</v>
      </c>
      <c r="U1604">
        <v>6</v>
      </c>
      <c r="V1604">
        <v>6</v>
      </c>
      <c r="W1604">
        <v>6</v>
      </c>
      <c r="AA1604">
        <v>1117</v>
      </c>
      <c r="AB1604" t="s">
        <v>155</v>
      </c>
    </row>
    <row r="1605" spans="1:28" hidden="1" x14ac:dyDescent="0.25">
      <c r="A1605" s="20" t="s">
        <v>355</v>
      </c>
      <c r="B1605" s="17" t="s">
        <v>367</v>
      </c>
      <c r="C1605">
        <v>10</v>
      </c>
      <c r="D1605" s="33">
        <v>3</v>
      </c>
      <c r="E1605" s="29" t="str">
        <f>VLOOKUP(U1605, method!$A$1:$B$15, 2, 0)</f>
        <v>留後</v>
      </c>
      <c r="F1605">
        <v>12</v>
      </c>
      <c r="G1605">
        <v>120</v>
      </c>
      <c r="H1605" s="44">
        <v>1200</v>
      </c>
      <c r="I1605" s="18" t="s">
        <v>201</v>
      </c>
      <c r="J1605">
        <v>1</v>
      </c>
      <c r="K1605">
        <v>9.73</v>
      </c>
      <c r="L1605">
        <v>22</v>
      </c>
      <c r="M1605">
        <v>1</v>
      </c>
      <c r="N1605">
        <v>25</v>
      </c>
      <c r="O1605" s="31" t="s">
        <v>435</v>
      </c>
      <c r="P1605" s="35" t="s">
        <v>455</v>
      </c>
      <c r="Q1605">
        <v>3</v>
      </c>
      <c r="R1605">
        <v>62</v>
      </c>
      <c r="S1605" s="15" t="s">
        <v>34</v>
      </c>
      <c r="T1605" s="10" t="s">
        <v>597</v>
      </c>
      <c r="U1605">
        <v>11</v>
      </c>
      <c r="V1605">
        <v>9</v>
      </c>
      <c r="W1605">
        <v>3</v>
      </c>
      <c r="AA1605">
        <v>1109</v>
      </c>
      <c r="AB1605" t="s">
        <v>155</v>
      </c>
    </row>
    <row r="1606" spans="1:28" hidden="1" x14ac:dyDescent="0.25">
      <c r="A1606" s="20" t="s">
        <v>355</v>
      </c>
      <c r="B1606" s="17" t="s">
        <v>367</v>
      </c>
      <c r="C1606">
        <v>17</v>
      </c>
      <c r="D1606" s="33">
        <v>3</v>
      </c>
      <c r="E1606" s="27" t="str">
        <f>VLOOKUP(U1606, method!$A$1:$B$15, 2, 0)</f>
        <v>中後</v>
      </c>
      <c r="F1606">
        <v>10</v>
      </c>
      <c r="G1606">
        <v>120</v>
      </c>
      <c r="H1606" s="44">
        <v>1200</v>
      </c>
      <c r="I1606" s="18" t="s">
        <v>201</v>
      </c>
      <c r="J1606">
        <v>1</v>
      </c>
      <c r="K1606">
        <v>9.69</v>
      </c>
      <c r="L1606">
        <v>8</v>
      </c>
      <c r="M1606">
        <v>1</v>
      </c>
      <c r="N1606">
        <v>25</v>
      </c>
      <c r="O1606" s="31" t="s">
        <v>439</v>
      </c>
      <c r="P1606" s="35" t="s">
        <v>455</v>
      </c>
      <c r="Q1606">
        <v>3</v>
      </c>
      <c r="R1606">
        <v>62</v>
      </c>
      <c r="S1606" s="15" t="s">
        <v>34</v>
      </c>
      <c r="T1606" s="10" t="s">
        <v>597</v>
      </c>
      <c r="U1606">
        <v>10</v>
      </c>
      <c r="V1606">
        <v>10</v>
      </c>
      <c r="W1606">
        <v>3</v>
      </c>
      <c r="AA1606">
        <v>1116</v>
      </c>
      <c r="AB1606" t="s">
        <v>155</v>
      </c>
    </row>
    <row r="1607" spans="1:28" hidden="1" x14ac:dyDescent="0.25">
      <c r="A1607" s="20" t="s">
        <v>355</v>
      </c>
      <c r="B1607" s="17" t="s">
        <v>367</v>
      </c>
      <c r="C1607">
        <v>20</v>
      </c>
      <c r="D1607" s="34">
        <v>5</v>
      </c>
      <c r="E1607" s="28" t="str">
        <f>VLOOKUP(U1607, method!$A$1:$B$15, 2, 0)</f>
        <v>中前</v>
      </c>
      <c r="F1607">
        <v>7</v>
      </c>
      <c r="G1607">
        <v>121</v>
      </c>
      <c r="H1607" s="44">
        <v>1200</v>
      </c>
      <c r="I1607" s="18" t="s">
        <v>201</v>
      </c>
      <c r="J1607">
        <v>1</v>
      </c>
      <c r="K1607">
        <v>9.66</v>
      </c>
      <c r="L1607">
        <v>26</v>
      </c>
      <c r="M1607">
        <v>12</v>
      </c>
      <c r="N1607">
        <v>24</v>
      </c>
      <c r="O1607" s="31" t="s">
        <v>451</v>
      </c>
      <c r="P1607" s="35" t="s">
        <v>455</v>
      </c>
      <c r="Q1607">
        <v>3</v>
      </c>
      <c r="R1607">
        <v>64</v>
      </c>
      <c r="S1607" s="15" t="s">
        <v>34</v>
      </c>
      <c r="T1607" t="s">
        <v>529</v>
      </c>
      <c r="U1607">
        <v>7</v>
      </c>
      <c r="V1607">
        <v>7</v>
      </c>
      <c r="W1607">
        <v>5</v>
      </c>
      <c r="AA1607">
        <v>1117</v>
      </c>
      <c r="AB1607" t="s">
        <v>589</v>
      </c>
    </row>
    <row r="1608" spans="1:28" hidden="1" x14ac:dyDescent="0.25">
      <c r="A1608" s="20" t="s">
        <v>355</v>
      </c>
      <c r="B1608" s="17" t="s">
        <v>367</v>
      </c>
      <c r="C1608">
        <v>40</v>
      </c>
      <c r="D1608">
        <v>11</v>
      </c>
      <c r="E1608" s="28" t="str">
        <f>VLOOKUP(U1608, method!$A$1:$B$15, 2, 0)</f>
        <v>中前</v>
      </c>
      <c r="F1608">
        <v>5</v>
      </c>
      <c r="G1608">
        <v>124</v>
      </c>
      <c r="H1608" s="44">
        <v>1200</v>
      </c>
      <c r="I1608" s="16" t="s">
        <v>71</v>
      </c>
      <c r="J1608">
        <v>1</v>
      </c>
      <c r="K1608">
        <v>10.16</v>
      </c>
      <c r="L1608">
        <v>3</v>
      </c>
      <c r="M1608">
        <v>11</v>
      </c>
      <c r="N1608">
        <v>24</v>
      </c>
      <c r="O1608" t="s">
        <v>631</v>
      </c>
      <c r="P1608" s="35" t="s">
        <v>436</v>
      </c>
      <c r="Q1608">
        <v>3</v>
      </c>
      <c r="R1608">
        <v>66</v>
      </c>
      <c r="S1608" s="15" t="s">
        <v>34</v>
      </c>
      <c r="T1608" t="s">
        <v>679</v>
      </c>
      <c r="U1608">
        <v>6</v>
      </c>
      <c r="V1608">
        <v>7</v>
      </c>
      <c r="W1608">
        <v>11</v>
      </c>
      <c r="AA1608">
        <v>1104</v>
      </c>
      <c r="AB1608" t="s">
        <v>346</v>
      </c>
    </row>
    <row r="1609" spans="1:28" hidden="1" x14ac:dyDescent="0.25">
      <c r="A1609" s="20" t="s">
        <v>355</v>
      </c>
      <c r="B1609" s="17" t="s">
        <v>367</v>
      </c>
      <c r="C1609">
        <v>6.3</v>
      </c>
      <c r="D1609">
        <v>7</v>
      </c>
      <c r="E1609" s="28" t="str">
        <f>VLOOKUP(U1609, method!$A$1:$B$15, 2, 0)</f>
        <v>中前</v>
      </c>
      <c r="F1609">
        <v>6</v>
      </c>
      <c r="G1609">
        <v>123</v>
      </c>
      <c r="H1609" s="44">
        <v>1200</v>
      </c>
      <c r="I1609" s="20" t="s">
        <v>56</v>
      </c>
      <c r="J1609">
        <v>1</v>
      </c>
      <c r="K1609">
        <v>9.83</v>
      </c>
      <c r="L1609">
        <v>16</v>
      </c>
      <c r="M1609">
        <v>10</v>
      </c>
      <c r="N1609">
        <v>24</v>
      </c>
      <c r="O1609" s="30" t="s">
        <v>445</v>
      </c>
      <c r="P1609" s="35" t="s">
        <v>436</v>
      </c>
      <c r="Q1609">
        <v>3</v>
      </c>
      <c r="R1609">
        <v>66</v>
      </c>
      <c r="S1609" s="15" t="s">
        <v>34</v>
      </c>
      <c r="T1609" s="10" t="s">
        <v>526</v>
      </c>
      <c r="U1609">
        <v>6</v>
      </c>
      <c r="V1609">
        <v>7</v>
      </c>
      <c r="W1609">
        <v>7</v>
      </c>
      <c r="AA1609">
        <v>1104</v>
      </c>
      <c r="AB1609" t="s">
        <v>346</v>
      </c>
    </row>
    <row r="1610" spans="1:28" hidden="1" x14ac:dyDescent="0.25">
      <c r="A1610" s="20" t="s">
        <v>355</v>
      </c>
      <c r="B1610" s="17" t="s">
        <v>367</v>
      </c>
      <c r="C1610">
        <v>9.9</v>
      </c>
      <c r="D1610" s="33">
        <v>3</v>
      </c>
      <c r="E1610" s="27" t="str">
        <f>VLOOKUP(U1610, method!$A$1:$B$15, 2, 0)</f>
        <v>中後</v>
      </c>
      <c r="F1610">
        <v>5</v>
      </c>
      <c r="G1610">
        <v>124</v>
      </c>
      <c r="H1610" s="44">
        <v>1200</v>
      </c>
      <c r="I1610" s="20" t="s">
        <v>56</v>
      </c>
      <c r="J1610">
        <v>1</v>
      </c>
      <c r="K1610">
        <v>10.130000000000001</v>
      </c>
      <c r="L1610">
        <v>18</v>
      </c>
      <c r="M1610">
        <v>9</v>
      </c>
      <c r="N1610">
        <v>24</v>
      </c>
      <c r="O1610" s="30" t="s">
        <v>445</v>
      </c>
      <c r="P1610" s="35" t="s">
        <v>455</v>
      </c>
      <c r="Q1610">
        <v>3</v>
      </c>
      <c r="R1610">
        <v>65</v>
      </c>
      <c r="S1610" s="15" t="s">
        <v>34</v>
      </c>
      <c r="T1610" s="10" t="s">
        <v>526</v>
      </c>
      <c r="U1610">
        <v>9</v>
      </c>
      <c r="V1610">
        <v>9</v>
      </c>
      <c r="W1610">
        <v>3</v>
      </c>
      <c r="AA1610">
        <v>1113</v>
      </c>
      <c r="AB1610" t="s">
        <v>346</v>
      </c>
    </row>
    <row r="1611" spans="1:28" hidden="1" x14ac:dyDescent="0.25">
      <c r="A1611" s="20" t="s">
        <v>355</v>
      </c>
      <c r="B1611" s="17" t="s">
        <v>367</v>
      </c>
      <c r="C1611">
        <v>58</v>
      </c>
      <c r="D1611" s="33">
        <v>3</v>
      </c>
      <c r="E1611" s="28" t="str">
        <f>VLOOKUP(U1611, method!$A$1:$B$15, 2, 0)</f>
        <v>中前</v>
      </c>
      <c r="F1611">
        <v>3</v>
      </c>
      <c r="G1611">
        <v>119</v>
      </c>
      <c r="H1611" s="44">
        <v>1200</v>
      </c>
      <c r="I1611" s="18" t="s">
        <v>201</v>
      </c>
      <c r="J1611">
        <v>1</v>
      </c>
      <c r="K1611">
        <v>10.73</v>
      </c>
      <c r="L1611">
        <v>4</v>
      </c>
      <c r="M1611">
        <v>7</v>
      </c>
      <c r="N1611">
        <v>24</v>
      </c>
      <c r="O1611" s="31" t="s">
        <v>439</v>
      </c>
      <c r="P1611" s="35" t="s">
        <v>455</v>
      </c>
      <c r="Q1611">
        <v>3</v>
      </c>
      <c r="R1611">
        <v>63</v>
      </c>
      <c r="S1611" s="15" t="s">
        <v>34</v>
      </c>
      <c r="T1611" s="10" t="s">
        <v>613</v>
      </c>
      <c r="U1611">
        <v>6</v>
      </c>
      <c r="V1611">
        <v>3</v>
      </c>
      <c r="W1611">
        <v>3</v>
      </c>
      <c r="AA1611">
        <v>1118</v>
      </c>
      <c r="AB1611" t="s">
        <v>346</v>
      </c>
    </row>
    <row r="1612" spans="1:28" hidden="1" x14ac:dyDescent="0.25">
      <c r="A1612" s="20" t="s">
        <v>355</v>
      </c>
      <c r="B1612" s="17" t="s">
        <v>367</v>
      </c>
      <c r="C1612">
        <v>30</v>
      </c>
      <c r="D1612">
        <v>9</v>
      </c>
      <c r="E1612" s="27" t="str">
        <f>VLOOKUP(U1612, method!$A$1:$B$15, 2, 0)</f>
        <v>中後</v>
      </c>
      <c r="F1612">
        <v>4</v>
      </c>
      <c r="G1612">
        <v>119</v>
      </c>
      <c r="H1612" s="44">
        <v>1200</v>
      </c>
      <c r="I1612" s="16" t="s">
        <v>140</v>
      </c>
      <c r="J1612">
        <v>1</v>
      </c>
      <c r="K1612">
        <v>11.07</v>
      </c>
      <c r="L1612">
        <v>12</v>
      </c>
      <c r="M1612">
        <v>6</v>
      </c>
      <c r="N1612">
        <v>24</v>
      </c>
      <c r="O1612" s="30" t="s">
        <v>445</v>
      </c>
      <c r="P1612" s="35" t="s">
        <v>455</v>
      </c>
      <c r="Q1612">
        <v>3</v>
      </c>
      <c r="R1612">
        <v>63</v>
      </c>
      <c r="S1612" s="15" t="s">
        <v>34</v>
      </c>
      <c r="T1612">
        <v>5</v>
      </c>
      <c r="U1612">
        <v>9</v>
      </c>
      <c r="V1612">
        <v>9</v>
      </c>
      <c r="W1612">
        <v>9</v>
      </c>
      <c r="AA1612">
        <v>1121</v>
      </c>
      <c r="AB1612" t="s">
        <v>596</v>
      </c>
    </row>
    <row r="1613" spans="1:28" hidden="1" x14ac:dyDescent="0.25">
      <c r="A1613" s="20" t="s">
        <v>355</v>
      </c>
      <c r="B1613" s="18" t="s">
        <v>369</v>
      </c>
      <c r="C1613">
        <v>19</v>
      </c>
      <c r="D1613" s="34">
        <v>4</v>
      </c>
      <c r="E1613" s="29" t="str">
        <f>VLOOKUP(U1613, method!$A$1:$B$15, 2, 0)</f>
        <v>留後</v>
      </c>
      <c r="F1613">
        <v>12</v>
      </c>
      <c r="G1613">
        <v>119</v>
      </c>
      <c r="H1613" s="44">
        <v>1200</v>
      </c>
      <c r="I1613" s="14" t="s">
        <v>45</v>
      </c>
      <c r="J1613">
        <v>1</v>
      </c>
      <c r="K1613">
        <v>9.7200000000000006</v>
      </c>
      <c r="L1613">
        <v>25</v>
      </c>
      <c r="M1613">
        <v>6</v>
      </c>
      <c r="N1613">
        <v>25</v>
      </c>
      <c r="O1613" s="31" t="s">
        <v>435</v>
      </c>
      <c r="P1613" s="35" t="s">
        <v>436</v>
      </c>
      <c r="Q1613">
        <v>3</v>
      </c>
      <c r="R1613">
        <v>64</v>
      </c>
      <c r="S1613" s="18" t="s">
        <v>188</v>
      </c>
      <c r="T1613" s="10" t="s">
        <v>552</v>
      </c>
      <c r="U1613">
        <v>11</v>
      </c>
      <c r="V1613">
        <v>11</v>
      </c>
      <c r="W1613">
        <v>4</v>
      </c>
      <c r="AA1613">
        <v>1223</v>
      </c>
      <c r="AB1613" t="s">
        <v>23</v>
      </c>
    </row>
    <row r="1614" spans="1:28" hidden="1" x14ac:dyDescent="0.25">
      <c r="A1614" s="20" t="s">
        <v>355</v>
      </c>
      <c r="B1614" s="18" t="s">
        <v>369</v>
      </c>
      <c r="C1614">
        <v>9.8000000000000007</v>
      </c>
      <c r="D1614" s="33">
        <v>2</v>
      </c>
      <c r="E1614" s="27" t="str">
        <f>VLOOKUP(U1614, method!$A$1:$B$15, 2, 0)</f>
        <v>中後</v>
      </c>
      <c r="F1614">
        <v>8</v>
      </c>
      <c r="G1614">
        <v>123</v>
      </c>
      <c r="H1614" s="44">
        <v>1200</v>
      </c>
      <c r="I1614" s="16" t="s">
        <v>71</v>
      </c>
      <c r="J1614">
        <v>1</v>
      </c>
      <c r="K1614">
        <v>10.55</v>
      </c>
      <c r="L1614">
        <v>4</v>
      </c>
      <c r="M1614">
        <v>6</v>
      </c>
      <c r="N1614">
        <v>25</v>
      </c>
      <c r="O1614" s="31" t="s">
        <v>439</v>
      </c>
      <c r="P1614" s="36" t="s">
        <v>440</v>
      </c>
      <c r="Q1614">
        <v>3</v>
      </c>
      <c r="R1614">
        <v>64</v>
      </c>
      <c r="S1614" s="18" t="s">
        <v>188</v>
      </c>
      <c r="T1614" t="s">
        <v>536</v>
      </c>
      <c r="U1614">
        <v>10</v>
      </c>
      <c r="V1614">
        <v>11</v>
      </c>
      <c r="W1614">
        <v>2</v>
      </c>
      <c r="AA1614">
        <v>1225</v>
      </c>
      <c r="AB1614" t="s">
        <v>23</v>
      </c>
    </row>
    <row r="1615" spans="1:28" hidden="1" x14ac:dyDescent="0.25">
      <c r="A1615" s="20" t="s">
        <v>355</v>
      </c>
      <c r="B1615" s="18" t="s">
        <v>369</v>
      </c>
      <c r="C1615">
        <v>23</v>
      </c>
      <c r="D1615" s="33">
        <v>3</v>
      </c>
      <c r="E1615" s="29" t="str">
        <f>VLOOKUP(U1615, method!$A$1:$B$15, 2, 0)</f>
        <v>留後</v>
      </c>
      <c r="F1615">
        <v>8</v>
      </c>
      <c r="G1615">
        <v>124</v>
      </c>
      <c r="H1615" s="44">
        <v>1200</v>
      </c>
      <c r="I1615" s="16" t="s">
        <v>71</v>
      </c>
      <c r="J1615">
        <v>1</v>
      </c>
      <c r="K1615">
        <v>9.61</v>
      </c>
      <c r="L1615">
        <v>14</v>
      </c>
      <c r="M1615">
        <v>5</v>
      </c>
      <c r="N1615">
        <v>25</v>
      </c>
      <c r="O1615" s="30" t="s">
        <v>445</v>
      </c>
      <c r="P1615" s="35" t="s">
        <v>436</v>
      </c>
      <c r="Q1615">
        <v>3</v>
      </c>
      <c r="R1615">
        <v>64</v>
      </c>
      <c r="S1615" s="18" t="s">
        <v>188</v>
      </c>
      <c r="T1615" s="10">
        <v>2</v>
      </c>
      <c r="U1615">
        <v>11</v>
      </c>
      <c r="V1615">
        <v>9</v>
      </c>
      <c r="W1615">
        <v>3</v>
      </c>
      <c r="AA1615">
        <v>1232</v>
      </c>
      <c r="AB1615" t="s">
        <v>23</v>
      </c>
    </row>
    <row r="1616" spans="1:28" hidden="1" x14ac:dyDescent="0.25">
      <c r="A1616" s="20" t="s">
        <v>355</v>
      </c>
      <c r="B1616" s="18" t="s">
        <v>369</v>
      </c>
      <c r="C1616">
        <v>11</v>
      </c>
      <c r="D1616">
        <v>7</v>
      </c>
      <c r="E1616" s="27" t="str">
        <f>VLOOKUP(U1616, method!$A$1:$B$15, 2, 0)</f>
        <v>中後</v>
      </c>
      <c r="F1616">
        <v>8</v>
      </c>
      <c r="G1616">
        <v>121</v>
      </c>
      <c r="H1616" s="44">
        <v>1200</v>
      </c>
      <c r="I1616" s="19" t="s">
        <v>388</v>
      </c>
      <c r="J1616">
        <v>1</v>
      </c>
      <c r="K1616">
        <v>9.6999999999999993</v>
      </c>
      <c r="L1616">
        <v>30</v>
      </c>
      <c r="M1616">
        <v>4</v>
      </c>
      <c r="N1616">
        <v>25</v>
      </c>
      <c r="O1616" s="31" t="s">
        <v>451</v>
      </c>
      <c r="P1616" s="35" t="s">
        <v>436</v>
      </c>
      <c r="Q1616">
        <v>3</v>
      </c>
      <c r="R1616">
        <v>65</v>
      </c>
      <c r="S1616" s="18" t="s">
        <v>188</v>
      </c>
      <c r="T1616" s="10" t="s">
        <v>452</v>
      </c>
      <c r="U1616">
        <v>10</v>
      </c>
      <c r="V1616">
        <v>10</v>
      </c>
      <c r="W1616">
        <v>7</v>
      </c>
      <c r="AA1616">
        <v>1225</v>
      </c>
      <c r="AB1616" t="s">
        <v>23</v>
      </c>
    </row>
    <row r="1617" spans="1:28" hidden="1" x14ac:dyDescent="0.25">
      <c r="A1617" s="20" t="s">
        <v>355</v>
      </c>
      <c r="B1617" s="18" t="s">
        <v>369</v>
      </c>
      <c r="C1617">
        <v>3.1</v>
      </c>
      <c r="D1617" s="34">
        <v>4</v>
      </c>
      <c r="E1617" s="28" t="str">
        <f>VLOOKUP(U1617, method!$A$1:$B$15, 2, 0)</f>
        <v>中前</v>
      </c>
      <c r="F1617">
        <v>1</v>
      </c>
      <c r="G1617">
        <v>122</v>
      </c>
      <c r="H1617" s="44">
        <v>1200</v>
      </c>
      <c r="I1617" s="20" t="s">
        <v>56</v>
      </c>
      <c r="J1617">
        <v>1</v>
      </c>
      <c r="K1617">
        <v>9.4</v>
      </c>
      <c r="L1617">
        <v>16</v>
      </c>
      <c r="M1617">
        <v>4</v>
      </c>
      <c r="N1617">
        <v>25</v>
      </c>
      <c r="O1617" s="30" t="s">
        <v>445</v>
      </c>
      <c r="P1617" s="35" t="s">
        <v>436</v>
      </c>
      <c r="Q1617">
        <v>3</v>
      </c>
      <c r="R1617">
        <v>67</v>
      </c>
      <c r="S1617" s="18" t="s">
        <v>188</v>
      </c>
      <c r="T1617" s="10" t="s">
        <v>442</v>
      </c>
      <c r="U1617">
        <v>6</v>
      </c>
      <c r="V1617">
        <v>6</v>
      </c>
      <c r="W1617">
        <v>4</v>
      </c>
      <c r="AA1617">
        <v>1226</v>
      </c>
      <c r="AB1617" t="s">
        <v>23</v>
      </c>
    </row>
    <row r="1618" spans="1:28" hidden="1" x14ac:dyDescent="0.25">
      <c r="A1618" s="20" t="s">
        <v>355</v>
      </c>
      <c r="B1618" s="18" t="s">
        <v>369</v>
      </c>
      <c r="C1618">
        <v>15</v>
      </c>
      <c r="D1618" s="34">
        <v>4</v>
      </c>
      <c r="E1618" s="28" t="str">
        <f>VLOOKUP(U1618, method!$A$1:$B$15, 2, 0)</f>
        <v>中前</v>
      </c>
      <c r="F1618">
        <v>1</v>
      </c>
      <c r="G1618">
        <v>124</v>
      </c>
      <c r="H1618" s="46">
        <v>1400</v>
      </c>
      <c r="I1618" s="20" t="s">
        <v>56</v>
      </c>
      <c r="J1618">
        <v>1</v>
      </c>
      <c r="K1618">
        <v>22.21</v>
      </c>
      <c r="L1618">
        <v>30</v>
      </c>
      <c r="M1618">
        <v>3</v>
      </c>
      <c r="N1618">
        <v>25</v>
      </c>
      <c r="O1618" t="s">
        <v>491</v>
      </c>
      <c r="P1618" s="35" t="s">
        <v>455</v>
      </c>
      <c r="Q1618">
        <v>3</v>
      </c>
      <c r="R1618">
        <v>68</v>
      </c>
      <c r="S1618" s="18" t="s">
        <v>188</v>
      </c>
      <c r="T1618" t="s">
        <v>536</v>
      </c>
      <c r="U1618">
        <v>6</v>
      </c>
      <c r="V1618">
        <v>5</v>
      </c>
      <c r="W1618">
        <v>5</v>
      </c>
      <c r="X1618">
        <v>4</v>
      </c>
      <c r="AA1618">
        <v>1226</v>
      </c>
      <c r="AB1618" t="s">
        <v>1516</v>
      </c>
    </row>
    <row r="1619" spans="1:28" hidden="1" x14ac:dyDescent="0.25">
      <c r="A1619" s="20" t="s">
        <v>355</v>
      </c>
      <c r="B1619" s="18" t="s">
        <v>369</v>
      </c>
      <c r="C1619">
        <v>16</v>
      </c>
      <c r="D1619">
        <v>6</v>
      </c>
      <c r="E1619" s="27" t="str">
        <f>VLOOKUP(U1619, method!$A$1:$B$15, 2, 0)</f>
        <v>中後</v>
      </c>
      <c r="F1619">
        <v>8</v>
      </c>
      <c r="G1619">
        <v>127</v>
      </c>
      <c r="H1619" s="46">
        <v>1400</v>
      </c>
      <c r="I1619" s="20" t="s">
        <v>56</v>
      </c>
      <c r="J1619">
        <v>1</v>
      </c>
      <c r="K1619">
        <v>22.8</v>
      </c>
      <c r="L1619">
        <v>15</v>
      </c>
      <c r="M1619">
        <v>3</v>
      </c>
      <c r="N1619">
        <v>25</v>
      </c>
      <c r="O1619" t="s">
        <v>631</v>
      </c>
      <c r="P1619" s="36" t="s">
        <v>440</v>
      </c>
      <c r="Q1619">
        <v>3</v>
      </c>
      <c r="R1619">
        <v>69</v>
      </c>
      <c r="S1619" s="18" t="s">
        <v>188</v>
      </c>
      <c r="T1619" s="10" t="s">
        <v>498</v>
      </c>
      <c r="U1619">
        <v>10</v>
      </c>
      <c r="V1619">
        <v>11</v>
      </c>
      <c r="W1619">
        <v>11</v>
      </c>
      <c r="X1619">
        <v>6</v>
      </c>
      <c r="AA1619">
        <v>1217</v>
      </c>
      <c r="AB1619" t="s">
        <v>1018</v>
      </c>
    </row>
    <row r="1620" spans="1:28" hidden="1" x14ac:dyDescent="0.25">
      <c r="A1620" s="20" t="s">
        <v>355</v>
      </c>
      <c r="B1620" s="18" t="s">
        <v>369</v>
      </c>
      <c r="C1620">
        <v>11</v>
      </c>
      <c r="D1620">
        <v>6</v>
      </c>
      <c r="E1620" s="28" t="str">
        <f>VLOOKUP(U1620, method!$A$1:$B$15, 2, 0)</f>
        <v>中前</v>
      </c>
      <c r="F1620">
        <v>6</v>
      </c>
      <c r="G1620">
        <v>128</v>
      </c>
      <c r="H1620" s="46">
        <v>1400</v>
      </c>
      <c r="I1620" s="19" t="s">
        <v>388</v>
      </c>
      <c r="J1620">
        <v>1</v>
      </c>
      <c r="K1620">
        <v>22.13</v>
      </c>
      <c r="L1620">
        <v>9</v>
      </c>
      <c r="M1620">
        <v>2</v>
      </c>
      <c r="N1620">
        <v>25</v>
      </c>
      <c r="O1620" t="s">
        <v>532</v>
      </c>
      <c r="P1620" s="35" t="s">
        <v>455</v>
      </c>
      <c r="Q1620">
        <v>3</v>
      </c>
      <c r="R1620">
        <v>69</v>
      </c>
      <c r="S1620" s="18" t="s">
        <v>188</v>
      </c>
      <c r="T1620" t="s">
        <v>495</v>
      </c>
      <c r="U1620">
        <v>4</v>
      </c>
      <c r="V1620">
        <v>4</v>
      </c>
      <c r="W1620">
        <v>4</v>
      </c>
      <c r="X1620">
        <v>6</v>
      </c>
      <c r="AA1620">
        <v>1228</v>
      </c>
      <c r="AB1620" t="s">
        <v>23</v>
      </c>
    </row>
    <row r="1621" spans="1:28" hidden="1" x14ac:dyDescent="0.25">
      <c r="A1621" s="20" t="s">
        <v>355</v>
      </c>
      <c r="B1621" s="18" t="s">
        <v>369</v>
      </c>
      <c r="C1621">
        <v>13</v>
      </c>
      <c r="D1621" s="34">
        <v>5</v>
      </c>
      <c r="E1621" s="29" t="str">
        <f>VLOOKUP(U1621, method!$A$1:$B$15, 2, 0)</f>
        <v>留後</v>
      </c>
      <c r="F1621">
        <v>12</v>
      </c>
      <c r="G1621">
        <v>126</v>
      </c>
      <c r="H1621" s="44">
        <v>1200</v>
      </c>
      <c r="I1621" s="16" t="s">
        <v>406</v>
      </c>
      <c r="J1621">
        <v>1</v>
      </c>
      <c r="K1621">
        <v>9.9499999999999993</v>
      </c>
      <c r="L1621">
        <v>19</v>
      </c>
      <c r="M1621">
        <v>1</v>
      </c>
      <c r="N1621">
        <v>25</v>
      </c>
      <c r="O1621" t="s">
        <v>545</v>
      </c>
      <c r="P1621" s="35" t="s">
        <v>436</v>
      </c>
      <c r="Q1621">
        <v>3</v>
      </c>
      <c r="R1621">
        <v>69</v>
      </c>
      <c r="S1621" s="18" t="s">
        <v>188</v>
      </c>
      <c r="T1621" s="10" t="s">
        <v>498</v>
      </c>
      <c r="U1621">
        <v>12</v>
      </c>
      <c r="V1621">
        <v>10</v>
      </c>
      <c r="W1621">
        <v>5</v>
      </c>
      <c r="AA1621">
        <v>1222</v>
      </c>
      <c r="AB1621" t="s">
        <v>23</v>
      </c>
    </row>
    <row r="1622" spans="1:28" hidden="1" x14ac:dyDescent="0.25">
      <c r="A1622" s="20" t="s">
        <v>355</v>
      </c>
      <c r="B1622" s="18" t="s">
        <v>369</v>
      </c>
      <c r="C1622">
        <v>2.1</v>
      </c>
      <c r="D1622" s="33">
        <v>1</v>
      </c>
      <c r="E1622" s="28" t="str">
        <f>VLOOKUP(U1622, method!$A$1:$B$15, 2, 0)</f>
        <v>中前</v>
      </c>
      <c r="F1622">
        <v>1</v>
      </c>
      <c r="G1622">
        <v>122</v>
      </c>
      <c r="H1622" s="44">
        <v>1200</v>
      </c>
      <c r="I1622" s="18" t="s">
        <v>12</v>
      </c>
      <c r="J1622">
        <v>1</v>
      </c>
      <c r="K1622">
        <v>9.5299999999999994</v>
      </c>
      <c r="L1622">
        <v>1</v>
      </c>
      <c r="M1622">
        <v>1</v>
      </c>
      <c r="N1622">
        <v>25</v>
      </c>
      <c r="O1622" t="s">
        <v>532</v>
      </c>
      <c r="P1622" s="35" t="s">
        <v>455</v>
      </c>
      <c r="Q1622">
        <v>3</v>
      </c>
      <c r="R1622">
        <v>63</v>
      </c>
      <c r="S1622" s="18" t="s">
        <v>188</v>
      </c>
      <c r="T1622" s="10" t="s">
        <v>488</v>
      </c>
      <c r="U1622">
        <v>6</v>
      </c>
      <c r="V1622">
        <v>6</v>
      </c>
      <c r="W1622">
        <v>1</v>
      </c>
      <c r="AA1622">
        <v>1223</v>
      </c>
      <c r="AB1622" t="s">
        <v>23</v>
      </c>
    </row>
    <row r="1623" spans="1:28" hidden="1" x14ac:dyDescent="0.25">
      <c r="A1623" s="20" t="s">
        <v>355</v>
      </c>
      <c r="B1623" s="18" t="s">
        <v>369</v>
      </c>
      <c r="C1623">
        <v>10</v>
      </c>
      <c r="D1623" s="34">
        <v>4</v>
      </c>
      <c r="E1623" s="28" t="str">
        <f>VLOOKUP(U1623, method!$A$1:$B$15, 2, 0)</f>
        <v>中前</v>
      </c>
      <c r="F1623">
        <v>8</v>
      </c>
      <c r="G1623">
        <v>120</v>
      </c>
      <c r="H1623" s="44">
        <v>1200</v>
      </c>
      <c r="I1623" s="15" t="s">
        <v>417</v>
      </c>
      <c r="J1623">
        <v>1</v>
      </c>
      <c r="K1623">
        <v>10.029999999999999</v>
      </c>
      <c r="L1623">
        <v>4</v>
      </c>
      <c r="M1623">
        <v>12</v>
      </c>
      <c r="N1623">
        <v>24</v>
      </c>
      <c r="O1623" s="31" t="s">
        <v>439</v>
      </c>
      <c r="P1623" s="35" t="s">
        <v>455</v>
      </c>
      <c r="Q1623">
        <v>3</v>
      </c>
      <c r="R1623">
        <v>63</v>
      </c>
      <c r="S1623" s="18" t="s">
        <v>188</v>
      </c>
      <c r="T1623" t="s">
        <v>529</v>
      </c>
      <c r="U1623">
        <v>7</v>
      </c>
      <c r="V1623">
        <v>6</v>
      </c>
      <c r="W1623">
        <v>4</v>
      </c>
      <c r="AA1623">
        <v>1218</v>
      </c>
      <c r="AB1623" t="s">
        <v>23</v>
      </c>
    </row>
    <row r="1624" spans="1:28" hidden="1" x14ac:dyDescent="0.25">
      <c r="A1624" s="20" t="s">
        <v>355</v>
      </c>
      <c r="B1624" s="18" t="s">
        <v>369</v>
      </c>
      <c r="C1624">
        <v>2.1</v>
      </c>
      <c r="D1624" s="33">
        <v>1</v>
      </c>
      <c r="E1624" s="28" t="str">
        <f>VLOOKUP(U1624, method!$A$1:$B$15, 2, 0)</f>
        <v>中前</v>
      </c>
      <c r="F1624">
        <v>5</v>
      </c>
      <c r="G1624">
        <v>134</v>
      </c>
      <c r="H1624" s="44">
        <v>1200</v>
      </c>
      <c r="I1624" s="17" t="s">
        <v>399</v>
      </c>
      <c r="J1624">
        <v>1</v>
      </c>
      <c r="K1624">
        <v>9.81</v>
      </c>
      <c r="L1624">
        <v>20</v>
      </c>
      <c r="M1624">
        <v>11</v>
      </c>
      <c r="N1624">
        <v>24</v>
      </c>
      <c r="O1624" s="31" t="s">
        <v>435</v>
      </c>
      <c r="P1624" s="36" t="s">
        <v>440</v>
      </c>
      <c r="Q1624">
        <v>4</v>
      </c>
      <c r="R1624">
        <v>57</v>
      </c>
      <c r="S1624" s="18" t="s">
        <v>188</v>
      </c>
      <c r="T1624" s="10" t="s">
        <v>376</v>
      </c>
      <c r="U1624">
        <v>5</v>
      </c>
      <c r="V1624">
        <v>5</v>
      </c>
      <c r="W1624">
        <v>1</v>
      </c>
      <c r="AA1624">
        <v>1198</v>
      </c>
      <c r="AB1624" t="s">
        <v>675</v>
      </c>
    </row>
    <row r="1625" spans="1:28" hidden="1" x14ac:dyDescent="0.25">
      <c r="A1625" s="20" t="s">
        <v>355</v>
      </c>
      <c r="B1625" s="18" t="s">
        <v>369</v>
      </c>
      <c r="C1625">
        <v>1.8</v>
      </c>
      <c r="D1625" s="33">
        <v>2</v>
      </c>
      <c r="E1625" s="28" t="str">
        <f>VLOOKUP(U1625, method!$A$1:$B$15, 2, 0)</f>
        <v>中前</v>
      </c>
      <c r="F1625">
        <v>2</v>
      </c>
      <c r="G1625">
        <v>130</v>
      </c>
      <c r="H1625" s="44">
        <v>1200</v>
      </c>
      <c r="I1625" s="18" t="s">
        <v>12</v>
      </c>
      <c r="J1625">
        <v>1</v>
      </c>
      <c r="K1625">
        <v>9.68</v>
      </c>
      <c r="L1625">
        <v>6</v>
      </c>
      <c r="M1625">
        <v>11</v>
      </c>
      <c r="N1625">
        <v>24</v>
      </c>
      <c r="O1625" s="31" t="s">
        <v>439</v>
      </c>
      <c r="P1625" s="35" t="s">
        <v>455</v>
      </c>
      <c r="Q1625">
        <v>4</v>
      </c>
      <c r="R1625">
        <v>55</v>
      </c>
      <c r="S1625" s="18" t="s">
        <v>188</v>
      </c>
      <c r="T1625" s="10" t="s">
        <v>613</v>
      </c>
      <c r="U1625">
        <v>6</v>
      </c>
      <c r="V1625">
        <v>5</v>
      </c>
      <c r="W1625">
        <v>2</v>
      </c>
      <c r="AA1625">
        <v>1211</v>
      </c>
      <c r="AB1625" t="s">
        <v>30</v>
      </c>
    </row>
    <row r="1626" spans="1:28" hidden="1" x14ac:dyDescent="0.25">
      <c r="A1626" s="20" t="s">
        <v>355</v>
      </c>
      <c r="B1626" s="18" t="s">
        <v>369</v>
      </c>
      <c r="C1626">
        <v>7.1</v>
      </c>
      <c r="D1626" s="33">
        <v>2</v>
      </c>
      <c r="E1626" s="27" t="str">
        <f>VLOOKUP(U1626, method!$A$1:$B$15, 2, 0)</f>
        <v>中後</v>
      </c>
      <c r="F1626">
        <v>9</v>
      </c>
      <c r="G1626">
        <v>129</v>
      </c>
      <c r="H1626" s="44">
        <v>1200</v>
      </c>
      <c r="I1626" s="18" t="s">
        <v>12</v>
      </c>
      <c r="J1626">
        <v>1</v>
      </c>
      <c r="K1626">
        <v>9.41</v>
      </c>
      <c r="L1626">
        <v>16</v>
      </c>
      <c r="M1626">
        <v>10</v>
      </c>
      <c r="N1626">
        <v>24</v>
      </c>
      <c r="O1626" s="30" t="s">
        <v>445</v>
      </c>
      <c r="P1626" s="35" t="s">
        <v>436</v>
      </c>
      <c r="Q1626">
        <v>4</v>
      </c>
      <c r="R1626">
        <v>54</v>
      </c>
      <c r="S1626" s="18" t="s">
        <v>188</v>
      </c>
      <c r="T1626" s="10">
        <v>1</v>
      </c>
      <c r="U1626">
        <v>9</v>
      </c>
      <c r="V1626">
        <v>8</v>
      </c>
      <c r="W1626">
        <v>2</v>
      </c>
      <c r="AA1626">
        <v>1217</v>
      </c>
      <c r="AB1626" t="s">
        <v>30</v>
      </c>
    </row>
    <row r="1627" spans="1:28" hidden="1" x14ac:dyDescent="0.25">
      <c r="A1627" s="20" t="s">
        <v>355</v>
      </c>
      <c r="B1627" s="18" t="s">
        <v>369</v>
      </c>
      <c r="C1627">
        <v>1.6</v>
      </c>
      <c r="D1627" s="33">
        <v>3</v>
      </c>
      <c r="E1627" s="26" t="str">
        <f>VLOOKUP(U1627, method!$A$1:$B$15, 2, 0)</f>
        <v>放頭</v>
      </c>
      <c r="F1627">
        <v>8</v>
      </c>
      <c r="G1627">
        <v>130</v>
      </c>
      <c r="H1627" s="44">
        <v>1200</v>
      </c>
      <c r="I1627" s="18" t="s">
        <v>12</v>
      </c>
      <c r="J1627">
        <v>1</v>
      </c>
      <c r="K1627">
        <v>9.39</v>
      </c>
      <c r="L1627">
        <v>22</v>
      </c>
      <c r="M1627">
        <v>9</v>
      </c>
      <c r="N1627">
        <v>24</v>
      </c>
      <c r="O1627" t="s">
        <v>469</v>
      </c>
      <c r="P1627" s="35" t="s">
        <v>455</v>
      </c>
      <c r="Q1627">
        <v>4</v>
      </c>
      <c r="R1627">
        <v>54</v>
      </c>
      <c r="S1627" s="18" t="s">
        <v>188</v>
      </c>
      <c r="T1627" s="10" t="s">
        <v>442</v>
      </c>
      <c r="U1627">
        <v>2</v>
      </c>
      <c r="V1627">
        <v>2</v>
      </c>
      <c r="W1627">
        <v>3</v>
      </c>
      <c r="AA1627">
        <v>1214</v>
      </c>
      <c r="AB1627" t="s">
        <v>30</v>
      </c>
    </row>
    <row r="1628" spans="1:28" hidden="1" x14ac:dyDescent="0.25">
      <c r="A1628" s="20" t="s">
        <v>355</v>
      </c>
      <c r="B1628" s="18" t="s">
        <v>369</v>
      </c>
      <c r="C1628">
        <v>4</v>
      </c>
      <c r="D1628" s="33">
        <v>2</v>
      </c>
      <c r="E1628" s="26" t="str">
        <f>VLOOKUP(U1628, method!$A$1:$B$15, 2, 0)</f>
        <v>放頭</v>
      </c>
      <c r="F1628">
        <v>8</v>
      </c>
      <c r="G1628">
        <v>128</v>
      </c>
      <c r="H1628" s="46">
        <v>1400</v>
      </c>
      <c r="I1628" s="18" t="s">
        <v>12</v>
      </c>
      <c r="J1628">
        <v>1</v>
      </c>
      <c r="K1628">
        <v>21.88</v>
      </c>
      <c r="L1628">
        <v>23</v>
      </c>
      <c r="M1628">
        <v>6</v>
      </c>
      <c r="N1628">
        <v>24</v>
      </c>
      <c r="O1628" t="s">
        <v>545</v>
      </c>
      <c r="P1628" s="35" t="s">
        <v>436</v>
      </c>
      <c r="Q1628">
        <v>4</v>
      </c>
      <c r="R1628">
        <v>53</v>
      </c>
      <c r="S1628" s="18" t="s">
        <v>188</v>
      </c>
      <c r="T1628" s="10">
        <v>1</v>
      </c>
      <c r="U1628">
        <v>1</v>
      </c>
      <c r="V1628">
        <v>1</v>
      </c>
      <c r="W1628">
        <v>1</v>
      </c>
      <c r="X1628">
        <v>2</v>
      </c>
      <c r="AA1628">
        <v>1198</v>
      </c>
      <c r="AB1628" t="s">
        <v>92</v>
      </c>
    </row>
    <row r="1629" spans="1:28" hidden="1" x14ac:dyDescent="0.25">
      <c r="A1629" s="20" t="s">
        <v>355</v>
      </c>
      <c r="B1629" s="18" t="s">
        <v>369</v>
      </c>
      <c r="C1629">
        <v>2.6</v>
      </c>
      <c r="D1629" s="34">
        <v>4</v>
      </c>
      <c r="E1629" s="28" t="str">
        <f>VLOOKUP(U1629, method!$A$1:$B$15, 2, 0)</f>
        <v>中前</v>
      </c>
      <c r="F1629">
        <v>14</v>
      </c>
      <c r="G1629">
        <v>129</v>
      </c>
      <c r="H1629" s="46">
        <v>1400</v>
      </c>
      <c r="I1629" s="18" t="s">
        <v>12</v>
      </c>
      <c r="J1629">
        <v>1</v>
      </c>
      <c r="K1629">
        <v>22.1</v>
      </c>
      <c r="L1629">
        <v>26</v>
      </c>
      <c r="M1629">
        <v>5</v>
      </c>
      <c r="N1629">
        <v>24</v>
      </c>
      <c r="O1629" t="s">
        <v>545</v>
      </c>
      <c r="P1629" s="35" t="s">
        <v>455</v>
      </c>
      <c r="Q1629">
        <v>4</v>
      </c>
      <c r="R1629">
        <v>53</v>
      </c>
      <c r="S1629" s="18" t="s">
        <v>188</v>
      </c>
      <c r="T1629" t="s">
        <v>456</v>
      </c>
      <c r="U1629">
        <v>4</v>
      </c>
      <c r="V1629">
        <v>2</v>
      </c>
      <c r="W1629">
        <v>2</v>
      </c>
      <c r="X1629">
        <v>4</v>
      </c>
      <c r="AA1629">
        <v>1189</v>
      </c>
      <c r="AB1629" t="s">
        <v>321</v>
      </c>
    </row>
    <row r="1630" spans="1:28" hidden="1" x14ac:dyDescent="0.25">
      <c r="A1630" s="20" t="s">
        <v>355</v>
      </c>
      <c r="B1630" s="18" t="s">
        <v>369</v>
      </c>
      <c r="C1630">
        <v>2.7</v>
      </c>
      <c r="D1630" s="33">
        <v>2</v>
      </c>
      <c r="E1630" s="28" t="str">
        <f>VLOOKUP(U1630, method!$A$1:$B$15, 2, 0)</f>
        <v>中前</v>
      </c>
      <c r="F1630">
        <v>4</v>
      </c>
      <c r="G1630">
        <v>126</v>
      </c>
      <c r="H1630" s="46">
        <v>1400</v>
      </c>
      <c r="I1630" s="18" t="s">
        <v>12</v>
      </c>
      <c r="J1630">
        <v>1</v>
      </c>
      <c r="K1630">
        <v>21.78</v>
      </c>
      <c r="L1630">
        <v>5</v>
      </c>
      <c r="M1630">
        <v>5</v>
      </c>
      <c r="N1630">
        <v>24</v>
      </c>
      <c r="O1630" t="s">
        <v>551</v>
      </c>
      <c r="P1630" s="35" t="s">
        <v>455</v>
      </c>
      <c r="Q1630">
        <v>4</v>
      </c>
      <c r="R1630">
        <v>52</v>
      </c>
      <c r="S1630" s="18" t="s">
        <v>188</v>
      </c>
      <c r="T1630" s="10">
        <v>1</v>
      </c>
      <c r="U1630">
        <v>5</v>
      </c>
      <c r="V1630">
        <v>6</v>
      </c>
      <c r="W1630">
        <v>5</v>
      </c>
      <c r="X1630">
        <v>2</v>
      </c>
      <c r="AA1630">
        <v>1196</v>
      </c>
      <c r="AB1630" t="s">
        <v>16</v>
      </c>
    </row>
    <row r="1631" spans="1:28" hidden="1" x14ac:dyDescent="0.25">
      <c r="A1631" s="20" t="s">
        <v>355</v>
      </c>
      <c r="B1631" s="18" t="s">
        <v>369</v>
      </c>
      <c r="C1631">
        <v>5.3</v>
      </c>
      <c r="D1631" s="33">
        <v>3</v>
      </c>
      <c r="E1631" s="27" t="str">
        <f>VLOOKUP(U1631, method!$A$1:$B$15, 2, 0)</f>
        <v>中後</v>
      </c>
      <c r="F1631">
        <v>3</v>
      </c>
      <c r="G1631">
        <v>127</v>
      </c>
      <c r="H1631" s="44">
        <v>1200</v>
      </c>
      <c r="I1631" s="18" t="s">
        <v>12</v>
      </c>
      <c r="J1631">
        <v>1</v>
      </c>
      <c r="K1631">
        <v>10.14</v>
      </c>
      <c r="L1631">
        <v>31</v>
      </c>
      <c r="M1631">
        <v>3</v>
      </c>
      <c r="N1631">
        <v>24</v>
      </c>
      <c r="O1631" t="s">
        <v>491</v>
      </c>
      <c r="P1631" s="35" t="s">
        <v>455</v>
      </c>
      <c r="Q1631">
        <v>4</v>
      </c>
      <c r="R1631">
        <v>52</v>
      </c>
      <c r="S1631" s="18" t="s">
        <v>188</v>
      </c>
      <c r="T1631" s="10" t="s">
        <v>597</v>
      </c>
      <c r="U1631">
        <v>10</v>
      </c>
      <c r="V1631">
        <v>9</v>
      </c>
      <c r="W1631">
        <v>3</v>
      </c>
      <c r="AA1631">
        <v>1201</v>
      </c>
      <c r="AB1631" t="s">
        <v>100</v>
      </c>
    </row>
    <row r="1632" spans="1:28" hidden="1" x14ac:dyDescent="0.25">
      <c r="A1632" s="20" t="s">
        <v>355</v>
      </c>
      <c r="B1632" s="19" t="s">
        <v>372</v>
      </c>
      <c r="C1632">
        <v>4.2</v>
      </c>
      <c r="D1632" s="33">
        <v>1</v>
      </c>
      <c r="E1632" s="26" t="str">
        <f>VLOOKUP(U1632, method!$A$1:$B$15, 2, 0)</f>
        <v>放頭</v>
      </c>
      <c r="F1632">
        <v>3</v>
      </c>
      <c r="G1632">
        <v>135</v>
      </c>
      <c r="H1632" s="44">
        <v>1200</v>
      </c>
      <c r="I1632" s="25" t="s">
        <v>26</v>
      </c>
      <c r="J1632">
        <v>1</v>
      </c>
      <c r="K1632">
        <v>9.93</v>
      </c>
      <c r="L1632">
        <v>21</v>
      </c>
      <c r="M1632">
        <v>5</v>
      </c>
      <c r="N1632">
        <v>25</v>
      </c>
      <c r="O1632" s="31" t="s">
        <v>435</v>
      </c>
      <c r="P1632" s="35" t="s">
        <v>436</v>
      </c>
      <c r="Q1632">
        <v>4</v>
      </c>
      <c r="R1632">
        <v>58</v>
      </c>
      <c r="S1632" s="16" t="s">
        <v>77</v>
      </c>
      <c r="T1632" s="10" t="s">
        <v>613</v>
      </c>
      <c r="U1632">
        <v>3</v>
      </c>
      <c r="V1632">
        <v>3</v>
      </c>
      <c r="W1632">
        <v>1</v>
      </c>
      <c r="AA1632">
        <v>1087</v>
      </c>
      <c r="AB1632" t="s">
        <v>16</v>
      </c>
    </row>
    <row r="1633" spans="1:28" hidden="1" x14ac:dyDescent="0.25">
      <c r="A1633" s="20" t="s">
        <v>355</v>
      </c>
      <c r="B1633" s="19" t="s">
        <v>372</v>
      </c>
      <c r="C1633">
        <v>2.9</v>
      </c>
      <c r="D1633">
        <v>6</v>
      </c>
      <c r="E1633" s="28" t="str">
        <f>VLOOKUP(U1633, method!$A$1:$B$15, 2, 0)</f>
        <v>中前</v>
      </c>
      <c r="F1633">
        <v>9</v>
      </c>
      <c r="G1633">
        <v>133</v>
      </c>
      <c r="H1633" s="46">
        <v>1000</v>
      </c>
      <c r="I1633" s="18" t="s">
        <v>12</v>
      </c>
      <c r="J1633">
        <v>0</v>
      </c>
      <c r="K1633">
        <v>56.92</v>
      </c>
      <c r="L1633">
        <v>13</v>
      </c>
      <c r="M1633">
        <v>4</v>
      </c>
      <c r="N1633">
        <v>25</v>
      </c>
      <c r="O1633" t="s">
        <v>532</v>
      </c>
      <c r="P1633" s="35" t="s">
        <v>455</v>
      </c>
      <c r="Q1633">
        <v>4</v>
      </c>
      <c r="R1633">
        <v>58</v>
      </c>
      <c r="S1633" s="16" t="s">
        <v>77</v>
      </c>
      <c r="T1633" s="10" t="s">
        <v>376</v>
      </c>
      <c r="U1633">
        <v>7</v>
      </c>
      <c r="V1633">
        <v>5</v>
      </c>
      <c r="W1633">
        <v>6</v>
      </c>
      <c r="AA1633">
        <v>1095</v>
      </c>
      <c r="AB1633" t="s">
        <v>1838</v>
      </c>
    </row>
    <row r="1634" spans="1:28" hidden="1" x14ac:dyDescent="0.25">
      <c r="A1634" s="20" t="s">
        <v>355</v>
      </c>
      <c r="B1634" s="19" t="s">
        <v>372</v>
      </c>
      <c r="C1634">
        <v>6.2</v>
      </c>
      <c r="D1634">
        <v>12</v>
      </c>
      <c r="E1634" s="28" t="str">
        <f>VLOOKUP(U1634, method!$A$1:$B$15, 2, 0)</f>
        <v>中前</v>
      </c>
      <c r="F1634">
        <v>4</v>
      </c>
      <c r="G1634">
        <v>131</v>
      </c>
      <c r="H1634" s="44">
        <v>1200</v>
      </c>
      <c r="I1634" s="23" t="s">
        <v>405</v>
      </c>
      <c r="J1634">
        <v>1</v>
      </c>
      <c r="K1634">
        <v>11.73</v>
      </c>
      <c r="L1634">
        <v>1</v>
      </c>
      <c r="M1634">
        <v>1</v>
      </c>
      <c r="N1634">
        <v>25</v>
      </c>
      <c r="O1634" t="s">
        <v>532</v>
      </c>
      <c r="P1634" s="35" t="s">
        <v>455</v>
      </c>
      <c r="Q1634">
        <v>4</v>
      </c>
      <c r="R1634">
        <v>58</v>
      </c>
      <c r="S1634" s="15" t="s">
        <v>34</v>
      </c>
      <c r="T1634" t="s">
        <v>501</v>
      </c>
      <c r="U1634">
        <v>5</v>
      </c>
      <c r="V1634">
        <v>3</v>
      </c>
      <c r="W1634">
        <v>12</v>
      </c>
      <c r="AA1634">
        <v>1118</v>
      </c>
      <c r="AB1634" t="s">
        <v>175</v>
      </c>
    </row>
    <row r="1635" spans="1:28" hidden="1" x14ac:dyDescent="0.25">
      <c r="A1635" s="20" t="s">
        <v>355</v>
      </c>
      <c r="B1635" s="19" t="s">
        <v>372</v>
      </c>
      <c r="C1635">
        <v>12</v>
      </c>
      <c r="D1635" s="33">
        <v>3</v>
      </c>
      <c r="E1635" s="28" t="str">
        <f>VLOOKUP(U1635, method!$A$1:$B$15, 2, 0)</f>
        <v>中前</v>
      </c>
      <c r="F1635">
        <v>11</v>
      </c>
      <c r="G1635">
        <v>132</v>
      </c>
      <c r="H1635" s="44">
        <v>1200</v>
      </c>
      <c r="I1635" s="23" t="s">
        <v>405</v>
      </c>
      <c r="J1635">
        <v>1</v>
      </c>
      <c r="K1635">
        <v>10.24</v>
      </c>
      <c r="L1635">
        <v>11</v>
      </c>
      <c r="M1635">
        <v>12</v>
      </c>
      <c r="N1635">
        <v>24</v>
      </c>
      <c r="O1635" s="30" t="s">
        <v>445</v>
      </c>
      <c r="P1635" s="35" t="s">
        <v>455</v>
      </c>
      <c r="Q1635">
        <v>4</v>
      </c>
      <c r="R1635">
        <v>57</v>
      </c>
      <c r="S1635" s="15" t="s">
        <v>34</v>
      </c>
      <c r="T1635" s="10">
        <v>1</v>
      </c>
      <c r="U1635">
        <v>6</v>
      </c>
      <c r="V1635">
        <v>3</v>
      </c>
      <c r="W1635">
        <v>3</v>
      </c>
      <c r="AA1635">
        <v>1110</v>
      </c>
      <c r="AB1635" t="s">
        <v>1840</v>
      </c>
    </row>
    <row r="1636" spans="1:28" hidden="1" x14ac:dyDescent="0.25">
      <c r="A1636" s="20" t="s">
        <v>355</v>
      </c>
      <c r="B1636" s="19" t="s">
        <v>372</v>
      </c>
      <c r="C1636">
        <v>18</v>
      </c>
      <c r="D1636">
        <v>11</v>
      </c>
      <c r="E1636" s="28" t="str">
        <f>VLOOKUP(U1636, method!$A$1:$B$15, 2, 0)</f>
        <v>中前</v>
      </c>
      <c r="F1636">
        <v>4</v>
      </c>
      <c r="G1636">
        <v>135</v>
      </c>
      <c r="H1636" s="46">
        <v>1400</v>
      </c>
      <c r="I1636" s="15" t="s">
        <v>390</v>
      </c>
      <c r="J1636">
        <v>1</v>
      </c>
      <c r="K1636">
        <v>22.58</v>
      </c>
      <c r="L1636">
        <v>3</v>
      </c>
      <c r="M1636">
        <v>11</v>
      </c>
      <c r="N1636">
        <v>24</v>
      </c>
      <c r="O1636" t="s">
        <v>631</v>
      </c>
      <c r="P1636" s="35" t="s">
        <v>436</v>
      </c>
      <c r="Q1636">
        <v>4</v>
      </c>
      <c r="R1636">
        <v>59</v>
      </c>
      <c r="S1636" s="15" t="s">
        <v>34</v>
      </c>
      <c r="T1636" t="s">
        <v>546</v>
      </c>
      <c r="U1636">
        <v>6</v>
      </c>
      <c r="V1636">
        <v>3</v>
      </c>
      <c r="W1636">
        <v>4</v>
      </c>
      <c r="X1636">
        <v>11</v>
      </c>
      <c r="AA1636">
        <v>1121</v>
      </c>
      <c r="AB1636" t="s">
        <v>346</v>
      </c>
    </row>
    <row r="1637" spans="1:28" hidden="1" x14ac:dyDescent="0.25">
      <c r="A1637" s="20" t="s">
        <v>355</v>
      </c>
      <c r="B1637" s="19" t="s">
        <v>372</v>
      </c>
      <c r="C1637">
        <v>3.3</v>
      </c>
      <c r="D1637" s="33">
        <v>3</v>
      </c>
      <c r="E1637" s="28" t="str">
        <f>VLOOKUP(U1637, method!$A$1:$B$15, 2, 0)</f>
        <v>中前</v>
      </c>
      <c r="F1637">
        <v>7</v>
      </c>
      <c r="G1637">
        <v>135</v>
      </c>
      <c r="H1637" s="44">
        <v>1200</v>
      </c>
      <c r="I1637" s="18" t="s">
        <v>12</v>
      </c>
      <c r="J1637">
        <v>1</v>
      </c>
      <c r="K1637">
        <v>9.42</v>
      </c>
      <c r="L1637">
        <v>13</v>
      </c>
      <c r="M1637">
        <v>10</v>
      </c>
      <c r="N1637">
        <v>24</v>
      </c>
      <c r="O1637" t="s">
        <v>491</v>
      </c>
      <c r="P1637" s="35" t="s">
        <v>436</v>
      </c>
      <c r="Q1637">
        <v>4</v>
      </c>
      <c r="R1637">
        <v>60</v>
      </c>
      <c r="S1637" s="15" t="s">
        <v>34</v>
      </c>
      <c r="T1637" t="s">
        <v>536</v>
      </c>
      <c r="U1637">
        <v>5</v>
      </c>
      <c r="V1637">
        <v>3</v>
      </c>
      <c r="W1637">
        <v>3</v>
      </c>
      <c r="AA1637">
        <v>1107</v>
      </c>
      <c r="AB1637" t="s">
        <v>346</v>
      </c>
    </row>
    <row r="1638" spans="1:28" hidden="1" x14ac:dyDescent="0.25">
      <c r="A1638" s="20" t="s">
        <v>355</v>
      </c>
      <c r="B1638" s="19" t="s">
        <v>372</v>
      </c>
      <c r="C1638">
        <v>8.5</v>
      </c>
      <c r="D1638">
        <v>6</v>
      </c>
      <c r="E1638" s="26" t="str">
        <f>VLOOKUP(U1638, method!$A$1:$B$15, 2, 0)</f>
        <v>放頭</v>
      </c>
      <c r="F1638">
        <v>8</v>
      </c>
      <c r="G1638">
        <v>119</v>
      </c>
      <c r="H1638" s="46">
        <v>1400</v>
      </c>
      <c r="I1638" s="15" t="s">
        <v>390</v>
      </c>
      <c r="J1638">
        <v>1</v>
      </c>
      <c r="K1638">
        <v>22.16</v>
      </c>
      <c r="L1638">
        <v>28</v>
      </c>
      <c r="M1638">
        <v>9</v>
      </c>
      <c r="N1638">
        <v>24</v>
      </c>
      <c r="O1638" t="s">
        <v>532</v>
      </c>
      <c r="P1638" s="35" t="s">
        <v>455</v>
      </c>
      <c r="Q1638">
        <v>3</v>
      </c>
      <c r="R1638">
        <v>60</v>
      </c>
      <c r="S1638" s="15" t="s">
        <v>34</v>
      </c>
      <c r="T1638" s="10" t="s">
        <v>597</v>
      </c>
      <c r="U1638">
        <v>1</v>
      </c>
      <c r="V1638">
        <v>4</v>
      </c>
      <c r="W1638">
        <v>3</v>
      </c>
      <c r="X1638">
        <v>6</v>
      </c>
      <c r="AA1638">
        <v>1103</v>
      </c>
      <c r="AB1638" t="s">
        <v>596</v>
      </c>
    </row>
    <row r="1639" spans="1:28" hidden="1" x14ac:dyDescent="0.25">
      <c r="A1639" s="20" t="s">
        <v>355</v>
      </c>
      <c r="B1639" s="19" t="s">
        <v>372</v>
      </c>
      <c r="C1639">
        <v>31</v>
      </c>
      <c r="D1639" s="34">
        <v>5</v>
      </c>
      <c r="E1639" s="29" t="str">
        <f>VLOOKUP(U1639, method!$A$1:$B$15, 2, 0)</f>
        <v>留後</v>
      </c>
      <c r="F1639">
        <v>11</v>
      </c>
      <c r="G1639">
        <v>119</v>
      </c>
      <c r="H1639" s="46">
        <v>1400</v>
      </c>
      <c r="I1639" s="15" t="s">
        <v>390</v>
      </c>
      <c r="J1639">
        <v>1</v>
      </c>
      <c r="K1639">
        <v>22.07</v>
      </c>
      <c r="L1639">
        <v>14</v>
      </c>
      <c r="M1639">
        <v>7</v>
      </c>
      <c r="N1639">
        <v>24</v>
      </c>
      <c r="O1639" t="s">
        <v>545</v>
      </c>
      <c r="P1639" s="35" t="s">
        <v>455</v>
      </c>
      <c r="Q1639">
        <v>3</v>
      </c>
      <c r="R1639">
        <v>62</v>
      </c>
      <c r="S1639" s="15" t="s">
        <v>34</v>
      </c>
      <c r="T1639" t="s">
        <v>495</v>
      </c>
      <c r="U1639">
        <v>13</v>
      </c>
      <c r="V1639">
        <v>13</v>
      </c>
      <c r="W1639">
        <v>11</v>
      </c>
      <c r="X1639">
        <v>5</v>
      </c>
      <c r="AA1639">
        <v>1088</v>
      </c>
      <c r="AB1639" t="s">
        <v>463</v>
      </c>
    </row>
    <row r="1640" spans="1:28" hidden="1" x14ac:dyDescent="0.25">
      <c r="A1640" s="20" t="s">
        <v>355</v>
      </c>
      <c r="B1640" s="19" t="s">
        <v>372</v>
      </c>
      <c r="C1640">
        <v>10</v>
      </c>
      <c r="D1640">
        <v>10</v>
      </c>
      <c r="E1640" s="26" t="str">
        <f>VLOOKUP(U1640, method!$A$1:$B$15, 2, 0)</f>
        <v>放頭</v>
      </c>
      <c r="F1640">
        <v>5</v>
      </c>
      <c r="G1640">
        <v>119</v>
      </c>
      <c r="H1640" s="46">
        <v>1400</v>
      </c>
      <c r="I1640" s="15" t="s">
        <v>391</v>
      </c>
      <c r="J1640">
        <v>1</v>
      </c>
      <c r="K1640">
        <v>23.45</v>
      </c>
      <c r="L1640">
        <v>23</v>
      </c>
      <c r="M1640">
        <v>6</v>
      </c>
      <c r="N1640">
        <v>24</v>
      </c>
      <c r="O1640" t="s">
        <v>545</v>
      </c>
      <c r="P1640" s="35" t="s">
        <v>455</v>
      </c>
      <c r="Q1640">
        <v>3</v>
      </c>
      <c r="R1640">
        <v>63</v>
      </c>
      <c r="S1640" s="15" t="s">
        <v>34</v>
      </c>
      <c r="T1640">
        <v>10</v>
      </c>
      <c r="U1640">
        <v>2</v>
      </c>
      <c r="V1640">
        <v>3</v>
      </c>
      <c r="W1640">
        <v>3</v>
      </c>
      <c r="X1640">
        <v>10</v>
      </c>
      <c r="AA1640">
        <v>1086</v>
      </c>
      <c r="AB1640" t="s">
        <v>463</v>
      </c>
    </row>
    <row r="1641" spans="1:28" hidden="1" x14ac:dyDescent="0.25">
      <c r="A1641" s="20" t="s">
        <v>355</v>
      </c>
      <c r="B1641" s="19" t="s">
        <v>372</v>
      </c>
      <c r="C1641">
        <v>11</v>
      </c>
      <c r="D1641" s="34">
        <v>5</v>
      </c>
      <c r="E1641" s="28" t="str">
        <f>VLOOKUP(U1641, method!$A$1:$B$15, 2, 0)</f>
        <v>中前</v>
      </c>
      <c r="F1641">
        <v>2</v>
      </c>
      <c r="G1641">
        <v>122</v>
      </c>
      <c r="H1641" s="44">
        <v>1200</v>
      </c>
      <c r="I1641" s="15" t="s">
        <v>391</v>
      </c>
      <c r="J1641">
        <v>1</v>
      </c>
      <c r="K1641">
        <v>8.99</v>
      </c>
      <c r="L1641">
        <v>2</v>
      </c>
      <c r="M1641">
        <v>6</v>
      </c>
      <c r="N1641">
        <v>24</v>
      </c>
      <c r="O1641" t="s">
        <v>551</v>
      </c>
      <c r="P1641" s="35" t="s">
        <v>455</v>
      </c>
      <c r="Q1641">
        <v>3</v>
      </c>
      <c r="R1641">
        <v>63</v>
      </c>
      <c r="S1641" s="15" t="s">
        <v>34</v>
      </c>
      <c r="T1641" t="s">
        <v>456</v>
      </c>
      <c r="U1641">
        <v>6</v>
      </c>
      <c r="V1641">
        <v>7</v>
      </c>
      <c r="W1641">
        <v>5</v>
      </c>
      <c r="AA1641">
        <v>1049</v>
      </c>
      <c r="AB1641" t="s">
        <v>463</v>
      </c>
    </row>
    <row r="1642" spans="1:28" hidden="1" x14ac:dyDescent="0.25">
      <c r="A1642" s="20" t="s">
        <v>355</v>
      </c>
      <c r="B1642" s="20" t="s">
        <v>375</v>
      </c>
      <c r="C1642">
        <v>1.8</v>
      </c>
      <c r="D1642" s="33">
        <v>1</v>
      </c>
      <c r="E1642" s="26" t="str">
        <f>VLOOKUP(U1642, method!$A$1:$B$15, 2, 0)</f>
        <v>放頭</v>
      </c>
      <c r="F1642">
        <v>3</v>
      </c>
      <c r="G1642">
        <v>129</v>
      </c>
      <c r="H1642" s="44">
        <v>1200</v>
      </c>
      <c r="I1642" s="18" t="s">
        <v>12</v>
      </c>
      <c r="J1642">
        <v>1</v>
      </c>
      <c r="K1642">
        <v>9.65</v>
      </c>
      <c r="L1642">
        <v>28</v>
      </c>
      <c r="M1642">
        <v>6</v>
      </c>
      <c r="N1642">
        <v>25</v>
      </c>
      <c r="O1642" t="s">
        <v>551</v>
      </c>
      <c r="P1642" s="35" t="s">
        <v>455</v>
      </c>
      <c r="Q1642">
        <v>4</v>
      </c>
      <c r="R1642">
        <v>54</v>
      </c>
      <c r="S1642" s="20" t="s">
        <v>121</v>
      </c>
      <c r="T1642" s="10" t="s">
        <v>597</v>
      </c>
      <c r="U1642">
        <v>1</v>
      </c>
      <c r="V1642">
        <v>1</v>
      </c>
      <c r="W1642">
        <v>1</v>
      </c>
      <c r="AA1642">
        <v>1078</v>
      </c>
      <c r="AB1642" t="s">
        <v>463</v>
      </c>
    </row>
    <row r="1643" spans="1:28" hidden="1" x14ac:dyDescent="0.25">
      <c r="A1643" s="20" t="s">
        <v>355</v>
      </c>
      <c r="B1643" s="20" t="s">
        <v>375</v>
      </c>
      <c r="C1643">
        <v>3.8</v>
      </c>
      <c r="D1643" s="33">
        <v>2</v>
      </c>
      <c r="E1643" s="26" t="str">
        <f>VLOOKUP(U1643, method!$A$1:$B$15, 2, 0)</f>
        <v>放頭</v>
      </c>
      <c r="F1643">
        <v>12</v>
      </c>
      <c r="G1643">
        <v>127</v>
      </c>
      <c r="H1643" s="44">
        <v>1200</v>
      </c>
      <c r="I1643" s="18" t="s">
        <v>12</v>
      </c>
      <c r="J1643">
        <v>1</v>
      </c>
      <c r="K1643">
        <v>9.83</v>
      </c>
      <c r="L1643">
        <v>25</v>
      </c>
      <c r="M1643">
        <v>5</v>
      </c>
      <c r="N1643">
        <v>25</v>
      </c>
      <c r="O1643" t="s">
        <v>545</v>
      </c>
      <c r="P1643" s="35" t="s">
        <v>455</v>
      </c>
      <c r="Q1643">
        <v>4</v>
      </c>
      <c r="R1643">
        <v>52</v>
      </c>
      <c r="S1643" s="20" t="s">
        <v>121</v>
      </c>
      <c r="T1643" s="10" t="s">
        <v>597</v>
      </c>
      <c r="U1643">
        <v>1</v>
      </c>
      <c r="V1643">
        <v>1</v>
      </c>
      <c r="W1643">
        <v>2</v>
      </c>
      <c r="AA1643">
        <v>1076</v>
      </c>
      <c r="AB1643" t="s">
        <v>463</v>
      </c>
    </row>
    <row r="1644" spans="1:28" hidden="1" x14ac:dyDescent="0.25">
      <c r="A1644" s="20" t="s">
        <v>355</v>
      </c>
      <c r="B1644" s="21" t="s">
        <v>378</v>
      </c>
      <c r="C1644">
        <v>10</v>
      </c>
      <c r="D1644">
        <v>12</v>
      </c>
      <c r="E1644" s="26" t="str">
        <f>VLOOKUP(U1644, method!$A$1:$B$15, 2, 0)</f>
        <v>放頭</v>
      </c>
      <c r="F1644">
        <v>7</v>
      </c>
      <c r="G1644">
        <v>122</v>
      </c>
      <c r="H1644" s="44">
        <v>1200</v>
      </c>
      <c r="I1644" s="23" t="s">
        <v>39</v>
      </c>
      <c r="J1644">
        <v>1</v>
      </c>
      <c r="K1644">
        <v>10.34</v>
      </c>
      <c r="L1644">
        <v>1</v>
      </c>
      <c r="M1644">
        <v>7</v>
      </c>
      <c r="N1644">
        <v>25</v>
      </c>
      <c r="O1644" t="s">
        <v>532</v>
      </c>
      <c r="P1644" s="35" t="s">
        <v>455</v>
      </c>
      <c r="Q1644">
        <v>3</v>
      </c>
      <c r="R1644">
        <v>64</v>
      </c>
      <c r="S1644" s="23" t="s">
        <v>279</v>
      </c>
      <c r="T1644" t="s">
        <v>480</v>
      </c>
      <c r="U1644">
        <v>2</v>
      </c>
      <c r="V1644">
        <v>3</v>
      </c>
      <c r="W1644">
        <v>12</v>
      </c>
      <c r="AA1644">
        <v>1103</v>
      </c>
      <c r="AB1644" t="s">
        <v>16</v>
      </c>
    </row>
    <row r="1645" spans="1:28" hidden="1" x14ac:dyDescent="0.25">
      <c r="A1645" s="20" t="s">
        <v>355</v>
      </c>
      <c r="B1645" s="21" t="s">
        <v>378</v>
      </c>
      <c r="C1645">
        <v>35</v>
      </c>
      <c r="D1645">
        <v>10</v>
      </c>
      <c r="E1645" s="28" t="str">
        <f>VLOOKUP(U1645, method!$A$1:$B$15, 2, 0)</f>
        <v>中前</v>
      </c>
      <c r="F1645">
        <v>3</v>
      </c>
      <c r="G1645">
        <v>121</v>
      </c>
      <c r="H1645" s="44">
        <v>1200</v>
      </c>
      <c r="I1645" s="18" t="s">
        <v>201</v>
      </c>
      <c r="J1645">
        <v>1</v>
      </c>
      <c r="K1645">
        <v>9.27</v>
      </c>
      <c r="L1645">
        <v>23</v>
      </c>
      <c r="M1645">
        <v>3</v>
      </c>
      <c r="N1645">
        <v>25</v>
      </c>
      <c r="O1645" t="s">
        <v>545</v>
      </c>
      <c r="P1645" s="35" t="s">
        <v>436</v>
      </c>
      <c r="Q1645">
        <v>3</v>
      </c>
      <c r="R1645">
        <v>66</v>
      </c>
      <c r="S1645" s="19" t="s">
        <v>57</v>
      </c>
      <c r="T1645" t="s">
        <v>533</v>
      </c>
      <c r="U1645">
        <v>6</v>
      </c>
      <c r="V1645">
        <v>6</v>
      </c>
      <c r="W1645">
        <v>10</v>
      </c>
      <c r="AA1645">
        <v>1094</v>
      </c>
      <c r="AB1645" t="s">
        <v>16</v>
      </c>
    </row>
    <row r="1646" spans="1:28" hidden="1" x14ac:dyDescent="0.25">
      <c r="A1646" s="20" t="s">
        <v>355</v>
      </c>
      <c r="B1646" s="21" t="s">
        <v>378</v>
      </c>
      <c r="C1646">
        <v>16</v>
      </c>
      <c r="D1646">
        <v>10</v>
      </c>
      <c r="E1646" s="26" t="str">
        <f>VLOOKUP(U1646, method!$A$1:$B$15, 2, 0)</f>
        <v>放頭</v>
      </c>
      <c r="F1646">
        <v>6</v>
      </c>
      <c r="G1646">
        <v>127</v>
      </c>
      <c r="H1646" s="44">
        <v>1200</v>
      </c>
      <c r="I1646" s="25" t="s">
        <v>26</v>
      </c>
      <c r="J1646">
        <v>1</v>
      </c>
      <c r="K1646">
        <v>10.34</v>
      </c>
      <c r="L1646">
        <v>5</v>
      </c>
      <c r="M1646">
        <v>3</v>
      </c>
      <c r="N1646">
        <v>25</v>
      </c>
      <c r="O1646" s="31" t="s">
        <v>451</v>
      </c>
      <c r="P1646" s="35" t="s">
        <v>455</v>
      </c>
      <c r="Q1646">
        <v>3</v>
      </c>
      <c r="R1646">
        <v>68</v>
      </c>
      <c r="S1646" s="19" t="s">
        <v>57</v>
      </c>
      <c r="T1646" t="s">
        <v>637</v>
      </c>
      <c r="U1646">
        <v>1</v>
      </c>
      <c r="V1646">
        <v>1</v>
      </c>
      <c r="W1646">
        <v>10</v>
      </c>
      <c r="AA1646">
        <v>1099</v>
      </c>
      <c r="AB1646" t="s">
        <v>16</v>
      </c>
    </row>
    <row r="1647" spans="1:28" hidden="1" x14ac:dyDescent="0.25">
      <c r="A1647" s="20" t="s">
        <v>355</v>
      </c>
      <c r="B1647" s="21" t="s">
        <v>378</v>
      </c>
      <c r="C1647">
        <v>18</v>
      </c>
      <c r="D1647">
        <v>8</v>
      </c>
      <c r="E1647" s="26" t="str">
        <f>VLOOKUP(U1647, method!$A$1:$B$15, 2, 0)</f>
        <v>放頭</v>
      </c>
      <c r="F1647">
        <v>12</v>
      </c>
      <c r="G1647">
        <v>118</v>
      </c>
      <c r="H1647" s="44">
        <v>1200</v>
      </c>
      <c r="I1647" s="25" t="s">
        <v>26</v>
      </c>
      <c r="J1647">
        <v>1</v>
      </c>
      <c r="K1647">
        <v>9.39</v>
      </c>
      <c r="L1647">
        <v>16</v>
      </c>
      <c r="M1647">
        <v>2</v>
      </c>
      <c r="N1647">
        <v>25</v>
      </c>
      <c r="O1647" t="s">
        <v>631</v>
      </c>
      <c r="P1647" s="35" t="s">
        <v>436</v>
      </c>
      <c r="Q1647">
        <v>3</v>
      </c>
      <c r="R1647">
        <v>68</v>
      </c>
      <c r="S1647" s="19" t="s">
        <v>57</v>
      </c>
      <c r="T1647">
        <v>6</v>
      </c>
      <c r="U1647">
        <v>2</v>
      </c>
      <c r="V1647">
        <v>5</v>
      </c>
      <c r="W1647">
        <v>8</v>
      </c>
      <c r="AA1647">
        <v>1118</v>
      </c>
      <c r="AB1647" t="s">
        <v>16</v>
      </c>
    </row>
    <row r="1648" spans="1:28" hidden="1" x14ac:dyDescent="0.25">
      <c r="A1648" s="20" t="s">
        <v>355</v>
      </c>
      <c r="B1648" s="21" t="s">
        <v>378</v>
      </c>
      <c r="C1648">
        <v>105</v>
      </c>
      <c r="D1648" s="33">
        <v>2</v>
      </c>
      <c r="E1648" s="26" t="str">
        <f>VLOOKUP(U1648, method!$A$1:$B$15, 2, 0)</f>
        <v>放頭</v>
      </c>
      <c r="F1648">
        <v>14</v>
      </c>
      <c r="G1648">
        <v>126</v>
      </c>
      <c r="H1648" s="44">
        <v>1200</v>
      </c>
      <c r="I1648" s="25" t="s">
        <v>26</v>
      </c>
      <c r="J1648">
        <v>1</v>
      </c>
      <c r="K1648">
        <v>9.75</v>
      </c>
      <c r="L1648">
        <v>26</v>
      </c>
      <c r="M1648">
        <v>1</v>
      </c>
      <c r="N1648">
        <v>25</v>
      </c>
      <c r="O1648" t="s">
        <v>491</v>
      </c>
      <c r="P1648" s="35" t="s">
        <v>455</v>
      </c>
      <c r="Q1648">
        <v>3</v>
      </c>
      <c r="R1648">
        <v>66</v>
      </c>
      <c r="S1648" s="19" t="s">
        <v>57</v>
      </c>
      <c r="T1648" s="10" t="s">
        <v>376</v>
      </c>
      <c r="U1648">
        <v>3</v>
      </c>
      <c r="V1648">
        <v>3</v>
      </c>
      <c r="W1648">
        <v>2</v>
      </c>
      <c r="AA1648">
        <v>1107</v>
      </c>
      <c r="AB1648" t="s">
        <v>16</v>
      </c>
    </row>
    <row r="1649" spans="1:29" hidden="1" x14ac:dyDescent="0.25">
      <c r="A1649" s="20" t="s">
        <v>355</v>
      </c>
      <c r="B1649" s="21" t="s">
        <v>378</v>
      </c>
      <c r="C1649">
        <v>192</v>
      </c>
      <c r="D1649" s="34">
        <v>4</v>
      </c>
      <c r="E1649" s="26" t="str">
        <f>VLOOKUP(U1649, method!$A$1:$B$15, 2, 0)</f>
        <v>放頭</v>
      </c>
      <c r="F1649">
        <v>12</v>
      </c>
      <c r="G1649">
        <v>125</v>
      </c>
      <c r="H1649" s="44">
        <v>1200</v>
      </c>
      <c r="I1649" s="25" t="s">
        <v>26</v>
      </c>
      <c r="J1649">
        <v>1</v>
      </c>
      <c r="K1649">
        <v>9.7200000000000006</v>
      </c>
      <c r="L1649">
        <v>5</v>
      </c>
      <c r="M1649">
        <v>1</v>
      </c>
      <c r="N1649">
        <v>25</v>
      </c>
      <c r="O1649" t="s">
        <v>631</v>
      </c>
      <c r="P1649" s="35" t="s">
        <v>455</v>
      </c>
      <c r="Q1649">
        <v>3</v>
      </c>
      <c r="R1649">
        <v>66</v>
      </c>
      <c r="S1649" s="19" t="s">
        <v>57</v>
      </c>
      <c r="T1649" s="10">
        <v>2</v>
      </c>
      <c r="U1649">
        <v>1</v>
      </c>
      <c r="V1649">
        <v>1</v>
      </c>
      <c r="W1649">
        <v>4</v>
      </c>
      <c r="AA1649">
        <v>1116</v>
      </c>
      <c r="AB1649" t="s">
        <v>1746</v>
      </c>
    </row>
    <row r="1650" spans="1:29" hidden="1" x14ac:dyDescent="0.25">
      <c r="A1650" s="20" t="s">
        <v>355</v>
      </c>
      <c r="B1650" s="21" t="s">
        <v>378</v>
      </c>
      <c r="C1650">
        <v>76</v>
      </c>
      <c r="D1650">
        <v>13</v>
      </c>
      <c r="E1650" s="29" t="str">
        <f>VLOOKUP(U1650, method!$A$1:$B$15, 2, 0)</f>
        <v>留後</v>
      </c>
      <c r="F1650">
        <v>9</v>
      </c>
      <c r="G1650">
        <v>121</v>
      </c>
      <c r="H1650" s="46">
        <v>1400</v>
      </c>
      <c r="I1650" s="25" t="s">
        <v>26</v>
      </c>
      <c r="J1650">
        <v>1</v>
      </c>
      <c r="K1650">
        <v>23.43</v>
      </c>
      <c r="L1650">
        <v>15</v>
      </c>
      <c r="M1650">
        <v>12</v>
      </c>
      <c r="N1650">
        <v>24</v>
      </c>
      <c r="O1650" t="s">
        <v>631</v>
      </c>
      <c r="P1650" s="35" t="s">
        <v>455</v>
      </c>
      <c r="Q1650">
        <v>3</v>
      </c>
      <c r="R1650">
        <v>66</v>
      </c>
      <c r="S1650" s="19" t="s">
        <v>57</v>
      </c>
      <c r="T1650" t="s">
        <v>1648</v>
      </c>
      <c r="U1650">
        <v>11</v>
      </c>
      <c r="V1650">
        <v>11</v>
      </c>
      <c r="W1650">
        <v>14</v>
      </c>
      <c r="X1650">
        <v>13</v>
      </c>
      <c r="AA1650">
        <v>1119</v>
      </c>
      <c r="AB1650" t="s">
        <v>586</v>
      </c>
    </row>
    <row r="1651" spans="1:29" hidden="1" x14ac:dyDescent="0.25">
      <c r="A1651" s="20" t="s">
        <v>355</v>
      </c>
      <c r="B1651" s="22" t="s">
        <v>382</v>
      </c>
      <c r="C1651">
        <v>13</v>
      </c>
      <c r="D1651">
        <v>10</v>
      </c>
      <c r="E1651" s="28" t="str">
        <f>VLOOKUP(U1651, method!$A$1:$B$15, 2, 0)</f>
        <v>中前</v>
      </c>
      <c r="F1651">
        <v>4</v>
      </c>
      <c r="G1651">
        <v>119</v>
      </c>
      <c r="H1651" s="44">
        <v>1200</v>
      </c>
      <c r="I1651" s="15" t="s">
        <v>391</v>
      </c>
      <c r="J1651">
        <v>1</v>
      </c>
      <c r="K1651">
        <v>9.93</v>
      </c>
      <c r="L1651">
        <v>31</v>
      </c>
      <c r="M1651">
        <v>5</v>
      </c>
      <c r="N1651">
        <v>25</v>
      </c>
      <c r="O1651" t="s">
        <v>551</v>
      </c>
      <c r="P1651" s="35" t="s">
        <v>455</v>
      </c>
      <c r="Q1651">
        <v>3</v>
      </c>
      <c r="R1651">
        <v>64</v>
      </c>
      <c r="S1651" s="17" t="s">
        <v>68</v>
      </c>
      <c r="T1651" t="s">
        <v>637</v>
      </c>
      <c r="U1651">
        <v>6</v>
      </c>
      <c r="V1651">
        <v>7</v>
      </c>
      <c r="W1651">
        <v>10</v>
      </c>
      <c r="AA1651">
        <v>1116</v>
      </c>
      <c r="AB1651" t="s">
        <v>463</v>
      </c>
    </row>
    <row r="1652" spans="1:29" hidden="1" x14ac:dyDescent="0.25">
      <c r="A1652" s="20" t="s">
        <v>355</v>
      </c>
      <c r="B1652" s="22" t="s">
        <v>382</v>
      </c>
      <c r="C1652">
        <v>9.6</v>
      </c>
      <c r="D1652">
        <v>11</v>
      </c>
      <c r="E1652" s="26" t="str">
        <f>VLOOKUP(U1652, method!$A$1:$B$15, 2, 0)</f>
        <v>放頭</v>
      </c>
      <c r="F1652">
        <v>8</v>
      </c>
      <c r="G1652">
        <v>122</v>
      </c>
      <c r="H1652" s="44">
        <v>1200</v>
      </c>
      <c r="I1652" s="15" t="s">
        <v>391</v>
      </c>
      <c r="J1652">
        <v>1</v>
      </c>
      <c r="K1652">
        <v>10.4</v>
      </c>
      <c r="L1652">
        <v>10</v>
      </c>
      <c r="M1652">
        <v>5</v>
      </c>
      <c r="N1652">
        <v>25</v>
      </c>
      <c r="O1652" t="s">
        <v>532</v>
      </c>
      <c r="P1652" s="35" t="s">
        <v>455</v>
      </c>
      <c r="Q1652">
        <v>3</v>
      </c>
      <c r="R1652">
        <v>66</v>
      </c>
      <c r="S1652" s="17" t="s">
        <v>68</v>
      </c>
      <c r="T1652" t="s">
        <v>465</v>
      </c>
      <c r="U1652">
        <v>2</v>
      </c>
      <c r="V1652">
        <v>2</v>
      </c>
      <c r="W1652">
        <v>11</v>
      </c>
      <c r="AA1652">
        <v>1105</v>
      </c>
      <c r="AB1652" t="s">
        <v>463</v>
      </c>
    </row>
    <row r="1653" spans="1:29" hidden="1" x14ac:dyDescent="0.25">
      <c r="A1653" s="20" t="s">
        <v>355</v>
      </c>
      <c r="B1653" s="22" t="s">
        <v>382</v>
      </c>
      <c r="C1653">
        <v>27</v>
      </c>
      <c r="D1653">
        <v>6</v>
      </c>
      <c r="E1653" s="28" t="str">
        <f>VLOOKUP(U1653, method!$A$1:$B$15, 2, 0)</f>
        <v>中前</v>
      </c>
      <c r="F1653">
        <v>8</v>
      </c>
      <c r="G1653">
        <v>125</v>
      </c>
      <c r="H1653" s="46">
        <v>1400</v>
      </c>
      <c r="I1653" s="21" t="s">
        <v>61</v>
      </c>
      <c r="J1653">
        <v>1</v>
      </c>
      <c r="K1653">
        <v>21.67</v>
      </c>
      <c r="L1653">
        <v>13</v>
      </c>
      <c r="M1653">
        <v>4</v>
      </c>
      <c r="N1653">
        <v>25</v>
      </c>
      <c r="O1653" t="s">
        <v>532</v>
      </c>
      <c r="P1653" s="35" t="s">
        <v>455</v>
      </c>
      <c r="Q1653">
        <v>3</v>
      </c>
      <c r="R1653">
        <v>68</v>
      </c>
      <c r="S1653" s="17" t="s">
        <v>68</v>
      </c>
      <c r="T1653">
        <v>3</v>
      </c>
      <c r="U1653">
        <v>7</v>
      </c>
      <c r="V1653">
        <v>5</v>
      </c>
      <c r="W1653">
        <v>5</v>
      </c>
      <c r="X1653">
        <v>6</v>
      </c>
      <c r="AA1653">
        <v>1096</v>
      </c>
      <c r="AB1653" t="s">
        <v>463</v>
      </c>
    </row>
    <row r="1654" spans="1:29" hidden="1" x14ac:dyDescent="0.25">
      <c r="A1654" s="20" t="s">
        <v>355</v>
      </c>
      <c r="B1654" s="22" t="s">
        <v>382</v>
      </c>
      <c r="C1654">
        <v>11</v>
      </c>
      <c r="D1654">
        <v>7</v>
      </c>
      <c r="E1654" s="28" t="str">
        <f>VLOOKUP(U1654, method!$A$1:$B$15, 2, 0)</f>
        <v>中前</v>
      </c>
      <c r="F1654">
        <v>7</v>
      </c>
      <c r="G1654">
        <v>123</v>
      </c>
      <c r="H1654" s="44">
        <v>1200</v>
      </c>
      <c r="I1654" s="21" t="s">
        <v>61</v>
      </c>
      <c r="J1654">
        <v>1</v>
      </c>
      <c r="K1654">
        <v>10.029999999999999</v>
      </c>
      <c r="L1654">
        <v>19</v>
      </c>
      <c r="M1654">
        <v>3</v>
      </c>
      <c r="N1654">
        <v>25</v>
      </c>
      <c r="O1654" s="30" t="s">
        <v>445</v>
      </c>
      <c r="P1654" s="35" t="s">
        <v>436</v>
      </c>
      <c r="Q1654">
        <v>3</v>
      </c>
      <c r="R1654">
        <v>68</v>
      </c>
      <c r="S1654" s="17" t="s">
        <v>68</v>
      </c>
      <c r="T1654" s="10" t="s">
        <v>442</v>
      </c>
      <c r="U1654">
        <v>5</v>
      </c>
      <c r="V1654">
        <v>5</v>
      </c>
      <c r="W1654">
        <v>7</v>
      </c>
      <c r="AA1654">
        <v>1086</v>
      </c>
      <c r="AB1654" t="s">
        <v>463</v>
      </c>
    </row>
    <row r="1655" spans="1:29" hidden="1" x14ac:dyDescent="0.25">
      <c r="A1655" s="20" t="s">
        <v>355</v>
      </c>
      <c r="B1655" s="23" t="s">
        <v>385</v>
      </c>
      <c r="C1655">
        <v>13</v>
      </c>
      <c r="D1655" s="33">
        <v>1</v>
      </c>
      <c r="E1655" s="27" t="str">
        <f>VLOOKUP(U1655, method!$A$1:$B$15, 2, 0)</f>
        <v>中後</v>
      </c>
      <c r="F1655">
        <v>8</v>
      </c>
      <c r="G1655">
        <v>125</v>
      </c>
      <c r="H1655" s="44">
        <v>1200</v>
      </c>
      <c r="I1655" s="17" t="s">
        <v>448</v>
      </c>
      <c r="J1655">
        <v>1</v>
      </c>
      <c r="K1655">
        <v>9.44</v>
      </c>
      <c r="L1655">
        <v>9</v>
      </c>
      <c r="M1655">
        <v>7</v>
      </c>
      <c r="N1655">
        <v>25</v>
      </c>
      <c r="O1655" s="31" t="s">
        <v>439</v>
      </c>
      <c r="P1655" s="35" t="s">
        <v>436</v>
      </c>
      <c r="Q1655">
        <v>4</v>
      </c>
      <c r="R1655">
        <v>52</v>
      </c>
      <c r="S1655" s="17" t="s">
        <v>116</v>
      </c>
      <c r="T1655">
        <v>3</v>
      </c>
      <c r="U1655">
        <v>9</v>
      </c>
      <c r="V1655">
        <v>9</v>
      </c>
      <c r="W1655">
        <v>1</v>
      </c>
      <c r="AA1655">
        <v>1032</v>
      </c>
      <c r="AB1655" t="s">
        <v>16</v>
      </c>
    </row>
    <row r="1656" spans="1:29" hidden="1" x14ac:dyDescent="0.25">
      <c r="A1656" s="20" t="s">
        <v>355</v>
      </c>
      <c r="B1656" s="23" t="s">
        <v>385</v>
      </c>
      <c r="C1656">
        <v>14</v>
      </c>
      <c r="D1656">
        <v>7</v>
      </c>
      <c r="E1656" s="29" t="str">
        <f>VLOOKUP(U1656, method!$A$1:$B$15, 2, 0)</f>
        <v>留後</v>
      </c>
      <c r="F1656">
        <v>11</v>
      </c>
      <c r="G1656">
        <v>127</v>
      </c>
      <c r="H1656" s="44">
        <v>1200</v>
      </c>
      <c r="I1656" s="16" t="s">
        <v>71</v>
      </c>
      <c r="J1656">
        <v>1</v>
      </c>
      <c r="K1656">
        <v>9.94</v>
      </c>
      <c r="L1656">
        <v>25</v>
      </c>
      <c r="M1656">
        <v>6</v>
      </c>
      <c r="N1656">
        <v>25</v>
      </c>
      <c r="O1656" s="31" t="s">
        <v>435</v>
      </c>
      <c r="P1656" s="35" t="s">
        <v>436</v>
      </c>
      <c r="Q1656">
        <v>4</v>
      </c>
      <c r="R1656">
        <v>52</v>
      </c>
      <c r="S1656" s="17" t="s">
        <v>116</v>
      </c>
      <c r="T1656" s="10" t="s">
        <v>442</v>
      </c>
      <c r="U1656">
        <v>12</v>
      </c>
      <c r="V1656">
        <v>10</v>
      </c>
      <c r="W1656">
        <v>7</v>
      </c>
      <c r="AA1656">
        <v>1044</v>
      </c>
      <c r="AB1656" t="s">
        <v>16</v>
      </c>
    </row>
    <row r="1657" spans="1:29" hidden="1" x14ac:dyDescent="0.25">
      <c r="A1657" s="20" t="s">
        <v>355</v>
      </c>
      <c r="B1657" s="23" t="s">
        <v>385</v>
      </c>
      <c r="C1657">
        <v>16</v>
      </c>
      <c r="D1657" s="33">
        <v>2</v>
      </c>
      <c r="E1657" s="27" t="str">
        <f>VLOOKUP(U1657, method!$A$1:$B$15, 2, 0)</f>
        <v>中後</v>
      </c>
      <c r="F1657">
        <v>6</v>
      </c>
      <c r="G1657">
        <v>122</v>
      </c>
      <c r="H1657" s="44">
        <v>1200</v>
      </c>
      <c r="I1657" s="15" t="s">
        <v>441</v>
      </c>
      <c r="J1657">
        <v>1</v>
      </c>
      <c r="K1657">
        <v>10.47</v>
      </c>
      <c r="L1657">
        <v>11</v>
      </c>
      <c r="M1657">
        <v>6</v>
      </c>
      <c r="N1657">
        <v>25</v>
      </c>
      <c r="O1657" s="30" t="s">
        <v>445</v>
      </c>
      <c r="P1657" s="35" t="s">
        <v>436</v>
      </c>
      <c r="Q1657">
        <v>4</v>
      </c>
      <c r="R1657">
        <v>50</v>
      </c>
      <c r="S1657" s="17" t="s">
        <v>116</v>
      </c>
      <c r="T1657" s="10" t="s">
        <v>376</v>
      </c>
      <c r="U1657">
        <v>8</v>
      </c>
      <c r="V1657">
        <v>9</v>
      </c>
      <c r="W1657">
        <v>2</v>
      </c>
      <c r="AA1657">
        <v>1053</v>
      </c>
      <c r="AB1657" t="s">
        <v>1844</v>
      </c>
    </row>
    <row r="1658" spans="1:29" hidden="1" x14ac:dyDescent="0.25">
      <c r="A1658" s="20" t="s">
        <v>355</v>
      </c>
      <c r="B1658" s="23" t="s">
        <v>385</v>
      </c>
      <c r="C1658">
        <v>36</v>
      </c>
      <c r="D1658">
        <v>7</v>
      </c>
      <c r="E1658" s="29" t="str">
        <f>VLOOKUP(U1658, method!$A$1:$B$15, 2, 0)</f>
        <v>留後</v>
      </c>
      <c r="F1658">
        <v>10</v>
      </c>
      <c r="G1658">
        <v>127</v>
      </c>
      <c r="H1658" s="44">
        <v>1200</v>
      </c>
      <c r="I1658" s="18" t="s">
        <v>201</v>
      </c>
      <c r="J1658">
        <v>1</v>
      </c>
      <c r="K1658">
        <v>10.81</v>
      </c>
      <c r="L1658">
        <v>14</v>
      </c>
      <c r="M1658">
        <v>5</v>
      </c>
      <c r="N1658">
        <v>25</v>
      </c>
      <c r="O1658" s="30" t="s">
        <v>445</v>
      </c>
      <c r="P1658" s="35" t="s">
        <v>436</v>
      </c>
      <c r="Q1658">
        <v>4</v>
      </c>
      <c r="R1658">
        <v>52</v>
      </c>
      <c r="S1658" s="15" t="s">
        <v>34</v>
      </c>
      <c r="T1658" t="s">
        <v>480</v>
      </c>
      <c r="U1658">
        <v>12</v>
      </c>
      <c r="V1658">
        <v>11</v>
      </c>
      <c r="W1658">
        <v>7</v>
      </c>
      <c r="AA1658">
        <v>1057</v>
      </c>
      <c r="AB1658" t="s">
        <v>208</v>
      </c>
    </row>
    <row r="1659" spans="1:29" hidden="1" x14ac:dyDescent="0.25">
      <c r="A1659" s="20" t="s">
        <v>355</v>
      </c>
      <c r="B1659" s="23" t="s">
        <v>385</v>
      </c>
      <c r="C1659">
        <v>105</v>
      </c>
      <c r="D1659">
        <v>8</v>
      </c>
      <c r="E1659" s="28" t="str">
        <f>VLOOKUP(U1659, method!$A$1:$B$15, 2, 0)</f>
        <v>中前</v>
      </c>
      <c r="F1659">
        <v>12</v>
      </c>
      <c r="G1659">
        <v>130</v>
      </c>
      <c r="H1659" s="44">
        <v>1200</v>
      </c>
      <c r="I1659" s="15" t="s">
        <v>391</v>
      </c>
      <c r="J1659">
        <v>1</v>
      </c>
      <c r="K1659">
        <v>10.37</v>
      </c>
      <c r="L1659">
        <v>23</v>
      </c>
      <c r="M1659">
        <v>4</v>
      </c>
      <c r="N1659">
        <v>25</v>
      </c>
      <c r="O1659" s="31" t="s">
        <v>435</v>
      </c>
      <c r="P1659" s="35" t="s">
        <v>455</v>
      </c>
      <c r="Q1659">
        <v>4</v>
      </c>
      <c r="R1659">
        <v>54</v>
      </c>
      <c r="S1659" s="15" t="s">
        <v>34</v>
      </c>
      <c r="T1659" t="s">
        <v>495</v>
      </c>
      <c r="U1659">
        <v>7</v>
      </c>
      <c r="V1659">
        <v>5</v>
      </c>
      <c r="W1659">
        <v>8</v>
      </c>
      <c r="AA1659">
        <v>1060</v>
      </c>
      <c r="AB1659" t="s">
        <v>1845</v>
      </c>
    </row>
    <row r="1660" spans="1:29" hidden="1" x14ac:dyDescent="0.25">
      <c r="A1660" s="20" t="s">
        <v>355</v>
      </c>
      <c r="B1660" s="23" t="s">
        <v>385</v>
      </c>
      <c r="C1660">
        <v>120</v>
      </c>
      <c r="D1660">
        <v>9</v>
      </c>
      <c r="E1660" s="28" t="str">
        <f>VLOOKUP(U1660, method!$A$1:$B$15, 2, 0)</f>
        <v>中前</v>
      </c>
      <c r="F1660">
        <v>8</v>
      </c>
      <c r="G1660">
        <v>129</v>
      </c>
      <c r="H1660" s="44">
        <v>1200</v>
      </c>
      <c r="I1660" s="17" t="s">
        <v>448</v>
      </c>
      <c r="J1660">
        <v>1</v>
      </c>
      <c r="K1660">
        <v>10.41</v>
      </c>
      <c r="L1660">
        <v>30</v>
      </c>
      <c r="M1660">
        <v>3</v>
      </c>
      <c r="N1660">
        <v>25</v>
      </c>
      <c r="O1660" t="s">
        <v>491</v>
      </c>
      <c r="P1660" s="35" t="s">
        <v>455</v>
      </c>
      <c r="Q1660">
        <v>4</v>
      </c>
      <c r="R1660">
        <v>56</v>
      </c>
      <c r="S1660" s="15" t="s">
        <v>34</v>
      </c>
      <c r="T1660" t="s">
        <v>473</v>
      </c>
      <c r="U1660">
        <v>6</v>
      </c>
      <c r="V1660">
        <v>9</v>
      </c>
      <c r="W1660">
        <v>9</v>
      </c>
      <c r="AA1660">
        <v>1061</v>
      </c>
      <c r="AB1660" t="s">
        <v>346</v>
      </c>
    </row>
    <row r="1661" spans="1:29" hidden="1" x14ac:dyDescent="0.25">
      <c r="A1661" s="20" t="s">
        <v>355</v>
      </c>
      <c r="B1661" s="23" t="s">
        <v>385</v>
      </c>
      <c r="C1661">
        <v>37</v>
      </c>
      <c r="D1661">
        <v>12</v>
      </c>
      <c r="E1661" s="28" t="str">
        <f>VLOOKUP(U1661, method!$A$1:$B$15, 2, 0)</f>
        <v>中前</v>
      </c>
      <c r="F1661">
        <v>7</v>
      </c>
      <c r="G1661">
        <v>134</v>
      </c>
      <c r="H1661" s="44">
        <v>1200</v>
      </c>
      <c r="I1661" s="22" t="s">
        <v>33</v>
      </c>
      <c r="J1661">
        <v>1</v>
      </c>
      <c r="K1661">
        <v>10.37</v>
      </c>
      <c r="L1661">
        <v>16</v>
      </c>
      <c r="M1661">
        <v>2</v>
      </c>
      <c r="N1661">
        <v>25</v>
      </c>
      <c r="O1661" t="s">
        <v>631</v>
      </c>
      <c r="P1661" s="35" t="s">
        <v>436</v>
      </c>
      <c r="Q1661">
        <v>4</v>
      </c>
      <c r="R1661">
        <v>59</v>
      </c>
      <c r="S1661" s="15" t="s">
        <v>34</v>
      </c>
      <c r="T1661">
        <v>10</v>
      </c>
      <c r="U1661">
        <v>5</v>
      </c>
      <c r="V1661">
        <v>6</v>
      </c>
      <c r="W1661">
        <v>12</v>
      </c>
      <c r="AA1661">
        <v>1060</v>
      </c>
      <c r="AB1661" t="s">
        <v>346</v>
      </c>
    </row>
    <row r="1662" spans="1:29" hidden="1" x14ac:dyDescent="0.25">
      <c r="A1662" s="20" t="s">
        <v>355</v>
      </c>
      <c r="B1662" s="23" t="s">
        <v>385</v>
      </c>
      <c r="C1662" t="s">
        <v>463</v>
      </c>
      <c r="D1662" t="s">
        <v>724</v>
      </c>
      <c r="F1662" t="s">
        <v>463</v>
      </c>
      <c r="G1662">
        <v>133</v>
      </c>
      <c r="H1662" s="44">
        <v>1200</v>
      </c>
      <c r="I1662" s="17" t="s">
        <v>448</v>
      </c>
      <c r="J1662" t="s">
        <v>463</v>
      </c>
      <c r="L1662">
        <v>3</v>
      </c>
      <c r="M1662">
        <v>11</v>
      </c>
      <c r="N1662">
        <v>24</v>
      </c>
      <c r="O1662" t="s">
        <v>631</v>
      </c>
      <c r="P1662" s="35" t="s">
        <v>436</v>
      </c>
      <c r="Q1662">
        <v>4</v>
      </c>
      <c r="R1662">
        <v>59</v>
      </c>
      <c r="S1662" s="15" t="s">
        <v>34</v>
      </c>
      <c r="T1662" t="s">
        <v>463</v>
      </c>
      <c r="U1662" t="s">
        <v>463</v>
      </c>
      <c r="AA1662" t="s">
        <v>463</v>
      </c>
      <c r="AB1662" t="s">
        <v>463</v>
      </c>
      <c r="AC1662" t="s">
        <v>463</v>
      </c>
    </row>
    <row r="1663" spans="1:29" hidden="1" x14ac:dyDescent="0.25">
      <c r="A1663" s="20" t="s">
        <v>355</v>
      </c>
      <c r="B1663" s="23" t="s">
        <v>385</v>
      </c>
      <c r="C1663">
        <v>8.4</v>
      </c>
      <c r="D1663">
        <v>7</v>
      </c>
      <c r="E1663" s="29" t="str">
        <f>VLOOKUP(U1663, method!$A$1:$B$15, 2, 0)</f>
        <v>留後</v>
      </c>
      <c r="F1663">
        <v>3</v>
      </c>
      <c r="G1663">
        <v>121</v>
      </c>
      <c r="H1663" s="44">
        <v>1200</v>
      </c>
      <c r="I1663" s="20" t="s">
        <v>56</v>
      </c>
      <c r="J1663">
        <v>1</v>
      </c>
      <c r="K1663">
        <v>10.52</v>
      </c>
      <c r="L1663">
        <v>16</v>
      </c>
      <c r="M1663">
        <v>10</v>
      </c>
      <c r="N1663">
        <v>24</v>
      </c>
      <c r="O1663" s="30" t="s">
        <v>445</v>
      </c>
      <c r="P1663" s="35" t="s">
        <v>436</v>
      </c>
      <c r="Q1663">
        <v>3</v>
      </c>
      <c r="R1663">
        <v>61</v>
      </c>
      <c r="S1663" s="15" t="s">
        <v>34</v>
      </c>
      <c r="T1663" t="s">
        <v>465</v>
      </c>
      <c r="U1663">
        <v>12</v>
      </c>
      <c r="V1663">
        <v>12</v>
      </c>
      <c r="W1663">
        <v>7</v>
      </c>
      <c r="AA1663">
        <v>1073</v>
      </c>
      <c r="AB1663" t="s">
        <v>346</v>
      </c>
    </row>
    <row r="1664" spans="1:29" hidden="1" x14ac:dyDescent="0.25">
      <c r="A1664" s="20" t="s">
        <v>355</v>
      </c>
      <c r="B1664" s="23" t="s">
        <v>385</v>
      </c>
      <c r="C1664">
        <v>37</v>
      </c>
      <c r="D1664">
        <v>12</v>
      </c>
      <c r="E1664" s="29" t="str">
        <f>VLOOKUP(U1664, method!$A$1:$B$15, 2, 0)</f>
        <v>留後</v>
      </c>
      <c r="F1664">
        <v>10</v>
      </c>
      <c r="G1664">
        <v>120</v>
      </c>
      <c r="H1664" s="44">
        <v>1200</v>
      </c>
      <c r="I1664" s="24" t="s">
        <v>146</v>
      </c>
      <c r="J1664">
        <v>1</v>
      </c>
      <c r="K1664">
        <v>9.93</v>
      </c>
      <c r="L1664">
        <v>6</v>
      </c>
      <c r="M1664">
        <v>7</v>
      </c>
      <c r="N1664">
        <v>24</v>
      </c>
      <c r="O1664" t="s">
        <v>532</v>
      </c>
      <c r="P1664" s="35" t="s">
        <v>436</v>
      </c>
      <c r="Q1664">
        <v>3</v>
      </c>
      <c r="R1664">
        <v>63</v>
      </c>
      <c r="S1664" s="15" t="s">
        <v>34</v>
      </c>
      <c r="T1664" t="s">
        <v>562</v>
      </c>
      <c r="U1664">
        <v>11</v>
      </c>
      <c r="V1664">
        <v>12</v>
      </c>
      <c r="W1664">
        <v>12</v>
      </c>
      <c r="AA1664">
        <v>1083</v>
      </c>
      <c r="AB1664" t="s">
        <v>346</v>
      </c>
    </row>
    <row r="1665" spans="1:28" hidden="1" x14ac:dyDescent="0.25">
      <c r="A1665" s="20" t="s">
        <v>355</v>
      </c>
      <c r="B1665" s="23" t="s">
        <v>385</v>
      </c>
      <c r="C1665">
        <v>20</v>
      </c>
      <c r="D1665" s="33">
        <v>3</v>
      </c>
      <c r="E1665" s="26" t="str">
        <f>VLOOKUP(U1665, method!$A$1:$B$15, 2, 0)</f>
        <v>放頭</v>
      </c>
      <c r="F1665">
        <v>1</v>
      </c>
      <c r="G1665">
        <v>120</v>
      </c>
      <c r="H1665" s="44">
        <v>1200</v>
      </c>
      <c r="I1665" s="17" t="s">
        <v>448</v>
      </c>
      <c r="J1665">
        <v>1</v>
      </c>
      <c r="K1665">
        <v>11.46</v>
      </c>
      <c r="L1665">
        <v>15</v>
      </c>
      <c r="M1665">
        <v>6</v>
      </c>
      <c r="N1665">
        <v>24</v>
      </c>
      <c r="O1665" t="s">
        <v>631</v>
      </c>
      <c r="P1665" s="36" t="s">
        <v>698</v>
      </c>
      <c r="Q1665">
        <v>3</v>
      </c>
      <c r="R1665">
        <v>63</v>
      </c>
      <c r="S1665" s="15" t="s">
        <v>34</v>
      </c>
      <c r="T1665">
        <v>7</v>
      </c>
      <c r="U1665">
        <v>3</v>
      </c>
      <c r="V1665">
        <v>4</v>
      </c>
      <c r="W1665">
        <v>3</v>
      </c>
      <c r="AA1665">
        <v>1076</v>
      </c>
      <c r="AB1665" t="s">
        <v>596</v>
      </c>
    </row>
    <row r="1666" spans="1:28" hidden="1" x14ac:dyDescent="0.25">
      <c r="A1666" s="20" t="s">
        <v>355</v>
      </c>
      <c r="B1666" s="24" t="s">
        <v>2627</v>
      </c>
      <c r="C1666">
        <v>8.3000000000000007</v>
      </c>
      <c r="D1666">
        <v>7</v>
      </c>
      <c r="E1666" s="28" t="str">
        <f>VLOOKUP(U1666, method!$A$1:$B$15, 2, 0)</f>
        <v>中前</v>
      </c>
      <c r="F1666">
        <v>2</v>
      </c>
      <c r="G1666">
        <v>126</v>
      </c>
      <c r="H1666" s="46">
        <v>1000</v>
      </c>
      <c r="I1666" s="23" t="s">
        <v>39</v>
      </c>
      <c r="J1666">
        <v>0</v>
      </c>
      <c r="K1666">
        <v>57.38</v>
      </c>
      <c r="L1666">
        <v>25</v>
      </c>
      <c r="M1666">
        <v>6</v>
      </c>
      <c r="N1666">
        <v>25</v>
      </c>
      <c r="O1666" s="31" t="s">
        <v>435</v>
      </c>
      <c r="P1666" s="35" t="s">
        <v>436</v>
      </c>
      <c r="Q1666">
        <v>3</v>
      </c>
      <c r="R1666">
        <v>70</v>
      </c>
      <c r="S1666" s="19" t="s">
        <v>13</v>
      </c>
      <c r="T1666">
        <v>6</v>
      </c>
      <c r="U1666">
        <v>4</v>
      </c>
      <c r="V1666">
        <v>4</v>
      </c>
      <c r="W1666">
        <v>7</v>
      </c>
      <c r="AA1666">
        <v>1155</v>
      </c>
      <c r="AB1666" t="s">
        <v>30</v>
      </c>
    </row>
    <row r="1667" spans="1:28" hidden="1" x14ac:dyDescent="0.25">
      <c r="A1667" s="20" t="s">
        <v>355</v>
      </c>
      <c r="B1667" s="24" t="s">
        <v>2627</v>
      </c>
      <c r="C1667">
        <v>3.8</v>
      </c>
      <c r="D1667" s="34">
        <v>5</v>
      </c>
      <c r="E1667" s="26" t="str">
        <f>VLOOKUP(U1667, method!$A$1:$B$15, 2, 0)</f>
        <v>放頭</v>
      </c>
      <c r="F1667">
        <v>4</v>
      </c>
      <c r="G1667">
        <v>121</v>
      </c>
      <c r="H1667" s="44">
        <v>1200</v>
      </c>
      <c r="I1667" s="15" t="s">
        <v>441</v>
      </c>
      <c r="J1667">
        <v>1</v>
      </c>
      <c r="K1667">
        <v>10.01</v>
      </c>
      <c r="L1667">
        <v>28</v>
      </c>
      <c r="M1667">
        <v>5</v>
      </c>
      <c r="N1667">
        <v>25</v>
      </c>
      <c r="O1667" s="31" t="s">
        <v>451</v>
      </c>
      <c r="P1667" s="35" t="s">
        <v>436</v>
      </c>
      <c r="Q1667">
        <v>3</v>
      </c>
      <c r="R1667">
        <v>71</v>
      </c>
      <c r="S1667" s="19" t="s">
        <v>13</v>
      </c>
      <c r="T1667" s="10" t="s">
        <v>552</v>
      </c>
      <c r="U1667">
        <v>2</v>
      </c>
      <c r="V1667">
        <v>1</v>
      </c>
      <c r="W1667">
        <v>5</v>
      </c>
      <c r="AA1667">
        <v>1170</v>
      </c>
      <c r="AB1667" t="s">
        <v>30</v>
      </c>
    </row>
    <row r="1668" spans="1:28" hidden="1" x14ac:dyDescent="0.25">
      <c r="A1668" s="20" t="s">
        <v>355</v>
      </c>
      <c r="B1668" s="24" t="s">
        <v>2627</v>
      </c>
      <c r="C1668">
        <v>6.7</v>
      </c>
      <c r="D1668">
        <v>6</v>
      </c>
      <c r="E1668" s="26" t="str">
        <f>VLOOKUP(U1668, method!$A$1:$B$15, 2, 0)</f>
        <v>放頭</v>
      </c>
      <c r="F1668">
        <v>7</v>
      </c>
      <c r="G1668">
        <v>122</v>
      </c>
      <c r="H1668" s="46">
        <v>1000</v>
      </c>
      <c r="I1668" s="15" t="s">
        <v>441</v>
      </c>
      <c r="J1668">
        <v>0</v>
      </c>
      <c r="K1668">
        <v>56.95</v>
      </c>
      <c r="L1668">
        <v>23</v>
      </c>
      <c r="M1668">
        <v>4</v>
      </c>
      <c r="N1668">
        <v>25</v>
      </c>
      <c r="O1668" s="31" t="s">
        <v>435</v>
      </c>
      <c r="P1668" s="35" t="s">
        <v>455</v>
      </c>
      <c r="Q1668">
        <v>3</v>
      </c>
      <c r="R1668">
        <v>73</v>
      </c>
      <c r="S1668" s="19" t="s">
        <v>13</v>
      </c>
      <c r="T1668" t="s">
        <v>495</v>
      </c>
      <c r="U1668">
        <v>2</v>
      </c>
      <c r="V1668">
        <v>2</v>
      </c>
      <c r="W1668">
        <v>6</v>
      </c>
      <c r="AA1668">
        <v>1166</v>
      </c>
      <c r="AB1668" t="s">
        <v>30</v>
      </c>
    </row>
    <row r="1669" spans="1:28" hidden="1" x14ac:dyDescent="0.25">
      <c r="A1669" s="20" t="s">
        <v>355</v>
      </c>
      <c r="B1669" s="24" t="s">
        <v>2627</v>
      </c>
      <c r="C1669">
        <v>11</v>
      </c>
      <c r="D1669">
        <v>12</v>
      </c>
      <c r="E1669" s="26" t="str">
        <f>VLOOKUP(U1669, method!$A$1:$B$15, 2, 0)</f>
        <v>放頭</v>
      </c>
      <c r="F1669">
        <v>1</v>
      </c>
      <c r="G1669">
        <v>122</v>
      </c>
      <c r="H1669" s="44">
        <v>1200</v>
      </c>
      <c r="I1669" s="17" t="s">
        <v>448</v>
      </c>
      <c r="J1669">
        <v>1</v>
      </c>
      <c r="K1669">
        <v>10.44</v>
      </c>
      <c r="L1669">
        <v>26</v>
      </c>
      <c r="M1669">
        <v>3</v>
      </c>
      <c r="N1669">
        <v>25</v>
      </c>
      <c r="O1669" t="s">
        <v>511</v>
      </c>
      <c r="P1669" s="35" t="s">
        <v>455</v>
      </c>
      <c r="Q1669">
        <v>3</v>
      </c>
      <c r="R1669">
        <v>74</v>
      </c>
      <c r="S1669" s="19" t="s">
        <v>13</v>
      </c>
      <c r="T1669" t="s">
        <v>715</v>
      </c>
      <c r="U1669">
        <v>3</v>
      </c>
      <c r="V1669">
        <v>2</v>
      </c>
      <c r="W1669">
        <v>12</v>
      </c>
      <c r="AA1669">
        <v>1186</v>
      </c>
      <c r="AB1669" t="s">
        <v>30</v>
      </c>
    </row>
    <row r="1670" spans="1:28" hidden="1" x14ac:dyDescent="0.25">
      <c r="A1670" s="20" t="s">
        <v>355</v>
      </c>
      <c r="B1670" s="24" t="s">
        <v>2627</v>
      </c>
      <c r="C1670">
        <v>7.8</v>
      </c>
      <c r="D1670" s="33">
        <v>3</v>
      </c>
      <c r="E1670" s="26" t="str">
        <f>VLOOKUP(U1670, method!$A$1:$B$15, 2, 0)</f>
        <v>放頭</v>
      </c>
      <c r="F1670">
        <v>6</v>
      </c>
      <c r="G1670">
        <v>133</v>
      </c>
      <c r="H1670" s="44">
        <v>1200</v>
      </c>
      <c r="I1670" s="22" t="s">
        <v>470</v>
      </c>
      <c r="J1670">
        <v>1</v>
      </c>
      <c r="K1670">
        <v>9.27</v>
      </c>
      <c r="L1670">
        <v>12</v>
      </c>
      <c r="M1670">
        <v>3</v>
      </c>
      <c r="N1670">
        <v>25</v>
      </c>
      <c r="O1670" s="31" t="s">
        <v>439</v>
      </c>
      <c r="P1670" s="35" t="s">
        <v>436</v>
      </c>
      <c r="Q1670">
        <v>3</v>
      </c>
      <c r="R1670">
        <v>74</v>
      </c>
      <c r="S1670" s="19" t="s">
        <v>13</v>
      </c>
      <c r="T1670" s="10">
        <v>1</v>
      </c>
      <c r="U1670">
        <v>2</v>
      </c>
      <c r="V1670">
        <v>2</v>
      </c>
      <c r="W1670">
        <v>3</v>
      </c>
      <c r="AA1670">
        <v>1188</v>
      </c>
      <c r="AB1670" t="s">
        <v>30</v>
      </c>
    </row>
    <row r="1671" spans="1:28" hidden="1" x14ac:dyDescent="0.25">
      <c r="A1671" s="20" t="s">
        <v>355</v>
      </c>
      <c r="B1671" s="24" t="s">
        <v>2627</v>
      </c>
      <c r="C1671">
        <v>4.2</v>
      </c>
      <c r="D1671" s="33">
        <v>2</v>
      </c>
      <c r="E1671" s="26" t="str">
        <f>VLOOKUP(U1671, method!$A$1:$B$15, 2, 0)</f>
        <v>放頭</v>
      </c>
      <c r="F1671">
        <v>1</v>
      </c>
      <c r="G1671">
        <v>127</v>
      </c>
      <c r="H1671" s="44">
        <v>1200</v>
      </c>
      <c r="I1671" s="22" t="s">
        <v>470</v>
      </c>
      <c r="J1671">
        <v>1</v>
      </c>
      <c r="K1671">
        <v>9.81</v>
      </c>
      <c r="L1671">
        <v>5</v>
      </c>
      <c r="M1671">
        <v>3</v>
      </c>
      <c r="N1671">
        <v>25</v>
      </c>
      <c r="O1671" s="31" t="s">
        <v>451</v>
      </c>
      <c r="P1671" s="35" t="s">
        <v>455</v>
      </c>
      <c r="Q1671">
        <v>3</v>
      </c>
      <c r="R1671">
        <v>72</v>
      </c>
      <c r="S1671" s="19" t="s">
        <v>13</v>
      </c>
      <c r="T1671" s="10" t="s">
        <v>488</v>
      </c>
      <c r="U1671">
        <v>1</v>
      </c>
      <c r="V1671">
        <v>1</v>
      </c>
      <c r="W1671">
        <v>2</v>
      </c>
      <c r="AA1671">
        <v>1190</v>
      </c>
      <c r="AB1671" t="s">
        <v>30</v>
      </c>
    </row>
    <row r="1672" spans="1:28" hidden="1" x14ac:dyDescent="0.25">
      <c r="A1672" s="20" t="s">
        <v>355</v>
      </c>
      <c r="B1672" s="24" t="s">
        <v>2627</v>
      </c>
      <c r="C1672">
        <v>12</v>
      </c>
      <c r="D1672" s="34">
        <v>5</v>
      </c>
      <c r="E1672" s="26" t="str">
        <f>VLOOKUP(U1672, method!$A$1:$B$15, 2, 0)</f>
        <v>放頭</v>
      </c>
      <c r="F1672">
        <v>8</v>
      </c>
      <c r="G1672">
        <v>130</v>
      </c>
      <c r="H1672" s="44">
        <v>1200</v>
      </c>
      <c r="I1672" s="22" t="s">
        <v>470</v>
      </c>
      <c r="J1672">
        <v>1</v>
      </c>
      <c r="K1672">
        <v>10.26</v>
      </c>
      <c r="L1672">
        <v>19</v>
      </c>
      <c r="M1672">
        <v>2</v>
      </c>
      <c r="N1672">
        <v>25</v>
      </c>
      <c r="O1672" s="30" t="s">
        <v>445</v>
      </c>
      <c r="P1672" s="35" t="s">
        <v>455</v>
      </c>
      <c r="Q1672">
        <v>3</v>
      </c>
      <c r="R1672">
        <v>74</v>
      </c>
      <c r="S1672" s="19" t="s">
        <v>13</v>
      </c>
      <c r="T1672" t="s">
        <v>529</v>
      </c>
      <c r="U1672">
        <v>2</v>
      </c>
      <c r="V1672">
        <v>2</v>
      </c>
      <c r="W1672">
        <v>5</v>
      </c>
      <c r="AA1672">
        <v>1194</v>
      </c>
      <c r="AB1672" t="s">
        <v>30</v>
      </c>
    </row>
    <row r="1673" spans="1:28" hidden="1" x14ac:dyDescent="0.25">
      <c r="A1673" s="20" t="s">
        <v>355</v>
      </c>
      <c r="B1673" s="24" t="s">
        <v>2627</v>
      </c>
      <c r="C1673">
        <v>6</v>
      </c>
      <c r="D1673">
        <v>6</v>
      </c>
      <c r="E1673" s="28" t="str">
        <f>VLOOKUP(U1673, method!$A$1:$B$15, 2, 0)</f>
        <v>中前</v>
      </c>
      <c r="F1673">
        <v>9</v>
      </c>
      <c r="G1673">
        <v>135</v>
      </c>
      <c r="H1673" s="46">
        <v>1000</v>
      </c>
      <c r="I1673" s="17" t="s">
        <v>399</v>
      </c>
      <c r="J1673">
        <v>0</v>
      </c>
      <c r="K1673">
        <v>57.39</v>
      </c>
      <c r="L1673">
        <v>11</v>
      </c>
      <c r="M1673">
        <v>12</v>
      </c>
      <c r="N1673">
        <v>24</v>
      </c>
      <c r="O1673" s="30" t="s">
        <v>445</v>
      </c>
      <c r="P1673" s="35" t="s">
        <v>455</v>
      </c>
      <c r="Q1673">
        <v>3</v>
      </c>
      <c r="R1673">
        <v>75</v>
      </c>
      <c r="S1673" s="19" t="s">
        <v>13</v>
      </c>
      <c r="T1673" s="10" t="s">
        <v>552</v>
      </c>
      <c r="U1673">
        <v>4</v>
      </c>
      <c r="V1673">
        <v>5</v>
      </c>
      <c r="W1673">
        <v>6</v>
      </c>
      <c r="AA1673">
        <v>1194</v>
      </c>
      <c r="AB1673" t="s">
        <v>30</v>
      </c>
    </row>
    <row r="1674" spans="1:28" hidden="1" x14ac:dyDescent="0.25">
      <c r="A1674" s="20" t="s">
        <v>355</v>
      </c>
      <c r="B1674" s="24" t="s">
        <v>2627</v>
      </c>
      <c r="C1674">
        <v>19</v>
      </c>
      <c r="D1674" s="34">
        <v>5</v>
      </c>
      <c r="E1674" s="26" t="str">
        <f>VLOOKUP(U1674, method!$A$1:$B$15, 2, 0)</f>
        <v>放頭</v>
      </c>
      <c r="F1674">
        <v>11</v>
      </c>
      <c r="G1674">
        <v>128</v>
      </c>
      <c r="H1674" s="46">
        <v>1000</v>
      </c>
      <c r="I1674" s="17" t="s">
        <v>512</v>
      </c>
      <c r="J1674">
        <v>0</v>
      </c>
      <c r="K1674">
        <v>57.17</v>
      </c>
      <c r="L1674">
        <v>22</v>
      </c>
      <c r="M1674">
        <v>5</v>
      </c>
      <c r="N1674">
        <v>24</v>
      </c>
      <c r="O1674" s="31" t="s">
        <v>451</v>
      </c>
      <c r="P1674" s="35" t="s">
        <v>455</v>
      </c>
      <c r="Q1674">
        <v>3</v>
      </c>
      <c r="R1674">
        <v>75</v>
      </c>
      <c r="S1674" s="19" t="s">
        <v>13</v>
      </c>
      <c r="T1674" s="10">
        <v>1</v>
      </c>
      <c r="U1674">
        <v>3</v>
      </c>
      <c r="V1674">
        <v>3</v>
      </c>
      <c r="W1674">
        <v>5</v>
      </c>
      <c r="AA1674">
        <v>1175</v>
      </c>
      <c r="AB1674" t="s">
        <v>30</v>
      </c>
    </row>
    <row r="1675" spans="1:28" hidden="1" x14ac:dyDescent="0.25">
      <c r="A1675" s="20" t="s">
        <v>355</v>
      </c>
      <c r="B1675" s="24" t="s">
        <v>2627</v>
      </c>
      <c r="C1675">
        <v>2.5</v>
      </c>
      <c r="D1675">
        <v>6</v>
      </c>
      <c r="E1675" s="26" t="str">
        <f>VLOOKUP(U1675, method!$A$1:$B$15, 2, 0)</f>
        <v>放頭</v>
      </c>
      <c r="F1675">
        <v>3</v>
      </c>
      <c r="G1675">
        <v>127</v>
      </c>
      <c r="H1675" s="44">
        <v>1200</v>
      </c>
      <c r="I1675" s="17" t="s">
        <v>512</v>
      </c>
      <c r="J1675">
        <v>1</v>
      </c>
      <c r="K1675">
        <v>10.82</v>
      </c>
      <c r="L1675">
        <v>8</v>
      </c>
      <c r="M1675">
        <v>5</v>
      </c>
      <c r="N1675">
        <v>24</v>
      </c>
      <c r="O1675" s="30" t="s">
        <v>445</v>
      </c>
      <c r="P1675" s="35" t="s">
        <v>455</v>
      </c>
      <c r="Q1675">
        <v>3</v>
      </c>
      <c r="R1675">
        <v>75</v>
      </c>
      <c r="S1675" s="19" t="s">
        <v>13</v>
      </c>
      <c r="T1675" t="s">
        <v>558</v>
      </c>
      <c r="U1675">
        <v>2</v>
      </c>
      <c r="V1675">
        <v>1</v>
      </c>
      <c r="W1675">
        <v>6</v>
      </c>
      <c r="AA1675">
        <v>1163</v>
      </c>
      <c r="AB1675" t="s">
        <v>30</v>
      </c>
    </row>
    <row r="1676" spans="1:28" hidden="1" x14ac:dyDescent="0.25">
      <c r="A1676" s="20" t="s">
        <v>355</v>
      </c>
      <c r="B1676" s="24" t="s">
        <v>2627</v>
      </c>
      <c r="C1676">
        <v>4.2</v>
      </c>
      <c r="D1676" s="33">
        <v>1</v>
      </c>
      <c r="E1676" s="26" t="str">
        <f>VLOOKUP(U1676, method!$A$1:$B$15, 2, 0)</f>
        <v>放頭</v>
      </c>
      <c r="F1676">
        <v>11</v>
      </c>
      <c r="G1676">
        <v>123</v>
      </c>
      <c r="H1676" s="44">
        <v>1200</v>
      </c>
      <c r="I1676" s="18" t="s">
        <v>12</v>
      </c>
      <c r="J1676">
        <v>1</v>
      </c>
      <c r="K1676">
        <v>9.68</v>
      </c>
      <c r="L1676">
        <v>10</v>
      </c>
      <c r="M1676">
        <v>4</v>
      </c>
      <c r="N1676">
        <v>24</v>
      </c>
      <c r="O1676" s="30" t="s">
        <v>445</v>
      </c>
      <c r="P1676" s="35" t="s">
        <v>455</v>
      </c>
      <c r="Q1676">
        <v>3</v>
      </c>
      <c r="R1676">
        <v>68</v>
      </c>
      <c r="S1676" s="19" t="s">
        <v>13</v>
      </c>
      <c r="T1676" s="10" t="s">
        <v>597</v>
      </c>
      <c r="U1676">
        <v>1</v>
      </c>
      <c r="V1676">
        <v>1</v>
      </c>
      <c r="W1676">
        <v>1</v>
      </c>
      <c r="AA1676">
        <v>1167</v>
      </c>
      <c r="AB1676" t="s">
        <v>30</v>
      </c>
    </row>
    <row r="1677" spans="1:28" hidden="1" x14ac:dyDescent="0.25">
      <c r="A1677" s="20" t="s">
        <v>355</v>
      </c>
      <c r="B1677" s="24" t="s">
        <v>2627</v>
      </c>
      <c r="C1677">
        <v>4.5</v>
      </c>
      <c r="D1677" s="33">
        <v>1</v>
      </c>
      <c r="E1677" s="26" t="str">
        <f>VLOOKUP(U1677, method!$A$1:$B$15, 2, 0)</f>
        <v>放頭</v>
      </c>
      <c r="F1677">
        <v>3</v>
      </c>
      <c r="G1677">
        <v>130</v>
      </c>
      <c r="H1677" s="44">
        <v>1200</v>
      </c>
      <c r="I1677" s="17" t="s">
        <v>512</v>
      </c>
      <c r="J1677">
        <v>1</v>
      </c>
      <c r="K1677">
        <v>9.6</v>
      </c>
      <c r="L1677">
        <v>20</v>
      </c>
      <c r="M1677">
        <v>3</v>
      </c>
      <c r="N1677">
        <v>24</v>
      </c>
      <c r="O1677" s="31" t="s">
        <v>451</v>
      </c>
      <c r="P1677" s="35" t="s">
        <v>455</v>
      </c>
      <c r="Q1677">
        <v>4</v>
      </c>
      <c r="R1677">
        <v>58</v>
      </c>
      <c r="S1677" s="19" t="s">
        <v>13</v>
      </c>
      <c r="T1677" t="s">
        <v>519</v>
      </c>
      <c r="U1677">
        <v>2</v>
      </c>
      <c r="V1677">
        <v>2</v>
      </c>
      <c r="W1677">
        <v>1</v>
      </c>
      <c r="AA1677">
        <v>1151</v>
      </c>
      <c r="AB1677" t="s">
        <v>237</v>
      </c>
    </row>
    <row r="1678" spans="1:28" hidden="1" x14ac:dyDescent="0.25">
      <c r="A1678" s="20" t="s">
        <v>355</v>
      </c>
      <c r="B1678" s="24" t="s">
        <v>2627</v>
      </c>
      <c r="C1678">
        <v>12</v>
      </c>
      <c r="D1678">
        <v>7</v>
      </c>
      <c r="E1678" s="26" t="str">
        <f>VLOOKUP(U1678, method!$A$1:$B$15, 2, 0)</f>
        <v>放頭</v>
      </c>
      <c r="F1678">
        <v>4</v>
      </c>
      <c r="G1678">
        <v>120</v>
      </c>
      <c r="H1678" s="44">
        <v>1200</v>
      </c>
      <c r="I1678" s="23" t="s">
        <v>394</v>
      </c>
      <c r="J1678">
        <v>1</v>
      </c>
      <c r="K1678">
        <v>9.49</v>
      </c>
      <c r="L1678">
        <v>18</v>
      </c>
      <c r="M1678">
        <v>2</v>
      </c>
      <c r="N1678">
        <v>24</v>
      </c>
      <c r="O1678" t="s">
        <v>511</v>
      </c>
      <c r="P1678" s="35" t="s">
        <v>455</v>
      </c>
      <c r="Q1678">
        <v>3</v>
      </c>
      <c r="R1678">
        <v>60</v>
      </c>
      <c r="S1678" s="19" t="s">
        <v>13</v>
      </c>
      <c r="T1678">
        <v>4</v>
      </c>
      <c r="U1678">
        <v>1</v>
      </c>
      <c r="V1678">
        <v>1</v>
      </c>
      <c r="W1678">
        <v>7</v>
      </c>
      <c r="AA1678">
        <v>1173</v>
      </c>
      <c r="AB1678" t="s">
        <v>16</v>
      </c>
    </row>
    <row r="1679" spans="1:28" hidden="1" x14ac:dyDescent="0.25">
      <c r="A1679" s="20" t="s">
        <v>355</v>
      </c>
      <c r="B1679" s="24" t="s">
        <v>2627</v>
      </c>
      <c r="C1679">
        <v>23</v>
      </c>
      <c r="D1679" s="34">
        <v>4</v>
      </c>
      <c r="E1679" s="26" t="str">
        <f>VLOOKUP(U1679, method!$A$1:$B$15, 2, 0)</f>
        <v>放頭</v>
      </c>
      <c r="F1679">
        <v>9</v>
      </c>
      <c r="G1679">
        <v>117</v>
      </c>
      <c r="H1679" s="44">
        <v>1200</v>
      </c>
      <c r="I1679" s="23" t="s">
        <v>394</v>
      </c>
      <c r="J1679">
        <v>1</v>
      </c>
      <c r="K1679">
        <v>9.0399999999999991</v>
      </c>
      <c r="L1679">
        <v>24</v>
      </c>
      <c r="M1679">
        <v>1</v>
      </c>
      <c r="N1679">
        <v>24</v>
      </c>
      <c r="O1679" t="s">
        <v>511</v>
      </c>
      <c r="P1679" s="35" t="s">
        <v>455</v>
      </c>
      <c r="Q1679">
        <v>3</v>
      </c>
      <c r="R1679">
        <v>62</v>
      </c>
      <c r="S1679" s="19" t="s">
        <v>13</v>
      </c>
      <c r="T1679" t="s">
        <v>456</v>
      </c>
      <c r="U1679">
        <v>3</v>
      </c>
      <c r="V1679">
        <v>2</v>
      </c>
      <c r="W1679">
        <v>4</v>
      </c>
      <c r="AA1679">
        <v>1152</v>
      </c>
      <c r="AB1679" t="s">
        <v>915</v>
      </c>
    </row>
    <row r="1680" spans="1:28" hidden="1" x14ac:dyDescent="0.25">
      <c r="A1680" s="20" t="s">
        <v>355</v>
      </c>
      <c r="B1680" s="24" t="s">
        <v>2627</v>
      </c>
      <c r="C1680">
        <v>15</v>
      </c>
      <c r="D1680">
        <v>10</v>
      </c>
      <c r="E1680" s="26" t="str">
        <f>VLOOKUP(U1680, method!$A$1:$B$15, 2, 0)</f>
        <v>放頭</v>
      </c>
      <c r="F1680">
        <v>8</v>
      </c>
      <c r="G1680">
        <v>122</v>
      </c>
      <c r="H1680" s="44">
        <v>1200</v>
      </c>
      <c r="I1680" s="20" t="s">
        <v>56</v>
      </c>
      <c r="J1680">
        <v>1</v>
      </c>
      <c r="K1680">
        <v>11.21</v>
      </c>
      <c r="L1680">
        <v>17</v>
      </c>
      <c r="M1680">
        <v>12</v>
      </c>
      <c r="N1680">
        <v>23</v>
      </c>
      <c r="O1680" t="s">
        <v>511</v>
      </c>
      <c r="P1680" s="35" t="s">
        <v>455</v>
      </c>
      <c r="Q1680">
        <v>3</v>
      </c>
      <c r="R1680">
        <v>64</v>
      </c>
      <c r="S1680" s="18" t="s">
        <v>188</v>
      </c>
      <c r="T1680" t="s">
        <v>501</v>
      </c>
      <c r="U1680">
        <v>1</v>
      </c>
      <c r="V1680">
        <v>1</v>
      </c>
      <c r="W1680">
        <v>10</v>
      </c>
      <c r="AA1680">
        <v>1147</v>
      </c>
      <c r="AB1680" t="s">
        <v>113</v>
      </c>
    </row>
    <row r="1681" spans="1:29" hidden="1" x14ac:dyDescent="0.25">
      <c r="A1681" s="20" t="s">
        <v>355</v>
      </c>
      <c r="B1681" s="24" t="s">
        <v>2627</v>
      </c>
      <c r="C1681">
        <v>38</v>
      </c>
      <c r="D1681">
        <v>9</v>
      </c>
      <c r="E1681" s="26" t="str">
        <f>VLOOKUP(U1681, method!$A$1:$B$15, 2, 0)</f>
        <v>放頭</v>
      </c>
      <c r="F1681">
        <v>1</v>
      </c>
      <c r="G1681">
        <v>121</v>
      </c>
      <c r="H1681" s="46">
        <v>1000</v>
      </c>
      <c r="I1681" s="24" t="s">
        <v>146</v>
      </c>
      <c r="J1681">
        <v>0</v>
      </c>
      <c r="K1681">
        <v>58.43</v>
      </c>
      <c r="L1681">
        <v>11</v>
      </c>
      <c r="M1681">
        <v>11</v>
      </c>
      <c r="N1681">
        <v>23</v>
      </c>
      <c r="O1681" t="s">
        <v>491</v>
      </c>
      <c r="P1681" s="35" t="s">
        <v>455</v>
      </c>
      <c r="Q1681">
        <v>3</v>
      </c>
      <c r="R1681">
        <v>66</v>
      </c>
      <c r="S1681" s="18" t="s">
        <v>188</v>
      </c>
      <c r="T1681" t="s">
        <v>648</v>
      </c>
      <c r="U1681">
        <v>3</v>
      </c>
      <c r="V1681">
        <v>2</v>
      </c>
      <c r="W1681">
        <v>9</v>
      </c>
      <c r="AA1681">
        <v>1125</v>
      </c>
      <c r="AB1681" t="s">
        <v>113</v>
      </c>
    </row>
    <row r="1682" spans="1:29" hidden="1" x14ac:dyDescent="0.25">
      <c r="A1682" s="20" t="s">
        <v>355</v>
      </c>
      <c r="B1682" s="24" t="s">
        <v>2627</v>
      </c>
      <c r="C1682">
        <v>10</v>
      </c>
      <c r="D1682">
        <v>9</v>
      </c>
      <c r="E1682" s="28" t="str">
        <f>VLOOKUP(U1682, method!$A$1:$B$15, 2, 0)</f>
        <v>中前</v>
      </c>
      <c r="F1682">
        <v>8</v>
      </c>
      <c r="G1682">
        <v>121</v>
      </c>
      <c r="H1682" s="46">
        <v>1000</v>
      </c>
      <c r="I1682" s="24" t="s">
        <v>389</v>
      </c>
      <c r="J1682">
        <v>0</v>
      </c>
      <c r="K1682">
        <v>57.81</v>
      </c>
      <c r="L1682">
        <v>4</v>
      </c>
      <c r="M1682">
        <v>10</v>
      </c>
      <c r="N1682">
        <v>23</v>
      </c>
      <c r="O1682" s="31" t="s">
        <v>451</v>
      </c>
      <c r="P1682" s="35" t="s">
        <v>436</v>
      </c>
      <c r="Q1682">
        <v>3</v>
      </c>
      <c r="R1682">
        <v>66</v>
      </c>
      <c r="S1682" s="18" t="s">
        <v>188</v>
      </c>
      <c r="T1682">
        <v>9</v>
      </c>
      <c r="U1682">
        <v>6</v>
      </c>
      <c r="V1682">
        <v>5</v>
      </c>
      <c r="W1682">
        <v>9</v>
      </c>
      <c r="AA1682">
        <v>1149</v>
      </c>
      <c r="AB1682" t="s">
        <v>1463</v>
      </c>
    </row>
    <row r="1683" spans="1:29" hidden="1" x14ac:dyDescent="0.25">
      <c r="A1683" s="20" t="s">
        <v>355</v>
      </c>
      <c r="B1683" s="25" t="s">
        <v>2629</v>
      </c>
      <c r="C1683">
        <v>25</v>
      </c>
      <c r="D1683">
        <v>7</v>
      </c>
      <c r="E1683" s="27" t="str">
        <f>VLOOKUP(U1683, method!$A$1:$B$15, 2, 0)</f>
        <v>中後</v>
      </c>
      <c r="F1683">
        <v>10</v>
      </c>
      <c r="G1683">
        <v>125</v>
      </c>
      <c r="H1683" s="44">
        <v>1200</v>
      </c>
      <c r="I1683" s="23" t="s">
        <v>394</v>
      </c>
      <c r="J1683">
        <v>1</v>
      </c>
      <c r="K1683">
        <v>9.83</v>
      </c>
      <c r="L1683">
        <v>9</v>
      </c>
      <c r="M1683">
        <v>7</v>
      </c>
      <c r="N1683">
        <v>25</v>
      </c>
      <c r="O1683" s="31" t="s">
        <v>439</v>
      </c>
      <c r="P1683" s="35" t="s">
        <v>436</v>
      </c>
      <c r="Q1683">
        <v>3</v>
      </c>
      <c r="R1683">
        <v>68</v>
      </c>
      <c r="S1683" s="15" t="s">
        <v>103</v>
      </c>
      <c r="T1683" s="10" t="s">
        <v>498</v>
      </c>
      <c r="U1683">
        <v>8</v>
      </c>
      <c r="V1683">
        <v>9</v>
      </c>
      <c r="W1683">
        <v>7</v>
      </c>
      <c r="AA1683">
        <v>1164</v>
      </c>
      <c r="AB1683" t="s">
        <v>463</v>
      </c>
    </row>
    <row r="1684" spans="1:29" hidden="1" x14ac:dyDescent="0.25">
      <c r="A1684" s="20" t="s">
        <v>355</v>
      </c>
      <c r="B1684" s="25" t="s">
        <v>2629</v>
      </c>
      <c r="C1684">
        <v>10</v>
      </c>
      <c r="D1684">
        <v>8</v>
      </c>
      <c r="E1684" s="28" t="str">
        <f>VLOOKUP(U1684, method!$A$1:$B$15, 2, 0)</f>
        <v>中前</v>
      </c>
      <c r="F1684">
        <v>5</v>
      </c>
      <c r="G1684">
        <v>129</v>
      </c>
      <c r="H1684" s="44">
        <v>1200</v>
      </c>
      <c r="I1684" s="19" t="s">
        <v>388</v>
      </c>
      <c r="J1684">
        <v>1</v>
      </c>
      <c r="K1684">
        <v>11.18</v>
      </c>
      <c r="L1684">
        <v>4</v>
      </c>
      <c r="M1684">
        <v>6</v>
      </c>
      <c r="N1684">
        <v>25</v>
      </c>
      <c r="O1684" s="31" t="s">
        <v>439</v>
      </c>
      <c r="P1684" s="36" t="s">
        <v>440</v>
      </c>
      <c r="Q1684">
        <v>3</v>
      </c>
      <c r="R1684">
        <v>70</v>
      </c>
      <c r="S1684" s="15" t="s">
        <v>103</v>
      </c>
      <c r="T1684" t="s">
        <v>508</v>
      </c>
      <c r="U1684">
        <v>6</v>
      </c>
      <c r="V1684">
        <v>6</v>
      </c>
      <c r="W1684">
        <v>8</v>
      </c>
      <c r="AA1684">
        <v>1149</v>
      </c>
      <c r="AB1684" t="s">
        <v>463</v>
      </c>
    </row>
    <row r="1685" spans="1:29" hidden="1" x14ac:dyDescent="0.25">
      <c r="A1685" s="20" t="s">
        <v>355</v>
      </c>
      <c r="B1685" s="25" t="s">
        <v>2629</v>
      </c>
      <c r="C1685">
        <v>24</v>
      </c>
      <c r="D1685" s="34">
        <v>4</v>
      </c>
      <c r="E1685" s="28" t="str">
        <f>VLOOKUP(U1685, method!$A$1:$B$15, 2, 0)</f>
        <v>中前</v>
      </c>
      <c r="F1685">
        <v>9</v>
      </c>
      <c r="G1685">
        <v>128</v>
      </c>
      <c r="H1685" s="44">
        <v>1200</v>
      </c>
      <c r="I1685" s="22" t="s">
        <v>33</v>
      </c>
      <c r="J1685">
        <v>1</v>
      </c>
      <c r="K1685">
        <v>9.9</v>
      </c>
      <c r="L1685">
        <v>21</v>
      </c>
      <c r="M1685">
        <v>5</v>
      </c>
      <c r="N1685">
        <v>25</v>
      </c>
      <c r="O1685" s="31" t="s">
        <v>435</v>
      </c>
      <c r="P1685" s="35" t="s">
        <v>436</v>
      </c>
      <c r="Q1685">
        <v>3</v>
      </c>
      <c r="R1685">
        <v>71</v>
      </c>
      <c r="S1685" s="15" t="s">
        <v>103</v>
      </c>
      <c r="T1685" s="10" t="s">
        <v>552</v>
      </c>
      <c r="U1685">
        <v>5</v>
      </c>
      <c r="V1685">
        <v>5</v>
      </c>
      <c r="W1685">
        <v>4</v>
      </c>
      <c r="AA1685">
        <v>1140</v>
      </c>
      <c r="AB1685" t="s">
        <v>463</v>
      </c>
    </row>
    <row r="1686" spans="1:29" hidden="1" x14ac:dyDescent="0.25">
      <c r="A1686" s="20" t="s">
        <v>355</v>
      </c>
      <c r="B1686" s="25" t="s">
        <v>2629</v>
      </c>
      <c r="C1686">
        <v>11</v>
      </c>
      <c r="D1686" s="33">
        <v>3</v>
      </c>
      <c r="E1686" s="28" t="str">
        <f>VLOOKUP(U1686, method!$A$1:$B$15, 2, 0)</f>
        <v>中前</v>
      </c>
      <c r="F1686">
        <v>3</v>
      </c>
      <c r="G1686">
        <v>126</v>
      </c>
      <c r="H1686" s="44">
        <v>1200</v>
      </c>
      <c r="I1686" s="19" t="s">
        <v>388</v>
      </c>
      <c r="J1686">
        <v>1</v>
      </c>
      <c r="K1686">
        <v>9.94</v>
      </c>
      <c r="L1686">
        <v>7</v>
      </c>
      <c r="M1686">
        <v>5</v>
      </c>
      <c r="N1686">
        <v>25</v>
      </c>
      <c r="O1686" s="31" t="s">
        <v>439</v>
      </c>
      <c r="P1686" s="35" t="s">
        <v>455</v>
      </c>
      <c r="Q1686">
        <v>3</v>
      </c>
      <c r="R1686">
        <v>71</v>
      </c>
      <c r="S1686" s="15" t="s">
        <v>103</v>
      </c>
      <c r="T1686" t="s">
        <v>529</v>
      </c>
      <c r="U1686">
        <v>5</v>
      </c>
      <c r="V1686">
        <v>5</v>
      </c>
      <c r="W1686">
        <v>3</v>
      </c>
      <c r="AA1686">
        <v>1148</v>
      </c>
      <c r="AB1686" t="s">
        <v>463</v>
      </c>
    </row>
    <row r="1687" spans="1:29" hidden="1" x14ac:dyDescent="0.25">
      <c r="A1687" s="20" t="s">
        <v>355</v>
      </c>
      <c r="B1687" s="25" t="s">
        <v>2629</v>
      </c>
      <c r="C1687">
        <v>10</v>
      </c>
      <c r="D1687" s="34">
        <v>5</v>
      </c>
      <c r="E1687" s="28" t="str">
        <f>VLOOKUP(U1687, method!$A$1:$B$15, 2, 0)</f>
        <v>中前</v>
      </c>
      <c r="F1687">
        <v>4</v>
      </c>
      <c r="G1687">
        <v>127</v>
      </c>
      <c r="H1687" s="44">
        <v>1200</v>
      </c>
      <c r="I1687" s="19" t="s">
        <v>388</v>
      </c>
      <c r="J1687">
        <v>1</v>
      </c>
      <c r="K1687">
        <v>9.58</v>
      </c>
      <c r="L1687">
        <v>23</v>
      </c>
      <c r="M1687">
        <v>4</v>
      </c>
      <c r="N1687">
        <v>25</v>
      </c>
      <c r="O1687" s="31" t="s">
        <v>435</v>
      </c>
      <c r="P1687" s="35" t="s">
        <v>455</v>
      </c>
      <c r="Q1687">
        <v>3</v>
      </c>
      <c r="R1687">
        <v>71</v>
      </c>
      <c r="S1687" s="15" t="s">
        <v>103</v>
      </c>
      <c r="T1687" s="10" t="s">
        <v>452</v>
      </c>
      <c r="U1687">
        <v>4</v>
      </c>
      <c r="V1687">
        <v>4</v>
      </c>
      <c r="W1687">
        <v>5</v>
      </c>
      <c r="AA1687">
        <v>1149</v>
      </c>
      <c r="AB1687" t="s">
        <v>463</v>
      </c>
    </row>
    <row r="1688" spans="1:29" hidden="1" x14ac:dyDescent="0.25">
      <c r="A1688" s="20" t="s">
        <v>355</v>
      </c>
      <c r="B1688" s="25" t="s">
        <v>2629</v>
      </c>
      <c r="C1688">
        <v>8.3000000000000007</v>
      </c>
      <c r="D1688">
        <v>7</v>
      </c>
      <c r="E1688" s="28" t="str">
        <f>VLOOKUP(U1688, method!$A$1:$B$15, 2, 0)</f>
        <v>中前</v>
      </c>
      <c r="F1688">
        <v>3</v>
      </c>
      <c r="G1688">
        <v>131</v>
      </c>
      <c r="H1688" s="44">
        <v>1200</v>
      </c>
      <c r="I1688" s="18" t="s">
        <v>401</v>
      </c>
      <c r="J1688">
        <v>1</v>
      </c>
      <c r="K1688">
        <v>9.89</v>
      </c>
      <c r="L1688">
        <v>2</v>
      </c>
      <c r="M1688">
        <v>4</v>
      </c>
      <c r="N1688">
        <v>25</v>
      </c>
      <c r="O1688" s="31" t="s">
        <v>451</v>
      </c>
      <c r="P1688" s="35" t="s">
        <v>436</v>
      </c>
      <c r="Q1688">
        <v>3</v>
      </c>
      <c r="R1688">
        <v>71</v>
      </c>
      <c r="S1688" s="15" t="s">
        <v>103</v>
      </c>
      <c r="T1688" t="s">
        <v>495</v>
      </c>
      <c r="U1688">
        <v>4</v>
      </c>
      <c r="V1688">
        <v>4</v>
      </c>
      <c r="W1688">
        <v>7</v>
      </c>
      <c r="AA1688">
        <v>1149</v>
      </c>
      <c r="AB1688" t="s">
        <v>463</v>
      </c>
    </row>
    <row r="1689" spans="1:29" hidden="1" x14ac:dyDescent="0.25">
      <c r="A1689" s="20" t="s">
        <v>355</v>
      </c>
      <c r="B1689" s="25" t="s">
        <v>2629</v>
      </c>
      <c r="C1689">
        <v>3.2</v>
      </c>
      <c r="D1689" s="33">
        <v>1</v>
      </c>
      <c r="E1689" s="28" t="str">
        <f>VLOOKUP(U1689, method!$A$1:$B$15, 2, 0)</f>
        <v>中前</v>
      </c>
      <c r="F1689">
        <v>5</v>
      </c>
      <c r="G1689">
        <v>126</v>
      </c>
      <c r="H1689" s="44">
        <v>1200</v>
      </c>
      <c r="I1689" s="19" t="s">
        <v>388</v>
      </c>
      <c r="J1689">
        <v>1</v>
      </c>
      <c r="K1689">
        <v>9.11</v>
      </c>
      <c r="L1689">
        <v>12</v>
      </c>
      <c r="M1689">
        <v>3</v>
      </c>
      <c r="N1689">
        <v>25</v>
      </c>
      <c r="O1689" s="31" t="s">
        <v>439</v>
      </c>
      <c r="P1689" s="35" t="s">
        <v>436</v>
      </c>
      <c r="Q1689">
        <v>3</v>
      </c>
      <c r="R1689">
        <v>65</v>
      </c>
      <c r="S1689" s="15" t="s">
        <v>103</v>
      </c>
      <c r="T1689" s="10" t="s">
        <v>376</v>
      </c>
      <c r="U1689">
        <v>4</v>
      </c>
      <c r="V1689">
        <v>3</v>
      </c>
      <c r="W1689">
        <v>1</v>
      </c>
      <c r="AA1689">
        <v>1148</v>
      </c>
      <c r="AB1689" t="s">
        <v>463</v>
      </c>
    </row>
    <row r="1690" spans="1:29" hidden="1" x14ac:dyDescent="0.25">
      <c r="A1690" s="20" t="s">
        <v>355</v>
      </c>
      <c r="B1690" s="25" t="s">
        <v>2629</v>
      </c>
      <c r="C1690">
        <v>3.6</v>
      </c>
      <c r="D1690" s="33">
        <v>2</v>
      </c>
      <c r="E1690" s="28" t="str">
        <f>VLOOKUP(U1690, method!$A$1:$B$15, 2, 0)</f>
        <v>中前</v>
      </c>
      <c r="F1690">
        <v>2</v>
      </c>
      <c r="G1690">
        <v>122</v>
      </c>
      <c r="H1690" s="44">
        <v>1200</v>
      </c>
      <c r="I1690" s="15" t="s">
        <v>390</v>
      </c>
      <c r="J1690">
        <v>1</v>
      </c>
      <c r="K1690">
        <v>9.6</v>
      </c>
      <c r="L1690">
        <v>5</v>
      </c>
      <c r="M1690">
        <v>3</v>
      </c>
      <c r="N1690">
        <v>25</v>
      </c>
      <c r="O1690" s="31" t="s">
        <v>451</v>
      </c>
      <c r="P1690" s="35" t="s">
        <v>455</v>
      </c>
      <c r="Q1690">
        <v>3</v>
      </c>
      <c r="R1690">
        <v>63</v>
      </c>
      <c r="S1690" s="15" t="s">
        <v>103</v>
      </c>
      <c r="T1690" s="10" t="s">
        <v>762</v>
      </c>
      <c r="U1690">
        <v>4</v>
      </c>
      <c r="V1690">
        <v>4</v>
      </c>
      <c r="W1690">
        <v>2</v>
      </c>
      <c r="AA1690">
        <v>1148</v>
      </c>
      <c r="AB1690" t="s">
        <v>463</v>
      </c>
    </row>
    <row r="1691" spans="1:29" hidden="1" x14ac:dyDescent="0.25">
      <c r="A1691" s="20" t="s">
        <v>355</v>
      </c>
      <c r="B1691" s="25" t="s">
        <v>2629</v>
      </c>
      <c r="C1691">
        <v>20</v>
      </c>
      <c r="D1691" s="34">
        <v>4</v>
      </c>
      <c r="E1691" s="29" t="str">
        <f>VLOOKUP(U1691, method!$A$1:$B$15, 2, 0)</f>
        <v>留後</v>
      </c>
      <c r="F1691">
        <v>11</v>
      </c>
      <c r="G1691">
        <v>122</v>
      </c>
      <c r="H1691" s="44">
        <v>1200</v>
      </c>
      <c r="I1691" s="20" t="s">
        <v>56</v>
      </c>
      <c r="J1691">
        <v>1</v>
      </c>
      <c r="K1691">
        <v>10.08</v>
      </c>
      <c r="L1691">
        <v>19</v>
      </c>
      <c r="M1691">
        <v>2</v>
      </c>
      <c r="N1691">
        <v>25</v>
      </c>
      <c r="O1691" s="30" t="s">
        <v>445</v>
      </c>
      <c r="P1691" s="35" t="s">
        <v>455</v>
      </c>
      <c r="Q1691">
        <v>3</v>
      </c>
      <c r="R1691">
        <v>64</v>
      </c>
      <c r="S1691" s="15" t="s">
        <v>103</v>
      </c>
      <c r="T1691" s="10">
        <v>2</v>
      </c>
      <c r="U1691">
        <v>12</v>
      </c>
      <c r="V1691">
        <v>12</v>
      </c>
      <c r="W1691">
        <v>4</v>
      </c>
      <c r="AA1691">
        <v>1141</v>
      </c>
      <c r="AB1691" t="s">
        <v>463</v>
      </c>
    </row>
    <row r="1692" spans="1:29" hidden="1" x14ac:dyDescent="0.25">
      <c r="A1692" s="20" t="s">
        <v>355</v>
      </c>
      <c r="B1692" s="25" t="s">
        <v>2629</v>
      </c>
      <c r="C1692">
        <v>8.6</v>
      </c>
      <c r="D1692" s="34">
        <v>5</v>
      </c>
      <c r="E1692" s="27" t="str">
        <f>VLOOKUP(U1692, method!$A$1:$B$15, 2, 0)</f>
        <v>中後</v>
      </c>
      <c r="F1692">
        <v>4</v>
      </c>
      <c r="G1692">
        <v>125</v>
      </c>
      <c r="H1692" s="44">
        <v>1200</v>
      </c>
      <c r="I1692" s="22" t="s">
        <v>33</v>
      </c>
      <c r="J1692">
        <v>1</v>
      </c>
      <c r="K1692">
        <v>10.43</v>
      </c>
      <c r="L1692">
        <v>20</v>
      </c>
      <c r="M1692">
        <v>11</v>
      </c>
      <c r="N1692">
        <v>24</v>
      </c>
      <c r="O1692" s="31" t="s">
        <v>435</v>
      </c>
      <c r="P1692" s="36" t="s">
        <v>440</v>
      </c>
      <c r="Q1692">
        <v>3</v>
      </c>
      <c r="R1692">
        <v>65</v>
      </c>
      <c r="S1692" s="15" t="s">
        <v>103</v>
      </c>
      <c r="T1692" s="10" t="s">
        <v>552</v>
      </c>
      <c r="U1692">
        <v>9</v>
      </c>
      <c r="V1692">
        <v>9</v>
      </c>
      <c r="W1692">
        <v>5</v>
      </c>
      <c r="AA1692">
        <v>1153</v>
      </c>
      <c r="AB1692" t="s">
        <v>463</v>
      </c>
    </row>
    <row r="1693" spans="1:29" hidden="1" x14ac:dyDescent="0.25">
      <c r="A1693" s="20" t="s">
        <v>355</v>
      </c>
      <c r="B1693" s="25" t="s">
        <v>2629</v>
      </c>
      <c r="C1693">
        <v>13</v>
      </c>
      <c r="D1693" s="34">
        <v>5</v>
      </c>
      <c r="E1693" s="27" t="str">
        <f>VLOOKUP(U1693, method!$A$1:$B$15, 2, 0)</f>
        <v>中後</v>
      </c>
      <c r="F1693">
        <v>7</v>
      </c>
      <c r="G1693">
        <v>126</v>
      </c>
      <c r="H1693" s="44">
        <v>1200</v>
      </c>
      <c r="I1693" s="19" t="s">
        <v>388</v>
      </c>
      <c r="J1693">
        <v>1</v>
      </c>
      <c r="K1693">
        <v>9.9600000000000009</v>
      </c>
      <c r="L1693">
        <v>30</v>
      </c>
      <c r="M1693">
        <v>10</v>
      </c>
      <c r="N1693">
        <v>24</v>
      </c>
      <c r="O1693" s="31" t="s">
        <v>451</v>
      </c>
      <c r="P1693" s="35" t="s">
        <v>455</v>
      </c>
      <c r="Q1693">
        <v>3</v>
      </c>
      <c r="R1693">
        <v>66</v>
      </c>
      <c r="S1693" s="15" t="s">
        <v>103</v>
      </c>
      <c r="T1693" s="10" t="s">
        <v>552</v>
      </c>
      <c r="U1693">
        <v>9</v>
      </c>
      <c r="V1693">
        <v>9</v>
      </c>
      <c r="W1693">
        <v>5</v>
      </c>
      <c r="AA1693">
        <v>1144</v>
      </c>
      <c r="AB1693" t="s">
        <v>463</v>
      </c>
    </row>
    <row r="1694" spans="1:29" hidden="1" x14ac:dyDescent="0.25">
      <c r="A1694" s="20" t="s">
        <v>355</v>
      </c>
      <c r="B1694" s="25" t="s">
        <v>2629</v>
      </c>
      <c r="C1694">
        <v>8.5</v>
      </c>
      <c r="D1694">
        <v>8</v>
      </c>
      <c r="E1694" s="28" t="str">
        <f>VLOOKUP(U1694, method!$A$1:$B$15, 2, 0)</f>
        <v>中前</v>
      </c>
      <c r="F1694">
        <v>4</v>
      </c>
      <c r="G1694">
        <v>127</v>
      </c>
      <c r="H1694" s="44">
        <v>1200</v>
      </c>
      <c r="I1694" s="19" t="s">
        <v>388</v>
      </c>
      <c r="J1694">
        <v>1</v>
      </c>
      <c r="K1694">
        <v>10.55</v>
      </c>
      <c r="L1694">
        <v>16</v>
      </c>
      <c r="M1694">
        <v>10</v>
      </c>
      <c r="N1694">
        <v>24</v>
      </c>
      <c r="O1694" s="30" t="s">
        <v>445</v>
      </c>
      <c r="P1694" s="35" t="s">
        <v>436</v>
      </c>
      <c r="Q1694">
        <v>3</v>
      </c>
      <c r="R1694">
        <v>67</v>
      </c>
      <c r="S1694" s="15" t="s">
        <v>103</v>
      </c>
      <c r="T1694">
        <v>7</v>
      </c>
      <c r="U1694">
        <v>7</v>
      </c>
      <c r="V1694">
        <v>7</v>
      </c>
      <c r="W1694">
        <v>8</v>
      </c>
      <c r="AA1694">
        <v>1135</v>
      </c>
      <c r="AB1694" t="s">
        <v>463</v>
      </c>
    </row>
    <row r="1695" spans="1:29" hidden="1" x14ac:dyDescent="0.25">
      <c r="A1695" s="20" t="s">
        <v>355</v>
      </c>
      <c r="B1695" s="25" t="s">
        <v>2629</v>
      </c>
      <c r="C1695" t="s">
        <v>463</v>
      </c>
      <c r="D1695" t="s">
        <v>578</v>
      </c>
      <c r="F1695" t="s">
        <v>463</v>
      </c>
      <c r="G1695">
        <v>121</v>
      </c>
      <c r="H1695" s="46">
        <v>1650</v>
      </c>
      <c r="I1695" s="18" t="s">
        <v>12</v>
      </c>
      <c r="J1695" t="s">
        <v>463</v>
      </c>
      <c r="L1695">
        <v>26</v>
      </c>
      <c r="M1695">
        <v>6</v>
      </c>
      <c r="N1695">
        <v>24</v>
      </c>
      <c r="O1695" s="31" t="s">
        <v>435</v>
      </c>
      <c r="P1695" s="35" t="s">
        <v>455</v>
      </c>
      <c r="Q1695">
        <v>3</v>
      </c>
      <c r="R1695">
        <v>67</v>
      </c>
      <c r="S1695" s="15" t="s">
        <v>103</v>
      </c>
      <c r="T1695" t="s">
        <v>463</v>
      </c>
      <c r="U1695" t="s">
        <v>463</v>
      </c>
      <c r="AA1695" t="s">
        <v>463</v>
      </c>
      <c r="AB1695" t="s">
        <v>463</v>
      </c>
      <c r="AC1695" t="s">
        <v>463</v>
      </c>
    </row>
    <row r="1696" spans="1:29" hidden="1" x14ac:dyDescent="0.25">
      <c r="A1696" s="20" t="s">
        <v>355</v>
      </c>
      <c r="B1696" s="25" t="s">
        <v>2629</v>
      </c>
      <c r="C1696">
        <v>10</v>
      </c>
      <c r="D1696">
        <v>12</v>
      </c>
      <c r="E1696" s="29" t="str">
        <f>VLOOKUP(U1696, method!$A$1:$B$15, 2, 0)</f>
        <v>留後</v>
      </c>
      <c r="F1696">
        <v>10</v>
      </c>
      <c r="G1696">
        <v>129</v>
      </c>
      <c r="H1696" s="46">
        <v>1650</v>
      </c>
      <c r="I1696" s="18" t="s">
        <v>12</v>
      </c>
      <c r="J1696">
        <v>1</v>
      </c>
      <c r="K1696">
        <v>41.29</v>
      </c>
      <c r="L1696">
        <v>12</v>
      </c>
      <c r="M1696">
        <v>6</v>
      </c>
      <c r="N1696">
        <v>24</v>
      </c>
      <c r="O1696" s="30" t="s">
        <v>445</v>
      </c>
      <c r="P1696" s="35" t="s">
        <v>455</v>
      </c>
      <c r="Q1696">
        <v>3</v>
      </c>
      <c r="R1696">
        <v>69</v>
      </c>
      <c r="S1696" s="15" t="s">
        <v>103</v>
      </c>
      <c r="T1696" t="s">
        <v>546</v>
      </c>
      <c r="U1696">
        <v>12</v>
      </c>
      <c r="V1696">
        <v>12</v>
      </c>
      <c r="W1696">
        <v>12</v>
      </c>
      <c r="X1696">
        <v>12</v>
      </c>
      <c r="AA1696">
        <v>1137</v>
      </c>
      <c r="AB1696" t="s">
        <v>1855</v>
      </c>
    </row>
    <row r="1697" spans="1:28" hidden="1" x14ac:dyDescent="0.25">
      <c r="A1697" s="20" t="s">
        <v>355</v>
      </c>
      <c r="B1697" s="25" t="s">
        <v>2629</v>
      </c>
      <c r="C1697">
        <v>14</v>
      </c>
      <c r="D1697">
        <v>6</v>
      </c>
      <c r="E1697" s="28" t="str">
        <f>VLOOKUP(U1697, method!$A$1:$B$15, 2, 0)</f>
        <v>中前</v>
      </c>
      <c r="F1697">
        <v>7</v>
      </c>
      <c r="G1697">
        <v>122</v>
      </c>
      <c r="H1697" s="44">
        <v>1200</v>
      </c>
      <c r="I1697" s="19" t="s">
        <v>388</v>
      </c>
      <c r="J1697">
        <v>1</v>
      </c>
      <c r="K1697">
        <v>8.94</v>
      </c>
      <c r="L1697">
        <v>29</v>
      </c>
      <c r="M1697">
        <v>5</v>
      </c>
      <c r="N1697">
        <v>24</v>
      </c>
      <c r="O1697" t="s">
        <v>511</v>
      </c>
      <c r="P1697" s="35" t="s">
        <v>455</v>
      </c>
      <c r="Q1697">
        <v>3</v>
      </c>
      <c r="R1697">
        <v>70</v>
      </c>
      <c r="S1697" s="15" t="s">
        <v>103</v>
      </c>
      <c r="T1697" t="s">
        <v>536</v>
      </c>
      <c r="U1697">
        <v>7</v>
      </c>
      <c r="V1697">
        <v>7</v>
      </c>
      <c r="W1697">
        <v>6</v>
      </c>
      <c r="AA1697">
        <v>1138</v>
      </c>
      <c r="AB1697" t="s">
        <v>1686</v>
      </c>
    </row>
    <row r="1698" spans="1:28" hidden="1" x14ac:dyDescent="0.25">
      <c r="A1698" s="20" t="s">
        <v>355</v>
      </c>
      <c r="B1698" s="25" t="s">
        <v>2629</v>
      </c>
      <c r="C1698">
        <v>3.6</v>
      </c>
      <c r="D1698" s="34">
        <v>4</v>
      </c>
      <c r="E1698" s="28" t="str">
        <f>VLOOKUP(U1698, method!$A$1:$B$15, 2, 0)</f>
        <v>中前</v>
      </c>
      <c r="F1698">
        <v>1</v>
      </c>
      <c r="G1698">
        <v>125</v>
      </c>
      <c r="H1698" s="44">
        <v>1200</v>
      </c>
      <c r="I1698" s="19" t="s">
        <v>388</v>
      </c>
      <c r="J1698">
        <v>1</v>
      </c>
      <c r="K1698">
        <v>10.96</v>
      </c>
      <c r="L1698">
        <v>1</v>
      </c>
      <c r="M1698">
        <v>5</v>
      </c>
      <c r="N1698">
        <v>24</v>
      </c>
      <c r="O1698" s="31" t="s">
        <v>439</v>
      </c>
      <c r="P1698" s="36" t="s">
        <v>440</v>
      </c>
      <c r="Q1698">
        <v>3</v>
      </c>
      <c r="R1698">
        <v>70</v>
      </c>
      <c r="S1698" s="15" t="s">
        <v>103</v>
      </c>
      <c r="T1698" t="s">
        <v>536</v>
      </c>
      <c r="U1698">
        <v>4</v>
      </c>
      <c r="V1698">
        <v>4</v>
      </c>
      <c r="W1698">
        <v>4</v>
      </c>
      <c r="AA1698">
        <v>1133</v>
      </c>
      <c r="AB1698" t="s">
        <v>463</v>
      </c>
    </row>
    <row r="1699" spans="1:28" hidden="1" x14ac:dyDescent="0.25">
      <c r="A1699" s="20" t="s">
        <v>355</v>
      </c>
      <c r="B1699" s="25" t="s">
        <v>2629</v>
      </c>
      <c r="C1699">
        <v>2.2999999999999998</v>
      </c>
      <c r="D1699" s="33">
        <v>2</v>
      </c>
      <c r="E1699" s="26" t="str">
        <f>VLOOKUP(U1699, method!$A$1:$B$15, 2, 0)</f>
        <v>放頭</v>
      </c>
      <c r="F1699">
        <v>7</v>
      </c>
      <c r="G1699">
        <v>130</v>
      </c>
      <c r="H1699" s="44">
        <v>1200</v>
      </c>
      <c r="I1699" s="18" t="s">
        <v>12</v>
      </c>
      <c r="J1699">
        <v>1</v>
      </c>
      <c r="K1699">
        <v>10.52</v>
      </c>
      <c r="L1699">
        <v>17</v>
      </c>
      <c r="M1699">
        <v>4</v>
      </c>
      <c r="N1699">
        <v>24</v>
      </c>
      <c r="O1699" s="31" t="s">
        <v>435</v>
      </c>
      <c r="P1699" s="35" t="s">
        <v>455</v>
      </c>
      <c r="Q1699">
        <v>3</v>
      </c>
      <c r="R1699">
        <v>70</v>
      </c>
      <c r="S1699" s="15" t="s">
        <v>103</v>
      </c>
      <c r="T1699" t="s">
        <v>519</v>
      </c>
      <c r="U1699">
        <v>2</v>
      </c>
      <c r="V1699">
        <v>2</v>
      </c>
      <c r="W1699">
        <v>2</v>
      </c>
      <c r="AA1699">
        <v>1133</v>
      </c>
      <c r="AB1699" t="s">
        <v>463</v>
      </c>
    </row>
    <row r="1700" spans="1:28" hidden="1" x14ac:dyDescent="0.25">
      <c r="A1700" s="20" t="s">
        <v>355</v>
      </c>
      <c r="B1700" s="25" t="s">
        <v>2629</v>
      </c>
      <c r="C1700">
        <v>2.2000000000000002</v>
      </c>
      <c r="D1700" s="33">
        <v>2</v>
      </c>
      <c r="E1700" s="28" t="str">
        <f>VLOOKUP(U1700, method!$A$1:$B$15, 2, 0)</f>
        <v>中前</v>
      </c>
      <c r="F1700">
        <v>6</v>
      </c>
      <c r="G1700">
        <v>128</v>
      </c>
      <c r="H1700" s="44">
        <v>1200</v>
      </c>
      <c r="I1700" s="18" t="s">
        <v>12</v>
      </c>
      <c r="J1700">
        <v>1</v>
      </c>
      <c r="K1700">
        <v>9.9600000000000009</v>
      </c>
      <c r="L1700">
        <v>27</v>
      </c>
      <c r="M1700">
        <v>3</v>
      </c>
      <c r="N1700">
        <v>24</v>
      </c>
      <c r="O1700" s="31" t="s">
        <v>439</v>
      </c>
      <c r="P1700" s="35" t="s">
        <v>455</v>
      </c>
      <c r="Q1700">
        <v>3</v>
      </c>
      <c r="R1700">
        <v>70</v>
      </c>
      <c r="S1700" s="15" t="s">
        <v>103</v>
      </c>
      <c r="T1700" s="10" t="s">
        <v>442</v>
      </c>
      <c r="U1700">
        <v>6</v>
      </c>
      <c r="V1700">
        <v>6</v>
      </c>
      <c r="W1700">
        <v>2</v>
      </c>
      <c r="AA1700">
        <v>1137</v>
      </c>
      <c r="AB1700" t="s">
        <v>463</v>
      </c>
    </row>
    <row r="1701" spans="1:28" hidden="1" x14ac:dyDescent="0.25">
      <c r="A1701" s="20" t="s">
        <v>355</v>
      </c>
      <c r="B1701" s="25" t="s">
        <v>2629</v>
      </c>
      <c r="C1701">
        <v>1.6</v>
      </c>
      <c r="D1701" s="33">
        <v>3</v>
      </c>
      <c r="E1701" s="28" t="str">
        <f>VLOOKUP(U1701, method!$A$1:$B$15, 2, 0)</f>
        <v>中前</v>
      </c>
      <c r="F1701">
        <v>7</v>
      </c>
      <c r="G1701">
        <v>124</v>
      </c>
      <c r="H1701" s="44">
        <v>1200</v>
      </c>
      <c r="I1701" s="18" t="s">
        <v>12</v>
      </c>
      <c r="J1701">
        <v>1</v>
      </c>
      <c r="K1701">
        <v>10.15</v>
      </c>
      <c r="L1701">
        <v>13</v>
      </c>
      <c r="M1701">
        <v>3</v>
      </c>
      <c r="N1701">
        <v>24</v>
      </c>
      <c r="O1701" s="31" t="s">
        <v>435</v>
      </c>
      <c r="P1701" s="35" t="s">
        <v>455</v>
      </c>
      <c r="Q1701">
        <v>3</v>
      </c>
      <c r="R1701">
        <v>69</v>
      </c>
      <c r="S1701" s="15" t="s">
        <v>103</v>
      </c>
      <c r="T1701" s="10">
        <v>1</v>
      </c>
      <c r="U1701">
        <v>4</v>
      </c>
      <c r="V1701">
        <v>5</v>
      </c>
      <c r="W1701">
        <v>3</v>
      </c>
      <c r="AA1701">
        <v>1144</v>
      </c>
      <c r="AB1701" t="s">
        <v>463</v>
      </c>
    </row>
    <row r="1702" spans="1:28" hidden="1" x14ac:dyDescent="0.25">
      <c r="A1702" s="20" t="s">
        <v>355</v>
      </c>
      <c r="B1702" s="25" t="s">
        <v>2629</v>
      </c>
      <c r="C1702">
        <v>1.7</v>
      </c>
      <c r="D1702" s="33">
        <v>1</v>
      </c>
      <c r="E1702" s="28" t="str">
        <f>VLOOKUP(U1702, method!$A$1:$B$15, 2, 0)</f>
        <v>中前</v>
      </c>
      <c r="F1702">
        <v>7</v>
      </c>
      <c r="G1702">
        <v>135</v>
      </c>
      <c r="H1702" s="44">
        <v>1200</v>
      </c>
      <c r="I1702" s="18" t="s">
        <v>12</v>
      </c>
      <c r="J1702">
        <v>1</v>
      </c>
      <c r="K1702">
        <v>10.89</v>
      </c>
      <c r="L1702">
        <v>28</v>
      </c>
      <c r="M1702">
        <v>2</v>
      </c>
      <c r="N1702">
        <v>24</v>
      </c>
      <c r="O1702" s="31" t="s">
        <v>439</v>
      </c>
      <c r="P1702" s="35" t="s">
        <v>455</v>
      </c>
      <c r="Q1702">
        <v>4</v>
      </c>
      <c r="R1702">
        <v>60</v>
      </c>
      <c r="S1702" s="15" t="s">
        <v>103</v>
      </c>
      <c r="T1702" s="10" t="s">
        <v>442</v>
      </c>
      <c r="U1702">
        <v>4</v>
      </c>
      <c r="V1702">
        <v>4</v>
      </c>
      <c r="W1702">
        <v>1</v>
      </c>
      <c r="AA1702">
        <v>1137</v>
      </c>
      <c r="AB1702" t="s">
        <v>463</v>
      </c>
    </row>
    <row r="1703" spans="1:28" hidden="1" x14ac:dyDescent="0.25">
      <c r="A1703" s="20" t="s">
        <v>355</v>
      </c>
      <c r="B1703" s="25" t="s">
        <v>2629</v>
      </c>
      <c r="C1703">
        <v>2.2000000000000002</v>
      </c>
      <c r="D1703" s="33">
        <v>2</v>
      </c>
      <c r="E1703" s="28" t="str">
        <f>VLOOKUP(U1703, method!$A$1:$B$15, 2, 0)</f>
        <v>中前</v>
      </c>
      <c r="F1703">
        <v>6</v>
      </c>
      <c r="G1703">
        <v>135</v>
      </c>
      <c r="H1703" s="44">
        <v>1200</v>
      </c>
      <c r="I1703" s="18" t="s">
        <v>12</v>
      </c>
      <c r="J1703">
        <v>1</v>
      </c>
      <c r="K1703">
        <v>10.64</v>
      </c>
      <c r="L1703">
        <v>7</v>
      </c>
      <c r="M1703">
        <v>2</v>
      </c>
      <c r="N1703">
        <v>24</v>
      </c>
      <c r="O1703" s="30" t="s">
        <v>445</v>
      </c>
      <c r="P1703" s="35" t="s">
        <v>455</v>
      </c>
      <c r="Q1703">
        <v>4</v>
      </c>
      <c r="R1703">
        <v>58</v>
      </c>
      <c r="S1703" s="15" t="s">
        <v>103</v>
      </c>
      <c r="T1703" s="10" t="s">
        <v>539</v>
      </c>
      <c r="U1703">
        <v>7</v>
      </c>
      <c r="V1703">
        <v>7</v>
      </c>
      <c r="W1703">
        <v>2</v>
      </c>
      <c r="AA1703">
        <v>1152</v>
      </c>
      <c r="AB1703" t="s">
        <v>463</v>
      </c>
    </row>
    <row r="1704" spans="1:28" hidden="1" x14ac:dyDescent="0.25">
      <c r="A1704" s="20" t="s">
        <v>355</v>
      </c>
      <c r="B1704" s="25" t="s">
        <v>2629</v>
      </c>
      <c r="C1704">
        <v>2.4</v>
      </c>
      <c r="D1704">
        <v>6</v>
      </c>
      <c r="E1704" s="27" t="str">
        <f>VLOOKUP(U1704, method!$A$1:$B$15, 2, 0)</f>
        <v>中後</v>
      </c>
      <c r="F1704">
        <v>8</v>
      </c>
      <c r="G1704">
        <v>133</v>
      </c>
      <c r="H1704" s="44">
        <v>1200</v>
      </c>
      <c r="I1704" s="24" t="s">
        <v>146</v>
      </c>
      <c r="J1704">
        <v>1</v>
      </c>
      <c r="K1704">
        <v>10.88</v>
      </c>
      <c r="L1704">
        <v>17</v>
      </c>
      <c r="M1704">
        <v>1</v>
      </c>
      <c r="N1704">
        <v>24</v>
      </c>
      <c r="O1704" s="31" t="s">
        <v>435</v>
      </c>
      <c r="P1704" s="35" t="s">
        <v>455</v>
      </c>
      <c r="Q1704">
        <v>4</v>
      </c>
      <c r="R1704">
        <v>58</v>
      </c>
      <c r="S1704" s="15" t="s">
        <v>103</v>
      </c>
      <c r="T1704" t="s">
        <v>456</v>
      </c>
      <c r="U1704">
        <v>8</v>
      </c>
      <c r="V1704">
        <v>9</v>
      </c>
      <c r="W1704">
        <v>6</v>
      </c>
      <c r="AA1704">
        <v>1144</v>
      </c>
      <c r="AB1704" t="s">
        <v>463</v>
      </c>
    </row>
    <row r="1705" spans="1:28" hidden="1" x14ac:dyDescent="0.25">
      <c r="A1705" s="20" t="s">
        <v>355</v>
      </c>
      <c r="B1705" s="25" t="s">
        <v>2629</v>
      </c>
      <c r="C1705">
        <v>2.5</v>
      </c>
      <c r="D1705" s="33">
        <v>1</v>
      </c>
      <c r="E1705" s="28" t="str">
        <f>VLOOKUP(U1705, method!$A$1:$B$15, 2, 0)</f>
        <v>中前</v>
      </c>
      <c r="F1705">
        <v>2</v>
      </c>
      <c r="G1705">
        <v>127</v>
      </c>
      <c r="H1705" s="44">
        <v>1200</v>
      </c>
      <c r="I1705" s="24" t="s">
        <v>146</v>
      </c>
      <c r="J1705">
        <v>1</v>
      </c>
      <c r="K1705">
        <v>9.8699999999999992</v>
      </c>
      <c r="L1705">
        <v>4</v>
      </c>
      <c r="M1705">
        <v>1</v>
      </c>
      <c r="N1705">
        <v>24</v>
      </c>
      <c r="O1705" s="31" t="s">
        <v>439</v>
      </c>
      <c r="P1705" s="35" t="s">
        <v>455</v>
      </c>
      <c r="Q1705">
        <v>4</v>
      </c>
      <c r="R1705">
        <v>52</v>
      </c>
      <c r="S1705" s="15" t="s">
        <v>103</v>
      </c>
      <c r="T1705" s="10" t="s">
        <v>597</v>
      </c>
      <c r="U1705">
        <v>4</v>
      </c>
      <c r="V1705">
        <v>3</v>
      </c>
      <c r="W1705">
        <v>1</v>
      </c>
      <c r="AA1705">
        <v>1149</v>
      </c>
      <c r="AB1705" t="s">
        <v>463</v>
      </c>
    </row>
    <row r="1706" spans="1:28" hidden="1" x14ac:dyDescent="0.25">
      <c r="A1706" s="20" t="s">
        <v>355</v>
      </c>
      <c r="B1706" s="25" t="s">
        <v>2629</v>
      </c>
      <c r="C1706">
        <v>9.6999999999999993</v>
      </c>
      <c r="D1706" s="33">
        <v>3</v>
      </c>
      <c r="E1706" s="28" t="str">
        <f>VLOOKUP(U1706, method!$A$1:$B$15, 2, 0)</f>
        <v>中前</v>
      </c>
      <c r="F1706">
        <v>7</v>
      </c>
      <c r="G1706">
        <v>129</v>
      </c>
      <c r="H1706" s="44">
        <v>1200</v>
      </c>
      <c r="I1706" s="24" t="s">
        <v>146</v>
      </c>
      <c r="J1706">
        <v>1</v>
      </c>
      <c r="K1706">
        <v>10.69</v>
      </c>
      <c r="L1706">
        <v>20</v>
      </c>
      <c r="M1706">
        <v>12</v>
      </c>
      <c r="N1706">
        <v>23</v>
      </c>
      <c r="O1706" s="31" t="s">
        <v>435</v>
      </c>
      <c r="P1706" s="35" t="s">
        <v>455</v>
      </c>
      <c r="Q1706">
        <v>4</v>
      </c>
      <c r="R1706">
        <v>52</v>
      </c>
      <c r="S1706" s="15" t="s">
        <v>103</v>
      </c>
      <c r="T1706" s="10" t="s">
        <v>442</v>
      </c>
      <c r="U1706">
        <v>7</v>
      </c>
      <c r="V1706">
        <v>7</v>
      </c>
      <c r="W1706">
        <v>3</v>
      </c>
      <c r="AA1706">
        <v>1140</v>
      </c>
      <c r="AB1706" t="s">
        <v>463</v>
      </c>
    </row>
    <row r="1707" spans="1:28" hidden="1" x14ac:dyDescent="0.25">
      <c r="A1707" s="21" t="s">
        <v>1</v>
      </c>
      <c r="B1707" s="24" t="s">
        <v>70</v>
      </c>
      <c r="C1707">
        <v>4.2</v>
      </c>
      <c r="D1707" s="33">
        <v>2</v>
      </c>
      <c r="E1707" s="26" t="str">
        <f>VLOOKUP(U1707, method!$A$1:$B$15, 2, 0)</f>
        <v>放頭</v>
      </c>
      <c r="F1707">
        <v>3</v>
      </c>
      <c r="G1707">
        <v>120</v>
      </c>
      <c r="H1707" s="44">
        <v>1200</v>
      </c>
      <c r="I1707" s="24" t="s">
        <v>146</v>
      </c>
      <c r="J1707">
        <v>1</v>
      </c>
      <c r="K1707">
        <v>9.3699999999999992</v>
      </c>
      <c r="L1707">
        <v>28</v>
      </c>
      <c r="M1707">
        <v>6</v>
      </c>
      <c r="N1707">
        <v>25</v>
      </c>
      <c r="O1707" t="s">
        <v>551</v>
      </c>
      <c r="P1707" s="35" t="s">
        <v>455</v>
      </c>
      <c r="Q1707">
        <v>5</v>
      </c>
      <c r="R1707">
        <v>27</v>
      </c>
      <c r="S1707" s="23" t="s">
        <v>72</v>
      </c>
      <c r="T1707" s="10" t="s">
        <v>526</v>
      </c>
      <c r="U1707">
        <v>1</v>
      </c>
      <c r="V1707">
        <v>2</v>
      </c>
      <c r="W1707">
        <v>2</v>
      </c>
      <c r="AA1707">
        <v>1131</v>
      </c>
      <c r="AB1707" t="s">
        <v>117</v>
      </c>
    </row>
    <row r="1708" spans="1:28" hidden="1" x14ac:dyDescent="0.25">
      <c r="A1708" s="21" t="s">
        <v>1</v>
      </c>
      <c r="B1708" s="24" t="s">
        <v>70</v>
      </c>
      <c r="C1708">
        <v>5.5</v>
      </c>
      <c r="D1708" s="33">
        <v>3</v>
      </c>
      <c r="E1708" s="26" t="str">
        <f>VLOOKUP(U1708, method!$A$1:$B$15, 2, 0)</f>
        <v>放頭</v>
      </c>
      <c r="F1708">
        <v>8</v>
      </c>
      <c r="G1708">
        <v>128</v>
      </c>
      <c r="H1708" s="44">
        <v>1200</v>
      </c>
      <c r="I1708" s="19" t="s">
        <v>388</v>
      </c>
      <c r="J1708">
        <v>1</v>
      </c>
      <c r="K1708">
        <v>9.44</v>
      </c>
      <c r="L1708">
        <v>15</v>
      </c>
      <c r="M1708">
        <v>3</v>
      </c>
      <c r="N1708">
        <v>25</v>
      </c>
      <c r="O1708" t="s">
        <v>631</v>
      </c>
      <c r="P1708" s="35" t="s">
        <v>436</v>
      </c>
      <c r="Q1708">
        <v>5</v>
      </c>
      <c r="R1708">
        <v>33</v>
      </c>
      <c r="S1708" s="23" t="s">
        <v>72</v>
      </c>
      <c r="T1708" s="10" t="s">
        <v>597</v>
      </c>
      <c r="U1708">
        <v>2</v>
      </c>
      <c r="V1708">
        <v>2</v>
      </c>
      <c r="W1708">
        <v>3</v>
      </c>
      <c r="AA1708">
        <v>1125</v>
      </c>
      <c r="AB1708" t="s">
        <v>113</v>
      </c>
    </row>
    <row r="1709" spans="1:28" hidden="1" x14ac:dyDescent="0.25">
      <c r="A1709" s="21" t="s">
        <v>1</v>
      </c>
      <c r="B1709" s="15" t="s">
        <v>18</v>
      </c>
      <c r="C1709">
        <v>22</v>
      </c>
      <c r="D1709" s="34">
        <v>4</v>
      </c>
      <c r="E1709" s="28" t="str">
        <f>VLOOKUP(U1709, method!$A$1:$B$15, 2, 0)</f>
        <v>中前</v>
      </c>
      <c r="F1709">
        <v>4</v>
      </c>
      <c r="G1709">
        <v>115</v>
      </c>
      <c r="H1709" s="44">
        <v>1200</v>
      </c>
      <c r="I1709" s="23" t="s">
        <v>394</v>
      </c>
      <c r="J1709">
        <v>1</v>
      </c>
      <c r="K1709">
        <v>9.5399999999999991</v>
      </c>
      <c r="L1709">
        <v>30</v>
      </c>
      <c r="M1709">
        <v>4</v>
      </c>
      <c r="N1709">
        <v>25</v>
      </c>
      <c r="O1709" s="31" t="s">
        <v>451</v>
      </c>
      <c r="P1709" s="35" t="s">
        <v>436</v>
      </c>
      <c r="Q1709">
        <v>4</v>
      </c>
      <c r="R1709">
        <v>40</v>
      </c>
      <c r="S1709" s="24" t="s">
        <v>20</v>
      </c>
      <c r="T1709" s="10" t="s">
        <v>526</v>
      </c>
      <c r="U1709">
        <v>4</v>
      </c>
      <c r="V1709">
        <v>3</v>
      </c>
      <c r="W1709">
        <v>4</v>
      </c>
      <c r="AA1709">
        <v>1109</v>
      </c>
      <c r="AB1709" t="s">
        <v>23</v>
      </c>
    </row>
    <row r="1710" spans="1:28" hidden="1" x14ac:dyDescent="0.25">
      <c r="A1710" s="21" t="s">
        <v>1</v>
      </c>
      <c r="B1710" s="18" t="s">
        <v>38</v>
      </c>
      <c r="C1710">
        <v>7.1</v>
      </c>
      <c r="D1710" s="33">
        <v>2</v>
      </c>
      <c r="E1710" s="28" t="str">
        <f>VLOOKUP(U1710, method!$A$1:$B$15, 2, 0)</f>
        <v>中前</v>
      </c>
      <c r="F1710">
        <v>1</v>
      </c>
      <c r="G1710">
        <v>129</v>
      </c>
      <c r="H1710" s="44">
        <v>1200</v>
      </c>
      <c r="I1710" s="14" t="s">
        <v>50</v>
      </c>
      <c r="J1710">
        <v>1</v>
      </c>
      <c r="K1710">
        <v>9.5500000000000007</v>
      </c>
      <c r="L1710">
        <v>25</v>
      </c>
      <c r="M1710">
        <v>6</v>
      </c>
      <c r="N1710">
        <v>25</v>
      </c>
      <c r="O1710" s="31" t="s">
        <v>435</v>
      </c>
      <c r="P1710" s="35" t="s">
        <v>436</v>
      </c>
      <c r="Q1710">
        <v>5</v>
      </c>
      <c r="R1710">
        <v>34</v>
      </c>
      <c r="S1710" s="16" t="s">
        <v>40</v>
      </c>
      <c r="T1710" s="10" t="s">
        <v>613</v>
      </c>
      <c r="U1710">
        <v>5</v>
      </c>
      <c r="V1710">
        <v>4</v>
      </c>
      <c r="W1710">
        <v>2</v>
      </c>
      <c r="AA1710">
        <v>1048</v>
      </c>
      <c r="AB1710" t="s">
        <v>42</v>
      </c>
    </row>
    <row r="1711" spans="1:28" hidden="1" x14ac:dyDescent="0.25">
      <c r="A1711" s="21" t="s">
        <v>1</v>
      </c>
      <c r="B1711" s="14" t="s">
        <v>11</v>
      </c>
      <c r="C1711">
        <v>7.1</v>
      </c>
      <c r="D1711" s="33">
        <v>3</v>
      </c>
      <c r="E1711" s="29" t="str">
        <f>VLOOKUP(U1711, method!$A$1:$B$15, 2, 0)</f>
        <v>留後</v>
      </c>
      <c r="F1711">
        <v>11</v>
      </c>
      <c r="G1711">
        <v>120</v>
      </c>
      <c r="H1711" s="44">
        <v>1200</v>
      </c>
      <c r="I1711" s="20" t="s">
        <v>56</v>
      </c>
      <c r="J1711">
        <v>1</v>
      </c>
      <c r="K1711">
        <v>9.64</v>
      </c>
      <c r="L1711">
        <v>12</v>
      </c>
      <c r="M1711">
        <v>3</v>
      </c>
      <c r="N1711">
        <v>25</v>
      </c>
      <c r="O1711" s="31" t="s">
        <v>439</v>
      </c>
      <c r="P1711" s="35" t="s">
        <v>436</v>
      </c>
      <c r="Q1711">
        <v>4</v>
      </c>
      <c r="R1711">
        <v>44</v>
      </c>
      <c r="S1711" s="19" t="s">
        <v>13</v>
      </c>
      <c r="T1711" s="10" t="s">
        <v>452</v>
      </c>
      <c r="U1711">
        <v>12</v>
      </c>
      <c r="V1711">
        <v>10</v>
      </c>
      <c r="W1711">
        <v>3</v>
      </c>
      <c r="AA1711">
        <v>1072</v>
      </c>
      <c r="AB1711" t="s">
        <v>16</v>
      </c>
    </row>
    <row r="1712" spans="1:28" hidden="1" x14ac:dyDescent="0.25">
      <c r="A1712" s="21" t="s">
        <v>1</v>
      </c>
      <c r="B1712" s="22" t="s">
        <v>60</v>
      </c>
      <c r="C1712">
        <v>39</v>
      </c>
      <c r="D1712" s="34">
        <v>4</v>
      </c>
      <c r="E1712" s="27" t="str">
        <f>VLOOKUP(U1712, method!$A$1:$B$15, 2, 0)</f>
        <v>中後</v>
      </c>
      <c r="F1712">
        <v>14</v>
      </c>
      <c r="G1712">
        <v>127</v>
      </c>
      <c r="H1712" s="44">
        <v>1200</v>
      </c>
      <c r="I1712" s="21" t="s">
        <v>61</v>
      </c>
      <c r="J1712">
        <v>1</v>
      </c>
      <c r="K1712">
        <v>9.68</v>
      </c>
      <c r="L1712">
        <v>28</v>
      </c>
      <c r="M1712">
        <v>6</v>
      </c>
      <c r="N1712">
        <v>25</v>
      </c>
      <c r="O1712" t="s">
        <v>551</v>
      </c>
      <c r="P1712" s="35" t="s">
        <v>455</v>
      </c>
      <c r="Q1712">
        <v>5</v>
      </c>
      <c r="R1712">
        <v>34</v>
      </c>
      <c r="S1712" s="24" t="s">
        <v>62</v>
      </c>
      <c r="T1712" t="s">
        <v>529</v>
      </c>
      <c r="U1712">
        <v>9</v>
      </c>
      <c r="V1712">
        <v>10</v>
      </c>
      <c r="W1712">
        <v>4</v>
      </c>
      <c r="AA1712">
        <v>1002</v>
      </c>
      <c r="AB1712" t="s">
        <v>463</v>
      </c>
    </row>
    <row r="1713" spans="1:28" hidden="1" x14ac:dyDescent="0.25">
      <c r="A1713" s="21" t="s">
        <v>1</v>
      </c>
      <c r="B1713" s="14" t="s">
        <v>11</v>
      </c>
      <c r="C1713">
        <v>10</v>
      </c>
      <c r="D1713" s="33">
        <v>3</v>
      </c>
      <c r="E1713" s="26" t="str">
        <f>VLOOKUP(U1713, method!$A$1:$B$15, 2, 0)</f>
        <v>放頭</v>
      </c>
      <c r="F1713">
        <v>9</v>
      </c>
      <c r="G1713">
        <v>135</v>
      </c>
      <c r="H1713" s="44">
        <v>1200</v>
      </c>
      <c r="I1713" s="18" t="s">
        <v>12</v>
      </c>
      <c r="J1713">
        <v>1</v>
      </c>
      <c r="K1713">
        <v>9.6999999999999993</v>
      </c>
      <c r="L1713">
        <v>25</v>
      </c>
      <c r="M1713">
        <v>6</v>
      </c>
      <c r="N1713">
        <v>25</v>
      </c>
      <c r="O1713" s="31" t="s">
        <v>435</v>
      </c>
      <c r="P1713" s="35" t="s">
        <v>436</v>
      </c>
      <c r="Q1713">
        <v>5</v>
      </c>
      <c r="R1713">
        <v>40</v>
      </c>
      <c r="S1713" s="19" t="s">
        <v>13</v>
      </c>
      <c r="T1713" s="10">
        <v>1</v>
      </c>
      <c r="U1713">
        <v>2</v>
      </c>
      <c r="V1713">
        <v>2</v>
      </c>
      <c r="W1713">
        <v>3</v>
      </c>
      <c r="AA1713">
        <v>1073</v>
      </c>
      <c r="AB1713" t="s">
        <v>16</v>
      </c>
    </row>
    <row r="1714" spans="1:28" hidden="1" x14ac:dyDescent="0.25">
      <c r="A1714" s="21" t="s">
        <v>1</v>
      </c>
      <c r="B1714" s="14" t="s">
        <v>11</v>
      </c>
      <c r="C1714">
        <v>7</v>
      </c>
      <c r="D1714">
        <v>7</v>
      </c>
      <c r="E1714" s="26" t="str">
        <f>VLOOKUP(U1714, method!$A$1:$B$15, 2, 0)</f>
        <v>放頭</v>
      </c>
      <c r="F1714">
        <v>4</v>
      </c>
      <c r="G1714">
        <v>124</v>
      </c>
      <c r="H1714" s="46">
        <v>1400</v>
      </c>
      <c r="I1714" s="25" t="s">
        <v>26</v>
      </c>
      <c r="J1714">
        <v>1</v>
      </c>
      <c r="K1714">
        <v>22.48</v>
      </c>
      <c r="L1714">
        <v>22</v>
      </c>
      <c r="M1714">
        <v>12</v>
      </c>
      <c r="N1714">
        <v>24</v>
      </c>
      <c r="O1714" t="s">
        <v>491</v>
      </c>
      <c r="P1714" s="35" t="s">
        <v>455</v>
      </c>
      <c r="Q1714">
        <v>4</v>
      </c>
      <c r="R1714">
        <v>47</v>
      </c>
      <c r="S1714" s="19" t="s">
        <v>13</v>
      </c>
      <c r="T1714" t="s">
        <v>519</v>
      </c>
      <c r="U1714">
        <v>3</v>
      </c>
      <c r="V1714">
        <v>4</v>
      </c>
      <c r="W1714">
        <v>3</v>
      </c>
      <c r="X1714">
        <v>7</v>
      </c>
      <c r="AA1714">
        <v>1077</v>
      </c>
      <c r="AB1714" t="s">
        <v>16</v>
      </c>
    </row>
    <row r="1715" spans="1:28" hidden="1" x14ac:dyDescent="0.25">
      <c r="A1715" s="21" t="s">
        <v>1</v>
      </c>
      <c r="B1715" s="14" t="s">
        <v>11</v>
      </c>
      <c r="C1715">
        <v>13</v>
      </c>
      <c r="D1715" s="33">
        <v>2</v>
      </c>
      <c r="E1715" s="26" t="str">
        <f>VLOOKUP(U1715, method!$A$1:$B$15, 2, 0)</f>
        <v>放頭</v>
      </c>
      <c r="F1715">
        <v>3</v>
      </c>
      <c r="G1715">
        <v>121</v>
      </c>
      <c r="H1715" s="46">
        <v>1400</v>
      </c>
      <c r="I1715" s="24" t="s">
        <v>389</v>
      </c>
      <c r="J1715">
        <v>1</v>
      </c>
      <c r="K1715">
        <v>22.32</v>
      </c>
      <c r="L1715">
        <v>1</v>
      </c>
      <c r="M1715">
        <v>12</v>
      </c>
      <c r="N1715">
        <v>24</v>
      </c>
      <c r="O1715" t="s">
        <v>631</v>
      </c>
      <c r="P1715" s="35" t="s">
        <v>455</v>
      </c>
      <c r="Q1715">
        <v>4</v>
      </c>
      <c r="R1715">
        <v>46</v>
      </c>
      <c r="S1715" s="19" t="s">
        <v>13</v>
      </c>
      <c r="T1715" s="10">
        <v>1</v>
      </c>
      <c r="U1715">
        <v>2</v>
      </c>
      <c r="V1715">
        <v>3</v>
      </c>
      <c r="W1715">
        <v>3</v>
      </c>
      <c r="X1715">
        <v>2</v>
      </c>
      <c r="AA1715">
        <v>1066</v>
      </c>
      <c r="AB1715" t="s">
        <v>16</v>
      </c>
    </row>
    <row r="1716" spans="1:28" hidden="1" x14ac:dyDescent="0.25">
      <c r="A1716" s="21" t="s">
        <v>1</v>
      </c>
      <c r="B1716" s="14" t="s">
        <v>11</v>
      </c>
      <c r="C1716">
        <v>7.2</v>
      </c>
      <c r="D1716">
        <v>6</v>
      </c>
      <c r="E1716" s="26" t="str">
        <f>VLOOKUP(U1716, method!$A$1:$B$15, 2, 0)</f>
        <v>放頭</v>
      </c>
      <c r="F1716">
        <v>6</v>
      </c>
      <c r="G1716">
        <v>123</v>
      </c>
      <c r="H1716" s="44">
        <v>1200</v>
      </c>
      <c r="I1716" s="24" t="s">
        <v>389</v>
      </c>
      <c r="J1716">
        <v>1</v>
      </c>
      <c r="K1716">
        <v>9.91</v>
      </c>
      <c r="L1716">
        <v>3</v>
      </c>
      <c r="M1716">
        <v>11</v>
      </c>
      <c r="N1716">
        <v>24</v>
      </c>
      <c r="O1716" t="s">
        <v>631</v>
      </c>
      <c r="P1716" s="35" t="s">
        <v>436</v>
      </c>
      <c r="Q1716">
        <v>4</v>
      </c>
      <c r="R1716">
        <v>47</v>
      </c>
      <c r="S1716" s="19" t="s">
        <v>13</v>
      </c>
      <c r="T1716" t="s">
        <v>456</v>
      </c>
      <c r="U1716">
        <v>2</v>
      </c>
      <c r="V1716">
        <v>1</v>
      </c>
      <c r="W1716">
        <v>6</v>
      </c>
      <c r="AA1716">
        <v>1078</v>
      </c>
      <c r="AB1716" t="s">
        <v>16</v>
      </c>
    </row>
    <row r="1717" spans="1:28" hidden="1" x14ac:dyDescent="0.25">
      <c r="A1717" s="21" t="s">
        <v>1</v>
      </c>
      <c r="B1717" s="14" t="s">
        <v>11</v>
      </c>
      <c r="C1717">
        <v>9.3000000000000007</v>
      </c>
      <c r="D1717" s="33">
        <v>3</v>
      </c>
      <c r="E1717" s="26" t="str">
        <f>VLOOKUP(U1717, method!$A$1:$B$15, 2, 0)</f>
        <v>放頭</v>
      </c>
      <c r="F1717">
        <v>1</v>
      </c>
      <c r="G1717">
        <v>123</v>
      </c>
      <c r="H1717" s="44">
        <v>1200</v>
      </c>
      <c r="I1717" s="21" t="s">
        <v>61</v>
      </c>
      <c r="J1717">
        <v>1</v>
      </c>
      <c r="K1717">
        <v>9.15</v>
      </c>
      <c r="L1717">
        <v>1</v>
      </c>
      <c r="M1717">
        <v>10</v>
      </c>
      <c r="N1717">
        <v>24</v>
      </c>
      <c r="O1717" t="s">
        <v>631</v>
      </c>
      <c r="P1717" s="35" t="s">
        <v>436</v>
      </c>
      <c r="Q1717">
        <v>4</v>
      </c>
      <c r="R1717">
        <v>45</v>
      </c>
      <c r="S1717" s="19" t="s">
        <v>13</v>
      </c>
      <c r="T1717" s="10" t="s">
        <v>376</v>
      </c>
      <c r="U1717">
        <v>3</v>
      </c>
      <c r="V1717">
        <v>5</v>
      </c>
      <c r="W1717">
        <v>3</v>
      </c>
      <c r="AA1717">
        <v>1057</v>
      </c>
      <c r="AB1717" t="s">
        <v>16</v>
      </c>
    </row>
    <row r="1718" spans="1:28" hidden="1" x14ac:dyDescent="0.25">
      <c r="A1718" s="21" t="s">
        <v>1</v>
      </c>
      <c r="B1718" s="14" t="s">
        <v>11</v>
      </c>
      <c r="C1718">
        <v>7.9</v>
      </c>
      <c r="D1718">
        <v>8</v>
      </c>
      <c r="E1718" s="28" t="str">
        <f>VLOOKUP(U1718, method!$A$1:$B$15, 2, 0)</f>
        <v>中前</v>
      </c>
      <c r="F1718">
        <v>3</v>
      </c>
      <c r="G1718">
        <v>124</v>
      </c>
      <c r="H1718" s="44">
        <v>1200</v>
      </c>
      <c r="I1718" s="18" t="s">
        <v>12</v>
      </c>
      <c r="J1718">
        <v>1</v>
      </c>
      <c r="K1718">
        <v>10.61</v>
      </c>
      <c r="L1718">
        <v>15</v>
      </c>
      <c r="M1718">
        <v>6</v>
      </c>
      <c r="N1718">
        <v>24</v>
      </c>
      <c r="O1718" t="s">
        <v>511</v>
      </c>
      <c r="P1718" s="36" t="s">
        <v>603</v>
      </c>
      <c r="Q1718">
        <v>4</v>
      </c>
      <c r="R1718">
        <v>48</v>
      </c>
      <c r="S1718" s="19" t="s">
        <v>13</v>
      </c>
      <c r="T1718" t="s">
        <v>664</v>
      </c>
      <c r="U1718">
        <v>5</v>
      </c>
      <c r="V1718">
        <v>4</v>
      </c>
      <c r="W1718">
        <v>8</v>
      </c>
      <c r="AA1718">
        <v>1044</v>
      </c>
      <c r="AB1718" t="s">
        <v>16</v>
      </c>
    </row>
    <row r="1719" spans="1:28" hidden="1" x14ac:dyDescent="0.25">
      <c r="A1719" s="21" t="s">
        <v>1</v>
      </c>
      <c r="B1719" s="14" t="s">
        <v>11</v>
      </c>
      <c r="C1719">
        <v>4.3</v>
      </c>
      <c r="D1719" s="33">
        <v>3</v>
      </c>
      <c r="E1719" s="29" t="str">
        <f>VLOOKUP(U1719, method!$A$1:$B$15, 2, 0)</f>
        <v>留後</v>
      </c>
      <c r="F1719">
        <v>3</v>
      </c>
      <c r="G1719">
        <v>123</v>
      </c>
      <c r="H1719" s="44">
        <v>1200</v>
      </c>
      <c r="I1719" s="18" t="s">
        <v>12</v>
      </c>
      <c r="J1719">
        <v>1</v>
      </c>
      <c r="K1719">
        <v>9.69</v>
      </c>
      <c r="L1719">
        <v>29</v>
      </c>
      <c r="M1719">
        <v>5</v>
      </c>
      <c r="N1719">
        <v>24</v>
      </c>
      <c r="O1719" t="s">
        <v>511</v>
      </c>
      <c r="P1719" s="35" t="s">
        <v>455</v>
      </c>
      <c r="Q1719">
        <v>4</v>
      </c>
      <c r="R1719">
        <v>48</v>
      </c>
      <c r="S1719" s="19" t="s">
        <v>13</v>
      </c>
      <c r="T1719" s="10" t="s">
        <v>452</v>
      </c>
      <c r="U1719">
        <v>11</v>
      </c>
      <c r="V1719">
        <v>11</v>
      </c>
      <c r="W1719">
        <v>3</v>
      </c>
      <c r="AA1719">
        <v>1042</v>
      </c>
      <c r="AB1719" t="s">
        <v>1746</v>
      </c>
    </row>
    <row r="1720" spans="1:28" hidden="1" x14ac:dyDescent="0.25">
      <c r="A1720" s="21" t="s">
        <v>1</v>
      </c>
      <c r="B1720" s="14" t="s">
        <v>11</v>
      </c>
      <c r="C1720">
        <v>5.8</v>
      </c>
      <c r="D1720">
        <v>7</v>
      </c>
      <c r="E1720" s="26" t="str">
        <f>VLOOKUP(U1720, method!$A$1:$B$15, 2, 0)</f>
        <v>放頭</v>
      </c>
      <c r="F1720">
        <v>7</v>
      </c>
      <c r="G1720">
        <v>129</v>
      </c>
      <c r="H1720" s="46">
        <v>1650</v>
      </c>
      <c r="I1720" s="18" t="s">
        <v>12</v>
      </c>
      <c r="J1720">
        <v>1</v>
      </c>
      <c r="K1720">
        <v>39.51</v>
      </c>
      <c r="L1720">
        <v>11</v>
      </c>
      <c r="M1720">
        <v>5</v>
      </c>
      <c r="N1720">
        <v>24</v>
      </c>
      <c r="O1720" t="s">
        <v>511</v>
      </c>
      <c r="P1720" s="35" t="s">
        <v>455</v>
      </c>
      <c r="Q1720">
        <v>4</v>
      </c>
      <c r="R1720">
        <v>50</v>
      </c>
      <c r="S1720" s="19" t="s">
        <v>13</v>
      </c>
      <c r="T1720" s="10" t="s">
        <v>552</v>
      </c>
      <c r="U1720">
        <v>3</v>
      </c>
      <c r="V1720">
        <v>3</v>
      </c>
      <c r="W1720">
        <v>3</v>
      </c>
      <c r="X1720">
        <v>7</v>
      </c>
      <c r="AA1720">
        <v>1044</v>
      </c>
      <c r="AB1720" t="s">
        <v>906</v>
      </c>
    </row>
    <row r="1721" spans="1:28" hidden="1" x14ac:dyDescent="0.25">
      <c r="A1721" s="21" t="s">
        <v>1</v>
      </c>
      <c r="B1721" s="14" t="s">
        <v>11</v>
      </c>
      <c r="C1721">
        <v>12</v>
      </c>
      <c r="D1721" s="33">
        <v>3</v>
      </c>
      <c r="E1721" s="28" t="str">
        <f>VLOOKUP(U1721, method!$A$1:$B$15, 2, 0)</f>
        <v>中前</v>
      </c>
      <c r="F1721">
        <v>10</v>
      </c>
      <c r="G1721">
        <v>126</v>
      </c>
      <c r="H1721" s="46">
        <v>1650</v>
      </c>
      <c r="I1721" s="18" t="s">
        <v>12</v>
      </c>
      <c r="J1721">
        <v>1</v>
      </c>
      <c r="K1721">
        <v>39.25</v>
      </c>
      <c r="L1721">
        <v>3</v>
      </c>
      <c r="M1721">
        <v>4</v>
      </c>
      <c r="N1721">
        <v>24</v>
      </c>
      <c r="O1721" t="s">
        <v>511</v>
      </c>
      <c r="P1721" s="35" t="s">
        <v>455</v>
      </c>
      <c r="Q1721">
        <v>4</v>
      </c>
      <c r="R1721">
        <v>50</v>
      </c>
      <c r="S1721" s="19" t="s">
        <v>13</v>
      </c>
      <c r="T1721" s="10" t="s">
        <v>526</v>
      </c>
      <c r="U1721">
        <v>7</v>
      </c>
      <c r="V1721">
        <v>7</v>
      </c>
      <c r="W1721">
        <v>3</v>
      </c>
      <c r="X1721">
        <v>3</v>
      </c>
      <c r="AA1721">
        <v>1046</v>
      </c>
      <c r="AB1721" t="s">
        <v>16</v>
      </c>
    </row>
    <row r="1722" spans="1:28" hidden="1" x14ac:dyDescent="0.25">
      <c r="A1722" s="21" t="s">
        <v>1</v>
      </c>
      <c r="B1722" s="14" t="s">
        <v>11</v>
      </c>
      <c r="C1722">
        <v>7.7</v>
      </c>
      <c r="D1722">
        <v>6</v>
      </c>
      <c r="E1722" s="27" t="str">
        <f>VLOOKUP(U1722, method!$A$1:$B$15, 2, 0)</f>
        <v>中後</v>
      </c>
      <c r="F1722">
        <v>5</v>
      </c>
      <c r="G1722">
        <v>128</v>
      </c>
      <c r="H1722" s="44">
        <v>1200</v>
      </c>
      <c r="I1722" s="18" t="s">
        <v>12</v>
      </c>
      <c r="J1722">
        <v>1</v>
      </c>
      <c r="K1722">
        <v>9.19</v>
      </c>
      <c r="L1722">
        <v>16</v>
      </c>
      <c r="M1722">
        <v>3</v>
      </c>
      <c r="N1722">
        <v>24</v>
      </c>
      <c r="O1722" t="s">
        <v>511</v>
      </c>
      <c r="P1722" s="35" t="s">
        <v>455</v>
      </c>
      <c r="Q1722">
        <v>4</v>
      </c>
      <c r="R1722">
        <v>51</v>
      </c>
      <c r="S1722" s="19" t="s">
        <v>13</v>
      </c>
      <c r="T1722" s="10" t="s">
        <v>442</v>
      </c>
      <c r="U1722">
        <v>10</v>
      </c>
      <c r="V1722">
        <v>8</v>
      </c>
      <c r="W1722">
        <v>6</v>
      </c>
      <c r="AA1722">
        <v>1037</v>
      </c>
      <c r="AB1722" t="s">
        <v>16</v>
      </c>
    </row>
    <row r="1723" spans="1:28" hidden="1" x14ac:dyDescent="0.25">
      <c r="A1723" s="21" t="s">
        <v>1</v>
      </c>
      <c r="B1723" s="14" t="s">
        <v>11</v>
      </c>
      <c r="C1723">
        <v>22</v>
      </c>
      <c r="D1723" s="33">
        <v>3</v>
      </c>
      <c r="E1723" s="27" t="str">
        <f>VLOOKUP(U1723, method!$A$1:$B$15, 2, 0)</f>
        <v>中後</v>
      </c>
      <c r="F1723">
        <v>9</v>
      </c>
      <c r="G1723">
        <v>124</v>
      </c>
      <c r="H1723" s="44">
        <v>1200</v>
      </c>
      <c r="I1723" s="17" t="s">
        <v>448</v>
      </c>
      <c r="J1723">
        <v>1</v>
      </c>
      <c r="K1723">
        <v>9.19</v>
      </c>
      <c r="L1723">
        <v>18</v>
      </c>
      <c r="M1723">
        <v>2</v>
      </c>
      <c r="N1723">
        <v>24</v>
      </c>
      <c r="O1723" t="s">
        <v>511</v>
      </c>
      <c r="P1723" s="35" t="s">
        <v>455</v>
      </c>
      <c r="Q1723">
        <v>4</v>
      </c>
      <c r="R1723">
        <v>51</v>
      </c>
      <c r="S1723" s="19" t="s">
        <v>13</v>
      </c>
      <c r="T1723" s="10" t="s">
        <v>442</v>
      </c>
      <c r="U1723">
        <v>8</v>
      </c>
      <c r="V1723">
        <v>8</v>
      </c>
      <c r="W1723">
        <v>3</v>
      </c>
      <c r="AA1723">
        <v>1052</v>
      </c>
      <c r="AB1723" t="s">
        <v>16</v>
      </c>
    </row>
    <row r="1724" spans="1:28" hidden="1" x14ac:dyDescent="0.25">
      <c r="A1724" s="21" t="s">
        <v>1</v>
      </c>
      <c r="B1724" s="14" t="s">
        <v>11</v>
      </c>
      <c r="C1724">
        <v>37</v>
      </c>
      <c r="D1724">
        <v>8</v>
      </c>
      <c r="E1724" s="26" t="str">
        <f>VLOOKUP(U1724, method!$A$1:$B$15, 2, 0)</f>
        <v>放頭</v>
      </c>
      <c r="F1724">
        <v>5</v>
      </c>
      <c r="G1724">
        <v>128</v>
      </c>
      <c r="H1724" s="44">
        <v>1200</v>
      </c>
      <c r="I1724" s="16" t="s">
        <v>71</v>
      </c>
      <c r="J1724">
        <v>1</v>
      </c>
      <c r="K1724">
        <v>11.15</v>
      </c>
      <c r="L1724">
        <v>21</v>
      </c>
      <c r="M1724">
        <v>1</v>
      </c>
      <c r="N1724">
        <v>24</v>
      </c>
      <c r="O1724" t="s">
        <v>545</v>
      </c>
      <c r="P1724" s="35" t="s">
        <v>455</v>
      </c>
      <c r="Q1724">
        <v>4</v>
      </c>
      <c r="R1724">
        <v>53</v>
      </c>
      <c r="S1724" s="19" t="s">
        <v>13</v>
      </c>
      <c r="T1724">
        <v>5</v>
      </c>
      <c r="U1724">
        <v>3</v>
      </c>
      <c r="V1724">
        <v>3</v>
      </c>
      <c r="W1724">
        <v>8</v>
      </c>
      <c r="AA1724">
        <v>1058</v>
      </c>
      <c r="AB1724" t="s">
        <v>16</v>
      </c>
    </row>
    <row r="1725" spans="1:28" hidden="1" x14ac:dyDescent="0.25">
      <c r="A1725" s="21" t="s">
        <v>1</v>
      </c>
      <c r="B1725" s="14" t="s">
        <v>11</v>
      </c>
      <c r="C1725">
        <v>10</v>
      </c>
      <c r="D1725" s="34">
        <v>5</v>
      </c>
      <c r="E1725" s="28" t="str">
        <f>VLOOKUP(U1725, method!$A$1:$B$15, 2, 0)</f>
        <v>中前</v>
      </c>
      <c r="F1725">
        <v>6</v>
      </c>
      <c r="G1725">
        <v>126</v>
      </c>
      <c r="H1725" s="44">
        <v>1200</v>
      </c>
      <c r="I1725" s="17" t="s">
        <v>448</v>
      </c>
      <c r="J1725">
        <v>1</v>
      </c>
      <c r="K1725">
        <v>11.29</v>
      </c>
      <c r="L1725">
        <v>4</v>
      </c>
      <c r="M1725">
        <v>1</v>
      </c>
      <c r="N1725">
        <v>24</v>
      </c>
      <c r="O1725" s="31" t="s">
        <v>439</v>
      </c>
      <c r="P1725" s="35" t="s">
        <v>455</v>
      </c>
      <c r="Q1725">
        <v>4</v>
      </c>
      <c r="R1725">
        <v>53</v>
      </c>
      <c r="S1725" s="19" t="s">
        <v>13</v>
      </c>
      <c r="T1725" t="s">
        <v>573</v>
      </c>
      <c r="U1725">
        <v>7</v>
      </c>
      <c r="V1725">
        <v>7</v>
      </c>
      <c r="W1725">
        <v>5</v>
      </c>
      <c r="AA1725">
        <v>1063</v>
      </c>
      <c r="AB1725" t="s">
        <v>16</v>
      </c>
    </row>
    <row r="1726" spans="1:28" hidden="1" x14ac:dyDescent="0.25">
      <c r="A1726" s="21" t="s">
        <v>1</v>
      </c>
      <c r="B1726" s="14" t="s">
        <v>11</v>
      </c>
      <c r="C1726">
        <v>30</v>
      </c>
      <c r="D1726" s="33">
        <v>2</v>
      </c>
      <c r="E1726" s="28" t="str">
        <f>VLOOKUP(U1726, method!$A$1:$B$15, 2, 0)</f>
        <v>中前</v>
      </c>
      <c r="F1726">
        <v>2</v>
      </c>
      <c r="G1726">
        <v>125</v>
      </c>
      <c r="H1726" s="44">
        <v>1200</v>
      </c>
      <c r="I1726" s="17" t="s">
        <v>448</v>
      </c>
      <c r="J1726">
        <v>1</v>
      </c>
      <c r="K1726">
        <v>10.33</v>
      </c>
      <c r="L1726">
        <v>22</v>
      </c>
      <c r="M1726">
        <v>11</v>
      </c>
      <c r="N1726">
        <v>23</v>
      </c>
      <c r="O1726" s="31" t="s">
        <v>435</v>
      </c>
      <c r="P1726" s="35" t="s">
        <v>455</v>
      </c>
      <c r="Q1726">
        <v>4</v>
      </c>
      <c r="R1726">
        <v>52</v>
      </c>
      <c r="S1726" s="19" t="s">
        <v>13</v>
      </c>
      <c r="T1726" s="10" t="s">
        <v>597</v>
      </c>
      <c r="U1726">
        <v>5</v>
      </c>
      <c r="V1726">
        <v>5</v>
      </c>
      <c r="W1726">
        <v>2</v>
      </c>
      <c r="AA1726">
        <v>1059</v>
      </c>
      <c r="AB1726" t="s">
        <v>100</v>
      </c>
    </row>
    <row r="1727" spans="1:28" hidden="1" x14ac:dyDescent="0.25">
      <c r="A1727" s="21" t="s">
        <v>1</v>
      </c>
      <c r="B1727" s="14" t="s">
        <v>11</v>
      </c>
      <c r="C1727">
        <v>7.9</v>
      </c>
      <c r="D1727">
        <v>6</v>
      </c>
      <c r="E1727" s="28" t="str">
        <f>VLOOKUP(U1727, method!$A$1:$B$15, 2, 0)</f>
        <v>中前</v>
      </c>
      <c r="F1727">
        <v>6</v>
      </c>
      <c r="G1727">
        <v>120</v>
      </c>
      <c r="H1727" s="44">
        <v>1200</v>
      </c>
      <c r="I1727" s="17" t="s">
        <v>448</v>
      </c>
      <c r="J1727">
        <v>1</v>
      </c>
      <c r="K1727">
        <v>9.8000000000000007</v>
      </c>
      <c r="L1727">
        <v>12</v>
      </c>
      <c r="M1727">
        <v>1</v>
      </c>
      <c r="N1727">
        <v>25</v>
      </c>
      <c r="O1727" t="s">
        <v>631</v>
      </c>
      <c r="P1727" s="35" t="s">
        <v>455</v>
      </c>
      <c r="Q1727">
        <v>4</v>
      </c>
      <c r="R1727">
        <v>47</v>
      </c>
      <c r="S1727" s="19" t="s">
        <v>13</v>
      </c>
      <c r="T1727" s="10">
        <v>2</v>
      </c>
      <c r="U1727">
        <v>6</v>
      </c>
      <c r="V1727">
        <v>7</v>
      </c>
      <c r="W1727">
        <v>6</v>
      </c>
      <c r="AA1727">
        <v>1076</v>
      </c>
      <c r="AB1727" t="s">
        <v>16</v>
      </c>
    </row>
    <row r="1728" spans="1:28" hidden="1" x14ac:dyDescent="0.25">
      <c r="A1728" s="21" t="s">
        <v>1</v>
      </c>
      <c r="B1728" s="24" t="s">
        <v>70</v>
      </c>
      <c r="C1728">
        <v>7</v>
      </c>
      <c r="D1728" s="34">
        <v>5</v>
      </c>
      <c r="E1728" s="28" t="str">
        <f>VLOOKUP(U1728, method!$A$1:$B$15, 2, 0)</f>
        <v>中前</v>
      </c>
      <c r="F1728">
        <v>8</v>
      </c>
      <c r="G1728">
        <v>123</v>
      </c>
      <c r="H1728" s="44">
        <v>1200</v>
      </c>
      <c r="I1728" s="19" t="s">
        <v>388</v>
      </c>
      <c r="J1728">
        <v>1</v>
      </c>
      <c r="K1728">
        <v>9.84</v>
      </c>
      <c r="L1728">
        <v>28</v>
      </c>
      <c r="M1728">
        <v>5</v>
      </c>
      <c r="N1728">
        <v>25</v>
      </c>
      <c r="O1728" s="31" t="s">
        <v>451</v>
      </c>
      <c r="P1728" s="35" t="s">
        <v>436</v>
      </c>
      <c r="Q1728">
        <v>5</v>
      </c>
      <c r="R1728">
        <v>29</v>
      </c>
      <c r="S1728" s="23" t="s">
        <v>72</v>
      </c>
      <c r="T1728" t="s">
        <v>529</v>
      </c>
      <c r="U1728">
        <v>7</v>
      </c>
      <c r="V1728">
        <v>8</v>
      </c>
      <c r="W1728">
        <v>5</v>
      </c>
      <c r="AA1728">
        <v>1135</v>
      </c>
      <c r="AB1728" t="s">
        <v>113</v>
      </c>
    </row>
    <row r="1729" spans="1:28" hidden="1" x14ac:dyDescent="0.25">
      <c r="A1729" s="21" t="s">
        <v>1</v>
      </c>
      <c r="B1729" s="16" t="s">
        <v>25</v>
      </c>
      <c r="C1729">
        <v>11</v>
      </c>
      <c r="D1729" s="33">
        <v>1</v>
      </c>
      <c r="E1729" s="28" t="str">
        <f>VLOOKUP(U1729, method!$A$1:$B$15, 2, 0)</f>
        <v>中前</v>
      </c>
      <c r="F1729">
        <v>12</v>
      </c>
      <c r="G1729">
        <v>127</v>
      </c>
      <c r="H1729" s="44">
        <v>1200</v>
      </c>
      <c r="I1729" s="15" t="s">
        <v>390</v>
      </c>
      <c r="J1729">
        <v>1</v>
      </c>
      <c r="K1729">
        <v>9.86</v>
      </c>
      <c r="L1729">
        <v>23</v>
      </c>
      <c r="M1729">
        <v>4</v>
      </c>
      <c r="N1729">
        <v>25</v>
      </c>
      <c r="O1729" s="31" t="s">
        <v>435</v>
      </c>
      <c r="P1729" s="35" t="s">
        <v>455</v>
      </c>
      <c r="Q1729">
        <v>5</v>
      </c>
      <c r="R1729">
        <v>32</v>
      </c>
      <c r="S1729" s="20" t="s">
        <v>27</v>
      </c>
      <c r="T1729" s="10" t="s">
        <v>376</v>
      </c>
      <c r="U1729">
        <v>7</v>
      </c>
      <c r="V1729">
        <v>7</v>
      </c>
      <c r="W1729">
        <v>1</v>
      </c>
      <c r="AA1729">
        <v>1140</v>
      </c>
      <c r="AB1729" t="s">
        <v>30</v>
      </c>
    </row>
    <row r="1730" spans="1:28" hidden="1" x14ac:dyDescent="0.25">
      <c r="A1730" s="21" t="s">
        <v>1</v>
      </c>
      <c r="B1730" s="23" t="s">
        <v>66</v>
      </c>
      <c r="C1730">
        <v>3.9</v>
      </c>
      <c r="D1730">
        <v>6</v>
      </c>
      <c r="E1730" s="26" t="str">
        <f>VLOOKUP(U1730, method!$A$1:$B$15, 2, 0)</f>
        <v>放頭</v>
      </c>
      <c r="F1730">
        <v>5</v>
      </c>
      <c r="G1730">
        <v>127</v>
      </c>
      <c r="H1730" s="44">
        <v>1200</v>
      </c>
      <c r="I1730" s="18" t="s">
        <v>201</v>
      </c>
      <c r="J1730">
        <v>1</v>
      </c>
      <c r="K1730">
        <v>9.86</v>
      </c>
      <c r="L1730">
        <v>28</v>
      </c>
      <c r="M1730">
        <v>5</v>
      </c>
      <c r="N1730">
        <v>25</v>
      </c>
      <c r="O1730" s="31" t="s">
        <v>451</v>
      </c>
      <c r="P1730" s="35" t="s">
        <v>436</v>
      </c>
      <c r="Q1730">
        <v>5</v>
      </c>
      <c r="R1730">
        <v>33</v>
      </c>
      <c r="S1730" s="17" t="s">
        <v>68</v>
      </c>
      <c r="T1730" t="s">
        <v>529</v>
      </c>
      <c r="U1730">
        <v>1</v>
      </c>
      <c r="V1730">
        <v>1</v>
      </c>
      <c r="W1730">
        <v>6</v>
      </c>
      <c r="AA1730">
        <v>1148</v>
      </c>
      <c r="AB1730" t="s">
        <v>16</v>
      </c>
    </row>
    <row r="1731" spans="1:28" hidden="1" x14ac:dyDescent="0.25">
      <c r="A1731" s="21" t="s">
        <v>1</v>
      </c>
      <c r="B1731" s="15" t="s">
        <v>18</v>
      </c>
      <c r="C1731">
        <v>5.7</v>
      </c>
      <c r="D1731">
        <v>7</v>
      </c>
      <c r="E1731" s="28" t="str">
        <f>VLOOKUP(U1731, method!$A$1:$B$15, 2, 0)</f>
        <v>中前</v>
      </c>
      <c r="F1731">
        <v>3</v>
      </c>
      <c r="G1731">
        <v>119</v>
      </c>
      <c r="H1731" s="44">
        <v>1200</v>
      </c>
      <c r="I1731" s="23" t="s">
        <v>394</v>
      </c>
      <c r="J1731">
        <v>1</v>
      </c>
      <c r="K1731">
        <v>10.63</v>
      </c>
      <c r="L1731">
        <v>4</v>
      </c>
      <c r="M1731">
        <v>7</v>
      </c>
      <c r="N1731">
        <v>24</v>
      </c>
      <c r="O1731" s="31" t="s">
        <v>439</v>
      </c>
      <c r="P1731" s="35" t="s">
        <v>455</v>
      </c>
      <c r="Q1731">
        <v>4</v>
      </c>
      <c r="R1731">
        <v>42</v>
      </c>
      <c r="S1731" s="24" t="s">
        <v>20</v>
      </c>
      <c r="T1731">
        <v>5</v>
      </c>
      <c r="U1731">
        <v>5</v>
      </c>
      <c r="V1731">
        <v>6</v>
      </c>
      <c r="W1731">
        <v>7</v>
      </c>
      <c r="AA1731">
        <v>1088</v>
      </c>
      <c r="AB1731" t="s">
        <v>23</v>
      </c>
    </row>
    <row r="1732" spans="1:28" hidden="1" x14ac:dyDescent="0.25">
      <c r="A1732" s="21" t="s">
        <v>1</v>
      </c>
      <c r="B1732" s="15" t="s">
        <v>18</v>
      </c>
      <c r="C1732">
        <v>4.4000000000000004</v>
      </c>
      <c r="D1732" s="33">
        <v>2</v>
      </c>
      <c r="E1732" s="28" t="str">
        <f>VLOOKUP(U1732, method!$A$1:$B$15, 2, 0)</f>
        <v>中前</v>
      </c>
      <c r="F1732">
        <v>11</v>
      </c>
      <c r="G1732">
        <v>134</v>
      </c>
      <c r="H1732" s="46">
        <v>1400</v>
      </c>
      <c r="I1732" s="18" t="s">
        <v>12</v>
      </c>
      <c r="J1732">
        <v>1</v>
      </c>
      <c r="K1732">
        <v>22.23</v>
      </c>
      <c r="L1732">
        <v>8</v>
      </c>
      <c r="M1732">
        <v>6</v>
      </c>
      <c r="N1732">
        <v>24</v>
      </c>
      <c r="O1732" t="s">
        <v>532</v>
      </c>
      <c r="P1732" s="35" t="s">
        <v>455</v>
      </c>
      <c r="Q1732">
        <v>5</v>
      </c>
      <c r="R1732">
        <v>40</v>
      </c>
      <c r="S1732" s="24" t="s">
        <v>20</v>
      </c>
      <c r="T1732" s="10" t="s">
        <v>488</v>
      </c>
      <c r="U1732">
        <v>6</v>
      </c>
      <c r="V1732">
        <v>6</v>
      </c>
      <c r="W1732">
        <v>4</v>
      </c>
      <c r="X1732">
        <v>2</v>
      </c>
      <c r="AA1732">
        <v>1088</v>
      </c>
      <c r="AB1732" t="s">
        <v>23</v>
      </c>
    </row>
    <row r="1733" spans="1:28" hidden="1" x14ac:dyDescent="0.25">
      <c r="A1733" s="21" t="s">
        <v>1</v>
      </c>
      <c r="B1733" s="15" t="s">
        <v>18</v>
      </c>
      <c r="C1733">
        <v>4.2</v>
      </c>
      <c r="D1733" s="33">
        <v>2</v>
      </c>
      <c r="E1733" s="26" t="str">
        <f>VLOOKUP(U1733, method!$A$1:$B$15, 2, 0)</f>
        <v>放頭</v>
      </c>
      <c r="F1733">
        <v>9</v>
      </c>
      <c r="G1733">
        <v>135</v>
      </c>
      <c r="H1733" s="44">
        <v>1200</v>
      </c>
      <c r="I1733" s="18" t="s">
        <v>12</v>
      </c>
      <c r="J1733">
        <v>1</v>
      </c>
      <c r="K1733">
        <v>10.85</v>
      </c>
      <c r="L1733">
        <v>8</v>
      </c>
      <c r="M1733">
        <v>5</v>
      </c>
      <c r="N1733">
        <v>24</v>
      </c>
      <c r="O1733" s="30" t="s">
        <v>445</v>
      </c>
      <c r="P1733" s="35" t="s">
        <v>455</v>
      </c>
      <c r="Q1733">
        <v>5</v>
      </c>
      <c r="R1733">
        <v>40</v>
      </c>
      <c r="S1733" s="24" t="s">
        <v>20</v>
      </c>
      <c r="T1733" s="10" t="s">
        <v>526</v>
      </c>
      <c r="U1733">
        <v>3</v>
      </c>
      <c r="V1733">
        <v>3</v>
      </c>
      <c r="W1733">
        <v>2</v>
      </c>
      <c r="AA1733">
        <v>1107</v>
      </c>
      <c r="AB1733" t="s">
        <v>23</v>
      </c>
    </row>
    <row r="1734" spans="1:28" hidden="1" x14ac:dyDescent="0.25">
      <c r="A1734" s="21" t="s">
        <v>1</v>
      </c>
      <c r="B1734" s="15" t="s">
        <v>18</v>
      </c>
      <c r="C1734">
        <v>12</v>
      </c>
      <c r="D1734" s="33">
        <v>3</v>
      </c>
      <c r="E1734" s="28" t="str">
        <f>VLOOKUP(U1734, method!$A$1:$B$15, 2, 0)</f>
        <v>中前</v>
      </c>
      <c r="F1734">
        <v>10</v>
      </c>
      <c r="G1734">
        <v>116</v>
      </c>
      <c r="H1734" s="44">
        <v>1200</v>
      </c>
      <c r="I1734" s="23" t="s">
        <v>394</v>
      </c>
      <c r="J1734">
        <v>1</v>
      </c>
      <c r="K1734">
        <v>10.65</v>
      </c>
      <c r="L1734">
        <v>17</v>
      </c>
      <c r="M1734">
        <v>4</v>
      </c>
      <c r="N1734">
        <v>24</v>
      </c>
      <c r="O1734" s="31" t="s">
        <v>435</v>
      </c>
      <c r="P1734" s="35" t="s">
        <v>455</v>
      </c>
      <c r="Q1734">
        <v>4</v>
      </c>
      <c r="R1734">
        <v>40</v>
      </c>
      <c r="S1734" s="24" t="s">
        <v>20</v>
      </c>
      <c r="T1734" t="s">
        <v>637</v>
      </c>
      <c r="U1734">
        <v>6</v>
      </c>
      <c r="V1734">
        <v>5</v>
      </c>
      <c r="W1734">
        <v>3</v>
      </c>
      <c r="AA1734">
        <v>1105</v>
      </c>
      <c r="AB1734" t="s">
        <v>23</v>
      </c>
    </row>
    <row r="1735" spans="1:28" hidden="1" x14ac:dyDescent="0.25">
      <c r="A1735" s="21" t="s">
        <v>1</v>
      </c>
      <c r="B1735" s="15" t="s">
        <v>18</v>
      </c>
      <c r="C1735">
        <v>7</v>
      </c>
      <c r="D1735" s="33">
        <v>2</v>
      </c>
      <c r="E1735" s="28" t="str">
        <f>VLOOKUP(U1735, method!$A$1:$B$15, 2, 0)</f>
        <v>中前</v>
      </c>
      <c r="F1735">
        <v>3</v>
      </c>
      <c r="G1735">
        <v>115</v>
      </c>
      <c r="H1735" s="44">
        <v>1200</v>
      </c>
      <c r="I1735" s="25" t="s">
        <v>26</v>
      </c>
      <c r="J1735">
        <v>1</v>
      </c>
      <c r="K1735">
        <v>10.52</v>
      </c>
      <c r="L1735">
        <v>10</v>
      </c>
      <c r="M1735">
        <v>4</v>
      </c>
      <c r="N1735">
        <v>24</v>
      </c>
      <c r="O1735" s="30" t="s">
        <v>445</v>
      </c>
      <c r="P1735" s="35" t="s">
        <v>455</v>
      </c>
      <c r="Q1735">
        <v>4</v>
      </c>
      <c r="R1735">
        <v>40</v>
      </c>
      <c r="S1735" s="24" t="s">
        <v>20</v>
      </c>
      <c r="T1735" s="10" t="s">
        <v>526</v>
      </c>
      <c r="U1735">
        <v>5</v>
      </c>
      <c r="V1735">
        <v>3</v>
      </c>
      <c r="W1735">
        <v>2</v>
      </c>
      <c r="AA1735">
        <v>1101</v>
      </c>
      <c r="AB1735" t="s">
        <v>23</v>
      </c>
    </row>
    <row r="1736" spans="1:28" hidden="1" x14ac:dyDescent="0.25">
      <c r="A1736" s="21" t="s">
        <v>1</v>
      </c>
      <c r="B1736" s="15" t="s">
        <v>18</v>
      </c>
      <c r="C1736">
        <v>8.1999999999999993</v>
      </c>
      <c r="D1736" s="34">
        <v>4</v>
      </c>
      <c r="E1736" s="26" t="str">
        <f>VLOOKUP(U1736, method!$A$1:$B$15, 2, 0)</f>
        <v>放頭</v>
      </c>
      <c r="F1736">
        <v>6</v>
      </c>
      <c r="G1736">
        <v>117</v>
      </c>
      <c r="H1736" s="44">
        <v>1200</v>
      </c>
      <c r="I1736" s="25" t="s">
        <v>26</v>
      </c>
      <c r="J1736">
        <v>1</v>
      </c>
      <c r="K1736">
        <v>10.35</v>
      </c>
      <c r="L1736">
        <v>20</v>
      </c>
      <c r="M1736">
        <v>3</v>
      </c>
      <c r="N1736">
        <v>24</v>
      </c>
      <c r="O1736" s="31" t="s">
        <v>451</v>
      </c>
      <c r="P1736" s="35" t="s">
        <v>455</v>
      </c>
      <c r="Q1736">
        <v>4</v>
      </c>
      <c r="R1736">
        <v>40</v>
      </c>
      <c r="S1736" s="24" t="s">
        <v>20</v>
      </c>
      <c r="T1736" t="s">
        <v>637</v>
      </c>
      <c r="U1736">
        <v>3</v>
      </c>
      <c r="V1736">
        <v>3</v>
      </c>
      <c r="W1736">
        <v>4</v>
      </c>
      <c r="AA1736">
        <v>1102</v>
      </c>
      <c r="AB1736" t="s">
        <v>23</v>
      </c>
    </row>
    <row r="1737" spans="1:28" hidden="1" x14ac:dyDescent="0.25">
      <c r="A1737" s="21" t="s">
        <v>1</v>
      </c>
      <c r="B1737" s="15" t="s">
        <v>18</v>
      </c>
      <c r="C1737">
        <v>9.4</v>
      </c>
      <c r="D1737" s="33">
        <v>2</v>
      </c>
      <c r="E1737" s="26" t="str">
        <f>VLOOKUP(U1737, method!$A$1:$B$15, 2, 0)</f>
        <v>放頭</v>
      </c>
      <c r="F1737">
        <v>10</v>
      </c>
      <c r="G1737">
        <v>135</v>
      </c>
      <c r="H1737" s="44">
        <v>1200</v>
      </c>
      <c r="I1737" s="22" t="s">
        <v>33</v>
      </c>
      <c r="J1737">
        <v>1</v>
      </c>
      <c r="K1737">
        <v>11.45</v>
      </c>
      <c r="L1737">
        <v>28</v>
      </c>
      <c r="M1737">
        <v>2</v>
      </c>
      <c r="N1737">
        <v>24</v>
      </c>
      <c r="O1737" s="31" t="s">
        <v>439</v>
      </c>
      <c r="P1737" s="35" t="s">
        <v>455</v>
      </c>
      <c r="Q1737">
        <v>5</v>
      </c>
      <c r="R1737">
        <v>38</v>
      </c>
      <c r="S1737" s="24" t="s">
        <v>20</v>
      </c>
      <c r="T1737" s="10" t="s">
        <v>488</v>
      </c>
      <c r="U1737">
        <v>2</v>
      </c>
      <c r="V1737">
        <v>2</v>
      </c>
      <c r="W1737">
        <v>2</v>
      </c>
      <c r="AA1737">
        <v>1107</v>
      </c>
      <c r="AB1737" t="s">
        <v>23</v>
      </c>
    </row>
    <row r="1738" spans="1:28" hidden="1" x14ac:dyDescent="0.25">
      <c r="A1738" s="21" t="s">
        <v>1</v>
      </c>
      <c r="B1738" s="15" t="s">
        <v>18</v>
      </c>
      <c r="C1738">
        <v>8.3000000000000007</v>
      </c>
      <c r="D1738" s="34">
        <v>5</v>
      </c>
      <c r="E1738" s="26" t="str">
        <f>VLOOKUP(U1738, method!$A$1:$B$15, 2, 0)</f>
        <v>放頭</v>
      </c>
      <c r="F1738">
        <v>6</v>
      </c>
      <c r="G1738">
        <v>125</v>
      </c>
      <c r="H1738" s="44">
        <v>1200</v>
      </c>
      <c r="I1738" s="15" t="s">
        <v>441</v>
      </c>
      <c r="J1738">
        <v>1</v>
      </c>
      <c r="K1738">
        <v>10.54</v>
      </c>
      <c r="L1738">
        <v>4</v>
      </c>
      <c r="M1738">
        <v>2</v>
      </c>
      <c r="N1738">
        <v>24</v>
      </c>
      <c r="O1738" t="s">
        <v>511</v>
      </c>
      <c r="P1738" s="35" t="s">
        <v>455</v>
      </c>
      <c r="Q1738">
        <v>5</v>
      </c>
      <c r="R1738">
        <v>40</v>
      </c>
      <c r="S1738" s="24" t="s">
        <v>20</v>
      </c>
      <c r="T1738" t="s">
        <v>529</v>
      </c>
      <c r="U1738">
        <v>2</v>
      </c>
      <c r="V1738">
        <v>2</v>
      </c>
      <c r="W1738">
        <v>5</v>
      </c>
      <c r="AA1738">
        <v>1120</v>
      </c>
      <c r="AB1738" t="s">
        <v>23</v>
      </c>
    </row>
    <row r="1739" spans="1:28" hidden="1" x14ac:dyDescent="0.25">
      <c r="A1739" s="21" t="s">
        <v>1</v>
      </c>
      <c r="B1739" s="15" t="s">
        <v>18</v>
      </c>
      <c r="C1739">
        <v>4.0999999999999996</v>
      </c>
      <c r="D1739">
        <v>6</v>
      </c>
      <c r="E1739" s="26" t="str">
        <f>VLOOKUP(U1739, method!$A$1:$B$15, 2, 0)</f>
        <v>放頭</v>
      </c>
      <c r="F1739">
        <v>1</v>
      </c>
      <c r="G1739">
        <v>117</v>
      </c>
      <c r="H1739" s="44">
        <v>1200</v>
      </c>
      <c r="I1739" s="15" t="s">
        <v>391</v>
      </c>
      <c r="J1739">
        <v>1</v>
      </c>
      <c r="K1739">
        <v>10.68</v>
      </c>
      <c r="L1739">
        <v>4</v>
      </c>
      <c r="M1739">
        <v>1</v>
      </c>
      <c r="N1739">
        <v>24</v>
      </c>
      <c r="O1739" s="31" t="s">
        <v>439</v>
      </c>
      <c r="P1739" s="35" t="s">
        <v>455</v>
      </c>
      <c r="Q1739">
        <v>4</v>
      </c>
      <c r="R1739">
        <v>42</v>
      </c>
      <c r="S1739" s="24" t="s">
        <v>20</v>
      </c>
      <c r="T1739" t="s">
        <v>529</v>
      </c>
      <c r="U1739">
        <v>3</v>
      </c>
      <c r="V1739">
        <v>3</v>
      </c>
      <c r="W1739">
        <v>6</v>
      </c>
      <c r="AA1739">
        <v>1116</v>
      </c>
      <c r="AB1739" t="s">
        <v>23</v>
      </c>
    </row>
    <row r="1740" spans="1:28" hidden="1" x14ac:dyDescent="0.25">
      <c r="A1740" s="21" t="s">
        <v>1</v>
      </c>
      <c r="B1740" s="15" t="s">
        <v>18</v>
      </c>
      <c r="C1740">
        <v>8.6</v>
      </c>
      <c r="D1740">
        <v>6</v>
      </c>
      <c r="E1740" s="26" t="str">
        <f>VLOOKUP(U1740, method!$A$1:$B$15, 2, 0)</f>
        <v>放頭</v>
      </c>
      <c r="F1740">
        <v>8</v>
      </c>
      <c r="G1740">
        <v>118</v>
      </c>
      <c r="H1740" s="44">
        <v>1200</v>
      </c>
      <c r="I1740" s="16" t="s">
        <v>140</v>
      </c>
      <c r="J1740">
        <v>1</v>
      </c>
      <c r="K1740">
        <v>10.99</v>
      </c>
      <c r="L1740">
        <v>23</v>
      </c>
      <c r="M1740">
        <v>12</v>
      </c>
      <c r="N1740">
        <v>23</v>
      </c>
      <c r="O1740" t="s">
        <v>532</v>
      </c>
      <c r="P1740" s="35" t="s">
        <v>455</v>
      </c>
      <c r="Q1740">
        <v>4</v>
      </c>
      <c r="R1740">
        <v>43</v>
      </c>
      <c r="S1740" s="24" t="s">
        <v>20</v>
      </c>
      <c r="T1740" t="s">
        <v>456</v>
      </c>
      <c r="U1740">
        <v>3</v>
      </c>
      <c r="V1740">
        <v>2</v>
      </c>
      <c r="W1740">
        <v>6</v>
      </c>
      <c r="AA1740">
        <v>1120</v>
      </c>
      <c r="AB1740" t="s">
        <v>23</v>
      </c>
    </row>
    <row r="1741" spans="1:28" hidden="1" x14ac:dyDescent="0.25">
      <c r="A1741" s="21" t="s">
        <v>1</v>
      </c>
      <c r="B1741" s="15" t="s">
        <v>18</v>
      </c>
      <c r="C1741">
        <v>44</v>
      </c>
      <c r="D1741">
        <v>10</v>
      </c>
      <c r="E1741" s="26" t="str">
        <f>VLOOKUP(U1741, method!$A$1:$B$15, 2, 0)</f>
        <v>放頭</v>
      </c>
      <c r="F1741">
        <v>10</v>
      </c>
      <c r="G1741">
        <v>120</v>
      </c>
      <c r="H1741" s="46">
        <v>1400</v>
      </c>
      <c r="I1741" s="23" t="s">
        <v>394</v>
      </c>
      <c r="J1741">
        <v>1</v>
      </c>
      <c r="K1741">
        <v>22.55</v>
      </c>
      <c r="L1741">
        <v>19</v>
      </c>
      <c r="M1741">
        <v>11</v>
      </c>
      <c r="N1741">
        <v>23</v>
      </c>
      <c r="O1741" t="s">
        <v>469</v>
      </c>
      <c r="P1741" s="35" t="s">
        <v>436</v>
      </c>
      <c r="Q1741">
        <v>4</v>
      </c>
      <c r="R1741">
        <v>43</v>
      </c>
      <c r="S1741" s="24" t="s">
        <v>20</v>
      </c>
      <c r="T1741" t="s">
        <v>480</v>
      </c>
      <c r="U1741">
        <v>1</v>
      </c>
      <c r="V1741">
        <v>2</v>
      </c>
      <c r="W1741">
        <v>1</v>
      </c>
      <c r="X1741">
        <v>10</v>
      </c>
      <c r="AA1741">
        <v>1112</v>
      </c>
      <c r="AB1741" t="s">
        <v>23</v>
      </c>
    </row>
    <row r="1742" spans="1:28" hidden="1" x14ac:dyDescent="0.25">
      <c r="A1742" s="21" t="s">
        <v>1</v>
      </c>
      <c r="B1742" s="15" t="s">
        <v>18</v>
      </c>
      <c r="C1742">
        <v>4.2</v>
      </c>
      <c r="D1742" s="34">
        <v>5</v>
      </c>
      <c r="E1742" s="26" t="str">
        <f>VLOOKUP(U1742, method!$A$1:$B$15, 2, 0)</f>
        <v>放頭</v>
      </c>
      <c r="F1742">
        <v>3</v>
      </c>
      <c r="G1742">
        <v>118</v>
      </c>
      <c r="H1742" s="44">
        <v>1200</v>
      </c>
      <c r="I1742" s="23" t="s">
        <v>394</v>
      </c>
      <c r="J1742">
        <v>1</v>
      </c>
      <c r="K1742">
        <v>10.26</v>
      </c>
      <c r="L1742">
        <v>22</v>
      </c>
      <c r="M1742">
        <v>10</v>
      </c>
      <c r="N1742">
        <v>23</v>
      </c>
      <c r="O1742" t="s">
        <v>469</v>
      </c>
      <c r="P1742" s="35" t="s">
        <v>455</v>
      </c>
      <c r="Q1742">
        <v>4</v>
      </c>
      <c r="R1742">
        <v>43</v>
      </c>
      <c r="S1742" s="24" t="s">
        <v>20</v>
      </c>
      <c r="T1742" s="10" t="s">
        <v>442</v>
      </c>
      <c r="U1742">
        <v>3</v>
      </c>
      <c r="V1742">
        <v>4</v>
      </c>
      <c r="W1742">
        <v>5</v>
      </c>
      <c r="AA1742">
        <v>1112</v>
      </c>
      <c r="AB1742" t="s">
        <v>23</v>
      </c>
    </row>
    <row r="1743" spans="1:28" hidden="1" x14ac:dyDescent="0.25">
      <c r="A1743" s="21" t="s">
        <v>1</v>
      </c>
      <c r="B1743" s="15" t="s">
        <v>18</v>
      </c>
      <c r="C1743">
        <v>9.9</v>
      </c>
      <c r="D1743" s="33">
        <v>1</v>
      </c>
      <c r="E1743" s="28" t="str">
        <f>VLOOKUP(U1743, method!$A$1:$B$15, 2, 0)</f>
        <v>中前</v>
      </c>
      <c r="F1743">
        <v>2</v>
      </c>
      <c r="G1743">
        <v>133</v>
      </c>
      <c r="H1743" s="44">
        <v>1200</v>
      </c>
      <c r="I1743" s="25" t="s">
        <v>26</v>
      </c>
      <c r="J1743">
        <v>1</v>
      </c>
      <c r="K1743">
        <v>9.41</v>
      </c>
      <c r="L1743">
        <v>4</v>
      </c>
      <c r="M1743">
        <v>10</v>
      </c>
      <c r="N1743">
        <v>23</v>
      </c>
      <c r="O1743" s="31" t="s">
        <v>451</v>
      </c>
      <c r="P1743" s="35" t="s">
        <v>436</v>
      </c>
      <c r="Q1743">
        <v>5</v>
      </c>
      <c r="R1743">
        <v>38</v>
      </c>
      <c r="S1743" s="24" t="s">
        <v>20</v>
      </c>
      <c r="T1743" s="10" t="s">
        <v>376</v>
      </c>
      <c r="U1743">
        <v>4</v>
      </c>
      <c r="V1743">
        <v>3</v>
      </c>
      <c r="W1743">
        <v>1</v>
      </c>
      <c r="AA1743">
        <v>1107</v>
      </c>
      <c r="AB1743" t="s">
        <v>23</v>
      </c>
    </row>
    <row r="1744" spans="1:28" hidden="1" x14ac:dyDescent="0.25">
      <c r="A1744" s="21" t="s">
        <v>1</v>
      </c>
      <c r="B1744" s="15" t="s">
        <v>18</v>
      </c>
      <c r="C1744">
        <v>16</v>
      </c>
      <c r="D1744">
        <v>14</v>
      </c>
      <c r="E1744" s="27" t="str">
        <f>VLOOKUP(U1744, method!$A$1:$B$15, 2, 0)</f>
        <v>中後</v>
      </c>
      <c r="F1744">
        <v>1</v>
      </c>
      <c r="G1744">
        <v>114</v>
      </c>
      <c r="H1744" s="46">
        <v>1400</v>
      </c>
      <c r="I1744" s="22" t="s">
        <v>470</v>
      </c>
      <c r="J1744">
        <v>1</v>
      </c>
      <c r="K1744">
        <v>24.54</v>
      </c>
      <c r="L1744">
        <v>16</v>
      </c>
      <c r="M1744">
        <v>7</v>
      </c>
      <c r="N1744">
        <v>23</v>
      </c>
      <c r="O1744" t="s">
        <v>545</v>
      </c>
      <c r="P1744" s="35" t="s">
        <v>455</v>
      </c>
      <c r="Q1744">
        <v>4</v>
      </c>
      <c r="R1744">
        <v>41</v>
      </c>
      <c r="S1744" s="25" t="s">
        <v>1860</v>
      </c>
      <c r="T1744" t="s">
        <v>1861</v>
      </c>
      <c r="U1744">
        <v>8</v>
      </c>
      <c r="V1744">
        <v>7</v>
      </c>
      <c r="W1744">
        <v>4</v>
      </c>
      <c r="X1744">
        <v>14</v>
      </c>
      <c r="AA1744">
        <v>1107</v>
      </c>
      <c r="AB1744" t="s">
        <v>23</v>
      </c>
    </row>
    <row r="1745" spans="1:28" hidden="1" x14ac:dyDescent="0.25">
      <c r="A1745" s="21" t="s">
        <v>1</v>
      </c>
      <c r="B1745" s="15" t="s">
        <v>18</v>
      </c>
      <c r="C1745">
        <v>33</v>
      </c>
      <c r="D1745">
        <v>7</v>
      </c>
      <c r="E1745" s="28" t="str">
        <f>VLOOKUP(U1745, method!$A$1:$B$15, 2, 0)</f>
        <v>中前</v>
      </c>
      <c r="F1745">
        <v>12</v>
      </c>
      <c r="G1745">
        <v>116</v>
      </c>
      <c r="H1745" s="44">
        <v>1200</v>
      </c>
      <c r="I1745" s="22" t="s">
        <v>470</v>
      </c>
      <c r="J1745">
        <v>1</v>
      </c>
      <c r="K1745">
        <v>11.03</v>
      </c>
      <c r="L1745">
        <v>6</v>
      </c>
      <c r="M1745">
        <v>7</v>
      </c>
      <c r="N1745">
        <v>23</v>
      </c>
      <c r="O1745" s="31" t="s">
        <v>439</v>
      </c>
      <c r="P1745" s="35" t="s">
        <v>455</v>
      </c>
      <c r="Q1745">
        <v>4</v>
      </c>
      <c r="R1745">
        <v>43</v>
      </c>
      <c r="S1745" s="25" t="s">
        <v>1860</v>
      </c>
      <c r="T1745" t="s">
        <v>536</v>
      </c>
      <c r="U1745">
        <v>7</v>
      </c>
      <c r="V1745">
        <v>5</v>
      </c>
      <c r="W1745">
        <v>7</v>
      </c>
      <c r="AA1745">
        <v>1117</v>
      </c>
      <c r="AB1745" t="s">
        <v>1516</v>
      </c>
    </row>
    <row r="1746" spans="1:28" hidden="1" x14ac:dyDescent="0.25">
      <c r="A1746" s="21" t="s">
        <v>1</v>
      </c>
      <c r="B1746" s="15" t="s">
        <v>18</v>
      </c>
      <c r="C1746">
        <v>21</v>
      </c>
      <c r="D1746">
        <v>13</v>
      </c>
      <c r="E1746" s="28" t="str">
        <f>VLOOKUP(U1746, method!$A$1:$B$15, 2, 0)</f>
        <v>中前</v>
      </c>
      <c r="F1746">
        <v>8</v>
      </c>
      <c r="G1746">
        <v>121</v>
      </c>
      <c r="H1746" s="46">
        <v>1400</v>
      </c>
      <c r="I1746" s="25" t="s">
        <v>120</v>
      </c>
      <c r="J1746">
        <v>1</v>
      </c>
      <c r="K1746">
        <v>23.84</v>
      </c>
      <c r="L1746">
        <v>25</v>
      </c>
      <c r="M1746">
        <v>6</v>
      </c>
      <c r="N1746">
        <v>23</v>
      </c>
      <c r="O1746" t="s">
        <v>545</v>
      </c>
      <c r="P1746" s="35" t="s">
        <v>455</v>
      </c>
      <c r="Q1746">
        <v>4</v>
      </c>
      <c r="R1746">
        <v>45</v>
      </c>
      <c r="S1746" s="25" t="s">
        <v>1860</v>
      </c>
      <c r="T1746" t="s">
        <v>548</v>
      </c>
      <c r="U1746">
        <v>4</v>
      </c>
      <c r="V1746">
        <v>3</v>
      </c>
      <c r="W1746">
        <v>4</v>
      </c>
      <c r="X1746">
        <v>13</v>
      </c>
      <c r="AA1746">
        <v>1125</v>
      </c>
      <c r="AB1746" t="s">
        <v>1018</v>
      </c>
    </row>
    <row r="1747" spans="1:28" hidden="1" x14ac:dyDescent="0.25">
      <c r="A1747" s="21" t="s">
        <v>1</v>
      </c>
      <c r="B1747" s="15" t="s">
        <v>18</v>
      </c>
      <c r="C1747">
        <v>11</v>
      </c>
      <c r="D1747">
        <v>10</v>
      </c>
      <c r="E1747" s="26" t="str">
        <f>VLOOKUP(U1747, method!$A$1:$B$15, 2, 0)</f>
        <v>放頭</v>
      </c>
      <c r="F1747">
        <v>2</v>
      </c>
      <c r="G1747">
        <v>119</v>
      </c>
      <c r="H1747" s="44">
        <v>1200</v>
      </c>
      <c r="I1747" s="22" t="s">
        <v>470</v>
      </c>
      <c r="J1747">
        <v>1</v>
      </c>
      <c r="K1747">
        <v>11.67</v>
      </c>
      <c r="L1747">
        <v>7</v>
      </c>
      <c r="M1747">
        <v>6</v>
      </c>
      <c r="N1747">
        <v>23</v>
      </c>
      <c r="O1747" s="31" t="s">
        <v>439</v>
      </c>
      <c r="P1747" s="35" t="s">
        <v>455</v>
      </c>
      <c r="Q1747">
        <v>4</v>
      </c>
      <c r="R1747">
        <v>46</v>
      </c>
      <c r="S1747" s="25" t="s">
        <v>1860</v>
      </c>
      <c r="T1747" t="s">
        <v>461</v>
      </c>
      <c r="U1747">
        <v>1</v>
      </c>
      <c r="V1747">
        <v>1</v>
      </c>
      <c r="W1747">
        <v>10</v>
      </c>
      <c r="AA1747">
        <v>1126</v>
      </c>
      <c r="AB1747" t="s">
        <v>23</v>
      </c>
    </row>
    <row r="1748" spans="1:28" hidden="1" x14ac:dyDescent="0.25">
      <c r="A1748" s="21" t="s">
        <v>1</v>
      </c>
      <c r="B1748" s="15" t="s">
        <v>18</v>
      </c>
      <c r="C1748">
        <v>24</v>
      </c>
      <c r="D1748">
        <v>9</v>
      </c>
      <c r="E1748" s="26" t="str">
        <f>VLOOKUP(U1748, method!$A$1:$B$15, 2, 0)</f>
        <v>放頭</v>
      </c>
      <c r="F1748">
        <v>12</v>
      </c>
      <c r="G1748">
        <v>122</v>
      </c>
      <c r="H1748" s="44">
        <v>1200</v>
      </c>
      <c r="I1748" s="18" t="s">
        <v>201</v>
      </c>
      <c r="J1748">
        <v>1</v>
      </c>
      <c r="K1748">
        <v>11.35</v>
      </c>
      <c r="L1748">
        <v>13</v>
      </c>
      <c r="M1748">
        <v>5</v>
      </c>
      <c r="N1748">
        <v>23</v>
      </c>
      <c r="O1748" t="s">
        <v>532</v>
      </c>
      <c r="P1748" s="36" t="s">
        <v>440</v>
      </c>
      <c r="Q1748">
        <v>4</v>
      </c>
      <c r="R1748">
        <v>46</v>
      </c>
      <c r="S1748" s="25" t="s">
        <v>1860</v>
      </c>
      <c r="T1748" t="s">
        <v>548</v>
      </c>
      <c r="U1748">
        <v>3</v>
      </c>
      <c r="V1748">
        <v>3</v>
      </c>
      <c r="W1748">
        <v>9</v>
      </c>
      <c r="AA1748">
        <v>1113</v>
      </c>
      <c r="AB1748" t="s">
        <v>23</v>
      </c>
    </row>
    <row r="1749" spans="1:28" hidden="1" x14ac:dyDescent="0.25">
      <c r="A1749" s="21" t="s">
        <v>1</v>
      </c>
      <c r="B1749" s="15" t="s">
        <v>18</v>
      </c>
      <c r="C1749">
        <v>16</v>
      </c>
      <c r="D1749">
        <v>9</v>
      </c>
      <c r="E1749" s="26" t="str">
        <f>VLOOKUP(U1749, method!$A$1:$B$15, 2, 0)</f>
        <v>放頭</v>
      </c>
      <c r="F1749">
        <v>6</v>
      </c>
      <c r="G1749">
        <v>120</v>
      </c>
      <c r="H1749" s="44">
        <v>1200</v>
      </c>
      <c r="I1749" s="22" t="s">
        <v>470</v>
      </c>
      <c r="J1749">
        <v>1</v>
      </c>
      <c r="K1749">
        <v>10.52</v>
      </c>
      <c r="L1749">
        <v>19</v>
      </c>
      <c r="M1749">
        <v>4</v>
      </c>
      <c r="N1749">
        <v>23</v>
      </c>
      <c r="O1749" s="31" t="s">
        <v>435</v>
      </c>
      <c r="P1749" s="35" t="s">
        <v>455</v>
      </c>
      <c r="Q1749">
        <v>4</v>
      </c>
      <c r="R1749">
        <v>46</v>
      </c>
      <c r="S1749" s="25" t="s">
        <v>1860</v>
      </c>
      <c r="T1749" t="s">
        <v>546</v>
      </c>
      <c r="U1749">
        <v>2</v>
      </c>
      <c r="V1749">
        <v>2</v>
      </c>
      <c r="W1749">
        <v>9</v>
      </c>
      <c r="AA1749">
        <v>1107</v>
      </c>
      <c r="AB1749" t="s">
        <v>23</v>
      </c>
    </row>
    <row r="1750" spans="1:28" hidden="1" x14ac:dyDescent="0.25">
      <c r="A1750" s="21" t="s">
        <v>1</v>
      </c>
      <c r="B1750" s="15" t="s">
        <v>18</v>
      </c>
      <c r="C1750">
        <v>13</v>
      </c>
      <c r="D1750" s="33">
        <v>1</v>
      </c>
      <c r="E1750" s="26" t="str">
        <f>VLOOKUP(U1750, method!$A$1:$B$15, 2, 0)</f>
        <v>放頭</v>
      </c>
      <c r="F1750">
        <v>3</v>
      </c>
      <c r="G1750">
        <v>115</v>
      </c>
      <c r="H1750" s="44">
        <v>1200</v>
      </c>
      <c r="I1750" s="22" t="s">
        <v>470</v>
      </c>
      <c r="J1750">
        <v>1</v>
      </c>
      <c r="K1750">
        <v>9.94</v>
      </c>
      <c r="L1750">
        <v>22</v>
      </c>
      <c r="M1750">
        <v>3</v>
      </c>
      <c r="N1750">
        <v>23</v>
      </c>
      <c r="O1750" s="31" t="s">
        <v>451</v>
      </c>
      <c r="P1750" s="35" t="s">
        <v>455</v>
      </c>
      <c r="Q1750">
        <v>4</v>
      </c>
      <c r="R1750">
        <v>41</v>
      </c>
      <c r="S1750" s="25" t="s">
        <v>1860</v>
      </c>
      <c r="T1750" s="10" t="s">
        <v>488</v>
      </c>
      <c r="U1750">
        <v>1</v>
      </c>
      <c r="V1750">
        <v>1</v>
      </c>
      <c r="W1750">
        <v>1</v>
      </c>
      <c r="AA1750">
        <v>1106</v>
      </c>
      <c r="AB1750" t="s">
        <v>1516</v>
      </c>
    </row>
    <row r="1751" spans="1:28" hidden="1" x14ac:dyDescent="0.25">
      <c r="A1751" s="21" t="s">
        <v>1</v>
      </c>
      <c r="B1751" s="15" t="s">
        <v>18</v>
      </c>
      <c r="C1751">
        <v>43</v>
      </c>
      <c r="D1751">
        <v>10</v>
      </c>
      <c r="E1751" s="28" t="str">
        <f>VLOOKUP(U1751, method!$A$1:$B$15, 2, 0)</f>
        <v>中前</v>
      </c>
      <c r="F1751">
        <v>12</v>
      </c>
      <c r="G1751">
        <v>116</v>
      </c>
      <c r="H1751" s="44">
        <v>1200</v>
      </c>
      <c r="I1751" s="23" t="s">
        <v>39</v>
      </c>
      <c r="J1751">
        <v>1</v>
      </c>
      <c r="K1751">
        <v>10.57</v>
      </c>
      <c r="L1751">
        <v>8</v>
      </c>
      <c r="M1751">
        <v>2</v>
      </c>
      <c r="N1751">
        <v>23</v>
      </c>
      <c r="O1751" s="30" t="s">
        <v>445</v>
      </c>
      <c r="P1751" s="35" t="s">
        <v>455</v>
      </c>
      <c r="Q1751">
        <v>4</v>
      </c>
      <c r="R1751">
        <v>43</v>
      </c>
      <c r="S1751" s="25" t="s">
        <v>1860</v>
      </c>
      <c r="T1751" t="s">
        <v>562</v>
      </c>
      <c r="U1751">
        <v>5</v>
      </c>
      <c r="V1751">
        <v>7</v>
      </c>
      <c r="W1751">
        <v>10</v>
      </c>
      <c r="AA1751">
        <v>1115</v>
      </c>
      <c r="AB1751" t="s">
        <v>16</v>
      </c>
    </row>
    <row r="1752" spans="1:28" hidden="1" x14ac:dyDescent="0.25">
      <c r="A1752" s="21" t="s">
        <v>1</v>
      </c>
      <c r="B1752" s="15" t="s">
        <v>18</v>
      </c>
      <c r="C1752">
        <v>10</v>
      </c>
      <c r="D1752">
        <v>11</v>
      </c>
      <c r="E1752" s="26" t="str">
        <f>VLOOKUP(U1752, method!$A$1:$B$15, 2, 0)</f>
        <v>放頭</v>
      </c>
      <c r="F1752">
        <v>5</v>
      </c>
      <c r="G1752">
        <v>120</v>
      </c>
      <c r="H1752" s="46">
        <v>1400</v>
      </c>
      <c r="I1752" s="20" t="s">
        <v>56</v>
      </c>
      <c r="J1752">
        <v>1</v>
      </c>
      <c r="K1752">
        <v>25</v>
      </c>
      <c r="L1752">
        <v>15</v>
      </c>
      <c r="M1752">
        <v>1</v>
      </c>
      <c r="N1752">
        <v>23</v>
      </c>
      <c r="O1752" t="s">
        <v>545</v>
      </c>
      <c r="P1752" s="35" t="s">
        <v>455</v>
      </c>
      <c r="Q1752">
        <v>4</v>
      </c>
      <c r="R1752">
        <v>45</v>
      </c>
      <c r="S1752" s="25" t="s">
        <v>1860</v>
      </c>
      <c r="T1752" t="s">
        <v>501</v>
      </c>
      <c r="U1752">
        <v>1</v>
      </c>
      <c r="V1752">
        <v>2</v>
      </c>
      <c r="W1752">
        <v>1</v>
      </c>
      <c r="X1752">
        <v>11</v>
      </c>
      <c r="AA1752">
        <v>1114</v>
      </c>
      <c r="AB1752" t="s">
        <v>1018</v>
      </c>
    </row>
    <row r="1753" spans="1:28" hidden="1" x14ac:dyDescent="0.25">
      <c r="A1753" s="21" t="s">
        <v>1</v>
      </c>
      <c r="B1753" s="15" t="s">
        <v>18</v>
      </c>
      <c r="C1753">
        <v>5.4</v>
      </c>
      <c r="D1753" s="34">
        <v>4</v>
      </c>
      <c r="E1753" s="26" t="str">
        <f>VLOOKUP(U1753, method!$A$1:$B$15, 2, 0)</f>
        <v>放頭</v>
      </c>
      <c r="F1753">
        <v>1</v>
      </c>
      <c r="G1753">
        <v>119</v>
      </c>
      <c r="H1753" s="44">
        <v>1200</v>
      </c>
      <c r="I1753" s="22" t="s">
        <v>470</v>
      </c>
      <c r="J1753">
        <v>1</v>
      </c>
      <c r="K1753">
        <v>10.49</v>
      </c>
      <c r="L1753">
        <v>28</v>
      </c>
      <c r="M1753">
        <v>12</v>
      </c>
      <c r="N1753">
        <v>22</v>
      </c>
      <c r="O1753" s="31" t="s">
        <v>451</v>
      </c>
      <c r="P1753" s="35" t="s">
        <v>455</v>
      </c>
      <c r="Q1753">
        <v>4</v>
      </c>
      <c r="R1753">
        <v>45</v>
      </c>
      <c r="S1753" s="25" t="s">
        <v>1860</v>
      </c>
      <c r="T1753" s="10">
        <v>1</v>
      </c>
      <c r="U1753">
        <v>1</v>
      </c>
      <c r="V1753">
        <v>1</v>
      </c>
      <c r="W1753">
        <v>4</v>
      </c>
      <c r="AA1753">
        <v>1119</v>
      </c>
      <c r="AB1753" t="s">
        <v>1516</v>
      </c>
    </row>
    <row r="1754" spans="1:28" hidden="1" x14ac:dyDescent="0.25">
      <c r="A1754" s="21" t="s">
        <v>1</v>
      </c>
      <c r="B1754" s="15" t="s">
        <v>18</v>
      </c>
      <c r="C1754">
        <v>24</v>
      </c>
      <c r="D1754">
        <v>10</v>
      </c>
      <c r="E1754" s="26" t="str">
        <f>VLOOKUP(U1754, method!$A$1:$B$15, 2, 0)</f>
        <v>放頭</v>
      </c>
      <c r="F1754">
        <v>12</v>
      </c>
      <c r="G1754">
        <v>123</v>
      </c>
      <c r="H1754" s="46">
        <v>1650</v>
      </c>
      <c r="I1754" s="25" t="s">
        <v>26</v>
      </c>
      <c r="J1754">
        <v>1</v>
      </c>
      <c r="K1754">
        <v>41.94</v>
      </c>
      <c r="L1754">
        <v>7</v>
      </c>
      <c r="M1754">
        <v>12</v>
      </c>
      <c r="N1754">
        <v>22</v>
      </c>
      <c r="O1754" s="31" t="s">
        <v>439</v>
      </c>
      <c r="P1754" s="35" t="s">
        <v>455</v>
      </c>
      <c r="Q1754">
        <v>4</v>
      </c>
      <c r="R1754">
        <v>47</v>
      </c>
      <c r="S1754" s="25" t="s">
        <v>1860</v>
      </c>
      <c r="T1754" t="s">
        <v>536</v>
      </c>
      <c r="U1754">
        <v>1</v>
      </c>
      <c r="V1754">
        <v>1</v>
      </c>
      <c r="W1754">
        <v>1</v>
      </c>
      <c r="X1754">
        <v>10</v>
      </c>
      <c r="AA1754">
        <v>1107</v>
      </c>
      <c r="AB1754" t="s">
        <v>1018</v>
      </c>
    </row>
    <row r="1755" spans="1:28" hidden="1" x14ac:dyDescent="0.25">
      <c r="A1755" s="21" t="s">
        <v>1</v>
      </c>
      <c r="B1755" s="15" t="s">
        <v>18</v>
      </c>
      <c r="C1755">
        <v>12</v>
      </c>
      <c r="D1755">
        <v>13</v>
      </c>
      <c r="E1755" s="26" t="str">
        <f>VLOOKUP(U1755, method!$A$1:$B$15, 2, 0)</f>
        <v>放頭</v>
      </c>
      <c r="F1755">
        <v>11</v>
      </c>
      <c r="G1755">
        <v>122</v>
      </c>
      <c r="H1755" s="46">
        <v>1400</v>
      </c>
      <c r="I1755" s="15" t="s">
        <v>391</v>
      </c>
      <c r="J1755">
        <v>1</v>
      </c>
      <c r="K1755">
        <v>23.51</v>
      </c>
      <c r="L1755">
        <v>6</v>
      </c>
      <c r="M1755">
        <v>11</v>
      </c>
      <c r="N1755">
        <v>22</v>
      </c>
      <c r="O1755" t="s">
        <v>631</v>
      </c>
      <c r="P1755" s="35" t="s">
        <v>455</v>
      </c>
      <c r="Q1755">
        <v>4</v>
      </c>
      <c r="R1755">
        <v>47</v>
      </c>
      <c r="S1755" s="25" t="s">
        <v>1860</v>
      </c>
      <c r="T1755" t="s">
        <v>476</v>
      </c>
      <c r="U1755">
        <v>1</v>
      </c>
      <c r="V1755">
        <v>1</v>
      </c>
      <c r="W1755">
        <v>1</v>
      </c>
      <c r="X1755">
        <v>13</v>
      </c>
      <c r="AA1755">
        <v>1106</v>
      </c>
      <c r="AB1755" t="s">
        <v>1516</v>
      </c>
    </row>
    <row r="1756" spans="1:28" hidden="1" x14ac:dyDescent="0.25">
      <c r="A1756" s="21" t="s">
        <v>1</v>
      </c>
      <c r="B1756" s="15" t="s">
        <v>18</v>
      </c>
      <c r="C1756">
        <v>13</v>
      </c>
      <c r="D1756" s="33">
        <v>2</v>
      </c>
      <c r="E1756" s="26" t="str">
        <f>VLOOKUP(U1756, method!$A$1:$B$15, 2, 0)</f>
        <v>放頭</v>
      </c>
      <c r="F1756">
        <v>4</v>
      </c>
      <c r="G1756">
        <v>120</v>
      </c>
      <c r="H1756" s="46">
        <v>1650</v>
      </c>
      <c r="I1756" s="22" t="s">
        <v>470</v>
      </c>
      <c r="J1756">
        <v>1</v>
      </c>
      <c r="K1756">
        <v>40.46</v>
      </c>
      <c r="L1756">
        <v>19</v>
      </c>
      <c r="M1756">
        <v>10</v>
      </c>
      <c r="N1756">
        <v>22</v>
      </c>
      <c r="O1756" s="30" t="s">
        <v>445</v>
      </c>
      <c r="P1756" s="35" t="s">
        <v>436</v>
      </c>
      <c r="Q1756">
        <v>4</v>
      </c>
      <c r="R1756">
        <v>47</v>
      </c>
      <c r="S1756" s="25" t="s">
        <v>1860</v>
      </c>
      <c r="T1756" s="10" t="s">
        <v>452</v>
      </c>
      <c r="U1756">
        <v>1</v>
      </c>
      <c r="V1756">
        <v>1</v>
      </c>
      <c r="W1756">
        <v>1</v>
      </c>
      <c r="X1756">
        <v>2</v>
      </c>
      <c r="AA1756">
        <v>1099</v>
      </c>
      <c r="AB1756" t="s">
        <v>1018</v>
      </c>
    </row>
    <row r="1757" spans="1:28" hidden="1" x14ac:dyDescent="0.25">
      <c r="A1757" s="21" t="s">
        <v>1</v>
      </c>
      <c r="B1757" s="15" t="s">
        <v>18</v>
      </c>
      <c r="C1757">
        <v>3</v>
      </c>
      <c r="D1757">
        <v>7</v>
      </c>
      <c r="E1757" s="26" t="str">
        <f>VLOOKUP(U1757, method!$A$1:$B$15, 2, 0)</f>
        <v>放頭</v>
      </c>
      <c r="F1757">
        <v>3</v>
      </c>
      <c r="G1757">
        <v>124</v>
      </c>
      <c r="H1757" s="44">
        <v>1200</v>
      </c>
      <c r="I1757" s="25" t="s">
        <v>26</v>
      </c>
      <c r="J1757">
        <v>1</v>
      </c>
      <c r="K1757">
        <v>10.27</v>
      </c>
      <c r="L1757">
        <v>5</v>
      </c>
      <c r="M1757">
        <v>10</v>
      </c>
      <c r="N1757">
        <v>22</v>
      </c>
      <c r="O1757" s="31" t="s">
        <v>451</v>
      </c>
      <c r="P1757" s="35" t="s">
        <v>436</v>
      </c>
      <c r="Q1757">
        <v>4</v>
      </c>
      <c r="R1757">
        <v>47</v>
      </c>
      <c r="S1757" s="25" t="s">
        <v>1860</v>
      </c>
      <c r="T1757" s="10">
        <v>2</v>
      </c>
      <c r="U1757">
        <v>3</v>
      </c>
      <c r="V1757">
        <v>3</v>
      </c>
      <c r="W1757">
        <v>7</v>
      </c>
      <c r="AA1757">
        <v>1104</v>
      </c>
      <c r="AB1757" t="s">
        <v>1870</v>
      </c>
    </row>
    <row r="1758" spans="1:28" hidden="1" x14ac:dyDescent="0.25">
      <c r="A1758" s="21" t="s">
        <v>1</v>
      </c>
      <c r="B1758" s="16" t="s">
        <v>25</v>
      </c>
      <c r="C1758">
        <v>10</v>
      </c>
      <c r="D1758">
        <v>7</v>
      </c>
      <c r="E1758" s="29" t="str">
        <f>VLOOKUP(U1758, method!$A$1:$B$15, 2, 0)</f>
        <v>留後</v>
      </c>
      <c r="F1758">
        <v>12</v>
      </c>
      <c r="G1758">
        <v>132</v>
      </c>
      <c r="H1758" s="44">
        <v>1200</v>
      </c>
      <c r="I1758" s="15" t="s">
        <v>390</v>
      </c>
      <c r="J1758">
        <v>1</v>
      </c>
      <c r="K1758">
        <v>9.8800000000000008</v>
      </c>
      <c r="L1758">
        <v>28</v>
      </c>
      <c r="M1758">
        <v>5</v>
      </c>
      <c r="N1758">
        <v>25</v>
      </c>
      <c r="O1758" s="31" t="s">
        <v>451</v>
      </c>
      <c r="P1758" s="35" t="s">
        <v>436</v>
      </c>
      <c r="Q1758">
        <v>5</v>
      </c>
      <c r="R1758">
        <v>38</v>
      </c>
      <c r="S1758" s="20" t="s">
        <v>27</v>
      </c>
      <c r="T1758" t="s">
        <v>536</v>
      </c>
      <c r="U1758">
        <v>11</v>
      </c>
      <c r="V1758">
        <v>11</v>
      </c>
      <c r="W1758">
        <v>7</v>
      </c>
      <c r="AA1758">
        <v>1140</v>
      </c>
      <c r="AB1758" t="s">
        <v>30</v>
      </c>
    </row>
    <row r="1759" spans="1:28" hidden="1" x14ac:dyDescent="0.25">
      <c r="A1759" s="21" t="s">
        <v>1</v>
      </c>
      <c r="B1759" s="18" t="s">
        <v>38</v>
      </c>
      <c r="C1759">
        <v>17</v>
      </c>
      <c r="D1759" s="34">
        <v>4</v>
      </c>
      <c r="E1759" s="26" t="str">
        <f>VLOOKUP(U1759, method!$A$1:$B$15, 2, 0)</f>
        <v>放頭</v>
      </c>
      <c r="F1759">
        <v>7</v>
      </c>
      <c r="G1759">
        <v>135</v>
      </c>
      <c r="H1759" s="44">
        <v>1200</v>
      </c>
      <c r="I1759" s="22" t="s">
        <v>33</v>
      </c>
      <c r="J1759">
        <v>1</v>
      </c>
      <c r="K1759">
        <v>9.89</v>
      </c>
      <c r="L1759">
        <v>2</v>
      </c>
      <c r="M1759">
        <v>3</v>
      </c>
      <c r="N1759">
        <v>25</v>
      </c>
      <c r="O1759" t="s">
        <v>551</v>
      </c>
      <c r="P1759" s="35" t="s">
        <v>455</v>
      </c>
      <c r="Q1759">
        <v>5</v>
      </c>
      <c r="R1759">
        <v>38</v>
      </c>
      <c r="S1759" s="16" t="s">
        <v>40</v>
      </c>
      <c r="T1759" s="10" t="s">
        <v>552</v>
      </c>
      <c r="U1759">
        <v>1</v>
      </c>
      <c r="V1759">
        <v>1</v>
      </c>
      <c r="W1759">
        <v>4</v>
      </c>
      <c r="AA1759">
        <v>1066</v>
      </c>
      <c r="AB1759" t="s">
        <v>42</v>
      </c>
    </row>
    <row r="1760" spans="1:28" hidden="1" x14ac:dyDescent="0.25">
      <c r="A1760" s="21" t="s">
        <v>1</v>
      </c>
      <c r="B1760" s="21" t="s">
        <v>55</v>
      </c>
      <c r="C1760">
        <v>15</v>
      </c>
      <c r="D1760" s="34">
        <v>4</v>
      </c>
      <c r="E1760" s="28" t="str">
        <f>VLOOKUP(U1760, method!$A$1:$B$15, 2, 0)</f>
        <v>中前</v>
      </c>
      <c r="F1760">
        <v>5</v>
      </c>
      <c r="G1760">
        <v>117</v>
      </c>
      <c r="H1760" s="44">
        <v>1200</v>
      </c>
      <c r="I1760" s="19" t="s">
        <v>404</v>
      </c>
      <c r="J1760">
        <v>1</v>
      </c>
      <c r="K1760">
        <v>9.9</v>
      </c>
      <c r="L1760">
        <v>19</v>
      </c>
      <c r="M1760">
        <v>1</v>
      </c>
      <c r="N1760">
        <v>25</v>
      </c>
      <c r="O1760" t="s">
        <v>545</v>
      </c>
      <c r="P1760" s="35" t="s">
        <v>455</v>
      </c>
      <c r="Q1760">
        <v>4</v>
      </c>
      <c r="R1760">
        <v>40</v>
      </c>
      <c r="S1760" s="19" t="s">
        <v>57</v>
      </c>
      <c r="T1760">
        <v>3</v>
      </c>
      <c r="U1760">
        <v>6</v>
      </c>
      <c r="V1760">
        <v>5</v>
      </c>
      <c r="W1760">
        <v>4</v>
      </c>
      <c r="AA1760">
        <v>1132</v>
      </c>
      <c r="AB1760" t="s">
        <v>23</v>
      </c>
    </row>
    <row r="1761" spans="1:28" hidden="1" x14ac:dyDescent="0.25">
      <c r="A1761" s="21" t="s">
        <v>1</v>
      </c>
      <c r="B1761" s="15" t="s">
        <v>18</v>
      </c>
      <c r="C1761">
        <v>17</v>
      </c>
      <c r="D1761" s="33">
        <v>3</v>
      </c>
      <c r="E1761" s="26" t="str">
        <f>VLOOKUP(U1761, method!$A$1:$B$15, 2, 0)</f>
        <v>放頭</v>
      </c>
      <c r="F1761">
        <v>1</v>
      </c>
      <c r="G1761">
        <v>116</v>
      </c>
      <c r="H1761" s="44">
        <v>1200</v>
      </c>
      <c r="I1761" s="23" t="s">
        <v>394</v>
      </c>
      <c r="J1761">
        <v>1</v>
      </c>
      <c r="K1761">
        <v>9.91</v>
      </c>
      <c r="L1761">
        <v>19</v>
      </c>
      <c r="M1761">
        <v>3</v>
      </c>
      <c r="N1761">
        <v>25</v>
      </c>
      <c r="O1761" s="30" t="s">
        <v>445</v>
      </c>
      <c r="P1761" s="35" t="s">
        <v>436</v>
      </c>
      <c r="Q1761">
        <v>4</v>
      </c>
      <c r="R1761">
        <v>40</v>
      </c>
      <c r="S1761" s="24" t="s">
        <v>20</v>
      </c>
      <c r="T1761">
        <v>3</v>
      </c>
      <c r="U1761">
        <v>3</v>
      </c>
      <c r="V1761">
        <v>3</v>
      </c>
      <c r="W1761">
        <v>3</v>
      </c>
      <c r="AA1761">
        <v>1104</v>
      </c>
      <c r="AB1761" t="s">
        <v>23</v>
      </c>
    </row>
    <row r="1762" spans="1:28" hidden="1" x14ac:dyDescent="0.25">
      <c r="A1762" s="21" t="s">
        <v>1</v>
      </c>
      <c r="B1762" s="25" t="s">
        <v>75</v>
      </c>
      <c r="C1762">
        <v>55</v>
      </c>
      <c r="D1762" s="34">
        <v>5</v>
      </c>
      <c r="E1762" s="27" t="str">
        <f>VLOOKUP(U1762, method!$A$1:$B$15, 2, 0)</f>
        <v>中後</v>
      </c>
      <c r="F1762">
        <v>3</v>
      </c>
      <c r="G1762">
        <v>115</v>
      </c>
      <c r="H1762" s="44">
        <v>1200</v>
      </c>
      <c r="I1762" s="15" t="s">
        <v>390</v>
      </c>
      <c r="J1762">
        <v>1</v>
      </c>
      <c r="K1762">
        <v>9.9600000000000009</v>
      </c>
      <c r="L1762">
        <v>18</v>
      </c>
      <c r="M1762">
        <v>5</v>
      </c>
      <c r="N1762">
        <v>25</v>
      </c>
      <c r="O1762" t="s">
        <v>511</v>
      </c>
      <c r="P1762" s="35" t="s">
        <v>455</v>
      </c>
      <c r="Q1762">
        <v>5</v>
      </c>
      <c r="R1762">
        <v>18</v>
      </c>
      <c r="S1762" s="16" t="s">
        <v>77</v>
      </c>
      <c r="T1762" t="s">
        <v>495</v>
      </c>
      <c r="U1762">
        <v>8</v>
      </c>
      <c r="V1762">
        <v>7</v>
      </c>
      <c r="W1762">
        <v>5</v>
      </c>
      <c r="AA1762">
        <v>1120</v>
      </c>
      <c r="AB1762" t="s">
        <v>30</v>
      </c>
    </row>
    <row r="1763" spans="1:28" hidden="1" x14ac:dyDescent="0.25">
      <c r="A1763" s="21" t="s">
        <v>1</v>
      </c>
      <c r="B1763" s="23" t="s">
        <v>66</v>
      </c>
      <c r="C1763">
        <v>3.6</v>
      </c>
      <c r="D1763" s="33">
        <v>2</v>
      </c>
      <c r="E1763" s="28" t="str">
        <f>VLOOKUP(U1763, method!$A$1:$B$15, 2, 0)</f>
        <v>中前</v>
      </c>
      <c r="F1763">
        <v>1</v>
      </c>
      <c r="G1763">
        <v>128</v>
      </c>
      <c r="H1763" s="44">
        <v>1200</v>
      </c>
      <c r="I1763" s="18" t="s">
        <v>201</v>
      </c>
      <c r="J1763">
        <v>1</v>
      </c>
      <c r="K1763">
        <v>9.98</v>
      </c>
      <c r="L1763">
        <v>4</v>
      </c>
      <c r="M1763">
        <v>5</v>
      </c>
      <c r="N1763">
        <v>25</v>
      </c>
      <c r="O1763" t="s">
        <v>551</v>
      </c>
      <c r="P1763" s="35" t="s">
        <v>436</v>
      </c>
      <c r="Q1763">
        <v>5</v>
      </c>
      <c r="R1763">
        <v>33</v>
      </c>
      <c r="S1763" s="17" t="s">
        <v>68</v>
      </c>
      <c r="T1763" s="10" t="s">
        <v>526</v>
      </c>
      <c r="U1763">
        <v>5</v>
      </c>
      <c r="V1763">
        <v>3</v>
      </c>
      <c r="W1763">
        <v>2</v>
      </c>
      <c r="AA1763">
        <v>1144</v>
      </c>
      <c r="AB1763" t="s">
        <v>16</v>
      </c>
    </row>
    <row r="1764" spans="1:28" hidden="1" x14ac:dyDescent="0.25">
      <c r="A1764" s="21" t="s">
        <v>1</v>
      </c>
      <c r="B1764" s="18" t="s">
        <v>38</v>
      </c>
      <c r="C1764">
        <v>8.1</v>
      </c>
      <c r="D1764">
        <v>6</v>
      </c>
      <c r="E1764" s="28" t="str">
        <f>VLOOKUP(U1764, method!$A$1:$B$15, 2, 0)</f>
        <v>中前</v>
      </c>
      <c r="F1764">
        <v>7</v>
      </c>
      <c r="G1764">
        <v>131</v>
      </c>
      <c r="H1764" s="44">
        <v>1200</v>
      </c>
      <c r="I1764" s="14" t="s">
        <v>50</v>
      </c>
      <c r="J1764">
        <v>1</v>
      </c>
      <c r="K1764">
        <v>10</v>
      </c>
      <c r="L1764">
        <v>28</v>
      </c>
      <c r="M1764">
        <v>5</v>
      </c>
      <c r="N1764">
        <v>25</v>
      </c>
      <c r="O1764" s="31" t="s">
        <v>451</v>
      </c>
      <c r="P1764" s="35" t="s">
        <v>436</v>
      </c>
      <c r="Q1764">
        <v>5</v>
      </c>
      <c r="R1764">
        <v>36</v>
      </c>
      <c r="S1764" s="16" t="s">
        <v>40</v>
      </c>
      <c r="T1764" s="10">
        <v>2</v>
      </c>
      <c r="U1764">
        <v>7</v>
      </c>
      <c r="V1764">
        <v>7</v>
      </c>
      <c r="W1764">
        <v>6</v>
      </c>
      <c r="AA1764">
        <v>1058</v>
      </c>
      <c r="AB1764" t="s">
        <v>42</v>
      </c>
    </row>
    <row r="1765" spans="1:28" hidden="1" x14ac:dyDescent="0.25">
      <c r="A1765" s="21" t="s">
        <v>1</v>
      </c>
      <c r="B1765" s="14" t="s">
        <v>2643</v>
      </c>
      <c r="C1765">
        <v>10</v>
      </c>
      <c r="D1765">
        <v>6</v>
      </c>
      <c r="E1765" s="29" t="str">
        <f>VLOOKUP(U1765, method!$A$1:$B$15, 2, 0)</f>
        <v>留後</v>
      </c>
      <c r="F1765">
        <v>12</v>
      </c>
      <c r="G1765">
        <v>124</v>
      </c>
      <c r="H1765" s="44">
        <v>1200</v>
      </c>
      <c r="I1765" s="15" t="s">
        <v>441</v>
      </c>
      <c r="J1765">
        <v>1</v>
      </c>
      <c r="K1765">
        <v>10.01</v>
      </c>
      <c r="L1765">
        <v>18</v>
      </c>
      <c r="M1765">
        <v>5</v>
      </c>
      <c r="N1765">
        <v>25</v>
      </c>
      <c r="O1765" t="s">
        <v>511</v>
      </c>
      <c r="P1765" s="35" t="s">
        <v>455</v>
      </c>
      <c r="Q1765">
        <v>5</v>
      </c>
      <c r="R1765">
        <v>36</v>
      </c>
      <c r="S1765" s="18" t="s">
        <v>95</v>
      </c>
      <c r="T1765">
        <v>4</v>
      </c>
      <c r="U1765">
        <v>12</v>
      </c>
      <c r="V1765">
        <v>12</v>
      </c>
      <c r="W1765">
        <v>6</v>
      </c>
      <c r="AA1765">
        <v>1064</v>
      </c>
      <c r="AB1765" t="s">
        <v>1967</v>
      </c>
    </row>
    <row r="1766" spans="1:28" hidden="1" x14ac:dyDescent="0.25">
      <c r="A1766" s="21" t="s">
        <v>1</v>
      </c>
      <c r="B1766" s="16" t="s">
        <v>25</v>
      </c>
      <c r="C1766">
        <v>12</v>
      </c>
      <c r="D1766" s="33">
        <v>2</v>
      </c>
      <c r="E1766" s="28" t="str">
        <f>VLOOKUP(U1766, method!$A$1:$B$15, 2, 0)</f>
        <v>中前</v>
      </c>
      <c r="F1766">
        <v>12</v>
      </c>
      <c r="G1766">
        <v>135</v>
      </c>
      <c r="H1766" s="44">
        <v>1200</v>
      </c>
      <c r="I1766" s="18" t="s">
        <v>201</v>
      </c>
      <c r="J1766">
        <v>1</v>
      </c>
      <c r="K1766">
        <v>10.46</v>
      </c>
      <c r="L1766">
        <v>26</v>
      </c>
      <c r="M1766">
        <v>12</v>
      </c>
      <c r="N1766">
        <v>24</v>
      </c>
      <c r="O1766" s="31" t="s">
        <v>451</v>
      </c>
      <c r="P1766" s="35" t="s">
        <v>455</v>
      </c>
      <c r="Q1766">
        <v>5</v>
      </c>
      <c r="R1766">
        <v>40</v>
      </c>
      <c r="S1766" s="20" t="s">
        <v>27</v>
      </c>
      <c r="T1766" s="10">
        <v>2</v>
      </c>
      <c r="U1766">
        <v>5</v>
      </c>
      <c r="V1766">
        <v>5</v>
      </c>
      <c r="W1766">
        <v>2</v>
      </c>
      <c r="AA1766">
        <v>1136</v>
      </c>
      <c r="AB1766" t="s">
        <v>30</v>
      </c>
    </row>
    <row r="1767" spans="1:28" hidden="1" x14ac:dyDescent="0.25">
      <c r="A1767" s="21" t="s">
        <v>1</v>
      </c>
      <c r="B1767" s="16" t="s">
        <v>25</v>
      </c>
      <c r="C1767">
        <v>4.5999999999999996</v>
      </c>
      <c r="D1767" s="33">
        <v>2</v>
      </c>
      <c r="E1767" s="28" t="str">
        <f>VLOOKUP(U1767, method!$A$1:$B$15, 2, 0)</f>
        <v>中前</v>
      </c>
      <c r="F1767">
        <v>7</v>
      </c>
      <c r="G1767">
        <v>134</v>
      </c>
      <c r="H1767" s="44">
        <v>1200</v>
      </c>
      <c r="I1767" s="18" t="s">
        <v>12</v>
      </c>
      <c r="J1767">
        <v>1</v>
      </c>
      <c r="K1767">
        <v>10.68</v>
      </c>
      <c r="L1767">
        <v>4</v>
      </c>
      <c r="M1767">
        <v>12</v>
      </c>
      <c r="N1767">
        <v>24</v>
      </c>
      <c r="O1767" s="31" t="s">
        <v>439</v>
      </c>
      <c r="P1767" s="35" t="s">
        <v>455</v>
      </c>
      <c r="Q1767">
        <v>5</v>
      </c>
      <c r="R1767">
        <v>39</v>
      </c>
      <c r="S1767" s="20" t="s">
        <v>27</v>
      </c>
      <c r="T1767" s="10" t="s">
        <v>539</v>
      </c>
      <c r="U1767">
        <v>6</v>
      </c>
      <c r="V1767">
        <v>5</v>
      </c>
      <c r="W1767">
        <v>2</v>
      </c>
      <c r="AA1767">
        <v>1142</v>
      </c>
      <c r="AB1767" t="s">
        <v>30</v>
      </c>
    </row>
    <row r="1768" spans="1:28" hidden="1" x14ac:dyDescent="0.25">
      <c r="A1768" s="21" t="s">
        <v>1</v>
      </c>
      <c r="B1768" s="16" t="s">
        <v>25</v>
      </c>
      <c r="C1768">
        <v>11</v>
      </c>
      <c r="D1768" s="33">
        <v>2</v>
      </c>
      <c r="E1768" s="28" t="str">
        <f>VLOOKUP(U1768, method!$A$1:$B$15, 2, 0)</f>
        <v>中前</v>
      </c>
      <c r="F1768">
        <v>2</v>
      </c>
      <c r="G1768">
        <v>133</v>
      </c>
      <c r="H1768" s="44">
        <v>1200</v>
      </c>
      <c r="I1768" s="18" t="s">
        <v>201</v>
      </c>
      <c r="J1768">
        <v>1</v>
      </c>
      <c r="K1768">
        <v>10.36</v>
      </c>
      <c r="L1768">
        <v>20</v>
      </c>
      <c r="M1768">
        <v>11</v>
      </c>
      <c r="N1768">
        <v>24</v>
      </c>
      <c r="O1768" s="31" t="s">
        <v>435</v>
      </c>
      <c r="P1768" s="36" t="s">
        <v>440</v>
      </c>
      <c r="Q1768">
        <v>5</v>
      </c>
      <c r="R1768">
        <v>38</v>
      </c>
      <c r="S1768" s="20" t="s">
        <v>27</v>
      </c>
      <c r="T1768" s="10" t="s">
        <v>376</v>
      </c>
      <c r="U1768">
        <v>6</v>
      </c>
      <c r="V1768">
        <v>5</v>
      </c>
      <c r="W1768">
        <v>2</v>
      </c>
      <c r="AA1768">
        <v>1141</v>
      </c>
      <c r="AB1768" t="s">
        <v>30</v>
      </c>
    </row>
    <row r="1769" spans="1:28" hidden="1" x14ac:dyDescent="0.25">
      <c r="A1769" s="21" t="s">
        <v>1</v>
      </c>
      <c r="B1769" s="16" t="s">
        <v>25</v>
      </c>
      <c r="C1769">
        <v>7.6</v>
      </c>
      <c r="D1769" s="33">
        <v>3</v>
      </c>
      <c r="E1769" s="27" t="str">
        <f>VLOOKUP(U1769, method!$A$1:$B$15, 2, 0)</f>
        <v>中後</v>
      </c>
      <c r="F1769">
        <v>2</v>
      </c>
      <c r="G1769">
        <v>133</v>
      </c>
      <c r="H1769" s="44">
        <v>1200</v>
      </c>
      <c r="I1769" s="18" t="s">
        <v>201</v>
      </c>
      <c r="J1769">
        <v>1</v>
      </c>
      <c r="K1769">
        <v>10.039999999999999</v>
      </c>
      <c r="L1769">
        <v>6</v>
      </c>
      <c r="M1769">
        <v>11</v>
      </c>
      <c r="N1769">
        <v>24</v>
      </c>
      <c r="O1769" s="31" t="s">
        <v>439</v>
      </c>
      <c r="P1769" s="35" t="s">
        <v>455</v>
      </c>
      <c r="Q1769">
        <v>5</v>
      </c>
      <c r="R1769">
        <v>38</v>
      </c>
      <c r="S1769" s="20" t="s">
        <v>27</v>
      </c>
      <c r="T1769" s="10" t="s">
        <v>452</v>
      </c>
      <c r="U1769">
        <v>8</v>
      </c>
      <c r="V1769">
        <v>9</v>
      </c>
      <c r="W1769">
        <v>3</v>
      </c>
      <c r="AA1769">
        <v>1152</v>
      </c>
      <c r="AB1769" t="s">
        <v>30</v>
      </c>
    </row>
    <row r="1770" spans="1:28" hidden="1" x14ac:dyDescent="0.25">
      <c r="A1770" s="21" t="s">
        <v>1</v>
      </c>
      <c r="B1770" s="16" t="s">
        <v>25</v>
      </c>
      <c r="C1770">
        <v>30</v>
      </c>
      <c r="D1770">
        <v>9</v>
      </c>
      <c r="E1770" s="28" t="str">
        <f>VLOOKUP(U1770, method!$A$1:$B$15, 2, 0)</f>
        <v>中前</v>
      </c>
      <c r="F1770">
        <v>9</v>
      </c>
      <c r="G1770">
        <v>135</v>
      </c>
      <c r="H1770" s="44">
        <v>1200</v>
      </c>
      <c r="I1770" s="18" t="s">
        <v>201</v>
      </c>
      <c r="J1770">
        <v>1</v>
      </c>
      <c r="K1770">
        <v>10.85</v>
      </c>
      <c r="L1770">
        <v>27</v>
      </c>
      <c r="M1770">
        <v>10</v>
      </c>
      <c r="N1770">
        <v>24</v>
      </c>
      <c r="O1770" s="31" t="s">
        <v>435</v>
      </c>
      <c r="P1770" s="35" t="s">
        <v>455</v>
      </c>
      <c r="Q1770">
        <v>5</v>
      </c>
      <c r="R1770">
        <v>40</v>
      </c>
      <c r="S1770" s="20" t="s">
        <v>27</v>
      </c>
      <c r="T1770">
        <v>4</v>
      </c>
      <c r="U1770">
        <v>4</v>
      </c>
      <c r="V1770">
        <v>6</v>
      </c>
      <c r="W1770">
        <v>9</v>
      </c>
      <c r="AA1770">
        <v>1149</v>
      </c>
      <c r="AB1770" t="s">
        <v>1531</v>
      </c>
    </row>
    <row r="1771" spans="1:28" hidden="1" x14ac:dyDescent="0.25">
      <c r="A1771" s="21" t="s">
        <v>1</v>
      </c>
      <c r="B1771" s="16" t="s">
        <v>25</v>
      </c>
      <c r="C1771">
        <v>27</v>
      </c>
      <c r="D1771">
        <v>10</v>
      </c>
      <c r="E1771" s="29" t="str">
        <f>VLOOKUP(U1771, method!$A$1:$B$15, 2, 0)</f>
        <v>留後</v>
      </c>
      <c r="F1771">
        <v>4</v>
      </c>
      <c r="G1771">
        <v>118</v>
      </c>
      <c r="H1771" s="44">
        <v>1200</v>
      </c>
      <c r="I1771" s="25" t="s">
        <v>26</v>
      </c>
      <c r="J1771">
        <v>1</v>
      </c>
      <c r="K1771">
        <v>11.19</v>
      </c>
      <c r="L1771">
        <v>9</v>
      </c>
      <c r="M1771">
        <v>10</v>
      </c>
      <c r="N1771">
        <v>24</v>
      </c>
      <c r="O1771" s="31" t="s">
        <v>439</v>
      </c>
      <c r="P1771" s="35" t="s">
        <v>455</v>
      </c>
      <c r="Q1771">
        <v>4</v>
      </c>
      <c r="R1771">
        <v>42</v>
      </c>
      <c r="S1771" s="20" t="s">
        <v>27</v>
      </c>
      <c r="T1771" t="s">
        <v>465</v>
      </c>
      <c r="U1771">
        <v>11</v>
      </c>
      <c r="V1771">
        <v>11</v>
      </c>
      <c r="W1771">
        <v>10</v>
      </c>
      <c r="AA1771">
        <v>1126</v>
      </c>
      <c r="AB1771" t="s">
        <v>23</v>
      </c>
    </row>
    <row r="1772" spans="1:28" hidden="1" x14ac:dyDescent="0.25">
      <c r="A1772" s="21" t="s">
        <v>1</v>
      </c>
      <c r="B1772" s="16" t="s">
        <v>25</v>
      </c>
      <c r="C1772">
        <v>20</v>
      </c>
      <c r="D1772">
        <v>9</v>
      </c>
      <c r="E1772" s="28" t="str">
        <f>VLOOKUP(U1772, method!$A$1:$B$15, 2, 0)</f>
        <v>中前</v>
      </c>
      <c r="F1772">
        <v>4</v>
      </c>
      <c r="G1772">
        <v>123</v>
      </c>
      <c r="H1772" s="44">
        <v>1200</v>
      </c>
      <c r="I1772" s="19" t="s">
        <v>388</v>
      </c>
      <c r="J1772">
        <v>1</v>
      </c>
      <c r="K1772">
        <v>10.88</v>
      </c>
      <c r="L1772">
        <v>28</v>
      </c>
      <c r="M1772">
        <v>9</v>
      </c>
      <c r="N1772">
        <v>24</v>
      </c>
      <c r="O1772" t="s">
        <v>532</v>
      </c>
      <c r="P1772" s="35" t="s">
        <v>455</v>
      </c>
      <c r="Q1772">
        <v>4</v>
      </c>
      <c r="R1772">
        <v>44</v>
      </c>
      <c r="S1772" s="20" t="s">
        <v>27</v>
      </c>
      <c r="T1772" t="s">
        <v>473</v>
      </c>
      <c r="U1772">
        <v>7</v>
      </c>
      <c r="V1772">
        <v>7</v>
      </c>
      <c r="W1772">
        <v>9</v>
      </c>
      <c r="AA1772">
        <v>1131</v>
      </c>
      <c r="AB1772" t="s">
        <v>23</v>
      </c>
    </row>
    <row r="1773" spans="1:28" hidden="1" x14ac:dyDescent="0.25">
      <c r="A1773" s="21" t="s">
        <v>1</v>
      </c>
      <c r="B1773" s="16" t="s">
        <v>25</v>
      </c>
      <c r="C1773">
        <v>63</v>
      </c>
      <c r="D1773">
        <v>8</v>
      </c>
      <c r="E1773" s="27" t="str">
        <f>VLOOKUP(U1773, method!$A$1:$B$15, 2, 0)</f>
        <v>中後</v>
      </c>
      <c r="F1773">
        <v>8</v>
      </c>
      <c r="G1773">
        <v>121</v>
      </c>
      <c r="H1773" s="44">
        <v>1200</v>
      </c>
      <c r="I1773" s="19" t="s">
        <v>388</v>
      </c>
      <c r="J1773">
        <v>1</v>
      </c>
      <c r="K1773">
        <v>10.06</v>
      </c>
      <c r="L1773">
        <v>1</v>
      </c>
      <c r="M1773">
        <v>7</v>
      </c>
      <c r="N1773">
        <v>24</v>
      </c>
      <c r="O1773" t="s">
        <v>551</v>
      </c>
      <c r="P1773" s="35" t="s">
        <v>455</v>
      </c>
      <c r="Q1773">
        <v>4</v>
      </c>
      <c r="R1773">
        <v>46</v>
      </c>
      <c r="S1773" s="20" t="s">
        <v>27</v>
      </c>
      <c r="T1773">
        <v>5</v>
      </c>
      <c r="U1773">
        <v>10</v>
      </c>
      <c r="V1773">
        <v>9</v>
      </c>
      <c r="W1773">
        <v>8</v>
      </c>
      <c r="AA1773">
        <v>1134</v>
      </c>
      <c r="AB1773" t="s">
        <v>23</v>
      </c>
    </row>
    <row r="1774" spans="1:28" hidden="1" x14ac:dyDescent="0.25">
      <c r="A1774" s="21" t="s">
        <v>1</v>
      </c>
      <c r="B1774" s="16" t="s">
        <v>25</v>
      </c>
      <c r="C1774">
        <v>22</v>
      </c>
      <c r="D1774">
        <v>9</v>
      </c>
      <c r="E1774" s="29" t="str">
        <f>VLOOKUP(U1774, method!$A$1:$B$15, 2, 0)</f>
        <v>留後</v>
      </c>
      <c r="F1774">
        <v>7</v>
      </c>
      <c r="G1774">
        <v>124</v>
      </c>
      <c r="H1774" s="44">
        <v>1200</v>
      </c>
      <c r="I1774" s="19" t="s">
        <v>388</v>
      </c>
      <c r="J1774">
        <v>1</v>
      </c>
      <c r="K1774">
        <v>9.9499999999999993</v>
      </c>
      <c r="L1774">
        <v>8</v>
      </c>
      <c r="M1774">
        <v>6</v>
      </c>
      <c r="N1774">
        <v>24</v>
      </c>
      <c r="O1774" t="s">
        <v>532</v>
      </c>
      <c r="P1774" s="35" t="s">
        <v>455</v>
      </c>
      <c r="Q1774">
        <v>4</v>
      </c>
      <c r="R1774">
        <v>48</v>
      </c>
      <c r="S1774" s="20" t="s">
        <v>27</v>
      </c>
      <c r="T1774" t="s">
        <v>548</v>
      </c>
      <c r="U1774">
        <v>11</v>
      </c>
      <c r="V1774">
        <v>10</v>
      </c>
      <c r="W1774">
        <v>9</v>
      </c>
      <c r="AA1774">
        <v>1129</v>
      </c>
      <c r="AB1774" t="s">
        <v>23</v>
      </c>
    </row>
    <row r="1775" spans="1:28" hidden="1" x14ac:dyDescent="0.25">
      <c r="A1775" s="21" t="s">
        <v>1</v>
      </c>
      <c r="B1775" s="16" t="s">
        <v>25</v>
      </c>
      <c r="C1775">
        <v>6.5</v>
      </c>
      <c r="D1775">
        <v>8</v>
      </c>
      <c r="E1775" s="28" t="str">
        <f>VLOOKUP(U1775, method!$A$1:$B$15, 2, 0)</f>
        <v>中前</v>
      </c>
      <c r="F1775">
        <v>3</v>
      </c>
      <c r="G1775">
        <v>125</v>
      </c>
      <c r="H1775" s="44">
        <v>1200</v>
      </c>
      <c r="I1775" s="18" t="s">
        <v>201</v>
      </c>
      <c r="J1775">
        <v>1</v>
      </c>
      <c r="K1775">
        <v>11.43</v>
      </c>
      <c r="L1775">
        <v>15</v>
      </c>
      <c r="M1775">
        <v>5</v>
      </c>
      <c r="N1775">
        <v>24</v>
      </c>
      <c r="O1775" s="31" t="s">
        <v>435</v>
      </c>
      <c r="P1775" s="35" t="s">
        <v>455</v>
      </c>
      <c r="Q1775">
        <v>4</v>
      </c>
      <c r="R1775">
        <v>49</v>
      </c>
      <c r="S1775" s="20" t="s">
        <v>27</v>
      </c>
      <c r="T1775" t="s">
        <v>533</v>
      </c>
      <c r="U1775">
        <v>7</v>
      </c>
      <c r="V1775">
        <v>7</v>
      </c>
      <c r="W1775">
        <v>8</v>
      </c>
      <c r="AA1775">
        <v>1137</v>
      </c>
      <c r="AB1775" t="s">
        <v>23</v>
      </c>
    </row>
    <row r="1776" spans="1:28" hidden="1" x14ac:dyDescent="0.25">
      <c r="A1776" s="21" t="s">
        <v>1</v>
      </c>
      <c r="B1776" s="16" t="s">
        <v>25</v>
      </c>
      <c r="C1776">
        <v>11</v>
      </c>
      <c r="D1776">
        <v>7</v>
      </c>
      <c r="E1776" s="29" t="str">
        <f>VLOOKUP(U1776, method!$A$1:$B$15, 2, 0)</f>
        <v>留後</v>
      </c>
      <c r="F1776">
        <v>8</v>
      </c>
      <c r="G1776">
        <v>124</v>
      </c>
      <c r="H1776" s="44">
        <v>1200</v>
      </c>
      <c r="I1776" s="19" t="s">
        <v>388</v>
      </c>
      <c r="J1776">
        <v>1</v>
      </c>
      <c r="K1776">
        <v>10.84</v>
      </c>
      <c r="L1776">
        <v>24</v>
      </c>
      <c r="M1776">
        <v>4</v>
      </c>
      <c r="N1776">
        <v>24</v>
      </c>
      <c r="O1776" s="31" t="s">
        <v>451</v>
      </c>
      <c r="P1776" s="35" t="s">
        <v>455</v>
      </c>
      <c r="Q1776">
        <v>4</v>
      </c>
      <c r="R1776">
        <v>49</v>
      </c>
      <c r="S1776" s="20" t="s">
        <v>27</v>
      </c>
      <c r="T1776" t="s">
        <v>529</v>
      </c>
      <c r="U1776">
        <v>12</v>
      </c>
      <c r="V1776">
        <v>12</v>
      </c>
      <c r="W1776">
        <v>7</v>
      </c>
      <c r="AA1776">
        <v>1132</v>
      </c>
      <c r="AB1776" t="s">
        <v>23</v>
      </c>
    </row>
    <row r="1777" spans="1:28" hidden="1" x14ac:dyDescent="0.25">
      <c r="A1777" s="21" t="s">
        <v>1</v>
      </c>
      <c r="B1777" s="16" t="s">
        <v>25</v>
      </c>
      <c r="C1777">
        <v>2.5</v>
      </c>
      <c r="D1777" s="34">
        <v>4</v>
      </c>
      <c r="E1777" s="27" t="str">
        <f>VLOOKUP(U1777, method!$A$1:$B$15, 2, 0)</f>
        <v>中後</v>
      </c>
      <c r="F1777">
        <v>4</v>
      </c>
      <c r="G1777">
        <v>124</v>
      </c>
      <c r="H1777" s="44">
        <v>1200</v>
      </c>
      <c r="I1777" s="18" t="s">
        <v>201</v>
      </c>
      <c r="J1777">
        <v>1</v>
      </c>
      <c r="K1777">
        <v>11.01</v>
      </c>
      <c r="L1777">
        <v>10</v>
      </c>
      <c r="M1777">
        <v>4</v>
      </c>
      <c r="N1777">
        <v>24</v>
      </c>
      <c r="O1777" s="30" t="s">
        <v>445</v>
      </c>
      <c r="P1777" s="35" t="s">
        <v>455</v>
      </c>
      <c r="Q1777">
        <v>4</v>
      </c>
      <c r="R1777">
        <v>49</v>
      </c>
      <c r="S1777" s="20" t="s">
        <v>27</v>
      </c>
      <c r="T1777" s="10" t="s">
        <v>442</v>
      </c>
      <c r="U1777">
        <v>8</v>
      </c>
      <c r="V1777">
        <v>7</v>
      </c>
      <c r="W1777">
        <v>4</v>
      </c>
      <c r="AA1777">
        <v>1137</v>
      </c>
      <c r="AB1777" t="s">
        <v>23</v>
      </c>
    </row>
    <row r="1778" spans="1:28" hidden="1" x14ac:dyDescent="0.25">
      <c r="A1778" s="21" t="s">
        <v>1</v>
      </c>
      <c r="B1778" s="16" t="s">
        <v>25</v>
      </c>
      <c r="C1778">
        <v>3</v>
      </c>
      <c r="D1778" s="33">
        <v>1</v>
      </c>
      <c r="E1778" s="28" t="str">
        <f>VLOOKUP(U1778, method!$A$1:$B$15, 2, 0)</f>
        <v>中前</v>
      </c>
      <c r="F1778">
        <v>1</v>
      </c>
      <c r="G1778">
        <v>117</v>
      </c>
      <c r="H1778" s="44">
        <v>1200</v>
      </c>
      <c r="I1778" s="18" t="s">
        <v>201</v>
      </c>
      <c r="J1778">
        <v>1</v>
      </c>
      <c r="K1778">
        <v>10.58</v>
      </c>
      <c r="L1778">
        <v>27</v>
      </c>
      <c r="M1778">
        <v>3</v>
      </c>
      <c r="N1778">
        <v>24</v>
      </c>
      <c r="O1778" s="31" t="s">
        <v>439</v>
      </c>
      <c r="P1778" s="35" t="s">
        <v>455</v>
      </c>
      <c r="Q1778">
        <v>4</v>
      </c>
      <c r="R1778">
        <v>42</v>
      </c>
      <c r="S1778" s="20" t="s">
        <v>27</v>
      </c>
      <c r="T1778" s="10" t="s">
        <v>552</v>
      </c>
      <c r="U1778">
        <v>4</v>
      </c>
      <c r="V1778">
        <v>4</v>
      </c>
      <c r="W1778">
        <v>1</v>
      </c>
      <c r="AA1778">
        <v>1131</v>
      </c>
      <c r="AB1778" t="s">
        <v>675</v>
      </c>
    </row>
    <row r="1779" spans="1:28" hidden="1" x14ac:dyDescent="0.25">
      <c r="A1779" s="21" t="s">
        <v>1</v>
      </c>
      <c r="B1779" s="16" t="s">
        <v>25</v>
      </c>
      <c r="C1779">
        <v>8.8000000000000007</v>
      </c>
      <c r="D1779" s="34">
        <v>4</v>
      </c>
      <c r="E1779" s="27" t="str">
        <f>VLOOKUP(U1779, method!$A$1:$B$15, 2, 0)</f>
        <v>中後</v>
      </c>
      <c r="F1779">
        <v>5</v>
      </c>
      <c r="G1779">
        <v>120</v>
      </c>
      <c r="H1779" s="44">
        <v>1200</v>
      </c>
      <c r="I1779" s="15" t="s">
        <v>390</v>
      </c>
      <c r="J1779">
        <v>1</v>
      </c>
      <c r="K1779">
        <v>11.14</v>
      </c>
      <c r="L1779">
        <v>13</v>
      </c>
      <c r="M1779">
        <v>3</v>
      </c>
      <c r="N1779">
        <v>24</v>
      </c>
      <c r="O1779" s="31" t="s">
        <v>435</v>
      </c>
      <c r="P1779" s="35" t="s">
        <v>455</v>
      </c>
      <c r="Q1779">
        <v>4</v>
      </c>
      <c r="R1779">
        <v>44</v>
      </c>
      <c r="S1779" s="20" t="s">
        <v>27</v>
      </c>
      <c r="T1779">
        <v>3</v>
      </c>
      <c r="U1779">
        <v>9</v>
      </c>
      <c r="V1779">
        <v>9</v>
      </c>
      <c r="W1779">
        <v>4</v>
      </c>
      <c r="AA1779">
        <v>1142</v>
      </c>
      <c r="AB1779" t="s">
        <v>30</v>
      </c>
    </row>
    <row r="1780" spans="1:28" hidden="1" x14ac:dyDescent="0.25">
      <c r="A1780" s="21" t="s">
        <v>1</v>
      </c>
      <c r="B1780" s="16" t="s">
        <v>25</v>
      </c>
      <c r="C1780">
        <v>9.8000000000000007</v>
      </c>
      <c r="D1780">
        <v>7</v>
      </c>
      <c r="E1780" s="26" t="str">
        <f>VLOOKUP(U1780, method!$A$1:$B$15, 2, 0)</f>
        <v>放頭</v>
      </c>
      <c r="F1780">
        <v>11</v>
      </c>
      <c r="G1780">
        <v>122</v>
      </c>
      <c r="H1780" s="44">
        <v>1200</v>
      </c>
      <c r="I1780" s="18" t="s">
        <v>12</v>
      </c>
      <c r="J1780">
        <v>1</v>
      </c>
      <c r="K1780">
        <v>10.5</v>
      </c>
      <c r="L1780">
        <v>25</v>
      </c>
      <c r="M1780">
        <v>2</v>
      </c>
      <c r="N1780">
        <v>24</v>
      </c>
      <c r="O1780" t="s">
        <v>491</v>
      </c>
      <c r="P1780" s="35" t="s">
        <v>455</v>
      </c>
      <c r="Q1780">
        <v>4</v>
      </c>
      <c r="R1780">
        <v>46</v>
      </c>
      <c r="S1780" s="20" t="s">
        <v>27</v>
      </c>
      <c r="T1780" t="s">
        <v>495</v>
      </c>
      <c r="U1780">
        <v>1</v>
      </c>
      <c r="V1780">
        <v>1</v>
      </c>
      <c r="W1780">
        <v>7</v>
      </c>
      <c r="AA1780">
        <v>1143</v>
      </c>
      <c r="AB1780" t="s">
        <v>30</v>
      </c>
    </row>
    <row r="1781" spans="1:28" hidden="1" x14ac:dyDescent="0.25">
      <c r="A1781" s="21" t="s">
        <v>1</v>
      </c>
      <c r="B1781" s="16" t="s">
        <v>25</v>
      </c>
      <c r="C1781">
        <v>16</v>
      </c>
      <c r="D1781">
        <v>9</v>
      </c>
      <c r="E1781" s="27" t="str">
        <f>VLOOKUP(U1781, method!$A$1:$B$15, 2, 0)</f>
        <v>中後</v>
      </c>
      <c r="F1781">
        <v>2</v>
      </c>
      <c r="G1781">
        <v>124</v>
      </c>
      <c r="H1781" s="46">
        <v>1400</v>
      </c>
      <c r="I1781" s="23" t="s">
        <v>394</v>
      </c>
      <c r="J1781">
        <v>1</v>
      </c>
      <c r="K1781">
        <v>23.59</v>
      </c>
      <c r="L1781">
        <v>12</v>
      </c>
      <c r="M1781">
        <v>2</v>
      </c>
      <c r="N1781">
        <v>24</v>
      </c>
      <c r="O1781" t="s">
        <v>545</v>
      </c>
      <c r="P1781" s="35" t="s">
        <v>455</v>
      </c>
      <c r="Q1781">
        <v>4</v>
      </c>
      <c r="R1781">
        <v>48</v>
      </c>
      <c r="S1781" s="20" t="s">
        <v>27</v>
      </c>
      <c r="T1781" t="s">
        <v>637</v>
      </c>
      <c r="U1781">
        <v>8</v>
      </c>
      <c r="V1781">
        <v>6</v>
      </c>
      <c r="W1781">
        <v>10</v>
      </c>
      <c r="X1781">
        <v>9</v>
      </c>
      <c r="AA1781">
        <v>1135</v>
      </c>
      <c r="AB1781" t="s">
        <v>30</v>
      </c>
    </row>
    <row r="1782" spans="1:28" hidden="1" x14ac:dyDescent="0.25">
      <c r="A1782" s="21" t="s">
        <v>1</v>
      </c>
      <c r="B1782" s="16" t="s">
        <v>25</v>
      </c>
      <c r="C1782">
        <v>37</v>
      </c>
      <c r="D1782" s="34">
        <v>4</v>
      </c>
      <c r="E1782" s="29" t="str">
        <f>VLOOKUP(U1782, method!$A$1:$B$15, 2, 0)</f>
        <v>留後</v>
      </c>
      <c r="F1782">
        <v>4</v>
      </c>
      <c r="G1782">
        <v>125</v>
      </c>
      <c r="H1782" s="44">
        <v>1200</v>
      </c>
      <c r="I1782" s="23" t="s">
        <v>394</v>
      </c>
      <c r="J1782">
        <v>1</v>
      </c>
      <c r="K1782">
        <v>10.33</v>
      </c>
      <c r="L1782">
        <v>28</v>
      </c>
      <c r="M1782">
        <v>1</v>
      </c>
      <c r="N1782">
        <v>24</v>
      </c>
      <c r="O1782" t="s">
        <v>491</v>
      </c>
      <c r="P1782" s="35" t="s">
        <v>455</v>
      </c>
      <c r="Q1782">
        <v>4</v>
      </c>
      <c r="R1782">
        <v>50</v>
      </c>
      <c r="S1782" s="20" t="s">
        <v>27</v>
      </c>
      <c r="T1782" t="s">
        <v>456</v>
      </c>
      <c r="U1782">
        <v>11</v>
      </c>
      <c r="V1782">
        <v>10</v>
      </c>
      <c r="W1782">
        <v>4</v>
      </c>
      <c r="AA1782">
        <v>1139</v>
      </c>
      <c r="AB1782" t="s">
        <v>30</v>
      </c>
    </row>
    <row r="1783" spans="1:28" hidden="1" x14ac:dyDescent="0.25">
      <c r="A1783" s="21" t="s">
        <v>1</v>
      </c>
      <c r="B1783" s="16" t="s">
        <v>25</v>
      </c>
      <c r="C1783">
        <v>31</v>
      </c>
      <c r="D1783">
        <v>11</v>
      </c>
      <c r="E1783" s="28" t="str">
        <f>VLOOKUP(U1783, method!$A$1:$B$15, 2, 0)</f>
        <v>中前</v>
      </c>
      <c r="F1783">
        <v>4</v>
      </c>
      <c r="G1783">
        <v>123</v>
      </c>
      <c r="H1783" s="46">
        <v>1400</v>
      </c>
      <c r="I1783" s="17" t="s">
        <v>512</v>
      </c>
      <c r="J1783">
        <v>1</v>
      </c>
      <c r="K1783">
        <v>23.94</v>
      </c>
      <c r="L1783">
        <v>13</v>
      </c>
      <c r="M1783">
        <v>1</v>
      </c>
      <c r="N1783">
        <v>24</v>
      </c>
      <c r="O1783" t="s">
        <v>631</v>
      </c>
      <c r="P1783" s="35" t="s">
        <v>455</v>
      </c>
      <c r="Q1783">
        <v>4</v>
      </c>
      <c r="R1783">
        <v>52</v>
      </c>
      <c r="S1783" s="20" t="s">
        <v>27</v>
      </c>
      <c r="T1783" t="s">
        <v>465</v>
      </c>
      <c r="U1783">
        <v>4</v>
      </c>
      <c r="V1783">
        <v>5</v>
      </c>
      <c r="W1783">
        <v>5</v>
      </c>
      <c r="X1783">
        <v>11</v>
      </c>
      <c r="AA1783">
        <v>1142</v>
      </c>
      <c r="AB1783" t="s">
        <v>30</v>
      </c>
    </row>
    <row r="1784" spans="1:28" hidden="1" x14ac:dyDescent="0.25">
      <c r="A1784" s="21" t="s">
        <v>1</v>
      </c>
      <c r="B1784" s="16" t="s">
        <v>25</v>
      </c>
      <c r="C1784">
        <v>13</v>
      </c>
      <c r="D1784">
        <v>8</v>
      </c>
      <c r="E1784" s="27" t="str">
        <f>VLOOKUP(U1784, method!$A$1:$B$15, 2, 0)</f>
        <v>中後</v>
      </c>
      <c r="F1784">
        <v>5</v>
      </c>
      <c r="G1784">
        <v>129</v>
      </c>
      <c r="H1784" s="44">
        <v>1200</v>
      </c>
      <c r="I1784" s="15" t="s">
        <v>391</v>
      </c>
      <c r="J1784">
        <v>1</v>
      </c>
      <c r="K1784">
        <v>10.78</v>
      </c>
      <c r="L1784">
        <v>29</v>
      </c>
      <c r="M1784">
        <v>12</v>
      </c>
      <c r="N1784">
        <v>23</v>
      </c>
      <c r="O1784" s="31" t="s">
        <v>451</v>
      </c>
      <c r="P1784" s="35" t="s">
        <v>455</v>
      </c>
      <c r="Q1784">
        <v>4</v>
      </c>
      <c r="R1784">
        <v>54</v>
      </c>
      <c r="S1784" s="20" t="s">
        <v>27</v>
      </c>
      <c r="T1784" t="s">
        <v>480</v>
      </c>
      <c r="U1784">
        <v>9</v>
      </c>
      <c r="V1784">
        <v>8</v>
      </c>
      <c r="W1784">
        <v>8</v>
      </c>
      <c r="AA1784">
        <v>1141</v>
      </c>
      <c r="AB1784" t="s">
        <v>30</v>
      </c>
    </row>
    <row r="1785" spans="1:28" hidden="1" x14ac:dyDescent="0.25">
      <c r="A1785" s="21" t="s">
        <v>1</v>
      </c>
      <c r="B1785" s="16" t="s">
        <v>25</v>
      </c>
      <c r="C1785">
        <v>16</v>
      </c>
      <c r="D1785">
        <v>7</v>
      </c>
      <c r="E1785" s="28" t="str">
        <f>VLOOKUP(U1785, method!$A$1:$B$15, 2, 0)</f>
        <v>中前</v>
      </c>
      <c r="F1785">
        <v>2</v>
      </c>
      <c r="G1785">
        <v>128</v>
      </c>
      <c r="H1785" s="44">
        <v>1200</v>
      </c>
      <c r="I1785" s="17" t="s">
        <v>512</v>
      </c>
      <c r="J1785">
        <v>1</v>
      </c>
      <c r="K1785">
        <v>11.25</v>
      </c>
      <c r="L1785">
        <v>20</v>
      </c>
      <c r="M1785">
        <v>12</v>
      </c>
      <c r="N1785">
        <v>23</v>
      </c>
      <c r="O1785" s="31" t="s">
        <v>435</v>
      </c>
      <c r="P1785" s="35" t="s">
        <v>455</v>
      </c>
      <c r="Q1785">
        <v>4</v>
      </c>
      <c r="R1785">
        <v>56</v>
      </c>
      <c r="S1785" s="20" t="s">
        <v>27</v>
      </c>
      <c r="T1785" t="s">
        <v>536</v>
      </c>
      <c r="U1785">
        <v>6</v>
      </c>
      <c r="V1785">
        <v>6</v>
      </c>
      <c r="W1785">
        <v>7</v>
      </c>
      <c r="AA1785">
        <v>1147</v>
      </c>
      <c r="AB1785" t="s">
        <v>30</v>
      </c>
    </row>
    <row r="1786" spans="1:28" hidden="1" x14ac:dyDescent="0.25">
      <c r="A1786" s="21" t="s">
        <v>1</v>
      </c>
      <c r="B1786" s="16" t="s">
        <v>25</v>
      </c>
      <c r="C1786">
        <v>33</v>
      </c>
      <c r="D1786">
        <v>6</v>
      </c>
      <c r="E1786" s="29" t="str">
        <f>VLOOKUP(U1786, method!$A$1:$B$15, 2, 0)</f>
        <v>留後</v>
      </c>
      <c r="F1786">
        <v>8</v>
      </c>
      <c r="G1786">
        <v>127</v>
      </c>
      <c r="H1786" s="44">
        <v>1200</v>
      </c>
      <c r="I1786" s="17" t="s">
        <v>512</v>
      </c>
      <c r="J1786">
        <v>1</v>
      </c>
      <c r="K1786">
        <v>10.48</v>
      </c>
      <c r="L1786">
        <v>29</v>
      </c>
      <c r="M1786">
        <v>11</v>
      </c>
      <c r="N1786">
        <v>23</v>
      </c>
      <c r="O1786" s="31" t="s">
        <v>451</v>
      </c>
      <c r="P1786" s="35" t="s">
        <v>455</v>
      </c>
      <c r="Q1786">
        <v>4</v>
      </c>
      <c r="R1786">
        <v>57</v>
      </c>
      <c r="S1786" s="20" t="s">
        <v>27</v>
      </c>
      <c r="T1786" s="10">
        <v>2</v>
      </c>
      <c r="U1786">
        <v>11</v>
      </c>
      <c r="V1786">
        <v>11</v>
      </c>
      <c r="W1786">
        <v>6</v>
      </c>
      <c r="AA1786">
        <v>1142</v>
      </c>
      <c r="AB1786" t="s">
        <v>30</v>
      </c>
    </row>
    <row r="1787" spans="1:28" hidden="1" x14ac:dyDescent="0.25">
      <c r="A1787" s="21" t="s">
        <v>1</v>
      </c>
      <c r="B1787" s="16" t="s">
        <v>25</v>
      </c>
      <c r="C1787">
        <v>80</v>
      </c>
      <c r="D1787" s="34">
        <v>5</v>
      </c>
      <c r="E1787" s="29" t="str">
        <f>VLOOKUP(U1787, method!$A$1:$B$15, 2, 0)</f>
        <v>留後</v>
      </c>
      <c r="F1787">
        <v>5</v>
      </c>
      <c r="G1787">
        <v>129</v>
      </c>
      <c r="H1787" s="44">
        <v>1200</v>
      </c>
      <c r="I1787" s="17" t="s">
        <v>512</v>
      </c>
      <c r="J1787">
        <v>1</v>
      </c>
      <c r="K1787">
        <v>10.59</v>
      </c>
      <c r="L1787">
        <v>15</v>
      </c>
      <c r="M1787">
        <v>11</v>
      </c>
      <c r="N1787">
        <v>23</v>
      </c>
      <c r="O1787" s="30" t="s">
        <v>445</v>
      </c>
      <c r="P1787" s="35" t="s">
        <v>455</v>
      </c>
      <c r="Q1787">
        <v>4</v>
      </c>
      <c r="R1787">
        <v>59</v>
      </c>
      <c r="S1787" s="20" t="s">
        <v>27</v>
      </c>
      <c r="T1787" t="s">
        <v>519</v>
      </c>
      <c r="U1787">
        <v>11</v>
      </c>
      <c r="V1787">
        <v>9</v>
      </c>
      <c r="W1787">
        <v>5</v>
      </c>
      <c r="AA1787">
        <v>1139</v>
      </c>
      <c r="AB1787" t="s">
        <v>30</v>
      </c>
    </row>
    <row r="1788" spans="1:28" hidden="1" x14ac:dyDescent="0.25">
      <c r="A1788" s="21" t="s">
        <v>1</v>
      </c>
      <c r="B1788" s="16" t="s">
        <v>25</v>
      </c>
      <c r="C1788">
        <v>117</v>
      </c>
      <c r="D1788">
        <v>12</v>
      </c>
      <c r="E1788" s="29" t="str">
        <f>VLOOKUP(U1788, method!$A$1:$B$15, 2, 0)</f>
        <v>留後</v>
      </c>
      <c r="F1788">
        <v>1</v>
      </c>
      <c r="G1788">
        <v>116</v>
      </c>
      <c r="H1788" s="46">
        <v>1000</v>
      </c>
      <c r="I1788" s="23" t="s">
        <v>39</v>
      </c>
      <c r="J1788">
        <v>1</v>
      </c>
      <c r="K1788">
        <v>3.22</v>
      </c>
      <c r="L1788">
        <v>12</v>
      </c>
      <c r="M1788">
        <v>7</v>
      </c>
      <c r="N1788">
        <v>23</v>
      </c>
      <c r="O1788" s="30" t="s">
        <v>445</v>
      </c>
      <c r="P1788" s="35" t="s">
        <v>436</v>
      </c>
      <c r="Q1788">
        <v>3</v>
      </c>
      <c r="R1788">
        <v>63</v>
      </c>
      <c r="S1788" s="20" t="s">
        <v>27</v>
      </c>
      <c r="T1788">
        <v>40</v>
      </c>
      <c r="U1788">
        <v>12</v>
      </c>
      <c r="V1788">
        <v>12</v>
      </c>
      <c r="W1788">
        <v>12</v>
      </c>
      <c r="AA1788">
        <v>1109</v>
      </c>
      <c r="AB1788" t="s">
        <v>30</v>
      </c>
    </row>
    <row r="1789" spans="1:28" hidden="1" x14ac:dyDescent="0.25">
      <c r="A1789" s="21" t="s">
        <v>1</v>
      </c>
      <c r="B1789" s="16" t="s">
        <v>25</v>
      </c>
      <c r="C1789">
        <v>190</v>
      </c>
      <c r="D1789">
        <v>13</v>
      </c>
      <c r="E1789" s="27" t="str">
        <f>VLOOKUP(U1789, method!$A$1:$B$15, 2, 0)</f>
        <v>中後</v>
      </c>
      <c r="F1789">
        <v>3</v>
      </c>
      <c r="G1789">
        <v>121</v>
      </c>
      <c r="H1789" s="46">
        <v>1000</v>
      </c>
      <c r="I1789" s="16" t="s">
        <v>71</v>
      </c>
      <c r="J1789">
        <v>0</v>
      </c>
      <c r="K1789">
        <v>59.23</v>
      </c>
      <c r="L1789">
        <v>1</v>
      </c>
      <c r="M1789">
        <v>1</v>
      </c>
      <c r="N1789">
        <v>23</v>
      </c>
      <c r="O1789" t="s">
        <v>532</v>
      </c>
      <c r="P1789" s="35" t="s">
        <v>455</v>
      </c>
      <c r="Q1789">
        <v>3</v>
      </c>
      <c r="R1789">
        <v>65</v>
      </c>
      <c r="S1789" s="20" t="s">
        <v>27</v>
      </c>
      <c r="T1789">
        <v>13</v>
      </c>
      <c r="U1789">
        <v>8</v>
      </c>
      <c r="V1789">
        <v>12</v>
      </c>
      <c r="W1789">
        <v>13</v>
      </c>
      <c r="AA1789">
        <v>1132</v>
      </c>
      <c r="AB1789" t="s">
        <v>30</v>
      </c>
    </row>
    <row r="1790" spans="1:28" hidden="1" x14ac:dyDescent="0.25">
      <c r="A1790" s="21" t="s">
        <v>1</v>
      </c>
      <c r="B1790" s="16" t="s">
        <v>25</v>
      </c>
      <c r="C1790">
        <v>47</v>
      </c>
      <c r="D1790">
        <v>11</v>
      </c>
      <c r="E1790" s="28" t="str">
        <f>VLOOKUP(U1790, method!$A$1:$B$15, 2, 0)</f>
        <v>中前</v>
      </c>
      <c r="F1790">
        <v>3</v>
      </c>
      <c r="G1790">
        <v>121</v>
      </c>
      <c r="H1790" s="46">
        <v>1000</v>
      </c>
      <c r="I1790" s="16" t="s">
        <v>71</v>
      </c>
      <c r="J1790">
        <v>0</v>
      </c>
      <c r="K1790">
        <v>58.08</v>
      </c>
      <c r="L1790">
        <v>4</v>
      </c>
      <c r="M1790">
        <v>12</v>
      </c>
      <c r="N1790">
        <v>22</v>
      </c>
      <c r="O1790" t="s">
        <v>631</v>
      </c>
      <c r="P1790" s="35" t="s">
        <v>436</v>
      </c>
      <c r="Q1790">
        <v>3</v>
      </c>
      <c r="R1790">
        <v>65</v>
      </c>
      <c r="S1790" s="20" t="s">
        <v>27</v>
      </c>
      <c r="T1790" t="s">
        <v>508</v>
      </c>
      <c r="U1790">
        <v>6</v>
      </c>
      <c r="V1790">
        <v>8</v>
      </c>
      <c r="W1790">
        <v>11</v>
      </c>
      <c r="AA1790">
        <v>1128</v>
      </c>
      <c r="AB1790" t="s">
        <v>875</v>
      </c>
    </row>
    <row r="1791" spans="1:28" hidden="1" x14ac:dyDescent="0.25">
      <c r="A1791" s="21" t="s">
        <v>1</v>
      </c>
      <c r="B1791" s="17" t="s">
        <v>32</v>
      </c>
      <c r="C1791">
        <v>12</v>
      </c>
      <c r="D1791">
        <v>8</v>
      </c>
      <c r="E1791" s="28" t="str">
        <f>VLOOKUP(U1791, method!$A$1:$B$15, 2, 0)</f>
        <v>中前</v>
      </c>
      <c r="F1791">
        <v>11</v>
      </c>
      <c r="G1791">
        <v>134</v>
      </c>
      <c r="H1791" s="46">
        <v>1000</v>
      </c>
      <c r="I1791" s="22" t="s">
        <v>33</v>
      </c>
      <c r="J1791">
        <v>0</v>
      </c>
      <c r="K1791">
        <v>58.01</v>
      </c>
      <c r="L1791">
        <v>22</v>
      </c>
      <c r="M1791">
        <v>1</v>
      </c>
      <c r="N1791">
        <v>25</v>
      </c>
      <c r="O1791" s="31" t="s">
        <v>435</v>
      </c>
      <c r="P1791" s="35" t="s">
        <v>455</v>
      </c>
      <c r="Q1791">
        <v>5</v>
      </c>
      <c r="R1791">
        <v>38</v>
      </c>
      <c r="S1791" s="18" t="s">
        <v>188</v>
      </c>
      <c r="T1791" t="s">
        <v>664</v>
      </c>
      <c r="U1791">
        <v>4</v>
      </c>
      <c r="V1791">
        <v>2</v>
      </c>
      <c r="W1791">
        <v>8</v>
      </c>
      <c r="AA1791">
        <v>1188</v>
      </c>
      <c r="AB1791" t="s">
        <v>30</v>
      </c>
    </row>
    <row r="1792" spans="1:28" hidden="1" x14ac:dyDescent="0.25">
      <c r="A1792" s="21" t="s">
        <v>1</v>
      </c>
      <c r="B1792" s="17" t="s">
        <v>32</v>
      </c>
      <c r="C1792">
        <v>25</v>
      </c>
      <c r="D1792">
        <v>12</v>
      </c>
      <c r="E1792" s="28" t="str">
        <f>VLOOKUP(U1792, method!$A$1:$B$15, 2, 0)</f>
        <v>中前</v>
      </c>
      <c r="F1792">
        <v>8</v>
      </c>
      <c r="G1792">
        <v>115</v>
      </c>
      <c r="H1792" s="44">
        <v>1200</v>
      </c>
      <c r="I1792" s="15" t="s">
        <v>390</v>
      </c>
      <c r="J1792">
        <v>1</v>
      </c>
      <c r="K1792">
        <v>10.17</v>
      </c>
      <c r="L1792">
        <v>29</v>
      </c>
      <c r="M1792">
        <v>12</v>
      </c>
      <c r="N1792">
        <v>24</v>
      </c>
      <c r="O1792" t="s">
        <v>469</v>
      </c>
      <c r="P1792" s="35" t="s">
        <v>455</v>
      </c>
      <c r="Q1792">
        <v>4</v>
      </c>
      <c r="R1792">
        <v>40</v>
      </c>
      <c r="S1792" s="18" t="s">
        <v>188</v>
      </c>
      <c r="T1792" t="s">
        <v>533</v>
      </c>
      <c r="U1792">
        <v>6</v>
      </c>
      <c r="V1792">
        <v>6</v>
      </c>
      <c r="W1792">
        <v>12</v>
      </c>
      <c r="AA1792">
        <v>1165</v>
      </c>
      <c r="AB1792" t="s">
        <v>30</v>
      </c>
    </row>
    <row r="1793" spans="1:28" hidden="1" x14ac:dyDescent="0.25">
      <c r="A1793" s="21" t="s">
        <v>1</v>
      </c>
      <c r="B1793" s="17" t="s">
        <v>32</v>
      </c>
      <c r="C1793">
        <v>9</v>
      </c>
      <c r="D1793" s="34">
        <v>5</v>
      </c>
      <c r="E1793" s="27" t="str">
        <f>VLOOKUP(U1793, method!$A$1:$B$15, 2, 0)</f>
        <v>中後</v>
      </c>
      <c r="F1793">
        <v>8</v>
      </c>
      <c r="G1793">
        <v>135</v>
      </c>
      <c r="H1793" s="46">
        <v>1000</v>
      </c>
      <c r="I1793" s="17" t="s">
        <v>399</v>
      </c>
      <c r="J1793">
        <v>0</v>
      </c>
      <c r="K1793">
        <v>57.73</v>
      </c>
      <c r="L1793">
        <v>11</v>
      </c>
      <c r="M1793">
        <v>12</v>
      </c>
      <c r="N1793">
        <v>24</v>
      </c>
      <c r="O1793" s="30" t="s">
        <v>445</v>
      </c>
      <c r="P1793" s="35" t="s">
        <v>455</v>
      </c>
      <c r="Q1793">
        <v>5</v>
      </c>
      <c r="R1793">
        <v>40</v>
      </c>
      <c r="S1793" s="18" t="s">
        <v>188</v>
      </c>
      <c r="T1793" s="10" t="s">
        <v>597</v>
      </c>
      <c r="U1793">
        <v>8</v>
      </c>
      <c r="V1793">
        <v>6</v>
      </c>
      <c r="W1793">
        <v>5</v>
      </c>
      <c r="AA1793">
        <v>1176</v>
      </c>
      <c r="AB1793" t="s">
        <v>30</v>
      </c>
    </row>
    <row r="1794" spans="1:28" hidden="1" x14ac:dyDescent="0.25">
      <c r="A1794" s="21" t="s">
        <v>1</v>
      </c>
      <c r="B1794" s="17" t="s">
        <v>32</v>
      </c>
      <c r="C1794">
        <v>8.6999999999999993</v>
      </c>
      <c r="D1794">
        <v>7</v>
      </c>
      <c r="E1794" s="28" t="str">
        <f>VLOOKUP(U1794, method!$A$1:$B$15, 2, 0)</f>
        <v>中前</v>
      </c>
      <c r="F1794">
        <v>10</v>
      </c>
      <c r="G1794">
        <v>106</v>
      </c>
      <c r="H1794" s="46">
        <v>1000</v>
      </c>
      <c r="I1794" s="22" t="s">
        <v>833</v>
      </c>
      <c r="J1794">
        <v>0</v>
      </c>
      <c r="K1794">
        <v>57.37</v>
      </c>
      <c r="L1794">
        <v>24</v>
      </c>
      <c r="M1794">
        <v>11</v>
      </c>
      <c r="N1794">
        <v>24</v>
      </c>
      <c r="O1794" t="s">
        <v>532</v>
      </c>
      <c r="P1794" s="35" t="s">
        <v>455</v>
      </c>
      <c r="Q1794">
        <v>4</v>
      </c>
      <c r="R1794">
        <v>40</v>
      </c>
      <c r="S1794" s="18" t="s">
        <v>188</v>
      </c>
      <c r="T1794" t="s">
        <v>536</v>
      </c>
      <c r="U1794">
        <v>7</v>
      </c>
      <c r="V1794">
        <v>4</v>
      </c>
      <c r="W1794">
        <v>7</v>
      </c>
      <c r="AA1794">
        <v>1185</v>
      </c>
      <c r="AB1794" t="s">
        <v>30</v>
      </c>
    </row>
    <row r="1795" spans="1:28" hidden="1" x14ac:dyDescent="0.25">
      <c r="A1795" s="21" t="s">
        <v>1</v>
      </c>
      <c r="B1795" s="17" t="s">
        <v>32</v>
      </c>
      <c r="C1795">
        <v>8.6</v>
      </c>
      <c r="D1795" s="33">
        <v>2</v>
      </c>
      <c r="E1795" s="28" t="str">
        <f>VLOOKUP(U1795, method!$A$1:$B$15, 2, 0)</f>
        <v>中前</v>
      </c>
      <c r="F1795">
        <v>7</v>
      </c>
      <c r="G1795">
        <v>134</v>
      </c>
      <c r="H1795" s="46">
        <v>1000</v>
      </c>
      <c r="I1795" s="22" t="s">
        <v>33</v>
      </c>
      <c r="J1795">
        <v>0</v>
      </c>
      <c r="K1795">
        <v>57.65</v>
      </c>
      <c r="L1795">
        <v>30</v>
      </c>
      <c r="M1795">
        <v>10</v>
      </c>
      <c r="N1795">
        <v>24</v>
      </c>
      <c r="O1795" s="31" t="s">
        <v>451</v>
      </c>
      <c r="P1795" s="35" t="s">
        <v>455</v>
      </c>
      <c r="Q1795">
        <v>5</v>
      </c>
      <c r="R1795">
        <v>39</v>
      </c>
      <c r="S1795" s="18" t="s">
        <v>188</v>
      </c>
      <c r="T1795" s="10" t="s">
        <v>597</v>
      </c>
      <c r="U1795">
        <v>6</v>
      </c>
      <c r="V1795">
        <v>5</v>
      </c>
      <c r="W1795">
        <v>2</v>
      </c>
      <c r="AA1795">
        <v>1183</v>
      </c>
      <c r="AB1795" t="s">
        <v>237</v>
      </c>
    </row>
    <row r="1796" spans="1:28" hidden="1" x14ac:dyDescent="0.25">
      <c r="A1796" s="21" t="s">
        <v>1</v>
      </c>
      <c r="B1796" s="17" t="s">
        <v>32</v>
      </c>
      <c r="C1796">
        <v>5.0999999999999996</v>
      </c>
      <c r="D1796" s="34">
        <v>4</v>
      </c>
      <c r="E1796" s="26" t="str">
        <f>VLOOKUP(U1796, method!$A$1:$B$15, 2, 0)</f>
        <v>放頭</v>
      </c>
      <c r="F1796">
        <v>7</v>
      </c>
      <c r="G1796">
        <v>133</v>
      </c>
      <c r="H1796" s="44">
        <v>1200</v>
      </c>
      <c r="I1796" s="18" t="s">
        <v>12</v>
      </c>
      <c r="J1796">
        <v>1</v>
      </c>
      <c r="K1796">
        <v>10.9</v>
      </c>
      <c r="L1796">
        <v>25</v>
      </c>
      <c r="M1796">
        <v>9</v>
      </c>
      <c r="N1796">
        <v>24</v>
      </c>
      <c r="O1796" s="31" t="s">
        <v>435</v>
      </c>
      <c r="P1796" s="35" t="s">
        <v>455</v>
      </c>
      <c r="Q1796">
        <v>5</v>
      </c>
      <c r="R1796">
        <v>39</v>
      </c>
      <c r="S1796" s="18" t="s">
        <v>188</v>
      </c>
      <c r="T1796" s="10">
        <v>2</v>
      </c>
      <c r="U1796">
        <v>2</v>
      </c>
      <c r="V1796">
        <v>2</v>
      </c>
      <c r="W1796">
        <v>4</v>
      </c>
      <c r="AA1796">
        <v>1182</v>
      </c>
      <c r="AB1796" t="s">
        <v>16</v>
      </c>
    </row>
    <row r="1797" spans="1:28" hidden="1" x14ac:dyDescent="0.25">
      <c r="A1797" s="21" t="s">
        <v>1</v>
      </c>
      <c r="B1797" s="17" t="s">
        <v>32</v>
      </c>
      <c r="C1797">
        <v>18</v>
      </c>
      <c r="D1797">
        <v>8</v>
      </c>
      <c r="E1797" s="28" t="str">
        <f>VLOOKUP(U1797, method!$A$1:$B$15, 2, 0)</f>
        <v>中前</v>
      </c>
      <c r="F1797">
        <v>3</v>
      </c>
      <c r="G1797">
        <v>118</v>
      </c>
      <c r="H1797" s="44">
        <v>1200</v>
      </c>
      <c r="I1797" s="25" t="s">
        <v>120</v>
      </c>
      <c r="J1797">
        <v>1</v>
      </c>
      <c r="K1797">
        <v>10.59</v>
      </c>
      <c r="L1797">
        <v>26</v>
      </c>
      <c r="M1797">
        <v>6</v>
      </c>
      <c r="N1797">
        <v>24</v>
      </c>
      <c r="O1797" s="31" t="s">
        <v>435</v>
      </c>
      <c r="P1797" s="35" t="s">
        <v>455</v>
      </c>
      <c r="Q1797">
        <v>4</v>
      </c>
      <c r="R1797">
        <v>41</v>
      </c>
      <c r="S1797" s="18" t="s">
        <v>188</v>
      </c>
      <c r="T1797" t="s">
        <v>637</v>
      </c>
      <c r="U1797">
        <v>5</v>
      </c>
      <c r="V1797">
        <v>4</v>
      </c>
      <c r="W1797">
        <v>8</v>
      </c>
      <c r="AA1797">
        <v>1177</v>
      </c>
      <c r="AB1797" t="s">
        <v>16</v>
      </c>
    </row>
    <row r="1798" spans="1:28" hidden="1" x14ac:dyDescent="0.25">
      <c r="A1798" s="21" t="s">
        <v>1</v>
      </c>
      <c r="B1798" s="17" t="s">
        <v>32</v>
      </c>
      <c r="C1798">
        <v>12</v>
      </c>
      <c r="D1798">
        <v>6</v>
      </c>
      <c r="E1798" s="28" t="str">
        <f>VLOOKUP(U1798, method!$A$1:$B$15, 2, 0)</f>
        <v>中前</v>
      </c>
      <c r="F1798">
        <v>1</v>
      </c>
      <c r="G1798">
        <v>121</v>
      </c>
      <c r="H1798" s="44">
        <v>1200</v>
      </c>
      <c r="I1798" s="25" t="s">
        <v>120</v>
      </c>
      <c r="J1798">
        <v>1</v>
      </c>
      <c r="K1798">
        <v>11.35</v>
      </c>
      <c r="L1798">
        <v>5</v>
      </c>
      <c r="M1798">
        <v>6</v>
      </c>
      <c r="N1798">
        <v>24</v>
      </c>
      <c r="O1798" s="31" t="s">
        <v>439</v>
      </c>
      <c r="P1798" s="36" t="s">
        <v>440</v>
      </c>
      <c r="Q1798">
        <v>4</v>
      </c>
      <c r="R1798">
        <v>43</v>
      </c>
      <c r="S1798" s="18" t="s">
        <v>188</v>
      </c>
      <c r="T1798">
        <v>4</v>
      </c>
      <c r="U1798">
        <v>5</v>
      </c>
      <c r="V1798">
        <v>6</v>
      </c>
      <c r="W1798">
        <v>6</v>
      </c>
      <c r="AA1798">
        <v>1167</v>
      </c>
      <c r="AB1798" t="s">
        <v>915</v>
      </c>
    </row>
    <row r="1799" spans="1:28" hidden="1" x14ac:dyDescent="0.25">
      <c r="A1799" s="21" t="s">
        <v>1</v>
      </c>
      <c r="B1799" s="17" t="s">
        <v>32</v>
      </c>
      <c r="C1799">
        <v>8.4</v>
      </c>
      <c r="D1799">
        <v>10</v>
      </c>
      <c r="E1799" s="27" t="str">
        <f>VLOOKUP(U1799, method!$A$1:$B$15, 2, 0)</f>
        <v>中後</v>
      </c>
      <c r="F1799">
        <v>7</v>
      </c>
      <c r="G1799">
        <v>120</v>
      </c>
      <c r="H1799" s="44">
        <v>1200</v>
      </c>
      <c r="I1799" s="25" t="s">
        <v>120</v>
      </c>
      <c r="J1799">
        <v>1</v>
      </c>
      <c r="K1799">
        <v>12.36</v>
      </c>
      <c r="L1799">
        <v>8</v>
      </c>
      <c r="M1799">
        <v>5</v>
      </c>
      <c r="N1799">
        <v>24</v>
      </c>
      <c r="O1799" s="30" t="s">
        <v>445</v>
      </c>
      <c r="P1799" s="35" t="s">
        <v>455</v>
      </c>
      <c r="Q1799">
        <v>4</v>
      </c>
      <c r="R1799">
        <v>45</v>
      </c>
      <c r="S1799" s="18" t="s">
        <v>188</v>
      </c>
      <c r="T1799" t="s">
        <v>562</v>
      </c>
      <c r="U1799">
        <v>10</v>
      </c>
      <c r="V1799">
        <v>9</v>
      </c>
      <c r="W1799">
        <v>10</v>
      </c>
      <c r="AA1799">
        <v>1145</v>
      </c>
      <c r="AB1799" t="s">
        <v>113</v>
      </c>
    </row>
    <row r="1800" spans="1:28" hidden="1" x14ac:dyDescent="0.25">
      <c r="A1800" s="21" t="s">
        <v>1</v>
      </c>
      <c r="B1800" s="17" t="s">
        <v>32</v>
      </c>
      <c r="C1800">
        <v>6.9</v>
      </c>
      <c r="D1800" s="34">
        <v>4</v>
      </c>
      <c r="E1800" s="28" t="str">
        <f>VLOOKUP(U1800, method!$A$1:$B$15, 2, 0)</f>
        <v>中前</v>
      </c>
      <c r="F1800">
        <v>8</v>
      </c>
      <c r="G1800">
        <v>121</v>
      </c>
      <c r="H1800" s="44">
        <v>1200</v>
      </c>
      <c r="I1800" s="25" t="s">
        <v>120</v>
      </c>
      <c r="J1800">
        <v>1</v>
      </c>
      <c r="K1800">
        <v>11.18</v>
      </c>
      <c r="L1800">
        <v>17</v>
      </c>
      <c r="M1800">
        <v>4</v>
      </c>
      <c r="N1800">
        <v>24</v>
      </c>
      <c r="O1800" s="31" t="s">
        <v>435</v>
      </c>
      <c r="P1800" s="35" t="s">
        <v>455</v>
      </c>
      <c r="Q1800">
        <v>4</v>
      </c>
      <c r="R1800">
        <v>46</v>
      </c>
      <c r="S1800" s="18" t="s">
        <v>188</v>
      </c>
      <c r="T1800">
        <v>3</v>
      </c>
      <c r="U1800">
        <v>4</v>
      </c>
      <c r="V1800">
        <v>3</v>
      </c>
      <c r="W1800">
        <v>4</v>
      </c>
      <c r="AA1800">
        <v>1172</v>
      </c>
      <c r="AB1800" t="s">
        <v>321</v>
      </c>
    </row>
    <row r="1801" spans="1:28" hidden="1" x14ac:dyDescent="0.25">
      <c r="A1801" s="21" t="s">
        <v>1</v>
      </c>
      <c r="B1801" s="17" t="s">
        <v>32</v>
      </c>
      <c r="C1801">
        <v>4</v>
      </c>
      <c r="D1801" s="33">
        <v>3</v>
      </c>
      <c r="E1801" s="28" t="str">
        <f>VLOOKUP(U1801, method!$A$1:$B$15, 2, 0)</f>
        <v>中前</v>
      </c>
      <c r="F1801">
        <v>4</v>
      </c>
      <c r="G1801">
        <v>123</v>
      </c>
      <c r="H1801" s="44">
        <v>1200</v>
      </c>
      <c r="I1801" s="25" t="s">
        <v>120</v>
      </c>
      <c r="J1801">
        <v>1</v>
      </c>
      <c r="K1801">
        <v>10.29</v>
      </c>
      <c r="L1801">
        <v>20</v>
      </c>
      <c r="M1801">
        <v>3</v>
      </c>
      <c r="N1801">
        <v>24</v>
      </c>
      <c r="O1801" s="31" t="s">
        <v>451</v>
      </c>
      <c r="P1801" s="35" t="s">
        <v>455</v>
      </c>
      <c r="Q1801">
        <v>4</v>
      </c>
      <c r="R1801">
        <v>46</v>
      </c>
      <c r="S1801" s="18" t="s">
        <v>188</v>
      </c>
      <c r="T1801" t="s">
        <v>519</v>
      </c>
      <c r="U1801">
        <v>4</v>
      </c>
      <c r="V1801">
        <v>4</v>
      </c>
      <c r="W1801">
        <v>3</v>
      </c>
      <c r="AA1801">
        <v>1173</v>
      </c>
      <c r="AB1801" t="s">
        <v>16</v>
      </c>
    </row>
    <row r="1802" spans="1:28" hidden="1" x14ac:dyDescent="0.25">
      <c r="A1802" s="21" t="s">
        <v>1</v>
      </c>
      <c r="B1802" s="17" t="s">
        <v>32</v>
      </c>
      <c r="C1802">
        <v>12</v>
      </c>
      <c r="D1802" s="33">
        <v>3</v>
      </c>
      <c r="E1802" s="29" t="str">
        <f>VLOOKUP(U1802, method!$A$1:$B$15, 2, 0)</f>
        <v>留後</v>
      </c>
      <c r="F1802">
        <v>10</v>
      </c>
      <c r="G1802">
        <v>121</v>
      </c>
      <c r="H1802" s="44">
        <v>1200</v>
      </c>
      <c r="I1802" s="25" t="s">
        <v>120</v>
      </c>
      <c r="J1802">
        <v>1</v>
      </c>
      <c r="K1802">
        <v>11.49</v>
      </c>
      <c r="L1802">
        <v>28</v>
      </c>
      <c r="M1802">
        <v>2</v>
      </c>
      <c r="N1802">
        <v>24</v>
      </c>
      <c r="O1802" s="31" t="s">
        <v>439</v>
      </c>
      <c r="P1802" s="35" t="s">
        <v>455</v>
      </c>
      <c r="Q1802">
        <v>4</v>
      </c>
      <c r="R1802">
        <v>46</v>
      </c>
      <c r="S1802" s="18" t="s">
        <v>188</v>
      </c>
      <c r="T1802" t="s">
        <v>495</v>
      </c>
      <c r="U1802">
        <v>11</v>
      </c>
      <c r="V1802">
        <v>11</v>
      </c>
      <c r="W1802">
        <v>3</v>
      </c>
      <c r="AA1802">
        <v>1177</v>
      </c>
      <c r="AB1802" t="s">
        <v>16</v>
      </c>
    </row>
    <row r="1803" spans="1:28" hidden="1" x14ac:dyDescent="0.25">
      <c r="A1803" s="21" t="s">
        <v>1</v>
      </c>
      <c r="B1803" s="17" t="s">
        <v>32</v>
      </c>
      <c r="C1803">
        <v>10</v>
      </c>
      <c r="D1803" s="33">
        <v>1</v>
      </c>
      <c r="E1803" s="28" t="str">
        <f>VLOOKUP(U1803, method!$A$1:$B$15, 2, 0)</f>
        <v>中前</v>
      </c>
      <c r="F1803">
        <v>3</v>
      </c>
      <c r="G1803">
        <v>119</v>
      </c>
      <c r="H1803" s="44">
        <v>1200</v>
      </c>
      <c r="I1803" s="25" t="s">
        <v>120</v>
      </c>
      <c r="J1803">
        <v>1</v>
      </c>
      <c r="K1803">
        <v>10.89</v>
      </c>
      <c r="L1803">
        <v>7</v>
      </c>
      <c r="M1803">
        <v>2</v>
      </c>
      <c r="N1803">
        <v>24</v>
      </c>
      <c r="O1803" s="30" t="s">
        <v>445</v>
      </c>
      <c r="P1803" s="35" t="s">
        <v>455</v>
      </c>
      <c r="Q1803">
        <v>4</v>
      </c>
      <c r="R1803">
        <v>41</v>
      </c>
      <c r="S1803" s="18" t="s">
        <v>188</v>
      </c>
      <c r="T1803" s="10" t="s">
        <v>597</v>
      </c>
      <c r="U1803">
        <v>4</v>
      </c>
      <c r="V1803">
        <v>4</v>
      </c>
      <c r="W1803">
        <v>1</v>
      </c>
      <c r="AA1803">
        <v>1179</v>
      </c>
      <c r="AB1803" t="s">
        <v>16</v>
      </c>
    </row>
    <row r="1804" spans="1:28" hidden="1" x14ac:dyDescent="0.25">
      <c r="A1804" s="21" t="s">
        <v>1</v>
      </c>
      <c r="B1804" s="17" t="s">
        <v>32</v>
      </c>
      <c r="C1804">
        <v>41</v>
      </c>
      <c r="D1804">
        <v>6</v>
      </c>
      <c r="E1804" s="29" t="str">
        <f>VLOOKUP(U1804, method!$A$1:$B$15, 2, 0)</f>
        <v>留後</v>
      </c>
      <c r="F1804">
        <v>11</v>
      </c>
      <c r="G1804">
        <v>120</v>
      </c>
      <c r="H1804" s="44">
        <v>1200</v>
      </c>
      <c r="I1804" s="25" t="s">
        <v>120</v>
      </c>
      <c r="J1804">
        <v>1</v>
      </c>
      <c r="K1804">
        <v>11.3</v>
      </c>
      <c r="L1804">
        <v>17</v>
      </c>
      <c r="M1804">
        <v>1</v>
      </c>
      <c r="N1804">
        <v>24</v>
      </c>
      <c r="O1804" s="31" t="s">
        <v>435</v>
      </c>
      <c r="P1804" s="35" t="s">
        <v>455</v>
      </c>
      <c r="Q1804">
        <v>4</v>
      </c>
      <c r="R1804">
        <v>43</v>
      </c>
      <c r="S1804" s="18" t="s">
        <v>188</v>
      </c>
      <c r="T1804">
        <v>3</v>
      </c>
      <c r="U1804">
        <v>11</v>
      </c>
      <c r="V1804">
        <v>11</v>
      </c>
      <c r="W1804">
        <v>6</v>
      </c>
      <c r="AA1804">
        <v>1165</v>
      </c>
      <c r="AB1804" t="s">
        <v>1884</v>
      </c>
    </row>
    <row r="1805" spans="1:28" hidden="1" x14ac:dyDescent="0.25">
      <c r="A1805" s="21" t="s">
        <v>1</v>
      </c>
      <c r="B1805" s="17" t="s">
        <v>32</v>
      </c>
      <c r="C1805">
        <v>28</v>
      </c>
      <c r="D1805">
        <v>11</v>
      </c>
      <c r="E1805" s="29" t="str">
        <f>VLOOKUP(U1805, method!$A$1:$B$15, 2, 0)</f>
        <v>留後</v>
      </c>
      <c r="F1805">
        <v>7</v>
      </c>
      <c r="G1805">
        <v>121</v>
      </c>
      <c r="H1805" s="44">
        <v>1200</v>
      </c>
      <c r="I1805" s="24" t="s">
        <v>146</v>
      </c>
      <c r="J1805">
        <v>1</v>
      </c>
      <c r="K1805">
        <v>11.08</v>
      </c>
      <c r="L1805">
        <v>3</v>
      </c>
      <c r="M1805">
        <v>12</v>
      </c>
      <c r="N1805">
        <v>23</v>
      </c>
      <c r="O1805" t="s">
        <v>511</v>
      </c>
      <c r="P1805" s="35" t="s">
        <v>455</v>
      </c>
      <c r="Q1805">
        <v>4</v>
      </c>
      <c r="R1805">
        <v>46</v>
      </c>
      <c r="S1805" s="18" t="s">
        <v>188</v>
      </c>
      <c r="T1805">
        <v>10</v>
      </c>
      <c r="U1805">
        <v>11</v>
      </c>
      <c r="V1805">
        <v>10</v>
      </c>
      <c r="W1805">
        <v>11</v>
      </c>
      <c r="AA1805">
        <v>1205</v>
      </c>
      <c r="AB1805" t="s">
        <v>1886</v>
      </c>
    </row>
    <row r="1806" spans="1:28" hidden="1" x14ac:dyDescent="0.25">
      <c r="A1806" s="21" t="s">
        <v>1</v>
      </c>
      <c r="B1806" s="17" t="s">
        <v>32</v>
      </c>
      <c r="C1806">
        <v>22</v>
      </c>
      <c r="D1806">
        <v>13</v>
      </c>
      <c r="E1806" s="27" t="str">
        <f>VLOOKUP(U1806, method!$A$1:$B$15, 2, 0)</f>
        <v>中後</v>
      </c>
      <c r="F1806">
        <v>7</v>
      </c>
      <c r="G1806">
        <v>124</v>
      </c>
      <c r="H1806" s="44">
        <v>1200</v>
      </c>
      <c r="I1806" s="15" t="s">
        <v>390</v>
      </c>
      <c r="J1806">
        <v>1</v>
      </c>
      <c r="K1806">
        <v>10.29</v>
      </c>
      <c r="L1806">
        <v>22</v>
      </c>
      <c r="M1806">
        <v>10</v>
      </c>
      <c r="N1806">
        <v>23</v>
      </c>
      <c r="O1806" t="s">
        <v>469</v>
      </c>
      <c r="P1806" s="35" t="s">
        <v>455</v>
      </c>
      <c r="Q1806">
        <v>4</v>
      </c>
      <c r="R1806">
        <v>48</v>
      </c>
      <c r="S1806" s="18" t="s">
        <v>188</v>
      </c>
      <c r="T1806">
        <v>6</v>
      </c>
      <c r="U1806">
        <v>9</v>
      </c>
      <c r="V1806">
        <v>10</v>
      </c>
      <c r="W1806">
        <v>13</v>
      </c>
      <c r="AA1806">
        <v>1191</v>
      </c>
      <c r="AB1806" t="s">
        <v>1887</v>
      </c>
    </row>
    <row r="1807" spans="1:28" hidden="1" x14ac:dyDescent="0.25">
      <c r="A1807" s="21" t="s">
        <v>1</v>
      </c>
      <c r="B1807" s="17" t="s">
        <v>32</v>
      </c>
      <c r="C1807">
        <v>29</v>
      </c>
      <c r="D1807">
        <v>12</v>
      </c>
      <c r="E1807" s="28" t="str">
        <f>VLOOKUP(U1807, method!$A$1:$B$15, 2, 0)</f>
        <v>中前</v>
      </c>
      <c r="F1807">
        <v>8</v>
      </c>
      <c r="G1807">
        <v>127</v>
      </c>
      <c r="H1807" s="44">
        <v>1200</v>
      </c>
      <c r="I1807" s="16" t="s">
        <v>71</v>
      </c>
      <c r="J1807">
        <v>1</v>
      </c>
      <c r="K1807">
        <v>12.81</v>
      </c>
      <c r="L1807">
        <v>18</v>
      </c>
      <c r="M1807">
        <v>6</v>
      </c>
      <c r="N1807">
        <v>23</v>
      </c>
      <c r="O1807" t="s">
        <v>631</v>
      </c>
      <c r="P1807" s="35" t="s">
        <v>455</v>
      </c>
      <c r="Q1807">
        <v>4</v>
      </c>
      <c r="R1807">
        <v>50</v>
      </c>
      <c r="S1807" s="18" t="s">
        <v>188</v>
      </c>
      <c r="T1807" t="s">
        <v>1888</v>
      </c>
      <c r="U1807">
        <v>4</v>
      </c>
      <c r="V1807">
        <v>3</v>
      </c>
      <c r="W1807">
        <v>12</v>
      </c>
      <c r="AA1807">
        <v>1213</v>
      </c>
      <c r="AB1807" t="s">
        <v>152</v>
      </c>
    </row>
    <row r="1808" spans="1:28" hidden="1" x14ac:dyDescent="0.25">
      <c r="A1808" s="21" t="s">
        <v>1</v>
      </c>
      <c r="B1808" s="17" t="s">
        <v>32</v>
      </c>
      <c r="C1808">
        <v>4.9000000000000004</v>
      </c>
      <c r="D1808">
        <v>7</v>
      </c>
      <c r="E1808" s="26" t="str">
        <f>VLOOKUP(U1808, method!$A$1:$B$15, 2, 0)</f>
        <v>放頭</v>
      </c>
      <c r="F1808">
        <v>3</v>
      </c>
      <c r="G1808">
        <v>129</v>
      </c>
      <c r="H1808" s="44">
        <v>1200</v>
      </c>
      <c r="I1808" s="16" t="s">
        <v>71</v>
      </c>
      <c r="J1808">
        <v>1</v>
      </c>
      <c r="K1808">
        <v>10.56</v>
      </c>
      <c r="L1808">
        <v>28</v>
      </c>
      <c r="M1808">
        <v>5</v>
      </c>
      <c r="N1808">
        <v>23</v>
      </c>
      <c r="O1808" t="s">
        <v>545</v>
      </c>
      <c r="P1808" s="35" t="s">
        <v>455</v>
      </c>
      <c r="Q1808">
        <v>4</v>
      </c>
      <c r="R1808">
        <v>52</v>
      </c>
      <c r="S1808" s="18" t="s">
        <v>188</v>
      </c>
      <c r="T1808" t="s">
        <v>558</v>
      </c>
      <c r="U1808">
        <v>3</v>
      </c>
      <c r="V1808">
        <v>5</v>
      </c>
      <c r="W1808">
        <v>7</v>
      </c>
      <c r="AA1808">
        <v>1203</v>
      </c>
      <c r="AB1808" t="s">
        <v>906</v>
      </c>
    </row>
    <row r="1809" spans="1:28" hidden="1" x14ac:dyDescent="0.25">
      <c r="A1809" s="21" t="s">
        <v>1</v>
      </c>
      <c r="B1809" s="17" t="s">
        <v>32</v>
      </c>
      <c r="C1809">
        <v>1.7</v>
      </c>
      <c r="D1809">
        <v>13</v>
      </c>
      <c r="E1809" s="28" t="str">
        <f>VLOOKUP(U1809, method!$A$1:$B$15, 2, 0)</f>
        <v>中前</v>
      </c>
      <c r="F1809">
        <v>10</v>
      </c>
      <c r="G1809">
        <v>127</v>
      </c>
      <c r="H1809" s="46">
        <v>1000</v>
      </c>
      <c r="I1809" s="18" t="s">
        <v>12</v>
      </c>
      <c r="J1809">
        <v>0</v>
      </c>
      <c r="K1809">
        <v>58.42</v>
      </c>
      <c r="L1809">
        <v>23</v>
      </c>
      <c r="M1809">
        <v>4</v>
      </c>
      <c r="N1809">
        <v>23</v>
      </c>
      <c r="O1809" t="s">
        <v>631</v>
      </c>
      <c r="P1809" s="35" t="s">
        <v>455</v>
      </c>
      <c r="Q1809">
        <v>4</v>
      </c>
      <c r="R1809">
        <v>52</v>
      </c>
      <c r="S1809" s="18" t="s">
        <v>188</v>
      </c>
      <c r="T1809" t="s">
        <v>480</v>
      </c>
      <c r="U1809">
        <v>6</v>
      </c>
      <c r="V1809">
        <v>5</v>
      </c>
      <c r="W1809">
        <v>13</v>
      </c>
      <c r="AA1809">
        <v>1195</v>
      </c>
      <c r="AB1809" t="s">
        <v>100</v>
      </c>
    </row>
    <row r="1810" spans="1:28" hidden="1" x14ac:dyDescent="0.25">
      <c r="A1810" s="21" t="s">
        <v>1</v>
      </c>
      <c r="B1810" s="14" t="s">
        <v>11</v>
      </c>
      <c r="C1810">
        <v>10</v>
      </c>
      <c r="D1810" s="33">
        <v>2</v>
      </c>
      <c r="E1810" s="27" t="str">
        <f>VLOOKUP(U1810, method!$A$1:$B$15, 2, 0)</f>
        <v>中後</v>
      </c>
      <c r="F1810">
        <v>11</v>
      </c>
      <c r="G1810">
        <v>119</v>
      </c>
      <c r="H1810" s="44">
        <v>1200</v>
      </c>
      <c r="I1810" s="18" t="s">
        <v>407</v>
      </c>
      <c r="J1810">
        <v>1</v>
      </c>
      <c r="K1810">
        <v>10.02</v>
      </c>
      <c r="L1810">
        <v>19</v>
      </c>
      <c r="M1810">
        <v>2</v>
      </c>
      <c r="N1810">
        <v>25</v>
      </c>
      <c r="O1810" s="30" t="s">
        <v>445</v>
      </c>
      <c r="P1810" s="35" t="s">
        <v>455</v>
      </c>
      <c r="Q1810">
        <v>4</v>
      </c>
      <c r="R1810">
        <v>44</v>
      </c>
      <c r="S1810" s="19" t="s">
        <v>13</v>
      </c>
      <c r="T1810" s="10" t="s">
        <v>526</v>
      </c>
      <c r="U1810">
        <v>10</v>
      </c>
      <c r="V1810">
        <v>10</v>
      </c>
      <c r="W1810">
        <v>2</v>
      </c>
      <c r="AA1810">
        <v>1077</v>
      </c>
      <c r="AB1810" t="s">
        <v>16</v>
      </c>
    </row>
    <row r="1811" spans="1:28" hidden="1" x14ac:dyDescent="0.25">
      <c r="A1811" s="21" t="s">
        <v>1</v>
      </c>
      <c r="B1811" s="24" t="s">
        <v>70</v>
      </c>
      <c r="C1811">
        <v>10</v>
      </c>
      <c r="D1811">
        <v>7</v>
      </c>
      <c r="E1811" s="28" t="str">
        <f>VLOOKUP(U1811, method!$A$1:$B$15, 2, 0)</f>
        <v>中前</v>
      </c>
      <c r="F1811">
        <v>14</v>
      </c>
      <c r="G1811">
        <v>132</v>
      </c>
      <c r="H1811" s="44">
        <v>1200</v>
      </c>
      <c r="I1811" s="17" t="s">
        <v>399</v>
      </c>
      <c r="J1811">
        <v>1</v>
      </c>
      <c r="K1811">
        <v>10.11</v>
      </c>
      <c r="L1811">
        <v>2</v>
      </c>
      <c r="M1811">
        <v>3</v>
      </c>
      <c r="N1811">
        <v>25</v>
      </c>
      <c r="O1811" t="s">
        <v>551</v>
      </c>
      <c r="P1811" s="35" t="s">
        <v>455</v>
      </c>
      <c r="Q1811">
        <v>5</v>
      </c>
      <c r="R1811">
        <v>35</v>
      </c>
      <c r="S1811" s="23" t="s">
        <v>72</v>
      </c>
      <c r="T1811">
        <v>3</v>
      </c>
      <c r="U1811">
        <v>5</v>
      </c>
      <c r="V1811">
        <v>5</v>
      </c>
      <c r="W1811">
        <v>7</v>
      </c>
      <c r="AA1811">
        <v>1124</v>
      </c>
      <c r="AB1811" t="s">
        <v>113</v>
      </c>
    </row>
    <row r="1812" spans="1:28" hidden="1" x14ac:dyDescent="0.25">
      <c r="A1812" s="21" t="s">
        <v>1</v>
      </c>
      <c r="B1812" s="18" t="s">
        <v>38</v>
      </c>
      <c r="C1812">
        <v>8</v>
      </c>
      <c r="D1812">
        <v>6</v>
      </c>
      <c r="E1812" s="29" t="str">
        <f>VLOOKUP(U1812, method!$A$1:$B$15, 2, 0)</f>
        <v>留後</v>
      </c>
      <c r="F1812">
        <v>12</v>
      </c>
      <c r="G1812">
        <v>127</v>
      </c>
      <c r="H1812" s="46">
        <v>1000</v>
      </c>
      <c r="I1812" s="22" t="s">
        <v>33</v>
      </c>
      <c r="J1812">
        <v>0</v>
      </c>
      <c r="K1812">
        <v>57.68</v>
      </c>
      <c r="L1812">
        <v>7</v>
      </c>
      <c r="M1812">
        <v>5</v>
      </c>
      <c r="N1812">
        <v>25</v>
      </c>
      <c r="O1812" s="31" t="s">
        <v>439</v>
      </c>
      <c r="P1812" s="35" t="s">
        <v>455</v>
      </c>
      <c r="Q1812">
        <v>5</v>
      </c>
      <c r="R1812">
        <v>36</v>
      </c>
      <c r="S1812" s="16" t="s">
        <v>40</v>
      </c>
      <c r="T1812" t="s">
        <v>529</v>
      </c>
      <c r="U1812">
        <v>11</v>
      </c>
      <c r="V1812">
        <v>11</v>
      </c>
      <c r="W1812">
        <v>6</v>
      </c>
      <c r="AA1812">
        <v>1061</v>
      </c>
      <c r="AB1812" t="s">
        <v>42</v>
      </c>
    </row>
    <row r="1813" spans="1:28" hidden="1" x14ac:dyDescent="0.25">
      <c r="A1813" s="21" t="s">
        <v>1</v>
      </c>
      <c r="B1813" s="18" t="s">
        <v>38</v>
      </c>
      <c r="C1813">
        <v>8.6</v>
      </c>
      <c r="D1813" s="33">
        <v>2</v>
      </c>
      <c r="E1813" s="27" t="str">
        <f>VLOOKUP(U1813, method!$A$1:$B$15, 2, 0)</f>
        <v>中後</v>
      </c>
      <c r="F1813">
        <v>8</v>
      </c>
      <c r="G1813">
        <v>129</v>
      </c>
      <c r="H1813" s="46">
        <v>1000</v>
      </c>
      <c r="I1813" s="22" t="s">
        <v>33</v>
      </c>
      <c r="J1813">
        <v>0</v>
      </c>
      <c r="K1813">
        <v>57</v>
      </c>
      <c r="L1813">
        <v>16</v>
      </c>
      <c r="M1813">
        <v>4</v>
      </c>
      <c r="N1813">
        <v>25</v>
      </c>
      <c r="O1813" s="30" t="s">
        <v>445</v>
      </c>
      <c r="P1813" s="35" t="s">
        <v>436</v>
      </c>
      <c r="Q1813">
        <v>5</v>
      </c>
      <c r="R1813">
        <v>35</v>
      </c>
      <c r="S1813" s="16" t="s">
        <v>40</v>
      </c>
      <c r="T1813" s="10" t="s">
        <v>376</v>
      </c>
      <c r="U1813">
        <v>8</v>
      </c>
      <c r="V1813">
        <v>9</v>
      </c>
      <c r="W1813">
        <v>2</v>
      </c>
      <c r="AA1813">
        <v>1061</v>
      </c>
      <c r="AB1813" t="s">
        <v>42</v>
      </c>
    </row>
    <row r="1814" spans="1:28" hidden="1" x14ac:dyDescent="0.25">
      <c r="A1814" s="21" t="s">
        <v>1</v>
      </c>
      <c r="B1814" s="24" t="s">
        <v>70</v>
      </c>
      <c r="C1814">
        <v>8.3000000000000007</v>
      </c>
      <c r="D1814" s="34">
        <v>4</v>
      </c>
      <c r="E1814" s="26" t="str">
        <f>VLOOKUP(U1814, method!$A$1:$B$15, 2, 0)</f>
        <v>放頭</v>
      </c>
      <c r="F1814">
        <v>8</v>
      </c>
      <c r="G1814">
        <v>124</v>
      </c>
      <c r="H1814" s="44">
        <v>1200</v>
      </c>
      <c r="I1814" s="17" t="s">
        <v>448</v>
      </c>
      <c r="J1814">
        <v>1</v>
      </c>
      <c r="K1814">
        <v>10.15</v>
      </c>
      <c r="L1814">
        <v>4</v>
      </c>
      <c r="M1814">
        <v>5</v>
      </c>
      <c r="N1814">
        <v>25</v>
      </c>
      <c r="O1814" t="s">
        <v>551</v>
      </c>
      <c r="P1814" s="35" t="s">
        <v>436</v>
      </c>
      <c r="Q1814">
        <v>5</v>
      </c>
      <c r="R1814">
        <v>31</v>
      </c>
      <c r="S1814" s="23" t="s">
        <v>72</v>
      </c>
      <c r="T1814" s="10" t="s">
        <v>498</v>
      </c>
      <c r="U1814">
        <v>3</v>
      </c>
      <c r="V1814">
        <v>4</v>
      </c>
      <c r="W1814">
        <v>4</v>
      </c>
      <c r="AA1814">
        <v>1126</v>
      </c>
      <c r="AB1814" t="s">
        <v>113</v>
      </c>
    </row>
    <row r="1815" spans="1:28" hidden="1" x14ac:dyDescent="0.25">
      <c r="A1815" s="21" t="s">
        <v>1</v>
      </c>
      <c r="B1815" s="21" t="s">
        <v>55</v>
      </c>
      <c r="C1815">
        <v>2.9</v>
      </c>
      <c r="D1815" s="34">
        <v>4</v>
      </c>
      <c r="E1815" s="28" t="str">
        <f>VLOOKUP(U1815, method!$A$1:$B$15, 2, 0)</f>
        <v>中前</v>
      </c>
      <c r="F1815">
        <v>3</v>
      </c>
      <c r="G1815">
        <v>132</v>
      </c>
      <c r="H1815" s="44">
        <v>1200</v>
      </c>
      <c r="I1815" s="17" t="s">
        <v>448</v>
      </c>
      <c r="J1815">
        <v>1</v>
      </c>
      <c r="K1815">
        <v>10.17</v>
      </c>
      <c r="L1815">
        <v>19</v>
      </c>
      <c r="M1815">
        <v>2</v>
      </c>
      <c r="N1815">
        <v>25</v>
      </c>
      <c r="O1815" s="30" t="s">
        <v>445</v>
      </c>
      <c r="P1815" s="35" t="s">
        <v>455</v>
      </c>
      <c r="Q1815">
        <v>5</v>
      </c>
      <c r="R1815">
        <v>38</v>
      </c>
      <c r="S1815" s="19" t="s">
        <v>57</v>
      </c>
      <c r="T1815" s="10" t="s">
        <v>526</v>
      </c>
      <c r="U1815">
        <v>7</v>
      </c>
      <c r="V1815">
        <v>6</v>
      </c>
      <c r="W1815">
        <v>4</v>
      </c>
      <c r="AA1815">
        <v>1108</v>
      </c>
      <c r="AB1815" t="s">
        <v>23</v>
      </c>
    </row>
    <row r="1816" spans="1:28" hidden="1" x14ac:dyDescent="0.25">
      <c r="A1816" s="21" t="s">
        <v>1</v>
      </c>
      <c r="B1816" s="18" t="s">
        <v>38</v>
      </c>
      <c r="C1816">
        <v>11</v>
      </c>
      <c r="D1816">
        <v>7</v>
      </c>
      <c r="E1816" s="29" t="str">
        <f>VLOOKUP(U1816, method!$A$1:$B$15, 2, 0)</f>
        <v>留後</v>
      </c>
      <c r="F1816">
        <v>8</v>
      </c>
      <c r="G1816">
        <v>117</v>
      </c>
      <c r="H1816" s="46">
        <v>1650</v>
      </c>
      <c r="I1816" s="20" t="s">
        <v>56</v>
      </c>
      <c r="J1816">
        <v>1</v>
      </c>
      <c r="K1816">
        <v>40.619999999999997</v>
      </c>
      <c r="L1816">
        <v>22</v>
      </c>
      <c r="M1816">
        <v>1</v>
      </c>
      <c r="N1816">
        <v>25</v>
      </c>
      <c r="O1816" s="31" t="s">
        <v>435</v>
      </c>
      <c r="P1816" s="35" t="s">
        <v>455</v>
      </c>
      <c r="Q1816">
        <v>4</v>
      </c>
      <c r="R1816">
        <v>40</v>
      </c>
      <c r="S1816" s="16" t="s">
        <v>40</v>
      </c>
      <c r="T1816" t="s">
        <v>519</v>
      </c>
      <c r="U1816">
        <v>12</v>
      </c>
      <c r="V1816">
        <v>12</v>
      </c>
      <c r="W1816">
        <v>11</v>
      </c>
      <c r="X1816">
        <v>7</v>
      </c>
      <c r="AA1816">
        <v>1067</v>
      </c>
      <c r="AB1816" t="s">
        <v>1893</v>
      </c>
    </row>
    <row r="1817" spans="1:28" hidden="1" x14ac:dyDescent="0.25">
      <c r="A1817" s="21" t="s">
        <v>1</v>
      </c>
      <c r="B1817" s="14" t="s">
        <v>2643</v>
      </c>
      <c r="C1817">
        <v>11</v>
      </c>
      <c r="D1817">
        <v>6</v>
      </c>
      <c r="E1817" s="27" t="str">
        <f>VLOOKUP(U1817, method!$A$1:$B$15, 2, 0)</f>
        <v>中後</v>
      </c>
      <c r="F1817">
        <v>8</v>
      </c>
      <c r="G1817">
        <v>133</v>
      </c>
      <c r="H1817" s="44">
        <v>1200</v>
      </c>
      <c r="I1817" s="19" t="s">
        <v>388</v>
      </c>
      <c r="J1817">
        <v>1</v>
      </c>
      <c r="K1817">
        <v>10.210000000000001</v>
      </c>
      <c r="L1817">
        <v>23</v>
      </c>
      <c r="M1817">
        <v>4</v>
      </c>
      <c r="N1817">
        <v>25</v>
      </c>
      <c r="O1817" s="31" t="s">
        <v>435</v>
      </c>
      <c r="P1817" s="35" t="s">
        <v>455</v>
      </c>
      <c r="Q1817">
        <v>5</v>
      </c>
      <c r="R1817">
        <v>38</v>
      </c>
      <c r="S1817" s="18" t="s">
        <v>95</v>
      </c>
      <c r="T1817" s="10" t="s">
        <v>442</v>
      </c>
      <c r="U1817">
        <v>10</v>
      </c>
      <c r="V1817">
        <v>10</v>
      </c>
      <c r="W1817">
        <v>6</v>
      </c>
      <c r="AA1817">
        <v>1069</v>
      </c>
      <c r="AB1817" t="s">
        <v>127</v>
      </c>
    </row>
    <row r="1818" spans="1:28" hidden="1" x14ac:dyDescent="0.25">
      <c r="A1818" s="21" t="s">
        <v>1</v>
      </c>
      <c r="B1818" s="18" t="s">
        <v>38</v>
      </c>
      <c r="C1818">
        <v>20</v>
      </c>
      <c r="D1818">
        <v>9</v>
      </c>
      <c r="E1818" s="28" t="str">
        <f>VLOOKUP(U1818, method!$A$1:$B$15, 2, 0)</f>
        <v>中前</v>
      </c>
      <c r="F1818">
        <v>7</v>
      </c>
      <c r="G1818">
        <v>119</v>
      </c>
      <c r="H1818" s="46">
        <v>1400</v>
      </c>
      <c r="I1818" s="20" t="s">
        <v>56</v>
      </c>
      <c r="J1818">
        <v>1</v>
      </c>
      <c r="K1818">
        <v>22.77</v>
      </c>
      <c r="L1818">
        <v>29</v>
      </c>
      <c r="M1818">
        <v>12</v>
      </c>
      <c r="N1818">
        <v>24</v>
      </c>
      <c r="O1818" t="s">
        <v>469</v>
      </c>
      <c r="P1818" s="35" t="s">
        <v>455</v>
      </c>
      <c r="Q1818">
        <v>4</v>
      </c>
      <c r="R1818">
        <v>44</v>
      </c>
      <c r="S1818" s="16" t="s">
        <v>40</v>
      </c>
      <c r="T1818">
        <v>6</v>
      </c>
      <c r="U1818">
        <v>6</v>
      </c>
      <c r="V1818">
        <v>6</v>
      </c>
      <c r="W1818">
        <v>6</v>
      </c>
      <c r="X1818">
        <v>9</v>
      </c>
      <c r="AA1818">
        <v>1063</v>
      </c>
      <c r="AB1818" t="s">
        <v>1894</v>
      </c>
    </row>
    <row r="1819" spans="1:28" hidden="1" x14ac:dyDescent="0.25">
      <c r="A1819" s="21" t="s">
        <v>1</v>
      </c>
      <c r="B1819" s="18" t="s">
        <v>38</v>
      </c>
      <c r="C1819">
        <v>31</v>
      </c>
      <c r="D1819" s="34">
        <v>5</v>
      </c>
      <c r="E1819" s="29" t="str">
        <f>VLOOKUP(U1819, method!$A$1:$B$15, 2, 0)</f>
        <v>留後</v>
      </c>
      <c r="F1819">
        <v>12</v>
      </c>
      <c r="G1819">
        <v>120</v>
      </c>
      <c r="H1819" s="44">
        <v>1200</v>
      </c>
      <c r="I1819" s="20" t="s">
        <v>56</v>
      </c>
      <c r="J1819">
        <v>1</v>
      </c>
      <c r="K1819">
        <v>10.35</v>
      </c>
      <c r="L1819">
        <v>11</v>
      </c>
      <c r="M1819">
        <v>12</v>
      </c>
      <c r="N1819">
        <v>24</v>
      </c>
      <c r="O1819" s="30" t="s">
        <v>445</v>
      </c>
      <c r="P1819" s="35" t="s">
        <v>455</v>
      </c>
      <c r="Q1819">
        <v>4</v>
      </c>
      <c r="R1819">
        <v>45</v>
      </c>
      <c r="S1819" s="16" t="s">
        <v>40</v>
      </c>
      <c r="T1819" s="10" t="s">
        <v>452</v>
      </c>
      <c r="U1819">
        <v>11</v>
      </c>
      <c r="V1819">
        <v>11</v>
      </c>
      <c r="W1819">
        <v>5</v>
      </c>
      <c r="AA1819">
        <v>1051</v>
      </c>
      <c r="AB1819" t="s">
        <v>1894</v>
      </c>
    </row>
    <row r="1820" spans="1:28" hidden="1" x14ac:dyDescent="0.25">
      <c r="A1820" s="21" t="s">
        <v>1</v>
      </c>
      <c r="B1820" s="18" t="s">
        <v>38</v>
      </c>
      <c r="C1820">
        <v>17</v>
      </c>
      <c r="D1820" s="33">
        <v>3</v>
      </c>
      <c r="E1820" s="28" t="str">
        <f>VLOOKUP(U1820, method!$A$1:$B$15, 2, 0)</f>
        <v>中前</v>
      </c>
      <c r="F1820">
        <v>4</v>
      </c>
      <c r="G1820">
        <v>121</v>
      </c>
      <c r="H1820" s="44">
        <v>1200</v>
      </c>
      <c r="I1820" s="20" t="s">
        <v>56</v>
      </c>
      <c r="J1820">
        <v>1</v>
      </c>
      <c r="K1820">
        <v>10.63</v>
      </c>
      <c r="L1820">
        <v>30</v>
      </c>
      <c r="M1820">
        <v>10</v>
      </c>
      <c r="N1820">
        <v>24</v>
      </c>
      <c r="O1820" s="31" t="s">
        <v>451</v>
      </c>
      <c r="P1820" s="35" t="s">
        <v>455</v>
      </c>
      <c r="Q1820">
        <v>4</v>
      </c>
      <c r="R1820">
        <v>45</v>
      </c>
      <c r="S1820" s="16" t="s">
        <v>40</v>
      </c>
      <c r="T1820" s="10" t="s">
        <v>526</v>
      </c>
      <c r="U1820">
        <v>6</v>
      </c>
      <c r="V1820">
        <v>7</v>
      </c>
      <c r="W1820">
        <v>3</v>
      </c>
      <c r="AA1820">
        <v>1048</v>
      </c>
      <c r="AB1820" t="s">
        <v>1896</v>
      </c>
    </row>
    <row r="1821" spans="1:28" hidden="1" x14ac:dyDescent="0.25">
      <c r="A1821" s="21" t="s">
        <v>1</v>
      </c>
      <c r="B1821" s="18" t="s">
        <v>38</v>
      </c>
      <c r="C1821">
        <v>39</v>
      </c>
      <c r="D1821">
        <v>11</v>
      </c>
      <c r="E1821" s="29" t="str">
        <f>VLOOKUP(U1821, method!$A$1:$B$15, 2, 0)</f>
        <v>留後</v>
      </c>
      <c r="F1821">
        <v>4</v>
      </c>
      <c r="G1821">
        <v>112</v>
      </c>
      <c r="H1821" s="46">
        <v>1400</v>
      </c>
      <c r="I1821" s="22" t="s">
        <v>833</v>
      </c>
      <c r="J1821">
        <v>1</v>
      </c>
      <c r="K1821">
        <v>24.13</v>
      </c>
      <c r="L1821">
        <v>22</v>
      </c>
      <c r="M1821">
        <v>9</v>
      </c>
      <c r="N1821">
        <v>24</v>
      </c>
      <c r="O1821" t="s">
        <v>469</v>
      </c>
      <c r="P1821" s="36" t="s">
        <v>479</v>
      </c>
      <c r="Q1821">
        <v>4</v>
      </c>
      <c r="R1821">
        <v>47</v>
      </c>
      <c r="S1821" s="16" t="s">
        <v>40</v>
      </c>
      <c r="T1821" t="s">
        <v>562</v>
      </c>
      <c r="U1821">
        <v>14</v>
      </c>
      <c r="V1821">
        <v>14</v>
      </c>
      <c r="W1821">
        <v>13</v>
      </c>
      <c r="X1821">
        <v>11</v>
      </c>
      <c r="AA1821">
        <v>1047</v>
      </c>
      <c r="AB1821" t="s">
        <v>1820</v>
      </c>
    </row>
    <row r="1822" spans="1:28" hidden="1" x14ac:dyDescent="0.25">
      <c r="A1822" s="21" t="s">
        <v>1</v>
      </c>
      <c r="B1822" s="18" t="s">
        <v>38</v>
      </c>
      <c r="C1822">
        <v>17</v>
      </c>
      <c r="D1822">
        <v>7</v>
      </c>
      <c r="E1822" s="28" t="str">
        <f>VLOOKUP(U1822, method!$A$1:$B$15, 2, 0)</f>
        <v>中前</v>
      </c>
      <c r="F1822">
        <v>2</v>
      </c>
      <c r="G1822">
        <v>124</v>
      </c>
      <c r="H1822" s="44">
        <v>1200</v>
      </c>
      <c r="I1822" s="18" t="s">
        <v>201</v>
      </c>
      <c r="J1822">
        <v>1</v>
      </c>
      <c r="K1822">
        <v>11.62</v>
      </c>
      <c r="L1822">
        <v>11</v>
      </c>
      <c r="M1822">
        <v>9</v>
      </c>
      <c r="N1822">
        <v>24</v>
      </c>
      <c r="O1822" s="31" t="s">
        <v>439</v>
      </c>
      <c r="P1822" s="35" t="s">
        <v>455</v>
      </c>
      <c r="Q1822">
        <v>4</v>
      </c>
      <c r="R1822">
        <v>49</v>
      </c>
      <c r="S1822" s="16" t="s">
        <v>40</v>
      </c>
      <c r="T1822" t="s">
        <v>548</v>
      </c>
      <c r="U1822">
        <v>7</v>
      </c>
      <c r="V1822">
        <v>7</v>
      </c>
      <c r="W1822">
        <v>7</v>
      </c>
      <c r="AA1822">
        <v>1050</v>
      </c>
      <c r="AB1822" t="s">
        <v>346</v>
      </c>
    </row>
    <row r="1823" spans="1:28" hidden="1" x14ac:dyDescent="0.25">
      <c r="A1823" s="21" t="s">
        <v>1</v>
      </c>
      <c r="B1823" s="18" t="s">
        <v>38</v>
      </c>
      <c r="C1823">
        <v>7.5</v>
      </c>
      <c r="D1823" s="34">
        <v>4</v>
      </c>
      <c r="E1823" s="28" t="str">
        <f>VLOOKUP(U1823, method!$A$1:$B$15, 2, 0)</f>
        <v>中前</v>
      </c>
      <c r="F1823">
        <v>1</v>
      </c>
      <c r="G1823">
        <v>128</v>
      </c>
      <c r="H1823" s="44">
        <v>1200</v>
      </c>
      <c r="I1823" s="18" t="s">
        <v>201</v>
      </c>
      <c r="J1823">
        <v>1</v>
      </c>
      <c r="K1823">
        <v>10.39</v>
      </c>
      <c r="L1823">
        <v>4</v>
      </c>
      <c r="M1823">
        <v>7</v>
      </c>
      <c r="N1823">
        <v>24</v>
      </c>
      <c r="O1823" s="31" t="s">
        <v>439</v>
      </c>
      <c r="P1823" s="35" t="s">
        <v>455</v>
      </c>
      <c r="Q1823">
        <v>4</v>
      </c>
      <c r="R1823">
        <v>50</v>
      </c>
      <c r="S1823" s="16" t="s">
        <v>40</v>
      </c>
      <c r="T1823" s="10">
        <v>1</v>
      </c>
      <c r="U1823">
        <v>5</v>
      </c>
      <c r="V1823">
        <v>6</v>
      </c>
      <c r="W1823">
        <v>4</v>
      </c>
      <c r="AA1823">
        <v>1046</v>
      </c>
      <c r="AB1823" t="s">
        <v>346</v>
      </c>
    </row>
    <row r="1824" spans="1:28" hidden="1" x14ac:dyDescent="0.25">
      <c r="A1824" s="21" t="s">
        <v>1</v>
      </c>
      <c r="B1824" s="18" t="s">
        <v>38</v>
      </c>
      <c r="C1824">
        <v>22</v>
      </c>
      <c r="D1824">
        <v>8</v>
      </c>
      <c r="E1824" s="29" t="str">
        <f>VLOOKUP(U1824, method!$A$1:$B$15, 2, 0)</f>
        <v>留後</v>
      </c>
      <c r="F1824">
        <v>6</v>
      </c>
      <c r="G1824">
        <v>127</v>
      </c>
      <c r="H1824" s="46">
        <v>1000</v>
      </c>
      <c r="I1824" s="22" t="s">
        <v>33</v>
      </c>
      <c r="J1824">
        <v>0</v>
      </c>
      <c r="K1824">
        <v>56.94</v>
      </c>
      <c r="L1824">
        <v>26</v>
      </c>
      <c r="M1824">
        <v>5</v>
      </c>
      <c r="N1824">
        <v>24</v>
      </c>
      <c r="O1824" t="s">
        <v>545</v>
      </c>
      <c r="P1824" s="35" t="s">
        <v>455</v>
      </c>
      <c r="Q1824">
        <v>4</v>
      </c>
      <c r="R1824">
        <v>52</v>
      </c>
      <c r="S1824" s="16" t="s">
        <v>40</v>
      </c>
      <c r="T1824" t="s">
        <v>546</v>
      </c>
      <c r="U1824">
        <v>13</v>
      </c>
      <c r="V1824">
        <v>14</v>
      </c>
      <c r="W1824">
        <v>8</v>
      </c>
      <c r="AA1824">
        <v>1058</v>
      </c>
      <c r="AB1824" t="s">
        <v>1900</v>
      </c>
    </row>
    <row r="1825" spans="1:29" hidden="1" x14ac:dyDescent="0.25">
      <c r="A1825" s="21" t="s">
        <v>1</v>
      </c>
      <c r="B1825" s="18" t="s">
        <v>38</v>
      </c>
      <c r="C1825">
        <v>10</v>
      </c>
      <c r="D1825">
        <v>6</v>
      </c>
      <c r="E1825" s="28" t="str">
        <f>VLOOKUP(U1825, method!$A$1:$B$15, 2, 0)</f>
        <v>中前</v>
      </c>
      <c r="F1825">
        <v>3</v>
      </c>
      <c r="G1825">
        <v>127</v>
      </c>
      <c r="H1825" s="44">
        <v>1200</v>
      </c>
      <c r="I1825" s="17" t="s">
        <v>448</v>
      </c>
      <c r="J1825">
        <v>1</v>
      </c>
      <c r="K1825">
        <v>11.12</v>
      </c>
      <c r="L1825">
        <v>27</v>
      </c>
      <c r="M1825">
        <v>3</v>
      </c>
      <c r="N1825">
        <v>24</v>
      </c>
      <c r="O1825" s="31" t="s">
        <v>439</v>
      </c>
      <c r="P1825" s="35" t="s">
        <v>455</v>
      </c>
      <c r="Q1825">
        <v>4</v>
      </c>
      <c r="R1825">
        <v>54</v>
      </c>
      <c r="S1825" s="23" t="s">
        <v>72</v>
      </c>
      <c r="T1825" t="s">
        <v>529</v>
      </c>
      <c r="U1825">
        <v>5</v>
      </c>
      <c r="V1825">
        <v>5</v>
      </c>
      <c r="W1825">
        <v>6</v>
      </c>
      <c r="AA1825">
        <v>1064</v>
      </c>
      <c r="AB1825" t="s">
        <v>16</v>
      </c>
    </row>
    <row r="1826" spans="1:29" hidden="1" x14ac:dyDescent="0.25">
      <c r="A1826" s="21" t="s">
        <v>1</v>
      </c>
      <c r="B1826" s="18" t="s">
        <v>38</v>
      </c>
      <c r="C1826">
        <v>23</v>
      </c>
      <c r="D1826">
        <v>8</v>
      </c>
      <c r="E1826" s="28" t="str">
        <f>VLOOKUP(U1826, method!$A$1:$B$15, 2, 0)</f>
        <v>中前</v>
      </c>
      <c r="F1826">
        <v>8</v>
      </c>
      <c r="G1826">
        <v>131</v>
      </c>
      <c r="H1826" s="44">
        <v>1200</v>
      </c>
      <c r="I1826" s="16" t="s">
        <v>71</v>
      </c>
      <c r="J1826">
        <v>1</v>
      </c>
      <c r="K1826">
        <v>11.22</v>
      </c>
      <c r="L1826">
        <v>6</v>
      </c>
      <c r="M1826">
        <v>3</v>
      </c>
      <c r="N1826">
        <v>24</v>
      </c>
      <c r="O1826" s="30" t="s">
        <v>445</v>
      </c>
      <c r="P1826" s="35" t="s">
        <v>455</v>
      </c>
      <c r="Q1826">
        <v>4</v>
      </c>
      <c r="R1826">
        <v>56</v>
      </c>
      <c r="S1826" s="23" t="s">
        <v>72</v>
      </c>
      <c r="T1826" t="s">
        <v>558</v>
      </c>
      <c r="U1826">
        <v>6</v>
      </c>
      <c r="V1826">
        <v>8</v>
      </c>
      <c r="W1826">
        <v>8</v>
      </c>
      <c r="AA1826">
        <v>1070</v>
      </c>
      <c r="AB1826" t="s">
        <v>16</v>
      </c>
    </row>
    <row r="1827" spans="1:29" hidden="1" x14ac:dyDescent="0.25">
      <c r="A1827" s="21" t="s">
        <v>1</v>
      </c>
      <c r="B1827" s="18" t="s">
        <v>38</v>
      </c>
      <c r="C1827">
        <v>23</v>
      </c>
      <c r="D1827" s="34">
        <v>4</v>
      </c>
      <c r="E1827" s="26" t="str">
        <f>VLOOKUP(U1827, method!$A$1:$B$15, 2, 0)</f>
        <v>放頭</v>
      </c>
      <c r="F1827">
        <v>2</v>
      </c>
      <c r="G1827">
        <v>132</v>
      </c>
      <c r="H1827" s="44">
        <v>1200</v>
      </c>
      <c r="I1827" s="16" t="s">
        <v>71</v>
      </c>
      <c r="J1827">
        <v>1</v>
      </c>
      <c r="K1827">
        <v>11.16</v>
      </c>
      <c r="L1827">
        <v>15</v>
      </c>
      <c r="M1827">
        <v>2</v>
      </c>
      <c r="N1827">
        <v>24</v>
      </c>
      <c r="O1827" s="31" t="s">
        <v>435</v>
      </c>
      <c r="P1827" s="35" t="s">
        <v>455</v>
      </c>
      <c r="Q1827">
        <v>4</v>
      </c>
      <c r="R1827">
        <v>57</v>
      </c>
      <c r="S1827" s="23" t="s">
        <v>72</v>
      </c>
      <c r="T1827" s="10" t="s">
        <v>552</v>
      </c>
      <c r="U1827">
        <v>3</v>
      </c>
      <c r="V1827">
        <v>3</v>
      </c>
      <c r="W1827">
        <v>4</v>
      </c>
      <c r="AA1827">
        <v>1062</v>
      </c>
      <c r="AB1827" t="s">
        <v>719</v>
      </c>
    </row>
    <row r="1828" spans="1:29" hidden="1" x14ac:dyDescent="0.25">
      <c r="A1828" s="21" t="s">
        <v>1</v>
      </c>
      <c r="B1828" s="18" t="s">
        <v>38</v>
      </c>
      <c r="C1828">
        <v>110</v>
      </c>
      <c r="D1828">
        <v>13</v>
      </c>
      <c r="E1828" s="26" t="str">
        <f>VLOOKUP(U1828, method!$A$1:$B$15, 2, 0)</f>
        <v>放頭</v>
      </c>
      <c r="F1828">
        <v>6</v>
      </c>
      <c r="G1828">
        <v>115</v>
      </c>
      <c r="H1828" s="46">
        <v>1400</v>
      </c>
      <c r="I1828" s="17" t="s">
        <v>512</v>
      </c>
      <c r="J1828">
        <v>1</v>
      </c>
      <c r="K1828">
        <v>23.26</v>
      </c>
      <c r="L1828">
        <v>21</v>
      </c>
      <c r="M1828">
        <v>1</v>
      </c>
      <c r="N1828">
        <v>24</v>
      </c>
      <c r="O1828" t="s">
        <v>545</v>
      </c>
      <c r="P1828" s="35" t="s">
        <v>455</v>
      </c>
      <c r="Q1828">
        <v>3</v>
      </c>
      <c r="R1828">
        <v>60</v>
      </c>
      <c r="S1828" s="23" t="s">
        <v>72</v>
      </c>
      <c r="T1828" t="s">
        <v>461</v>
      </c>
      <c r="U1828">
        <v>3</v>
      </c>
      <c r="V1828">
        <v>4</v>
      </c>
      <c r="W1828">
        <v>4</v>
      </c>
      <c r="X1828">
        <v>13</v>
      </c>
      <c r="AA1828">
        <v>1076</v>
      </c>
      <c r="AB1828" t="s">
        <v>463</v>
      </c>
    </row>
    <row r="1829" spans="1:29" hidden="1" x14ac:dyDescent="0.25">
      <c r="A1829" s="21" t="s">
        <v>1</v>
      </c>
      <c r="B1829" s="18" t="s">
        <v>38</v>
      </c>
      <c r="C1829">
        <v>89</v>
      </c>
      <c r="D1829">
        <v>8</v>
      </c>
      <c r="E1829" s="26" t="str">
        <f>VLOOKUP(U1829, method!$A$1:$B$15, 2, 0)</f>
        <v>放頭</v>
      </c>
      <c r="F1829">
        <v>10</v>
      </c>
      <c r="G1829">
        <v>119</v>
      </c>
      <c r="H1829" s="46">
        <v>1400</v>
      </c>
      <c r="I1829" s="15" t="s">
        <v>391</v>
      </c>
      <c r="J1829">
        <v>1</v>
      </c>
      <c r="K1829">
        <v>23.77</v>
      </c>
      <c r="L1829">
        <v>1</v>
      </c>
      <c r="M1829">
        <v>1</v>
      </c>
      <c r="N1829">
        <v>24</v>
      </c>
      <c r="O1829" t="s">
        <v>545</v>
      </c>
      <c r="P1829" s="35" t="s">
        <v>455</v>
      </c>
      <c r="Q1829">
        <v>3</v>
      </c>
      <c r="R1829">
        <v>62</v>
      </c>
      <c r="S1829" s="23" t="s">
        <v>72</v>
      </c>
      <c r="T1829" t="s">
        <v>548</v>
      </c>
      <c r="U1829">
        <v>1</v>
      </c>
      <c r="V1829">
        <v>1</v>
      </c>
      <c r="W1829">
        <v>1</v>
      </c>
      <c r="X1829">
        <v>8</v>
      </c>
      <c r="AA1829">
        <v>1073</v>
      </c>
      <c r="AB1829" t="s">
        <v>1903</v>
      </c>
    </row>
    <row r="1830" spans="1:29" hidden="1" x14ac:dyDescent="0.25">
      <c r="A1830" s="21" t="s">
        <v>1</v>
      </c>
      <c r="B1830" s="18" t="s">
        <v>38</v>
      </c>
      <c r="C1830" t="s">
        <v>463</v>
      </c>
      <c r="D1830" t="s">
        <v>724</v>
      </c>
      <c r="F1830" t="s">
        <v>463</v>
      </c>
      <c r="G1830">
        <v>120</v>
      </c>
      <c r="H1830" s="44">
        <v>1200</v>
      </c>
      <c r="I1830" s="23" t="s">
        <v>394</v>
      </c>
      <c r="J1830" t="s">
        <v>463</v>
      </c>
      <c r="L1830">
        <v>17</v>
      </c>
      <c r="M1830">
        <v>12</v>
      </c>
      <c r="N1830">
        <v>23</v>
      </c>
      <c r="O1830" t="s">
        <v>551</v>
      </c>
      <c r="P1830" s="35" t="s">
        <v>455</v>
      </c>
      <c r="Q1830">
        <v>3</v>
      </c>
      <c r="R1830">
        <v>62</v>
      </c>
      <c r="S1830" s="23" t="s">
        <v>72</v>
      </c>
      <c r="T1830" t="s">
        <v>463</v>
      </c>
      <c r="U1830" t="s">
        <v>463</v>
      </c>
      <c r="AA1830" t="s">
        <v>463</v>
      </c>
      <c r="AB1830" t="s">
        <v>463</v>
      </c>
      <c r="AC1830" t="s">
        <v>463</v>
      </c>
    </row>
    <row r="1831" spans="1:29" hidden="1" x14ac:dyDescent="0.25">
      <c r="A1831" s="21" t="s">
        <v>1</v>
      </c>
      <c r="B1831" s="18" t="s">
        <v>38</v>
      </c>
      <c r="C1831">
        <v>49</v>
      </c>
      <c r="D1831">
        <v>13</v>
      </c>
      <c r="E1831" s="28" t="str">
        <f>VLOOKUP(U1831, method!$A$1:$B$15, 2, 0)</f>
        <v>中前</v>
      </c>
      <c r="F1831">
        <v>5</v>
      </c>
      <c r="G1831">
        <v>118</v>
      </c>
      <c r="H1831" s="44">
        <v>1200</v>
      </c>
      <c r="I1831" s="23" t="s">
        <v>39</v>
      </c>
      <c r="J1831">
        <v>1</v>
      </c>
      <c r="K1831">
        <v>10.8</v>
      </c>
      <c r="L1831">
        <v>19</v>
      </c>
      <c r="M1831">
        <v>11</v>
      </c>
      <c r="N1831">
        <v>23</v>
      </c>
      <c r="O1831" t="s">
        <v>469</v>
      </c>
      <c r="P1831" s="35" t="s">
        <v>436</v>
      </c>
      <c r="Q1831">
        <v>3</v>
      </c>
      <c r="R1831">
        <v>64</v>
      </c>
      <c r="S1831" s="23" t="s">
        <v>72</v>
      </c>
      <c r="T1831" t="s">
        <v>567</v>
      </c>
      <c r="U1831">
        <v>6</v>
      </c>
      <c r="V1831">
        <v>8</v>
      </c>
      <c r="W1831">
        <v>13</v>
      </c>
      <c r="AA1831">
        <v>1068</v>
      </c>
      <c r="AB1831" t="s">
        <v>16</v>
      </c>
    </row>
    <row r="1832" spans="1:29" hidden="1" x14ac:dyDescent="0.25">
      <c r="A1832" s="21" t="s">
        <v>1</v>
      </c>
      <c r="B1832" s="18" t="s">
        <v>38</v>
      </c>
      <c r="C1832">
        <v>11</v>
      </c>
      <c r="D1832">
        <v>8</v>
      </c>
      <c r="E1832" s="28" t="str">
        <f>VLOOKUP(U1832, method!$A$1:$B$15, 2, 0)</f>
        <v>中前</v>
      </c>
      <c r="F1832">
        <v>9</v>
      </c>
      <c r="G1832">
        <v>122</v>
      </c>
      <c r="H1832" s="44">
        <v>1200</v>
      </c>
      <c r="I1832" s="18" t="s">
        <v>12</v>
      </c>
      <c r="J1832">
        <v>1</v>
      </c>
      <c r="K1832">
        <v>10.06</v>
      </c>
      <c r="L1832">
        <v>9</v>
      </c>
      <c r="M1832">
        <v>7</v>
      </c>
      <c r="N1832">
        <v>23</v>
      </c>
      <c r="O1832" t="s">
        <v>631</v>
      </c>
      <c r="P1832" s="35" t="s">
        <v>436</v>
      </c>
      <c r="Q1832">
        <v>3</v>
      </c>
      <c r="R1832">
        <v>64</v>
      </c>
      <c r="S1832" s="23" t="s">
        <v>72</v>
      </c>
      <c r="T1832">
        <v>4</v>
      </c>
      <c r="U1832">
        <v>5</v>
      </c>
      <c r="V1832">
        <v>4</v>
      </c>
      <c r="W1832">
        <v>8</v>
      </c>
      <c r="AA1832">
        <v>1049</v>
      </c>
      <c r="AB1832" t="s">
        <v>100</v>
      </c>
    </row>
    <row r="1833" spans="1:29" hidden="1" x14ac:dyDescent="0.25">
      <c r="A1833" s="21" t="s">
        <v>1</v>
      </c>
      <c r="B1833" s="16" t="s">
        <v>25</v>
      </c>
      <c r="C1833">
        <v>7.1</v>
      </c>
      <c r="D1833" s="34">
        <v>5</v>
      </c>
      <c r="E1833" s="26" t="str">
        <f>VLOOKUP(U1833, method!$A$1:$B$15, 2, 0)</f>
        <v>放頭</v>
      </c>
      <c r="F1833">
        <v>9</v>
      </c>
      <c r="G1833">
        <v>134</v>
      </c>
      <c r="H1833" s="44">
        <v>1200</v>
      </c>
      <c r="I1833" s="15" t="s">
        <v>390</v>
      </c>
      <c r="J1833">
        <v>1</v>
      </c>
      <c r="K1833">
        <v>10.24</v>
      </c>
      <c r="L1833">
        <v>19</v>
      </c>
      <c r="M1833">
        <v>2</v>
      </c>
      <c r="N1833">
        <v>25</v>
      </c>
      <c r="O1833" s="30" t="s">
        <v>445</v>
      </c>
      <c r="P1833" s="35" t="s">
        <v>455</v>
      </c>
      <c r="Q1833">
        <v>5</v>
      </c>
      <c r="R1833">
        <v>38</v>
      </c>
      <c r="S1833" s="20" t="s">
        <v>27</v>
      </c>
      <c r="T1833" s="10" t="s">
        <v>552</v>
      </c>
      <c r="U1833">
        <v>3</v>
      </c>
      <c r="V1833">
        <v>4</v>
      </c>
      <c r="W1833">
        <v>5</v>
      </c>
      <c r="AA1833">
        <v>1151</v>
      </c>
      <c r="AB1833" t="s">
        <v>30</v>
      </c>
    </row>
    <row r="1834" spans="1:29" hidden="1" x14ac:dyDescent="0.25">
      <c r="A1834" s="21" t="s">
        <v>1</v>
      </c>
      <c r="B1834" s="19" t="s">
        <v>44</v>
      </c>
      <c r="C1834">
        <v>231</v>
      </c>
      <c r="D1834">
        <v>13</v>
      </c>
      <c r="E1834" s="27" t="str">
        <f>VLOOKUP(U1834, method!$A$1:$B$15, 2, 0)</f>
        <v>中後</v>
      </c>
      <c r="F1834">
        <v>5</v>
      </c>
      <c r="G1834">
        <v>116</v>
      </c>
      <c r="H1834" s="46">
        <v>1400</v>
      </c>
      <c r="I1834" s="22" t="s">
        <v>470</v>
      </c>
      <c r="J1834">
        <v>1</v>
      </c>
      <c r="K1834">
        <v>23.32</v>
      </c>
      <c r="L1834">
        <v>6</v>
      </c>
      <c r="M1834">
        <v>4</v>
      </c>
      <c r="N1834">
        <v>25</v>
      </c>
      <c r="O1834" t="s">
        <v>469</v>
      </c>
      <c r="P1834" s="35" t="s">
        <v>455</v>
      </c>
      <c r="Q1834">
        <v>4</v>
      </c>
      <c r="R1834">
        <v>41</v>
      </c>
      <c r="S1834" s="21" t="s">
        <v>46</v>
      </c>
      <c r="T1834">
        <v>10</v>
      </c>
      <c r="U1834">
        <v>8</v>
      </c>
      <c r="V1834">
        <v>8</v>
      </c>
      <c r="W1834">
        <v>10</v>
      </c>
      <c r="X1834">
        <v>13</v>
      </c>
      <c r="AA1834">
        <v>1072</v>
      </c>
      <c r="AB1834" t="s">
        <v>162</v>
      </c>
    </row>
    <row r="1835" spans="1:29" hidden="1" x14ac:dyDescent="0.25">
      <c r="A1835" s="21" t="s">
        <v>1</v>
      </c>
      <c r="B1835" s="19" t="s">
        <v>44</v>
      </c>
      <c r="C1835">
        <v>77</v>
      </c>
      <c r="D1835">
        <v>14</v>
      </c>
      <c r="E1835" s="27" t="str">
        <f>VLOOKUP(U1835, method!$A$1:$B$15, 2, 0)</f>
        <v>中後</v>
      </c>
      <c r="F1835">
        <v>3</v>
      </c>
      <c r="G1835">
        <v>119</v>
      </c>
      <c r="H1835" s="46">
        <v>1400</v>
      </c>
      <c r="I1835" s="24" t="s">
        <v>146</v>
      </c>
      <c r="J1835">
        <v>1</v>
      </c>
      <c r="K1835">
        <v>25.01</v>
      </c>
      <c r="L1835">
        <v>19</v>
      </c>
      <c r="M1835">
        <v>1</v>
      </c>
      <c r="N1835">
        <v>25</v>
      </c>
      <c r="O1835" t="s">
        <v>545</v>
      </c>
      <c r="P1835" s="35" t="s">
        <v>455</v>
      </c>
      <c r="Q1835">
        <v>4</v>
      </c>
      <c r="R1835">
        <v>44</v>
      </c>
      <c r="S1835" s="21" t="s">
        <v>46</v>
      </c>
      <c r="T1835" t="s">
        <v>1905</v>
      </c>
      <c r="U1835">
        <v>9</v>
      </c>
      <c r="V1835">
        <v>9</v>
      </c>
      <c r="W1835">
        <v>11</v>
      </c>
      <c r="X1835">
        <v>14</v>
      </c>
      <c r="AA1835">
        <v>1093</v>
      </c>
      <c r="AB1835" t="s">
        <v>143</v>
      </c>
    </row>
    <row r="1836" spans="1:29" hidden="1" x14ac:dyDescent="0.25">
      <c r="A1836" s="21" t="s">
        <v>1</v>
      </c>
      <c r="B1836" s="18" t="s">
        <v>38</v>
      </c>
      <c r="C1836">
        <v>8.8000000000000007</v>
      </c>
      <c r="D1836" s="33">
        <v>3</v>
      </c>
      <c r="E1836" s="26" t="str">
        <f>VLOOKUP(U1836, method!$A$1:$B$15, 2, 0)</f>
        <v>放頭</v>
      </c>
      <c r="F1836">
        <v>5</v>
      </c>
      <c r="G1836">
        <v>131</v>
      </c>
      <c r="H1836" s="44">
        <v>1200</v>
      </c>
      <c r="I1836" s="22" t="s">
        <v>33</v>
      </c>
      <c r="J1836">
        <v>1</v>
      </c>
      <c r="K1836">
        <v>10.26</v>
      </c>
      <c r="L1836">
        <v>2</v>
      </c>
      <c r="M1836">
        <v>4</v>
      </c>
      <c r="N1836">
        <v>25</v>
      </c>
      <c r="O1836" s="31" t="s">
        <v>451</v>
      </c>
      <c r="P1836" s="35" t="s">
        <v>436</v>
      </c>
      <c r="Q1836">
        <v>5</v>
      </c>
      <c r="R1836">
        <v>36</v>
      </c>
      <c r="S1836" s="16" t="s">
        <v>40</v>
      </c>
      <c r="T1836" s="10" t="s">
        <v>526</v>
      </c>
      <c r="U1836">
        <v>1</v>
      </c>
      <c r="V1836">
        <v>1</v>
      </c>
      <c r="W1836">
        <v>3</v>
      </c>
      <c r="AA1836">
        <v>1061</v>
      </c>
      <c r="AB1836" t="s">
        <v>42</v>
      </c>
    </row>
    <row r="1837" spans="1:29" hidden="1" x14ac:dyDescent="0.25">
      <c r="A1837" s="21" t="s">
        <v>1</v>
      </c>
      <c r="B1837" s="19" t="s">
        <v>44</v>
      </c>
      <c r="C1837">
        <v>195</v>
      </c>
      <c r="D1837">
        <v>9</v>
      </c>
      <c r="E1837" s="27" t="str">
        <f>VLOOKUP(U1837, method!$A$1:$B$15, 2, 0)</f>
        <v>中後</v>
      </c>
      <c r="F1837">
        <v>7</v>
      </c>
      <c r="G1837">
        <v>126</v>
      </c>
      <c r="H1837" s="44">
        <v>1200</v>
      </c>
      <c r="I1837" s="23" t="s">
        <v>394</v>
      </c>
      <c r="J1837">
        <v>1</v>
      </c>
      <c r="K1837">
        <v>11.31</v>
      </c>
      <c r="L1837">
        <v>20</v>
      </c>
      <c r="M1837">
        <v>11</v>
      </c>
      <c r="N1837">
        <v>24</v>
      </c>
      <c r="O1837" s="31" t="s">
        <v>435</v>
      </c>
      <c r="P1837" s="36" t="s">
        <v>440</v>
      </c>
      <c r="Q1837">
        <v>4</v>
      </c>
      <c r="R1837">
        <v>49</v>
      </c>
      <c r="S1837" s="21" t="s">
        <v>46</v>
      </c>
      <c r="T1837" t="s">
        <v>485</v>
      </c>
      <c r="U1837">
        <v>10</v>
      </c>
      <c r="V1837">
        <v>10</v>
      </c>
      <c r="W1837">
        <v>9</v>
      </c>
      <c r="AA1837">
        <v>1059</v>
      </c>
      <c r="AB1837" t="s">
        <v>1907</v>
      </c>
    </row>
    <row r="1838" spans="1:29" hidden="1" x14ac:dyDescent="0.25">
      <c r="A1838" s="21" t="s">
        <v>1</v>
      </c>
      <c r="B1838" s="19" t="s">
        <v>44</v>
      </c>
      <c r="C1838">
        <v>178</v>
      </c>
      <c r="D1838">
        <v>10</v>
      </c>
      <c r="E1838" s="29" t="str">
        <f>VLOOKUP(U1838, method!$A$1:$B$15, 2, 0)</f>
        <v>留後</v>
      </c>
      <c r="F1838">
        <v>10</v>
      </c>
      <c r="G1838">
        <v>124</v>
      </c>
      <c r="H1838" s="44">
        <v>1200</v>
      </c>
      <c r="I1838" s="17" t="s">
        <v>448</v>
      </c>
      <c r="J1838">
        <v>1</v>
      </c>
      <c r="K1838">
        <v>10.58</v>
      </c>
      <c r="L1838">
        <v>15</v>
      </c>
      <c r="M1838">
        <v>9</v>
      </c>
      <c r="N1838">
        <v>24</v>
      </c>
      <c r="O1838" t="s">
        <v>491</v>
      </c>
      <c r="P1838" s="35" t="s">
        <v>436</v>
      </c>
      <c r="Q1838">
        <v>4</v>
      </c>
      <c r="R1838">
        <v>50</v>
      </c>
      <c r="S1838" s="21" t="s">
        <v>46</v>
      </c>
      <c r="T1838">
        <v>9</v>
      </c>
      <c r="U1838">
        <v>11</v>
      </c>
      <c r="V1838">
        <v>11</v>
      </c>
      <c r="W1838">
        <v>10</v>
      </c>
      <c r="AA1838">
        <v>1061</v>
      </c>
      <c r="AB1838" t="s">
        <v>16</v>
      </c>
    </row>
    <row r="1839" spans="1:29" hidden="1" x14ac:dyDescent="0.25">
      <c r="A1839" s="21" t="s">
        <v>1</v>
      </c>
      <c r="B1839" s="19" t="s">
        <v>44</v>
      </c>
      <c r="C1839">
        <v>79</v>
      </c>
      <c r="D1839">
        <v>14</v>
      </c>
      <c r="E1839" s="27" t="str">
        <f>VLOOKUP(U1839, method!$A$1:$B$15, 2, 0)</f>
        <v>中後</v>
      </c>
      <c r="F1839">
        <v>4</v>
      </c>
      <c r="G1839">
        <v>129</v>
      </c>
      <c r="H1839" s="44">
        <v>1200</v>
      </c>
      <c r="I1839" s="21" t="s">
        <v>61</v>
      </c>
      <c r="J1839">
        <v>1</v>
      </c>
      <c r="K1839">
        <v>10.61</v>
      </c>
      <c r="L1839">
        <v>1</v>
      </c>
      <c r="M1839">
        <v>7</v>
      </c>
      <c r="N1839">
        <v>24</v>
      </c>
      <c r="O1839" t="s">
        <v>551</v>
      </c>
      <c r="P1839" s="35" t="s">
        <v>455</v>
      </c>
      <c r="Q1839">
        <v>4</v>
      </c>
      <c r="R1839">
        <v>52</v>
      </c>
      <c r="S1839" s="21" t="s">
        <v>46</v>
      </c>
      <c r="T1839" t="s">
        <v>573</v>
      </c>
      <c r="U1839">
        <v>10</v>
      </c>
      <c r="V1839">
        <v>11</v>
      </c>
      <c r="W1839">
        <v>14</v>
      </c>
      <c r="AA1839">
        <v>1041</v>
      </c>
      <c r="AB1839" t="s">
        <v>100</v>
      </c>
    </row>
    <row r="1840" spans="1:29" hidden="1" x14ac:dyDescent="0.25">
      <c r="A1840" s="21" t="s">
        <v>1</v>
      </c>
      <c r="B1840" s="20" t="s">
        <v>49</v>
      </c>
      <c r="C1840">
        <v>54</v>
      </c>
      <c r="D1840">
        <v>14</v>
      </c>
      <c r="E1840" s="29" t="str">
        <f>VLOOKUP(U1840, method!$A$1:$B$15, 2, 0)</f>
        <v>留後</v>
      </c>
      <c r="F1840">
        <v>7</v>
      </c>
      <c r="G1840">
        <v>133</v>
      </c>
      <c r="H1840" s="46">
        <v>1400</v>
      </c>
      <c r="I1840" s="14" t="s">
        <v>50</v>
      </c>
      <c r="J1840">
        <v>1</v>
      </c>
      <c r="K1840">
        <v>26.1</v>
      </c>
      <c r="L1840">
        <v>18</v>
      </c>
      <c r="M1840">
        <v>5</v>
      </c>
      <c r="N1840">
        <v>25</v>
      </c>
      <c r="O1840" t="s">
        <v>631</v>
      </c>
      <c r="P1840" s="35" t="s">
        <v>436</v>
      </c>
      <c r="Q1840">
        <v>5</v>
      </c>
      <c r="R1840">
        <v>38</v>
      </c>
      <c r="S1840" s="16" t="s">
        <v>77</v>
      </c>
      <c r="T1840" t="s">
        <v>1908</v>
      </c>
      <c r="U1840">
        <v>12</v>
      </c>
      <c r="V1840">
        <v>11</v>
      </c>
      <c r="W1840">
        <v>12</v>
      </c>
      <c r="X1840">
        <v>14</v>
      </c>
      <c r="AA1840">
        <v>1054</v>
      </c>
      <c r="AB1840" t="s">
        <v>1910</v>
      </c>
    </row>
    <row r="1841" spans="1:28" hidden="1" x14ac:dyDescent="0.25">
      <c r="A1841" s="21" t="s">
        <v>1</v>
      </c>
      <c r="B1841" s="20" t="s">
        <v>49</v>
      </c>
      <c r="C1841">
        <v>131</v>
      </c>
      <c r="D1841">
        <v>12</v>
      </c>
      <c r="E1841" s="29" t="str">
        <f>VLOOKUP(U1841, method!$A$1:$B$15, 2, 0)</f>
        <v>留後</v>
      </c>
      <c r="F1841">
        <v>1</v>
      </c>
      <c r="G1841">
        <v>114</v>
      </c>
      <c r="H1841" s="46">
        <v>1000</v>
      </c>
      <c r="I1841" s="17" t="s">
        <v>512</v>
      </c>
      <c r="J1841">
        <v>0</v>
      </c>
      <c r="K1841">
        <v>57.22</v>
      </c>
      <c r="L1841">
        <v>15</v>
      </c>
      <c r="M1841">
        <v>3</v>
      </c>
      <c r="N1841">
        <v>25</v>
      </c>
      <c r="O1841" t="s">
        <v>631</v>
      </c>
      <c r="P1841" s="35" t="s">
        <v>436</v>
      </c>
      <c r="Q1841">
        <v>4</v>
      </c>
      <c r="R1841">
        <v>41</v>
      </c>
      <c r="S1841" s="16" t="s">
        <v>77</v>
      </c>
      <c r="T1841" t="s">
        <v>480</v>
      </c>
      <c r="U1841">
        <v>11</v>
      </c>
      <c r="V1841">
        <v>12</v>
      </c>
      <c r="W1841">
        <v>12</v>
      </c>
      <c r="AA1841">
        <v>1041</v>
      </c>
      <c r="AB1841" t="s">
        <v>158</v>
      </c>
    </row>
    <row r="1842" spans="1:28" hidden="1" x14ac:dyDescent="0.25">
      <c r="A1842" s="21" t="s">
        <v>1</v>
      </c>
      <c r="B1842" s="16" t="s">
        <v>25</v>
      </c>
      <c r="C1842">
        <v>4.0999999999999996</v>
      </c>
      <c r="D1842">
        <v>8</v>
      </c>
      <c r="E1842" s="29" t="str">
        <f>VLOOKUP(U1842, method!$A$1:$B$15, 2, 0)</f>
        <v>留後</v>
      </c>
      <c r="F1842">
        <v>4</v>
      </c>
      <c r="G1842">
        <v>133</v>
      </c>
      <c r="H1842" s="44">
        <v>1200</v>
      </c>
      <c r="I1842" s="15" t="s">
        <v>390</v>
      </c>
      <c r="J1842">
        <v>1</v>
      </c>
      <c r="K1842">
        <v>10.29</v>
      </c>
      <c r="L1842">
        <v>25</v>
      </c>
      <c r="M1842">
        <v>6</v>
      </c>
      <c r="N1842">
        <v>25</v>
      </c>
      <c r="O1842" s="31" t="s">
        <v>435</v>
      </c>
      <c r="P1842" s="35" t="s">
        <v>436</v>
      </c>
      <c r="Q1842">
        <v>5</v>
      </c>
      <c r="R1842">
        <v>38</v>
      </c>
      <c r="S1842" s="20" t="s">
        <v>27</v>
      </c>
      <c r="T1842" t="s">
        <v>637</v>
      </c>
      <c r="U1842">
        <v>11</v>
      </c>
      <c r="V1842">
        <v>11</v>
      </c>
      <c r="W1842">
        <v>8</v>
      </c>
      <c r="AA1842">
        <v>1143</v>
      </c>
      <c r="AB1842" t="s">
        <v>30</v>
      </c>
    </row>
    <row r="1843" spans="1:28" hidden="1" x14ac:dyDescent="0.25">
      <c r="A1843" s="21" t="s">
        <v>1</v>
      </c>
      <c r="B1843" s="20" t="s">
        <v>49</v>
      </c>
      <c r="C1843">
        <v>63</v>
      </c>
      <c r="D1843">
        <v>12</v>
      </c>
      <c r="E1843" s="28" t="str">
        <f>VLOOKUP(U1843, method!$A$1:$B$15, 2, 0)</f>
        <v>中前</v>
      </c>
      <c r="F1843">
        <v>4</v>
      </c>
      <c r="G1843">
        <v>118</v>
      </c>
      <c r="H1843" s="46">
        <v>1000</v>
      </c>
      <c r="I1843" s="17" t="s">
        <v>512</v>
      </c>
      <c r="J1843">
        <v>0</v>
      </c>
      <c r="K1843">
        <v>57.97</v>
      </c>
      <c r="L1843">
        <v>9</v>
      </c>
      <c r="M1843">
        <v>2</v>
      </c>
      <c r="N1843">
        <v>25</v>
      </c>
      <c r="O1843" t="s">
        <v>532</v>
      </c>
      <c r="P1843" s="35" t="s">
        <v>455</v>
      </c>
      <c r="Q1843">
        <v>4</v>
      </c>
      <c r="R1843">
        <v>47</v>
      </c>
      <c r="S1843" s="16" t="s">
        <v>77</v>
      </c>
      <c r="T1843" t="s">
        <v>679</v>
      </c>
      <c r="U1843">
        <v>7</v>
      </c>
      <c r="V1843">
        <v>5</v>
      </c>
      <c r="W1843">
        <v>12</v>
      </c>
      <c r="AA1843">
        <v>1079</v>
      </c>
      <c r="AB1843" t="s">
        <v>158</v>
      </c>
    </row>
    <row r="1844" spans="1:28" hidden="1" x14ac:dyDescent="0.25">
      <c r="A1844" s="21" t="s">
        <v>1</v>
      </c>
      <c r="B1844" s="20" t="s">
        <v>49</v>
      </c>
      <c r="C1844">
        <v>168</v>
      </c>
      <c r="D1844" s="34">
        <v>4</v>
      </c>
      <c r="E1844" s="28" t="str">
        <f>VLOOKUP(U1844, method!$A$1:$B$15, 2, 0)</f>
        <v>中前</v>
      </c>
      <c r="F1844">
        <v>5</v>
      </c>
      <c r="G1844">
        <v>118</v>
      </c>
      <c r="H1844" s="46">
        <v>1000</v>
      </c>
      <c r="I1844" s="17" t="s">
        <v>512</v>
      </c>
      <c r="J1844">
        <v>0</v>
      </c>
      <c r="K1844">
        <v>57.23</v>
      </c>
      <c r="L1844">
        <v>5</v>
      </c>
      <c r="M1844">
        <v>1</v>
      </c>
      <c r="N1844">
        <v>25</v>
      </c>
      <c r="O1844" t="s">
        <v>631</v>
      </c>
      <c r="P1844" s="35" t="s">
        <v>455</v>
      </c>
      <c r="Q1844">
        <v>4</v>
      </c>
      <c r="R1844">
        <v>49</v>
      </c>
      <c r="S1844" s="16" t="s">
        <v>77</v>
      </c>
      <c r="T1844" t="s">
        <v>558</v>
      </c>
      <c r="U1844">
        <v>4</v>
      </c>
      <c r="V1844">
        <v>5</v>
      </c>
      <c r="W1844">
        <v>4</v>
      </c>
      <c r="AA1844">
        <v>1061</v>
      </c>
      <c r="AB1844" t="s">
        <v>1913</v>
      </c>
    </row>
    <row r="1845" spans="1:28" hidden="1" x14ac:dyDescent="0.25">
      <c r="A1845" s="21" t="s">
        <v>1</v>
      </c>
      <c r="B1845" s="20" t="s">
        <v>49</v>
      </c>
      <c r="C1845">
        <v>62</v>
      </c>
      <c r="D1845">
        <v>11</v>
      </c>
      <c r="E1845" s="28" t="str">
        <f>VLOOKUP(U1845, method!$A$1:$B$15, 2, 0)</f>
        <v>中前</v>
      </c>
      <c r="F1845">
        <v>1</v>
      </c>
      <c r="G1845">
        <v>128</v>
      </c>
      <c r="H1845" s="44">
        <v>1200</v>
      </c>
      <c r="I1845" s="23" t="s">
        <v>405</v>
      </c>
      <c r="J1845">
        <v>1</v>
      </c>
      <c r="K1845">
        <v>10.94</v>
      </c>
      <c r="L1845">
        <v>18</v>
      </c>
      <c r="M1845">
        <v>12</v>
      </c>
      <c r="N1845">
        <v>24</v>
      </c>
      <c r="O1845" t="s">
        <v>511</v>
      </c>
      <c r="P1845" s="35" t="s">
        <v>455</v>
      </c>
      <c r="Q1845">
        <v>4</v>
      </c>
      <c r="R1845">
        <v>52</v>
      </c>
      <c r="S1845" s="16" t="s">
        <v>77</v>
      </c>
      <c r="T1845" t="s">
        <v>567</v>
      </c>
      <c r="U1845">
        <v>4</v>
      </c>
      <c r="V1845">
        <v>6</v>
      </c>
      <c r="W1845">
        <v>11</v>
      </c>
      <c r="AA1845">
        <v>1063</v>
      </c>
      <c r="AB1845" t="s">
        <v>1686</v>
      </c>
    </row>
    <row r="1846" spans="1:28" hidden="1" x14ac:dyDescent="0.25">
      <c r="A1846" s="21" t="s">
        <v>1</v>
      </c>
      <c r="B1846" s="20" t="s">
        <v>49</v>
      </c>
      <c r="C1846">
        <v>137</v>
      </c>
      <c r="D1846">
        <v>7</v>
      </c>
      <c r="E1846" s="26" t="str">
        <f>VLOOKUP(U1846, method!$A$1:$B$15, 2, 0)</f>
        <v>放頭</v>
      </c>
      <c r="F1846">
        <v>6</v>
      </c>
      <c r="G1846">
        <v>128</v>
      </c>
      <c r="H1846" s="44">
        <v>1200</v>
      </c>
      <c r="I1846" s="17" t="s">
        <v>512</v>
      </c>
      <c r="J1846">
        <v>1</v>
      </c>
      <c r="K1846">
        <v>11.17</v>
      </c>
      <c r="L1846">
        <v>20</v>
      </c>
      <c r="M1846">
        <v>11</v>
      </c>
      <c r="N1846">
        <v>24</v>
      </c>
      <c r="O1846" s="31" t="s">
        <v>435</v>
      </c>
      <c r="P1846" s="36" t="s">
        <v>440</v>
      </c>
      <c r="Q1846">
        <v>4</v>
      </c>
      <c r="R1846">
        <v>54</v>
      </c>
      <c r="S1846" s="16" t="s">
        <v>77</v>
      </c>
      <c r="T1846" t="s">
        <v>679</v>
      </c>
      <c r="U1846">
        <v>3</v>
      </c>
      <c r="V1846">
        <v>3</v>
      </c>
      <c r="W1846">
        <v>7</v>
      </c>
      <c r="AA1846">
        <v>1052</v>
      </c>
      <c r="AB1846" t="s">
        <v>463</v>
      </c>
    </row>
    <row r="1847" spans="1:28" hidden="1" x14ac:dyDescent="0.25">
      <c r="A1847" s="21" t="s">
        <v>1</v>
      </c>
      <c r="B1847" s="20" t="s">
        <v>49</v>
      </c>
      <c r="C1847">
        <v>118</v>
      </c>
      <c r="D1847">
        <v>11</v>
      </c>
      <c r="E1847" s="27" t="str">
        <f>VLOOKUP(U1847, method!$A$1:$B$15, 2, 0)</f>
        <v>中後</v>
      </c>
      <c r="F1847">
        <v>10</v>
      </c>
      <c r="G1847">
        <v>130</v>
      </c>
      <c r="H1847" s="44">
        <v>1200</v>
      </c>
      <c r="I1847" s="23" t="s">
        <v>39</v>
      </c>
      <c r="J1847">
        <v>1</v>
      </c>
      <c r="K1847">
        <v>11.21</v>
      </c>
      <c r="L1847">
        <v>6</v>
      </c>
      <c r="M1847">
        <v>10</v>
      </c>
      <c r="N1847">
        <v>24</v>
      </c>
      <c r="O1847" t="s">
        <v>545</v>
      </c>
      <c r="P1847" s="35" t="s">
        <v>436</v>
      </c>
      <c r="Q1847">
        <v>4</v>
      </c>
      <c r="R1847">
        <v>56</v>
      </c>
      <c r="S1847" s="16" t="s">
        <v>77</v>
      </c>
      <c r="T1847">
        <v>13</v>
      </c>
      <c r="U1847">
        <v>10</v>
      </c>
      <c r="V1847">
        <v>9</v>
      </c>
      <c r="W1847">
        <v>11</v>
      </c>
      <c r="AA1847">
        <v>1034</v>
      </c>
      <c r="AB1847" t="s">
        <v>463</v>
      </c>
    </row>
    <row r="1848" spans="1:28" hidden="1" x14ac:dyDescent="0.25">
      <c r="A1848" s="21" t="s">
        <v>1</v>
      </c>
      <c r="B1848" s="20" t="s">
        <v>49</v>
      </c>
      <c r="C1848">
        <v>35</v>
      </c>
      <c r="D1848">
        <v>8</v>
      </c>
      <c r="E1848" s="27" t="str">
        <f>VLOOKUP(U1848, method!$A$1:$B$15, 2, 0)</f>
        <v>中後</v>
      </c>
      <c r="F1848">
        <v>5</v>
      </c>
      <c r="G1848">
        <v>133</v>
      </c>
      <c r="H1848" s="44">
        <v>1200</v>
      </c>
      <c r="I1848" s="23" t="s">
        <v>39</v>
      </c>
      <c r="J1848">
        <v>1</v>
      </c>
      <c r="K1848">
        <v>10.84</v>
      </c>
      <c r="L1848">
        <v>28</v>
      </c>
      <c r="M1848">
        <v>9</v>
      </c>
      <c r="N1848">
        <v>24</v>
      </c>
      <c r="O1848" t="s">
        <v>532</v>
      </c>
      <c r="P1848" s="35" t="s">
        <v>455</v>
      </c>
      <c r="Q1848">
        <v>4</v>
      </c>
      <c r="R1848">
        <v>56</v>
      </c>
      <c r="S1848" s="16" t="s">
        <v>77</v>
      </c>
      <c r="T1848">
        <v>6</v>
      </c>
      <c r="U1848">
        <v>8</v>
      </c>
      <c r="V1848">
        <v>9</v>
      </c>
      <c r="W1848">
        <v>8</v>
      </c>
      <c r="AA1848">
        <v>1036</v>
      </c>
      <c r="AB1848" t="s">
        <v>463</v>
      </c>
    </row>
    <row r="1849" spans="1:28" hidden="1" x14ac:dyDescent="0.25">
      <c r="A1849" s="21" t="s">
        <v>1</v>
      </c>
      <c r="B1849" s="19" t="s">
        <v>44</v>
      </c>
      <c r="C1849">
        <v>188</v>
      </c>
      <c r="D1849">
        <v>13</v>
      </c>
      <c r="E1849" s="29" t="str">
        <f>VLOOKUP(U1849, method!$A$1:$B$15, 2, 0)</f>
        <v>留後</v>
      </c>
      <c r="F1849">
        <v>12</v>
      </c>
      <c r="G1849">
        <v>131</v>
      </c>
      <c r="H1849" s="44">
        <v>1200</v>
      </c>
      <c r="I1849" s="16" t="s">
        <v>140</v>
      </c>
      <c r="J1849">
        <v>1</v>
      </c>
      <c r="K1849">
        <v>10.31</v>
      </c>
      <c r="L1849">
        <v>28</v>
      </c>
      <c r="M1849">
        <v>6</v>
      </c>
      <c r="N1849">
        <v>25</v>
      </c>
      <c r="O1849" t="s">
        <v>551</v>
      </c>
      <c r="P1849" s="35" t="s">
        <v>455</v>
      </c>
      <c r="Q1849">
        <v>5</v>
      </c>
      <c r="R1849">
        <v>38</v>
      </c>
      <c r="S1849" s="21" t="s">
        <v>46</v>
      </c>
      <c r="T1849" t="s">
        <v>508</v>
      </c>
      <c r="U1849">
        <v>11</v>
      </c>
      <c r="V1849">
        <v>12</v>
      </c>
      <c r="W1849">
        <v>13</v>
      </c>
      <c r="AA1849">
        <v>1074</v>
      </c>
      <c r="AB1849" t="s">
        <v>463</v>
      </c>
    </row>
    <row r="1850" spans="1:28" hidden="1" x14ac:dyDescent="0.25">
      <c r="A1850" s="21" t="s">
        <v>1</v>
      </c>
      <c r="B1850" s="23" t="s">
        <v>66</v>
      </c>
      <c r="C1850">
        <v>11</v>
      </c>
      <c r="D1850">
        <v>9</v>
      </c>
      <c r="E1850" s="29" t="str">
        <f>VLOOKUP(U1850, method!$A$1:$B$15, 2, 0)</f>
        <v>留後</v>
      </c>
      <c r="F1850">
        <v>12</v>
      </c>
      <c r="G1850">
        <v>126</v>
      </c>
      <c r="H1850" s="44">
        <v>1200</v>
      </c>
      <c r="I1850" s="16" t="s">
        <v>71</v>
      </c>
      <c r="J1850">
        <v>1</v>
      </c>
      <c r="K1850">
        <v>10.31</v>
      </c>
      <c r="L1850">
        <v>25</v>
      </c>
      <c r="M1850">
        <v>6</v>
      </c>
      <c r="N1850">
        <v>25</v>
      </c>
      <c r="O1850" s="31" t="s">
        <v>435</v>
      </c>
      <c r="P1850" s="35" t="s">
        <v>436</v>
      </c>
      <c r="Q1850">
        <v>5</v>
      </c>
      <c r="R1850">
        <v>31</v>
      </c>
      <c r="S1850" s="17" t="s">
        <v>68</v>
      </c>
      <c r="T1850" t="s">
        <v>637</v>
      </c>
      <c r="U1850">
        <v>12</v>
      </c>
      <c r="V1850">
        <v>12</v>
      </c>
      <c r="W1850">
        <v>9</v>
      </c>
      <c r="AA1850">
        <v>1141</v>
      </c>
      <c r="AB1850" t="s">
        <v>16</v>
      </c>
    </row>
    <row r="1851" spans="1:28" hidden="1" x14ac:dyDescent="0.25">
      <c r="A1851" s="21" t="s">
        <v>1</v>
      </c>
      <c r="B1851" s="16" t="s">
        <v>25</v>
      </c>
      <c r="C1851">
        <v>11</v>
      </c>
      <c r="D1851" s="33">
        <v>3</v>
      </c>
      <c r="E1851" s="27" t="str">
        <f>VLOOKUP(U1851, method!$A$1:$B$15, 2, 0)</f>
        <v>中後</v>
      </c>
      <c r="F1851">
        <v>12</v>
      </c>
      <c r="G1851">
        <v>116</v>
      </c>
      <c r="H1851" s="44">
        <v>1200</v>
      </c>
      <c r="I1851" s="15" t="s">
        <v>390</v>
      </c>
      <c r="J1851">
        <v>1</v>
      </c>
      <c r="K1851">
        <v>10.32</v>
      </c>
      <c r="L1851">
        <v>15</v>
      </c>
      <c r="M1851">
        <v>1</v>
      </c>
      <c r="N1851">
        <v>25</v>
      </c>
      <c r="O1851" s="30" t="s">
        <v>445</v>
      </c>
      <c r="P1851" s="35" t="s">
        <v>455</v>
      </c>
      <c r="Q1851">
        <v>4</v>
      </c>
      <c r="R1851">
        <v>40</v>
      </c>
      <c r="S1851" s="20" t="s">
        <v>27</v>
      </c>
      <c r="T1851" s="10" t="s">
        <v>526</v>
      </c>
      <c r="U1851">
        <v>8</v>
      </c>
      <c r="V1851">
        <v>7</v>
      </c>
      <c r="W1851">
        <v>3</v>
      </c>
      <c r="AA1851">
        <v>1135</v>
      </c>
      <c r="AB1851" t="s">
        <v>30</v>
      </c>
    </row>
    <row r="1852" spans="1:28" hidden="1" x14ac:dyDescent="0.25">
      <c r="A1852" s="21" t="s">
        <v>1</v>
      </c>
      <c r="B1852" s="14" t="s">
        <v>2643</v>
      </c>
      <c r="C1852">
        <v>4</v>
      </c>
      <c r="D1852">
        <v>6</v>
      </c>
      <c r="E1852" s="27" t="str">
        <f>VLOOKUP(U1852, method!$A$1:$B$15, 2, 0)</f>
        <v>中後</v>
      </c>
      <c r="F1852">
        <v>5</v>
      </c>
      <c r="G1852">
        <v>126</v>
      </c>
      <c r="H1852" s="44">
        <v>1200</v>
      </c>
      <c r="I1852" s="24" t="s">
        <v>146</v>
      </c>
      <c r="J1852">
        <v>1</v>
      </c>
      <c r="K1852">
        <v>10.32</v>
      </c>
      <c r="L1852">
        <v>5</v>
      </c>
      <c r="M1852">
        <v>7</v>
      </c>
      <c r="N1852">
        <v>25</v>
      </c>
      <c r="O1852" t="s">
        <v>511</v>
      </c>
      <c r="P1852" s="35" t="s">
        <v>455</v>
      </c>
      <c r="Q1852">
        <v>5</v>
      </c>
      <c r="R1852">
        <v>32</v>
      </c>
      <c r="S1852" s="18" t="s">
        <v>95</v>
      </c>
      <c r="T1852" t="s">
        <v>480</v>
      </c>
      <c r="U1852">
        <v>8</v>
      </c>
      <c r="V1852">
        <v>7</v>
      </c>
      <c r="W1852">
        <v>6</v>
      </c>
      <c r="AA1852">
        <v>1061</v>
      </c>
      <c r="AB1852" t="s">
        <v>1966</v>
      </c>
    </row>
    <row r="1853" spans="1:28" hidden="1" x14ac:dyDescent="0.25">
      <c r="A1853" s="21" t="s">
        <v>1</v>
      </c>
      <c r="B1853" s="14" t="s">
        <v>11</v>
      </c>
      <c r="C1853">
        <v>2.6</v>
      </c>
      <c r="D1853">
        <v>9</v>
      </c>
      <c r="E1853" s="27" t="str">
        <f>VLOOKUP(U1853, method!$A$1:$B$15, 2, 0)</f>
        <v>中後</v>
      </c>
      <c r="F1853">
        <v>9</v>
      </c>
      <c r="G1853">
        <v>121</v>
      </c>
      <c r="H1853" s="44">
        <v>1200</v>
      </c>
      <c r="I1853" s="20" t="s">
        <v>56</v>
      </c>
      <c r="J1853">
        <v>1</v>
      </c>
      <c r="K1853">
        <v>10.39</v>
      </c>
      <c r="L1853">
        <v>9</v>
      </c>
      <c r="M1853">
        <v>4</v>
      </c>
      <c r="N1853">
        <v>25</v>
      </c>
      <c r="O1853" s="31" t="s">
        <v>439</v>
      </c>
      <c r="P1853" s="35" t="s">
        <v>436</v>
      </c>
      <c r="Q1853">
        <v>4</v>
      </c>
      <c r="R1853">
        <v>44</v>
      </c>
      <c r="S1853" s="19" t="s">
        <v>13</v>
      </c>
      <c r="T1853" t="s">
        <v>546</v>
      </c>
      <c r="U1853">
        <v>9</v>
      </c>
      <c r="V1853">
        <v>11</v>
      </c>
      <c r="W1853">
        <v>9</v>
      </c>
      <c r="AA1853">
        <v>1078</v>
      </c>
      <c r="AB1853" t="s">
        <v>16</v>
      </c>
    </row>
    <row r="1854" spans="1:28" hidden="1" x14ac:dyDescent="0.25">
      <c r="A1854" s="21" t="s">
        <v>1</v>
      </c>
      <c r="B1854" s="21" t="s">
        <v>55</v>
      </c>
      <c r="C1854">
        <v>15</v>
      </c>
      <c r="D1854">
        <v>13</v>
      </c>
      <c r="E1854" s="29" t="str">
        <f>VLOOKUP(U1854, method!$A$1:$B$15, 2, 0)</f>
        <v>留後</v>
      </c>
      <c r="F1854">
        <v>1</v>
      </c>
      <c r="G1854">
        <v>119</v>
      </c>
      <c r="H1854" s="46">
        <v>1000</v>
      </c>
      <c r="I1854" s="23" t="s">
        <v>405</v>
      </c>
      <c r="J1854">
        <v>0</v>
      </c>
      <c r="K1854">
        <v>57.5</v>
      </c>
      <c r="L1854">
        <v>15</v>
      </c>
      <c r="M1854">
        <v>12</v>
      </c>
      <c r="N1854">
        <v>24</v>
      </c>
      <c r="O1854" t="s">
        <v>631</v>
      </c>
      <c r="P1854" s="35" t="s">
        <v>455</v>
      </c>
      <c r="Q1854">
        <v>4</v>
      </c>
      <c r="R1854">
        <v>43</v>
      </c>
      <c r="S1854" s="19" t="s">
        <v>57</v>
      </c>
      <c r="T1854">
        <v>7</v>
      </c>
      <c r="U1854">
        <v>11</v>
      </c>
      <c r="V1854">
        <v>13</v>
      </c>
      <c r="W1854">
        <v>13</v>
      </c>
      <c r="AA1854">
        <v>1132</v>
      </c>
      <c r="AB1854" t="s">
        <v>23</v>
      </c>
    </row>
    <row r="1855" spans="1:28" hidden="1" x14ac:dyDescent="0.25">
      <c r="A1855" s="21" t="s">
        <v>1</v>
      </c>
      <c r="B1855" s="21" t="s">
        <v>55</v>
      </c>
      <c r="C1855">
        <v>16</v>
      </c>
      <c r="D1855">
        <v>7</v>
      </c>
      <c r="E1855" s="27" t="str">
        <f>VLOOKUP(U1855, method!$A$1:$B$15, 2, 0)</f>
        <v>中後</v>
      </c>
      <c r="F1855">
        <v>11</v>
      </c>
      <c r="G1855">
        <v>121</v>
      </c>
      <c r="H1855" s="44">
        <v>1200</v>
      </c>
      <c r="I1855" s="25" t="s">
        <v>26</v>
      </c>
      <c r="J1855">
        <v>1</v>
      </c>
      <c r="K1855">
        <v>10.85</v>
      </c>
      <c r="L1855">
        <v>30</v>
      </c>
      <c r="M1855">
        <v>10</v>
      </c>
      <c r="N1855">
        <v>24</v>
      </c>
      <c r="O1855" s="31" t="s">
        <v>451</v>
      </c>
      <c r="P1855" s="35" t="s">
        <v>455</v>
      </c>
      <c r="Q1855">
        <v>4</v>
      </c>
      <c r="R1855">
        <v>45</v>
      </c>
      <c r="S1855" s="19" t="s">
        <v>57</v>
      </c>
      <c r="T1855" s="10" t="s">
        <v>498</v>
      </c>
      <c r="U1855">
        <v>10</v>
      </c>
      <c r="V1855">
        <v>10</v>
      </c>
      <c r="W1855">
        <v>7</v>
      </c>
      <c r="AA1855">
        <v>1116</v>
      </c>
      <c r="AB1855" t="s">
        <v>23</v>
      </c>
    </row>
    <row r="1856" spans="1:28" hidden="1" x14ac:dyDescent="0.25">
      <c r="A1856" s="21" t="s">
        <v>1</v>
      </c>
      <c r="B1856" s="21" t="s">
        <v>55</v>
      </c>
      <c r="C1856">
        <v>4</v>
      </c>
      <c r="D1856" s="34">
        <v>4</v>
      </c>
      <c r="E1856" s="27" t="str">
        <f>VLOOKUP(U1856, method!$A$1:$B$15, 2, 0)</f>
        <v>中後</v>
      </c>
      <c r="F1856">
        <v>1</v>
      </c>
      <c r="G1856">
        <v>121</v>
      </c>
      <c r="H1856" s="44">
        <v>1200</v>
      </c>
      <c r="I1856" s="20" t="s">
        <v>56</v>
      </c>
      <c r="J1856">
        <v>1</v>
      </c>
      <c r="K1856">
        <v>10.59</v>
      </c>
      <c r="L1856">
        <v>9</v>
      </c>
      <c r="M1856">
        <v>10</v>
      </c>
      <c r="N1856">
        <v>24</v>
      </c>
      <c r="O1856" s="31" t="s">
        <v>439</v>
      </c>
      <c r="P1856" s="35" t="s">
        <v>455</v>
      </c>
      <c r="Q1856">
        <v>4</v>
      </c>
      <c r="R1856">
        <v>45</v>
      </c>
      <c r="S1856" s="19" t="s">
        <v>57</v>
      </c>
      <c r="T1856">
        <v>3</v>
      </c>
      <c r="U1856">
        <v>8</v>
      </c>
      <c r="V1856">
        <v>7</v>
      </c>
      <c r="W1856">
        <v>4</v>
      </c>
      <c r="AA1856">
        <v>1122</v>
      </c>
      <c r="AB1856" t="s">
        <v>23</v>
      </c>
    </row>
    <row r="1857" spans="1:29" hidden="1" x14ac:dyDescent="0.25">
      <c r="A1857" s="21" t="s">
        <v>1</v>
      </c>
      <c r="B1857" s="21" t="s">
        <v>55</v>
      </c>
      <c r="C1857">
        <v>6</v>
      </c>
      <c r="D1857" s="33">
        <v>2</v>
      </c>
      <c r="E1857" s="28" t="str">
        <f>VLOOKUP(U1857, method!$A$1:$B$15, 2, 0)</f>
        <v>中前</v>
      </c>
      <c r="F1857">
        <v>3</v>
      </c>
      <c r="G1857">
        <v>119</v>
      </c>
      <c r="H1857" s="44">
        <v>1200</v>
      </c>
      <c r="I1857" s="20" t="s">
        <v>56</v>
      </c>
      <c r="J1857">
        <v>1</v>
      </c>
      <c r="K1857">
        <v>10.41</v>
      </c>
      <c r="L1857">
        <v>25</v>
      </c>
      <c r="M1857">
        <v>9</v>
      </c>
      <c r="N1857">
        <v>24</v>
      </c>
      <c r="O1857" s="31" t="s">
        <v>435</v>
      </c>
      <c r="P1857" s="35" t="s">
        <v>455</v>
      </c>
      <c r="Q1857">
        <v>4</v>
      </c>
      <c r="R1857">
        <v>44</v>
      </c>
      <c r="S1857" s="19" t="s">
        <v>57</v>
      </c>
      <c r="T1857" s="10" t="s">
        <v>452</v>
      </c>
      <c r="U1857">
        <v>7</v>
      </c>
      <c r="V1857">
        <v>8</v>
      </c>
      <c r="W1857">
        <v>2</v>
      </c>
      <c r="AA1857">
        <v>1120</v>
      </c>
      <c r="AB1857" t="s">
        <v>1916</v>
      </c>
    </row>
    <row r="1858" spans="1:29" hidden="1" x14ac:dyDescent="0.25">
      <c r="A1858" s="21" t="s">
        <v>1</v>
      </c>
      <c r="B1858" s="21" t="s">
        <v>55</v>
      </c>
      <c r="C1858">
        <v>10</v>
      </c>
      <c r="D1858" s="34">
        <v>5</v>
      </c>
      <c r="E1858" s="27" t="str">
        <f>VLOOKUP(U1858, method!$A$1:$B$15, 2, 0)</f>
        <v>中後</v>
      </c>
      <c r="F1858">
        <v>6</v>
      </c>
      <c r="G1858">
        <v>122</v>
      </c>
      <c r="H1858" s="44">
        <v>1200</v>
      </c>
      <c r="I1858" s="20" t="s">
        <v>56</v>
      </c>
      <c r="J1858">
        <v>1</v>
      </c>
      <c r="K1858">
        <v>10.27</v>
      </c>
      <c r="L1858">
        <v>26</v>
      </c>
      <c r="M1858">
        <v>6</v>
      </c>
      <c r="N1858">
        <v>24</v>
      </c>
      <c r="O1858" s="31" t="s">
        <v>435</v>
      </c>
      <c r="P1858" s="35" t="s">
        <v>455</v>
      </c>
      <c r="Q1858">
        <v>4</v>
      </c>
      <c r="R1858">
        <v>46</v>
      </c>
      <c r="S1858" s="19" t="s">
        <v>57</v>
      </c>
      <c r="T1858" t="s">
        <v>536</v>
      </c>
      <c r="U1858">
        <v>9</v>
      </c>
      <c r="V1858">
        <v>10</v>
      </c>
      <c r="W1858">
        <v>5</v>
      </c>
      <c r="AA1858">
        <v>1108</v>
      </c>
      <c r="AB1858" t="s">
        <v>113</v>
      </c>
    </row>
    <row r="1859" spans="1:29" hidden="1" x14ac:dyDescent="0.25">
      <c r="A1859" s="21" t="s">
        <v>1</v>
      </c>
      <c r="B1859" s="21" t="s">
        <v>55</v>
      </c>
      <c r="C1859">
        <v>11</v>
      </c>
      <c r="D1859" s="33">
        <v>3</v>
      </c>
      <c r="E1859" s="29" t="str">
        <f>VLOOKUP(U1859, method!$A$1:$B$15, 2, 0)</f>
        <v>留後</v>
      </c>
      <c r="F1859">
        <v>10</v>
      </c>
      <c r="G1859">
        <v>121</v>
      </c>
      <c r="H1859" s="46">
        <v>1000</v>
      </c>
      <c r="I1859" s="21" t="s">
        <v>61</v>
      </c>
      <c r="J1859">
        <v>0</v>
      </c>
      <c r="K1859">
        <v>56.93</v>
      </c>
      <c r="L1859">
        <v>8</v>
      </c>
      <c r="M1859">
        <v>6</v>
      </c>
      <c r="N1859">
        <v>24</v>
      </c>
      <c r="O1859" t="s">
        <v>532</v>
      </c>
      <c r="P1859" s="35" t="s">
        <v>455</v>
      </c>
      <c r="Q1859">
        <v>4</v>
      </c>
      <c r="R1859">
        <v>46</v>
      </c>
      <c r="S1859" s="19" t="s">
        <v>57</v>
      </c>
      <c r="T1859" s="10">
        <v>2</v>
      </c>
      <c r="U1859">
        <v>12</v>
      </c>
      <c r="V1859">
        <v>11</v>
      </c>
      <c r="W1859">
        <v>3</v>
      </c>
      <c r="AA1859">
        <v>1108</v>
      </c>
      <c r="AB1859" t="s">
        <v>113</v>
      </c>
    </row>
    <row r="1860" spans="1:29" hidden="1" x14ac:dyDescent="0.25">
      <c r="A1860" s="21" t="s">
        <v>1</v>
      </c>
      <c r="B1860" s="21" t="s">
        <v>55</v>
      </c>
      <c r="C1860">
        <v>4.5</v>
      </c>
      <c r="D1860" s="34">
        <v>4</v>
      </c>
      <c r="E1860" s="27" t="str">
        <f>VLOOKUP(U1860, method!$A$1:$B$15, 2, 0)</f>
        <v>中後</v>
      </c>
      <c r="F1860">
        <v>3</v>
      </c>
      <c r="G1860">
        <v>123</v>
      </c>
      <c r="H1860" s="44">
        <v>1200</v>
      </c>
      <c r="I1860" s="20" t="s">
        <v>56</v>
      </c>
      <c r="J1860">
        <v>1</v>
      </c>
      <c r="K1860">
        <v>10.81</v>
      </c>
      <c r="L1860">
        <v>22</v>
      </c>
      <c r="M1860">
        <v>5</v>
      </c>
      <c r="N1860">
        <v>24</v>
      </c>
      <c r="O1860" s="31" t="s">
        <v>451</v>
      </c>
      <c r="P1860" s="35" t="s">
        <v>455</v>
      </c>
      <c r="Q1860">
        <v>4</v>
      </c>
      <c r="R1860">
        <v>47</v>
      </c>
      <c r="S1860" s="19" t="s">
        <v>57</v>
      </c>
      <c r="T1860" s="10" t="s">
        <v>552</v>
      </c>
      <c r="U1860">
        <v>9</v>
      </c>
      <c r="V1860">
        <v>10</v>
      </c>
      <c r="W1860">
        <v>4</v>
      </c>
      <c r="AA1860">
        <v>1100</v>
      </c>
      <c r="AB1860" t="s">
        <v>113</v>
      </c>
    </row>
    <row r="1861" spans="1:29" hidden="1" x14ac:dyDescent="0.25">
      <c r="A1861" s="21" t="s">
        <v>1</v>
      </c>
      <c r="B1861" s="21" t="s">
        <v>55</v>
      </c>
      <c r="C1861">
        <v>14</v>
      </c>
      <c r="D1861" s="33">
        <v>3</v>
      </c>
      <c r="E1861" s="29" t="str">
        <f>VLOOKUP(U1861, method!$A$1:$B$15, 2, 0)</f>
        <v>留後</v>
      </c>
      <c r="F1861">
        <v>6</v>
      </c>
      <c r="G1861">
        <v>121</v>
      </c>
      <c r="H1861" s="46">
        <v>1000</v>
      </c>
      <c r="I1861" s="20" t="s">
        <v>56</v>
      </c>
      <c r="J1861">
        <v>0</v>
      </c>
      <c r="K1861">
        <v>57.27</v>
      </c>
      <c r="L1861">
        <v>5</v>
      </c>
      <c r="M1861">
        <v>5</v>
      </c>
      <c r="N1861">
        <v>24</v>
      </c>
      <c r="O1861" t="s">
        <v>551</v>
      </c>
      <c r="P1861" s="35" t="s">
        <v>455</v>
      </c>
      <c r="Q1861">
        <v>4</v>
      </c>
      <c r="R1861">
        <v>47</v>
      </c>
      <c r="S1861" s="19" t="s">
        <v>57</v>
      </c>
      <c r="T1861" t="s">
        <v>456</v>
      </c>
      <c r="U1861">
        <v>14</v>
      </c>
      <c r="V1861">
        <v>13</v>
      </c>
      <c r="W1861">
        <v>3</v>
      </c>
      <c r="AA1861">
        <v>1098</v>
      </c>
      <c r="AB1861" t="s">
        <v>321</v>
      </c>
    </row>
    <row r="1862" spans="1:29" hidden="1" x14ac:dyDescent="0.25">
      <c r="A1862" s="21" t="s">
        <v>1</v>
      </c>
      <c r="B1862" s="21" t="s">
        <v>55</v>
      </c>
      <c r="C1862">
        <v>18</v>
      </c>
      <c r="D1862">
        <v>7</v>
      </c>
      <c r="E1862" s="27" t="str">
        <f>VLOOKUP(U1862, method!$A$1:$B$15, 2, 0)</f>
        <v>中後</v>
      </c>
      <c r="F1862">
        <v>7</v>
      </c>
      <c r="G1862">
        <v>122</v>
      </c>
      <c r="H1862" s="44">
        <v>1200</v>
      </c>
      <c r="I1862" s="23" t="s">
        <v>39</v>
      </c>
      <c r="J1862">
        <v>1</v>
      </c>
      <c r="K1862">
        <v>9.48</v>
      </c>
      <c r="L1862">
        <v>14</v>
      </c>
      <c r="M1862">
        <v>4</v>
      </c>
      <c r="N1862">
        <v>24</v>
      </c>
      <c r="O1862" t="s">
        <v>532</v>
      </c>
      <c r="P1862" s="35" t="s">
        <v>436</v>
      </c>
      <c r="Q1862">
        <v>4</v>
      </c>
      <c r="R1862">
        <v>49</v>
      </c>
      <c r="S1862" s="19" t="s">
        <v>57</v>
      </c>
      <c r="T1862">
        <v>3</v>
      </c>
      <c r="U1862">
        <v>8</v>
      </c>
      <c r="V1862">
        <v>9</v>
      </c>
      <c r="W1862">
        <v>7</v>
      </c>
      <c r="AA1862">
        <v>1089</v>
      </c>
      <c r="AB1862" t="s">
        <v>16</v>
      </c>
    </row>
    <row r="1863" spans="1:29" hidden="1" x14ac:dyDescent="0.25">
      <c r="A1863" s="21" t="s">
        <v>1</v>
      </c>
      <c r="B1863" s="21" t="s">
        <v>55</v>
      </c>
      <c r="C1863">
        <v>10</v>
      </c>
      <c r="D1863" s="34">
        <v>5</v>
      </c>
      <c r="E1863" s="29" t="str">
        <f>VLOOKUP(U1863, method!$A$1:$B$15, 2, 0)</f>
        <v>留後</v>
      </c>
      <c r="F1863">
        <v>10</v>
      </c>
      <c r="G1863">
        <v>125</v>
      </c>
      <c r="H1863" s="44">
        <v>1200</v>
      </c>
      <c r="I1863" s="19" t="s">
        <v>388</v>
      </c>
      <c r="J1863">
        <v>1</v>
      </c>
      <c r="K1863">
        <v>10.73</v>
      </c>
      <c r="L1863">
        <v>27</v>
      </c>
      <c r="M1863">
        <v>3</v>
      </c>
      <c r="N1863">
        <v>24</v>
      </c>
      <c r="O1863" s="31" t="s">
        <v>439</v>
      </c>
      <c r="P1863" s="35" t="s">
        <v>455</v>
      </c>
      <c r="Q1863">
        <v>4</v>
      </c>
      <c r="R1863">
        <v>50</v>
      </c>
      <c r="S1863" s="19" t="s">
        <v>57</v>
      </c>
      <c r="T1863" s="10" t="s">
        <v>442</v>
      </c>
      <c r="U1863">
        <v>11</v>
      </c>
      <c r="V1863">
        <v>10</v>
      </c>
      <c r="W1863">
        <v>5</v>
      </c>
      <c r="AA1863">
        <v>1109</v>
      </c>
      <c r="AB1863" t="s">
        <v>16</v>
      </c>
    </row>
    <row r="1864" spans="1:29" hidden="1" x14ac:dyDescent="0.25">
      <c r="A1864" s="21" t="s">
        <v>1</v>
      </c>
      <c r="B1864" s="21" t="s">
        <v>55</v>
      </c>
      <c r="C1864" t="s">
        <v>463</v>
      </c>
      <c r="D1864" t="s">
        <v>724</v>
      </c>
      <c r="F1864" t="s">
        <v>463</v>
      </c>
      <c r="G1864">
        <v>125</v>
      </c>
      <c r="H1864" s="44">
        <v>1200</v>
      </c>
      <c r="I1864" s="24" t="s">
        <v>146</v>
      </c>
      <c r="J1864" t="s">
        <v>463</v>
      </c>
      <c r="L1864">
        <v>15</v>
      </c>
      <c r="M1864">
        <v>2</v>
      </c>
      <c r="N1864">
        <v>24</v>
      </c>
      <c r="O1864" s="31" t="s">
        <v>435</v>
      </c>
      <c r="P1864" s="35" t="s">
        <v>455</v>
      </c>
      <c r="Q1864">
        <v>4</v>
      </c>
      <c r="R1864">
        <v>50</v>
      </c>
      <c r="S1864" s="19" t="s">
        <v>57</v>
      </c>
      <c r="T1864" t="s">
        <v>463</v>
      </c>
      <c r="U1864" t="s">
        <v>463</v>
      </c>
      <c r="AA1864" t="s">
        <v>463</v>
      </c>
      <c r="AB1864" t="s">
        <v>463</v>
      </c>
      <c r="AC1864" t="s">
        <v>463</v>
      </c>
    </row>
    <row r="1865" spans="1:29" hidden="1" x14ac:dyDescent="0.25">
      <c r="A1865" s="21" t="s">
        <v>1</v>
      </c>
      <c r="B1865" s="21" t="s">
        <v>55</v>
      </c>
      <c r="C1865">
        <v>4.7</v>
      </c>
      <c r="D1865">
        <v>6</v>
      </c>
      <c r="E1865" s="27" t="str">
        <f>VLOOKUP(U1865, method!$A$1:$B$15, 2, 0)</f>
        <v>中後</v>
      </c>
      <c r="F1865">
        <v>3</v>
      </c>
      <c r="G1865">
        <v>127</v>
      </c>
      <c r="H1865" s="44">
        <v>1200</v>
      </c>
      <c r="I1865" s="19" t="s">
        <v>388</v>
      </c>
      <c r="J1865">
        <v>1</v>
      </c>
      <c r="K1865">
        <v>11.5</v>
      </c>
      <c r="L1865">
        <v>31</v>
      </c>
      <c r="M1865">
        <v>1</v>
      </c>
      <c r="N1865">
        <v>24</v>
      </c>
      <c r="O1865" s="31" t="s">
        <v>439</v>
      </c>
      <c r="P1865" s="35" t="s">
        <v>455</v>
      </c>
      <c r="Q1865">
        <v>4</v>
      </c>
      <c r="R1865">
        <v>51</v>
      </c>
      <c r="S1865" s="19" t="s">
        <v>57</v>
      </c>
      <c r="T1865" s="10" t="s">
        <v>552</v>
      </c>
      <c r="U1865">
        <v>8</v>
      </c>
      <c r="V1865">
        <v>8</v>
      </c>
      <c r="W1865">
        <v>6</v>
      </c>
      <c r="AA1865">
        <v>1111</v>
      </c>
      <c r="AB1865" t="s">
        <v>16</v>
      </c>
    </row>
    <row r="1866" spans="1:29" hidden="1" x14ac:dyDescent="0.25">
      <c r="A1866" s="21" t="s">
        <v>1</v>
      </c>
      <c r="B1866" s="21" t="s">
        <v>55</v>
      </c>
      <c r="C1866">
        <v>6.2</v>
      </c>
      <c r="D1866" s="34">
        <v>4</v>
      </c>
      <c r="E1866" s="29" t="str">
        <f>VLOOKUP(U1866, method!$A$1:$B$15, 2, 0)</f>
        <v>留後</v>
      </c>
      <c r="F1866">
        <v>10</v>
      </c>
      <c r="G1866">
        <v>126</v>
      </c>
      <c r="H1866" s="44">
        <v>1200</v>
      </c>
      <c r="I1866" s="22" t="s">
        <v>33</v>
      </c>
      <c r="J1866">
        <v>1</v>
      </c>
      <c r="K1866">
        <v>10.85</v>
      </c>
      <c r="L1866">
        <v>10</v>
      </c>
      <c r="M1866">
        <v>1</v>
      </c>
      <c r="N1866">
        <v>24</v>
      </c>
      <c r="O1866" s="30" t="s">
        <v>445</v>
      </c>
      <c r="P1866" s="35" t="s">
        <v>455</v>
      </c>
      <c r="Q1866">
        <v>4</v>
      </c>
      <c r="R1866">
        <v>51</v>
      </c>
      <c r="S1866" s="19" t="s">
        <v>57</v>
      </c>
      <c r="T1866" s="10" t="s">
        <v>526</v>
      </c>
      <c r="U1866">
        <v>11</v>
      </c>
      <c r="V1866">
        <v>8</v>
      </c>
      <c r="W1866">
        <v>4</v>
      </c>
      <c r="AA1866">
        <v>1105</v>
      </c>
      <c r="AB1866" t="s">
        <v>16</v>
      </c>
    </row>
    <row r="1867" spans="1:29" hidden="1" x14ac:dyDescent="0.25">
      <c r="A1867" s="21" t="s">
        <v>1</v>
      </c>
      <c r="B1867" s="21" t="s">
        <v>55</v>
      </c>
      <c r="C1867">
        <v>9.1999999999999993</v>
      </c>
      <c r="D1867" s="34">
        <v>4</v>
      </c>
      <c r="E1867" s="26" t="str">
        <f>VLOOKUP(U1867, method!$A$1:$B$15, 2, 0)</f>
        <v>放頭</v>
      </c>
      <c r="F1867">
        <v>12</v>
      </c>
      <c r="G1867">
        <v>128</v>
      </c>
      <c r="H1867" s="44">
        <v>1200</v>
      </c>
      <c r="I1867" s="18" t="s">
        <v>12</v>
      </c>
      <c r="J1867">
        <v>1</v>
      </c>
      <c r="K1867">
        <v>10.72</v>
      </c>
      <c r="L1867">
        <v>20</v>
      </c>
      <c r="M1867">
        <v>12</v>
      </c>
      <c r="N1867">
        <v>23</v>
      </c>
      <c r="O1867" s="31" t="s">
        <v>435</v>
      </c>
      <c r="P1867" s="35" t="s">
        <v>455</v>
      </c>
      <c r="Q1867">
        <v>4</v>
      </c>
      <c r="R1867">
        <v>51</v>
      </c>
      <c r="S1867" s="19" t="s">
        <v>57</v>
      </c>
      <c r="T1867" s="10" t="s">
        <v>498</v>
      </c>
      <c r="U1867">
        <v>2</v>
      </c>
      <c r="V1867">
        <v>2</v>
      </c>
      <c r="W1867">
        <v>4</v>
      </c>
      <c r="AA1867">
        <v>1095</v>
      </c>
      <c r="AB1867" t="s">
        <v>16</v>
      </c>
    </row>
    <row r="1868" spans="1:29" hidden="1" x14ac:dyDescent="0.25">
      <c r="A1868" s="21" t="s">
        <v>1</v>
      </c>
      <c r="B1868" s="21" t="s">
        <v>55</v>
      </c>
      <c r="C1868">
        <v>2.8</v>
      </c>
      <c r="D1868" s="34">
        <v>5</v>
      </c>
      <c r="E1868" s="28" t="str">
        <f>VLOOKUP(U1868, method!$A$1:$B$15, 2, 0)</f>
        <v>中前</v>
      </c>
      <c r="F1868">
        <v>1</v>
      </c>
      <c r="G1868">
        <v>126</v>
      </c>
      <c r="H1868" s="44">
        <v>1200</v>
      </c>
      <c r="I1868" s="17" t="s">
        <v>399</v>
      </c>
      <c r="J1868">
        <v>1</v>
      </c>
      <c r="K1868">
        <v>10.43</v>
      </c>
      <c r="L1868">
        <v>29</v>
      </c>
      <c r="M1868">
        <v>11</v>
      </c>
      <c r="N1868">
        <v>23</v>
      </c>
      <c r="O1868" s="31" t="s">
        <v>451</v>
      </c>
      <c r="P1868" s="35" t="s">
        <v>455</v>
      </c>
      <c r="Q1868">
        <v>4</v>
      </c>
      <c r="R1868">
        <v>51</v>
      </c>
      <c r="S1868" s="19" t="s">
        <v>57</v>
      </c>
      <c r="T1868" s="10">
        <v>1</v>
      </c>
      <c r="U1868">
        <v>6</v>
      </c>
      <c r="V1868">
        <v>6</v>
      </c>
      <c r="W1868">
        <v>5</v>
      </c>
      <c r="AA1868">
        <v>1086</v>
      </c>
      <c r="AB1868" t="s">
        <v>16</v>
      </c>
    </row>
    <row r="1869" spans="1:29" hidden="1" x14ac:dyDescent="0.25">
      <c r="A1869" s="21" t="s">
        <v>1</v>
      </c>
      <c r="B1869" s="21" t="s">
        <v>55</v>
      </c>
      <c r="C1869">
        <v>3.6</v>
      </c>
      <c r="D1869" s="33">
        <v>1</v>
      </c>
      <c r="E1869" s="28" t="str">
        <f>VLOOKUP(U1869, method!$A$1:$B$15, 2, 0)</f>
        <v>中前</v>
      </c>
      <c r="F1869">
        <v>4</v>
      </c>
      <c r="G1869">
        <v>121</v>
      </c>
      <c r="H1869" s="44">
        <v>1200</v>
      </c>
      <c r="I1869" s="18" t="s">
        <v>12</v>
      </c>
      <c r="J1869">
        <v>1</v>
      </c>
      <c r="K1869">
        <v>9.9700000000000006</v>
      </c>
      <c r="L1869">
        <v>15</v>
      </c>
      <c r="M1869">
        <v>11</v>
      </c>
      <c r="N1869">
        <v>23</v>
      </c>
      <c r="O1869" s="30" t="s">
        <v>445</v>
      </c>
      <c r="P1869" s="35" t="s">
        <v>455</v>
      </c>
      <c r="Q1869">
        <v>4</v>
      </c>
      <c r="R1869">
        <v>46</v>
      </c>
      <c r="S1869" s="19" t="s">
        <v>57</v>
      </c>
      <c r="T1869" s="10" t="s">
        <v>613</v>
      </c>
      <c r="U1869">
        <v>6</v>
      </c>
      <c r="V1869">
        <v>7</v>
      </c>
      <c r="W1869">
        <v>1</v>
      </c>
      <c r="AA1869">
        <v>1093</v>
      </c>
      <c r="AB1869" t="s">
        <v>16</v>
      </c>
    </row>
    <row r="1870" spans="1:29" hidden="1" x14ac:dyDescent="0.25">
      <c r="A1870" s="21" t="s">
        <v>1</v>
      </c>
      <c r="B1870" s="21" t="s">
        <v>55</v>
      </c>
      <c r="C1870">
        <v>9.5</v>
      </c>
      <c r="D1870" s="34">
        <v>4</v>
      </c>
      <c r="E1870" s="27" t="str">
        <f>VLOOKUP(U1870, method!$A$1:$B$15, 2, 0)</f>
        <v>中後</v>
      </c>
      <c r="F1870">
        <v>12</v>
      </c>
      <c r="G1870">
        <v>124</v>
      </c>
      <c r="H1870" s="44">
        <v>1200</v>
      </c>
      <c r="I1870" s="18" t="s">
        <v>12</v>
      </c>
      <c r="J1870">
        <v>1</v>
      </c>
      <c r="K1870">
        <v>9.7799999999999994</v>
      </c>
      <c r="L1870">
        <v>22</v>
      </c>
      <c r="M1870">
        <v>10</v>
      </c>
      <c r="N1870">
        <v>23</v>
      </c>
      <c r="O1870" t="s">
        <v>469</v>
      </c>
      <c r="P1870" s="35" t="s">
        <v>455</v>
      </c>
      <c r="Q1870">
        <v>4</v>
      </c>
      <c r="R1870">
        <v>48</v>
      </c>
      <c r="S1870" s="19" t="s">
        <v>57</v>
      </c>
      <c r="T1870">
        <v>3</v>
      </c>
      <c r="U1870">
        <v>10</v>
      </c>
      <c r="V1870">
        <v>9</v>
      </c>
      <c r="W1870">
        <v>4</v>
      </c>
      <c r="AA1870">
        <v>1090</v>
      </c>
      <c r="AB1870" t="s">
        <v>16</v>
      </c>
    </row>
    <row r="1871" spans="1:29" hidden="1" x14ac:dyDescent="0.25">
      <c r="A1871" s="21" t="s">
        <v>1</v>
      </c>
      <c r="B1871" s="21" t="s">
        <v>55</v>
      </c>
      <c r="C1871">
        <v>14</v>
      </c>
      <c r="D1871">
        <v>8</v>
      </c>
      <c r="E1871" s="28" t="str">
        <f>VLOOKUP(U1871, method!$A$1:$B$15, 2, 0)</f>
        <v>中前</v>
      </c>
      <c r="F1871">
        <v>2</v>
      </c>
      <c r="G1871">
        <v>126</v>
      </c>
      <c r="H1871" s="46">
        <v>1400</v>
      </c>
      <c r="I1871" s="25" t="s">
        <v>120</v>
      </c>
      <c r="J1871">
        <v>1</v>
      </c>
      <c r="K1871">
        <v>22.79</v>
      </c>
      <c r="L1871">
        <v>1</v>
      </c>
      <c r="M1871">
        <v>10</v>
      </c>
      <c r="N1871">
        <v>23</v>
      </c>
      <c r="O1871" t="s">
        <v>631</v>
      </c>
      <c r="P1871" s="35" t="s">
        <v>455</v>
      </c>
      <c r="Q1871">
        <v>4</v>
      </c>
      <c r="R1871">
        <v>50</v>
      </c>
      <c r="S1871" s="19" t="s">
        <v>57</v>
      </c>
      <c r="T1871" t="s">
        <v>495</v>
      </c>
      <c r="U1871">
        <v>6</v>
      </c>
      <c r="V1871">
        <v>5</v>
      </c>
      <c r="W1871">
        <v>5</v>
      </c>
      <c r="X1871">
        <v>8</v>
      </c>
      <c r="AA1871">
        <v>1094</v>
      </c>
      <c r="AB1871" t="s">
        <v>1920</v>
      </c>
    </row>
    <row r="1872" spans="1:29" hidden="1" x14ac:dyDescent="0.25">
      <c r="A1872" s="21" t="s">
        <v>1</v>
      </c>
      <c r="B1872" s="21" t="s">
        <v>55</v>
      </c>
      <c r="C1872">
        <v>30</v>
      </c>
      <c r="D1872">
        <v>7</v>
      </c>
      <c r="E1872" s="28" t="str">
        <f>VLOOKUP(U1872, method!$A$1:$B$15, 2, 0)</f>
        <v>中前</v>
      </c>
      <c r="F1872">
        <v>2</v>
      </c>
      <c r="G1872">
        <v>126</v>
      </c>
      <c r="H1872" s="44">
        <v>1200</v>
      </c>
      <c r="I1872" s="18" t="s">
        <v>201</v>
      </c>
      <c r="J1872">
        <v>1</v>
      </c>
      <c r="K1872">
        <v>10.24</v>
      </c>
      <c r="L1872">
        <v>16</v>
      </c>
      <c r="M1872">
        <v>7</v>
      </c>
      <c r="N1872">
        <v>23</v>
      </c>
      <c r="O1872" t="s">
        <v>545</v>
      </c>
      <c r="P1872" s="35" t="s">
        <v>455</v>
      </c>
      <c r="Q1872">
        <v>4</v>
      </c>
      <c r="R1872">
        <v>53</v>
      </c>
      <c r="S1872" s="22" t="s">
        <v>1129</v>
      </c>
      <c r="T1872" s="10" t="s">
        <v>498</v>
      </c>
      <c r="U1872">
        <v>5</v>
      </c>
      <c r="V1872">
        <v>5</v>
      </c>
      <c r="W1872">
        <v>7</v>
      </c>
      <c r="AA1872">
        <v>1100</v>
      </c>
      <c r="AB1872" t="s">
        <v>346</v>
      </c>
    </row>
    <row r="1873" spans="1:29" hidden="1" x14ac:dyDescent="0.25">
      <c r="A1873" s="21" t="s">
        <v>1</v>
      </c>
      <c r="B1873" s="21" t="s">
        <v>55</v>
      </c>
      <c r="C1873">
        <v>12</v>
      </c>
      <c r="D1873">
        <v>6</v>
      </c>
      <c r="E1873" s="28" t="str">
        <f>VLOOKUP(U1873, method!$A$1:$B$15, 2, 0)</f>
        <v>中前</v>
      </c>
      <c r="F1873">
        <v>14</v>
      </c>
      <c r="G1873">
        <v>131</v>
      </c>
      <c r="H1873" s="46">
        <v>1000</v>
      </c>
      <c r="I1873" s="15" t="s">
        <v>391</v>
      </c>
      <c r="J1873">
        <v>0</v>
      </c>
      <c r="K1873">
        <v>57.03</v>
      </c>
      <c r="L1873">
        <v>1</v>
      </c>
      <c r="M1873">
        <v>7</v>
      </c>
      <c r="N1873">
        <v>23</v>
      </c>
      <c r="O1873" t="s">
        <v>551</v>
      </c>
      <c r="P1873" s="35" t="s">
        <v>455</v>
      </c>
      <c r="Q1873">
        <v>4</v>
      </c>
      <c r="R1873">
        <v>55</v>
      </c>
      <c r="S1873" s="22" t="s">
        <v>1129</v>
      </c>
      <c r="T1873" t="s">
        <v>546</v>
      </c>
      <c r="U1873">
        <v>5</v>
      </c>
      <c r="V1873">
        <v>3</v>
      </c>
      <c r="W1873">
        <v>6</v>
      </c>
      <c r="AA1873">
        <v>1102</v>
      </c>
      <c r="AB1873" t="s">
        <v>346</v>
      </c>
    </row>
    <row r="1874" spans="1:29" hidden="1" x14ac:dyDescent="0.25">
      <c r="A1874" s="21" t="s">
        <v>1</v>
      </c>
      <c r="B1874" s="21" t="s">
        <v>55</v>
      </c>
      <c r="C1874">
        <v>30</v>
      </c>
      <c r="D1874" s="33">
        <v>3</v>
      </c>
      <c r="E1874" s="27" t="str">
        <f>VLOOKUP(U1874, method!$A$1:$B$15, 2, 0)</f>
        <v>中後</v>
      </c>
      <c r="F1874">
        <v>4</v>
      </c>
      <c r="G1874">
        <v>132</v>
      </c>
      <c r="H1874" s="46">
        <v>1000</v>
      </c>
      <c r="I1874" s="15" t="s">
        <v>391</v>
      </c>
      <c r="J1874">
        <v>0</v>
      </c>
      <c r="K1874">
        <v>56.62</v>
      </c>
      <c r="L1874">
        <v>10</v>
      </c>
      <c r="M1874">
        <v>6</v>
      </c>
      <c r="N1874">
        <v>23</v>
      </c>
      <c r="O1874" t="s">
        <v>532</v>
      </c>
      <c r="P1874" s="35" t="s">
        <v>455</v>
      </c>
      <c r="Q1874">
        <v>4</v>
      </c>
      <c r="R1874">
        <v>55</v>
      </c>
      <c r="S1874" s="22" t="s">
        <v>1129</v>
      </c>
      <c r="T1874" s="10" t="s">
        <v>452</v>
      </c>
      <c r="U1874">
        <v>8</v>
      </c>
      <c r="V1874">
        <v>8</v>
      </c>
      <c r="W1874">
        <v>3</v>
      </c>
      <c r="AA1874">
        <v>1093</v>
      </c>
      <c r="AB1874" t="s">
        <v>346</v>
      </c>
    </row>
    <row r="1875" spans="1:29" hidden="1" x14ac:dyDescent="0.25">
      <c r="A1875" s="21" t="s">
        <v>1</v>
      </c>
      <c r="B1875" s="21" t="s">
        <v>55</v>
      </c>
      <c r="C1875">
        <v>45</v>
      </c>
      <c r="D1875">
        <v>10</v>
      </c>
      <c r="E1875" s="27" t="str">
        <f>VLOOKUP(U1875, method!$A$1:$B$15, 2, 0)</f>
        <v>中後</v>
      </c>
      <c r="F1875">
        <v>4</v>
      </c>
      <c r="G1875">
        <v>132</v>
      </c>
      <c r="H1875" s="46">
        <v>1000</v>
      </c>
      <c r="I1875" s="18" t="s">
        <v>201</v>
      </c>
      <c r="J1875">
        <v>0</v>
      </c>
      <c r="K1875">
        <v>57.51</v>
      </c>
      <c r="L1875">
        <v>26</v>
      </c>
      <c r="M1875">
        <v>4</v>
      </c>
      <c r="N1875">
        <v>23</v>
      </c>
      <c r="O1875" s="31" t="s">
        <v>451</v>
      </c>
      <c r="P1875" s="35" t="s">
        <v>455</v>
      </c>
      <c r="Q1875">
        <v>4</v>
      </c>
      <c r="R1875">
        <v>57</v>
      </c>
      <c r="S1875" s="22" t="s">
        <v>1129</v>
      </c>
      <c r="T1875" t="s">
        <v>495</v>
      </c>
      <c r="U1875">
        <v>10</v>
      </c>
      <c r="V1875">
        <v>11</v>
      </c>
      <c r="W1875">
        <v>10</v>
      </c>
      <c r="AA1875">
        <v>1085</v>
      </c>
      <c r="AB1875" t="s">
        <v>346</v>
      </c>
    </row>
    <row r="1876" spans="1:29" hidden="1" x14ac:dyDescent="0.25">
      <c r="A1876" s="21" t="s">
        <v>1</v>
      </c>
      <c r="B1876" s="21" t="s">
        <v>55</v>
      </c>
      <c r="C1876">
        <v>22</v>
      </c>
      <c r="D1876">
        <v>8</v>
      </c>
      <c r="E1876" s="27" t="str">
        <f>VLOOKUP(U1876, method!$A$1:$B$15, 2, 0)</f>
        <v>中後</v>
      </c>
      <c r="F1876">
        <v>5</v>
      </c>
      <c r="G1876">
        <v>135</v>
      </c>
      <c r="H1876" s="46">
        <v>1000</v>
      </c>
      <c r="I1876" s="15" t="s">
        <v>391</v>
      </c>
      <c r="J1876">
        <v>0</v>
      </c>
      <c r="K1876">
        <v>57.81</v>
      </c>
      <c r="L1876">
        <v>9</v>
      </c>
      <c r="M1876">
        <v>4</v>
      </c>
      <c r="N1876">
        <v>23</v>
      </c>
      <c r="O1876" t="s">
        <v>469</v>
      </c>
      <c r="P1876" s="35" t="s">
        <v>455</v>
      </c>
      <c r="Q1876">
        <v>4</v>
      </c>
      <c r="R1876">
        <v>59</v>
      </c>
      <c r="S1876" s="22" t="s">
        <v>1129</v>
      </c>
      <c r="T1876">
        <v>6</v>
      </c>
      <c r="U1876">
        <v>9</v>
      </c>
      <c r="V1876">
        <v>9</v>
      </c>
      <c r="W1876">
        <v>8</v>
      </c>
      <c r="AA1876">
        <v>1084</v>
      </c>
      <c r="AB1876" t="s">
        <v>346</v>
      </c>
    </row>
    <row r="1877" spans="1:29" hidden="1" x14ac:dyDescent="0.25">
      <c r="A1877" s="21" t="s">
        <v>1</v>
      </c>
      <c r="B1877" s="21" t="s">
        <v>55</v>
      </c>
      <c r="C1877">
        <v>13</v>
      </c>
      <c r="D1877">
        <v>13</v>
      </c>
      <c r="E1877" s="29" t="str">
        <f>VLOOKUP(U1877, method!$A$1:$B$15, 2, 0)</f>
        <v>留後</v>
      </c>
      <c r="F1877">
        <v>4</v>
      </c>
      <c r="G1877">
        <v>116</v>
      </c>
      <c r="H1877" s="46">
        <v>1000</v>
      </c>
      <c r="I1877" s="20" t="s">
        <v>56</v>
      </c>
      <c r="J1877">
        <v>0</v>
      </c>
      <c r="K1877">
        <v>58</v>
      </c>
      <c r="L1877">
        <v>26</v>
      </c>
      <c r="M1877">
        <v>3</v>
      </c>
      <c r="N1877">
        <v>23</v>
      </c>
      <c r="O1877" t="s">
        <v>631</v>
      </c>
      <c r="P1877" s="35" t="s">
        <v>455</v>
      </c>
      <c r="Q1877">
        <v>3</v>
      </c>
      <c r="R1877">
        <v>61</v>
      </c>
      <c r="S1877" s="22" t="s">
        <v>1129</v>
      </c>
      <c r="T1877" t="s">
        <v>872</v>
      </c>
      <c r="U1877">
        <v>11</v>
      </c>
      <c r="V1877">
        <v>9</v>
      </c>
      <c r="W1877">
        <v>13</v>
      </c>
      <c r="AA1877">
        <v>1078</v>
      </c>
      <c r="AB1877" t="s">
        <v>346</v>
      </c>
    </row>
    <row r="1878" spans="1:29" hidden="1" x14ac:dyDescent="0.25">
      <c r="A1878" s="21" t="s">
        <v>1</v>
      </c>
      <c r="B1878" s="21" t="s">
        <v>55</v>
      </c>
      <c r="C1878">
        <v>29</v>
      </c>
      <c r="D1878" s="34">
        <v>5</v>
      </c>
      <c r="E1878" s="27" t="str">
        <f>VLOOKUP(U1878, method!$A$1:$B$15, 2, 0)</f>
        <v>中後</v>
      </c>
      <c r="F1878">
        <v>4</v>
      </c>
      <c r="G1878">
        <v>120</v>
      </c>
      <c r="H1878" s="46">
        <v>1000</v>
      </c>
      <c r="I1878" s="25" t="s">
        <v>120</v>
      </c>
      <c r="J1878">
        <v>0</v>
      </c>
      <c r="K1878">
        <v>57</v>
      </c>
      <c r="L1878">
        <v>11</v>
      </c>
      <c r="M1878">
        <v>3</v>
      </c>
      <c r="N1878">
        <v>23</v>
      </c>
      <c r="O1878" t="s">
        <v>532</v>
      </c>
      <c r="P1878" s="35" t="s">
        <v>455</v>
      </c>
      <c r="Q1878">
        <v>3</v>
      </c>
      <c r="R1878">
        <v>61</v>
      </c>
      <c r="S1878" s="22" t="s">
        <v>1129</v>
      </c>
      <c r="T1878" s="10" t="s">
        <v>552</v>
      </c>
      <c r="U1878">
        <v>9</v>
      </c>
      <c r="V1878">
        <v>8</v>
      </c>
      <c r="W1878">
        <v>5</v>
      </c>
      <c r="AA1878">
        <v>1075</v>
      </c>
      <c r="AB1878" t="s">
        <v>346</v>
      </c>
    </row>
    <row r="1879" spans="1:29" hidden="1" x14ac:dyDescent="0.25">
      <c r="A1879" s="21" t="s">
        <v>1</v>
      </c>
      <c r="B1879" s="21" t="s">
        <v>55</v>
      </c>
      <c r="C1879">
        <v>147</v>
      </c>
      <c r="D1879">
        <v>6</v>
      </c>
      <c r="E1879" s="29" t="str">
        <f>VLOOKUP(U1879, method!$A$1:$B$15, 2, 0)</f>
        <v>留後</v>
      </c>
      <c r="F1879">
        <v>8</v>
      </c>
      <c r="G1879">
        <v>119</v>
      </c>
      <c r="H1879" s="46">
        <v>1000</v>
      </c>
      <c r="I1879" s="17" t="s">
        <v>1179</v>
      </c>
      <c r="J1879">
        <v>0</v>
      </c>
      <c r="K1879">
        <v>57.01</v>
      </c>
      <c r="L1879">
        <v>26</v>
      </c>
      <c r="M1879">
        <v>2</v>
      </c>
      <c r="N1879">
        <v>23</v>
      </c>
      <c r="O1879" t="s">
        <v>491</v>
      </c>
      <c r="P1879" s="35" t="s">
        <v>436</v>
      </c>
      <c r="Q1879">
        <v>3</v>
      </c>
      <c r="R1879">
        <v>63</v>
      </c>
      <c r="S1879" s="22" t="s">
        <v>1129</v>
      </c>
      <c r="T1879" t="s">
        <v>536</v>
      </c>
      <c r="U1879">
        <v>14</v>
      </c>
      <c r="V1879">
        <v>7</v>
      </c>
      <c r="W1879">
        <v>6</v>
      </c>
      <c r="AA1879">
        <v>1088</v>
      </c>
      <c r="AB1879" t="s">
        <v>346</v>
      </c>
    </row>
    <row r="1880" spans="1:29" hidden="1" x14ac:dyDescent="0.25">
      <c r="A1880" s="21" t="s">
        <v>1</v>
      </c>
      <c r="B1880" s="21" t="s">
        <v>55</v>
      </c>
      <c r="C1880">
        <v>113</v>
      </c>
      <c r="D1880">
        <v>6</v>
      </c>
      <c r="E1880" s="27" t="str">
        <f>VLOOKUP(U1880, method!$A$1:$B$15, 2, 0)</f>
        <v>中後</v>
      </c>
      <c r="F1880">
        <v>11</v>
      </c>
      <c r="G1880">
        <v>120</v>
      </c>
      <c r="H1880" s="46">
        <v>1000</v>
      </c>
      <c r="I1880" s="17" t="s">
        <v>1179</v>
      </c>
      <c r="J1880">
        <v>0</v>
      </c>
      <c r="K1880">
        <v>57.62</v>
      </c>
      <c r="L1880">
        <v>5</v>
      </c>
      <c r="M1880">
        <v>2</v>
      </c>
      <c r="N1880">
        <v>23</v>
      </c>
      <c r="O1880" t="s">
        <v>469</v>
      </c>
      <c r="P1880" s="35" t="s">
        <v>455</v>
      </c>
      <c r="Q1880">
        <v>3</v>
      </c>
      <c r="R1880">
        <v>65</v>
      </c>
      <c r="S1880" s="22" t="s">
        <v>1129</v>
      </c>
      <c r="T1880">
        <v>5</v>
      </c>
      <c r="U1880">
        <v>9</v>
      </c>
      <c r="V1880">
        <v>4</v>
      </c>
      <c r="W1880">
        <v>6</v>
      </c>
      <c r="AA1880">
        <v>1088</v>
      </c>
      <c r="AB1880" t="s">
        <v>346</v>
      </c>
    </row>
    <row r="1881" spans="1:29" hidden="1" x14ac:dyDescent="0.25">
      <c r="A1881" s="21" t="s">
        <v>1</v>
      </c>
      <c r="B1881" s="21" t="s">
        <v>55</v>
      </c>
      <c r="C1881">
        <v>152</v>
      </c>
      <c r="D1881">
        <v>11</v>
      </c>
      <c r="E1881" s="29" t="str">
        <f>VLOOKUP(U1881, method!$A$1:$B$15, 2, 0)</f>
        <v>留後</v>
      </c>
      <c r="F1881">
        <v>10</v>
      </c>
      <c r="G1881">
        <v>122</v>
      </c>
      <c r="H1881" s="44">
        <v>1200</v>
      </c>
      <c r="I1881" s="15" t="s">
        <v>390</v>
      </c>
      <c r="J1881">
        <v>1</v>
      </c>
      <c r="K1881">
        <v>10.75</v>
      </c>
      <c r="L1881">
        <v>11</v>
      </c>
      <c r="M1881">
        <v>1</v>
      </c>
      <c r="N1881">
        <v>23</v>
      </c>
      <c r="O1881" s="30" t="s">
        <v>445</v>
      </c>
      <c r="P1881" s="35" t="s">
        <v>455</v>
      </c>
      <c r="Q1881">
        <v>3</v>
      </c>
      <c r="R1881">
        <v>67</v>
      </c>
      <c r="S1881" s="22" t="s">
        <v>1129</v>
      </c>
      <c r="T1881" t="s">
        <v>485</v>
      </c>
      <c r="U1881">
        <v>12</v>
      </c>
      <c r="V1881">
        <v>12</v>
      </c>
      <c r="W1881">
        <v>11</v>
      </c>
      <c r="AA1881">
        <v>1090</v>
      </c>
      <c r="AB1881" t="s">
        <v>346</v>
      </c>
    </row>
    <row r="1882" spans="1:29" hidden="1" x14ac:dyDescent="0.25">
      <c r="A1882" s="21" t="s">
        <v>1</v>
      </c>
      <c r="B1882" s="21" t="s">
        <v>55</v>
      </c>
      <c r="C1882">
        <v>69</v>
      </c>
      <c r="D1882">
        <v>10</v>
      </c>
      <c r="E1882" s="27" t="str">
        <f>VLOOKUP(U1882, method!$A$1:$B$15, 2, 0)</f>
        <v>中後</v>
      </c>
      <c r="F1882">
        <v>6</v>
      </c>
      <c r="G1882">
        <v>125</v>
      </c>
      <c r="H1882" s="46">
        <v>1000</v>
      </c>
      <c r="I1882" s="15" t="s">
        <v>391</v>
      </c>
      <c r="J1882">
        <v>0</v>
      </c>
      <c r="K1882">
        <v>57.85</v>
      </c>
      <c r="L1882">
        <v>14</v>
      </c>
      <c r="M1882">
        <v>12</v>
      </c>
      <c r="N1882">
        <v>22</v>
      </c>
      <c r="O1882" s="30" t="s">
        <v>445</v>
      </c>
      <c r="P1882" s="35" t="s">
        <v>455</v>
      </c>
      <c r="Q1882">
        <v>3</v>
      </c>
      <c r="R1882">
        <v>67</v>
      </c>
      <c r="S1882" s="22" t="s">
        <v>1129</v>
      </c>
      <c r="T1882" t="s">
        <v>679</v>
      </c>
      <c r="U1882">
        <v>8</v>
      </c>
      <c r="V1882">
        <v>8</v>
      </c>
      <c r="W1882">
        <v>10</v>
      </c>
      <c r="AA1882">
        <v>1077</v>
      </c>
      <c r="AB1882" t="s">
        <v>596</v>
      </c>
    </row>
    <row r="1883" spans="1:29" hidden="1" x14ac:dyDescent="0.25">
      <c r="A1883" s="21" t="s">
        <v>1</v>
      </c>
      <c r="B1883" s="22" t="s">
        <v>60</v>
      </c>
      <c r="C1883">
        <v>9</v>
      </c>
      <c r="D1883">
        <v>7</v>
      </c>
      <c r="E1883" s="27" t="str">
        <f>VLOOKUP(U1883, method!$A$1:$B$15, 2, 0)</f>
        <v>中後</v>
      </c>
      <c r="F1883">
        <v>1</v>
      </c>
      <c r="G1883">
        <v>125</v>
      </c>
      <c r="H1883" s="46">
        <v>1000</v>
      </c>
      <c r="I1883" s="21" t="s">
        <v>61</v>
      </c>
      <c r="J1883">
        <v>0</v>
      </c>
      <c r="K1883">
        <v>57.06</v>
      </c>
      <c r="L1883">
        <v>9</v>
      </c>
      <c r="M1883">
        <v>7</v>
      </c>
      <c r="N1883">
        <v>25</v>
      </c>
      <c r="O1883" s="31" t="s">
        <v>439</v>
      </c>
      <c r="P1883" s="35" t="s">
        <v>436</v>
      </c>
      <c r="Q1883">
        <v>5</v>
      </c>
      <c r="R1883">
        <v>32</v>
      </c>
      <c r="S1883" s="24" t="s">
        <v>62</v>
      </c>
      <c r="T1883" s="10" t="s">
        <v>442</v>
      </c>
      <c r="U1883">
        <v>9</v>
      </c>
      <c r="V1883">
        <v>8</v>
      </c>
      <c r="W1883">
        <v>7</v>
      </c>
      <c r="AA1883">
        <v>1000</v>
      </c>
      <c r="AB1883" t="s">
        <v>823</v>
      </c>
    </row>
    <row r="1884" spans="1:29" hidden="1" x14ac:dyDescent="0.25">
      <c r="A1884" s="21" t="s">
        <v>1</v>
      </c>
      <c r="B1884" s="15" t="s">
        <v>18</v>
      </c>
      <c r="C1884">
        <v>31</v>
      </c>
      <c r="D1884" s="34">
        <v>5</v>
      </c>
      <c r="E1884" s="28" t="str">
        <f>VLOOKUP(U1884, method!$A$1:$B$15, 2, 0)</f>
        <v>中前</v>
      </c>
      <c r="F1884">
        <v>5</v>
      </c>
      <c r="G1884">
        <v>121</v>
      </c>
      <c r="H1884" s="44">
        <v>1200</v>
      </c>
      <c r="I1884" s="23" t="s">
        <v>394</v>
      </c>
      <c r="J1884">
        <v>1</v>
      </c>
      <c r="K1884">
        <v>10.4</v>
      </c>
      <c r="L1884">
        <v>26</v>
      </c>
      <c r="M1884">
        <v>2</v>
      </c>
      <c r="N1884">
        <v>25</v>
      </c>
      <c r="O1884" s="31" t="s">
        <v>435</v>
      </c>
      <c r="P1884" s="35" t="s">
        <v>455</v>
      </c>
      <c r="Q1884">
        <v>4</v>
      </c>
      <c r="R1884">
        <v>42</v>
      </c>
      <c r="S1884" s="24" t="s">
        <v>20</v>
      </c>
      <c r="T1884">
        <v>3</v>
      </c>
      <c r="U1884">
        <v>4</v>
      </c>
      <c r="V1884">
        <v>5</v>
      </c>
      <c r="W1884">
        <v>5</v>
      </c>
      <c r="AA1884">
        <v>1115</v>
      </c>
      <c r="AB1884" t="s">
        <v>23</v>
      </c>
    </row>
    <row r="1885" spans="1:29" hidden="1" x14ac:dyDescent="0.25">
      <c r="A1885" s="21" t="s">
        <v>1</v>
      </c>
      <c r="B1885" s="22" t="s">
        <v>60</v>
      </c>
      <c r="C1885" t="s">
        <v>463</v>
      </c>
      <c r="D1885" t="s">
        <v>724</v>
      </c>
      <c r="F1885" t="s">
        <v>463</v>
      </c>
      <c r="G1885">
        <v>129</v>
      </c>
      <c r="H1885" s="46">
        <v>1800</v>
      </c>
      <c r="J1885" t="s">
        <v>463</v>
      </c>
      <c r="L1885">
        <v>26</v>
      </c>
      <c r="M1885">
        <v>3</v>
      </c>
      <c r="N1885">
        <v>25</v>
      </c>
      <c r="O1885" t="s">
        <v>511</v>
      </c>
      <c r="P1885" s="35" t="s">
        <v>455</v>
      </c>
      <c r="Q1885">
        <v>5</v>
      </c>
      <c r="R1885">
        <v>34</v>
      </c>
      <c r="S1885" s="24" t="s">
        <v>62</v>
      </c>
      <c r="T1885" t="s">
        <v>463</v>
      </c>
      <c r="U1885" t="s">
        <v>463</v>
      </c>
      <c r="AA1885" t="s">
        <v>463</v>
      </c>
      <c r="AB1885" t="s">
        <v>463</v>
      </c>
      <c r="AC1885" t="s">
        <v>463</v>
      </c>
    </row>
    <row r="1886" spans="1:29" hidden="1" x14ac:dyDescent="0.25">
      <c r="A1886" s="21" t="s">
        <v>1</v>
      </c>
      <c r="B1886" s="22" t="s">
        <v>60</v>
      </c>
      <c r="C1886">
        <v>11</v>
      </c>
      <c r="D1886">
        <v>10</v>
      </c>
      <c r="E1886" s="26" t="str">
        <f>VLOOKUP(U1886, method!$A$1:$B$15, 2, 0)</f>
        <v>放頭</v>
      </c>
      <c r="F1886">
        <v>2</v>
      </c>
      <c r="G1886">
        <v>127</v>
      </c>
      <c r="H1886" s="46">
        <v>1650</v>
      </c>
      <c r="I1886" s="14" t="s">
        <v>398</v>
      </c>
      <c r="J1886">
        <v>1</v>
      </c>
      <c r="K1886">
        <v>41.67</v>
      </c>
      <c r="L1886">
        <v>5</v>
      </c>
      <c r="M1886">
        <v>2</v>
      </c>
      <c r="N1886">
        <v>25</v>
      </c>
      <c r="O1886" s="31" t="s">
        <v>439</v>
      </c>
      <c r="P1886" s="35" t="s">
        <v>455</v>
      </c>
      <c r="Q1886">
        <v>5</v>
      </c>
      <c r="R1886">
        <v>37</v>
      </c>
      <c r="S1886" s="24" t="s">
        <v>62</v>
      </c>
      <c r="T1886">
        <v>6</v>
      </c>
      <c r="U1886">
        <v>3</v>
      </c>
      <c r="V1886">
        <v>4</v>
      </c>
      <c r="W1886">
        <v>9</v>
      </c>
      <c r="X1886">
        <v>10</v>
      </c>
      <c r="AA1886">
        <v>1012</v>
      </c>
      <c r="AB1886" t="s">
        <v>463</v>
      </c>
    </row>
    <row r="1887" spans="1:29" hidden="1" x14ac:dyDescent="0.25">
      <c r="A1887" s="21" t="s">
        <v>1</v>
      </c>
      <c r="B1887" s="22" t="s">
        <v>60</v>
      </c>
      <c r="C1887">
        <v>23</v>
      </c>
      <c r="D1887">
        <v>7</v>
      </c>
      <c r="E1887" s="28" t="str">
        <f>VLOOKUP(U1887, method!$A$1:$B$15, 2, 0)</f>
        <v>中前</v>
      </c>
      <c r="F1887">
        <v>12</v>
      </c>
      <c r="G1887">
        <v>129</v>
      </c>
      <c r="H1887" s="46">
        <v>1800</v>
      </c>
      <c r="I1887" s="14" t="s">
        <v>398</v>
      </c>
      <c r="J1887">
        <v>1</v>
      </c>
      <c r="K1887">
        <v>50.71</v>
      </c>
      <c r="L1887">
        <v>15</v>
      </c>
      <c r="M1887">
        <v>1</v>
      </c>
      <c r="N1887">
        <v>25</v>
      </c>
      <c r="O1887" s="30" t="s">
        <v>445</v>
      </c>
      <c r="P1887" s="35" t="s">
        <v>455</v>
      </c>
      <c r="Q1887">
        <v>5</v>
      </c>
      <c r="R1887">
        <v>39</v>
      </c>
      <c r="S1887" s="24" t="s">
        <v>62</v>
      </c>
      <c r="T1887" t="s">
        <v>664</v>
      </c>
      <c r="U1887">
        <v>6</v>
      </c>
      <c r="V1887">
        <v>1</v>
      </c>
      <c r="W1887">
        <v>2</v>
      </c>
      <c r="X1887">
        <v>2</v>
      </c>
      <c r="Y1887">
        <v>7</v>
      </c>
      <c r="AA1887">
        <v>1000</v>
      </c>
      <c r="AB1887" t="s">
        <v>620</v>
      </c>
    </row>
    <row r="1888" spans="1:29" hidden="1" x14ac:dyDescent="0.25">
      <c r="A1888" s="21" t="s">
        <v>1</v>
      </c>
      <c r="B1888" s="22" t="s">
        <v>60</v>
      </c>
      <c r="C1888">
        <v>31</v>
      </c>
      <c r="D1888">
        <v>9</v>
      </c>
      <c r="E1888" s="27" t="str">
        <f>VLOOKUP(U1888, method!$A$1:$B$15, 2, 0)</f>
        <v>中後</v>
      </c>
      <c r="F1888">
        <v>11</v>
      </c>
      <c r="G1888">
        <v>118</v>
      </c>
      <c r="H1888" s="46">
        <v>1650</v>
      </c>
      <c r="I1888" s="25" t="s">
        <v>26</v>
      </c>
      <c r="J1888">
        <v>1</v>
      </c>
      <c r="K1888">
        <v>40.26</v>
      </c>
      <c r="L1888">
        <v>26</v>
      </c>
      <c r="M1888">
        <v>12</v>
      </c>
      <c r="N1888">
        <v>24</v>
      </c>
      <c r="O1888" s="31" t="s">
        <v>451</v>
      </c>
      <c r="P1888" s="35" t="s">
        <v>455</v>
      </c>
      <c r="Q1888">
        <v>4</v>
      </c>
      <c r="R1888">
        <v>41</v>
      </c>
      <c r="S1888" s="24" t="s">
        <v>62</v>
      </c>
      <c r="T1888" t="s">
        <v>529</v>
      </c>
      <c r="U1888">
        <v>9</v>
      </c>
      <c r="V1888">
        <v>9</v>
      </c>
      <c r="W1888">
        <v>9</v>
      </c>
      <c r="X1888">
        <v>9</v>
      </c>
      <c r="AA1888">
        <v>997</v>
      </c>
      <c r="AB1888" t="s">
        <v>158</v>
      </c>
    </row>
    <row r="1889" spans="1:28" hidden="1" x14ac:dyDescent="0.25">
      <c r="A1889" s="21" t="s">
        <v>1</v>
      </c>
      <c r="B1889" s="22" t="s">
        <v>60</v>
      </c>
      <c r="C1889">
        <v>13</v>
      </c>
      <c r="D1889">
        <v>6</v>
      </c>
      <c r="E1889" s="28" t="str">
        <f>VLOOKUP(U1889, method!$A$1:$B$15, 2, 0)</f>
        <v>中前</v>
      </c>
      <c r="F1889">
        <v>5</v>
      </c>
      <c r="G1889">
        <v>118</v>
      </c>
      <c r="H1889" s="44">
        <v>1200</v>
      </c>
      <c r="I1889" s="25" t="s">
        <v>26</v>
      </c>
      <c r="J1889">
        <v>1</v>
      </c>
      <c r="K1889">
        <v>10.57</v>
      </c>
      <c r="L1889">
        <v>11</v>
      </c>
      <c r="M1889">
        <v>12</v>
      </c>
      <c r="N1889">
        <v>24</v>
      </c>
      <c r="O1889" s="30" t="s">
        <v>445</v>
      </c>
      <c r="P1889" s="35" t="s">
        <v>455</v>
      </c>
      <c r="Q1889">
        <v>4</v>
      </c>
      <c r="R1889">
        <v>43</v>
      </c>
      <c r="S1889" s="24" t="s">
        <v>62</v>
      </c>
      <c r="T1889">
        <v>3</v>
      </c>
      <c r="U1889">
        <v>7</v>
      </c>
      <c r="V1889">
        <v>9</v>
      </c>
      <c r="W1889">
        <v>6</v>
      </c>
      <c r="AA1889">
        <v>993</v>
      </c>
      <c r="AB1889" t="s">
        <v>599</v>
      </c>
    </row>
    <row r="1890" spans="1:28" hidden="1" x14ac:dyDescent="0.25">
      <c r="A1890" s="21" t="s">
        <v>1</v>
      </c>
      <c r="B1890" s="22" t="s">
        <v>60</v>
      </c>
      <c r="C1890">
        <v>25</v>
      </c>
      <c r="D1890" s="34">
        <v>4</v>
      </c>
      <c r="E1890" s="27" t="str">
        <f>VLOOKUP(U1890, method!$A$1:$B$15, 2, 0)</f>
        <v>中後</v>
      </c>
      <c r="F1890">
        <v>8</v>
      </c>
      <c r="G1890">
        <v>121</v>
      </c>
      <c r="H1890" s="46">
        <v>1400</v>
      </c>
      <c r="I1890" s="20" t="s">
        <v>56</v>
      </c>
      <c r="J1890">
        <v>1</v>
      </c>
      <c r="K1890">
        <v>21.81</v>
      </c>
      <c r="L1890">
        <v>9</v>
      </c>
      <c r="M1890">
        <v>11</v>
      </c>
      <c r="N1890">
        <v>24</v>
      </c>
      <c r="O1890" t="s">
        <v>491</v>
      </c>
      <c r="P1890" s="35" t="s">
        <v>436</v>
      </c>
      <c r="Q1890">
        <v>4</v>
      </c>
      <c r="R1890">
        <v>45</v>
      </c>
      <c r="S1890" s="24" t="s">
        <v>62</v>
      </c>
      <c r="T1890" s="10" t="s">
        <v>442</v>
      </c>
      <c r="U1890">
        <v>10</v>
      </c>
      <c r="V1890">
        <v>9</v>
      </c>
      <c r="W1890">
        <v>8</v>
      </c>
      <c r="X1890">
        <v>4</v>
      </c>
      <c r="AA1890">
        <v>1000</v>
      </c>
      <c r="AB1890" t="s">
        <v>463</v>
      </c>
    </row>
    <row r="1891" spans="1:28" hidden="1" x14ac:dyDescent="0.25">
      <c r="A1891" s="21" t="s">
        <v>1</v>
      </c>
      <c r="B1891" s="22" t="s">
        <v>60</v>
      </c>
      <c r="C1891">
        <v>25</v>
      </c>
      <c r="D1891" s="34">
        <v>5</v>
      </c>
      <c r="E1891" s="28" t="str">
        <f>VLOOKUP(U1891, method!$A$1:$B$15, 2, 0)</f>
        <v>中前</v>
      </c>
      <c r="F1891">
        <v>5</v>
      </c>
      <c r="G1891">
        <v>121</v>
      </c>
      <c r="H1891" s="44">
        <v>1200</v>
      </c>
      <c r="I1891" s="22" t="s">
        <v>470</v>
      </c>
      <c r="J1891">
        <v>1</v>
      </c>
      <c r="K1891">
        <v>10.67</v>
      </c>
      <c r="L1891">
        <v>9</v>
      </c>
      <c r="M1891">
        <v>10</v>
      </c>
      <c r="N1891">
        <v>24</v>
      </c>
      <c r="O1891" s="31" t="s">
        <v>439</v>
      </c>
      <c r="P1891" s="35" t="s">
        <v>455</v>
      </c>
      <c r="Q1891">
        <v>4</v>
      </c>
      <c r="R1891">
        <v>47</v>
      </c>
      <c r="S1891" s="24" t="s">
        <v>62</v>
      </c>
      <c r="T1891" t="s">
        <v>536</v>
      </c>
      <c r="U1891">
        <v>6</v>
      </c>
      <c r="V1891">
        <v>8</v>
      </c>
      <c r="W1891">
        <v>5</v>
      </c>
      <c r="AA1891">
        <v>999</v>
      </c>
      <c r="AB1891" t="s">
        <v>310</v>
      </c>
    </row>
    <row r="1892" spans="1:28" hidden="1" x14ac:dyDescent="0.25">
      <c r="A1892" s="21" t="s">
        <v>1</v>
      </c>
      <c r="B1892" s="22" t="s">
        <v>60</v>
      </c>
      <c r="C1892">
        <v>16</v>
      </c>
      <c r="D1892">
        <v>8</v>
      </c>
      <c r="E1892" s="29" t="str">
        <f>VLOOKUP(U1892, method!$A$1:$B$15, 2, 0)</f>
        <v>留後</v>
      </c>
      <c r="F1892">
        <v>7</v>
      </c>
      <c r="G1892">
        <v>125</v>
      </c>
      <c r="H1892" s="44">
        <v>1200</v>
      </c>
      <c r="I1892" s="19" t="s">
        <v>388</v>
      </c>
      <c r="J1892">
        <v>1</v>
      </c>
      <c r="K1892">
        <v>10.27</v>
      </c>
      <c r="L1892">
        <v>14</v>
      </c>
      <c r="M1892">
        <v>7</v>
      </c>
      <c r="N1892">
        <v>24</v>
      </c>
      <c r="O1892" t="s">
        <v>545</v>
      </c>
      <c r="P1892" s="35" t="s">
        <v>455</v>
      </c>
      <c r="Q1892">
        <v>4</v>
      </c>
      <c r="R1892">
        <v>52</v>
      </c>
      <c r="S1892" s="20" t="s">
        <v>27</v>
      </c>
      <c r="T1892" t="s">
        <v>529</v>
      </c>
      <c r="U1892">
        <v>13</v>
      </c>
      <c r="V1892">
        <v>13</v>
      </c>
      <c r="W1892">
        <v>8</v>
      </c>
      <c r="AA1892">
        <v>1000</v>
      </c>
      <c r="AB1892" t="s">
        <v>30</v>
      </c>
    </row>
    <row r="1893" spans="1:28" hidden="1" x14ac:dyDescent="0.25">
      <c r="A1893" s="21" t="s">
        <v>1</v>
      </c>
      <c r="B1893" s="22" t="s">
        <v>60</v>
      </c>
      <c r="C1893">
        <v>14</v>
      </c>
      <c r="D1893">
        <v>9</v>
      </c>
      <c r="E1893" s="27" t="str">
        <f>VLOOKUP(U1893, method!$A$1:$B$15, 2, 0)</f>
        <v>中後</v>
      </c>
      <c r="F1893">
        <v>9</v>
      </c>
      <c r="G1893">
        <v>129</v>
      </c>
      <c r="H1893" s="44">
        <v>1200</v>
      </c>
      <c r="I1893" s="19" t="s">
        <v>388</v>
      </c>
      <c r="J1893">
        <v>1</v>
      </c>
      <c r="K1893">
        <v>9.58</v>
      </c>
      <c r="L1893">
        <v>23</v>
      </c>
      <c r="M1893">
        <v>6</v>
      </c>
      <c r="N1893">
        <v>24</v>
      </c>
      <c r="O1893" t="s">
        <v>545</v>
      </c>
      <c r="P1893" s="35" t="s">
        <v>436</v>
      </c>
      <c r="Q1893">
        <v>4</v>
      </c>
      <c r="R1893">
        <v>54</v>
      </c>
      <c r="S1893" s="20" t="s">
        <v>27</v>
      </c>
      <c r="T1893">
        <v>4</v>
      </c>
      <c r="U1893">
        <v>10</v>
      </c>
      <c r="V1893">
        <v>11</v>
      </c>
      <c r="W1893">
        <v>9</v>
      </c>
      <c r="AA1893">
        <v>982</v>
      </c>
      <c r="AB1893" t="s">
        <v>30</v>
      </c>
    </row>
    <row r="1894" spans="1:28" hidden="1" x14ac:dyDescent="0.25">
      <c r="A1894" s="21" t="s">
        <v>1</v>
      </c>
      <c r="B1894" s="22" t="s">
        <v>60</v>
      </c>
      <c r="C1894">
        <v>11</v>
      </c>
      <c r="D1894">
        <v>9</v>
      </c>
      <c r="E1894" s="27" t="str">
        <f>VLOOKUP(U1894, method!$A$1:$B$15, 2, 0)</f>
        <v>中後</v>
      </c>
      <c r="F1894">
        <v>3</v>
      </c>
      <c r="G1894">
        <v>131</v>
      </c>
      <c r="H1894" s="44">
        <v>1200</v>
      </c>
      <c r="I1894" s="22" t="s">
        <v>33</v>
      </c>
      <c r="J1894">
        <v>1</v>
      </c>
      <c r="K1894">
        <v>10.210000000000001</v>
      </c>
      <c r="L1894">
        <v>19</v>
      </c>
      <c r="M1894">
        <v>5</v>
      </c>
      <c r="N1894">
        <v>24</v>
      </c>
      <c r="O1894" t="s">
        <v>631</v>
      </c>
      <c r="P1894" s="35" t="s">
        <v>455</v>
      </c>
      <c r="Q1894">
        <v>4</v>
      </c>
      <c r="R1894">
        <v>56</v>
      </c>
      <c r="S1894" s="20" t="s">
        <v>27</v>
      </c>
      <c r="T1894" t="s">
        <v>461</v>
      </c>
      <c r="U1894">
        <v>9</v>
      </c>
      <c r="V1894">
        <v>9</v>
      </c>
      <c r="W1894">
        <v>9</v>
      </c>
      <c r="AA1894">
        <v>997</v>
      </c>
      <c r="AB1894" t="s">
        <v>30</v>
      </c>
    </row>
    <row r="1895" spans="1:28" hidden="1" x14ac:dyDescent="0.25">
      <c r="A1895" s="21" t="s">
        <v>1</v>
      </c>
      <c r="B1895" s="22" t="s">
        <v>60</v>
      </c>
      <c r="C1895">
        <v>15</v>
      </c>
      <c r="D1895">
        <v>11</v>
      </c>
      <c r="E1895" s="29" t="str">
        <f>VLOOKUP(U1895, method!$A$1:$B$15, 2, 0)</f>
        <v>留後</v>
      </c>
      <c r="F1895">
        <v>12</v>
      </c>
      <c r="G1895">
        <v>130</v>
      </c>
      <c r="H1895" s="44">
        <v>1200</v>
      </c>
      <c r="I1895" s="17" t="s">
        <v>512</v>
      </c>
      <c r="J1895">
        <v>1</v>
      </c>
      <c r="K1895">
        <v>12.17</v>
      </c>
      <c r="L1895">
        <v>1</v>
      </c>
      <c r="M1895">
        <v>5</v>
      </c>
      <c r="N1895">
        <v>24</v>
      </c>
      <c r="O1895" s="31" t="s">
        <v>439</v>
      </c>
      <c r="P1895" s="36" t="s">
        <v>440</v>
      </c>
      <c r="Q1895">
        <v>4</v>
      </c>
      <c r="R1895">
        <v>58</v>
      </c>
      <c r="S1895" s="20" t="s">
        <v>27</v>
      </c>
      <c r="T1895" t="s">
        <v>648</v>
      </c>
      <c r="U1895">
        <v>12</v>
      </c>
      <c r="V1895">
        <v>11</v>
      </c>
      <c r="W1895">
        <v>11</v>
      </c>
      <c r="AA1895">
        <v>994</v>
      </c>
      <c r="AB1895" t="s">
        <v>30</v>
      </c>
    </row>
    <row r="1896" spans="1:28" hidden="1" x14ac:dyDescent="0.25">
      <c r="A1896" s="21" t="s">
        <v>1</v>
      </c>
      <c r="B1896" s="22" t="s">
        <v>60</v>
      </c>
      <c r="C1896">
        <v>11</v>
      </c>
      <c r="D1896">
        <v>13</v>
      </c>
      <c r="E1896" s="27" t="str">
        <f>VLOOKUP(U1896, method!$A$1:$B$15, 2, 0)</f>
        <v>中後</v>
      </c>
      <c r="F1896">
        <v>6</v>
      </c>
      <c r="G1896">
        <v>130</v>
      </c>
      <c r="H1896" s="44">
        <v>1200</v>
      </c>
      <c r="I1896" s="17" t="s">
        <v>512</v>
      </c>
      <c r="J1896">
        <v>1</v>
      </c>
      <c r="K1896">
        <v>10.87</v>
      </c>
      <c r="L1896">
        <v>31</v>
      </c>
      <c r="M1896">
        <v>3</v>
      </c>
      <c r="N1896">
        <v>24</v>
      </c>
      <c r="O1896" t="s">
        <v>491</v>
      </c>
      <c r="P1896" s="35" t="s">
        <v>455</v>
      </c>
      <c r="Q1896">
        <v>4</v>
      </c>
      <c r="R1896">
        <v>60</v>
      </c>
      <c r="S1896" s="20" t="s">
        <v>27</v>
      </c>
      <c r="T1896" t="s">
        <v>664</v>
      </c>
      <c r="U1896">
        <v>9</v>
      </c>
      <c r="V1896">
        <v>13</v>
      </c>
      <c r="W1896">
        <v>13</v>
      </c>
      <c r="AA1896">
        <v>1002</v>
      </c>
      <c r="AB1896" t="s">
        <v>30</v>
      </c>
    </row>
    <row r="1897" spans="1:28" hidden="1" x14ac:dyDescent="0.25">
      <c r="A1897" s="21" t="s">
        <v>1</v>
      </c>
      <c r="B1897" s="22" t="s">
        <v>60</v>
      </c>
      <c r="C1897">
        <v>6.8</v>
      </c>
      <c r="D1897" s="33">
        <v>3</v>
      </c>
      <c r="E1897" s="27" t="str">
        <f>VLOOKUP(U1897, method!$A$1:$B$15, 2, 0)</f>
        <v>中後</v>
      </c>
      <c r="F1897">
        <v>3</v>
      </c>
      <c r="G1897">
        <v>135</v>
      </c>
      <c r="H1897" s="44">
        <v>1200</v>
      </c>
      <c r="I1897" s="20" t="s">
        <v>56</v>
      </c>
      <c r="J1897">
        <v>1</v>
      </c>
      <c r="K1897">
        <v>9.18</v>
      </c>
      <c r="L1897">
        <v>16</v>
      </c>
      <c r="M1897">
        <v>3</v>
      </c>
      <c r="N1897">
        <v>24</v>
      </c>
      <c r="O1897" t="s">
        <v>631</v>
      </c>
      <c r="P1897" s="35" t="s">
        <v>455</v>
      </c>
      <c r="Q1897">
        <v>4</v>
      </c>
      <c r="R1897">
        <v>60</v>
      </c>
      <c r="S1897" s="20" t="s">
        <v>27</v>
      </c>
      <c r="T1897" s="10">
        <v>1</v>
      </c>
      <c r="U1897">
        <v>8</v>
      </c>
      <c r="V1897">
        <v>8</v>
      </c>
      <c r="W1897">
        <v>3</v>
      </c>
      <c r="AA1897">
        <v>1000</v>
      </c>
      <c r="AB1897" t="s">
        <v>30</v>
      </c>
    </row>
    <row r="1898" spans="1:28" hidden="1" x14ac:dyDescent="0.25">
      <c r="A1898" s="21" t="s">
        <v>1</v>
      </c>
      <c r="B1898" s="22" t="s">
        <v>60</v>
      </c>
      <c r="C1898">
        <v>19</v>
      </c>
      <c r="D1898" s="33">
        <v>2</v>
      </c>
      <c r="E1898" s="27" t="str">
        <f>VLOOKUP(U1898, method!$A$1:$B$15, 2, 0)</f>
        <v>中後</v>
      </c>
      <c r="F1898">
        <v>11</v>
      </c>
      <c r="G1898">
        <v>129</v>
      </c>
      <c r="H1898" s="44">
        <v>1200</v>
      </c>
      <c r="I1898" s="17" t="s">
        <v>512</v>
      </c>
      <c r="J1898">
        <v>1</v>
      </c>
      <c r="K1898">
        <v>10.19</v>
      </c>
      <c r="L1898">
        <v>3</v>
      </c>
      <c r="M1898">
        <v>3</v>
      </c>
      <c r="N1898">
        <v>24</v>
      </c>
      <c r="O1898" t="s">
        <v>469</v>
      </c>
      <c r="P1898" s="35" t="s">
        <v>455</v>
      </c>
      <c r="Q1898">
        <v>4</v>
      </c>
      <c r="R1898">
        <v>59</v>
      </c>
      <c r="S1898" s="20" t="s">
        <v>27</v>
      </c>
      <c r="T1898" s="10" t="s">
        <v>539</v>
      </c>
      <c r="U1898">
        <v>9</v>
      </c>
      <c r="V1898">
        <v>12</v>
      </c>
      <c r="W1898">
        <v>2</v>
      </c>
      <c r="AA1898">
        <v>1008</v>
      </c>
      <c r="AB1898" t="s">
        <v>30</v>
      </c>
    </row>
    <row r="1899" spans="1:28" hidden="1" x14ac:dyDescent="0.25">
      <c r="A1899" s="21" t="s">
        <v>1</v>
      </c>
      <c r="B1899" s="22" t="s">
        <v>60</v>
      </c>
      <c r="C1899">
        <v>37</v>
      </c>
      <c r="D1899" s="33">
        <v>2</v>
      </c>
      <c r="E1899" s="29" t="str">
        <f>VLOOKUP(U1899, method!$A$1:$B$15, 2, 0)</f>
        <v>留後</v>
      </c>
      <c r="F1899">
        <v>11</v>
      </c>
      <c r="G1899">
        <v>128</v>
      </c>
      <c r="H1899" s="44">
        <v>1200</v>
      </c>
      <c r="I1899" s="17" t="s">
        <v>512</v>
      </c>
      <c r="J1899">
        <v>1</v>
      </c>
      <c r="K1899">
        <v>10.17</v>
      </c>
      <c r="L1899">
        <v>18</v>
      </c>
      <c r="M1899">
        <v>2</v>
      </c>
      <c r="N1899">
        <v>24</v>
      </c>
      <c r="O1899" t="s">
        <v>631</v>
      </c>
      <c r="P1899" s="35" t="s">
        <v>455</v>
      </c>
      <c r="Q1899">
        <v>4</v>
      </c>
      <c r="R1899">
        <v>58</v>
      </c>
      <c r="S1899" s="20" t="s">
        <v>27</v>
      </c>
      <c r="T1899" s="10" t="s">
        <v>597</v>
      </c>
      <c r="U1899">
        <v>12</v>
      </c>
      <c r="V1899">
        <v>12</v>
      </c>
      <c r="W1899">
        <v>2</v>
      </c>
      <c r="AA1899">
        <v>1006</v>
      </c>
      <c r="AB1899" t="s">
        <v>30</v>
      </c>
    </row>
    <row r="1900" spans="1:28" hidden="1" x14ac:dyDescent="0.25">
      <c r="A1900" s="21" t="s">
        <v>1</v>
      </c>
      <c r="B1900" s="22" t="s">
        <v>60</v>
      </c>
      <c r="C1900">
        <v>17</v>
      </c>
      <c r="D1900">
        <v>10</v>
      </c>
      <c r="E1900" s="27" t="str">
        <f>VLOOKUP(U1900, method!$A$1:$B$15, 2, 0)</f>
        <v>中後</v>
      </c>
      <c r="F1900">
        <v>3</v>
      </c>
      <c r="G1900">
        <v>130</v>
      </c>
      <c r="H1900" s="46">
        <v>1400</v>
      </c>
      <c r="I1900" s="17" t="s">
        <v>512</v>
      </c>
      <c r="J1900">
        <v>1</v>
      </c>
      <c r="K1900">
        <v>23.48</v>
      </c>
      <c r="L1900">
        <v>4</v>
      </c>
      <c r="M1900">
        <v>2</v>
      </c>
      <c r="N1900">
        <v>24</v>
      </c>
      <c r="O1900" t="s">
        <v>469</v>
      </c>
      <c r="P1900" s="35" t="s">
        <v>455</v>
      </c>
      <c r="Q1900">
        <v>4</v>
      </c>
      <c r="R1900">
        <v>60</v>
      </c>
      <c r="S1900" s="20" t="s">
        <v>27</v>
      </c>
      <c r="T1900">
        <v>5</v>
      </c>
      <c r="U1900">
        <v>10</v>
      </c>
      <c r="V1900">
        <v>9</v>
      </c>
      <c r="W1900">
        <v>10</v>
      </c>
      <c r="X1900">
        <v>10</v>
      </c>
      <c r="AA1900">
        <v>1015</v>
      </c>
      <c r="AB1900" t="s">
        <v>30</v>
      </c>
    </row>
    <row r="1901" spans="1:28" hidden="1" x14ac:dyDescent="0.25">
      <c r="A1901" s="21" t="s">
        <v>1</v>
      </c>
      <c r="B1901" s="22" t="s">
        <v>60</v>
      </c>
      <c r="C1901">
        <v>13</v>
      </c>
      <c r="D1901">
        <v>10</v>
      </c>
      <c r="E1901" s="27" t="str">
        <f>VLOOKUP(U1901, method!$A$1:$B$15, 2, 0)</f>
        <v>中後</v>
      </c>
      <c r="F1901">
        <v>4</v>
      </c>
      <c r="G1901">
        <v>115</v>
      </c>
      <c r="H1901" s="44">
        <v>1200</v>
      </c>
      <c r="I1901" s="17" t="s">
        <v>512</v>
      </c>
      <c r="J1901">
        <v>1</v>
      </c>
      <c r="K1901">
        <v>10.69</v>
      </c>
      <c r="L1901">
        <v>10</v>
      </c>
      <c r="M1901">
        <v>1</v>
      </c>
      <c r="N1901">
        <v>24</v>
      </c>
      <c r="O1901" s="30" t="s">
        <v>445</v>
      </c>
      <c r="P1901" s="35" t="s">
        <v>455</v>
      </c>
      <c r="Q1901">
        <v>3</v>
      </c>
      <c r="R1901">
        <v>62</v>
      </c>
      <c r="S1901" s="20" t="s">
        <v>27</v>
      </c>
      <c r="T1901">
        <v>5</v>
      </c>
      <c r="U1901">
        <v>8</v>
      </c>
      <c r="V1901">
        <v>8</v>
      </c>
      <c r="W1901">
        <v>10</v>
      </c>
      <c r="AA1901">
        <v>998</v>
      </c>
      <c r="AB1901" t="s">
        <v>237</v>
      </c>
    </row>
    <row r="1902" spans="1:28" hidden="1" x14ac:dyDescent="0.25">
      <c r="A1902" s="21" t="s">
        <v>1</v>
      </c>
      <c r="B1902" s="22" t="s">
        <v>60</v>
      </c>
      <c r="C1902">
        <v>12</v>
      </c>
      <c r="D1902">
        <v>7</v>
      </c>
      <c r="E1902" s="28" t="str">
        <f>VLOOKUP(U1902, method!$A$1:$B$15, 2, 0)</f>
        <v>中前</v>
      </c>
      <c r="F1902">
        <v>3</v>
      </c>
      <c r="G1902">
        <v>114</v>
      </c>
      <c r="H1902" s="46">
        <v>1650</v>
      </c>
      <c r="I1902" s="17" t="s">
        <v>512</v>
      </c>
      <c r="J1902">
        <v>1</v>
      </c>
      <c r="K1902">
        <v>40.770000000000003</v>
      </c>
      <c r="L1902">
        <v>13</v>
      </c>
      <c r="M1902">
        <v>12</v>
      </c>
      <c r="N1902">
        <v>23</v>
      </c>
      <c r="O1902" s="30" t="s">
        <v>445</v>
      </c>
      <c r="P1902" s="35" t="s">
        <v>455</v>
      </c>
      <c r="Q1902">
        <v>3</v>
      </c>
      <c r="R1902">
        <v>64</v>
      </c>
      <c r="S1902" s="20" t="s">
        <v>27</v>
      </c>
      <c r="T1902" t="s">
        <v>456</v>
      </c>
      <c r="U1902">
        <v>5</v>
      </c>
      <c r="V1902">
        <v>6</v>
      </c>
      <c r="W1902">
        <v>5</v>
      </c>
      <c r="X1902">
        <v>7</v>
      </c>
      <c r="AA1902">
        <v>1008</v>
      </c>
      <c r="AB1902" t="s">
        <v>16</v>
      </c>
    </row>
    <row r="1903" spans="1:28" hidden="1" x14ac:dyDescent="0.25">
      <c r="A1903" s="21" t="s">
        <v>1</v>
      </c>
      <c r="B1903" s="22" t="s">
        <v>60</v>
      </c>
      <c r="C1903">
        <v>17</v>
      </c>
      <c r="D1903">
        <v>6</v>
      </c>
      <c r="E1903" s="28" t="str">
        <f>VLOOKUP(U1903, method!$A$1:$B$15, 2, 0)</f>
        <v>中前</v>
      </c>
      <c r="F1903">
        <v>12</v>
      </c>
      <c r="G1903">
        <v>125</v>
      </c>
      <c r="H1903" s="46">
        <v>1600</v>
      </c>
      <c r="I1903" s="25" t="s">
        <v>26</v>
      </c>
      <c r="J1903">
        <v>1</v>
      </c>
      <c r="K1903">
        <v>35.93</v>
      </c>
      <c r="L1903">
        <v>11</v>
      </c>
      <c r="M1903">
        <v>11</v>
      </c>
      <c r="N1903">
        <v>23</v>
      </c>
      <c r="O1903" t="s">
        <v>491</v>
      </c>
      <c r="P1903" s="35" t="s">
        <v>455</v>
      </c>
      <c r="Q1903">
        <v>3</v>
      </c>
      <c r="R1903">
        <v>66</v>
      </c>
      <c r="S1903" s="20" t="s">
        <v>27</v>
      </c>
      <c r="T1903" s="10" t="s">
        <v>442</v>
      </c>
      <c r="U1903">
        <v>6</v>
      </c>
      <c r="V1903">
        <v>6</v>
      </c>
      <c r="W1903">
        <v>6</v>
      </c>
      <c r="X1903">
        <v>6</v>
      </c>
      <c r="AA1903">
        <v>1024</v>
      </c>
      <c r="AB1903" t="s">
        <v>16</v>
      </c>
    </row>
    <row r="1904" spans="1:28" hidden="1" x14ac:dyDescent="0.25">
      <c r="A1904" s="21" t="s">
        <v>1</v>
      </c>
      <c r="B1904" s="22" t="s">
        <v>60</v>
      </c>
      <c r="C1904">
        <v>40</v>
      </c>
      <c r="D1904">
        <v>9</v>
      </c>
      <c r="E1904" s="29" t="str">
        <f>VLOOKUP(U1904, method!$A$1:$B$15, 2, 0)</f>
        <v>留後</v>
      </c>
      <c r="F1904">
        <v>12</v>
      </c>
      <c r="G1904">
        <v>118</v>
      </c>
      <c r="H1904" s="46">
        <v>1650</v>
      </c>
      <c r="I1904" s="17" t="s">
        <v>512</v>
      </c>
      <c r="J1904">
        <v>1</v>
      </c>
      <c r="K1904">
        <v>39.770000000000003</v>
      </c>
      <c r="L1904">
        <v>25</v>
      </c>
      <c r="M1904">
        <v>10</v>
      </c>
      <c r="N1904">
        <v>23</v>
      </c>
      <c r="O1904" t="s">
        <v>511</v>
      </c>
      <c r="P1904" s="35" t="s">
        <v>455</v>
      </c>
      <c r="Q1904">
        <v>3</v>
      </c>
      <c r="R1904">
        <v>68</v>
      </c>
      <c r="S1904" s="20" t="s">
        <v>27</v>
      </c>
      <c r="T1904">
        <v>9</v>
      </c>
      <c r="U1904">
        <v>12</v>
      </c>
      <c r="V1904">
        <v>13</v>
      </c>
      <c r="W1904">
        <v>13</v>
      </c>
      <c r="X1904">
        <v>9</v>
      </c>
      <c r="AA1904">
        <v>1020</v>
      </c>
      <c r="AB1904" t="s">
        <v>16</v>
      </c>
    </row>
    <row r="1905" spans="1:28" hidden="1" x14ac:dyDescent="0.25">
      <c r="A1905" s="21" t="s">
        <v>1</v>
      </c>
      <c r="B1905" s="22" t="s">
        <v>60</v>
      </c>
      <c r="C1905">
        <v>32</v>
      </c>
      <c r="D1905" s="34">
        <v>5</v>
      </c>
      <c r="E1905" s="28" t="str">
        <f>VLOOKUP(U1905, method!$A$1:$B$15, 2, 0)</f>
        <v>中前</v>
      </c>
      <c r="F1905">
        <v>7</v>
      </c>
      <c r="G1905">
        <v>127</v>
      </c>
      <c r="H1905" s="46">
        <v>1400</v>
      </c>
      <c r="I1905" s="25" t="s">
        <v>26</v>
      </c>
      <c r="J1905">
        <v>1</v>
      </c>
      <c r="K1905">
        <v>22.06</v>
      </c>
      <c r="L1905">
        <v>17</v>
      </c>
      <c r="M1905">
        <v>9</v>
      </c>
      <c r="N1905">
        <v>23</v>
      </c>
      <c r="O1905" t="s">
        <v>551</v>
      </c>
      <c r="P1905" s="35" t="s">
        <v>455</v>
      </c>
      <c r="Q1905">
        <v>3</v>
      </c>
      <c r="R1905">
        <v>68</v>
      </c>
      <c r="S1905" s="20" t="s">
        <v>27</v>
      </c>
      <c r="T1905" s="10">
        <v>2</v>
      </c>
      <c r="U1905">
        <v>4</v>
      </c>
      <c r="V1905">
        <v>5</v>
      </c>
      <c r="W1905">
        <v>7</v>
      </c>
      <c r="X1905">
        <v>5</v>
      </c>
      <c r="AA1905">
        <v>1032</v>
      </c>
      <c r="AB1905" t="s">
        <v>16</v>
      </c>
    </row>
    <row r="1906" spans="1:28" hidden="1" x14ac:dyDescent="0.25">
      <c r="A1906" s="21" t="s">
        <v>1</v>
      </c>
      <c r="B1906" s="22" t="s">
        <v>60</v>
      </c>
      <c r="C1906">
        <v>63</v>
      </c>
      <c r="D1906">
        <v>9</v>
      </c>
      <c r="E1906" s="28" t="str">
        <f>VLOOKUP(U1906, method!$A$1:$B$15, 2, 0)</f>
        <v>中前</v>
      </c>
      <c r="F1906">
        <v>3</v>
      </c>
      <c r="G1906">
        <v>123</v>
      </c>
      <c r="H1906" s="44">
        <v>1200</v>
      </c>
      <c r="I1906" s="17" t="s">
        <v>512</v>
      </c>
      <c r="J1906">
        <v>1</v>
      </c>
      <c r="K1906">
        <v>10.130000000000001</v>
      </c>
      <c r="L1906">
        <v>9</v>
      </c>
      <c r="M1906">
        <v>7</v>
      </c>
      <c r="N1906">
        <v>23</v>
      </c>
      <c r="O1906" t="s">
        <v>631</v>
      </c>
      <c r="P1906" s="35" t="s">
        <v>436</v>
      </c>
      <c r="Q1906">
        <v>3</v>
      </c>
      <c r="R1906">
        <v>72</v>
      </c>
      <c r="S1906" s="20" t="s">
        <v>27</v>
      </c>
      <c r="T1906" t="s">
        <v>558</v>
      </c>
      <c r="U1906">
        <v>4</v>
      </c>
      <c r="V1906">
        <v>6</v>
      </c>
      <c r="W1906">
        <v>9</v>
      </c>
      <c r="AA1906">
        <v>1031</v>
      </c>
      <c r="AB1906" t="s">
        <v>915</v>
      </c>
    </row>
    <row r="1907" spans="1:28" hidden="1" x14ac:dyDescent="0.25">
      <c r="A1907" s="21" t="s">
        <v>1</v>
      </c>
      <c r="B1907" s="22" t="s">
        <v>60</v>
      </c>
      <c r="C1907">
        <v>81</v>
      </c>
      <c r="D1907">
        <v>12</v>
      </c>
      <c r="E1907" s="29" t="str">
        <f>VLOOKUP(U1907, method!$A$1:$B$15, 2, 0)</f>
        <v>留後</v>
      </c>
      <c r="F1907">
        <v>12</v>
      </c>
      <c r="G1907">
        <v>122</v>
      </c>
      <c r="H1907" s="44">
        <v>1200</v>
      </c>
      <c r="I1907" s="17" t="s">
        <v>512</v>
      </c>
      <c r="J1907">
        <v>1</v>
      </c>
      <c r="K1907">
        <v>10.7</v>
      </c>
      <c r="L1907">
        <v>31</v>
      </c>
      <c r="M1907">
        <v>5</v>
      </c>
      <c r="N1907">
        <v>23</v>
      </c>
      <c r="O1907" s="31" t="s">
        <v>451</v>
      </c>
      <c r="P1907" s="35" t="s">
        <v>436</v>
      </c>
      <c r="Q1907">
        <v>3</v>
      </c>
      <c r="R1907">
        <v>74</v>
      </c>
      <c r="S1907" s="20" t="s">
        <v>27</v>
      </c>
      <c r="T1907" t="s">
        <v>679</v>
      </c>
      <c r="U1907">
        <v>12</v>
      </c>
      <c r="V1907">
        <v>12</v>
      </c>
      <c r="W1907">
        <v>12</v>
      </c>
      <c r="AA1907">
        <v>1020</v>
      </c>
      <c r="AB1907" t="s">
        <v>321</v>
      </c>
    </row>
    <row r="1908" spans="1:28" hidden="1" x14ac:dyDescent="0.25">
      <c r="A1908" s="21" t="s">
        <v>1</v>
      </c>
      <c r="B1908" s="22" t="s">
        <v>60</v>
      </c>
      <c r="C1908">
        <v>34</v>
      </c>
      <c r="D1908">
        <v>10</v>
      </c>
      <c r="E1908" s="29" t="str">
        <f>VLOOKUP(U1908, method!$A$1:$B$15, 2, 0)</f>
        <v>留後</v>
      </c>
      <c r="F1908">
        <v>7</v>
      </c>
      <c r="G1908">
        <v>126</v>
      </c>
      <c r="H1908" s="44">
        <v>1200</v>
      </c>
      <c r="I1908" s="17" t="s">
        <v>512</v>
      </c>
      <c r="J1908">
        <v>1</v>
      </c>
      <c r="K1908">
        <v>11.22</v>
      </c>
      <c r="L1908">
        <v>3</v>
      </c>
      <c r="M1908">
        <v>5</v>
      </c>
      <c r="N1908">
        <v>23</v>
      </c>
      <c r="O1908" s="31" t="s">
        <v>439</v>
      </c>
      <c r="P1908" s="35" t="s">
        <v>455</v>
      </c>
      <c r="Q1908">
        <v>3</v>
      </c>
      <c r="R1908">
        <v>76</v>
      </c>
      <c r="S1908" s="20" t="s">
        <v>27</v>
      </c>
      <c r="T1908">
        <v>8</v>
      </c>
      <c r="U1908">
        <v>11</v>
      </c>
      <c r="V1908">
        <v>10</v>
      </c>
      <c r="W1908">
        <v>10</v>
      </c>
      <c r="AA1908">
        <v>1016</v>
      </c>
      <c r="AB1908" t="s">
        <v>16</v>
      </c>
    </row>
    <row r="1909" spans="1:28" hidden="1" x14ac:dyDescent="0.25">
      <c r="A1909" s="21" t="s">
        <v>1</v>
      </c>
      <c r="B1909" s="22" t="s">
        <v>60</v>
      </c>
      <c r="C1909">
        <v>38</v>
      </c>
      <c r="D1909">
        <v>11</v>
      </c>
      <c r="E1909" s="27" t="str">
        <f>VLOOKUP(U1909, method!$A$1:$B$15, 2, 0)</f>
        <v>中後</v>
      </c>
      <c r="F1909">
        <v>6</v>
      </c>
      <c r="G1909">
        <v>135</v>
      </c>
      <c r="H1909" s="44">
        <v>1200</v>
      </c>
      <c r="I1909" s="15" t="s">
        <v>390</v>
      </c>
      <c r="J1909">
        <v>1</v>
      </c>
      <c r="K1909">
        <v>10.43</v>
      </c>
      <c r="L1909">
        <v>12</v>
      </c>
      <c r="M1909">
        <v>4</v>
      </c>
      <c r="N1909">
        <v>23</v>
      </c>
      <c r="O1909" s="30" t="s">
        <v>445</v>
      </c>
      <c r="P1909" s="35" t="s">
        <v>455</v>
      </c>
      <c r="Q1909">
        <v>3</v>
      </c>
      <c r="R1909">
        <v>78</v>
      </c>
      <c r="S1909" s="20" t="s">
        <v>27</v>
      </c>
      <c r="T1909">
        <v>4</v>
      </c>
      <c r="U1909">
        <v>9</v>
      </c>
      <c r="V1909">
        <v>9</v>
      </c>
      <c r="W1909">
        <v>11</v>
      </c>
      <c r="AA1909">
        <v>1004</v>
      </c>
      <c r="AB1909" t="s">
        <v>16</v>
      </c>
    </row>
    <row r="1910" spans="1:28" hidden="1" x14ac:dyDescent="0.25">
      <c r="A1910" s="21" t="s">
        <v>1</v>
      </c>
      <c r="B1910" s="22" t="s">
        <v>60</v>
      </c>
      <c r="C1910">
        <v>13</v>
      </c>
      <c r="D1910">
        <v>7</v>
      </c>
      <c r="E1910" s="27" t="str">
        <f>VLOOKUP(U1910, method!$A$1:$B$15, 2, 0)</f>
        <v>中後</v>
      </c>
      <c r="F1910">
        <v>6</v>
      </c>
      <c r="G1910">
        <v>135</v>
      </c>
      <c r="H1910" s="44">
        <v>1200</v>
      </c>
      <c r="I1910" s="15" t="s">
        <v>390</v>
      </c>
      <c r="J1910">
        <v>1</v>
      </c>
      <c r="K1910">
        <v>10.55</v>
      </c>
      <c r="L1910">
        <v>15</v>
      </c>
      <c r="M1910">
        <v>3</v>
      </c>
      <c r="N1910">
        <v>23</v>
      </c>
      <c r="O1910" s="31" t="s">
        <v>435</v>
      </c>
      <c r="P1910" s="35" t="s">
        <v>455</v>
      </c>
      <c r="Q1910">
        <v>3</v>
      </c>
      <c r="R1910">
        <v>80</v>
      </c>
      <c r="S1910" s="20" t="s">
        <v>27</v>
      </c>
      <c r="T1910" t="s">
        <v>546</v>
      </c>
      <c r="U1910">
        <v>8</v>
      </c>
      <c r="V1910">
        <v>8</v>
      </c>
      <c r="W1910">
        <v>7</v>
      </c>
      <c r="AA1910">
        <v>1006</v>
      </c>
      <c r="AB1910" t="s">
        <v>16</v>
      </c>
    </row>
    <row r="1911" spans="1:28" hidden="1" x14ac:dyDescent="0.25">
      <c r="A1911" s="21" t="s">
        <v>1</v>
      </c>
      <c r="B1911" s="22" t="s">
        <v>60</v>
      </c>
      <c r="C1911">
        <v>20</v>
      </c>
      <c r="D1911" s="33">
        <v>3</v>
      </c>
      <c r="E1911" s="28" t="str">
        <f>VLOOKUP(U1911, method!$A$1:$B$15, 2, 0)</f>
        <v>中前</v>
      </c>
      <c r="F1911">
        <v>4</v>
      </c>
      <c r="G1911">
        <v>121</v>
      </c>
      <c r="H1911" s="44">
        <v>1200</v>
      </c>
      <c r="I1911" s="15" t="s">
        <v>390</v>
      </c>
      <c r="J1911">
        <v>1</v>
      </c>
      <c r="K1911">
        <v>9.18</v>
      </c>
      <c r="L1911">
        <v>21</v>
      </c>
      <c r="M1911">
        <v>1</v>
      </c>
      <c r="N1911">
        <v>23</v>
      </c>
      <c r="O1911" t="s">
        <v>511</v>
      </c>
      <c r="P1911" s="35" t="s">
        <v>455</v>
      </c>
      <c r="Q1911">
        <v>2</v>
      </c>
      <c r="R1911">
        <v>81</v>
      </c>
      <c r="S1911" s="20" t="s">
        <v>27</v>
      </c>
      <c r="T1911" s="10">
        <v>2</v>
      </c>
      <c r="U1911">
        <v>5</v>
      </c>
      <c r="V1911">
        <v>5</v>
      </c>
      <c r="W1911">
        <v>3</v>
      </c>
      <c r="AA1911">
        <v>1017</v>
      </c>
      <c r="AB1911" t="s">
        <v>16</v>
      </c>
    </row>
    <row r="1912" spans="1:28" hidden="1" x14ac:dyDescent="0.25">
      <c r="A1912" s="21" t="s">
        <v>1</v>
      </c>
      <c r="B1912" s="22" t="s">
        <v>60</v>
      </c>
      <c r="C1912">
        <v>21</v>
      </c>
      <c r="D1912">
        <v>8</v>
      </c>
      <c r="E1912" s="27" t="str">
        <f>VLOOKUP(U1912, method!$A$1:$B$15, 2, 0)</f>
        <v>中後</v>
      </c>
      <c r="F1912">
        <v>10</v>
      </c>
      <c r="G1912">
        <v>117</v>
      </c>
      <c r="H1912" s="46">
        <v>1000</v>
      </c>
      <c r="I1912" s="23" t="s">
        <v>39</v>
      </c>
      <c r="J1912">
        <v>0</v>
      </c>
      <c r="K1912">
        <v>57.17</v>
      </c>
      <c r="L1912">
        <v>18</v>
      </c>
      <c r="M1912">
        <v>12</v>
      </c>
      <c r="N1912">
        <v>22</v>
      </c>
      <c r="O1912" t="s">
        <v>631</v>
      </c>
      <c r="P1912" s="35" t="s">
        <v>455</v>
      </c>
      <c r="Q1912">
        <v>2</v>
      </c>
      <c r="R1912">
        <v>82</v>
      </c>
      <c r="S1912" s="20" t="s">
        <v>27</v>
      </c>
      <c r="T1912" t="s">
        <v>546</v>
      </c>
      <c r="U1912">
        <v>8</v>
      </c>
      <c r="V1912">
        <v>10</v>
      </c>
      <c r="W1912">
        <v>8</v>
      </c>
      <c r="AA1912">
        <v>1022</v>
      </c>
      <c r="AB1912" t="s">
        <v>16</v>
      </c>
    </row>
    <row r="1913" spans="1:28" hidden="1" x14ac:dyDescent="0.25">
      <c r="A1913" s="21" t="s">
        <v>1</v>
      </c>
      <c r="B1913" s="22" t="s">
        <v>60</v>
      </c>
      <c r="C1913">
        <v>16</v>
      </c>
      <c r="D1913">
        <v>8</v>
      </c>
      <c r="E1913" s="27" t="str">
        <f>VLOOKUP(U1913, method!$A$1:$B$15, 2, 0)</f>
        <v>中後</v>
      </c>
      <c r="F1913">
        <v>9</v>
      </c>
      <c r="G1913">
        <v>119</v>
      </c>
      <c r="H1913" s="46">
        <v>1650</v>
      </c>
      <c r="I1913" s="25" t="s">
        <v>26</v>
      </c>
      <c r="J1913">
        <v>1</v>
      </c>
      <c r="K1913">
        <v>38.6</v>
      </c>
      <c r="L1913">
        <v>16</v>
      </c>
      <c r="M1913">
        <v>11</v>
      </c>
      <c r="N1913">
        <v>22</v>
      </c>
      <c r="O1913" s="30" t="s">
        <v>445</v>
      </c>
      <c r="P1913" s="35" t="s">
        <v>455</v>
      </c>
      <c r="Q1913">
        <v>2</v>
      </c>
      <c r="R1913">
        <v>82</v>
      </c>
      <c r="S1913" s="20" t="s">
        <v>27</v>
      </c>
      <c r="T1913" s="10" t="s">
        <v>452</v>
      </c>
      <c r="U1913">
        <v>10</v>
      </c>
      <c r="V1913">
        <v>11</v>
      </c>
      <c r="W1913">
        <v>12</v>
      </c>
      <c r="X1913">
        <v>8</v>
      </c>
      <c r="AA1913">
        <v>1021</v>
      </c>
      <c r="AB1913" t="s">
        <v>16</v>
      </c>
    </row>
    <row r="1914" spans="1:28" hidden="1" x14ac:dyDescent="0.25">
      <c r="A1914" s="21" t="s">
        <v>1</v>
      </c>
      <c r="B1914" s="22" t="s">
        <v>60</v>
      </c>
      <c r="C1914">
        <v>23</v>
      </c>
      <c r="D1914">
        <v>7</v>
      </c>
      <c r="E1914" s="28" t="str">
        <f>VLOOKUP(U1914, method!$A$1:$B$15, 2, 0)</f>
        <v>中前</v>
      </c>
      <c r="F1914">
        <v>8</v>
      </c>
      <c r="G1914">
        <v>117</v>
      </c>
      <c r="H1914" s="46">
        <v>1400</v>
      </c>
      <c r="I1914" s="25" t="s">
        <v>26</v>
      </c>
      <c r="J1914">
        <v>1</v>
      </c>
      <c r="K1914">
        <v>22.07</v>
      </c>
      <c r="L1914">
        <v>23</v>
      </c>
      <c r="M1914">
        <v>10</v>
      </c>
      <c r="N1914">
        <v>22</v>
      </c>
      <c r="O1914" t="s">
        <v>469</v>
      </c>
      <c r="P1914" s="35" t="s">
        <v>436</v>
      </c>
      <c r="Q1914">
        <v>2</v>
      </c>
      <c r="R1914">
        <v>82</v>
      </c>
      <c r="S1914" s="20" t="s">
        <v>27</v>
      </c>
      <c r="T1914" t="s">
        <v>519</v>
      </c>
      <c r="U1914">
        <v>5</v>
      </c>
      <c r="V1914">
        <v>4</v>
      </c>
      <c r="W1914">
        <v>5</v>
      </c>
      <c r="X1914">
        <v>7</v>
      </c>
      <c r="AA1914">
        <v>1023</v>
      </c>
      <c r="AB1914" t="s">
        <v>16</v>
      </c>
    </row>
    <row r="1915" spans="1:28" hidden="1" x14ac:dyDescent="0.25">
      <c r="A1915" s="21" t="s">
        <v>1</v>
      </c>
      <c r="B1915" s="22" t="s">
        <v>60</v>
      </c>
      <c r="C1915">
        <v>12</v>
      </c>
      <c r="D1915">
        <v>8</v>
      </c>
      <c r="E1915" s="29" t="str">
        <f>VLOOKUP(U1915, method!$A$1:$B$15, 2, 0)</f>
        <v>留後</v>
      </c>
      <c r="F1915">
        <v>4</v>
      </c>
      <c r="G1915">
        <v>111</v>
      </c>
      <c r="H1915" s="44">
        <v>1200</v>
      </c>
      <c r="I1915" s="17" t="s">
        <v>512</v>
      </c>
      <c r="J1915">
        <v>1</v>
      </c>
      <c r="K1915">
        <v>9.25</v>
      </c>
      <c r="L1915">
        <v>25</v>
      </c>
      <c r="M1915">
        <v>9</v>
      </c>
      <c r="N1915">
        <v>22</v>
      </c>
      <c r="O1915" t="s">
        <v>532</v>
      </c>
      <c r="P1915" s="35" t="s">
        <v>436</v>
      </c>
      <c r="Q1915">
        <v>2</v>
      </c>
      <c r="R1915">
        <v>82</v>
      </c>
      <c r="S1915" s="20" t="s">
        <v>27</v>
      </c>
      <c r="T1915">
        <v>3</v>
      </c>
      <c r="U1915">
        <v>11</v>
      </c>
      <c r="V1915">
        <v>11</v>
      </c>
      <c r="W1915">
        <v>8</v>
      </c>
      <c r="AA1915">
        <v>1029</v>
      </c>
      <c r="AB1915" t="s">
        <v>16</v>
      </c>
    </row>
    <row r="1916" spans="1:28" hidden="1" x14ac:dyDescent="0.25">
      <c r="A1916" s="21" t="s">
        <v>1</v>
      </c>
      <c r="B1916" s="14" t="s">
        <v>11</v>
      </c>
      <c r="C1916">
        <v>10</v>
      </c>
      <c r="D1916">
        <v>10</v>
      </c>
      <c r="E1916" s="27" t="str">
        <f>VLOOKUP(U1916, method!$A$1:$B$15, 2, 0)</f>
        <v>中後</v>
      </c>
      <c r="F1916">
        <v>6</v>
      </c>
      <c r="G1916">
        <v>124</v>
      </c>
      <c r="H1916" s="44">
        <v>1200</v>
      </c>
      <c r="I1916" s="24" t="s">
        <v>389</v>
      </c>
      <c r="J1916">
        <v>1</v>
      </c>
      <c r="K1916">
        <v>10.44</v>
      </c>
      <c r="L1916">
        <v>31</v>
      </c>
      <c r="M1916">
        <v>1</v>
      </c>
      <c r="N1916">
        <v>25</v>
      </c>
      <c r="O1916" t="s">
        <v>469</v>
      </c>
      <c r="P1916" s="35" t="s">
        <v>455</v>
      </c>
      <c r="Q1916">
        <v>4</v>
      </c>
      <c r="R1916">
        <v>46</v>
      </c>
      <c r="S1916" s="19" t="s">
        <v>13</v>
      </c>
      <c r="T1916">
        <v>6</v>
      </c>
      <c r="U1916">
        <v>8</v>
      </c>
      <c r="V1916">
        <v>9</v>
      </c>
      <c r="W1916">
        <v>10</v>
      </c>
      <c r="AA1916">
        <v>1082</v>
      </c>
      <c r="AB1916" t="s">
        <v>16</v>
      </c>
    </row>
    <row r="1917" spans="1:28" hidden="1" x14ac:dyDescent="0.25">
      <c r="A1917" s="21" t="s">
        <v>1</v>
      </c>
      <c r="B1917" s="23" t="s">
        <v>66</v>
      </c>
      <c r="C1917">
        <v>13</v>
      </c>
      <c r="D1917">
        <v>11</v>
      </c>
      <c r="E1917" s="29" t="str">
        <f>VLOOKUP(U1917, method!$A$1:$B$15, 2, 0)</f>
        <v>留後</v>
      </c>
      <c r="F1917">
        <v>11</v>
      </c>
      <c r="G1917">
        <v>127</v>
      </c>
      <c r="H1917" s="46">
        <v>1400</v>
      </c>
      <c r="I1917" s="15" t="s">
        <v>390</v>
      </c>
      <c r="J1917">
        <v>1</v>
      </c>
      <c r="K1917">
        <v>23.33</v>
      </c>
      <c r="L1917">
        <v>8</v>
      </c>
      <c r="M1917">
        <v>6</v>
      </c>
      <c r="N1917">
        <v>25</v>
      </c>
      <c r="O1917" t="s">
        <v>532</v>
      </c>
      <c r="P1917" s="35" t="s">
        <v>436</v>
      </c>
      <c r="Q1917">
        <v>5</v>
      </c>
      <c r="R1917">
        <v>33</v>
      </c>
      <c r="S1917" s="17" t="s">
        <v>68</v>
      </c>
      <c r="T1917" t="s">
        <v>558</v>
      </c>
      <c r="U1917">
        <v>13</v>
      </c>
      <c r="V1917">
        <v>13</v>
      </c>
      <c r="W1917">
        <v>12</v>
      </c>
      <c r="X1917">
        <v>11</v>
      </c>
      <c r="AA1917">
        <v>1143</v>
      </c>
      <c r="AB1917" t="s">
        <v>16</v>
      </c>
    </row>
    <row r="1918" spans="1:28" hidden="1" x14ac:dyDescent="0.25">
      <c r="A1918" s="21" t="s">
        <v>1</v>
      </c>
      <c r="B1918" s="16" t="s">
        <v>25</v>
      </c>
      <c r="C1918">
        <v>11</v>
      </c>
      <c r="D1918">
        <v>7</v>
      </c>
      <c r="E1918" s="28" t="str">
        <f>VLOOKUP(U1918, method!$A$1:$B$15, 2, 0)</f>
        <v>中前</v>
      </c>
      <c r="F1918">
        <v>6</v>
      </c>
      <c r="G1918">
        <v>135</v>
      </c>
      <c r="H1918" s="44">
        <v>1200</v>
      </c>
      <c r="I1918" s="18" t="s">
        <v>201</v>
      </c>
      <c r="J1918">
        <v>1</v>
      </c>
      <c r="K1918">
        <v>10.45</v>
      </c>
      <c r="L1918">
        <v>31</v>
      </c>
      <c r="M1918">
        <v>1</v>
      </c>
      <c r="N1918">
        <v>25</v>
      </c>
      <c r="O1918" t="s">
        <v>469</v>
      </c>
      <c r="P1918" s="35" t="s">
        <v>455</v>
      </c>
      <c r="Q1918">
        <v>5</v>
      </c>
      <c r="R1918">
        <v>40</v>
      </c>
      <c r="S1918" s="20" t="s">
        <v>27</v>
      </c>
      <c r="T1918" s="10" t="s">
        <v>442</v>
      </c>
      <c r="U1918">
        <v>4</v>
      </c>
      <c r="V1918">
        <v>4</v>
      </c>
      <c r="W1918">
        <v>7</v>
      </c>
      <c r="AA1918">
        <v>1136</v>
      </c>
      <c r="AB1918" t="s">
        <v>30</v>
      </c>
    </row>
    <row r="1919" spans="1:28" hidden="1" x14ac:dyDescent="0.25">
      <c r="A1919" s="21" t="s">
        <v>1</v>
      </c>
      <c r="B1919" s="24" t="s">
        <v>70</v>
      </c>
      <c r="C1919">
        <v>13</v>
      </c>
      <c r="D1919">
        <v>6</v>
      </c>
      <c r="E1919" s="28" t="str">
        <f>VLOOKUP(U1919, method!$A$1:$B$15, 2, 0)</f>
        <v>中前</v>
      </c>
      <c r="F1919">
        <v>12</v>
      </c>
      <c r="G1919">
        <v>133</v>
      </c>
      <c r="H1919" s="44">
        <v>1200</v>
      </c>
      <c r="I1919" s="22" t="s">
        <v>33</v>
      </c>
      <c r="J1919">
        <v>1</v>
      </c>
      <c r="K1919">
        <v>10.45</v>
      </c>
      <c r="L1919">
        <v>31</v>
      </c>
      <c r="M1919">
        <v>1</v>
      </c>
      <c r="N1919">
        <v>25</v>
      </c>
      <c r="O1919" t="s">
        <v>469</v>
      </c>
      <c r="P1919" s="35" t="s">
        <v>455</v>
      </c>
      <c r="Q1919">
        <v>5</v>
      </c>
      <c r="R1919">
        <v>38</v>
      </c>
      <c r="S1919" s="23" t="s">
        <v>72</v>
      </c>
      <c r="T1919" s="10" t="s">
        <v>442</v>
      </c>
      <c r="U1919">
        <v>5</v>
      </c>
      <c r="V1919">
        <v>5</v>
      </c>
      <c r="W1919">
        <v>6</v>
      </c>
      <c r="AA1919">
        <v>1117</v>
      </c>
      <c r="AB1919" t="s">
        <v>16</v>
      </c>
    </row>
    <row r="1920" spans="1:28" hidden="1" x14ac:dyDescent="0.25">
      <c r="A1920" s="21" t="s">
        <v>1</v>
      </c>
      <c r="B1920" s="16" t="s">
        <v>25</v>
      </c>
      <c r="C1920">
        <v>16</v>
      </c>
      <c r="D1920">
        <v>11</v>
      </c>
      <c r="E1920" s="26" t="str">
        <f>VLOOKUP(U1920, method!$A$1:$B$15, 2, 0)</f>
        <v>放頭</v>
      </c>
      <c r="F1920">
        <v>10</v>
      </c>
      <c r="G1920">
        <v>131</v>
      </c>
      <c r="H1920" s="44">
        <v>1200</v>
      </c>
      <c r="I1920" s="15" t="s">
        <v>390</v>
      </c>
      <c r="J1920">
        <v>1</v>
      </c>
      <c r="K1920">
        <v>10.46</v>
      </c>
      <c r="L1920">
        <v>15</v>
      </c>
      <c r="M1920">
        <v>3</v>
      </c>
      <c r="N1920">
        <v>25</v>
      </c>
      <c r="O1920" t="s">
        <v>631</v>
      </c>
      <c r="P1920" s="35" t="s">
        <v>436</v>
      </c>
      <c r="Q1920">
        <v>5</v>
      </c>
      <c r="R1920">
        <v>36</v>
      </c>
      <c r="S1920" s="20" t="s">
        <v>27</v>
      </c>
      <c r="T1920" t="s">
        <v>508</v>
      </c>
      <c r="U1920">
        <v>3</v>
      </c>
      <c r="V1920">
        <v>4</v>
      </c>
      <c r="W1920">
        <v>11</v>
      </c>
      <c r="AA1920">
        <v>1149</v>
      </c>
      <c r="AB1920" t="s">
        <v>30</v>
      </c>
    </row>
    <row r="1921" spans="1:28" hidden="1" x14ac:dyDescent="0.25">
      <c r="A1921" s="21" t="s">
        <v>1</v>
      </c>
      <c r="B1921" s="23" t="s">
        <v>66</v>
      </c>
      <c r="C1921">
        <v>4.5</v>
      </c>
      <c r="D1921" s="33">
        <v>3</v>
      </c>
      <c r="E1921" s="27" t="str">
        <f>VLOOKUP(U1921, method!$A$1:$B$15, 2, 0)</f>
        <v>中後</v>
      </c>
      <c r="F1921">
        <v>4</v>
      </c>
      <c r="G1921">
        <v>130</v>
      </c>
      <c r="H1921" s="46">
        <v>1000</v>
      </c>
      <c r="I1921" s="18" t="s">
        <v>201</v>
      </c>
      <c r="J1921">
        <v>0</v>
      </c>
      <c r="K1921">
        <v>57.13</v>
      </c>
      <c r="L1921">
        <v>12</v>
      </c>
      <c r="M1921">
        <v>3</v>
      </c>
      <c r="N1921">
        <v>25</v>
      </c>
      <c r="O1921" s="31" t="s">
        <v>439</v>
      </c>
      <c r="P1921" s="35" t="s">
        <v>436</v>
      </c>
      <c r="Q1921">
        <v>5</v>
      </c>
      <c r="R1921">
        <v>35</v>
      </c>
      <c r="S1921" s="17" t="s">
        <v>68</v>
      </c>
      <c r="T1921" s="10">
        <v>1</v>
      </c>
      <c r="U1921">
        <v>8</v>
      </c>
      <c r="V1921">
        <v>6</v>
      </c>
      <c r="W1921">
        <v>3</v>
      </c>
      <c r="AA1921">
        <v>1133</v>
      </c>
      <c r="AB1921" t="s">
        <v>16</v>
      </c>
    </row>
    <row r="1922" spans="1:28" hidden="1" x14ac:dyDescent="0.25">
      <c r="A1922" s="21" t="s">
        <v>1</v>
      </c>
      <c r="B1922" s="21" t="s">
        <v>55</v>
      </c>
      <c r="C1922">
        <v>50</v>
      </c>
      <c r="D1922">
        <v>10</v>
      </c>
      <c r="E1922" s="29" t="str">
        <f>VLOOKUP(U1922, method!$A$1:$B$15, 2, 0)</f>
        <v>留後</v>
      </c>
      <c r="F1922">
        <v>6</v>
      </c>
      <c r="G1922">
        <v>130</v>
      </c>
      <c r="H1922" s="44">
        <v>1200</v>
      </c>
      <c r="I1922" s="14" t="s">
        <v>50</v>
      </c>
      <c r="J1922">
        <v>1</v>
      </c>
      <c r="K1922">
        <v>10.5</v>
      </c>
      <c r="L1922">
        <v>18</v>
      </c>
      <c r="M1922">
        <v>5</v>
      </c>
      <c r="N1922">
        <v>25</v>
      </c>
      <c r="O1922" t="s">
        <v>511</v>
      </c>
      <c r="P1922" s="35" t="s">
        <v>455</v>
      </c>
      <c r="Q1922">
        <v>5</v>
      </c>
      <c r="R1922">
        <v>35</v>
      </c>
      <c r="S1922" s="19" t="s">
        <v>57</v>
      </c>
      <c r="T1922" t="s">
        <v>508</v>
      </c>
      <c r="U1922">
        <v>11</v>
      </c>
      <c r="V1922">
        <v>11</v>
      </c>
      <c r="W1922">
        <v>10</v>
      </c>
      <c r="AA1922">
        <v>1118</v>
      </c>
      <c r="AB1922" t="s">
        <v>23</v>
      </c>
    </row>
    <row r="1923" spans="1:28" hidden="1" x14ac:dyDescent="0.25">
      <c r="A1923" s="21" t="s">
        <v>1</v>
      </c>
      <c r="B1923" s="23" t="s">
        <v>66</v>
      </c>
      <c r="C1923">
        <v>6.6</v>
      </c>
      <c r="D1923">
        <v>12</v>
      </c>
      <c r="E1923" s="26" t="str">
        <f>VLOOKUP(U1923, method!$A$1:$B$15, 2, 0)</f>
        <v>放頭</v>
      </c>
      <c r="F1923">
        <v>14</v>
      </c>
      <c r="G1923">
        <v>134</v>
      </c>
      <c r="H1923" s="46">
        <v>1400</v>
      </c>
      <c r="I1923" s="18" t="s">
        <v>12</v>
      </c>
      <c r="J1923">
        <v>1</v>
      </c>
      <c r="K1923">
        <v>24.26</v>
      </c>
      <c r="L1923">
        <v>26</v>
      </c>
      <c r="M1923">
        <v>1</v>
      </c>
      <c r="N1923">
        <v>25</v>
      </c>
      <c r="O1923" t="s">
        <v>491</v>
      </c>
      <c r="P1923" s="35" t="s">
        <v>455</v>
      </c>
      <c r="Q1923">
        <v>5</v>
      </c>
      <c r="R1923">
        <v>39</v>
      </c>
      <c r="S1923" s="17" t="s">
        <v>68</v>
      </c>
      <c r="T1923" t="s">
        <v>485</v>
      </c>
      <c r="U1923">
        <v>1</v>
      </c>
      <c r="V1923">
        <v>1</v>
      </c>
      <c r="W1923">
        <v>1</v>
      </c>
      <c r="X1923">
        <v>12</v>
      </c>
      <c r="AA1923">
        <v>1142</v>
      </c>
      <c r="AB1923" t="s">
        <v>16</v>
      </c>
    </row>
    <row r="1924" spans="1:28" hidden="1" x14ac:dyDescent="0.25">
      <c r="A1924" s="21" t="s">
        <v>1</v>
      </c>
      <c r="B1924" s="23" t="s">
        <v>66</v>
      </c>
      <c r="C1924">
        <v>10</v>
      </c>
      <c r="D1924" s="33">
        <v>3</v>
      </c>
      <c r="E1924" s="29" t="str">
        <f>VLOOKUP(U1924, method!$A$1:$B$15, 2, 0)</f>
        <v>留後</v>
      </c>
      <c r="F1924">
        <v>9</v>
      </c>
      <c r="G1924">
        <v>134</v>
      </c>
      <c r="H1924" s="44">
        <v>1200</v>
      </c>
      <c r="I1924" s="22" t="s">
        <v>33</v>
      </c>
      <c r="J1924">
        <v>1</v>
      </c>
      <c r="K1924">
        <v>10.49</v>
      </c>
      <c r="L1924">
        <v>26</v>
      </c>
      <c r="M1924">
        <v>12</v>
      </c>
      <c r="N1924">
        <v>24</v>
      </c>
      <c r="O1924" s="31" t="s">
        <v>451</v>
      </c>
      <c r="P1924" s="35" t="s">
        <v>455</v>
      </c>
      <c r="Q1924">
        <v>5</v>
      </c>
      <c r="R1924">
        <v>39</v>
      </c>
      <c r="S1924" s="17" t="s">
        <v>68</v>
      </c>
      <c r="T1924" s="10" t="s">
        <v>442</v>
      </c>
      <c r="U1924">
        <v>11</v>
      </c>
      <c r="V1924">
        <v>11</v>
      </c>
      <c r="W1924">
        <v>3</v>
      </c>
      <c r="AA1924">
        <v>1150</v>
      </c>
      <c r="AB1924" t="s">
        <v>16</v>
      </c>
    </row>
    <row r="1925" spans="1:28" hidden="1" x14ac:dyDescent="0.25">
      <c r="A1925" s="21" t="s">
        <v>1</v>
      </c>
      <c r="B1925" s="23" t="s">
        <v>66</v>
      </c>
      <c r="C1925">
        <v>3.9</v>
      </c>
      <c r="D1925" s="33">
        <v>3</v>
      </c>
      <c r="E1925" s="28" t="str">
        <f>VLOOKUP(U1925, method!$A$1:$B$15, 2, 0)</f>
        <v>中前</v>
      </c>
      <c r="F1925">
        <v>5</v>
      </c>
      <c r="G1925">
        <v>135</v>
      </c>
      <c r="H1925" s="44">
        <v>1200</v>
      </c>
      <c r="I1925" s="17" t="s">
        <v>399</v>
      </c>
      <c r="J1925">
        <v>1</v>
      </c>
      <c r="K1925">
        <v>10.93</v>
      </c>
      <c r="L1925">
        <v>4</v>
      </c>
      <c r="M1925">
        <v>12</v>
      </c>
      <c r="N1925">
        <v>24</v>
      </c>
      <c r="O1925" s="31" t="s">
        <v>439</v>
      </c>
      <c r="P1925" s="35" t="s">
        <v>455</v>
      </c>
      <c r="Q1925">
        <v>5</v>
      </c>
      <c r="R1925">
        <v>40</v>
      </c>
      <c r="S1925" s="17" t="s">
        <v>68</v>
      </c>
      <c r="T1925" s="10" t="s">
        <v>552</v>
      </c>
      <c r="U1925">
        <v>4</v>
      </c>
      <c r="V1925">
        <v>3</v>
      </c>
      <c r="W1925">
        <v>3</v>
      </c>
      <c r="AA1925">
        <v>1144</v>
      </c>
      <c r="AB1925" t="s">
        <v>1746</v>
      </c>
    </row>
    <row r="1926" spans="1:28" hidden="1" x14ac:dyDescent="0.25">
      <c r="A1926" s="21" t="s">
        <v>1</v>
      </c>
      <c r="B1926" s="23" t="s">
        <v>66</v>
      </c>
      <c r="C1926">
        <v>63</v>
      </c>
      <c r="D1926">
        <v>8</v>
      </c>
      <c r="E1926" s="28" t="str">
        <f>VLOOKUP(U1926, method!$A$1:$B$15, 2, 0)</f>
        <v>中前</v>
      </c>
      <c r="F1926">
        <v>2</v>
      </c>
      <c r="G1926">
        <v>117</v>
      </c>
      <c r="H1926" s="46">
        <v>1400</v>
      </c>
      <c r="I1926" s="25" t="s">
        <v>26</v>
      </c>
      <c r="J1926">
        <v>1</v>
      </c>
      <c r="K1926">
        <v>22.54</v>
      </c>
      <c r="L1926">
        <v>3</v>
      </c>
      <c r="M1926">
        <v>11</v>
      </c>
      <c r="N1926">
        <v>24</v>
      </c>
      <c r="O1926" t="s">
        <v>631</v>
      </c>
      <c r="P1926" s="35" t="s">
        <v>436</v>
      </c>
      <c r="Q1926">
        <v>4</v>
      </c>
      <c r="R1926">
        <v>42</v>
      </c>
      <c r="S1926" s="17" t="s">
        <v>68</v>
      </c>
      <c r="T1926" t="s">
        <v>456</v>
      </c>
      <c r="U1926">
        <v>4</v>
      </c>
      <c r="V1926">
        <v>1</v>
      </c>
      <c r="W1926">
        <v>1</v>
      </c>
      <c r="X1926">
        <v>8</v>
      </c>
      <c r="AA1926">
        <v>1137</v>
      </c>
      <c r="AB1926" t="s">
        <v>152</v>
      </c>
    </row>
    <row r="1927" spans="1:28" hidden="1" x14ac:dyDescent="0.25">
      <c r="A1927" s="21" t="s">
        <v>1</v>
      </c>
      <c r="B1927" s="23" t="s">
        <v>66</v>
      </c>
      <c r="C1927">
        <v>52</v>
      </c>
      <c r="D1927">
        <v>11</v>
      </c>
      <c r="E1927" s="27" t="str">
        <f>VLOOKUP(U1927, method!$A$1:$B$15, 2, 0)</f>
        <v>中後</v>
      </c>
      <c r="F1927">
        <v>14</v>
      </c>
      <c r="G1927">
        <v>119</v>
      </c>
      <c r="H1927" s="46">
        <v>1400</v>
      </c>
      <c r="I1927" s="18" t="s">
        <v>201</v>
      </c>
      <c r="J1927">
        <v>1</v>
      </c>
      <c r="K1927">
        <v>22.61</v>
      </c>
      <c r="L1927">
        <v>13</v>
      </c>
      <c r="M1927">
        <v>10</v>
      </c>
      <c r="N1927">
        <v>24</v>
      </c>
      <c r="O1927" t="s">
        <v>491</v>
      </c>
      <c r="P1927" s="35" t="s">
        <v>436</v>
      </c>
      <c r="Q1927">
        <v>4</v>
      </c>
      <c r="R1927">
        <v>44</v>
      </c>
      <c r="S1927" s="17" t="s">
        <v>68</v>
      </c>
      <c r="T1927" t="s">
        <v>473</v>
      </c>
      <c r="U1927">
        <v>10</v>
      </c>
      <c r="V1927">
        <v>13</v>
      </c>
      <c r="W1927">
        <v>13</v>
      </c>
      <c r="X1927">
        <v>11</v>
      </c>
      <c r="AA1927">
        <v>1134</v>
      </c>
      <c r="AB1927" t="s">
        <v>906</v>
      </c>
    </row>
    <row r="1928" spans="1:28" hidden="1" x14ac:dyDescent="0.25">
      <c r="A1928" s="21" t="s">
        <v>1</v>
      </c>
      <c r="B1928" s="23" t="s">
        <v>66</v>
      </c>
      <c r="C1928">
        <v>83</v>
      </c>
      <c r="D1928" s="34">
        <v>4</v>
      </c>
      <c r="E1928" s="27" t="str">
        <f>VLOOKUP(U1928, method!$A$1:$B$15, 2, 0)</f>
        <v>中後</v>
      </c>
      <c r="F1928">
        <v>7</v>
      </c>
      <c r="G1928">
        <v>119</v>
      </c>
      <c r="H1928" s="44">
        <v>1200</v>
      </c>
      <c r="I1928" s="18" t="s">
        <v>201</v>
      </c>
      <c r="J1928">
        <v>1</v>
      </c>
      <c r="K1928">
        <v>10.44</v>
      </c>
      <c r="L1928">
        <v>25</v>
      </c>
      <c r="M1928">
        <v>9</v>
      </c>
      <c r="N1928">
        <v>24</v>
      </c>
      <c r="O1928" s="31" t="s">
        <v>435</v>
      </c>
      <c r="P1928" s="35" t="s">
        <v>455</v>
      </c>
      <c r="Q1928">
        <v>4</v>
      </c>
      <c r="R1928">
        <v>44</v>
      </c>
      <c r="S1928" s="17" t="s">
        <v>68</v>
      </c>
      <c r="T1928" s="10" t="s">
        <v>552</v>
      </c>
      <c r="U1928">
        <v>9</v>
      </c>
      <c r="V1928">
        <v>10</v>
      </c>
      <c r="W1928">
        <v>4</v>
      </c>
      <c r="AA1928">
        <v>1134</v>
      </c>
      <c r="AB1928" t="s">
        <v>100</v>
      </c>
    </row>
    <row r="1929" spans="1:28" hidden="1" x14ac:dyDescent="0.25">
      <c r="A1929" s="21" t="s">
        <v>1</v>
      </c>
      <c r="B1929" s="23" t="s">
        <v>66</v>
      </c>
      <c r="C1929">
        <v>93</v>
      </c>
      <c r="D1929">
        <v>11</v>
      </c>
      <c r="E1929" s="27" t="str">
        <f>VLOOKUP(U1929, method!$A$1:$B$15, 2, 0)</f>
        <v>中後</v>
      </c>
      <c r="F1929">
        <v>14</v>
      </c>
      <c r="G1929">
        <v>124</v>
      </c>
      <c r="H1929" s="46">
        <v>1400</v>
      </c>
      <c r="I1929" s="21" t="s">
        <v>61</v>
      </c>
      <c r="J1929">
        <v>1</v>
      </c>
      <c r="K1929">
        <v>22.79</v>
      </c>
      <c r="L1929">
        <v>23</v>
      </c>
      <c r="M1929">
        <v>6</v>
      </c>
      <c r="N1929">
        <v>24</v>
      </c>
      <c r="O1929" t="s">
        <v>545</v>
      </c>
      <c r="P1929" s="35" t="s">
        <v>436</v>
      </c>
      <c r="Q1929">
        <v>4</v>
      </c>
      <c r="R1929">
        <v>48</v>
      </c>
      <c r="S1929" s="17" t="s">
        <v>68</v>
      </c>
      <c r="T1929" t="s">
        <v>461</v>
      </c>
      <c r="U1929">
        <v>9</v>
      </c>
      <c r="V1929">
        <v>8</v>
      </c>
      <c r="W1929">
        <v>10</v>
      </c>
      <c r="X1929">
        <v>11</v>
      </c>
      <c r="AA1929">
        <v>1131</v>
      </c>
      <c r="AB1929" t="s">
        <v>463</v>
      </c>
    </row>
    <row r="1930" spans="1:28" hidden="1" x14ac:dyDescent="0.25">
      <c r="A1930" s="21" t="s">
        <v>1</v>
      </c>
      <c r="B1930" s="23" t="s">
        <v>66</v>
      </c>
      <c r="C1930">
        <v>72</v>
      </c>
      <c r="D1930">
        <v>9</v>
      </c>
      <c r="E1930" s="26" t="str">
        <f>VLOOKUP(U1930, method!$A$1:$B$15, 2, 0)</f>
        <v>放頭</v>
      </c>
      <c r="F1930">
        <v>10</v>
      </c>
      <c r="G1930">
        <v>126</v>
      </c>
      <c r="H1930" s="46">
        <v>1400</v>
      </c>
      <c r="I1930" s="18" t="s">
        <v>201</v>
      </c>
      <c r="J1930">
        <v>1</v>
      </c>
      <c r="K1930">
        <v>22.82</v>
      </c>
      <c r="L1930">
        <v>26</v>
      </c>
      <c r="M1930">
        <v>5</v>
      </c>
      <c r="N1930">
        <v>24</v>
      </c>
      <c r="O1930" t="s">
        <v>545</v>
      </c>
      <c r="P1930" s="35" t="s">
        <v>455</v>
      </c>
      <c r="Q1930">
        <v>4</v>
      </c>
      <c r="R1930">
        <v>50</v>
      </c>
      <c r="S1930" s="17" t="s">
        <v>68</v>
      </c>
      <c r="T1930" t="s">
        <v>508</v>
      </c>
      <c r="U1930">
        <v>2</v>
      </c>
      <c r="V1930">
        <v>1</v>
      </c>
      <c r="W1930">
        <v>1</v>
      </c>
      <c r="X1930">
        <v>9</v>
      </c>
      <c r="AA1930">
        <v>1143</v>
      </c>
      <c r="AB1930" t="s">
        <v>463</v>
      </c>
    </row>
    <row r="1931" spans="1:28" hidden="1" x14ac:dyDescent="0.25">
      <c r="A1931" s="21" t="s">
        <v>1</v>
      </c>
      <c r="B1931" s="23" t="s">
        <v>66</v>
      </c>
      <c r="C1931">
        <v>11</v>
      </c>
      <c r="D1931">
        <v>8</v>
      </c>
      <c r="E1931" s="27" t="str">
        <f>VLOOKUP(U1931, method!$A$1:$B$15, 2, 0)</f>
        <v>中後</v>
      </c>
      <c r="F1931">
        <v>6</v>
      </c>
      <c r="G1931">
        <v>129</v>
      </c>
      <c r="H1931" s="44">
        <v>1200</v>
      </c>
      <c r="I1931" s="18" t="s">
        <v>201</v>
      </c>
      <c r="J1931">
        <v>1</v>
      </c>
      <c r="K1931">
        <v>11.2</v>
      </c>
      <c r="L1931">
        <v>8</v>
      </c>
      <c r="M1931">
        <v>5</v>
      </c>
      <c r="N1931">
        <v>24</v>
      </c>
      <c r="O1931" s="30" t="s">
        <v>445</v>
      </c>
      <c r="P1931" s="35" t="s">
        <v>455</v>
      </c>
      <c r="Q1931">
        <v>4</v>
      </c>
      <c r="R1931">
        <v>52</v>
      </c>
      <c r="S1931" s="17" t="s">
        <v>68</v>
      </c>
      <c r="T1931" t="s">
        <v>508</v>
      </c>
      <c r="U1931">
        <v>8</v>
      </c>
      <c r="V1931">
        <v>8</v>
      </c>
      <c r="W1931">
        <v>8</v>
      </c>
      <c r="AA1931">
        <v>1142</v>
      </c>
      <c r="AB1931" t="s">
        <v>463</v>
      </c>
    </row>
    <row r="1932" spans="1:28" hidden="1" x14ac:dyDescent="0.25">
      <c r="A1932" s="21" t="s">
        <v>1</v>
      </c>
      <c r="B1932" s="23" t="s">
        <v>66</v>
      </c>
      <c r="C1932">
        <v>30</v>
      </c>
      <c r="D1932">
        <v>6</v>
      </c>
      <c r="E1932" s="27" t="str">
        <f>VLOOKUP(U1932, method!$A$1:$B$15, 2, 0)</f>
        <v>中後</v>
      </c>
      <c r="F1932">
        <v>13</v>
      </c>
      <c r="G1932">
        <v>123</v>
      </c>
      <c r="H1932" s="44">
        <v>1200</v>
      </c>
      <c r="I1932" s="18" t="s">
        <v>201</v>
      </c>
      <c r="J1932">
        <v>1</v>
      </c>
      <c r="K1932">
        <v>10.8</v>
      </c>
      <c r="L1932">
        <v>7</v>
      </c>
      <c r="M1932">
        <v>4</v>
      </c>
      <c r="N1932">
        <v>24</v>
      </c>
      <c r="O1932" t="s">
        <v>469</v>
      </c>
      <c r="P1932" s="35" t="s">
        <v>455</v>
      </c>
      <c r="Q1932">
        <v>4</v>
      </c>
      <c r="R1932">
        <v>52</v>
      </c>
      <c r="S1932" s="17" t="s">
        <v>68</v>
      </c>
      <c r="T1932" t="s">
        <v>573</v>
      </c>
      <c r="U1932">
        <v>8</v>
      </c>
      <c r="V1932">
        <v>8</v>
      </c>
      <c r="W1932">
        <v>6</v>
      </c>
      <c r="AA1932">
        <v>1135</v>
      </c>
      <c r="AB1932" t="s">
        <v>463</v>
      </c>
    </row>
    <row r="1933" spans="1:28" hidden="1" x14ac:dyDescent="0.25">
      <c r="A1933" s="21" t="s">
        <v>1</v>
      </c>
      <c r="B1933" s="18" t="s">
        <v>38</v>
      </c>
      <c r="C1933">
        <v>11</v>
      </c>
      <c r="D1933">
        <v>8</v>
      </c>
      <c r="E1933" s="28" t="str">
        <f>VLOOKUP(U1933, method!$A$1:$B$15, 2, 0)</f>
        <v>中前</v>
      </c>
      <c r="F1933">
        <v>2</v>
      </c>
      <c r="G1933">
        <v>118</v>
      </c>
      <c r="H1933" s="44">
        <v>1200</v>
      </c>
      <c r="I1933" s="23" t="s">
        <v>39</v>
      </c>
      <c r="J1933">
        <v>1</v>
      </c>
      <c r="K1933">
        <v>10.57</v>
      </c>
      <c r="L1933">
        <v>15</v>
      </c>
      <c r="M1933">
        <v>1</v>
      </c>
      <c r="N1933">
        <v>25</v>
      </c>
      <c r="O1933" s="30" t="s">
        <v>445</v>
      </c>
      <c r="P1933" s="35" t="s">
        <v>455</v>
      </c>
      <c r="Q1933">
        <v>4</v>
      </c>
      <c r="R1933">
        <v>42</v>
      </c>
      <c r="S1933" s="16" t="s">
        <v>40</v>
      </c>
      <c r="T1933" t="s">
        <v>456</v>
      </c>
      <c r="U1933">
        <v>6</v>
      </c>
      <c r="V1933">
        <v>8</v>
      </c>
      <c r="W1933">
        <v>8</v>
      </c>
      <c r="AA1933">
        <v>1076</v>
      </c>
      <c r="AB1933" t="s">
        <v>1894</v>
      </c>
    </row>
    <row r="1934" spans="1:28" hidden="1" x14ac:dyDescent="0.25">
      <c r="A1934" s="21" t="s">
        <v>1</v>
      </c>
      <c r="B1934" s="14" t="s">
        <v>2643</v>
      </c>
      <c r="C1934">
        <v>13</v>
      </c>
      <c r="D1934">
        <v>9</v>
      </c>
      <c r="E1934" s="27" t="str">
        <f>VLOOKUP(U1934, method!$A$1:$B$15, 2, 0)</f>
        <v>中後</v>
      </c>
      <c r="F1934">
        <v>3</v>
      </c>
      <c r="G1934">
        <v>117</v>
      </c>
      <c r="H1934" s="44">
        <v>1200</v>
      </c>
      <c r="I1934" s="15" t="s">
        <v>390</v>
      </c>
      <c r="J1934">
        <v>1</v>
      </c>
      <c r="K1934">
        <v>10.61</v>
      </c>
      <c r="L1934">
        <v>12</v>
      </c>
      <c r="M1934">
        <v>3</v>
      </c>
      <c r="N1934">
        <v>25</v>
      </c>
      <c r="O1934" s="31" t="s">
        <v>439</v>
      </c>
      <c r="P1934" s="35" t="s">
        <v>436</v>
      </c>
      <c r="Q1934">
        <v>4</v>
      </c>
      <c r="R1934">
        <v>42</v>
      </c>
      <c r="S1934" s="18" t="s">
        <v>95</v>
      </c>
      <c r="T1934" t="s">
        <v>529</v>
      </c>
      <c r="U1934">
        <v>9</v>
      </c>
      <c r="V1934">
        <v>7</v>
      </c>
      <c r="W1934">
        <v>9</v>
      </c>
      <c r="AA1934">
        <v>1059</v>
      </c>
      <c r="AB1934" t="s">
        <v>1968</v>
      </c>
    </row>
    <row r="1935" spans="1:28" hidden="1" x14ac:dyDescent="0.25">
      <c r="A1935" s="21" t="s">
        <v>1</v>
      </c>
      <c r="B1935" s="16" t="s">
        <v>25</v>
      </c>
      <c r="C1935">
        <v>9.1</v>
      </c>
      <c r="D1935">
        <v>6</v>
      </c>
      <c r="E1935" s="28" t="str">
        <f>VLOOKUP(U1935, method!$A$1:$B$15, 2, 0)</f>
        <v>中前</v>
      </c>
      <c r="F1935">
        <v>6</v>
      </c>
      <c r="G1935">
        <v>129</v>
      </c>
      <c r="H1935" s="44">
        <v>1200</v>
      </c>
      <c r="I1935" s="15" t="s">
        <v>390</v>
      </c>
      <c r="J1935">
        <v>1</v>
      </c>
      <c r="K1935">
        <v>10.62</v>
      </c>
      <c r="L1935">
        <v>2</v>
      </c>
      <c r="M1935">
        <v>4</v>
      </c>
      <c r="N1935">
        <v>25</v>
      </c>
      <c r="O1935" s="31" t="s">
        <v>451</v>
      </c>
      <c r="P1935" s="35" t="s">
        <v>436</v>
      </c>
      <c r="Q1935">
        <v>5</v>
      </c>
      <c r="R1935">
        <v>34</v>
      </c>
      <c r="S1935" s="20" t="s">
        <v>27</v>
      </c>
      <c r="T1935" t="s">
        <v>536</v>
      </c>
      <c r="U1935">
        <v>6</v>
      </c>
      <c r="V1935">
        <v>7</v>
      </c>
      <c r="W1935">
        <v>6</v>
      </c>
      <c r="AA1935">
        <v>1146</v>
      </c>
      <c r="AB1935" t="s">
        <v>30</v>
      </c>
    </row>
    <row r="1936" spans="1:28" hidden="1" x14ac:dyDescent="0.25">
      <c r="A1936" s="21" t="s">
        <v>1</v>
      </c>
      <c r="B1936" s="21" t="s">
        <v>55</v>
      </c>
      <c r="C1936">
        <v>16</v>
      </c>
      <c r="D1936" s="34">
        <v>4</v>
      </c>
      <c r="E1936" s="27" t="str">
        <f>VLOOKUP(U1936, method!$A$1:$B$15, 2, 0)</f>
        <v>中後</v>
      </c>
      <c r="F1936">
        <v>9</v>
      </c>
      <c r="G1936">
        <v>117</v>
      </c>
      <c r="H1936" s="44">
        <v>1200</v>
      </c>
      <c r="I1936" s="20" t="s">
        <v>56</v>
      </c>
      <c r="J1936">
        <v>1</v>
      </c>
      <c r="K1936">
        <v>10.68</v>
      </c>
      <c r="L1936">
        <v>8</v>
      </c>
      <c r="M1936">
        <v>1</v>
      </c>
      <c r="N1936">
        <v>25</v>
      </c>
      <c r="O1936" s="31" t="s">
        <v>439</v>
      </c>
      <c r="P1936" s="35" t="s">
        <v>455</v>
      </c>
      <c r="Q1936">
        <v>4</v>
      </c>
      <c r="R1936">
        <v>41</v>
      </c>
      <c r="S1936" s="19" t="s">
        <v>57</v>
      </c>
      <c r="T1936" s="10" t="s">
        <v>552</v>
      </c>
      <c r="U1936">
        <v>9</v>
      </c>
      <c r="V1936">
        <v>8</v>
      </c>
      <c r="W1936">
        <v>4</v>
      </c>
      <c r="AA1936">
        <v>1138</v>
      </c>
      <c r="AB1936" t="s">
        <v>23</v>
      </c>
    </row>
    <row r="1937" spans="1:28" hidden="1" x14ac:dyDescent="0.25">
      <c r="A1937" s="21" t="s">
        <v>1</v>
      </c>
      <c r="B1937" s="21" t="s">
        <v>55</v>
      </c>
      <c r="C1937">
        <v>10</v>
      </c>
      <c r="D1937">
        <v>7</v>
      </c>
      <c r="E1937" s="27" t="str">
        <f>VLOOKUP(U1937, method!$A$1:$B$15, 2, 0)</f>
        <v>中後</v>
      </c>
      <c r="F1937">
        <v>10</v>
      </c>
      <c r="G1937">
        <v>132</v>
      </c>
      <c r="H1937" s="44">
        <v>1200</v>
      </c>
      <c r="I1937" s="18" t="s">
        <v>12</v>
      </c>
      <c r="J1937">
        <v>1</v>
      </c>
      <c r="K1937">
        <v>10.74</v>
      </c>
      <c r="L1937">
        <v>2</v>
      </c>
      <c r="M1937">
        <v>4</v>
      </c>
      <c r="N1937">
        <v>25</v>
      </c>
      <c r="O1937" s="31" t="s">
        <v>451</v>
      </c>
      <c r="P1937" s="35" t="s">
        <v>436</v>
      </c>
      <c r="Q1937">
        <v>5</v>
      </c>
      <c r="R1937">
        <v>37</v>
      </c>
      <c r="S1937" s="19" t="s">
        <v>57</v>
      </c>
      <c r="T1937" t="s">
        <v>519</v>
      </c>
      <c r="U1937">
        <v>9</v>
      </c>
      <c r="V1937">
        <v>5</v>
      </c>
      <c r="W1937">
        <v>7</v>
      </c>
      <c r="AA1937">
        <v>1111</v>
      </c>
      <c r="AB1937" t="s">
        <v>23</v>
      </c>
    </row>
    <row r="1938" spans="1:28" hidden="1" x14ac:dyDescent="0.25">
      <c r="A1938" s="21" t="s">
        <v>1</v>
      </c>
      <c r="B1938" s="15" t="s">
        <v>2645</v>
      </c>
      <c r="C1938">
        <v>9.6999999999999993</v>
      </c>
      <c r="D1938">
        <v>9</v>
      </c>
      <c r="E1938" s="27" t="str">
        <f>VLOOKUP(U1938, method!$A$1:$B$15, 2, 0)</f>
        <v>中後</v>
      </c>
      <c r="F1938">
        <v>11</v>
      </c>
      <c r="G1938">
        <v>133</v>
      </c>
      <c r="H1938" s="44">
        <v>1200</v>
      </c>
      <c r="I1938" s="16" t="s">
        <v>71</v>
      </c>
      <c r="J1938">
        <v>1</v>
      </c>
      <c r="K1938">
        <v>10.76</v>
      </c>
      <c r="L1938">
        <v>13</v>
      </c>
      <c r="M1938">
        <v>4</v>
      </c>
      <c r="N1938">
        <v>25</v>
      </c>
      <c r="O1938" t="s">
        <v>532</v>
      </c>
      <c r="P1938" s="35" t="s">
        <v>455</v>
      </c>
      <c r="Q1938">
        <v>5</v>
      </c>
      <c r="R1938">
        <v>38</v>
      </c>
      <c r="S1938" s="23" t="s">
        <v>279</v>
      </c>
      <c r="T1938" t="s">
        <v>536</v>
      </c>
      <c r="U1938">
        <v>8</v>
      </c>
      <c r="V1938">
        <v>7</v>
      </c>
      <c r="W1938">
        <v>9</v>
      </c>
      <c r="AA1938">
        <v>1052</v>
      </c>
      <c r="AB1938" t="s">
        <v>16</v>
      </c>
    </row>
    <row r="1939" spans="1:28" hidden="1" x14ac:dyDescent="0.25">
      <c r="A1939" s="21" t="s">
        <v>1</v>
      </c>
      <c r="B1939" s="23" t="s">
        <v>66</v>
      </c>
      <c r="C1939">
        <v>9.8000000000000007</v>
      </c>
      <c r="D1939">
        <v>8</v>
      </c>
      <c r="E1939" s="27" t="str">
        <f>VLOOKUP(U1939, method!$A$1:$B$15, 2, 0)</f>
        <v>中後</v>
      </c>
      <c r="F1939">
        <v>9</v>
      </c>
      <c r="G1939">
        <v>130</v>
      </c>
      <c r="H1939" s="44">
        <v>1200</v>
      </c>
      <c r="I1939" s="18" t="s">
        <v>201</v>
      </c>
      <c r="J1939">
        <v>1</v>
      </c>
      <c r="K1939">
        <v>10.77</v>
      </c>
      <c r="L1939">
        <v>2</v>
      </c>
      <c r="M1939">
        <v>4</v>
      </c>
      <c r="N1939">
        <v>25</v>
      </c>
      <c r="O1939" s="31" t="s">
        <v>451</v>
      </c>
      <c r="P1939" s="35" t="s">
        <v>436</v>
      </c>
      <c r="Q1939">
        <v>5</v>
      </c>
      <c r="R1939">
        <v>35</v>
      </c>
      <c r="S1939" s="17" t="s">
        <v>68</v>
      </c>
      <c r="T1939" t="s">
        <v>558</v>
      </c>
      <c r="U1939">
        <v>8</v>
      </c>
      <c r="V1939">
        <v>10</v>
      </c>
      <c r="W1939">
        <v>8</v>
      </c>
      <c r="AA1939">
        <v>1149</v>
      </c>
      <c r="AB1939" t="s">
        <v>16</v>
      </c>
    </row>
    <row r="1940" spans="1:28" hidden="1" x14ac:dyDescent="0.25">
      <c r="A1940" s="21" t="s">
        <v>1</v>
      </c>
      <c r="B1940" s="14" t="s">
        <v>2643</v>
      </c>
      <c r="C1940">
        <v>17</v>
      </c>
      <c r="D1940">
        <v>9</v>
      </c>
      <c r="E1940" s="28" t="str">
        <f>VLOOKUP(U1940, method!$A$1:$B$15, 2, 0)</f>
        <v>中前</v>
      </c>
      <c r="F1940">
        <v>3</v>
      </c>
      <c r="G1940">
        <v>135</v>
      </c>
      <c r="H1940" s="44">
        <v>1200</v>
      </c>
      <c r="I1940" s="16" t="s">
        <v>71</v>
      </c>
      <c r="J1940">
        <v>1</v>
      </c>
      <c r="K1940">
        <v>10.79</v>
      </c>
      <c r="L1940">
        <v>2</v>
      </c>
      <c r="M1940">
        <v>4</v>
      </c>
      <c r="N1940">
        <v>25</v>
      </c>
      <c r="O1940" s="31" t="s">
        <v>451</v>
      </c>
      <c r="P1940" s="35" t="s">
        <v>436</v>
      </c>
      <c r="Q1940">
        <v>5</v>
      </c>
      <c r="R1940">
        <v>40</v>
      </c>
      <c r="S1940" s="18" t="s">
        <v>95</v>
      </c>
      <c r="T1940" t="s">
        <v>637</v>
      </c>
      <c r="U1940">
        <v>7</v>
      </c>
      <c r="V1940">
        <v>8</v>
      </c>
      <c r="W1940">
        <v>9</v>
      </c>
      <c r="AA1940">
        <v>1073</v>
      </c>
      <c r="AB1940" t="s">
        <v>127</v>
      </c>
    </row>
    <row r="1941" spans="1:28" hidden="1" x14ac:dyDescent="0.25">
      <c r="A1941" s="21" t="s">
        <v>1</v>
      </c>
      <c r="B1941" s="24" t="s">
        <v>70</v>
      </c>
      <c r="C1941">
        <v>2.9</v>
      </c>
      <c r="D1941" s="34">
        <v>5</v>
      </c>
      <c r="E1941" s="28" t="str">
        <f>VLOOKUP(U1941, method!$A$1:$B$15, 2, 0)</f>
        <v>中前</v>
      </c>
      <c r="F1941">
        <v>1</v>
      </c>
      <c r="G1941">
        <v>133</v>
      </c>
      <c r="H1941" s="44">
        <v>1200</v>
      </c>
      <c r="I1941" s="17" t="s">
        <v>448</v>
      </c>
      <c r="J1941">
        <v>1</v>
      </c>
      <c r="K1941">
        <v>10.63</v>
      </c>
      <c r="L1941">
        <v>26</v>
      </c>
      <c r="M1941">
        <v>12</v>
      </c>
      <c r="N1941">
        <v>24</v>
      </c>
      <c r="O1941" s="31" t="s">
        <v>451</v>
      </c>
      <c r="P1941" s="35" t="s">
        <v>455</v>
      </c>
      <c r="Q1941">
        <v>5</v>
      </c>
      <c r="R1941">
        <v>40</v>
      </c>
      <c r="S1941" s="23" t="s">
        <v>72</v>
      </c>
      <c r="T1941">
        <v>3</v>
      </c>
      <c r="U1941">
        <v>4</v>
      </c>
      <c r="V1941">
        <v>4</v>
      </c>
      <c r="W1941">
        <v>5</v>
      </c>
      <c r="AA1941">
        <v>1129</v>
      </c>
      <c r="AB1941" t="s">
        <v>16</v>
      </c>
    </row>
    <row r="1942" spans="1:28" hidden="1" x14ac:dyDescent="0.25">
      <c r="A1942" s="21" t="s">
        <v>1</v>
      </c>
      <c r="B1942" s="24" t="s">
        <v>70</v>
      </c>
      <c r="C1942">
        <v>16</v>
      </c>
      <c r="D1942" s="34">
        <v>4</v>
      </c>
      <c r="E1942" s="29" t="str">
        <f>VLOOKUP(U1942, method!$A$1:$B$15, 2, 0)</f>
        <v>留後</v>
      </c>
      <c r="F1942">
        <v>12</v>
      </c>
      <c r="G1942">
        <v>115</v>
      </c>
      <c r="H1942" s="44">
        <v>1200</v>
      </c>
      <c r="I1942" s="20" t="s">
        <v>56</v>
      </c>
      <c r="J1942">
        <v>1</v>
      </c>
      <c r="K1942">
        <v>10.45</v>
      </c>
      <c r="L1942">
        <v>11</v>
      </c>
      <c r="M1942">
        <v>12</v>
      </c>
      <c r="N1942">
        <v>24</v>
      </c>
      <c r="O1942" s="30" t="s">
        <v>445</v>
      </c>
      <c r="P1942" s="35" t="s">
        <v>455</v>
      </c>
      <c r="Q1942">
        <v>4</v>
      </c>
      <c r="R1942">
        <v>40</v>
      </c>
      <c r="S1942" s="23" t="s">
        <v>72</v>
      </c>
      <c r="T1942" s="10" t="s">
        <v>442</v>
      </c>
      <c r="U1942">
        <v>12</v>
      </c>
      <c r="V1942">
        <v>10</v>
      </c>
      <c r="W1942">
        <v>4</v>
      </c>
      <c r="AA1942">
        <v>1121</v>
      </c>
      <c r="AB1942" t="s">
        <v>16</v>
      </c>
    </row>
    <row r="1943" spans="1:28" hidden="1" x14ac:dyDescent="0.25">
      <c r="A1943" s="21" t="s">
        <v>1</v>
      </c>
      <c r="B1943" s="24" t="s">
        <v>70</v>
      </c>
      <c r="C1943">
        <v>17</v>
      </c>
      <c r="D1943">
        <v>7</v>
      </c>
      <c r="E1943" s="26" t="str">
        <f>VLOOKUP(U1943, method!$A$1:$B$15, 2, 0)</f>
        <v>放頭</v>
      </c>
      <c r="F1943">
        <v>11</v>
      </c>
      <c r="G1943">
        <v>119</v>
      </c>
      <c r="H1943" s="44">
        <v>1200</v>
      </c>
      <c r="I1943" s="15" t="s">
        <v>391</v>
      </c>
      <c r="J1943">
        <v>1</v>
      </c>
      <c r="K1943">
        <v>10.35</v>
      </c>
      <c r="L1943">
        <v>27</v>
      </c>
      <c r="M1943">
        <v>11</v>
      </c>
      <c r="N1943">
        <v>24</v>
      </c>
      <c r="O1943" s="31" t="s">
        <v>451</v>
      </c>
      <c r="P1943" s="35" t="s">
        <v>455</v>
      </c>
      <c r="Q1943">
        <v>4</v>
      </c>
      <c r="R1943">
        <v>42</v>
      </c>
      <c r="S1943" s="23" t="s">
        <v>72</v>
      </c>
      <c r="T1943">
        <v>4</v>
      </c>
      <c r="U1943">
        <v>2</v>
      </c>
      <c r="V1943">
        <v>2</v>
      </c>
      <c r="W1943">
        <v>7</v>
      </c>
      <c r="AA1943">
        <v>1118</v>
      </c>
      <c r="AB1943" t="s">
        <v>16</v>
      </c>
    </row>
    <row r="1944" spans="1:28" hidden="1" x14ac:dyDescent="0.25">
      <c r="A1944" s="21" t="s">
        <v>1</v>
      </c>
      <c r="B1944" s="24" t="s">
        <v>70</v>
      </c>
      <c r="C1944">
        <v>6.1</v>
      </c>
      <c r="D1944" s="34">
        <v>5</v>
      </c>
      <c r="E1944" s="28" t="str">
        <f>VLOOKUP(U1944, method!$A$1:$B$15, 2, 0)</f>
        <v>中前</v>
      </c>
      <c r="F1944">
        <v>1</v>
      </c>
      <c r="G1944">
        <v>121</v>
      </c>
      <c r="H1944" s="44">
        <v>1200</v>
      </c>
      <c r="I1944" s="17" t="s">
        <v>448</v>
      </c>
      <c r="J1944">
        <v>1</v>
      </c>
      <c r="K1944">
        <v>10.46</v>
      </c>
      <c r="L1944">
        <v>4</v>
      </c>
      <c r="M1944">
        <v>7</v>
      </c>
      <c r="N1944">
        <v>24</v>
      </c>
      <c r="O1944" s="31" t="s">
        <v>439</v>
      </c>
      <c r="P1944" s="35" t="s">
        <v>455</v>
      </c>
      <c r="Q1944">
        <v>4</v>
      </c>
      <c r="R1944">
        <v>46</v>
      </c>
      <c r="S1944" s="23" t="s">
        <v>72</v>
      </c>
      <c r="T1944">
        <v>4</v>
      </c>
      <c r="U1944">
        <v>7</v>
      </c>
      <c r="V1944">
        <v>8</v>
      </c>
      <c r="W1944">
        <v>5</v>
      </c>
      <c r="AA1944">
        <v>1123</v>
      </c>
      <c r="AB1944" t="s">
        <v>16</v>
      </c>
    </row>
    <row r="1945" spans="1:28" hidden="1" x14ac:dyDescent="0.25">
      <c r="A1945" s="21" t="s">
        <v>1</v>
      </c>
      <c r="B1945" s="24" t="s">
        <v>70</v>
      </c>
      <c r="C1945">
        <v>24</v>
      </c>
      <c r="D1945" s="33">
        <v>3</v>
      </c>
      <c r="E1945" s="28" t="str">
        <f>VLOOKUP(U1945, method!$A$1:$B$15, 2, 0)</f>
        <v>中前</v>
      </c>
      <c r="F1945">
        <v>7</v>
      </c>
      <c r="G1945">
        <v>125</v>
      </c>
      <c r="H1945" s="44">
        <v>1200</v>
      </c>
      <c r="I1945" s="18" t="s">
        <v>201</v>
      </c>
      <c r="J1945">
        <v>1</v>
      </c>
      <c r="K1945">
        <v>11.2</v>
      </c>
      <c r="L1945">
        <v>5</v>
      </c>
      <c r="M1945">
        <v>6</v>
      </c>
      <c r="N1945">
        <v>24</v>
      </c>
      <c r="O1945" s="31" t="s">
        <v>439</v>
      </c>
      <c r="P1945" s="36" t="s">
        <v>440</v>
      </c>
      <c r="Q1945">
        <v>4</v>
      </c>
      <c r="R1945">
        <v>47</v>
      </c>
      <c r="S1945" s="23" t="s">
        <v>72</v>
      </c>
      <c r="T1945" t="s">
        <v>529</v>
      </c>
      <c r="U1945">
        <v>4</v>
      </c>
      <c r="V1945">
        <v>4</v>
      </c>
      <c r="W1945">
        <v>3</v>
      </c>
      <c r="AA1945">
        <v>1119</v>
      </c>
      <c r="AB1945" t="s">
        <v>16</v>
      </c>
    </row>
    <row r="1946" spans="1:28" hidden="1" x14ac:dyDescent="0.25">
      <c r="A1946" s="21" t="s">
        <v>1</v>
      </c>
      <c r="B1946" s="24" t="s">
        <v>70</v>
      </c>
      <c r="C1946">
        <v>8.3000000000000007</v>
      </c>
      <c r="D1946">
        <v>11</v>
      </c>
      <c r="E1946" s="27" t="str">
        <f>VLOOKUP(U1946, method!$A$1:$B$15, 2, 0)</f>
        <v>中後</v>
      </c>
      <c r="F1946">
        <v>8</v>
      </c>
      <c r="G1946">
        <v>122</v>
      </c>
      <c r="H1946" s="44">
        <v>1200</v>
      </c>
      <c r="I1946" s="16" t="s">
        <v>71</v>
      </c>
      <c r="J1946">
        <v>1</v>
      </c>
      <c r="K1946">
        <v>15.57</v>
      </c>
      <c r="L1946">
        <v>5</v>
      </c>
      <c r="M1946">
        <v>5</v>
      </c>
      <c r="N1946">
        <v>24</v>
      </c>
      <c r="O1946" t="s">
        <v>511</v>
      </c>
      <c r="P1946" s="35" t="s">
        <v>455</v>
      </c>
      <c r="Q1946">
        <v>4</v>
      </c>
      <c r="R1946">
        <v>47</v>
      </c>
      <c r="S1946" s="23" t="s">
        <v>72</v>
      </c>
      <c r="T1946" t="s">
        <v>1941</v>
      </c>
      <c r="U1946">
        <v>8</v>
      </c>
      <c r="V1946">
        <v>12</v>
      </c>
      <c r="W1946">
        <v>11</v>
      </c>
      <c r="AA1946">
        <v>1111</v>
      </c>
      <c r="AB1946" t="s">
        <v>16</v>
      </c>
    </row>
    <row r="1947" spans="1:28" hidden="1" x14ac:dyDescent="0.25">
      <c r="A1947" s="21" t="s">
        <v>1</v>
      </c>
      <c r="B1947" s="24" t="s">
        <v>70</v>
      </c>
      <c r="C1947">
        <v>23</v>
      </c>
      <c r="D1947" s="33">
        <v>3</v>
      </c>
      <c r="E1947" s="27" t="str">
        <f>VLOOKUP(U1947, method!$A$1:$B$15, 2, 0)</f>
        <v>中後</v>
      </c>
      <c r="F1947">
        <v>7</v>
      </c>
      <c r="G1947">
        <v>121</v>
      </c>
      <c r="H1947" s="44">
        <v>1200</v>
      </c>
      <c r="I1947" s="17" t="s">
        <v>448</v>
      </c>
      <c r="J1947">
        <v>1</v>
      </c>
      <c r="K1947">
        <v>10.81</v>
      </c>
      <c r="L1947">
        <v>10</v>
      </c>
      <c r="M1947">
        <v>4</v>
      </c>
      <c r="N1947">
        <v>24</v>
      </c>
      <c r="O1947" s="30" t="s">
        <v>445</v>
      </c>
      <c r="P1947" s="35" t="s">
        <v>455</v>
      </c>
      <c r="Q1947">
        <v>4</v>
      </c>
      <c r="R1947">
        <v>48</v>
      </c>
      <c r="S1947" s="23" t="s">
        <v>72</v>
      </c>
      <c r="T1947">
        <v>3</v>
      </c>
      <c r="U1947">
        <v>8</v>
      </c>
      <c r="V1947">
        <v>8</v>
      </c>
      <c r="W1947">
        <v>3</v>
      </c>
      <c r="AA1947">
        <v>1117</v>
      </c>
      <c r="AB1947" t="s">
        <v>16</v>
      </c>
    </row>
    <row r="1948" spans="1:28" hidden="1" x14ac:dyDescent="0.25">
      <c r="A1948" s="21" t="s">
        <v>1</v>
      </c>
      <c r="B1948" s="24" t="s">
        <v>70</v>
      </c>
      <c r="C1948">
        <v>9.1</v>
      </c>
      <c r="D1948">
        <v>7</v>
      </c>
      <c r="E1948" s="26" t="str">
        <f>VLOOKUP(U1948, method!$A$1:$B$15, 2, 0)</f>
        <v>放頭</v>
      </c>
      <c r="F1948">
        <v>9</v>
      </c>
      <c r="G1948">
        <v>125</v>
      </c>
      <c r="H1948" s="44">
        <v>1200</v>
      </c>
      <c r="I1948" s="17" t="s">
        <v>448</v>
      </c>
      <c r="J1948">
        <v>1</v>
      </c>
      <c r="K1948">
        <v>9.26</v>
      </c>
      <c r="L1948">
        <v>16</v>
      </c>
      <c r="M1948">
        <v>3</v>
      </c>
      <c r="N1948">
        <v>24</v>
      </c>
      <c r="O1948" t="s">
        <v>511</v>
      </c>
      <c r="P1948" s="35" t="s">
        <v>455</v>
      </c>
      <c r="Q1948">
        <v>4</v>
      </c>
      <c r="R1948">
        <v>50</v>
      </c>
      <c r="S1948" s="23" t="s">
        <v>72</v>
      </c>
      <c r="T1948" t="s">
        <v>456</v>
      </c>
      <c r="U1948">
        <v>3</v>
      </c>
      <c r="V1948">
        <v>4</v>
      </c>
      <c r="W1948">
        <v>7</v>
      </c>
      <c r="AA1948">
        <v>1117</v>
      </c>
      <c r="AB1948" t="s">
        <v>16</v>
      </c>
    </row>
    <row r="1949" spans="1:28" hidden="1" x14ac:dyDescent="0.25">
      <c r="A1949" s="21" t="s">
        <v>1</v>
      </c>
      <c r="B1949" s="24" t="s">
        <v>70</v>
      </c>
      <c r="C1949">
        <v>3.7</v>
      </c>
      <c r="D1949" s="34">
        <v>5</v>
      </c>
      <c r="E1949" s="26" t="str">
        <f>VLOOKUP(U1949, method!$A$1:$B$15, 2, 0)</f>
        <v>放頭</v>
      </c>
      <c r="F1949">
        <v>8</v>
      </c>
      <c r="G1949">
        <v>125</v>
      </c>
      <c r="H1949" s="44">
        <v>1200</v>
      </c>
      <c r="I1949" s="18" t="s">
        <v>12</v>
      </c>
      <c r="J1949">
        <v>1</v>
      </c>
      <c r="K1949">
        <v>9.3800000000000008</v>
      </c>
      <c r="L1949">
        <v>18</v>
      </c>
      <c r="M1949">
        <v>2</v>
      </c>
      <c r="N1949">
        <v>24</v>
      </c>
      <c r="O1949" t="s">
        <v>511</v>
      </c>
      <c r="P1949" s="35" t="s">
        <v>455</v>
      </c>
      <c r="Q1949">
        <v>4</v>
      </c>
      <c r="R1949">
        <v>50</v>
      </c>
      <c r="S1949" s="23" t="s">
        <v>72</v>
      </c>
      <c r="T1949" t="s">
        <v>536</v>
      </c>
      <c r="U1949">
        <v>3</v>
      </c>
      <c r="V1949">
        <v>4</v>
      </c>
      <c r="W1949">
        <v>5</v>
      </c>
      <c r="AA1949">
        <v>1111</v>
      </c>
      <c r="AB1949" t="s">
        <v>16</v>
      </c>
    </row>
    <row r="1950" spans="1:28" hidden="1" x14ac:dyDescent="0.25">
      <c r="A1950" s="21" t="s">
        <v>1</v>
      </c>
      <c r="B1950" s="24" t="s">
        <v>70</v>
      </c>
      <c r="C1950">
        <v>7.7</v>
      </c>
      <c r="D1950" s="33">
        <v>2</v>
      </c>
      <c r="E1950" s="26" t="str">
        <f>VLOOKUP(U1950, method!$A$1:$B$15, 2, 0)</f>
        <v>放頭</v>
      </c>
      <c r="F1950">
        <v>6</v>
      </c>
      <c r="G1950">
        <v>124</v>
      </c>
      <c r="H1950" s="44">
        <v>1200</v>
      </c>
      <c r="I1950" s="15" t="s">
        <v>391</v>
      </c>
      <c r="J1950">
        <v>1</v>
      </c>
      <c r="K1950">
        <v>8.99</v>
      </c>
      <c r="L1950">
        <v>24</v>
      </c>
      <c r="M1950">
        <v>1</v>
      </c>
      <c r="N1950">
        <v>24</v>
      </c>
      <c r="O1950" t="s">
        <v>511</v>
      </c>
      <c r="P1950" s="35" t="s">
        <v>455</v>
      </c>
      <c r="Q1950">
        <v>4</v>
      </c>
      <c r="R1950">
        <v>49</v>
      </c>
      <c r="S1950" s="23" t="s">
        <v>72</v>
      </c>
      <c r="T1950" s="10">
        <v>1</v>
      </c>
      <c r="U1950">
        <v>3</v>
      </c>
      <c r="V1950">
        <v>2</v>
      </c>
      <c r="W1950">
        <v>2</v>
      </c>
      <c r="AA1950">
        <v>1115</v>
      </c>
      <c r="AB1950" t="s">
        <v>16</v>
      </c>
    </row>
    <row r="1951" spans="1:28" hidden="1" x14ac:dyDescent="0.25">
      <c r="A1951" s="21" t="s">
        <v>1</v>
      </c>
      <c r="B1951" s="24" t="s">
        <v>70</v>
      </c>
      <c r="C1951">
        <v>9.8000000000000007</v>
      </c>
      <c r="D1951" s="33">
        <v>2</v>
      </c>
      <c r="E1951" s="28" t="str">
        <f>VLOOKUP(U1951, method!$A$1:$B$15, 2, 0)</f>
        <v>中前</v>
      </c>
      <c r="F1951">
        <v>1</v>
      </c>
      <c r="G1951">
        <v>123</v>
      </c>
      <c r="H1951" s="44">
        <v>1200</v>
      </c>
      <c r="I1951" s="17" t="s">
        <v>448</v>
      </c>
      <c r="J1951">
        <v>1</v>
      </c>
      <c r="K1951">
        <v>9.11</v>
      </c>
      <c r="L1951">
        <v>26</v>
      </c>
      <c r="M1951">
        <v>12</v>
      </c>
      <c r="N1951">
        <v>23</v>
      </c>
      <c r="O1951" t="s">
        <v>511</v>
      </c>
      <c r="P1951" s="35" t="s">
        <v>455</v>
      </c>
      <c r="Q1951">
        <v>4</v>
      </c>
      <c r="R1951">
        <v>49</v>
      </c>
      <c r="S1951" s="23" t="s">
        <v>72</v>
      </c>
      <c r="T1951">
        <v>3</v>
      </c>
      <c r="U1951">
        <v>4</v>
      </c>
      <c r="V1951">
        <v>3</v>
      </c>
      <c r="W1951">
        <v>2</v>
      </c>
      <c r="AA1951">
        <v>1116</v>
      </c>
      <c r="AB1951" t="s">
        <v>16</v>
      </c>
    </row>
    <row r="1952" spans="1:28" hidden="1" x14ac:dyDescent="0.25">
      <c r="A1952" s="21" t="s">
        <v>1</v>
      </c>
      <c r="B1952" s="24" t="s">
        <v>70</v>
      </c>
      <c r="C1952">
        <v>38</v>
      </c>
      <c r="D1952" s="34">
        <v>5</v>
      </c>
      <c r="E1952" s="28" t="str">
        <f>VLOOKUP(U1952, method!$A$1:$B$15, 2, 0)</f>
        <v>中前</v>
      </c>
      <c r="F1952">
        <v>4</v>
      </c>
      <c r="G1952">
        <v>122</v>
      </c>
      <c r="H1952" s="44">
        <v>1200</v>
      </c>
      <c r="I1952" s="17" t="s">
        <v>448</v>
      </c>
      <c r="J1952">
        <v>1</v>
      </c>
      <c r="K1952">
        <v>9.66</v>
      </c>
      <c r="L1952">
        <v>3</v>
      </c>
      <c r="M1952">
        <v>12</v>
      </c>
      <c r="N1952">
        <v>23</v>
      </c>
      <c r="O1952" t="s">
        <v>511</v>
      </c>
      <c r="P1952" s="35" t="s">
        <v>455</v>
      </c>
      <c r="Q1952">
        <v>4</v>
      </c>
      <c r="R1952">
        <v>49</v>
      </c>
      <c r="S1952" s="23" t="s">
        <v>72</v>
      </c>
      <c r="T1952" s="10">
        <v>1</v>
      </c>
      <c r="U1952">
        <v>5</v>
      </c>
      <c r="V1952">
        <v>7</v>
      </c>
      <c r="W1952">
        <v>5</v>
      </c>
      <c r="AA1952">
        <v>1116</v>
      </c>
      <c r="AB1952" t="s">
        <v>16</v>
      </c>
    </row>
    <row r="1953" spans="1:29" hidden="1" x14ac:dyDescent="0.25">
      <c r="A1953" s="21" t="s">
        <v>1</v>
      </c>
      <c r="B1953" s="24" t="s">
        <v>70</v>
      </c>
      <c r="C1953">
        <v>21</v>
      </c>
      <c r="D1953">
        <v>10</v>
      </c>
      <c r="E1953" s="26" t="str">
        <f>VLOOKUP(U1953, method!$A$1:$B$15, 2, 0)</f>
        <v>放頭</v>
      </c>
      <c r="F1953">
        <v>8</v>
      </c>
      <c r="G1953">
        <v>126</v>
      </c>
      <c r="H1953" s="44">
        <v>1200</v>
      </c>
      <c r="I1953" s="15" t="s">
        <v>391</v>
      </c>
      <c r="J1953">
        <v>1</v>
      </c>
      <c r="K1953">
        <v>11.36</v>
      </c>
      <c r="L1953">
        <v>8</v>
      </c>
      <c r="M1953">
        <v>11</v>
      </c>
      <c r="N1953">
        <v>23</v>
      </c>
      <c r="O1953" s="31" t="s">
        <v>439</v>
      </c>
      <c r="P1953" s="35" t="s">
        <v>455</v>
      </c>
      <c r="Q1953">
        <v>4</v>
      </c>
      <c r="R1953">
        <v>51</v>
      </c>
      <c r="S1953" s="23" t="s">
        <v>72</v>
      </c>
      <c r="T1953">
        <v>9</v>
      </c>
      <c r="U1953">
        <v>2</v>
      </c>
      <c r="V1953">
        <v>2</v>
      </c>
      <c r="W1953">
        <v>10</v>
      </c>
      <c r="AA1953">
        <v>1114</v>
      </c>
      <c r="AB1953" t="s">
        <v>16</v>
      </c>
    </row>
    <row r="1954" spans="1:29" hidden="1" x14ac:dyDescent="0.25">
      <c r="A1954" s="21" t="s">
        <v>1</v>
      </c>
      <c r="B1954" s="24" t="s">
        <v>70</v>
      </c>
      <c r="C1954">
        <v>50</v>
      </c>
      <c r="D1954">
        <v>8</v>
      </c>
      <c r="E1954" s="28" t="str">
        <f>VLOOKUP(U1954, method!$A$1:$B$15, 2, 0)</f>
        <v>中前</v>
      </c>
      <c r="F1954">
        <v>4</v>
      </c>
      <c r="G1954">
        <v>126</v>
      </c>
      <c r="H1954" s="46">
        <v>1000</v>
      </c>
      <c r="I1954" s="17" t="s">
        <v>448</v>
      </c>
      <c r="J1954">
        <v>0</v>
      </c>
      <c r="K1954">
        <v>57.78</v>
      </c>
      <c r="L1954">
        <v>15</v>
      </c>
      <c r="M1954">
        <v>10</v>
      </c>
      <c r="N1954">
        <v>23</v>
      </c>
      <c r="O1954" t="s">
        <v>491</v>
      </c>
      <c r="P1954" s="35" t="s">
        <v>455</v>
      </c>
      <c r="Q1954">
        <v>4</v>
      </c>
      <c r="R1954">
        <v>53</v>
      </c>
      <c r="S1954" s="23" t="s">
        <v>72</v>
      </c>
      <c r="T1954" t="s">
        <v>558</v>
      </c>
      <c r="U1954">
        <v>5</v>
      </c>
      <c r="V1954">
        <v>6</v>
      </c>
      <c r="W1954">
        <v>8</v>
      </c>
      <c r="AA1954">
        <v>1110</v>
      </c>
      <c r="AB1954" t="s">
        <v>867</v>
      </c>
    </row>
    <row r="1955" spans="1:29" hidden="1" x14ac:dyDescent="0.25">
      <c r="A1955" s="21" t="s">
        <v>1</v>
      </c>
      <c r="B1955" s="24" t="s">
        <v>70</v>
      </c>
      <c r="C1955">
        <v>63</v>
      </c>
      <c r="D1955">
        <v>9</v>
      </c>
      <c r="E1955" s="26" t="str">
        <f>VLOOKUP(U1955, method!$A$1:$B$15, 2, 0)</f>
        <v>放頭</v>
      </c>
      <c r="F1955">
        <v>8</v>
      </c>
      <c r="G1955">
        <v>130</v>
      </c>
      <c r="H1955" s="44">
        <v>1200</v>
      </c>
      <c r="I1955" s="17" t="s">
        <v>448</v>
      </c>
      <c r="J1955">
        <v>1</v>
      </c>
      <c r="K1955">
        <v>11.48</v>
      </c>
      <c r="L1955">
        <v>10</v>
      </c>
      <c r="M1955">
        <v>9</v>
      </c>
      <c r="N1955">
        <v>23</v>
      </c>
      <c r="O1955" t="s">
        <v>545</v>
      </c>
      <c r="P1955" s="36" t="s">
        <v>479</v>
      </c>
      <c r="Q1955">
        <v>4</v>
      </c>
      <c r="R1955">
        <v>55</v>
      </c>
      <c r="S1955" s="23" t="s">
        <v>72</v>
      </c>
      <c r="T1955" t="s">
        <v>508</v>
      </c>
      <c r="U1955">
        <v>1</v>
      </c>
      <c r="V1955">
        <v>1</v>
      </c>
      <c r="W1955">
        <v>9</v>
      </c>
      <c r="AA1955">
        <v>1091</v>
      </c>
      <c r="AB1955" t="s">
        <v>30</v>
      </c>
    </row>
    <row r="1956" spans="1:29" hidden="1" x14ac:dyDescent="0.25">
      <c r="A1956" s="21" t="s">
        <v>1</v>
      </c>
      <c r="B1956" s="24" t="s">
        <v>70</v>
      </c>
      <c r="C1956">
        <v>47</v>
      </c>
      <c r="D1956">
        <v>13</v>
      </c>
      <c r="E1956" s="28" t="str">
        <f>VLOOKUP(U1956, method!$A$1:$B$15, 2, 0)</f>
        <v>中前</v>
      </c>
      <c r="F1956">
        <v>12</v>
      </c>
      <c r="G1956">
        <v>132</v>
      </c>
      <c r="H1956" s="44">
        <v>1200</v>
      </c>
      <c r="I1956" s="20" t="s">
        <v>817</v>
      </c>
      <c r="J1956">
        <v>1</v>
      </c>
      <c r="K1956">
        <v>10.97</v>
      </c>
      <c r="L1956">
        <v>1</v>
      </c>
      <c r="M1956">
        <v>7</v>
      </c>
      <c r="N1956">
        <v>23</v>
      </c>
      <c r="O1956" t="s">
        <v>551</v>
      </c>
      <c r="P1956" s="35" t="s">
        <v>455</v>
      </c>
      <c r="Q1956">
        <v>4</v>
      </c>
      <c r="R1956">
        <v>57</v>
      </c>
      <c r="S1956" s="23" t="s">
        <v>72</v>
      </c>
      <c r="T1956" t="s">
        <v>476</v>
      </c>
      <c r="U1956">
        <v>6</v>
      </c>
      <c r="V1956">
        <v>7</v>
      </c>
      <c r="W1956">
        <v>13</v>
      </c>
      <c r="AA1956">
        <v>1096</v>
      </c>
      <c r="AB1956" t="s">
        <v>237</v>
      </c>
    </row>
    <row r="1957" spans="1:29" hidden="1" x14ac:dyDescent="0.25">
      <c r="A1957" s="21" t="s">
        <v>1</v>
      </c>
      <c r="B1957" s="24" t="s">
        <v>70</v>
      </c>
      <c r="C1957">
        <v>5.6</v>
      </c>
      <c r="D1957">
        <v>12</v>
      </c>
      <c r="E1957" s="26" t="str">
        <f>VLOOKUP(U1957, method!$A$1:$B$15, 2, 0)</f>
        <v>放頭</v>
      </c>
      <c r="F1957">
        <v>12</v>
      </c>
      <c r="G1957">
        <v>133</v>
      </c>
      <c r="H1957" s="44">
        <v>1200</v>
      </c>
      <c r="I1957" s="18" t="s">
        <v>12</v>
      </c>
      <c r="J1957">
        <v>1</v>
      </c>
      <c r="K1957">
        <v>14.15</v>
      </c>
      <c r="L1957">
        <v>21</v>
      </c>
      <c r="M1957">
        <v>5</v>
      </c>
      <c r="N1957">
        <v>23</v>
      </c>
      <c r="O1957" t="s">
        <v>631</v>
      </c>
      <c r="P1957" s="35" t="s">
        <v>455</v>
      </c>
      <c r="Q1957">
        <v>4</v>
      </c>
      <c r="R1957">
        <v>57</v>
      </c>
      <c r="S1957" s="23" t="s">
        <v>72</v>
      </c>
      <c r="T1957" t="s">
        <v>1944</v>
      </c>
      <c r="U1957">
        <v>3</v>
      </c>
      <c r="V1957">
        <v>4</v>
      </c>
      <c r="W1957">
        <v>12</v>
      </c>
      <c r="AA1957">
        <v>1091</v>
      </c>
      <c r="AB1957" t="s">
        <v>16</v>
      </c>
    </row>
    <row r="1958" spans="1:29" hidden="1" x14ac:dyDescent="0.25">
      <c r="A1958" s="21" t="s">
        <v>1</v>
      </c>
      <c r="B1958" s="24" t="s">
        <v>70</v>
      </c>
      <c r="C1958">
        <v>8.9</v>
      </c>
      <c r="D1958">
        <v>10</v>
      </c>
      <c r="E1958" s="28" t="str">
        <f>VLOOKUP(U1958, method!$A$1:$B$15, 2, 0)</f>
        <v>中前</v>
      </c>
      <c r="F1958">
        <v>3</v>
      </c>
      <c r="G1958">
        <v>130</v>
      </c>
      <c r="H1958" s="44">
        <v>1200</v>
      </c>
      <c r="I1958" s="17" t="s">
        <v>448</v>
      </c>
      <c r="J1958">
        <v>1</v>
      </c>
      <c r="K1958">
        <v>10.89</v>
      </c>
      <c r="L1958">
        <v>19</v>
      </c>
      <c r="M1958">
        <v>4</v>
      </c>
      <c r="N1958">
        <v>23</v>
      </c>
      <c r="O1958" s="31" t="s">
        <v>435</v>
      </c>
      <c r="P1958" s="35" t="s">
        <v>455</v>
      </c>
      <c r="Q1958">
        <v>4</v>
      </c>
      <c r="R1958">
        <v>57</v>
      </c>
      <c r="S1958" s="23" t="s">
        <v>72</v>
      </c>
      <c r="T1958">
        <v>7</v>
      </c>
      <c r="U1958">
        <v>7</v>
      </c>
      <c r="V1958">
        <v>8</v>
      </c>
      <c r="W1958">
        <v>10</v>
      </c>
      <c r="AA1958">
        <v>1087</v>
      </c>
      <c r="AB1958" t="s">
        <v>16</v>
      </c>
    </row>
    <row r="1959" spans="1:29" hidden="1" x14ac:dyDescent="0.25">
      <c r="A1959" s="21" t="s">
        <v>1</v>
      </c>
      <c r="B1959" s="24" t="s">
        <v>70</v>
      </c>
      <c r="C1959">
        <v>4.4000000000000004</v>
      </c>
      <c r="D1959" s="33">
        <v>1</v>
      </c>
      <c r="E1959" s="26" t="str">
        <f>VLOOKUP(U1959, method!$A$1:$B$15, 2, 0)</f>
        <v>放頭</v>
      </c>
      <c r="F1959">
        <v>3</v>
      </c>
      <c r="G1959">
        <v>127</v>
      </c>
      <c r="H1959" s="44">
        <v>1200</v>
      </c>
      <c r="I1959" s="18" t="s">
        <v>12</v>
      </c>
      <c r="J1959">
        <v>1</v>
      </c>
      <c r="K1959">
        <v>10.26</v>
      </c>
      <c r="L1959">
        <v>26</v>
      </c>
      <c r="M1959">
        <v>3</v>
      </c>
      <c r="N1959">
        <v>23</v>
      </c>
      <c r="O1959" t="s">
        <v>631</v>
      </c>
      <c r="P1959" s="35" t="s">
        <v>455</v>
      </c>
      <c r="Q1959">
        <v>4</v>
      </c>
      <c r="R1959">
        <v>52</v>
      </c>
      <c r="S1959" s="23" t="s">
        <v>72</v>
      </c>
      <c r="T1959" s="10" t="s">
        <v>613</v>
      </c>
      <c r="U1959">
        <v>1</v>
      </c>
      <c r="V1959">
        <v>1</v>
      </c>
      <c r="W1959">
        <v>1</v>
      </c>
      <c r="AA1959">
        <v>1092</v>
      </c>
      <c r="AB1959" t="s">
        <v>16</v>
      </c>
    </row>
    <row r="1960" spans="1:29" hidden="1" x14ac:dyDescent="0.25">
      <c r="A1960" s="21" t="s">
        <v>1</v>
      </c>
      <c r="B1960" s="24" t="s">
        <v>70</v>
      </c>
      <c r="C1960">
        <v>73</v>
      </c>
      <c r="D1960" s="34">
        <v>4</v>
      </c>
      <c r="E1960" s="27" t="str">
        <f>VLOOKUP(U1960, method!$A$1:$B$15, 2, 0)</f>
        <v>中後</v>
      </c>
      <c r="F1960">
        <v>1</v>
      </c>
      <c r="G1960">
        <v>127</v>
      </c>
      <c r="H1960" s="46">
        <v>1000</v>
      </c>
      <c r="I1960" s="17" t="s">
        <v>448</v>
      </c>
      <c r="J1960">
        <v>0</v>
      </c>
      <c r="K1960">
        <v>56.36</v>
      </c>
      <c r="L1960">
        <v>11</v>
      </c>
      <c r="M1960">
        <v>3</v>
      </c>
      <c r="N1960">
        <v>23</v>
      </c>
      <c r="O1960" t="s">
        <v>532</v>
      </c>
      <c r="P1960" s="35" t="s">
        <v>455</v>
      </c>
      <c r="Q1960">
        <v>4</v>
      </c>
      <c r="R1960">
        <v>52</v>
      </c>
      <c r="S1960" s="23" t="s">
        <v>72</v>
      </c>
      <c r="T1960" t="s">
        <v>536</v>
      </c>
      <c r="U1960">
        <v>8</v>
      </c>
      <c r="V1960">
        <v>10</v>
      </c>
      <c r="W1960">
        <v>4</v>
      </c>
      <c r="AA1960">
        <v>1092</v>
      </c>
      <c r="AB1960" t="s">
        <v>100</v>
      </c>
    </row>
    <row r="1961" spans="1:29" hidden="1" x14ac:dyDescent="0.25">
      <c r="A1961" s="21" t="s">
        <v>1</v>
      </c>
      <c r="B1961" s="25" t="s">
        <v>75</v>
      </c>
      <c r="C1961">
        <v>20</v>
      </c>
      <c r="D1961">
        <v>7</v>
      </c>
      <c r="E1961" s="28" t="str">
        <f>VLOOKUP(U1961, method!$A$1:$B$15, 2, 0)</f>
        <v>中前</v>
      </c>
      <c r="F1961">
        <v>6</v>
      </c>
      <c r="G1961">
        <v>115</v>
      </c>
      <c r="H1961" s="46">
        <v>1400</v>
      </c>
      <c r="I1961" s="15" t="s">
        <v>390</v>
      </c>
      <c r="J1961">
        <v>1</v>
      </c>
      <c r="K1961">
        <v>22.39</v>
      </c>
      <c r="L1961">
        <v>28</v>
      </c>
      <c r="M1961">
        <v>6</v>
      </c>
      <c r="N1961">
        <v>25</v>
      </c>
      <c r="O1961" t="s">
        <v>551</v>
      </c>
      <c r="P1961" s="35" t="s">
        <v>455</v>
      </c>
      <c r="Q1961">
        <v>5</v>
      </c>
      <c r="R1961">
        <v>17</v>
      </c>
      <c r="S1961" s="16" t="s">
        <v>77</v>
      </c>
      <c r="T1961" t="s">
        <v>473</v>
      </c>
      <c r="U1961">
        <v>4</v>
      </c>
      <c r="V1961">
        <v>5</v>
      </c>
      <c r="W1961">
        <v>4</v>
      </c>
      <c r="X1961">
        <v>7</v>
      </c>
      <c r="AA1961">
        <v>1115</v>
      </c>
      <c r="AB1961" t="s">
        <v>30</v>
      </c>
    </row>
    <row r="1962" spans="1:29" hidden="1" x14ac:dyDescent="0.25">
      <c r="A1962" s="21" t="s">
        <v>1</v>
      </c>
      <c r="B1962" s="15" t="s">
        <v>18</v>
      </c>
      <c r="C1962">
        <v>31</v>
      </c>
      <c r="D1962">
        <v>11</v>
      </c>
      <c r="E1962" s="28" t="str">
        <f>VLOOKUP(U1962, method!$A$1:$B$15, 2, 0)</f>
        <v>中前</v>
      </c>
      <c r="F1962">
        <v>7</v>
      </c>
      <c r="G1962">
        <v>117</v>
      </c>
      <c r="H1962" s="44">
        <v>1200</v>
      </c>
      <c r="I1962" s="23" t="s">
        <v>394</v>
      </c>
      <c r="J1962">
        <v>1</v>
      </c>
      <c r="K1962">
        <v>10.88</v>
      </c>
      <c r="L1962">
        <v>21</v>
      </c>
      <c r="M1962">
        <v>5</v>
      </c>
      <c r="N1962">
        <v>25</v>
      </c>
      <c r="O1962" s="31" t="s">
        <v>435</v>
      </c>
      <c r="P1962" s="35" t="s">
        <v>436</v>
      </c>
      <c r="Q1962">
        <v>4</v>
      </c>
      <c r="R1962">
        <v>40</v>
      </c>
      <c r="S1962" s="24" t="s">
        <v>20</v>
      </c>
      <c r="T1962">
        <v>6</v>
      </c>
      <c r="U1962">
        <v>7</v>
      </c>
      <c r="V1962">
        <v>9</v>
      </c>
      <c r="W1962">
        <v>11</v>
      </c>
      <c r="AA1962">
        <v>1125</v>
      </c>
      <c r="AB1962" t="s">
        <v>23</v>
      </c>
    </row>
    <row r="1963" spans="1:29" hidden="1" x14ac:dyDescent="0.25">
      <c r="A1963" s="21" t="s">
        <v>1</v>
      </c>
      <c r="B1963" s="25" t="s">
        <v>75</v>
      </c>
      <c r="C1963">
        <v>16</v>
      </c>
      <c r="D1963">
        <v>11</v>
      </c>
      <c r="E1963" s="28" t="str">
        <f>VLOOKUP(U1963, method!$A$1:$B$15, 2, 0)</f>
        <v>中前</v>
      </c>
      <c r="F1963">
        <v>6</v>
      </c>
      <c r="G1963">
        <v>116</v>
      </c>
      <c r="H1963" s="46">
        <v>1650</v>
      </c>
      <c r="I1963" s="25" t="s">
        <v>26</v>
      </c>
      <c r="J1963">
        <v>1</v>
      </c>
      <c r="K1963">
        <v>40.380000000000003</v>
      </c>
      <c r="L1963">
        <v>9</v>
      </c>
      <c r="M1963">
        <v>4</v>
      </c>
      <c r="N1963">
        <v>25</v>
      </c>
      <c r="O1963" s="31" t="s">
        <v>439</v>
      </c>
      <c r="P1963" s="35" t="s">
        <v>436</v>
      </c>
      <c r="Q1963">
        <v>5</v>
      </c>
      <c r="R1963">
        <v>20</v>
      </c>
      <c r="S1963" s="16" t="s">
        <v>77</v>
      </c>
      <c r="T1963">
        <v>5</v>
      </c>
      <c r="U1963">
        <v>5</v>
      </c>
      <c r="V1963">
        <v>5</v>
      </c>
      <c r="W1963">
        <v>6</v>
      </c>
      <c r="X1963">
        <v>11</v>
      </c>
      <c r="AA1963">
        <v>1119</v>
      </c>
      <c r="AB1963" t="s">
        <v>30</v>
      </c>
    </row>
    <row r="1964" spans="1:29" hidden="1" x14ac:dyDescent="0.25">
      <c r="A1964" s="21" t="s">
        <v>1</v>
      </c>
      <c r="B1964" s="25" t="s">
        <v>75</v>
      </c>
      <c r="C1964" t="s">
        <v>463</v>
      </c>
      <c r="D1964" t="s">
        <v>724</v>
      </c>
      <c r="F1964" t="s">
        <v>463</v>
      </c>
      <c r="G1964">
        <v>115</v>
      </c>
      <c r="H1964" s="46">
        <v>1650</v>
      </c>
      <c r="I1964" s="20" t="s">
        <v>56</v>
      </c>
      <c r="J1964" t="s">
        <v>463</v>
      </c>
      <c r="L1964">
        <v>19</v>
      </c>
      <c r="M1964">
        <v>3</v>
      </c>
      <c r="N1964">
        <v>25</v>
      </c>
      <c r="O1964" s="30" t="s">
        <v>445</v>
      </c>
      <c r="P1964" s="35" t="s">
        <v>436</v>
      </c>
      <c r="Q1964">
        <v>5</v>
      </c>
      <c r="R1964">
        <v>20</v>
      </c>
      <c r="S1964" s="16" t="s">
        <v>77</v>
      </c>
      <c r="T1964" t="s">
        <v>463</v>
      </c>
      <c r="U1964" t="s">
        <v>463</v>
      </c>
      <c r="AA1964" t="s">
        <v>463</v>
      </c>
      <c r="AB1964" t="s">
        <v>463</v>
      </c>
      <c r="AC1964" t="s">
        <v>463</v>
      </c>
    </row>
    <row r="1965" spans="1:29" hidden="1" x14ac:dyDescent="0.25">
      <c r="A1965" s="21" t="s">
        <v>1</v>
      </c>
      <c r="B1965" s="25" t="s">
        <v>75</v>
      </c>
      <c r="C1965">
        <v>6.5</v>
      </c>
      <c r="D1965" s="34">
        <v>4</v>
      </c>
      <c r="E1965" s="26" t="str">
        <f>VLOOKUP(U1965, method!$A$1:$B$15, 2, 0)</f>
        <v>放頭</v>
      </c>
      <c r="F1965">
        <v>8</v>
      </c>
      <c r="G1965">
        <v>115</v>
      </c>
      <c r="H1965" s="46">
        <v>1650</v>
      </c>
      <c r="I1965" s="20" t="s">
        <v>56</v>
      </c>
      <c r="J1965">
        <v>1</v>
      </c>
      <c r="K1965">
        <v>40.869999999999997</v>
      </c>
      <c r="L1965">
        <v>5</v>
      </c>
      <c r="M1965">
        <v>2</v>
      </c>
      <c r="N1965">
        <v>25</v>
      </c>
      <c r="O1965" s="31" t="s">
        <v>439</v>
      </c>
      <c r="P1965" s="35" t="s">
        <v>455</v>
      </c>
      <c r="Q1965">
        <v>5</v>
      </c>
      <c r="R1965">
        <v>20</v>
      </c>
      <c r="S1965" s="16" t="s">
        <v>77</v>
      </c>
      <c r="T1965" s="10" t="s">
        <v>597</v>
      </c>
      <c r="U1965">
        <v>2</v>
      </c>
      <c r="V1965">
        <v>3</v>
      </c>
      <c r="W1965">
        <v>6</v>
      </c>
      <c r="X1965">
        <v>4</v>
      </c>
      <c r="AA1965">
        <v>1137</v>
      </c>
      <c r="AB1965" t="s">
        <v>1948</v>
      </c>
    </row>
    <row r="1966" spans="1:29" hidden="1" x14ac:dyDescent="0.25">
      <c r="A1966" s="21" t="s">
        <v>1</v>
      </c>
      <c r="B1966" s="25" t="s">
        <v>75</v>
      </c>
      <c r="C1966">
        <v>16</v>
      </c>
      <c r="D1966" s="34">
        <v>5</v>
      </c>
      <c r="E1966" s="27" t="str">
        <f>VLOOKUP(U1966, method!$A$1:$B$15, 2, 0)</f>
        <v>中後</v>
      </c>
      <c r="F1966">
        <v>11</v>
      </c>
      <c r="G1966">
        <v>117</v>
      </c>
      <c r="H1966" s="46">
        <v>1800</v>
      </c>
      <c r="I1966" s="25" t="s">
        <v>120</v>
      </c>
      <c r="J1966">
        <v>1</v>
      </c>
      <c r="K1966">
        <v>50.41</v>
      </c>
      <c r="L1966">
        <v>18</v>
      </c>
      <c r="M1966">
        <v>12</v>
      </c>
      <c r="N1966">
        <v>24</v>
      </c>
      <c r="O1966" t="s">
        <v>511</v>
      </c>
      <c r="P1966" s="35" t="s">
        <v>455</v>
      </c>
      <c r="Q1966">
        <v>5</v>
      </c>
      <c r="R1966">
        <v>22</v>
      </c>
      <c r="S1966" s="16" t="s">
        <v>77</v>
      </c>
      <c r="T1966" t="s">
        <v>637</v>
      </c>
      <c r="U1966">
        <v>10</v>
      </c>
      <c r="V1966">
        <v>9</v>
      </c>
      <c r="W1966">
        <v>10</v>
      </c>
      <c r="X1966">
        <v>9</v>
      </c>
      <c r="Y1966">
        <v>5</v>
      </c>
      <c r="AA1966">
        <v>1132</v>
      </c>
      <c r="AB1966" t="s">
        <v>1950</v>
      </c>
    </row>
    <row r="1967" spans="1:29" hidden="1" x14ac:dyDescent="0.25">
      <c r="A1967" s="21" t="s">
        <v>1</v>
      </c>
      <c r="B1967" s="25" t="s">
        <v>75</v>
      </c>
      <c r="C1967">
        <v>19</v>
      </c>
      <c r="D1967">
        <v>7</v>
      </c>
      <c r="E1967" s="28" t="str">
        <f>VLOOKUP(U1967, method!$A$1:$B$15, 2, 0)</f>
        <v>中前</v>
      </c>
      <c r="F1967">
        <v>3</v>
      </c>
      <c r="G1967">
        <v>119</v>
      </c>
      <c r="H1967" s="46">
        <v>1650</v>
      </c>
      <c r="I1967" s="18" t="s">
        <v>407</v>
      </c>
      <c r="J1967">
        <v>1</v>
      </c>
      <c r="K1967">
        <v>41.57</v>
      </c>
      <c r="L1967">
        <v>4</v>
      </c>
      <c r="M1967">
        <v>12</v>
      </c>
      <c r="N1967">
        <v>24</v>
      </c>
      <c r="O1967" s="31" t="s">
        <v>439</v>
      </c>
      <c r="P1967" s="35" t="s">
        <v>455</v>
      </c>
      <c r="Q1967">
        <v>5</v>
      </c>
      <c r="R1967">
        <v>24</v>
      </c>
      <c r="S1967" s="16" t="s">
        <v>77</v>
      </c>
      <c r="T1967" t="s">
        <v>637</v>
      </c>
      <c r="U1967">
        <v>5</v>
      </c>
      <c r="V1967">
        <v>5</v>
      </c>
      <c r="W1967">
        <v>5</v>
      </c>
      <c r="X1967">
        <v>7</v>
      </c>
      <c r="AA1967">
        <v>1132</v>
      </c>
      <c r="AB1967" t="s">
        <v>30</v>
      </c>
    </row>
    <row r="1968" spans="1:29" hidden="1" x14ac:dyDescent="0.25">
      <c r="A1968" s="21" t="s">
        <v>1</v>
      </c>
      <c r="B1968" s="25" t="s">
        <v>75</v>
      </c>
      <c r="C1968">
        <v>6.8</v>
      </c>
      <c r="D1968">
        <v>9</v>
      </c>
      <c r="E1968" s="26" t="str">
        <f>VLOOKUP(U1968, method!$A$1:$B$15, 2, 0)</f>
        <v>放頭</v>
      </c>
      <c r="F1968">
        <v>4</v>
      </c>
      <c r="G1968">
        <v>121</v>
      </c>
      <c r="H1968" s="46">
        <v>1650</v>
      </c>
      <c r="I1968" s="16" t="s">
        <v>71</v>
      </c>
      <c r="J1968">
        <v>1</v>
      </c>
      <c r="K1968">
        <v>41.61</v>
      </c>
      <c r="L1968">
        <v>20</v>
      </c>
      <c r="M1968">
        <v>11</v>
      </c>
      <c r="N1968">
        <v>24</v>
      </c>
      <c r="O1968" s="31" t="s">
        <v>435</v>
      </c>
      <c r="P1968" s="36" t="s">
        <v>440</v>
      </c>
      <c r="Q1968">
        <v>5</v>
      </c>
      <c r="R1968">
        <v>26</v>
      </c>
      <c r="S1968" s="16" t="s">
        <v>77</v>
      </c>
      <c r="T1968">
        <v>7</v>
      </c>
      <c r="U1968">
        <v>3</v>
      </c>
      <c r="V1968">
        <v>2</v>
      </c>
      <c r="W1968">
        <v>2</v>
      </c>
      <c r="X1968">
        <v>9</v>
      </c>
      <c r="AA1968">
        <v>1122</v>
      </c>
      <c r="AB1968" t="s">
        <v>30</v>
      </c>
    </row>
    <row r="1969" spans="1:28" hidden="1" x14ac:dyDescent="0.25">
      <c r="A1969" s="21" t="s">
        <v>1</v>
      </c>
      <c r="B1969" s="25" t="s">
        <v>75</v>
      </c>
      <c r="C1969">
        <v>8.8000000000000007</v>
      </c>
      <c r="D1969">
        <v>6</v>
      </c>
      <c r="E1969" s="27" t="str">
        <f>VLOOKUP(U1969, method!$A$1:$B$15, 2, 0)</f>
        <v>中後</v>
      </c>
      <c r="F1969">
        <v>5</v>
      </c>
      <c r="G1969">
        <v>121</v>
      </c>
      <c r="H1969" s="46">
        <v>1650</v>
      </c>
      <c r="I1969" s="17" t="s">
        <v>448</v>
      </c>
      <c r="J1969">
        <v>1</v>
      </c>
      <c r="K1969">
        <v>39.950000000000003</v>
      </c>
      <c r="L1969">
        <v>9</v>
      </c>
      <c r="M1969">
        <v>11</v>
      </c>
      <c r="N1969">
        <v>24</v>
      </c>
      <c r="O1969" t="s">
        <v>511</v>
      </c>
      <c r="P1969" s="35" t="s">
        <v>455</v>
      </c>
      <c r="Q1969">
        <v>5</v>
      </c>
      <c r="R1969">
        <v>28</v>
      </c>
      <c r="S1969" s="16" t="s">
        <v>77</v>
      </c>
      <c r="T1969" t="s">
        <v>508</v>
      </c>
      <c r="U1969">
        <v>8</v>
      </c>
      <c r="V1969">
        <v>7</v>
      </c>
      <c r="W1969">
        <v>5</v>
      </c>
      <c r="X1969">
        <v>6</v>
      </c>
      <c r="AA1969">
        <v>1137</v>
      </c>
      <c r="AB1969" t="s">
        <v>30</v>
      </c>
    </row>
    <row r="1970" spans="1:28" hidden="1" x14ac:dyDescent="0.25">
      <c r="A1970" s="21" t="s">
        <v>1</v>
      </c>
      <c r="B1970" s="25" t="s">
        <v>75</v>
      </c>
      <c r="C1970">
        <v>23</v>
      </c>
      <c r="D1970">
        <v>10</v>
      </c>
      <c r="E1970" s="29" t="str">
        <f>VLOOKUP(U1970, method!$A$1:$B$15, 2, 0)</f>
        <v>留後</v>
      </c>
      <c r="F1970">
        <v>12</v>
      </c>
      <c r="G1970">
        <v>126</v>
      </c>
      <c r="H1970" s="46">
        <v>1650</v>
      </c>
      <c r="I1970" s="24" t="s">
        <v>146</v>
      </c>
      <c r="J1970">
        <v>1</v>
      </c>
      <c r="K1970">
        <v>42.25</v>
      </c>
      <c r="L1970">
        <v>12</v>
      </c>
      <c r="M1970">
        <v>6</v>
      </c>
      <c r="N1970">
        <v>24</v>
      </c>
      <c r="O1970" s="30" t="s">
        <v>445</v>
      </c>
      <c r="P1970" s="35" t="s">
        <v>455</v>
      </c>
      <c r="Q1970">
        <v>5</v>
      </c>
      <c r="R1970">
        <v>31</v>
      </c>
      <c r="S1970" s="16" t="s">
        <v>77</v>
      </c>
      <c r="T1970">
        <v>11</v>
      </c>
      <c r="U1970">
        <v>11</v>
      </c>
      <c r="V1970">
        <v>11</v>
      </c>
      <c r="W1970">
        <v>11</v>
      </c>
      <c r="X1970">
        <v>10</v>
      </c>
      <c r="AA1970">
        <v>1111</v>
      </c>
      <c r="AB1970" t="s">
        <v>30</v>
      </c>
    </row>
    <row r="1971" spans="1:28" hidden="1" x14ac:dyDescent="0.25">
      <c r="A1971" s="21" t="s">
        <v>1</v>
      </c>
      <c r="B1971" s="25" t="s">
        <v>75</v>
      </c>
      <c r="C1971">
        <v>9.9</v>
      </c>
      <c r="D1971">
        <v>7</v>
      </c>
      <c r="E1971" s="27" t="str">
        <f>VLOOKUP(U1971, method!$A$1:$B$15, 2, 0)</f>
        <v>中後</v>
      </c>
      <c r="F1971">
        <v>14</v>
      </c>
      <c r="G1971">
        <v>118</v>
      </c>
      <c r="H1971" s="46">
        <v>1650</v>
      </c>
      <c r="I1971" s="15" t="s">
        <v>441</v>
      </c>
      <c r="J1971">
        <v>1</v>
      </c>
      <c r="K1971">
        <v>40.61</v>
      </c>
      <c r="L1971">
        <v>20</v>
      </c>
      <c r="M1971">
        <v>4</v>
      </c>
      <c r="N1971">
        <v>24</v>
      </c>
      <c r="O1971" t="s">
        <v>511</v>
      </c>
      <c r="P1971" s="35" t="s">
        <v>455</v>
      </c>
      <c r="Q1971">
        <v>5</v>
      </c>
      <c r="R1971">
        <v>33</v>
      </c>
      <c r="S1971" s="16" t="s">
        <v>77</v>
      </c>
      <c r="T1971">
        <v>8</v>
      </c>
      <c r="U1971">
        <v>8</v>
      </c>
      <c r="V1971">
        <v>9</v>
      </c>
      <c r="W1971">
        <v>9</v>
      </c>
      <c r="X1971">
        <v>7</v>
      </c>
      <c r="AA1971">
        <v>1101</v>
      </c>
      <c r="AB1971" t="s">
        <v>30</v>
      </c>
    </row>
    <row r="1972" spans="1:28" hidden="1" x14ac:dyDescent="0.25">
      <c r="A1972" s="21" t="s">
        <v>1</v>
      </c>
      <c r="B1972" s="25" t="s">
        <v>75</v>
      </c>
      <c r="C1972">
        <v>10</v>
      </c>
      <c r="D1972" s="33">
        <v>3</v>
      </c>
      <c r="E1972" s="28" t="str">
        <f>VLOOKUP(U1972, method!$A$1:$B$15, 2, 0)</f>
        <v>中前</v>
      </c>
      <c r="F1972">
        <v>3</v>
      </c>
      <c r="G1972">
        <v>119</v>
      </c>
      <c r="H1972" s="46">
        <v>1800</v>
      </c>
      <c r="I1972" s="15" t="s">
        <v>441</v>
      </c>
      <c r="J1972">
        <v>1</v>
      </c>
      <c r="K1972">
        <v>50.08</v>
      </c>
      <c r="L1972">
        <v>3</v>
      </c>
      <c r="M1972">
        <v>4</v>
      </c>
      <c r="N1972">
        <v>24</v>
      </c>
      <c r="O1972" t="s">
        <v>511</v>
      </c>
      <c r="P1972" s="35" t="s">
        <v>455</v>
      </c>
      <c r="Q1972">
        <v>5</v>
      </c>
      <c r="R1972">
        <v>34</v>
      </c>
      <c r="S1972" s="16" t="s">
        <v>77</v>
      </c>
      <c r="T1972" t="s">
        <v>519</v>
      </c>
      <c r="U1972">
        <v>5</v>
      </c>
      <c r="V1972">
        <v>4</v>
      </c>
      <c r="W1972">
        <v>4</v>
      </c>
      <c r="X1972">
        <v>7</v>
      </c>
      <c r="Y1972">
        <v>3</v>
      </c>
      <c r="AA1972">
        <v>1102</v>
      </c>
      <c r="AB1972" t="s">
        <v>30</v>
      </c>
    </row>
    <row r="1973" spans="1:28" hidden="1" x14ac:dyDescent="0.25">
      <c r="A1973" s="21" t="s">
        <v>1</v>
      </c>
      <c r="B1973" s="25" t="s">
        <v>75</v>
      </c>
      <c r="C1973">
        <v>9.9</v>
      </c>
      <c r="D1973">
        <v>8</v>
      </c>
      <c r="E1973" s="26" t="str">
        <f>VLOOKUP(U1973, method!$A$1:$B$15, 2, 0)</f>
        <v>放頭</v>
      </c>
      <c r="F1973">
        <v>10</v>
      </c>
      <c r="G1973">
        <v>126</v>
      </c>
      <c r="H1973" s="46">
        <v>1650</v>
      </c>
      <c r="I1973" s="17" t="s">
        <v>512</v>
      </c>
      <c r="J1973">
        <v>1</v>
      </c>
      <c r="K1973">
        <v>42.18</v>
      </c>
      <c r="L1973">
        <v>13</v>
      </c>
      <c r="M1973">
        <v>3</v>
      </c>
      <c r="N1973">
        <v>24</v>
      </c>
      <c r="O1973" s="31" t="s">
        <v>435</v>
      </c>
      <c r="P1973" s="35" t="s">
        <v>455</v>
      </c>
      <c r="Q1973">
        <v>5</v>
      </c>
      <c r="R1973">
        <v>36</v>
      </c>
      <c r="S1973" s="16" t="s">
        <v>77</v>
      </c>
      <c r="T1973">
        <v>6</v>
      </c>
      <c r="U1973">
        <v>2</v>
      </c>
      <c r="V1973">
        <v>2</v>
      </c>
      <c r="W1973">
        <v>2</v>
      </c>
      <c r="X1973">
        <v>8</v>
      </c>
      <c r="AA1973">
        <v>1132</v>
      </c>
      <c r="AB1973" t="s">
        <v>30</v>
      </c>
    </row>
    <row r="1974" spans="1:28" hidden="1" x14ac:dyDescent="0.25">
      <c r="A1974" s="21" t="s">
        <v>1</v>
      </c>
      <c r="B1974" s="25" t="s">
        <v>75</v>
      </c>
      <c r="C1974">
        <v>5.7</v>
      </c>
      <c r="D1974">
        <v>8</v>
      </c>
      <c r="E1974" s="27" t="str">
        <f>VLOOKUP(U1974, method!$A$1:$B$15, 2, 0)</f>
        <v>中後</v>
      </c>
      <c r="F1974">
        <v>1</v>
      </c>
      <c r="G1974">
        <v>133</v>
      </c>
      <c r="H1974" s="46">
        <v>1600</v>
      </c>
      <c r="I1974" s="22" t="s">
        <v>33</v>
      </c>
      <c r="J1974">
        <v>1</v>
      </c>
      <c r="K1974">
        <v>36.57</v>
      </c>
      <c r="L1974">
        <v>25</v>
      </c>
      <c r="M1974">
        <v>2</v>
      </c>
      <c r="N1974">
        <v>24</v>
      </c>
      <c r="O1974" t="s">
        <v>491</v>
      </c>
      <c r="P1974" s="35" t="s">
        <v>455</v>
      </c>
      <c r="Q1974">
        <v>5</v>
      </c>
      <c r="R1974">
        <v>38</v>
      </c>
      <c r="S1974" s="16" t="s">
        <v>77</v>
      </c>
      <c r="T1974" t="s">
        <v>529</v>
      </c>
      <c r="U1974">
        <v>10</v>
      </c>
      <c r="V1974">
        <v>9</v>
      </c>
      <c r="W1974">
        <v>9</v>
      </c>
      <c r="X1974">
        <v>8</v>
      </c>
      <c r="AA1974">
        <v>1137</v>
      </c>
      <c r="AB1974" t="s">
        <v>30</v>
      </c>
    </row>
    <row r="1975" spans="1:28" hidden="1" x14ac:dyDescent="0.25">
      <c r="A1975" s="21" t="s">
        <v>1</v>
      </c>
      <c r="B1975" s="25" t="s">
        <v>75</v>
      </c>
      <c r="C1975">
        <v>2.6</v>
      </c>
      <c r="D1975" s="33">
        <v>3</v>
      </c>
      <c r="E1975" s="28" t="str">
        <f>VLOOKUP(U1975, method!$A$1:$B$15, 2, 0)</f>
        <v>中前</v>
      </c>
      <c r="F1975">
        <v>1</v>
      </c>
      <c r="G1975">
        <v>135</v>
      </c>
      <c r="H1975" s="46">
        <v>1650</v>
      </c>
      <c r="I1975" s="20" t="s">
        <v>56</v>
      </c>
      <c r="J1975">
        <v>1</v>
      </c>
      <c r="K1975">
        <v>42.17</v>
      </c>
      <c r="L1975">
        <v>7</v>
      </c>
      <c r="M1975">
        <v>2</v>
      </c>
      <c r="N1975">
        <v>24</v>
      </c>
      <c r="O1975" s="30" t="s">
        <v>445</v>
      </c>
      <c r="P1975" s="35" t="s">
        <v>455</v>
      </c>
      <c r="Q1975">
        <v>5</v>
      </c>
      <c r="R1975">
        <v>39</v>
      </c>
      <c r="S1975" s="16" t="s">
        <v>77</v>
      </c>
      <c r="T1975" t="s">
        <v>456</v>
      </c>
      <c r="U1975">
        <v>4</v>
      </c>
      <c r="V1975">
        <v>4</v>
      </c>
      <c r="W1975">
        <v>3</v>
      </c>
      <c r="X1975">
        <v>3</v>
      </c>
      <c r="AA1975">
        <v>1114</v>
      </c>
      <c r="AB1975" t="s">
        <v>30</v>
      </c>
    </row>
    <row r="1976" spans="1:28" hidden="1" x14ac:dyDescent="0.25">
      <c r="A1976" s="21" t="s">
        <v>1</v>
      </c>
      <c r="B1976" s="25" t="s">
        <v>75</v>
      </c>
      <c r="C1976">
        <v>11</v>
      </c>
      <c r="D1976">
        <v>6</v>
      </c>
      <c r="E1976" s="28" t="str">
        <f>VLOOKUP(U1976, method!$A$1:$B$15, 2, 0)</f>
        <v>中前</v>
      </c>
      <c r="F1976">
        <v>11</v>
      </c>
      <c r="G1976">
        <v>114</v>
      </c>
      <c r="H1976" s="46">
        <v>1650</v>
      </c>
      <c r="I1976" s="17" t="s">
        <v>512</v>
      </c>
      <c r="J1976">
        <v>1</v>
      </c>
      <c r="K1976">
        <v>41.01</v>
      </c>
      <c r="L1976">
        <v>17</v>
      </c>
      <c r="M1976">
        <v>1</v>
      </c>
      <c r="N1976">
        <v>24</v>
      </c>
      <c r="O1976" s="31" t="s">
        <v>435</v>
      </c>
      <c r="P1976" s="35" t="s">
        <v>455</v>
      </c>
      <c r="Q1976">
        <v>4</v>
      </c>
      <c r="R1976">
        <v>41</v>
      </c>
      <c r="S1976" s="16" t="s">
        <v>77</v>
      </c>
      <c r="T1976" t="s">
        <v>456</v>
      </c>
      <c r="U1976">
        <v>5</v>
      </c>
      <c r="V1976">
        <v>5</v>
      </c>
      <c r="W1976">
        <v>5</v>
      </c>
      <c r="X1976">
        <v>6</v>
      </c>
      <c r="AA1976">
        <v>1134</v>
      </c>
      <c r="AB1976" t="s">
        <v>30</v>
      </c>
    </row>
    <row r="1977" spans="1:28" hidden="1" x14ac:dyDescent="0.25">
      <c r="A1977" s="21" t="s">
        <v>1</v>
      </c>
      <c r="B1977" s="25" t="s">
        <v>75</v>
      </c>
      <c r="C1977">
        <v>21</v>
      </c>
      <c r="D1977" s="34">
        <v>5</v>
      </c>
      <c r="E1977" s="26" t="str">
        <f>VLOOKUP(U1977, method!$A$1:$B$15, 2, 0)</f>
        <v>放頭</v>
      </c>
      <c r="F1977">
        <v>11</v>
      </c>
      <c r="G1977">
        <v>115</v>
      </c>
      <c r="H1977" s="46">
        <v>1650</v>
      </c>
      <c r="I1977" s="17" t="s">
        <v>512</v>
      </c>
      <c r="J1977">
        <v>1</v>
      </c>
      <c r="K1977">
        <v>41.72</v>
      </c>
      <c r="L1977">
        <v>4</v>
      </c>
      <c r="M1977">
        <v>1</v>
      </c>
      <c r="N1977">
        <v>24</v>
      </c>
      <c r="O1977" s="31" t="s">
        <v>439</v>
      </c>
      <c r="P1977" s="35" t="s">
        <v>455</v>
      </c>
      <c r="Q1977">
        <v>4</v>
      </c>
      <c r="R1977">
        <v>41</v>
      </c>
      <c r="S1977" s="16" t="s">
        <v>77</v>
      </c>
      <c r="T1977" s="10" t="s">
        <v>526</v>
      </c>
      <c r="U1977">
        <v>1</v>
      </c>
      <c r="V1977">
        <v>2</v>
      </c>
      <c r="W1977">
        <v>2</v>
      </c>
      <c r="X1977">
        <v>5</v>
      </c>
      <c r="AA1977">
        <v>1122</v>
      </c>
      <c r="AB1977" t="s">
        <v>30</v>
      </c>
    </row>
    <row r="1978" spans="1:28" hidden="1" x14ac:dyDescent="0.25">
      <c r="A1978" s="21" t="s">
        <v>1</v>
      </c>
      <c r="B1978" s="25" t="s">
        <v>75</v>
      </c>
      <c r="C1978">
        <v>39</v>
      </c>
      <c r="D1978">
        <v>11</v>
      </c>
      <c r="E1978" s="26" t="str">
        <f>VLOOKUP(U1978, method!$A$1:$B$15, 2, 0)</f>
        <v>放頭</v>
      </c>
      <c r="F1978">
        <v>14</v>
      </c>
      <c r="G1978">
        <v>118</v>
      </c>
      <c r="H1978" s="46">
        <v>1600</v>
      </c>
      <c r="I1978" s="24" t="s">
        <v>146</v>
      </c>
      <c r="J1978">
        <v>1</v>
      </c>
      <c r="K1978">
        <v>36.68</v>
      </c>
      <c r="L1978">
        <v>17</v>
      </c>
      <c r="M1978">
        <v>12</v>
      </c>
      <c r="N1978">
        <v>23</v>
      </c>
      <c r="O1978" t="s">
        <v>551</v>
      </c>
      <c r="P1978" s="35" t="s">
        <v>455</v>
      </c>
      <c r="Q1978">
        <v>4</v>
      </c>
      <c r="R1978">
        <v>43</v>
      </c>
      <c r="S1978" s="16" t="s">
        <v>77</v>
      </c>
      <c r="T1978">
        <v>9</v>
      </c>
      <c r="U1978">
        <v>2</v>
      </c>
      <c r="V1978">
        <v>2</v>
      </c>
      <c r="W1978">
        <v>2</v>
      </c>
      <c r="X1978">
        <v>11</v>
      </c>
      <c r="AA1978">
        <v>1130</v>
      </c>
      <c r="AB1978" t="s">
        <v>30</v>
      </c>
    </row>
    <row r="1979" spans="1:28" hidden="1" x14ac:dyDescent="0.25">
      <c r="A1979" s="21" t="s">
        <v>1</v>
      </c>
      <c r="B1979" s="25" t="s">
        <v>75</v>
      </c>
      <c r="C1979">
        <v>31</v>
      </c>
      <c r="D1979" s="34">
        <v>4</v>
      </c>
      <c r="E1979" s="27" t="str">
        <f>VLOOKUP(U1979, method!$A$1:$B$15, 2, 0)</f>
        <v>中後</v>
      </c>
      <c r="F1979">
        <v>7</v>
      </c>
      <c r="G1979">
        <v>119</v>
      </c>
      <c r="H1979" s="46">
        <v>1650</v>
      </c>
      <c r="I1979" s="18" t="s">
        <v>413</v>
      </c>
      <c r="J1979">
        <v>1</v>
      </c>
      <c r="K1979">
        <v>41.73</v>
      </c>
      <c r="L1979">
        <v>6</v>
      </c>
      <c r="M1979">
        <v>12</v>
      </c>
      <c r="N1979">
        <v>23</v>
      </c>
      <c r="O1979" s="31" t="s">
        <v>439</v>
      </c>
      <c r="P1979" s="35" t="s">
        <v>455</v>
      </c>
      <c r="Q1979">
        <v>4</v>
      </c>
      <c r="R1979">
        <v>44</v>
      </c>
      <c r="S1979" s="16" t="s">
        <v>77</v>
      </c>
      <c r="T1979" s="10" t="s">
        <v>498</v>
      </c>
      <c r="U1979">
        <v>8</v>
      </c>
      <c r="V1979">
        <v>8</v>
      </c>
      <c r="W1979">
        <v>8</v>
      </c>
      <c r="X1979">
        <v>4</v>
      </c>
      <c r="AA1979">
        <v>1122</v>
      </c>
      <c r="AB1979" t="s">
        <v>30</v>
      </c>
    </row>
    <row r="1980" spans="1:28" hidden="1" x14ac:dyDescent="0.25">
      <c r="A1980" s="21" t="s">
        <v>1</v>
      </c>
      <c r="B1980" s="25" t="s">
        <v>75</v>
      </c>
      <c r="C1980">
        <v>23</v>
      </c>
      <c r="D1980" s="34">
        <v>4</v>
      </c>
      <c r="E1980" s="28" t="str">
        <f>VLOOKUP(U1980, method!$A$1:$B$15, 2, 0)</f>
        <v>中前</v>
      </c>
      <c r="F1980">
        <v>13</v>
      </c>
      <c r="G1980">
        <v>122</v>
      </c>
      <c r="H1980" s="46">
        <v>1600</v>
      </c>
      <c r="I1980" s="16" t="s">
        <v>71</v>
      </c>
      <c r="J1980">
        <v>1</v>
      </c>
      <c r="K1980">
        <v>35.909999999999997</v>
      </c>
      <c r="L1980">
        <v>11</v>
      </c>
      <c r="M1980">
        <v>11</v>
      </c>
      <c r="N1980">
        <v>23</v>
      </c>
      <c r="O1980" t="s">
        <v>491</v>
      </c>
      <c r="P1980" s="35" t="s">
        <v>455</v>
      </c>
      <c r="Q1980">
        <v>4</v>
      </c>
      <c r="R1980">
        <v>44</v>
      </c>
      <c r="S1980" s="16" t="s">
        <v>77</v>
      </c>
      <c r="T1980" s="10" t="s">
        <v>498</v>
      </c>
      <c r="U1980">
        <v>6</v>
      </c>
      <c r="V1980">
        <v>3</v>
      </c>
      <c r="W1980">
        <v>2</v>
      </c>
      <c r="X1980">
        <v>4</v>
      </c>
      <c r="AA1980">
        <v>1127</v>
      </c>
      <c r="AB1980" t="s">
        <v>30</v>
      </c>
    </row>
    <row r="1981" spans="1:28" hidden="1" x14ac:dyDescent="0.25">
      <c r="A1981" s="21" t="s">
        <v>1</v>
      </c>
      <c r="B1981" s="25" t="s">
        <v>75</v>
      </c>
      <c r="C1981">
        <v>23</v>
      </c>
      <c r="D1981">
        <v>10</v>
      </c>
      <c r="E1981" s="27" t="str">
        <f>VLOOKUP(U1981, method!$A$1:$B$15, 2, 0)</f>
        <v>中後</v>
      </c>
      <c r="F1981">
        <v>11</v>
      </c>
      <c r="G1981">
        <v>119</v>
      </c>
      <c r="H1981" s="46">
        <v>1650</v>
      </c>
      <c r="I1981" s="15" t="s">
        <v>391</v>
      </c>
      <c r="J1981">
        <v>1</v>
      </c>
      <c r="K1981">
        <v>41.46</v>
      </c>
      <c r="L1981">
        <v>11</v>
      </c>
      <c r="M1981">
        <v>10</v>
      </c>
      <c r="N1981">
        <v>23</v>
      </c>
      <c r="O1981" s="31" t="s">
        <v>439</v>
      </c>
      <c r="P1981" s="35" t="s">
        <v>455</v>
      </c>
      <c r="Q1981">
        <v>4</v>
      </c>
      <c r="R1981">
        <v>44</v>
      </c>
      <c r="S1981" s="16" t="s">
        <v>77</v>
      </c>
      <c r="T1981" t="s">
        <v>548</v>
      </c>
      <c r="U1981">
        <v>10</v>
      </c>
      <c r="V1981">
        <v>12</v>
      </c>
      <c r="W1981">
        <v>12</v>
      </c>
      <c r="X1981">
        <v>10</v>
      </c>
      <c r="AA1981">
        <v>1132</v>
      </c>
      <c r="AB1981" t="s">
        <v>30</v>
      </c>
    </row>
    <row r="1982" spans="1:28" hidden="1" x14ac:dyDescent="0.25">
      <c r="A1982" s="21" t="s">
        <v>1</v>
      </c>
      <c r="B1982" s="25" t="s">
        <v>75</v>
      </c>
      <c r="C1982">
        <v>1.6</v>
      </c>
      <c r="D1982" s="33">
        <v>1</v>
      </c>
      <c r="E1982" s="28" t="str">
        <f>VLOOKUP(U1982, method!$A$1:$B$15, 2, 0)</f>
        <v>中前</v>
      </c>
      <c r="F1982">
        <v>1</v>
      </c>
      <c r="G1982">
        <v>135</v>
      </c>
      <c r="H1982" s="46">
        <v>1650</v>
      </c>
      <c r="I1982" s="22" t="s">
        <v>33</v>
      </c>
      <c r="J1982">
        <v>1</v>
      </c>
      <c r="K1982">
        <v>40.76</v>
      </c>
      <c r="L1982">
        <v>27</v>
      </c>
      <c r="M1982">
        <v>9</v>
      </c>
      <c r="N1982">
        <v>23</v>
      </c>
      <c r="O1982" s="31" t="s">
        <v>435</v>
      </c>
      <c r="P1982" s="35" t="s">
        <v>455</v>
      </c>
      <c r="Q1982">
        <v>5</v>
      </c>
      <c r="R1982">
        <v>39</v>
      </c>
      <c r="S1982" s="16" t="s">
        <v>77</v>
      </c>
      <c r="T1982" s="10" t="s">
        <v>613</v>
      </c>
      <c r="U1982">
        <v>5</v>
      </c>
      <c r="V1982">
        <v>5</v>
      </c>
      <c r="W1982">
        <v>5</v>
      </c>
      <c r="X1982">
        <v>1</v>
      </c>
      <c r="AA1982">
        <v>1132</v>
      </c>
      <c r="AB1982" t="s">
        <v>30</v>
      </c>
    </row>
    <row r="1983" spans="1:28" hidden="1" x14ac:dyDescent="0.25">
      <c r="A1983" s="21" t="s">
        <v>1</v>
      </c>
      <c r="B1983" s="25" t="s">
        <v>75</v>
      </c>
      <c r="C1983">
        <v>13</v>
      </c>
      <c r="D1983" s="34">
        <v>4</v>
      </c>
      <c r="E1983" s="28" t="str">
        <f>VLOOKUP(U1983, method!$A$1:$B$15, 2, 0)</f>
        <v>中前</v>
      </c>
      <c r="F1983">
        <v>6</v>
      </c>
      <c r="G1983">
        <v>117</v>
      </c>
      <c r="H1983" s="46">
        <v>1650</v>
      </c>
      <c r="I1983" s="20" t="s">
        <v>817</v>
      </c>
      <c r="J1983">
        <v>1</v>
      </c>
      <c r="K1983">
        <v>40.65</v>
      </c>
      <c r="L1983">
        <v>6</v>
      </c>
      <c r="M1983">
        <v>7</v>
      </c>
      <c r="N1983">
        <v>23</v>
      </c>
      <c r="O1983" s="31" t="s">
        <v>439</v>
      </c>
      <c r="P1983" s="35" t="s">
        <v>455</v>
      </c>
      <c r="Q1983">
        <v>4</v>
      </c>
      <c r="R1983">
        <v>42</v>
      </c>
      <c r="S1983" s="16" t="s">
        <v>77</v>
      </c>
      <c r="T1983">
        <v>3</v>
      </c>
      <c r="U1983">
        <v>7</v>
      </c>
      <c r="V1983">
        <v>6</v>
      </c>
      <c r="W1983">
        <v>7</v>
      </c>
      <c r="X1983">
        <v>4</v>
      </c>
      <c r="AA1983">
        <v>1103</v>
      </c>
      <c r="AB1983" t="s">
        <v>30</v>
      </c>
    </row>
    <row r="1984" spans="1:28" hidden="1" x14ac:dyDescent="0.25">
      <c r="A1984" s="21" t="s">
        <v>1</v>
      </c>
      <c r="B1984" s="25" t="s">
        <v>75</v>
      </c>
      <c r="C1984">
        <v>5.8</v>
      </c>
      <c r="D1984">
        <v>11</v>
      </c>
      <c r="E1984" s="28" t="str">
        <f>VLOOKUP(U1984, method!$A$1:$B$15, 2, 0)</f>
        <v>中前</v>
      </c>
      <c r="F1984">
        <v>8</v>
      </c>
      <c r="G1984">
        <v>117</v>
      </c>
      <c r="H1984" s="46">
        <v>1600</v>
      </c>
      <c r="I1984" s="18" t="s">
        <v>201</v>
      </c>
      <c r="J1984">
        <v>1</v>
      </c>
      <c r="K1984">
        <v>36.76</v>
      </c>
      <c r="L1984">
        <v>21</v>
      </c>
      <c r="M1984">
        <v>5</v>
      </c>
      <c r="N1984">
        <v>23</v>
      </c>
      <c r="O1984" t="s">
        <v>631</v>
      </c>
      <c r="P1984" s="35" t="s">
        <v>455</v>
      </c>
      <c r="Q1984">
        <v>4</v>
      </c>
      <c r="R1984">
        <v>42</v>
      </c>
      <c r="S1984" s="16" t="s">
        <v>77</v>
      </c>
      <c r="T1984" t="s">
        <v>461</v>
      </c>
      <c r="U1984">
        <v>4</v>
      </c>
      <c r="V1984">
        <v>3</v>
      </c>
      <c r="W1984">
        <v>2</v>
      </c>
      <c r="X1984">
        <v>11</v>
      </c>
      <c r="AA1984">
        <v>1094</v>
      </c>
      <c r="AB1984" t="s">
        <v>30</v>
      </c>
    </row>
    <row r="1985" spans="1:28" hidden="1" x14ac:dyDescent="0.25">
      <c r="A1985" s="21" t="s">
        <v>1</v>
      </c>
      <c r="B1985" s="25" t="s">
        <v>75</v>
      </c>
      <c r="C1985">
        <v>6.9</v>
      </c>
      <c r="D1985" s="33">
        <v>2</v>
      </c>
      <c r="E1985" s="26" t="str">
        <f>VLOOKUP(U1985, method!$A$1:$B$15, 2, 0)</f>
        <v>放頭</v>
      </c>
      <c r="F1985">
        <v>4</v>
      </c>
      <c r="G1985">
        <v>118</v>
      </c>
      <c r="H1985" s="46">
        <v>1600</v>
      </c>
      <c r="I1985" s="24" t="s">
        <v>1027</v>
      </c>
      <c r="J1985">
        <v>1</v>
      </c>
      <c r="K1985">
        <v>38.64</v>
      </c>
      <c r="L1985">
        <v>7</v>
      </c>
      <c r="M1985">
        <v>5</v>
      </c>
      <c r="N1985">
        <v>23</v>
      </c>
      <c r="O1985" t="s">
        <v>551</v>
      </c>
      <c r="P1985" s="36" t="s">
        <v>698</v>
      </c>
      <c r="Q1985">
        <v>4</v>
      </c>
      <c r="R1985">
        <v>42</v>
      </c>
      <c r="S1985" s="16" t="s">
        <v>77</v>
      </c>
      <c r="T1985" s="10" t="s">
        <v>452</v>
      </c>
      <c r="U1985">
        <v>1</v>
      </c>
      <c r="V1985">
        <v>2</v>
      </c>
      <c r="W1985">
        <v>2</v>
      </c>
      <c r="X1985">
        <v>2</v>
      </c>
      <c r="AA1985">
        <v>1084</v>
      </c>
      <c r="AB1985" t="s">
        <v>30</v>
      </c>
    </row>
    <row r="1986" spans="1:28" hidden="1" x14ac:dyDescent="0.25">
      <c r="A1986" s="21" t="s">
        <v>1</v>
      </c>
      <c r="B1986" s="25" t="s">
        <v>75</v>
      </c>
      <c r="C1986">
        <v>60</v>
      </c>
      <c r="D1986" s="33">
        <v>3</v>
      </c>
      <c r="E1986" s="28" t="str">
        <f>VLOOKUP(U1986, method!$A$1:$B$15, 2, 0)</f>
        <v>中前</v>
      </c>
      <c r="F1986">
        <v>12</v>
      </c>
      <c r="G1986">
        <v>119</v>
      </c>
      <c r="H1986" s="46">
        <v>1600</v>
      </c>
      <c r="I1986" s="24" t="s">
        <v>1027</v>
      </c>
      <c r="J1986">
        <v>1</v>
      </c>
      <c r="K1986">
        <v>35.33</v>
      </c>
      <c r="L1986">
        <v>9</v>
      </c>
      <c r="M1986">
        <v>4</v>
      </c>
      <c r="N1986">
        <v>23</v>
      </c>
      <c r="O1986" t="s">
        <v>469</v>
      </c>
      <c r="P1986" s="35" t="s">
        <v>455</v>
      </c>
      <c r="Q1986">
        <v>4</v>
      </c>
      <c r="R1986">
        <v>41</v>
      </c>
      <c r="S1986" s="16" t="s">
        <v>77</v>
      </c>
      <c r="T1986" s="10" t="s">
        <v>376</v>
      </c>
      <c r="U1986">
        <v>7</v>
      </c>
      <c r="V1986">
        <v>7</v>
      </c>
      <c r="W1986">
        <v>6</v>
      </c>
      <c r="X1986">
        <v>3</v>
      </c>
      <c r="AA1986">
        <v>1082</v>
      </c>
      <c r="AB1986" t="s">
        <v>30</v>
      </c>
    </row>
    <row r="1987" spans="1:28" hidden="1" x14ac:dyDescent="0.25">
      <c r="A1987" s="21" t="s">
        <v>1</v>
      </c>
      <c r="B1987" s="25" t="s">
        <v>75</v>
      </c>
      <c r="C1987">
        <v>74</v>
      </c>
      <c r="D1987">
        <v>7</v>
      </c>
      <c r="E1987" s="29" t="str">
        <f>VLOOKUP(U1987, method!$A$1:$B$15, 2, 0)</f>
        <v>留後</v>
      </c>
      <c r="F1987">
        <v>9</v>
      </c>
      <c r="G1987">
        <v>118</v>
      </c>
      <c r="H1987" s="46">
        <v>1400</v>
      </c>
      <c r="I1987" s="24" t="s">
        <v>1027</v>
      </c>
      <c r="J1987">
        <v>1</v>
      </c>
      <c r="K1987">
        <v>23.6</v>
      </c>
      <c r="L1987">
        <v>26</v>
      </c>
      <c r="M1987">
        <v>3</v>
      </c>
      <c r="N1987">
        <v>23</v>
      </c>
      <c r="O1987" t="s">
        <v>631</v>
      </c>
      <c r="P1987" s="35" t="s">
        <v>455</v>
      </c>
      <c r="Q1987">
        <v>4</v>
      </c>
      <c r="R1987">
        <v>43</v>
      </c>
      <c r="S1987" s="16" t="s">
        <v>77</v>
      </c>
      <c r="T1987" t="s">
        <v>664</v>
      </c>
      <c r="U1987">
        <v>11</v>
      </c>
      <c r="V1987">
        <v>10</v>
      </c>
      <c r="W1987">
        <v>10</v>
      </c>
      <c r="X1987">
        <v>7</v>
      </c>
      <c r="AA1987">
        <v>1059</v>
      </c>
      <c r="AB1987" t="s">
        <v>30</v>
      </c>
    </row>
    <row r="1988" spans="1:28" hidden="1" x14ac:dyDescent="0.25">
      <c r="A1988" s="21" t="s">
        <v>1</v>
      </c>
      <c r="B1988" s="25" t="s">
        <v>75</v>
      </c>
      <c r="C1988">
        <v>101</v>
      </c>
      <c r="D1988">
        <v>13</v>
      </c>
      <c r="E1988" s="28" t="str">
        <f>VLOOKUP(U1988, method!$A$1:$B$15, 2, 0)</f>
        <v>中前</v>
      </c>
      <c r="F1988">
        <v>12</v>
      </c>
      <c r="G1988">
        <v>120</v>
      </c>
      <c r="H1988" s="46">
        <v>1400</v>
      </c>
      <c r="I1988" s="18" t="s">
        <v>201</v>
      </c>
      <c r="J1988">
        <v>1</v>
      </c>
      <c r="K1988">
        <v>23.3</v>
      </c>
      <c r="L1988">
        <v>20</v>
      </c>
      <c r="M1988">
        <v>11</v>
      </c>
      <c r="N1988">
        <v>22</v>
      </c>
      <c r="O1988" t="s">
        <v>469</v>
      </c>
      <c r="P1988" s="35" t="s">
        <v>436</v>
      </c>
      <c r="Q1988">
        <v>4</v>
      </c>
      <c r="R1988">
        <v>45</v>
      </c>
      <c r="S1988" s="16" t="s">
        <v>77</v>
      </c>
      <c r="T1988" t="s">
        <v>1965</v>
      </c>
      <c r="U1988">
        <v>5</v>
      </c>
      <c r="V1988">
        <v>9</v>
      </c>
      <c r="W1988">
        <v>11</v>
      </c>
      <c r="X1988">
        <v>13</v>
      </c>
      <c r="AA1988">
        <v>1113</v>
      </c>
      <c r="AB1988" t="s">
        <v>1407</v>
      </c>
    </row>
    <row r="1989" spans="1:28" hidden="1" x14ac:dyDescent="0.25">
      <c r="A1989" s="21" t="s">
        <v>1</v>
      </c>
      <c r="B1989" s="25" t="s">
        <v>75</v>
      </c>
      <c r="C1989">
        <v>23</v>
      </c>
      <c r="D1989" s="33">
        <v>3</v>
      </c>
      <c r="E1989" s="28" t="str">
        <f>VLOOKUP(U1989, method!$A$1:$B$15, 2, 0)</f>
        <v>中前</v>
      </c>
      <c r="F1989">
        <v>4</v>
      </c>
      <c r="G1989">
        <v>120</v>
      </c>
      <c r="H1989" s="44">
        <v>1200</v>
      </c>
      <c r="I1989" s="19" t="s">
        <v>525</v>
      </c>
      <c r="J1989">
        <v>1</v>
      </c>
      <c r="K1989">
        <v>10.32</v>
      </c>
      <c r="L1989">
        <v>16</v>
      </c>
      <c r="M1989">
        <v>10</v>
      </c>
      <c r="N1989">
        <v>22</v>
      </c>
      <c r="O1989" t="s">
        <v>491</v>
      </c>
      <c r="P1989" s="35" t="s">
        <v>436</v>
      </c>
      <c r="Q1989" t="s">
        <v>826</v>
      </c>
      <c r="R1989">
        <v>46</v>
      </c>
      <c r="S1989" s="16" t="s">
        <v>77</v>
      </c>
      <c r="T1989" t="s">
        <v>637</v>
      </c>
      <c r="U1989">
        <v>4</v>
      </c>
      <c r="V1989">
        <v>3</v>
      </c>
      <c r="W1989">
        <v>3</v>
      </c>
      <c r="AA1989">
        <v>1128</v>
      </c>
      <c r="AB1989" t="s">
        <v>635</v>
      </c>
    </row>
    <row r="1990" spans="1:28" hidden="1" x14ac:dyDescent="0.25">
      <c r="A1990" s="21" t="s">
        <v>1</v>
      </c>
      <c r="B1990" s="25" t="s">
        <v>75</v>
      </c>
      <c r="C1990">
        <v>23</v>
      </c>
      <c r="D1990">
        <v>11</v>
      </c>
      <c r="E1990" s="26" t="str">
        <f>VLOOKUP(U1990, method!$A$1:$B$15, 2, 0)</f>
        <v>放頭</v>
      </c>
      <c r="F1990">
        <v>6</v>
      </c>
      <c r="G1990">
        <v>123</v>
      </c>
      <c r="H1990" s="46">
        <v>1650</v>
      </c>
      <c r="I1990" s="18" t="s">
        <v>201</v>
      </c>
      <c r="J1990">
        <v>1</v>
      </c>
      <c r="K1990">
        <v>41.73</v>
      </c>
      <c r="L1990">
        <v>28</v>
      </c>
      <c r="M1990">
        <v>9</v>
      </c>
      <c r="N1990">
        <v>22</v>
      </c>
      <c r="O1990" s="31" t="s">
        <v>435</v>
      </c>
      <c r="P1990" s="35" t="s">
        <v>455</v>
      </c>
      <c r="Q1990">
        <v>4</v>
      </c>
      <c r="R1990">
        <v>48</v>
      </c>
      <c r="S1990" s="16" t="s">
        <v>77</v>
      </c>
      <c r="T1990">
        <v>7</v>
      </c>
      <c r="U1990">
        <v>1</v>
      </c>
      <c r="V1990">
        <v>2</v>
      </c>
      <c r="W1990">
        <v>1</v>
      </c>
      <c r="X1990">
        <v>11</v>
      </c>
      <c r="AA1990">
        <v>1139</v>
      </c>
      <c r="AB1990" t="s">
        <v>463</v>
      </c>
    </row>
    <row r="1991" spans="1:28" hidden="1" x14ac:dyDescent="0.25">
      <c r="A1991" s="21" t="s">
        <v>1</v>
      </c>
      <c r="B1991" s="24" t="s">
        <v>70</v>
      </c>
      <c r="C1991">
        <v>7.4</v>
      </c>
      <c r="D1991">
        <v>11</v>
      </c>
      <c r="E1991" s="26" t="str">
        <f>VLOOKUP(U1991, method!$A$1:$B$15, 2, 0)</f>
        <v>放頭</v>
      </c>
      <c r="F1991">
        <v>8</v>
      </c>
      <c r="G1991">
        <v>128</v>
      </c>
      <c r="H1991" s="44">
        <v>1200</v>
      </c>
      <c r="I1991" s="19" t="s">
        <v>388</v>
      </c>
      <c r="J1991">
        <v>1</v>
      </c>
      <c r="K1991">
        <v>11</v>
      </c>
      <c r="L1991">
        <v>2</v>
      </c>
      <c r="M1991">
        <v>4</v>
      </c>
      <c r="N1991">
        <v>25</v>
      </c>
      <c r="O1991" s="31" t="s">
        <v>451</v>
      </c>
      <c r="P1991" s="35" t="s">
        <v>436</v>
      </c>
      <c r="Q1991">
        <v>5</v>
      </c>
      <c r="R1991">
        <v>33</v>
      </c>
      <c r="S1991" s="23" t="s">
        <v>72</v>
      </c>
      <c r="T1991">
        <v>6</v>
      </c>
      <c r="U1991">
        <v>3</v>
      </c>
      <c r="V1991">
        <v>3</v>
      </c>
      <c r="W1991">
        <v>11</v>
      </c>
      <c r="AA1991">
        <v>1123</v>
      </c>
      <c r="AB1991" t="s">
        <v>113</v>
      </c>
    </row>
    <row r="1992" spans="1:28" hidden="1" x14ac:dyDescent="0.25">
      <c r="A1992" s="21" t="s">
        <v>1</v>
      </c>
      <c r="B1992" s="14" t="s">
        <v>2643</v>
      </c>
      <c r="C1992">
        <v>15</v>
      </c>
      <c r="D1992" s="34">
        <v>5</v>
      </c>
      <c r="E1992" s="29" t="str">
        <f>VLOOKUP(U1992, method!$A$1:$B$15, 2, 0)</f>
        <v>留後</v>
      </c>
      <c r="F1992">
        <v>9</v>
      </c>
      <c r="G1992">
        <v>128</v>
      </c>
      <c r="H1992" s="46">
        <v>1400</v>
      </c>
      <c r="I1992" s="19" t="s">
        <v>388</v>
      </c>
      <c r="J1992">
        <v>1</v>
      </c>
      <c r="K1992">
        <v>22.82</v>
      </c>
      <c r="L1992">
        <v>31</v>
      </c>
      <c r="M1992">
        <v>5</v>
      </c>
      <c r="N1992">
        <v>25</v>
      </c>
      <c r="O1992" t="s">
        <v>551</v>
      </c>
      <c r="P1992" s="35" t="s">
        <v>455</v>
      </c>
      <c r="Q1992">
        <v>5</v>
      </c>
      <c r="R1992">
        <v>34</v>
      </c>
      <c r="S1992" s="18" t="s">
        <v>95</v>
      </c>
      <c r="T1992" t="s">
        <v>664</v>
      </c>
      <c r="U1992">
        <v>13</v>
      </c>
      <c r="V1992">
        <v>12</v>
      </c>
      <c r="W1992">
        <v>11</v>
      </c>
      <c r="X1992">
        <v>5</v>
      </c>
      <c r="AA1992">
        <v>1062</v>
      </c>
      <c r="AB1992" t="s">
        <v>1966</v>
      </c>
    </row>
    <row r="1993" spans="1:28" hidden="1" x14ac:dyDescent="0.25">
      <c r="A1993" s="21" t="s">
        <v>1</v>
      </c>
      <c r="B1993" s="14" t="s">
        <v>11</v>
      </c>
      <c r="C1993">
        <v>28</v>
      </c>
      <c r="D1993">
        <v>9</v>
      </c>
      <c r="E1993" s="29" t="str">
        <f>VLOOKUP(U1993, method!$A$1:$B$15, 2, 0)</f>
        <v>留後</v>
      </c>
      <c r="F1993">
        <v>11</v>
      </c>
      <c r="G1993">
        <v>117</v>
      </c>
      <c r="H1993" s="44">
        <v>1200</v>
      </c>
      <c r="I1993" s="24" t="s">
        <v>146</v>
      </c>
      <c r="J1993">
        <v>1</v>
      </c>
      <c r="K1993">
        <v>11.06</v>
      </c>
      <c r="L1993">
        <v>11</v>
      </c>
      <c r="M1993">
        <v>6</v>
      </c>
      <c r="N1993">
        <v>25</v>
      </c>
      <c r="O1993" s="30" t="s">
        <v>445</v>
      </c>
      <c r="P1993" s="35" t="s">
        <v>436</v>
      </c>
      <c r="Q1993">
        <v>4</v>
      </c>
      <c r="R1993">
        <v>42</v>
      </c>
      <c r="S1993" s="19" t="s">
        <v>13</v>
      </c>
      <c r="T1993">
        <v>6</v>
      </c>
      <c r="U1993">
        <v>12</v>
      </c>
      <c r="V1993">
        <v>12</v>
      </c>
      <c r="W1993">
        <v>9</v>
      </c>
      <c r="AA1993">
        <v>1082</v>
      </c>
      <c r="AB1993" t="s">
        <v>16</v>
      </c>
    </row>
    <row r="1994" spans="1:28" hidden="1" x14ac:dyDescent="0.25">
      <c r="A1994" s="21" t="s">
        <v>1</v>
      </c>
      <c r="B1994" s="20" t="s">
        <v>49</v>
      </c>
      <c r="C1994">
        <v>49</v>
      </c>
      <c r="D1994">
        <v>12</v>
      </c>
      <c r="E1994" s="28" t="str">
        <f>VLOOKUP(U1994, method!$A$1:$B$15, 2, 0)</f>
        <v>中前</v>
      </c>
      <c r="F1994">
        <v>2</v>
      </c>
      <c r="G1994">
        <v>122</v>
      </c>
      <c r="H1994" s="44">
        <v>1200</v>
      </c>
      <c r="I1994" s="14" t="s">
        <v>45</v>
      </c>
      <c r="J1994">
        <v>1</v>
      </c>
      <c r="K1994">
        <v>11.16</v>
      </c>
      <c r="L1994">
        <v>5</v>
      </c>
      <c r="M1994">
        <v>3</v>
      </c>
      <c r="N1994">
        <v>25</v>
      </c>
      <c r="O1994" s="31" t="s">
        <v>451</v>
      </c>
      <c r="P1994" s="35" t="s">
        <v>455</v>
      </c>
      <c r="Q1994">
        <v>4</v>
      </c>
      <c r="R1994">
        <v>44</v>
      </c>
      <c r="S1994" s="16" t="s">
        <v>77</v>
      </c>
      <c r="T1994" t="s">
        <v>461</v>
      </c>
      <c r="U1994">
        <v>4</v>
      </c>
      <c r="V1994">
        <v>4</v>
      </c>
      <c r="W1994">
        <v>12</v>
      </c>
      <c r="AA1994">
        <v>1043</v>
      </c>
      <c r="AB1994" t="s">
        <v>158</v>
      </c>
    </row>
    <row r="1995" spans="1:28" hidden="1" x14ac:dyDescent="0.25">
      <c r="A1995" s="21" t="s">
        <v>1</v>
      </c>
      <c r="B1995" s="14" t="s">
        <v>2643</v>
      </c>
      <c r="C1995">
        <v>7.1</v>
      </c>
      <c r="D1995">
        <v>9</v>
      </c>
      <c r="E1995" s="28" t="str">
        <f>VLOOKUP(U1995, method!$A$1:$B$15, 2, 0)</f>
        <v>中前</v>
      </c>
      <c r="F1995">
        <v>5</v>
      </c>
      <c r="G1995">
        <v>124</v>
      </c>
      <c r="H1995" s="44">
        <v>1200</v>
      </c>
      <c r="I1995" s="18" t="s">
        <v>201</v>
      </c>
      <c r="J1995">
        <v>1</v>
      </c>
      <c r="K1995">
        <v>11.2</v>
      </c>
      <c r="L1995">
        <v>8</v>
      </c>
      <c r="M1995">
        <v>1</v>
      </c>
      <c r="N1995">
        <v>25</v>
      </c>
      <c r="O1995" s="31" t="s">
        <v>439</v>
      </c>
      <c r="P1995" s="35" t="s">
        <v>455</v>
      </c>
      <c r="Q1995">
        <v>4</v>
      </c>
      <c r="R1995">
        <v>48</v>
      </c>
      <c r="S1995" s="18" t="s">
        <v>95</v>
      </c>
      <c r="T1995" t="s">
        <v>536</v>
      </c>
      <c r="U1995">
        <v>7</v>
      </c>
      <c r="V1995">
        <v>6</v>
      </c>
      <c r="W1995">
        <v>9</v>
      </c>
      <c r="AA1995">
        <v>1053</v>
      </c>
      <c r="AB1995" t="s">
        <v>127</v>
      </c>
    </row>
    <row r="1996" spans="1:28" hidden="1" x14ac:dyDescent="0.25">
      <c r="A1996" s="21" t="s">
        <v>1</v>
      </c>
      <c r="B1996" s="19" t="s">
        <v>44</v>
      </c>
      <c r="C1996">
        <v>120</v>
      </c>
      <c r="D1996">
        <v>11</v>
      </c>
      <c r="E1996" s="29" t="str">
        <f>VLOOKUP(U1996, method!$A$1:$B$15, 2, 0)</f>
        <v>留後</v>
      </c>
      <c r="F1996">
        <v>12</v>
      </c>
      <c r="G1996">
        <v>123</v>
      </c>
      <c r="H1996" s="44">
        <v>1200</v>
      </c>
      <c r="I1996" s="23" t="s">
        <v>394</v>
      </c>
      <c r="J1996">
        <v>1</v>
      </c>
      <c r="K1996">
        <v>11.38</v>
      </c>
      <c r="L1996">
        <v>1</v>
      </c>
      <c r="M1996">
        <v>1</v>
      </c>
      <c r="N1996">
        <v>25</v>
      </c>
      <c r="O1996" t="s">
        <v>532</v>
      </c>
      <c r="P1996" s="35" t="s">
        <v>455</v>
      </c>
      <c r="Q1996">
        <v>4</v>
      </c>
      <c r="R1996">
        <v>47</v>
      </c>
      <c r="S1996" s="21" t="s">
        <v>46</v>
      </c>
      <c r="T1996" t="s">
        <v>573</v>
      </c>
      <c r="U1996">
        <v>11</v>
      </c>
      <c r="V1996">
        <v>11</v>
      </c>
      <c r="W1996">
        <v>11</v>
      </c>
      <c r="AA1996">
        <v>1078</v>
      </c>
      <c r="AB1996" t="s">
        <v>143</v>
      </c>
    </row>
    <row r="1997" spans="1:28" hidden="1" x14ac:dyDescent="0.25">
      <c r="A1997" s="21" t="s">
        <v>1</v>
      </c>
      <c r="B1997" s="14" t="s">
        <v>2643</v>
      </c>
      <c r="C1997">
        <v>44</v>
      </c>
      <c r="D1997">
        <v>12</v>
      </c>
      <c r="E1997" s="29" t="str">
        <f>VLOOKUP(U1997, method!$A$1:$B$15, 2, 0)</f>
        <v>留後</v>
      </c>
      <c r="F1997">
        <v>13</v>
      </c>
      <c r="G1997">
        <v>121</v>
      </c>
      <c r="H1997" s="46">
        <v>1600</v>
      </c>
      <c r="I1997" s="16" t="s">
        <v>71</v>
      </c>
      <c r="J1997">
        <v>1</v>
      </c>
      <c r="K1997">
        <v>35.380000000000003</v>
      </c>
      <c r="L1997">
        <v>23</v>
      </c>
      <c r="M1997">
        <v>2</v>
      </c>
      <c r="N1997">
        <v>25</v>
      </c>
      <c r="O1997" t="s">
        <v>545</v>
      </c>
      <c r="P1997" s="35" t="s">
        <v>455</v>
      </c>
      <c r="Q1997">
        <v>4</v>
      </c>
      <c r="R1997">
        <v>44</v>
      </c>
      <c r="S1997" s="18" t="s">
        <v>95</v>
      </c>
      <c r="T1997" t="s">
        <v>461</v>
      </c>
      <c r="U1997">
        <v>11</v>
      </c>
      <c r="V1997">
        <v>11</v>
      </c>
      <c r="W1997">
        <v>12</v>
      </c>
      <c r="X1997">
        <v>12</v>
      </c>
      <c r="AA1997">
        <v>1066</v>
      </c>
      <c r="AB1997" t="s">
        <v>1672</v>
      </c>
    </row>
    <row r="1998" spans="1:28" hidden="1" x14ac:dyDescent="0.25">
      <c r="A1998" s="21" t="s">
        <v>1</v>
      </c>
      <c r="B1998" s="14" t="s">
        <v>2643</v>
      </c>
      <c r="C1998">
        <v>20</v>
      </c>
      <c r="D1998">
        <v>6</v>
      </c>
      <c r="E1998" s="29" t="str">
        <f>VLOOKUP(U1998, method!$A$1:$B$15, 2, 0)</f>
        <v>留後</v>
      </c>
      <c r="F1998">
        <v>8</v>
      </c>
      <c r="G1998">
        <v>121</v>
      </c>
      <c r="H1998" s="46">
        <v>1400</v>
      </c>
      <c r="I1998" s="18" t="s">
        <v>201</v>
      </c>
      <c r="J1998">
        <v>1</v>
      </c>
      <c r="K1998">
        <v>22.49</v>
      </c>
      <c r="L1998">
        <v>9</v>
      </c>
      <c r="M1998">
        <v>2</v>
      </c>
      <c r="N1998">
        <v>25</v>
      </c>
      <c r="O1998" t="s">
        <v>532</v>
      </c>
      <c r="P1998" s="35" t="s">
        <v>455</v>
      </c>
      <c r="Q1998">
        <v>4</v>
      </c>
      <c r="R1998">
        <v>46</v>
      </c>
      <c r="S1998" s="18" t="s">
        <v>95</v>
      </c>
      <c r="T1998" t="s">
        <v>529</v>
      </c>
      <c r="U1998">
        <v>11</v>
      </c>
      <c r="V1998">
        <v>11</v>
      </c>
      <c r="W1998">
        <v>12</v>
      </c>
      <c r="X1998">
        <v>6</v>
      </c>
      <c r="AA1998">
        <v>1062</v>
      </c>
      <c r="AB1998" t="s">
        <v>1970</v>
      </c>
    </row>
    <row r="1999" spans="1:28" hidden="1" x14ac:dyDescent="0.25">
      <c r="A1999" s="21" t="s">
        <v>1</v>
      </c>
      <c r="B1999" s="23" t="s">
        <v>66</v>
      </c>
      <c r="C1999">
        <v>5.5</v>
      </c>
      <c r="D1999" s="34">
        <v>5</v>
      </c>
      <c r="E1999" s="28" t="str">
        <f>VLOOKUP(U1999, method!$A$1:$B$15, 2, 0)</f>
        <v>中前</v>
      </c>
      <c r="F1999">
        <v>11</v>
      </c>
      <c r="G1999">
        <v>132</v>
      </c>
      <c r="H1999" s="44">
        <v>1200</v>
      </c>
      <c r="I1999" s="15" t="s">
        <v>390</v>
      </c>
      <c r="J1999">
        <v>1</v>
      </c>
      <c r="K1999">
        <v>11.67</v>
      </c>
      <c r="L1999">
        <v>12</v>
      </c>
      <c r="M1999">
        <v>2</v>
      </c>
      <c r="N1999">
        <v>25</v>
      </c>
      <c r="O1999" t="s">
        <v>511</v>
      </c>
      <c r="P1999" s="36" t="s">
        <v>603</v>
      </c>
      <c r="Q1999">
        <v>5</v>
      </c>
      <c r="R1999">
        <v>37</v>
      </c>
      <c r="S1999" s="17" t="s">
        <v>68</v>
      </c>
      <c r="T1999" t="s">
        <v>536</v>
      </c>
      <c r="U1999">
        <v>5</v>
      </c>
      <c r="V1999">
        <v>3</v>
      </c>
      <c r="W1999">
        <v>5</v>
      </c>
      <c r="AA1999">
        <v>1141</v>
      </c>
      <c r="AB1999" t="s">
        <v>16</v>
      </c>
    </row>
    <row r="2000" spans="1:28" hidden="1" x14ac:dyDescent="0.25">
      <c r="A2000" s="21" t="s">
        <v>1</v>
      </c>
      <c r="B2000" s="14" t="s">
        <v>2643</v>
      </c>
      <c r="C2000">
        <v>16</v>
      </c>
      <c r="D2000" s="34">
        <v>4</v>
      </c>
      <c r="E2000" s="27" t="str">
        <f>VLOOKUP(U2000, method!$A$1:$B$15, 2, 0)</f>
        <v>中後</v>
      </c>
      <c r="F2000">
        <v>5</v>
      </c>
      <c r="G2000">
        <v>126</v>
      </c>
      <c r="H2000" s="44">
        <v>1200</v>
      </c>
      <c r="I2000" s="18" t="s">
        <v>201</v>
      </c>
      <c r="J2000">
        <v>1</v>
      </c>
      <c r="K2000">
        <v>10.98</v>
      </c>
      <c r="L2000">
        <v>26</v>
      </c>
      <c r="M2000">
        <v>12</v>
      </c>
      <c r="N2000">
        <v>24</v>
      </c>
      <c r="O2000" s="31" t="s">
        <v>451</v>
      </c>
      <c r="P2000" s="35" t="s">
        <v>455</v>
      </c>
      <c r="Q2000">
        <v>4</v>
      </c>
      <c r="R2000">
        <v>50</v>
      </c>
      <c r="S2000" s="18" t="s">
        <v>95</v>
      </c>
      <c r="T2000" t="s">
        <v>495</v>
      </c>
      <c r="U2000">
        <v>9</v>
      </c>
      <c r="V2000">
        <v>10</v>
      </c>
      <c r="W2000">
        <v>4</v>
      </c>
      <c r="AA2000">
        <v>1046</v>
      </c>
      <c r="AB2000" t="s">
        <v>127</v>
      </c>
    </row>
    <row r="2001" spans="1:28" hidden="1" x14ac:dyDescent="0.25">
      <c r="A2001" s="21" t="s">
        <v>1</v>
      </c>
      <c r="B2001" s="14" t="s">
        <v>2643</v>
      </c>
      <c r="C2001">
        <v>78</v>
      </c>
      <c r="D2001" s="34">
        <v>4</v>
      </c>
      <c r="E2001" s="27" t="str">
        <f>VLOOKUP(U2001, method!$A$1:$B$15, 2, 0)</f>
        <v>中後</v>
      </c>
      <c r="F2001">
        <v>8</v>
      </c>
      <c r="G2001">
        <v>125</v>
      </c>
      <c r="H2001" s="44">
        <v>1200</v>
      </c>
      <c r="I2001" s="18" t="s">
        <v>201</v>
      </c>
      <c r="J2001">
        <v>1</v>
      </c>
      <c r="K2001">
        <v>10.39</v>
      </c>
      <c r="L2001">
        <v>11</v>
      </c>
      <c r="M2001">
        <v>12</v>
      </c>
      <c r="N2001">
        <v>24</v>
      </c>
      <c r="O2001" s="30" t="s">
        <v>445</v>
      </c>
      <c r="P2001" s="35" t="s">
        <v>455</v>
      </c>
      <c r="Q2001">
        <v>4</v>
      </c>
      <c r="R2001">
        <v>50</v>
      </c>
      <c r="S2001" s="18" t="s">
        <v>95</v>
      </c>
      <c r="T2001" s="10" t="s">
        <v>552</v>
      </c>
      <c r="U2001">
        <v>8</v>
      </c>
      <c r="V2001">
        <v>7</v>
      </c>
      <c r="W2001">
        <v>4</v>
      </c>
      <c r="AA2001">
        <v>1054</v>
      </c>
      <c r="AB2001" t="s">
        <v>1971</v>
      </c>
    </row>
    <row r="2002" spans="1:28" hidden="1" x14ac:dyDescent="0.25">
      <c r="A2002" s="21" t="s">
        <v>1</v>
      </c>
      <c r="B2002" s="14" t="s">
        <v>2643</v>
      </c>
      <c r="C2002">
        <v>18</v>
      </c>
      <c r="D2002">
        <v>13</v>
      </c>
      <c r="E2002" s="29" t="str">
        <f>VLOOKUP(U2002, method!$A$1:$B$15, 2, 0)</f>
        <v>留後</v>
      </c>
      <c r="F2002">
        <v>10</v>
      </c>
      <c r="G2002">
        <v>128</v>
      </c>
      <c r="H2002" s="44">
        <v>1200</v>
      </c>
      <c r="I2002" s="22" t="s">
        <v>33</v>
      </c>
      <c r="J2002">
        <v>1</v>
      </c>
      <c r="K2002">
        <v>10.78</v>
      </c>
      <c r="L2002">
        <v>20</v>
      </c>
      <c r="M2002">
        <v>10</v>
      </c>
      <c r="N2002">
        <v>24</v>
      </c>
      <c r="O2002" t="s">
        <v>469</v>
      </c>
      <c r="P2002" s="35" t="s">
        <v>436</v>
      </c>
      <c r="Q2002">
        <v>4</v>
      </c>
      <c r="R2002">
        <v>52</v>
      </c>
      <c r="S2002" s="18" t="s">
        <v>95</v>
      </c>
      <c r="T2002" t="s">
        <v>872</v>
      </c>
      <c r="U2002">
        <v>12</v>
      </c>
      <c r="V2002">
        <v>13</v>
      </c>
      <c r="W2002">
        <v>13</v>
      </c>
      <c r="AA2002">
        <v>1074</v>
      </c>
      <c r="AB2002" t="s">
        <v>307</v>
      </c>
    </row>
    <row r="2003" spans="1:28" hidden="1" x14ac:dyDescent="0.25">
      <c r="A2003" s="21" t="s">
        <v>1</v>
      </c>
      <c r="B2003" s="14" t="s">
        <v>2643</v>
      </c>
      <c r="C2003">
        <v>33</v>
      </c>
      <c r="D2003">
        <v>7</v>
      </c>
      <c r="E2003" s="27" t="str">
        <f>VLOOKUP(U2003, method!$A$1:$B$15, 2, 0)</f>
        <v>中後</v>
      </c>
      <c r="F2003">
        <v>4</v>
      </c>
      <c r="G2003">
        <v>125</v>
      </c>
      <c r="H2003" s="44">
        <v>1200</v>
      </c>
      <c r="I2003" s="22" t="s">
        <v>33</v>
      </c>
      <c r="J2003">
        <v>1</v>
      </c>
      <c r="K2003">
        <v>10.17</v>
      </c>
      <c r="L2003">
        <v>14</v>
      </c>
      <c r="M2003">
        <v>7</v>
      </c>
      <c r="N2003">
        <v>24</v>
      </c>
      <c r="O2003" t="s">
        <v>545</v>
      </c>
      <c r="P2003" s="35" t="s">
        <v>455</v>
      </c>
      <c r="Q2003">
        <v>4</v>
      </c>
      <c r="R2003">
        <v>52</v>
      </c>
      <c r="S2003" s="18" t="s">
        <v>95</v>
      </c>
      <c r="T2003" s="10" t="s">
        <v>498</v>
      </c>
      <c r="U2003">
        <v>10</v>
      </c>
      <c r="V2003">
        <v>8</v>
      </c>
      <c r="W2003">
        <v>7</v>
      </c>
      <c r="AA2003">
        <v>1059</v>
      </c>
      <c r="AB2003" t="s">
        <v>1609</v>
      </c>
    </row>
    <row r="2004" spans="1:28" hidden="1" x14ac:dyDescent="0.25">
      <c r="A2004" s="21" t="s">
        <v>1</v>
      </c>
      <c r="B2004" s="15" t="s">
        <v>2645</v>
      </c>
      <c r="C2004">
        <v>40</v>
      </c>
      <c r="D2004">
        <v>8</v>
      </c>
      <c r="E2004" s="27" t="str">
        <f>VLOOKUP(U2004, method!$A$1:$B$15, 2, 0)</f>
        <v>中後</v>
      </c>
      <c r="F2004">
        <v>12</v>
      </c>
      <c r="G2004">
        <v>130</v>
      </c>
      <c r="H2004" s="46">
        <v>1650</v>
      </c>
      <c r="I2004" s="16" t="s">
        <v>71</v>
      </c>
      <c r="J2004">
        <v>1</v>
      </c>
      <c r="K2004">
        <v>40.130000000000003</v>
      </c>
      <c r="L2004">
        <v>9</v>
      </c>
      <c r="M2004">
        <v>7</v>
      </c>
      <c r="N2004">
        <v>25</v>
      </c>
      <c r="O2004" s="31" t="s">
        <v>439</v>
      </c>
      <c r="P2004" s="35" t="s">
        <v>436</v>
      </c>
      <c r="Q2004">
        <v>5</v>
      </c>
      <c r="R2004">
        <v>35</v>
      </c>
      <c r="S2004" s="23" t="s">
        <v>279</v>
      </c>
      <c r="T2004" t="s">
        <v>536</v>
      </c>
      <c r="U2004">
        <v>10</v>
      </c>
      <c r="V2004">
        <v>11</v>
      </c>
      <c r="W2004">
        <v>12</v>
      </c>
      <c r="X2004">
        <v>8</v>
      </c>
      <c r="AA2004">
        <v>1041</v>
      </c>
      <c r="AB2004" t="s">
        <v>863</v>
      </c>
    </row>
    <row r="2005" spans="1:28" hidden="1" x14ac:dyDescent="0.25">
      <c r="A2005" s="21" t="s">
        <v>1</v>
      </c>
      <c r="B2005" s="15" t="s">
        <v>2645</v>
      </c>
      <c r="C2005">
        <v>5.9</v>
      </c>
      <c r="D2005">
        <v>10</v>
      </c>
      <c r="E2005" s="27" t="str">
        <f>VLOOKUP(U2005, method!$A$1:$B$15, 2, 0)</f>
        <v>中後</v>
      </c>
      <c r="F2005">
        <v>9</v>
      </c>
      <c r="G2005">
        <v>133</v>
      </c>
      <c r="H2005" s="46">
        <v>1650</v>
      </c>
      <c r="I2005" s="18" t="s">
        <v>12</v>
      </c>
      <c r="J2005">
        <v>1</v>
      </c>
      <c r="K2005">
        <v>40.94</v>
      </c>
      <c r="L2005">
        <v>11</v>
      </c>
      <c r="M2005">
        <v>6</v>
      </c>
      <c r="N2005">
        <v>25</v>
      </c>
      <c r="O2005" s="30" t="s">
        <v>445</v>
      </c>
      <c r="P2005" s="35" t="s">
        <v>436</v>
      </c>
      <c r="Q2005">
        <v>5</v>
      </c>
      <c r="R2005">
        <v>37</v>
      </c>
      <c r="S2005" s="23" t="s">
        <v>279</v>
      </c>
      <c r="T2005" t="s">
        <v>558</v>
      </c>
      <c r="U2005">
        <v>10</v>
      </c>
      <c r="V2005">
        <v>10</v>
      </c>
      <c r="W2005">
        <v>11</v>
      </c>
      <c r="X2005">
        <v>10</v>
      </c>
      <c r="AA2005">
        <v>1057</v>
      </c>
      <c r="AB2005" t="s">
        <v>16</v>
      </c>
    </row>
    <row r="2006" spans="1:28" hidden="1" x14ac:dyDescent="0.25">
      <c r="A2006" s="21" t="s">
        <v>1</v>
      </c>
      <c r="B2006" s="15" t="s">
        <v>2645</v>
      </c>
      <c r="C2006">
        <v>9.4</v>
      </c>
      <c r="D2006" s="33">
        <v>3</v>
      </c>
      <c r="E2006" s="27" t="str">
        <f>VLOOKUP(U2006, method!$A$1:$B$15, 2, 0)</f>
        <v>中後</v>
      </c>
      <c r="F2006">
        <v>9</v>
      </c>
      <c r="G2006">
        <v>134</v>
      </c>
      <c r="H2006" s="46">
        <v>1650</v>
      </c>
      <c r="I2006" s="23" t="s">
        <v>39</v>
      </c>
      <c r="J2006">
        <v>1</v>
      </c>
      <c r="K2006">
        <v>41.6</v>
      </c>
      <c r="L2006">
        <v>7</v>
      </c>
      <c r="M2006">
        <v>5</v>
      </c>
      <c r="N2006">
        <v>25</v>
      </c>
      <c r="O2006" s="31" t="s">
        <v>439</v>
      </c>
      <c r="P2006" s="35" t="s">
        <v>455</v>
      </c>
      <c r="Q2006">
        <v>5</v>
      </c>
      <c r="R2006">
        <v>37</v>
      </c>
      <c r="S2006" s="23" t="s">
        <v>279</v>
      </c>
      <c r="T2006" s="10">
        <v>1</v>
      </c>
      <c r="U2006">
        <v>8</v>
      </c>
      <c r="V2006">
        <v>9</v>
      </c>
      <c r="W2006">
        <v>9</v>
      </c>
      <c r="X2006">
        <v>3</v>
      </c>
      <c r="AA2006">
        <v>1053</v>
      </c>
      <c r="AB2006" t="s">
        <v>16</v>
      </c>
    </row>
    <row r="2007" spans="1:28" hidden="1" x14ac:dyDescent="0.25">
      <c r="A2007" s="21" t="s">
        <v>1</v>
      </c>
      <c r="B2007" s="24" t="s">
        <v>70</v>
      </c>
      <c r="C2007">
        <v>4.2</v>
      </c>
      <c r="D2007" s="33">
        <v>3</v>
      </c>
      <c r="E2007" s="28" t="str">
        <f>VLOOKUP(U2007, method!$A$1:$B$15, 2, 0)</f>
        <v>中前</v>
      </c>
      <c r="F2007">
        <v>4</v>
      </c>
      <c r="G2007">
        <v>131</v>
      </c>
      <c r="H2007" s="44">
        <v>1200</v>
      </c>
      <c r="I2007" s="16" t="s">
        <v>71</v>
      </c>
      <c r="J2007">
        <v>1</v>
      </c>
      <c r="K2007">
        <v>11.78</v>
      </c>
      <c r="L2007">
        <v>12</v>
      </c>
      <c r="M2007">
        <v>2</v>
      </c>
      <c r="N2007">
        <v>25</v>
      </c>
      <c r="O2007" t="s">
        <v>511</v>
      </c>
      <c r="P2007" s="36" t="s">
        <v>603</v>
      </c>
      <c r="Q2007">
        <v>5</v>
      </c>
      <c r="R2007">
        <v>36</v>
      </c>
      <c r="S2007" s="23" t="s">
        <v>72</v>
      </c>
      <c r="T2007">
        <v>6</v>
      </c>
      <c r="U2007">
        <v>5</v>
      </c>
      <c r="V2007">
        <v>4</v>
      </c>
      <c r="W2007">
        <v>3</v>
      </c>
      <c r="AA2007">
        <v>1119</v>
      </c>
      <c r="AB2007" t="s">
        <v>321</v>
      </c>
    </row>
    <row r="2008" spans="1:28" hidden="1" x14ac:dyDescent="0.25">
      <c r="A2008" s="21" t="s">
        <v>1</v>
      </c>
      <c r="B2008" s="15" t="s">
        <v>2645</v>
      </c>
      <c r="C2008">
        <v>3.1</v>
      </c>
      <c r="D2008">
        <v>6</v>
      </c>
      <c r="E2008" s="28" t="str">
        <f>VLOOKUP(U2008, method!$A$1:$B$15, 2, 0)</f>
        <v>中前</v>
      </c>
      <c r="F2008">
        <v>7</v>
      </c>
      <c r="G2008">
        <v>133</v>
      </c>
      <c r="H2008" s="46">
        <v>1600</v>
      </c>
      <c r="I2008" s="22" t="s">
        <v>33</v>
      </c>
      <c r="J2008">
        <v>1</v>
      </c>
      <c r="K2008">
        <v>34.96</v>
      </c>
      <c r="L2008">
        <v>16</v>
      </c>
      <c r="M2008">
        <v>2</v>
      </c>
      <c r="N2008">
        <v>25</v>
      </c>
      <c r="O2008" t="s">
        <v>631</v>
      </c>
      <c r="P2008" s="35" t="s">
        <v>436</v>
      </c>
      <c r="Q2008">
        <v>5</v>
      </c>
      <c r="R2008">
        <v>38</v>
      </c>
      <c r="S2008" s="23" t="s">
        <v>279</v>
      </c>
      <c r="T2008">
        <v>3</v>
      </c>
      <c r="U2008">
        <v>6</v>
      </c>
      <c r="V2008">
        <v>7</v>
      </c>
      <c r="W2008">
        <v>6</v>
      </c>
      <c r="X2008">
        <v>6</v>
      </c>
      <c r="AA2008">
        <v>1074</v>
      </c>
      <c r="AB2008" t="s">
        <v>16</v>
      </c>
    </row>
    <row r="2009" spans="1:28" hidden="1" x14ac:dyDescent="0.25">
      <c r="A2009" s="21" t="s">
        <v>1</v>
      </c>
      <c r="B2009" s="15" t="s">
        <v>2645</v>
      </c>
      <c r="C2009">
        <v>3.5</v>
      </c>
      <c r="D2009" s="33">
        <v>2</v>
      </c>
      <c r="E2009" s="27" t="str">
        <f>VLOOKUP(U2009, method!$A$1:$B$15, 2, 0)</f>
        <v>中後</v>
      </c>
      <c r="F2009">
        <v>6</v>
      </c>
      <c r="G2009">
        <v>131</v>
      </c>
      <c r="H2009" s="46">
        <v>1650</v>
      </c>
      <c r="I2009" s="23" t="s">
        <v>39</v>
      </c>
      <c r="J2009">
        <v>1</v>
      </c>
      <c r="K2009">
        <v>40.729999999999997</v>
      </c>
      <c r="L2009">
        <v>5</v>
      </c>
      <c r="M2009">
        <v>2</v>
      </c>
      <c r="N2009">
        <v>25</v>
      </c>
      <c r="O2009" s="31" t="s">
        <v>439</v>
      </c>
      <c r="P2009" s="35" t="s">
        <v>455</v>
      </c>
      <c r="Q2009">
        <v>5</v>
      </c>
      <c r="R2009">
        <v>36</v>
      </c>
      <c r="S2009" s="23" t="s">
        <v>279</v>
      </c>
      <c r="T2009" s="10" t="s">
        <v>613</v>
      </c>
      <c r="U2009">
        <v>8</v>
      </c>
      <c r="V2009">
        <v>8</v>
      </c>
      <c r="W2009">
        <v>10</v>
      </c>
      <c r="X2009">
        <v>2</v>
      </c>
      <c r="AA2009">
        <v>1075</v>
      </c>
      <c r="AB2009" t="s">
        <v>16</v>
      </c>
    </row>
    <row r="2010" spans="1:28" hidden="1" x14ac:dyDescent="0.25">
      <c r="A2010" s="21" t="s">
        <v>1</v>
      </c>
      <c r="B2010" s="15" t="s">
        <v>2645</v>
      </c>
      <c r="C2010">
        <v>9.9</v>
      </c>
      <c r="D2010" s="33">
        <v>2</v>
      </c>
      <c r="E2010" s="28" t="str">
        <f>VLOOKUP(U2010, method!$A$1:$B$15, 2, 0)</f>
        <v>中前</v>
      </c>
      <c r="F2010">
        <v>8</v>
      </c>
      <c r="G2010">
        <v>129</v>
      </c>
      <c r="H2010" s="46">
        <v>1650</v>
      </c>
      <c r="I2010" s="23" t="s">
        <v>39</v>
      </c>
      <c r="J2010">
        <v>1</v>
      </c>
      <c r="K2010">
        <v>42.34</v>
      </c>
      <c r="L2010">
        <v>8</v>
      </c>
      <c r="M2010">
        <v>1</v>
      </c>
      <c r="N2010">
        <v>25</v>
      </c>
      <c r="O2010" s="31" t="s">
        <v>439</v>
      </c>
      <c r="P2010" s="35" t="s">
        <v>455</v>
      </c>
      <c r="Q2010">
        <v>5</v>
      </c>
      <c r="R2010">
        <v>34</v>
      </c>
      <c r="S2010" s="23" t="s">
        <v>279</v>
      </c>
      <c r="T2010" s="10" t="s">
        <v>762</v>
      </c>
      <c r="U2010">
        <v>7</v>
      </c>
      <c r="V2010">
        <v>7</v>
      </c>
      <c r="W2010">
        <v>7</v>
      </c>
      <c r="X2010">
        <v>2</v>
      </c>
      <c r="AA2010">
        <v>1067</v>
      </c>
      <c r="AB2010" t="s">
        <v>16</v>
      </c>
    </row>
    <row r="2011" spans="1:28" hidden="1" x14ac:dyDescent="0.25">
      <c r="A2011" s="21" t="s">
        <v>1</v>
      </c>
      <c r="B2011" s="15" t="s">
        <v>2645</v>
      </c>
      <c r="C2011">
        <v>24</v>
      </c>
      <c r="D2011" s="34">
        <v>4</v>
      </c>
      <c r="E2011" s="29" t="str">
        <f>VLOOKUP(U2011, method!$A$1:$B$15, 2, 0)</f>
        <v>留後</v>
      </c>
      <c r="F2011">
        <v>14</v>
      </c>
      <c r="G2011">
        <v>127</v>
      </c>
      <c r="H2011" s="46">
        <v>1400</v>
      </c>
      <c r="I2011" s="23" t="s">
        <v>39</v>
      </c>
      <c r="J2011">
        <v>1</v>
      </c>
      <c r="K2011">
        <v>22.5</v>
      </c>
      <c r="L2011">
        <v>15</v>
      </c>
      <c r="M2011">
        <v>12</v>
      </c>
      <c r="N2011">
        <v>24</v>
      </c>
      <c r="O2011" t="s">
        <v>631</v>
      </c>
      <c r="P2011" s="35" t="s">
        <v>455</v>
      </c>
      <c r="Q2011">
        <v>5</v>
      </c>
      <c r="R2011">
        <v>34</v>
      </c>
      <c r="S2011" s="23" t="s">
        <v>279</v>
      </c>
      <c r="T2011" t="s">
        <v>529</v>
      </c>
      <c r="U2011">
        <v>13</v>
      </c>
      <c r="V2011">
        <v>13</v>
      </c>
      <c r="W2011">
        <v>13</v>
      </c>
      <c r="X2011">
        <v>4</v>
      </c>
      <c r="AA2011">
        <v>1060</v>
      </c>
      <c r="AB2011" t="s">
        <v>16</v>
      </c>
    </row>
    <row r="2012" spans="1:28" hidden="1" x14ac:dyDescent="0.25">
      <c r="A2012" s="21" t="s">
        <v>1</v>
      </c>
      <c r="B2012" s="15" t="s">
        <v>2645</v>
      </c>
      <c r="C2012">
        <v>9</v>
      </c>
      <c r="D2012">
        <v>10</v>
      </c>
      <c r="E2012" s="29" t="str">
        <f>VLOOKUP(U2012, method!$A$1:$B$15, 2, 0)</f>
        <v>留後</v>
      </c>
      <c r="F2012">
        <v>11</v>
      </c>
      <c r="G2012">
        <v>127</v>
      </c>
      <c r="H2012" s="44">
        <v>1200</v>
      </c>
      <c r="I2012" s="23" t="s">
        <v>39</v>
      </c>
      <c r="J2012">
        <v>1</v>
      </c>
      <c r="K2012">
        <v>10.93</v>
      </c>
      <c r="L2012">
        <v>20</v>
      </c>
      <c r="M2012">
        <v>11</v>
      </c>
      <c r="N2012">
        <v>24</v>
      </c>
      <c r="O2012" s="31" t="s">
        <v>435</v>
      </c>
      <c r="P2012" s="36" t="s">
        <v>440</v>
      </c>
      <c r="Q2012">
        <v>5</v>
      </c>
      <c r="R2012">
        <v>34</v>
      </c>
      <c r="S2012" s="23" t="s">
        <v>279</v>
      </c>
      <c r="T2012" t="s">
        <v>519</v>
      </c>
      <c r="U2012">
        <v>11</v>
      </c>
      <c r="V2012">
        <v>11</v>
      </c>
      <c r="W2012">
        <v>10</v>
      </c>
      <c r="AA2012">
        <v>1058</v>
      </c>
      <c r="AB2012" t="s">
        <v>16</v>
      </c>
    </row>
    <row r="2013" spans="1:28" hidden="1" x14ac:dyDescent="0.25">
      <c r="A2013" s="21" t="s">
        <v>1</v>
      </c>
      <c r="B2013" s="15" t="s">
        <v>2645</v>
      </c>
      <c r="C2013">
        <v>9.1</v>
      </c>
      <c r="D2013" s="33">
        <v>1</v>
      </c>
      <c r="E2013" s="29" t="str">
        <f>VLOOKUP(U2013, method!$A$1:$B$15, 2, 0)</f>
        <v>留後</v>
      </c>
      <c r="F2013">
        <v>9</v>
      </c>
      <c r="G2013">
        <v>120</v>
      </c>
      <c r="H2013" s="44">
        <v>1200</v>
      </c>
      <c r="I2013" s="23" t="s">
        <v>39</v>
      </c>
      <c r="J2013">
        <v>1</v>
      </c>
      <c r="K2013">
        <v>9.8000000000000007</v>
      </c>
      <c r="L2013">
        <v>6</v>
      </c>
      <c r="M2013">
        <v>11</v>
      </c>
      <c r="N2013">
        <v>24</v>
      </c>
      <c r="O2013" s="31" t="s">
        <v>439</v>
      </c>
      <c r="P2013" s="35" t="s">
        <v>455</v>
      </c>
      <c r="Q2013">
        <v>5</v>
      </c>
      <c r="R2013">
        <v>27</v>
      </c>
      <c r="S2013" s="23" t="s">
        <v>279</v>
      </c>
      <c r="T2013" s="10" t="s">
        <v>526</v>
      </c>
      <c r="U2013">
        <v>11</v>
      </c>
      <c r="V2013">
        <v>10</v>
      </c>
      <c r="W2013">
        <v>1</v>
      </c>
      <c r="AA2013">
        <v>1061</v>
      </c>
      <c r="AB2013" t="s">
        <v>16</v>
      </c>
    </row>
    <row r="2014" spans="1:28" hidden="1" x14ac:dyDescent="0.25">
      <c r="A2014" s="21" t="s">
        <v>1</v>
      </c>
      <c r="B2014" s="15" t="s">
        <v>2645</v>
      </c>
      <c r="C2014">
        <v>10</v>
      </c>
      <c r="D2014" s="34">
        <v>4</v>
      </c>
      <c r="E2014" s="28" t="str">
        <f>VLOOKUP(U2014, method!$A$1:$B$15, 2, 0)</f>
        <v>中前</v>
      </c>
      <c r="F2014">
        <v>4</v>
      </c>
      <c r="G2014">
        <v>121</v>
      </c>
      <c r="H2014" s="44">
        <v>1200</v>
      </c>
      <c r="I2014" s="23" t="s">
        <v>39</v>
      </c>
      <c r="J2014">
        <v>1</v>
      </c>
      <c r="K2014">
        <v>10.29</v>
      </c>
      <c r="L2014">
        <v>16</v>
      </c>
      <c r="M2014">
        <v>10</v>
      </c>
      <c r="N2014">
        <v>24</v>
      </c>
      <c r="O2014" s="30" t="s">
        <v>445</v>
      </c>
      <c r="P2014" s="35" t="s">
        <v>455</v>
      </c>
      <c r="Q2014">
        <v>5</v>
      </c>
      <c r="R2014">
        <v>27</v>
      </c>
      <c r="S2014" s="23" t="s">
        <v>279</v>
      </c>
      <c r="T2014" s="10">
        <v>1</v>
      </c>
      <c r="U2014">
        <v>7</v>
      </c>
      <c r="V2014">
        <v>5</v>
      </c>
      <c r="W2014">
        <v>4</v>
      </c>
      <c r="AA2014">
        <v>1045</v>
      </c>
      <c r="AB2014" t="s">
        <v>1975</v>
      </c>
    </row>
    <row r="2015" spans="1:28" hidden="1" x14ac:dyDescent="0.25">
      <c r="A2015" s="21" t="s">
        <v>1</v>
      </c>
      <c r="B2015" s="15" t="s">
        <v>2645</v>
      </c>
      <c r="C2015">
        <v>31</v>
      </c>
      <c r="D2015">
        <v>7</v>
      </c>
      <c r="E2015" s="26" t="str">
        <f>VLOOKUP(U2015, method!$A$1:$B$15, 2, 0)</f>
        <v>放頭</v>
      </c>
      <c r="F2015">
        <v>6</v>
      </c>
      <c r="G2015">
        <v>122</v>
      </c>
      <c r="H2015" s="46">
        <v>1650</v>
      </c>
      <c r="I2015" s="14" t="s">
        <v>398</v>
      </c>
      <c r="J2015">
        <v>1</v>
      </c>
      <c r="K2015">
        <v>41.68</v>
      </c>
      <c r="L2015">
        <v>4</v>
      </c>
      <c r="M2015">
        <v>7</v>
      </c>
      <c r="N2015">
        <v>24</v>
      </c>
      <c r="O2015" s="31" t="s">
        <v>439</v>
      </c>
      <c r="P2015" s="35" t="s">
        <v>455</v>
      </c>
      <c r="Q2015">
        <v>5</v>
      </c>
      <c r="R2015">
        <v>32</v>
      </c>
      <c r="S2015" s="24" t="s">
        <v>62</v>
      </c>
      <c r="T2015" t="s">
        <v>679</v>
      </c>
      <c r="U2015">
        <v>3</v>
      </c>
      <c r="V2015">
        <v>2</v>
      </c>
      <c r="W2015">
        <v>2</v>
      </c>
      <c r="X2015">
        <v>7</v>
      </c>
      <c r="AA2015">
        <v>1044</v>
      </c>
      <c r="AB2015" t="s">
        <v>1976</v>
      </c>
    </row>
    <row r="2016" spans="1:28" hidden="1" x14ac:dyDescent="0.25">
      <c r="A2016" s="21" t="s">
        <v>1</v>
      </c>
      <c r="B2016" s="15" t="s">
        <v>2645</v>
      </c>
      <c r="C2016">
        <v>71</v>
      </c>
      <c r="D2016">
        <v>11</v>
      </c>
      <c r="E2016" s="27" t="str">
        <f>VLOOKUP(U2016, method!$A$1:$B$15, 2, 0)</f>
        <v>中後</v>
      </c>
      <c r="F2016">
        <v>7</v>
      </c>
      <c r="G2016">
        <v>125</v>
      </c>
      <c r="H2016" s="44">
        <v>1200</v>
      </c>
      <c r="I2016" s="14" t="s">
        <v>398</v>
      </c>
      <c r="J2016">
        <v>1</v>
      </c>
      <c r="K2016">
        <v>11.1</v>
      </c>
      <c r="L2016">
        <v>15</v>
      </c>
      <c r="M2016">
        <v>5</v>
      </c>
      <c r="N2016">
        <v>24</v>
      </c>
      <c r="O2016" s="31" t="s">
        <v>435</v>
      </c>
      <c r="P2016" s="35" t="s">
        <v>455</v>
      </c>
      <c r="Q2016">
        <v>5</v>
      </c>
      <c r="R2016">
        <v>35</v>
      </c>
      <c r="S2016" s="24" t="s">
        <v>62</v>
      </c>
      <c r="T2016" t="s">
        <v>637</v>
      </c>
      <c r="U2016">
        <v>8</v>
      </c>
      <c r="V2016">
        <v>8</v>
      </c>
      <c r="W2016">
        <v>11</v>
      </c>
      <c r="AA2016">
        <v>1052</v>
      </c>
      <c r="AB2016" t="s">
        <v>30</v>
      </c>
    </row>
    <row r="2017" spans="1:28" hidden="1" x14ac:dyDescent="0.25">
      <c r="A2017" s="21" t="s">
        <v>1</v>
      </c>
      <c r="B2017" s="15" t="s">
        <v>2645</v>
      </c>
      <c r="C2017">
        <v>44</v>
      </c>
      <c r="D2017">
        <v>12</v>
      </c>
      <c r="E2017" s="29" t="str">
        <f>VLOOKUP(U2017, method!$A$1:$B$15, 2, 0)</f>
        <v>留後</v>
      </c>
      <c r="F2017">
        <v>11</v>
      </c>
      <c r="G2017">
        <v>133</v>
      </c>
      <c r="H2017" s="44">
        <v>1200</v>
      </c>
      <c r="I2017" s="15" t="s">
        <v>390</v>
      </c>
      <c r="J2017">
        <v>1</v>
      </c>
      <c r="K2017">
        <v>12.12</v>
      </c>
      <c r="L2017">
        <v>24</v>
      </c>
      <c r="M2017">
        <v>4</v>
      </c>
      <c r="N2017">
        <v>24</v>
      </c>
      <c r="O2017" s="31" t="s">
        <v>451</v>
      </c>
      <c r="P2017" s="35" t="s">
        <v>455</v>
      </c>
      <c r="Q2017">
        <v>5</v>
      </c>
      <c r="R2017">
        <v>38</v>
      </c>
      <c r="S2017" s="24" t="s">
        <v>62</v>
      </c>
      <c r="T2017" t="s">
        <v>648</v>
      </c>
      <c r="U2017">
        <v>11</v>
      </c>
      <c r="V2017">
        <v>12</v>
      </c>
      <c r="W2017">
        <v>12</v>
      </c>
      <c r="AA2017">
        <v>1042</v>
      </c>
      <c r="AB2017" t="s">
        <v>30</v>
      </c>
    </row>
    <row r="2018" spans="1:28" hidden="1" x14ac:dyDescent="0.25">
      <c r="A2018" s="21" t="s">
        <v>1</v>
      </c>
      <c r="B2018" s="15" t="s">
        <v>2645</v>
      </c>
      <c r="C2018">
        <v>97</v>
      </c>
      <c r="D2018">
        <v>13</v>
      </c>
      <c r="E2018" s="27" t="str">
        <f>VLOOKUP(U2018, method!$A$1:$B$15, 2, 0)</f>
        <v>中後</v>
      </c>
      <c r="F2018">
        <v>2</v>
      </c>
      <c r="G2018">
        <v>118</v>
      </c>
      <c r="H2018" s="46">
        <v>1400</v>
      </c>
      <c r="I2018" s="16" t="s">
        <v>140</v>
      </c>
      <c r="J2018">
        <v>1</v>
      </c>
      <c r="K2018">
        <v>22.76</v>
      </c>
      <c r="L2018">
        <v>24</v>
      </c>
      <c r="M2018">
        <v>3</v>
      </c>
      <c r="N2018">
        <v>24</v>
      </c>
      <c r="O2018" t="s">
        <v>545</v>
      </c>
      <c r="P2018" s="35" t="s">
        <v>436</v>
      </c>
      <c r="Q2018">
        <v>4</v>
      </c>
      <c r="R2018">
        <v>41</v>
      </c>
      <c r="S2018" s="24" t="s">
        <v>62</v>
      </c>
      <c r="T2018" t="s">
        <v>548</v>
      </c>
      <c r="U2018">
        <v>8</v>
      </c>
      <c r="V2018">
        <v>7</v>
      </c>
      <c r="W2018">
        <v>7</v>
      </c>
      <c r="X2018">
        <v>13</v>
      </c>
      <c r="AA2018">
        <v>1053</v>
      </c>
      <c r="AB2018" t="s">
        <v>30</v>
      </c>
    </row>
    <row r="2019" spans="1:28" hidden="1" x14ac:dyDescent="0.25">
      <c r="A2019" s="21" t="s">
        <v>1</v>
      </c>
      <c r="B2019" s="15" t="s">
        <v>2645</v>
      </c>
      <c r="C2019">
        <v>73</v>
      </c>
      <c r="D2019">
        <v>10</v>
      </c>
      <c r="E2019" s="29" t="str">
        <f>VLOOKUP(U2019, method!$A$1:$B$15, 2, 0)</f>
        <v>留後</v>
      </c>
      <c r="F2019">
        <v>10</v>
      </c>
      <c r="G2019">
        <v>118</v>
      </c>
      <c r="H2019" s="44">
        <v>1200</v>
      </c>
      <c r="I2019" s="23" t="s">
        <v>394</v>
      </c>
      <c r="J2019">
        <v>1</v>
      </c>
      <c r="K2019">
        <v>10.83</v>
      </c>
      <c r="L2019">
        <v>3</v>
      </c>
      <c r="M2019">
        <v>3</v>
      </c>
      <c r="N2019">
        <v>24</v>
      </c>
      <c r="O2019" t="s">
        <v>469</v>
      </c>
      <c r="P2019" s="35" t="s">
        <v>455</v>
      </c>
      <c r="Q2019">
        <v>4</v>
      </c>
      <c r="R2019">
        <v>43</v>
      </c>
      <c r="S2019" s="24" t="s">
        <v>62</v>
      </c>
      <c r="T2019" t="s">
        <v>519</v>
      </c>
      <c r="U2019">
        <v>12</v>
      </c>
      <c r="V2019">
        <v>13</v>
      </c>
      <c r="W2019">
        <v>10</v>
      </c>
      <c r="AA2019">
        <v>1046</v>
      </c>
      <c r="AB2019" t="s">
        <v>30</v>
      </c>
    </row>
    <row r="2020" spans="1:28" hidden="1" x14ac:dyDescent="0.25">
      <c r="A2020" s="21" t="s">
        <v>1</v>
      </c>
      <c r="B2020" s="15" t="s">
        <v>2645</v>
      </c>
      <c r="C2020">
        <v>50</v>
      </c>
      <c r="D2020">
        <v>10</v>
      </c>
      <c r="E2020" s="29" t="str">
        <f>VLOOKUP(U2020, method!$A$1:$B$15, 2, 0)</f>
        <v>留後</v>
      </c>
      <c r="F2020">
        <v>14</v>
      </c>
      <c r="G2020">
        <v>120</v>
      </c>
      <c r="H2020" s="46">
        <v>1400</v>
      </c>
      <c r="I2020" s="23" t="s">
        <v>394</v>
      </c>
      <c r="J2020">
        <v>1</v>
      </c>
      <c r="K2020">
        <v>23.1</v>
      </c>
      <c r="L2020">
        <v>18</v>
      </c>
      <c r="M2020">
        <v>2</v>
      </c>
      <c r="N2020">
        <v>24</v>
      </c>
      <c r="O2020" t="s">
        <v>631</v>
      </c>
      <c r="P2020" s="35" t="s">
        <v>455</v>
      </c>
      <c r="Q2020">
        <v>4</v>
      </c>
      <c r="R2020">
        <v>45</v>
      </c>
      <c r="S2020" s="24" t="s">
        <v>62</v>
      </c>
      <c r="T2020" t="s">
        <v>519</v>
      </c>
      <c r="U2020">
        <v>14</v>
      </c>
      <c r="V2020">
        <v>14</v>
      </c>
      <c r="W2020">
        <v>12</v>
      </c>
      <c r="X2020">
        <v>10</v>
      </c>
      <c r="AA2020">
        <v>1056</v>
      </c>
      <c r="AB2020" t="s">
        <v>30</v>
      </c>
    </row>
    <row r="2021" spans="1:28" hidden="1" x14ac:dyDescent="0.25">
      <c r="A2021" s="21" t="s">
        <v>1</v>
      </c>
      <c r="B2021" s="15" t="s">
        <v>2645</v>
      </c>
      <c r="C2021">
        <v>31</v>
      </c>
      <c r="D2021">
        <v>8</v>
      </c>
      <c r="E2021" s="27" t="str">
        <f>VLOOKUP(U2021, method!$A$1:$B$15, 2, 0)</f>
        <v>中後</v>
      </c>
      <c r="F2021">
        <v>7</v>
      </c>
      <c r="G2021">
        <v>122</v>
      </c>
      <c r="H2021" s="44">
        <v>1200</v>
      </c>
      <c r="I2021" s="16" t="s">
        <v>140</v>
      </c>
      <c r="J2021">
        <v>1</v>
      </c>
      <c r="K2021">
        <v>11.12</v>
      </c>
      <c r="L2021">
        <v>17</v>
      </c>
      <c r="M2021">
        <v>1</v>
      </c>
      <c r="N2021">
        <v>24</v>
      </c>
      <c r="O2021" s="31" t="s">
        <v>435</v>
      </c>
      <c r="P2021" s="35" t="s">
        <v>455</v>
      </c>
      <c r="Q2021">
        <v>4</v>
      </c>
      <c r="R2021">
        <v>47</v>
      </c>
      <c r="S2021" s="24" t="s">
        <v>62</v>
      </c>
      <c r="T2021" t="s">
        <v>519</v>
      </c>
      <c r="U2021">
        <v>10</v>
      </c>
      <c r="V2021">
        <v>8</v>
      </c>
      <c r="W2021">
        <v>8</v>
      </c>
      <c r="AA2021">
        <v>1046</v>
      </c>
      <c r="AB2021" t="s">
        <v>863</v>
      </c>
    </row>
    <row r="2022" spans="1:28" hidden="1" x14ac:dyDescent="0.25">
      <c r="A2022" s="21" t="s">
        <v>1</v>
      </c>
      <c r="B2022" s="15" t="s">
        <v>2645</v>
      </c>
      <c r="C2022">
        <v>12</v>
      </c>
      <c r="D2022">
        <v>8</v>
      </c>
      <c r="E2022" s="27" t="str">
        <f>VLOOKUP(U2022, method!$A$1:$B$15, 2, 0)</f>
        <v>中後</v>
      </c>
      <c r="F2022">
        <v>4</v>
      </c>
      <c r="G2022">
        <v>128</v>
      </c>
      <c r="H2022" s="46">
        <v>1650</v>
      </c>
      <c r="I2022" s="15" t="s">
        <v>390</v>
      </c>
      <c r="J2022">
        <v>1</v>
      </c>
      <c r="K2022">
        <v>41.31</v>
      </c>
      <c r="L2022">
        <v>29</v>
      </c>
      <c r="M2022">
        <v>12</v>
      </c>
      <c r="N2022">
        <v>23</v>
      </c>
      <c r="O2022" s="31" t="s">
        <v>451</v>
      </c>
      <c r="P2022" s="35" t="s">
        <v>455</v>
      </c>
      <c r="Q2022">
        <v>4</v>
      </c>
      <c r="R2022">
        <v>49</v>
      </c>
      <c r="S2022" s="24" t="s">
        <v>62</v>
      </c>
      <c r="T2022" t="s">
        <v>495</v>
      </c>
      <c r="U2022">
        <v>9</v>
      </c>
      <c r="V2022">
        <v>10</v>
      </c>
      <c r="W2022">
        <v>12</v>
      </c>
      <c r="X2022">
        <v>8</v>
      </c>
      <c r="AA2022">
        <v>1053</v>
      </c>
      <c r="AB2022" t="s">
        <v>1844</v>
      </c>
    </row>
    <row r="2023" spans="1:28" hidden="1" x14ac:dyDescent="0.25">
      <c r="A2023" s="21" t="s">
        <v>1</v>
      </c>
      <c r="B2023" s="15" t="s">
        <v>2645</v>
      </c>
      <c r="C2023">
        <v>10</v>
      </c>
      <c r="D2023">
        <v>6</v>
      </c>
      <c r="E2023" s="28" t="str">
        <f>VLOOKUP(U2023, method!$A$1:$B$15, 2, 0)</f>
        <v>中前</v>
      </c>
      <c r="F2023">
        <v>5</v>
      </c>
      <c r="G2023">
        <v>126</v>
      </c>
      <c r="H2023" s="44">
        <v>1200</v>
      </c>
      <c r="I2023" s="15" t="s">
        <v>390</v>
      </c>
      <c r="J2023">
        <v>1</v>
      </c>
      <c r="K2023">
        <v>10.36</v>
      </c>
      <c r="L2023">
        <v>8</v>
      </c>
      <c r="M2023">
        <v>11</v>
      </c>
      <c r="N2023">
        <v>23</v>
      </c>
      <c r="O2023" s="31" t="s">
        <v>439</v>
      </c>
      <c r="P2023" s="35" t="s">
        <v>455</v>
      </c>
      <c r="Q2023">
        <v>4</v>
      </c>
      <c r="R2023">
        <v>51</v>
      </c>
      <c r="S2023" s="20" t="s">
        <v>121</v>
      </c>
      <c r="T2023" t="s">
        <v>456</v>
      </c>
      <c r="U2023">
        <v>7</v>
      </c>
      <c r="V2023">
        <v>8</v>
      </c>
      <c r="W2023">
        <v>6</v>
      </c>
      <c r="AA2023">
        <v>1042</v>
      </c>
      <c r="AB2023" t="s">
        <v>208</v>
      </c>
    </row>
    <row r="2024" spans="1:28" hidden="1" x14ac:dyDescent="0.25">
      <c r="A2024" s="21" t="s">
        <v>1</v>
      </c>
      <c r="B2024" s="15" t="s">
        <v>2645</v>
      </c>
      <c r="C2024">
        <v>19</v>
      </c>
      <c r="D2024">
        <v>12</v>
      </c>
      <c r="E2024" s="28" t="str">
        <f>VLOOKUP(U2024, method!$A$1:$B$15, 2, 0)</f>
        <v>中前</v>
      </c>
      <c r="F2024">
        <v>3</v>
      </c>
      <c r="G2024">
        <v>129</v>
      </c>
      <c r="H2024" s="44">
        <v>1200</v>
      </c>
      <c r="I2024" s="15" t="s">
        <v>390</v>
      </c>
      <c r="J2024">
        <v>1</v>
      </c>
      <c r="K2024">
        <v>11.87</v>
      </c>
      <c r="L2024">
        <v>25</v>
      </c>
      <c r="M2024">
        <v>10</v>
      </c>
      <c r="N2024">
        <v>23</v>
      </c>
      <c r="O2024" t="s">
        <v>511</v>
      </c>
      <c r="P2024" s="35" t="s">
        <v>455</v>
      </c>
      <c r="Q2024">
        <v>4</v>
      </c>
      <c r="R2024">
        <v>53</v>
      </c>
      <c r="S2024" s="20" t="s">
        <v>121</v>
      </c>
      <c r="T2024">
        <v>19</v>
      </c>
      <c r="U2024">
        <v>7</v>
      </c>
      <c r="V2024">
        <v>10</v>
      </c>
      <c r="W2024">
        <v>12</v>
      </c>
      <c r="AA2024">
        <v>1048</v>
      </c>
      <c r="AB2024" t="s">
        <v>208</v>
      </c>
    </row>
    <row r="2025" spans="1:28" hidden="1" x14ac:dyDescent="0.25">
      <c r="A2025" s="21" t="s">
        <v>1</v>
      </c>
      <c r="B2025" s="15" t="s">
        <v>2645</v>
      </c>
      <c r="C2025">
        <v>21</v>
      </c>
      <c r="D2025">
        <v>6</v>
      </c>
      <c r="E2025" s="28" t="str">
        <f>VLOOKUP(U2025, method!$A$1:$B$15, 2, 0)</f>
        <v>中前</v>
      </c>
      <c r="F2025">
        <v>4</v>
      </c>
      <c r="G2025">
        <v>131</v>
      </c>
      <c r="H2025" s="44">
        <v>1200</v>
      </c>
      <c r="I2025" s="24" t="s">
        <v>389</v>
      </c>
      <c r="J2025">
        <v>1</v>
      </c>
      <c r="K2025">
        <v>9.9</v>
      </c>
      <c r="L2025">
        <v>17</v>
      </c>
      <c r="M2025">
        <v>9</v>
      </c>
      <c r="N2025">
        <v>23</v>
      </c>
      <c r="O2025" t="s">
        <v>551</v>
      </c>
      <c r="P2025" s="35" t="s">
        <v>455</v>
      </c>
      <c r="Q2025">
        <v>4</v>
      </c>
      <c r="R2025">
        <v>54</v>
      </c>
      <c r="S2025" s="20" t="s">
        <v>121</v>
      </c>
      <c r="T2025" t="s">
        <v>495</v>
      </c>
      <c r="U2025">
        <v>6</v>
      </c>
      <c r="V2025">
        <v>4</v>
      </c>
      <c r="W2025">
        <v>6</v>
      </c>
      <c r="AA2025">
        <v>1060</v>
      </c>
      <c r="AB2025" t="s">
        <v>1845</v>
      </c>
    </row>
    <row r="2026" spans="1:28" hidden="1" x14ac:dyDescent="0.25">
      <c r="A2026" s="21" t="s">
        <v>1</v>
      </c>
      <c r="B2026" s="15" t="s">
        <v>2645</v>
      </c>
      <c r="C2026">
        <v>69</v>
      </c>
      <c r="D2026">
        <v>13</v>
      </c>
      <c r="E2026" s="26" t="str">
        <f>VLOOKUP(U2026, method!$A$1:$B$15, 2, 0)</f>
        <v>放頭</v>
      </c>
      <c r="F2026">
        <v>2</v>
      </c>
      <c r="G2026">
        <v>134</v>
      </c>
      <c r="H2026" s="46">
        <v>1600</v>
      </c>
      <c r="I2026" s="17" t="s">
        <v>1748</v>
      </c>
      <c r="J2026">
        <v>1</v>
      </c>
      <c r="K2026">
        <v>36.72</v>
      </c>
      <c r="L2026">
        <v>9</v>
      </c>
      <c r="M2026">
        <v>7</v>
      </c>
      <c r="N2026">
        <v>23</v>
      </c>
      <c r="O2026" t="s">
        <v>631</v>
      </c>
      <c r="P2026" s="35" t="s">
        <v>436</v>
      </c>
      <c r="Q2026">
        <v>4</v>
      </c>
      <c r="R2026">
        <v>59</v>
      </c>
      <c r="S2026" s="20" t="s">
        <v>121</v>
      </c>
      <c r="T2026" t="s">
        <v>774</v>
      </c>
      <c r="U2026">
        <v>3</v>
      </c>
      <c r="V2026">
        <v>3</v>
      </c>
      <c r="W2026">
        <v>4</v>
      </c>
      <c r="X2026">
        <v>13</v>
      </c>
      <c r="AA2026">
        <v>1066</v>
      </c>
      <c r="AB2026" t="s">
        <v>346</v>
      </c>
    </row>
    <row r="2027" spans="1:28" hidden="1" x14ac:dyDescent="0.25">
      <c r="A2027" s="21" t="s">
        <v>1</v>
      </c>
      <c r="B2027" s="15" t="s">
        <v>2645</v>
      </c>
      <c r="C2027">
        <v>64</v>
      </c>
      <c r="D2027">
        <v>11</v>
      </c>
      <c r="E2027" s="27" t="str">
        <f>VLOOKUP(U2027, method!$A$1:$B$15, 2, 0)</f>
        <v>中後</v>
      </c>
      <c r="F2027">
        <v>4</v>
      </c>
      <c r="G2027">
        <v>120</v>
      </c>
      <c r="H2027" s="46">
        <v>1400</v>
      </c>
      <c r="I2027" s="20" t="s">
        <v>817</v>
      </c>
      <c r="J2027">
        <v>1</v>
      </c>
      <c r="K2027">
        <v>23.61</v>
      </c>
      <c r="L2027">
        <v>18</v>
      </c>
      <c r="M2027">
        <v>6</v>
      </c>
      <c r="N2027">
        <v>23</v>
      </c>
      <c r="O2027" t="s">
        <v>631</v>
      </c>
      <c r="P2027" s="35" t="s">
        <v>455</v>
      </c>
      <c r="Q2027">
        <v>3</v>
      </c>
      <c r="R2027">
        <v>61</v>
      </c>
      <c r="S2027" s="20" t="s">
        <v>121</v>
      </c>
      <c r="T2027">
        <v>11</v>
      </c>
      <c r="U2027">
        <v>8</v>
      </c>
      <c r="V2027">
        <v>8</v>
      </c>
      <c r="W2027">
        <v>7</v>
      </c>
      <c r="X2027">
        <v>11</v>
      </c>
      <c r="AA2027">
        <v>1076</v>
      </c>
      <c r="AB2027" t="s">
        <v>346</v>
      </c>
    </row>
    <row r="2028" spans="1:28" hidden="1" x14ac:dyDescent="0.25">
      <c r="A2028" s="21" t="s">
        <v>1</v>
      </c>
      <c r="B2028" s="15" t="s">
        <v>2645</v>
      </c>
      <c r="C2028">
        <v>30</v>
      </c>
      <c r="D2028">
        <v>10</v>
      </c>
      <c r="E2028" s="28" t="str">
        <f>VLOOKUP(U2028, method!$A$1:$B$15, 2, 0)</f>
        <v>中前</v>
      </c>
      <c r="F2028">
        <v>14</v>
      </c>
      <c r="G2028">
        <v>122</v>
      </c>
      <c r="H2028" s="46">
        <v>1600</v>
      </c>
      <c r="I2028" s="24" t="s">
        <v>389</v>
      </c>
      <c r="J2028">
        <v>1</v>
      </c>
      <c r="K2028">
        <v>36.22</v>
      </c>
      <c r="L2028">
        <v>28</v>
      </c>
      <c r="M2028">
        <v>5</v>
      </c>
      <c r="N2028">
        <v>23</v>
      </c>
      <c r="O2028" t="s">
        <v>545</v>
      </c>
      <c r="P2028" s="35" t="s">
        <v>455</v>
      </c>
      <c r="Q2028">
        <v>3</v>
      </c>
      <c r="R2028">
        <v>63</v>
      </c>
      <c r="S2028" s="20" t="s">
        <v>121</v>
      </c>
      <c r="T2028" t="s">
        <v>508</v>
      </c>
      <c r="U2028">
        <v>7</v>
      </c>
      <c r="V2028">
        <v>6</v>
      </c>
      <c r="W2028">
        <v>6</v>
      </c>
      <c r="X2028">
        <v>10</v>
      </c>
      <c r="AA2028">
        <v>1085</v>
      </c>
      <c r="AB2028" t="s">
        <v>346</v>
      </c>
    </row>
    <row r="2029" spans="1:28" hidden="1" x14ac:dyDescent="0.25">
      <c r="A2029" s="21" t="s">
        <v>1</v>
      </c>
      <c r="B2029" s="15" t="s">
        <v>2645</v>
      </c>
      <c r="C2029">
        <v>48</v>
      </c>
      <c r="D2029">
        <v>8</v>
      </c>
      <c r="E2029" s="29" t="str">
        <f>VLOOKUP(U2029, method!$A$1:$B$15, 2, 0)</f>
        <v>留後</v>
      </c>
      <c r="F2029">
        <v>12</v>
      </c>
      <c r="G2029">
        <v>122</v>
      </c>
      <c r="H2029" s="46">
        <v>1400</v>
      </c>
      <c r="I2029" s="24" t="s">
        <v>389</v>
      </c>
      <c r="J2029">
        <v>1</v>
      </c>
      <c r="K2029">
        <v>22.9</v>
      </c>
      <c r="L2029">
        <v>23</v>
      </c>
      <c r="M2029">
        <v>4</v>
      </c>
      <c r="N2029">
        <v>23</v>
      </c>
      <c r="O2029" t="s">
        <v>631</v>
      </c>
      <c r="P2029" s="35" t="s">
        <v>455</v>
      </c>
      <c r="Q2029">
        <v>3</v>
      </c>
      <c r="R2029">
        <v>65</v>
      </c>
      <c r="S2029" s="20" t="s">
        <v>121</v>
      </c>
      <c r="T2029" t="s">
        <v>480</v>
      </c>
      <c r="U2029">
        <v>13</v>
      </c>
      <c r="V2029">
        <v>12</v>
      </c>
      <c r="W2029">
        <v>10</v>
      </c>
      <c r="X2029">
        <v>8</v>
      </c>
      <c r="AA2029">
        <v>1081</v>
      </c>
      <c r="AB2029" t="s">
        <v>346</v>
      </c>
    </row>
    <row r="2030" spans="1:28" hidden="1" x14ac:dyDescent="0.25">
      <c r="A2030" s="21" t="s">
        <v>1</v>
      </c>
      <c r="B2030" s="15" t="s">
        <v>2645</v>
      </c>
      <c r="C2030">
        <v>63</v>
      </c>
      <c r="D2030">
        <v>9</v>
      </c>
      <c r="E2030" s="27" t="str">
        <f>VLOOKUP(U2030, method!$A$1:$B$15, 2, 0)</f>
        <v>中後</v>
      </c>
      <c r="F2030">
        <v>8</v>
      </c>
      <c r="G2030">
        <v>121</v>
      </c>
      <c r="H2030" s="44">
        <v>1200</v>
      </c>
      <c r="I2030" s="25" t="s">
        <v>120</v>
      </c>
      <c r="J2030">
        <v>1</v>
      </c>
      <c r="K2030">
        <v>9.61</v>
      </c>
      <c r="L2030">
        <v>22</v>
      </c>
      <c r="M2030">
        <v>3</v>
      </c>
      <c r="N2030">
        <v>23</v>
      </c>
      <c r="O2030" s="31" t="s">
        <v>451</v>
      </c>
      <c r="P2030" s="35" t="s">
        <v>455</v>
      </c>
      <c r="Q2030">
        <v>3</v>
      </c>
      <c r="R2030">
        <v>65</v>
      </c>
      <c r="S2030" s="20" t="s">
        <v>121</v>
      </c>
      <c r="T2030">
        <v>4</v>
      </c>
      <c r="U2030">
        <v>9</v>
      </c>
      <c r="V2030">
        <v>9</v>
      </c>
      <c r="W2030">
        <v>9</v>
      </c>
      <c r="AA2030">
        <v>1091</v>
      </c>
      <c r="AB2030" t="s">
        <v>596</v>
      </c>
    </row>
    <row r="2031" spans="1:28" hidden="1" x14ac:dyDescent="0.25">
      <c r="A2031" s="22" t="s">
        <v>79</v>
      </c>
      <c r="B2031" s="16" t="s">
        <v>80</v>
      </c>
      <c r="C2031">
        <v>20</v>
      </c>
      <c r="D2031">
        <v>10</v>
      </c>
      <c r="E2031" s="28" t="str">
        <f>VLOOKUP(U2031, method!$A$1:$B$15, 2, 0)</f>
        <v>中前</v>
      </c>
      <c r="F2031">
        <v>1</v>
      </c>
      <c r="G2031">
        <v>120</v>
      </c>
      <c r="H2031" s="46">
        <v>1400</v>
      </c>
      <c r="I2031" s="16" t="s">
        <v>140</v>
      </c>
      <c r="J2031">
        <v>1</v>
      </c>
      <c r="K2031">
        <v>22.62</v>
      </c>
      <c r="L2031">
        <v>28</v>
      </c>
      <c r="M2031">
        <v>6</v>
      </c>
      <c r="N2031">
        <v>25</v>
      </c>
      <c r="O2031" t="s">
        <v>551</v>
      </c>
      <c r="P2031" s="35" t="s">
        <v>455</v>
      </c>
      <c r="Q2031">
        <v>3</v>
      </c>
      <c r="R2031">
        <v>62</v>
      </c>
      <c r="S2031" s="15" t="s">
        <v>34</v>
      </c>
      <c r="T2031" t="s">
        <v>480</v>
      </c>
      <c r="U2031">
        <v>6</v>
      </c>
      <c r="V2031">
        <v>3</v>
      </c>
      <c r="W2031">
        <v>3</v>
      </c>
      <c r="X2031">
        <v>10</v>
      </c>
      <c r="AA2031">
        <v>1181</v>
      </c>
      <c r="AB2031" t="s">
        <v>1983</v>
      </c>
    </row>
    <row r="2032" spans="1:28" hidden="1" x14ac:dyDescent="0.25">
      <c r="A2032" s="22" t="s">
        <v>79</v>
      </c>
      <c r="B2032" s="16" t="s">
        <v>80</v>
      </c>
      <c r="C2032">
        <v>13</v>
      </c>
      <c r="D2032">
        <v>7</v>
      </c>
      <c r="E2032" s="27" t="str">
        <f>VLOOKUP(U2032, method!$A$1:$B$15, 2, 0)</f>
        <v>中後</v>
      </c>
      <c r="F2032">
        <v>7</v>
      </c>
      <c r="G2032">
        <v>123</v>
      </c>
      <c r="H2032" s="44">
        <v>1200</v>
      </c>
      <c r="I2032" s="16" t="s">
        <v>140</v>
      </c>
      <c r="J2032">
        <v>1</v>
      </c>
      <c r="K2032">
        <v>10.84</v>
      </c>
      <c r="L2032">
        <v>4</v>
      </c>
      <c r="M2032">
        <v>6</v>
      </c>
      <c r="N2032">
        <v>25</v>
      </c>
      <c r="O2032" s="31" t="s">
        <v>439</v>
      </c>
      <c r="P2032" s="36" t="s">
        <v>440</v>
      </c>
      <c r="Q2032">
        <v>3</v>
      </c>
      <c r="R2032">
        <v>64</v>
      </c>
      <c r="S2032" s="15" t="s">
        <v>34</v>
      </c>
      <c r="T2032" t="s">
        <v>546</v>
      </c>
      <c r="U2032">
        <v>9</v>
      </c>
      <c r="V2032">
        <v>8</v>
      </c>
      <c r="W2032">
        <v>7</v>
      </c>
      <c r="AA2032">
        <v>1175</v>
      </c>
      <c r="AB2032" t="s">
        <v>158</v>
      </c>
    </row>
    <row r="2033" spans="1:28" hidden="1" x14ac:dyDescent="0.25">
      <c r="A2033" s="22" t="s">
        <v>79</v>
      </c>
      <c r="B2033" s="16" t="s">
        <v>80</v>
      </c>
      <c r="C2033">
        <v>9.6</v>
      </c>
      <c r="D2033">
        <v>8</v>
      </c>
      <c r="E2033" s="28" t="str">
        <f>VLOOKUP(U2033, method!$A$1:$B$15, 2, 0)</f>
        <v>中前</v>
      </c>
      <c r="F2033">
        <v>4</v>
      </c>
      <c r="G2033">
        <v>122</v>
      </c>
      <c r="H2033" s="44">
        <v>1200</v>
      </c>
      <c r="I2033" s="25" t="s">
        <v>26</v>
      </c>
      <c r="J2033">
        <v>1</v>
      </c>
      <c r="K2033">
        <v>9.6300000000000008</v>
      </c>
      <c r="L2033">
        <v>30</v>
      </c>
      <c r="M2033">
        <v>4</v>
      </c>
      <c r="N2033">
        <v>25</v>
      </c>
      <c r="O2033" s="31" t="s">
        <v>451</v>
      </c>
      <c r="P2033" s="35" t="s">
        <v>436</v>
      </c>
      <c r="Q2033">
        <v>3</v>
      </c>
      <c r="R2033">
        <v>65</v>
      </c>
      <c r="S2033" s="15" t="s">
        <v>34</v>
      </c>
      <c r="T2033">
        <v>3</v>
      </c>
      <c r="U2033">
        <v>7</v>
      </c>
      <c r="V2033">
        <v>7</v>
      </c>
      <c r="W2033">
        <v>8</v>
      </c>
      <c r="AA2033">
        <v>1163</v>
      </c>
      <c r="AB2033" t="s">
        <v>158</v>
      </c>
    </row>
    <row r="2034" spans="1:28" hidden="1" x14ac:dyDescent="0.25">
      <c r="A2034" s="22" t="s">
        <v>79</v>
      </c>
      <c r="B2034" s="16" t="s">
        <v>80</v>
      </c>
      <c r="C2034">
        <v>17</v>
      </c>
      <c r="D2034">
        <v>6</v>
      </c>
      <c r="E2034" s="28" t="str">
        <f>VLOOKUP(U2034, method!$A$1:$B$15, 2, 0)</f>
        <v>中前</v>
      </c>
      <c r="F2034">
        <v>7</v>
      </c>
      <c r="G2034">
        <v>121</v>
      </c>
      <c r="H2034" s="44">
        <v>1200</v>
      </c>
      <c r="I2034" s="25" t="s">
        <v>26</v>
      </c>
      <c r="J2034">
        <v>1</v>
      </c>
      <c r="K2034">
        <v>9.59</v>
      </c>
      <c r="L2034">
        <v>23</v>
      </c>
      <c r="M2034">
        <v>4</v>
      </c>
      <c r="N2034">
        <v>25</v>
      </c>
      <c r="O2034" s="31" t="s">
        <v>435</v>
      </c>
      <c r="P2034" s="35" t="s">
        <v>455</v>
      </c>
      <c r="Q2034">
        <v>3</v>
      </c>
      <c r="R2034">
        <v>65</v>
      </c>
      <c r="S2034" s="15" t="s">
        <v>34</v>
      </c>
      <c r="T2034" s="10" t="s">
        <v>552</v>
      </c>
      <c r="U2034">
        <v>7</v>
      </c>
      <c r="V2034">
        <v>7</v>
      </c>
      <c r="W2034">
        <v>6</v>
      </c>
      <c r="AA2034">
        <v>1169</v>
      </c>
      <c r="AB2034" t="s">
        <v>158</v>
      </c>
    </row>
    <row r="2035" spans="1:28" hidden="1" x14ac:dyDescent="0.25">
      <c r="A2035" s="22" t="s">
        <v>79</v>
      </c>
      <c r="B2035" s="16" t="s">
        <v>80</v>
      </c>
      <c r="C2035">
        <v>31</v>
      </c>
      <c r="D2035">
        <v>6</v>
      </c>
      <c r="E2035" s="28" t="str">
        <f>VLOOKUP(U2035, method!$A$1:$B$15, 2, 0)</f>
        <v>中前</v>
      </c>
      <c r="F2035">
        <v>11</v>
      </c>
      <c r="G2035">
        <v>125</v>
      </c>
      <c r="H2035" s="44">
        <v>1200</v>
      </c>
      <c r="I2035" s="14" t="s">
        <v>50</v>
      </c>
      <c r="J2035">
        <v>1</v>
      </c>
      <c r="K2035">
        <v>9.86</v>
      </c>
      <c r="L2035">
        <v>2</v>
      </c>
      <c r="M2035">
        <v>4</v>
      </c>
      <c r="N2035">
        <v>25</v>
      </c>
      <c r="O2035" s="31" t="s">
        <v>451</v>
      </c>
      <c r="P2035" s="35" t="s">
        <v>436</v>
      </c>
      <c r="Q2035">
        <v>3</v>
      </c>
      <c r="R2035">
        <v>65</v>
      </c>
      <c r="S2035" s="15" t="s">
        <v>34</v>
      </c>
      <c r="T2035" t="s">
        <v>536</v>
      </c>
      <c r="U2035">
        <v>6</v>
      </c>
      <c r="V2035">
        <v>5</v>
      </c>
      <c r="W2035">
        <v>6</v>
      </c>
      <c r="AA2035">
        <v>1170</v>
      </c>
      <c r="AB2035" t="s">
        <v>158</v>
      </c>
    </row>
    <row r="2036" spans="1:28" hidden="1" x14ac:dyDescent="0.25">
      <c r="A2036" s="22" t="s">
        <v>79</v>
      </c>
      <c r="B2036" s="16" t="s">
        <v>80</v>
      </c>
      <c r="C2036">
        <v>4.5999999999999996</v>
      </c>
      <c r="D2036" s="33">
        <v>1</v>
      </c>
      <c r="E2036" s="28" t="str">
        <f>VLOOKUP(U2036, method!$A$1:$B$15, 2, 0)</f>
        <v>中前</v>
      </c>
      <c r="F2036">
        <v>2</v>
      </c>
      <c r="G2036">
        <v>135</v>
      </c>
      <c r="H2036" s="44">
        <v>1200</v>
      </c>
      <c r="I2036" s="22" t="s">
        <v>33</v>
      </c>
      <c r="J2036">
        <v>1</v>
      </c>
      <c r="K2036">
        <v>9.42</v>
      </c>
      <c r="L2036">
        <v>12</v>
      </c>
      <c r="M2036">
        <v>3</v>
      </c>
      <c r="N2036">
        <v>25</v>
      </c>
      <c r="O2036" s="31" t="s">
        <v>439</v>
      </c>
      <c r="P2036" s="35" t="s">
        <v>436</v>
      </c>
      <c r="Q2036">
        <v>4</v>
      </c>
      <c r="R2036">
        <v>59</v>
      </c>
      <c r="S2036" s="15" t="s">
        <v>34</v>
      </c>
      <c r="T2036" s="10" t="s">
        <v>376</v>
      </c>
      <c r="U2036">
        <v>6</v>
      </c>
      <c r="V2036">
        <v>6</v>
      </c>
      <c r="W2036">
        <v>1</v>
      </c>
      <c r="AA2036">
        <v>1171</v>
      </c>
      <c r="AB2036" t="s">
        <v>185</v>
      </c>
    </row>
    <row r="2037" spans="1:28" hidden="1" x14ac:dyDescent="0.25">
      <c r="A2037" s="22" t="s">
        <v>79</v>
      </c>
      <c r="B2037" s="16" t="s">
        <v>80</v>
      </c>
      <c r="C2037">
        <v>38</v>
      </c>
      <c r="D2037">
        <v>7</v>
      </c>
      <c r="E2037" s="28" t="str">
        <f>VLOOKUP(U2037, method!$A$1:$B$15, 2, 0)</f>
        <v>中前</v>
      </c>
      <c r="F2037">
        <v>7</v>
      </c>
      <c r="G2037">
        <v>120</v>
      </c>
      <c r="H2037" s="46">
        <v>1400</v>
      </c>
      <c r="I2037" s="23" t="s">
        <v>394</v>
      </c>
      <c r="J2037">
        <v>1</v>
      </c>
      <c r="K2037">
        <v>22.17</v>
      </c>
      <c r="L2037">
        <v>9</v>
      </c>
      <c r="M2037">
        <v>2</v>
      </c>
      <c r="N2037">
        <v>25</v>
      </c>
      <c r="O2037" t="s">
        <v>532</v>
      </c>
      <c r="P2037" s="35" t="s">
        <v>455</v>
      </c>
      <c r="Q2037">
        <v>3</v>
      </c>
      <c r="R2037">
        <v>61</v>
      </c>
      <c r="S2037" s="15" t="s">
        <v>34</v>
      </c>
      <c r="T2037" t="s">
        <v>664</v>
      </c>
      <c r="U2037">
        <v>5</v>
      </c>
      <c r="V2037">
        <v>4</v>
      </c>
      <c r="W2037">
        <v>3</v>
      </c>
      <c r="X2037">
        <v>7</v>
      </c>
      <c r="AA2037">
        <v>1178</v>
      </c>
      <c r="AB2037" t="s">
        <v>30</v>
      </c>
    </row>
    <row r="2038" spans="1:28" hidden="1" x14ac:dyDescent="0.25">
      <c r="A2038" s="22" t="s">
        <v>79</v>
      </c>
      <c r="B2038" s="16" t="s">
        <v>80</v>
      </c>
      <c r="C2038">
        <v>42</v>
      </c>
      <c r="D2038">
        <v>6</v>
      </c>
      <c r="E2038" s="28" t="str">
        <f>VLOOKUP(U2038, method!$A$1:$B$15, 2, 0)</f>
        <v>中前</v>
      </c>
      <c r="F2038">
        <v>10</v>
      </c>
      <c r="G2038">
        <v>120</v>
      </c>
      <c r="H2038" s="46">
        <v>1400</v>
      </c>
      <c r="I2038" s="23" t="s">
        <v>405</v>
      </c>
      <c r="J2038">
        <v>1</v>
      </c>
      <c r="K2038">
        <v>21.96</v>
      </c>
      <c r="L2038">
        <v>19</v>
      </c>
      <c r="M2038">
        <v>1</v>
      </c>
      <c r="N2038">
        <v>25</v>
      </c>
      <c r="O2038" t="s">
        <v>545</v>
      </c>
      <c r="P2038" s="35" t="s">
        <v>436</v>
      </c>
      <c r="Q2038">
        <v>3</v>
      </c>
      <c r="R2038">
        <v>63</v>
      </c>
      <c r="S2038" s="15" t="s">
        <v>34</v>
      </c>
      <c r="T2038">
        <v>3</v>
      </c>
      <c r="U2038">
        <v>7</v>
      </c>
      <c r="V2038">
        <v>8</v>
      </c>
      <c r="W2038">
        <v>9</v>
      </c>
      <c r="X2038">
        <v>6</v>
      </c>
      <c r="AA2038">
        <v>1177</v>
      </c>
      <c r="AB2038" t="s">
        <v>30</v>
      </c>
    </row>
    <row r="2039" spans="1:28" hidden="1" x14ac:dyDescent="0.25">
      <c r="A2039" s="22" t="s">
        <v>79</v>
      </c>
      <c r="B2039" s="16" t="s">
        <v>80</v>
      </c>
      <c r="C2039">
        <v>28</v>
      </c>
      <c r="D2039">
        <v>6</v>
      </c>
      <c r="E2039" s="28" t="str">
        <f>VLOOKUP(U2039, method!$A$1:$B$15, 2, 0)</f>
        <v>中前</v>
      </c>
      <c r="F2039">
        <v>5</v>
      </c>
      <c r="G2039">
        <v>120</v>
      </c>
      <c r="H2039" s="46">
        <v>1400</v>
      </c>
      <c r="I2039" s="23" t="s">
        <v>394</v>
      </c>
      <c r="J2039">
        <v>1</v>
      </c>
      <c r="K2039">
        <v>22.17</v>
      </c>
      <c r="L2039">
        <v>15</v>
      </c>
      <c r="M2039">
        <v>12</v>
      </c>
      <c r="N2039">
        <v>24</v>
      </c>
      <c r="O2039" t="s">
        <v>631</v>
      </c>
      <c r="P2039" s="35" t="s">
        <v>455</v>
      </c>
      <c r="Q2039">
        <v>3</v>
      </c>
      <c r="R2039">
        <v>65</v>
      </c>
      <c r="S2039" s="15" t="s">
        <v>34</v>
      </c>
      <c r="T2039" t="s">
        <v>637</v>
      </c>
      <c r="U2039">
        <v>4</v>
      </c>
      <c r="V2039">
        <v>5</v>
      </c>
      <c r="W2039">
        <v>6</v>
      </c>
      <c r="X2039">
        <v>6</v>
      </c>
      <c r="AA2039">
        <v>1175</v>
      </c>
      <c r="AB2039" t="s">
        <v>92</v>
      </c>
    </row>
    <row r="2040" spans="1:28" hidden="1" x14ac:dyDescent="0.25">
      <c r="A2040" s="22" t="s">
        <v>79</v>
      </c>
      <c r="B2040" s="16" t="s">
        <v>80</v>
      </c>
      <c r="C2040">
        <v>66</v>
      </c>
      <c r="D2040">
        <v>14</v>
      </c>
      <c r="E2040" s="28" t="str">
        <f>VLOOKUP(U2040, method!$A$1:$B$15, 2, 0)</f>
        <v>中前</v>
      </c>
      <c r="F2040">
        <v>8</v>
      </c>
      <c r="G2040">
        <v>125</v>
      </c>
      <c r="H2040" s="46">
        <v>1400</v>
      </c>
      <c r="I2040" s="16" t="s">
        <v>71</v>
      </c>
      <c r="J2040">
        <v>1</v>
      </c>
      <c r="K2040">
        <v>23.33</v>
      </c>
      <c r="L2040">
        <v>17</v>
      </c>
      <c r="M2040">
        <v>11</v>
      </c>
      <c r="N2040">
        <v>24</v>
      </c>
      <c r="O2040" t="s">
        <v>469</v>
      </c>
      <c r="P2040" s="35" t="s">
        <v>455</v>
      </c>
      <c r="Q2040">
        <v>3</v>
      </c>
      <c r="R2040">
        <v>67</v>
      </c>
      <c r="S2040" s="15" t="s">
        <v>34</v>
      </c>
      <c r="T2040" t="s">
        <v>872</v>
      </c>
      <c r="U2040">
        <v>5</v>
      </c>
      <c r="V2040">
        <v>6</v>
      </c>
      <c r="W2040">
        <v>7</v>
      </c>
      <c r="X2040">
        <v>14</v>
      </c>
      <c r="AA2040">
        <v>1182</v>
      </c>
      <c r="AB2040" t="s">
        <v>113</v>
      </c>
    </row>
    <row r="2041" spans="1:28" hidden="1" x14ac:dyDescent="0.25">
      <c r="A2041" s="22" t="s">
        <v>79</v>
      </c>
      <c r="B2041" s="16" t="s">
        <v>80</v>
      </c>
      <c r="C2041">
        <v>7.9</v>
      </c>
      <c r="D2041">
        <v>7</v>
      </c>
      <c r="E2041" s="28" t="str">
        <f>VLOOKUP(U2041, method!$A$1:$B$15, 2, 0)</f>
        <v>中前</v>
      </c>
      <c r="F2041">
        <v>2</v>
      </c>
      <c r="G2041">
        <v>124</v>
      </c>
      <c r="H2041" s="44">
        <v>1200</v>
      </c>
      <c r="I2041" s="18" t="s">
        <v>201</v>
      </c>
      <c r="J2041">
        <v>1</v>
      </c>
      <c r="K2041">
        <v>10.42</v>
      </c>
      <c r="L2041">
        <v>27</v>
      </c>
      <c r="M2041">
        <v>10</v>
      </c>
      <c r="N2041">
        <v>24</v>
      </c>
      <c r="O2041" s="31" t="s">
        <v>435</v>
      </c>
      <c r="P2041" s="35" t="s">
        <v>455</v>
      </c>
      <c r="Q2041">
        <v>3</v>
      </c>
      <c r="R2041">
        <v>69</v>
      </c>
      <c r="S2041" s="15" t="s">
        <v>34</v>
      </c>
      <c r="T2041">
        <v>4</v>
      </c>
      <c r="U2041">
        <v>5</v>
      </c>
      <c r="V2041">
        <v>6</v>
      </c>
      <c r="W2041">
        <v>7</v>
      </c>
      <c r="AA2041">
        <v>1181</v>
      </c>
      <c r="AB2041" t="s">
        <v>961</v>
      </c>
    </row>
    <row r="2042" spans="1:28" hidden="1" x14ac:dyDescent="0.25">
      <c r="A2042" s="22" t="s">
        <v>79</v>
      </c>
      <c r="B2042" s="16" t="s">
        <v>80</v>
      </c>
      <c r="C2042">
        <v>10</v>
      </c>
      <c r="D2042">
        <v>9</v>
      </c>
      <c r="E2042" s="28" t="str">
        <f>VLOOKUP(U2042, method!$A$1:$B$15, 2, 0)</f>
        <v>中前</v>
      </c>
      <c r="F2042">
        <v>2</v>
      </c>
      <c r="G2042">
        <v>127</v>
      </c>
      <c r="H2042" s="46">
        <v>1400</v>
      </c>
      <c r="I2042" s="23" t="s">
        <v>394</v>
      </c>
      <c r="J2042">
        <v>1</v>
      </c>
      <c r="K2042">
        <v>22.58</v>
      </c>
      <c r="L2042">
        <v>1</v>
      </c>
      <c r="M2042">
        <v>10</v>
      </c>
      <c r="N2042">
        <v>24</v>
      </c>
      <c r="O2042" t="s">
        <v>631</v>
      </c>
      <c r="P2042" s="35" t="s">
        <v>436</v>
      </c>
      <c r="Q2042">
        <v>3</v>
      </c>
      <c r="R2042">
        <v>71</v>
      </c>
      <c r="S2042" s="15" t="s">
        <v>34</v>
      </c>
      <c r="T2042">
        <v>4</v>
      </c>
      <c r="U2042">
        <v>5</v>
      </c>
      <c r="V2042">
        <v>5</v>
      </c>
      <c r="W2042">
        <v>4</v>
      </c>
      <c r="X2042">
        <v>9</v>
      </c>
      <c r="AA2042">
        <v>1178</v>
      </c>
      <c r="AB2042" t="s">
        <v>16</v>
      </c>
    </row>
    <row r="2043" spans="1:28" hidden="1" x14ac:dyDescent="0.25">
      <c r="A2043" s="22" t="s">
        <v>79</v>
      </c>
      <c r="B2043" s="16" t="s">
        <v>80</v>
      </c>
      <c r="C2043">
        <v>37</v>
      </c>
      <c r="D2043">
        <v>6</v>
      </c>
      <c r="E2043" s="29" t="str">
        <f>VLOOKUP(U2043, method!$A$1:$B$15, 2, 0)</f>
        <v>留後</v>
      </c>
      <c r="F2043">
        <v>5</v>
      </c>
      <c r="G2043">
        <v>132</v>
      </c>
      <c r="H2043" s="46">
        <v>1400</v>
      </c>
      <c r="I2043" s="23" t="s">
        <v>394</v>
      </c>
      <c r="J2043">
        <v>1</v>
      </c>
      <c r="K2043">
        <v>22.02</v>
      </c>
      <c r="L2043">
        <v>6</v>
      </c>
      <c r="M2043">
        <v>7</v>
      </c>
      <c r="N2043">
        <v>24</v>
      </c>
      <c r="O2043" t="s">
        <v>532</v>
      </c>
      <c r="P2043" s="35" t="s">
        <v>436</v>
      </c>
      <c r="Q2043">
        <v>3</v>
      </c>
      <c r="R2043">
        <v>75</v>
      </c>
      <c r="S2043" s="21" t="s">
        <v>46</v>
      </c>
      <c r="T2043">
        <v>4</v>
      </c>
      <c r="U2043">
        <v>12</v>
      </c>
      <c r="V2043">
        <v>11</v>
      </c>
      <c r="W2043">
        <v>12</v>
      </c>
      <c r="X2043">
        <v>6</v>
      </c>
      <c r="AA2043">
        <v>1167</v>
      </c>
      <c r="AB2043" t="s">
        <v>16</v>
      </c>
    </row>
    <row r="2044" spans="1:28" hidden="1" x14ac:dyDescent="0.25">
      <c r="A2044" s="22" t="s">
        <v>79</v>
      </c>
      <c r="B2044" s="16" t="s">
        <v>80</v>
      </c>
      <c r="C2044">
        <v>33</v>
      </c>
      <c r="D2044">
        <v>12</v>
      </c>
      <c r="E2044" s="28" t="str">
        <f>VLOOKUP(U2044, method!$A$1:$B$15, 2, 0)</f>
        <v>中前</v>
      </c>
      <c r="F2044">
        <v>1</v>
      </c>
      <c r="G2044">
        <v>135</v>
      </c>
      <c r="H2044" s="46">
        <v>1600</v>
      </c>
      <c r="I2044" s="23" t="s">
        <v>394</v>
      </c>
      <c r="J2044">
        <v>1</v>
      </c>
      <c r="K2044">
        <v>38.549999999999997</v>
      </c>
      <c r="L2044">
        <v>15</v>
      </c>
      <c r="M2044">
        <v>6</v>
      </c>
      <c r="N2044">
        <v>24</v>
      </c>
      <c r="O2044" t="s">
        <v>631</v>
      </c>
      <c r="P2044" s="36" t="s">
        <v>698</v>
      </c>
      <c r="Q2044">
        <v>3</v>
      </c>
      <c r="R2044">
        <v>77</v>
      </c>
      <c r="S2044" s="21" t="s">
        <v>46</v>
      </c>
      <c r="T2044" t="s">
        <v>801</v>
      </c>
      <c r="U2044">
        <v>6</v>
      </c>
      <c r="V2044">
        <v>5</v>
      </c>
      <c r="W2044">
        <v>3</v>
      </c>
      <c r="X2044">
        <v>12</v>
      </c>
      <c r="AA2044">
        <v>1174</v>
      </c>
      <c r="AB2044" t="s">
        <v>16</v>
      </c>
    </row>
    <row r="2045" spans="1:28" hidden="1" x14ac:dyDescent="0.25">
      <c r="A2045" s="22" t="s">
        <v>79</v>
      </c>
      <c r="B2045" s="16" t="s">
        <v>80</v>
      </c>
      <c r="C2045">
        <v>69</v>
      </c>
      <c r="D2045">
        <v>12</v>
      </c>
      <c r="E2045" s="26" t="str">
        <f>VLOOKUP(U2045, method!$A$1:$B$15, 2, 0)</f>
        <v>放頭</v>
      </c>
      <c r="F2045">
        <v>10</v>
      </c>
      <c r="G2045">
        <v>127</v>
      </c>
      <c r="H2045" s="46">
        <v>1600</v>
      </c>
      <c r="I2045" s="15" t="s">
        <v>441</v>
      </c>
      <c r="J2045">
        <v>1</v>
      </c>
      <c r="K2045">
        <v>36.159999999999997</v>
      </c>
      <c r="L2045">
        <v>19</v>
      </c>
      <c r="M2045">
        <v>5</v>
      </c>
      <c r="N2045">
        <v>24</v>
      </c>
      <c r="O2045" t="s">
        <v>631</v>
      </c>
      <c r="P2045" s="35" t="s">
        <v>455</v>
      </c>
      <c r="Q2045">
        <v>3</v>
      </c>
      <c r="R2045">
        <v>79</v>
      </c>
      <c r="S2045" s="21" t="s">
        <v>46</v>
      </c>
      <c r="T2045" t="s">
        <v>485</v>
      </c>
      <c r="U2045">
        <v>3</v>
      </c>
      <c r="V2045">
        <v>2</v>
      </c>
      <c r="W2045">
        <v>2</v>
      </c>
      <c r="X2045">
        <v>12</v>
      </c>
      <c r="AA2045">
        <v>1164</v>
      </c>
      <c r="AB2045" t="s">
        <v>16</v>
      </c>
    </row>
    <row r="2046" spans="1:28" hidden="1" x14ac:dyDescent="0.25">
      <c r="A2046" s="22" t="s">
        <v>79</v>
      </c>
      <c r="B2046" s="16" t="s">
        <v>80</v>
      </c>
      <c r="C2046">
        <v>14</v>
      </c>
      <c r="D2046">
        <v>8</v>
      </c>
      <c r="E2046" s="28" t="str">
        <f>VLOOKUP(U2046, method!$A$1:$B$15, 2, 0)</f>
        <v>中前</v>
      </c>
      <c r="F2046">
        <v>6</v>
      </c>
      <c r="G2046">
        <v>116</v>
      </c>
      <c r="H2046" s="46">
        <v>1650</v>
      </c>
      <c r="I2046" s="24" t="s">
        <v>146</v>
      </c>
      <c r="J2046">
        <v>1</v>
      </c>
      <c r="K2046">
        <v>40.090000000000003</v>
      </c>
      <c r="L2046">
        <v>10</v>
      </c>
      <c r="M2046">
        <v>4</v>
      </c>
      <c r="N2046">
        <v>24</v>
      </c>
      <c r="O2046" s="30" t="s">
        <v>445</v>
      </c>
      <c r="P2046" s="35" t="s">
        <v>455</v>
      </c>
      <c r="Q2046">
        <v>2</v>
      </c>
      <c r="R2046">
        <v>81</v>
      </c>
      <c r="S2046" s="21" t="s">
        <v>46</v>
      </c>
      <c r="T2046">
        <v>5</v>
      </c>
      <c r="U2046">
        <v>7</v>
      </c>
      <c r="V2046">
        <v>8</v>
      </c>
      <c r="W2046">
        <v>8</v>
      </c>
      <c r="X2046">
        <v>8</v>
      </c>
      <c r="AA2046">
        <v>1168</v>
      </c>
      <c r="AB2046" t="s">
        <v>16</v>
      </c>
    </row>
    <row r="2047" spans="1:28" hidden="1" x14ac:dyDescent="0.25">
      <c r="A2047" s="22" t="s">
        <v>79</v>
      </c>
      <c r="B2047" s="16" t="s">
        <v>80</v>
      </c>
      <c r="C2047">
        <v>14</v>
      </c>
      <c r="D2047">
        <v>8</v>
      </c>
      <c r="E2047" s="28" t="str">
        <f>VLOOKUP(U2047, method!$A$1:$B$15, 2, 0)</f>
        <v>中前</v>
      </c>
      <c r="F2047">
        <v>1</v>
      </c>
      <c r="G2047">
        <v>118</v>
      </c>
      <c r="H2047" s="46">
        <v>1400</v>
      </c>
      <c r="I2047" s="23" t="s">
        <v>394</v>
      </c>
      <c r="J2047">
        <v>1</v>
      </c>
      <c r="K2047">
        <v>21.94</v>
      </c>
      <c r="L2047">
        <v>16</v>
      </c>
      <c r="M2047">
        <v>3</v>
      </c>
      <c r="N2047">
        <v>24</v>
      </c>
      <c r="O2047" t="s">
        <v>631</v>
      </c>
      <c r="P2047" s="35" t="s">
        <v>455</v>
      </c>
      <c r="Q2047">
        <v>2</v>
      </c>
      <c r="R2047">
        <v>83</v>
      </c>
      <c r="S2047" s="21" t="s">
        <v>46</v>
      </c>
      <c r="T2047" t="s">
        <v>529</v>
      </c>
      <c r="U2047">
        <v>4</v>
      </c>
      <c r="V2047">
        <v>4</v>
      </c>
      <c r="W2047">
        <v>4</v>
      </c>
      <c r="X2047">
        <v>8</v>
      </c>
      <c r="AA2047">
        <v>1178</v>
      </c>
      <c r="AB2047" t="s">
        <v>1746</v>
      </c>
    </row>
    <row r="2048" spans="1:28" hidden="1" x14ac:dyDescent="0.25">
      <c r="A2048" s="22" t="s">
        <v>79</v>
      </c>
      <c r="B2048" s="16" t="s">
        <v>80</v>
      </c>
      <c r="C2048">
        <v>17</v>
      </c>
      <c r="D2048">
        <v>7</v>
      </c>
      <c r="E2048" s="27" t="str">
        <f>VLOOKUP(U2048, method!$A$1:$B$15, 2, 0)</f>
        <v>中後</v>
      </c>
      <c r="F2048">
        <v>10</v>
      </c>
      <c r="G2048">
        <v>125</v>
      </c>
      <c r="H2048" s="46">
        <v>1400</v>
      </c>
      <c r="I2048" s="23" t="s">
        <v>394</v>
      </c>
      <c r="J2048">
        <v>1</v>
      </c>
      <c r="K2048">
        <v>22.76</v>
      </c>
      <c r="L2048">
        <v>18</v>
      </c>
      <c r="M2048">
        <v>2</v>
      </c>
      <c r="N2048">
        <v>24</v>
      </c>
      <c r="O2048" t="s">
        <v>631</v>
      </c>
      <c r="P2048" s="35" t="s">
        <v>455</v>
      </c>
      <c r="Q2048">
        <v>2</v>
      </c>
      <c r="R2048">
        <v>85</v>
      </c>
      <c r="S2048" s="21" t="s">
        <v>46</v>
      </c>
      <c r="T2048" t="s">
        <v>519</v>
      </c>
      <c r="U2048">
        <v>10</v>
      </c>
      <c r="V2048">
        <v>10</v>
      </c>
      <c r="W2048">
        <v>10</v>
      </c>
      <c r="X2048">
        <v>7</v>
      </c>
      <c r="AA2048">
        <v>1184</v>
      </c>
      <c r="AB2048" t="s">
        <v>152</v>
      </c>
    </row>
    <row r="2049" spans="1:28" hidden="1" x14ac:dyDescent="0.25">
      <c r="A2049" s="22" t="s">
        <v>79</v>
      </c>
      <c r="B2049" s="16" t="s">
        <v>80</v>
      </c>
      <c r="C2049">
        <v>13</v>
      </c>
      <c r="D2049" s="34">
        <v>5</v>
      </c>
      <c r="E2049" s="28" t="str">
        <f>VLOOKUP(U2049, method!$A$1:$B$15, 2, 0)</f>
        <v>中前</v>
      </c>
      <c r="F2049">
        <v>4</v>
      </c>
      <c r="G2049">
        <v>126</v>
      </c>
      <c r="H2049" s="46">
        <v>1650</v>
      </c>
      <c r="I2049" s="23" t="s">
        <v>394</v>
      </c>
      <c r="J2049">
        <v>1</v>
      </c>
      <c r="K2049">
        <v>40.700000000000003</v>
      </c>
      <c r="L2049">
        <v>24</v>
      </c>
      <c r="M2049">
        <v>1</v>
      </c>
      <c r="N2049">
        <v>24</v>
      </c>
      <c r="O2049" t="s">
        <v>511</v>
      </c>
      <c r="P2049" s="35" t="s">
        <v>455</v>
      </c>
      <c r="Q2049">
        <v>2</v>
      </c>
      <c r="R2049">
        <v>87</v>
      </c>
      <c r="S2049" s="21" t="s">
        <v>46</v>
      </c>
      <c r="T2049" t="s">
        <v>495</v>
      </c>
      <c r="U2049">
        <v>7</v>
      </c>
      <c r="V2049">
        <v>7</v>
      </c>
      <c r="W2049">
        <v>7</v>
      </c>
      <c r="X2049">
        <v>5</v>
      </c>
      <c r="AA2049">
        <v>1170</v>
      </c>
      <c r="AB2049" t="s">
        <v>152</v>
      </c>
    </row>
    <row r="2050" spans="1:28" hidden="1" x14ac:dyDescent="0.25">
      <c r="A2050" s="22" t="s">
        <v>79</v>
      </c>
      <c r="B2050" s="16" t="s">
        <v>80</v>
      </c>
      <c r="C2050">
        <v>24</v>
      </c>
      <c r="D2050">
        <v>11</v>
      </c>
      <c r="E2050" s="29" t="str">
        <f>VLOOKUP(U2050, method!$A$1:$B$15, 2, 0)</f>
        <v>留後</v>
      </c>
      <c r="F2050">
        <v>10</v>
      </c>
      <c r="G2050">
        <v>123</v>
      </c>
      <c r="H2050" s="46">
        <v>1600</v>
      </c>
      <c r="I2050" s="19" t="s">
        <v>388</v>
      </c>
      <c r="J2050">
        <v>1</v>
      </c>
      <c r="K2050">
        <v>35.700000000000003</v>
      </c>
      <c r="L2050">
        <v>7</v>
      </c>
      <c r="M2050">
        <v>1</v>
      </c>
      <c r="N2050">
        <v>24</v>
      </c>
      <c r="O2050" t="s">
        <v>469</v>
      </c>
      <c r="P2050" s="35" t="s">
        <v>455</v>
      </c>
      <c r="Q2050">
        <v>2</v>
      </c>
      <c r="R2050">
        <v>88</v>
      </c>
      <c r="S2050" s="21" t="s">
        <v>46</v>
      </c>
      <c r="T2050" t="s">
        <v>461</v>
      </c>
      <c r="U2050">
        <v>11</v>
      </c>
      <c r="V2050">
        <v>10</v>
      </c>
      <c r="W2050">
        <v>10</v>
      </c>
      <c r="X2050">
        <v>11</v>
      </c>
      <c r="AA2050">
        <v>1171</v>
      </c>
      <c r="AB2050" t="s">
        <v>152</v>
      </c>
    </row>
    <row r="2051" spans="1:28" hidden="1" x14ac:dyDescent="0.25">
      <c r="A2051" s="22" t="s">
        <v>79</v>
      </c>
      <c r="B2051" s="16" t="s">
        <v>80</v>
      </c>
      <c r="C2051">
        <v>22</v>
      </c>
      <c r="D2051">
        <v>6</v>
      </c>
      <c r="E2051" s="28" t="str">
        <f>VLOOKUP(U2051, method!$A$1:$B$15, 2, 0)</f>
        <v>中前</v>
      </c>
      <c r="F2051">
        <v>6</v>
      </c>
      <c r="G2051">
        <v>125</v>
      </c>
      <c r="H2051" s="46">
        <v>1650</v>
      </c>
      <c r="I2051" s="23" t="s">
        <v>394</v>
      </c>
      <c r="J2051">
        <v>1</v>
      </c>
      <c r="K2051">
        <v>41.74</v>
      </c>
      <c r="L2051">
        <v>20</v>
      </c>
      <c r="M2051">
        <v>12</v>
      </c>
      <c r="N2051">
        <v>23</v>
      </c>
      <c r="O2051" s="31" t="s">
        <v>435</v>
      </c>
      <c r="P2051" s="35" t="s">
        <v>455</v>
      </c>
      <c r="Q2051">
        <v>2</v>
      </c>
      <c r="R2051">
        <v>88</v>
      </c>
      <c r="S2051" s="21" t="s">
        <v>46</v>
      </c>
      <c r="T2051" t="s">
        <v>529</v>
      </c>
      <c r="U2051">
        <v>7</v>
      </c>
      <c r="V2051">
        <v>8</v>
      </c>
      <c r="W2051">
        <v>8</v>
      </c>
      <c r="X2051">
        <v>6</v>
      </c>
      <c r="AA2051">
        <v>1154</v>
      </c>
      <c r="AB2051" t="s">
        <v>152</v>
      </c>
    </row>
    <row r="2052" spans="1:28" hidden="1" x14ac:dyDescent="0.25">
      <c r="A2052" s="22" t="s">
        <v>79</v>
      </c>
      <c r="B2052" s="16" t="s">
        <v>80</v>
      </c>
      <c r="C2052">
        <v>43</v>
      </c>
      <c r="D2052" s="33">
        <v>2</v>
      </c>
      <c r="E2052" s="29" t="str">
        <f>VLOOKUP(U2052, method!$A$1:$B$15, 2, 0)</f>
        <v>留後</v>
      </c>
      <c r="F2052">
        <v>11</v>
      </c>
      <c r="G2052">
        <v>128</v>
      </c>
      <c r="H2052" s="46">
        <v>1400</v>
      </c>
      <c r="I2052" s="23" t="s">
        <v>394</v>
      </c>
      <c r="J2052">
        <v>1</v>
      </c>
      <c r="K2052">
        <v>21.91</v>
      </c>
      <c r="L2052">
        <v>26</v>
      </c>
      <c r="M2052">
        <v>11</v>
      </c>
      <c r="N2052">
        <v>23</v>
      </c>
      <c r="O2052" t="s">
        <v>532</v>
      </c>
      <c r="P2052" s="35" t="s">
        <v>455</v>
      </c>
      <c r="Q2052">
        <v>2</v>
      </c>
      <c r="R2052">
        <v>87</v>
      </c>
      <c r="S2052" s="21" t="s">
        <v>46</v>
      </c>
      <c r="T2052" s="10" t="s">
        <v>452</v>
      </c>
      <c r="U2052">
        <v>11</v>
      </c>
      <c r="V2052">
        <v>11</v>
      </c>
      <c r="W2052">
        <v>9</v>
      </c>
      <c r="X2052">
        <v>2</v>
      </c>
      <c r="AA2052">
        <v>1153</v>
      </c>
      <c r="AB2052" t="s">
        <v>152</v>
      </c>
    </row>
    <row r="2053" spans="1:28" hidden="1" x14ac:dyDescent="0.25">
      <c r="A2053" s="22" t="s">
        <v>79</v>
      </c>
      <c r="B2053" s="16" t="s">
        <v>80</v>
      </c>
      <c r="C2053">
        <v>14</v>
      </c>
      <c r="D2053" t="s">
        <v>1989</v>
      </c>
      <c r="E2053" s="28" t="str">
        <f>VLOOKUP(U2053, method!$A$1:$B$15, 2, 0)</f>
        <v>中前</v>
      </c>
      <c r="F2053">
        <v>7</v>
      </c>
      <c r="G2053">
        <v>116</v>
      </c>
      <c r="H2053" s="46">
        <v>1400</v>
      </c>
      <c r="I2053" s="23" t="s">
        <v>394</v>
      </c>
      <c r="J2053" t="s">
        <v>463</v>
      </c>
      <c r="L2053">
        <v>11</v>
      </c>
      <c r="M2053">
        <v>11</v>
      </c>
      <c r="N2053">
        <v>23</v>
      </c>
      <c r="O2053" t="s">
        <v>491</v>
      </c>
      <c r="P2053" s="35" t="s">
        <v>455</v>
      </c>
      <c r="Q2053">
        <v>1</v>
      </c>
      <c r="R2053">
        <v>87</v>
      </c>
      <c r="S2053" s="21" t="s">
        <v>46</v>
      </c>
      <c r="T2053" t="s">
        <v>1990</v>
      </c>
      <c r="U2053">
        <v>6</v>
      </c>
      <c r="V2053">
        <v>7</v>
      </c>
      <c r="W2053">
        <v>8</v>
      </c>
      <c r="AA2053">
        <v>1198</v>
      </c>
      <c r="AB2053" t="s">
        <v>152</v>
      </c>
    </row>
    <row r="2054" spans="1:28" hidden="1" x14ac:dyDescent="0.25">
      <c r="A2054" s="22" t="s">
        <v>79</v>
      </c>
      <c r="B2054" s="16" t="s">
        <v>80</v>
      </c>
      <c r="C2054">
        <v>7.4</v>
      </c>
      <c r="D2054">
        <v>11</v>
      </c>
      <c r="E2054" s="29" t="str">
        <f>VLOOKUP(U2054, method!$A$1:$B$15, 2, 0)</f>
        <v>留後</v>
      </c>
      <c r="F2054">
        <v>13</v>
      </c>
      <c r="G2054">
        <v>124</v>
      </c>
      <c r="H2054" s="46">
        <v>1400</v>
      </c>
      <c r="I2054" s="23" t="s">
        <v>394</v>
      </c>
      <c r="J2054">
        <v>1</v>
      </c>
      <c r="K2054">
        <v>22.26</v>
      </c>
      <c r="L2054">
        <v>22</v>
      </c>
      <c r="M2054">
        <v>10</v>
      </c>
      <c r="N2054">
        <v>23</v>
      </c>
      <c r="O2054" t="s">
        <v>469</v>
      </c>
      <c r="P2054" s="35" t="s">
        <v>455</v>
      </c>
      <c r="Q2054">
        <v>2</v>
      </c>
      <c r="R2054">
        <v>87</v>
      </c>
      <c r="S2054" s="21" t="s">
        <v>46</v>
      </c>
      <c r="T2054">
        <v>5</v>
      </c>
      <c r="U2054">
        <v>14</v>
      </c>
      <c r="V2054">
        <v>14</v>
      </c>
      <c r="W2054">
        <v>14</v>
      </c>
      <c r="X2054">
        <v>11</v>
      </c>
      <c r="AA2054">
        <v>1180</v>
      </c>
      <c r="AB2054" t="s">
        <v>152</v>
      </c>
    </row>
    <row r="2055" spans="1:28" hidden="1" x14ac:dyDescent="0.25">
      <c r="A2055" s="22" t="s">
        <v>79</v>
      </c>
      <c r="B2055" s="16" t="s">
        <v>80</v>
      </c>
      <c r="C2055">
        <v>3</v>
      </c>
      <c r="D2055" s="33">
        <v>2</v>
      </c>
      <c r="E2055" s="28" t="str">
        <f>VLOOKUP(U2055, method!$A$1:$B$15, 2, 0)</f>
        <v>中前</v>
      </c>
      <c r="F2055">
        <v>2</v>
      </c>
      <c r="G2055">
        <v>125</v>
      </c>
      <c r="H2055" s="46">
        <v>1400</v>
      </c>
      <c r="I2055" s="23" t="s">
        <v>394</v>
      </c>
      <c r="J2055">
        <v>1</v>
      </c>
      <c r="K2055">
        <v>22.52</v>
      </c>
      <c r="L2055">
        <v>10</v>
      </c>
      <c r="M2055">
        <v>9</v>
      </c>
      <c r="N2055">
        <v>23</v>
      </c>
      <c r="O2055" t="s">
        <v>545</v>
      </c>
      <c r="P2055" s="36" t="s">
        <v>440</v>
      </c>
      <c r="Q2055">
        <v>2</v>
      </c>
      <c r="R2055">
        <v>85</v>
      </c>
      <c r="S2055" s="21" t="s">
        <v>46</v>
      </c>
      <c r="T2055" s="10" t="s">
        <v>376</v>
      </c>
      <c r="U2055">
        <v>4</v>
      </c>
      <c r="V2055">
        <v>5</v>
      </c>
      <c r="W2055">
        <v>5</v>
      </c>
      <c r="X2055">
        <v>2</v>
      </c>
      <c r="AA2055">
        <v>1165</v>
      </c>
      <c r="AB2055" t="s">
        <v>152</v>
      </c>
    </row>
    <row r="2056" spans="1:28" hidden="1" x14ac:dyDescent="0.25">
      <c r="A2056" s="22" t="s">
        <v>79</v>
      </c>
      <c r="B2056" s="16" t="s">
        <v>80</v>
      </c>
      <c r="C2056">
        <v>7.3</v>
      </c>
      <c r="D2056" s="33">
        <v>2</v>
      </c>
      <c r="E2056" s="28" t="str">
        <f>VLOOKUP(U2056, method!$A$1:$B$15, 2, 0)</f>
        <v>中前</v>
      </c>
      <c r="F2056">
        <v>1</v>
      </c>
      <c r="G2056">
        <v>122</v>
      </c>
      <c r="H2056" s="46">
        <v>1400</v>
      </c>
      <c r="I2056" s="23" t="s">
        <v>394</v>
      </c>
      <c r="J2056">
        <v>1</v>
      </c>
      <c r="K2056">
        <v>22.6</v>
      </c>
      <c r="L2056">
        <v>3</v>
      </c>
      <c r="M2056">
        <v>7</v>
      </c>
      <c r="N2056">
        <v>23</v>
      </c>
      <c r="O2056" t="s">
        <v>532</v>
      </c>
      <c r="P2056" s="36" t="s">
        <v>440</v>
      </c>
      <c r="Q2056">
        <v>2</v>
      </c>
      <c r="R2056">
        <v>83</v>
      </c>
      <c r="S2056" s="21" t="s">
        <v>46</v>
      </c>
      <c r="T2056" s="10" t="s">
        <v>526</v>
      </c>
      <c r="U2056">
        <v>6</v>
      </c>
      <c r="V2056">
        <v>3</v>
      </c>
      <c r="W2056">
        <v>3</v>
      </c>
      <c r="X2056">
        <v>2</v>
      </c>
      <c r="AA2056">
        <v>1166</v>
      </c>
      <c r="AB2056" t="s">
        <v>152</v>
      </c>
    </row>
    <row r="2057" spans="1:28" hidden="1" x14ac:dyDescent="0.25">
      <c r="A2057" s="22" t="s">
        <v>79</v>
      </c>
      <c r="B2057" s="16" t="s">
        <v>80</v>
      </c>
      <c r="C2057">
        <v>9.6999999999999993</v>
      </c>
      <c r="D2057" s="33">
        <v>1</v>
      </c>
      <c r="E2057" s="27" t="str">
        <f>VLOOKUP(U2057, method!$A$1:$B$15, 2, 0)</f>
        <v>中後</v>
      </c>
      <c r="F2057">
        <v>7</v>
      </c>
      <c r="G2057">
        <v>135</v>
      </c>
      <c r="H2057" s="46">
        <v>1400</v>
      </c>
      <c r="I2057" s="23" t="s">
        <v>394</v>
      </c>
      <c r="J2057">
        <v>1</v>
      </c>
      <c r="K2057">
        <v>21.84</v>
      </c>
      <c r="L2057">
        <v>18</v>
      </c>
      <c r="M2057">
        <v>6</v>
      </c>
      <c r="N2057">
        <v>23</v>
      </c>
      <c r="O2057" t="s">
        <v>631</v>
      </c>
      <c r="P2057" s="35" t="s">
        <v>455</v>
      </c>
      <c r="Q2057">
        <v>3</v>
      </c>
      <c r="R2057">
        <v>76</v>
      </c>
      <c r="S2057" s="21" t="s">
        <v>46</v>
      </c>
      <c r="T2057" s="10" t="s">
        <v>526</v>
      </c>
      <c r="U2057">
        <v>10</v>
      </c>
      <c r="V2057">
        <v>9</v>
      </c>
      <c r="W2057">
        <v>9</v>
      </c>
      <c r="X2057">
        <v>1</v>
      </c>
      <c r="AA2057">
        <v>1159</v>
      </c>
      <c r="AB2057" t="s">
        <v>152</v>
      </c>
    </row>
    <row r="2058" spans="1:28" hidden="1" x14ac:dyDescent="0.25">
      <c r="A2058" s="22" t="s">
        <v>79</v>
      </c>
      <c r="B2058" s="16" t="s">
        <v>80</v>
      </c>
      <c r="C2058">
        <v>69</v>
      </c>
      <c r="D2058" s="33">
        <v>1</v>
      </c>
      <c r="E2058" s="29" t="str">
        <f>VLOOKUP(U2058, method!$A$1:$B$15, 2, 0)</f>
        <v>留後</v>
      </c>
      <c r="F2058">
        <v>10</v>
      </c>
      <c r="G2058">
        <v>126</v>
      </c>
      <c r="H2058" s="46">
        <v>1400</v>
      </c>
      <c r="I2058" s="23" t="s">
        <v>394</v>
      </c>
      <c r="J2058">
        <v>1</v>
      </c>
      <c r="K2058">
        <v>21.4</v>
      </c>
      <c r="L2058">
        <v>21</v>
      </c>
      <c r="M2058">
        <v>5</v>
      </c>
      <c r="N2058">
        <v>23</v>
      </c>
      <c r="O2058" t="s">
        <v>631</v>
      </c>
      <c r="P2058" s="35" t="s">
        <v>455</v>
      </c>
      <c r="Q2058">
        <v>3</v>
      </c>
      <c r="R2058">
        <v>71</v>
      </c>
      <c r="S2058" s="21" t="s">
        <v>46</v>
      </c>
      <c r="T2058" s="10" t="s">
        <v>488</v>
      </c>
      <c r="U2058">
        <v>12</v>
      </c>
      <c r="V2058">
        <v>12</v>
      </c>
      <c r="W2058">
        <v>10</v>
      </c>
      <c r="X2058">
        <v>1</v>
      </c>
      <c r="AA2058">
        <v>1166</v>
      </c>
      <c r="AB2058" t="s">
        <v>1749</v>
      </c>
    </row>
    <row r="2059" spans="1:28" hidden="1" x14ac:dyDescent="0.25">
      <c r="A2059" s="22" t="s">
        <v>79</v>
      </c>
      <c r="B2059" s="16" t="s">
        <v>80</v>
      </c>
      <c r="C2059">
        <v>42</v>
      </c>
      <c r="D2059">
        <v>12</v>
      </c>
      <c r="E2059" s="26" t="str">
        <f>VLOOKUP(U2059, method!$A$1:$B$15, 2, 0)</f>
        <v>放頭</v>
      </c>
      <c r="F2059">
        <v>8</v>
      </c>
      <c r="G2059">
        <v>131</v>
      </c>
      <c r="H2059" s="46">
        <v>1600</v>
      </c>
      <c r="I2059" s="21" t="s">
        <v>61</v>
      </c>
      <c r="J2059">
        <v>1</v>
      </c>
      <c r="K2059">
        <v>35.74</v>
      </c>
      <c r="L2059">
        <v>30</v>
      </c>
      <c r="M2059">
        <v>4</v>
      </c>
      <c r="N2059">
        <v>23</v>
      </c>
      <c r="O2059" t="s">
        <v>545</v>
      </c>
      <c r="P2059" s="35" t="s">
        <v>455</v>
      </c>
      <c r="Q2059">
        <v>3</v>
      </c>
      <c r="R2059">
        <v>73</v>
      </c>
      <c r="S2059" s="21" t="s">
        <v>46</v>
      </c>
      <c r="T2059" t="s">
        <v>664</v>
      </c>
      <c r="U2059">
        <v>2</v>
      </c>
      <c r="V2059">
        <v>4</v>
      </c>
      <c r="W2059">
        <v>2</v>
      </c>
      <c r="X2059">
        <v>12</v>
      </c>
      <c r="AA2059">
        <v>1162</v>
      </c>
      <c r="AB2059" t="s">
        <v>113</v>
      </c>
    </row>
    <row r="2060" spans="1:28" hidden="1" x14ac:dyDescent="0.25">
      <c r="A2060" s="22" t="s">
        <v>79</v>
      </c>
      <c r="B2060" s="16" t="s">
        <v>80</v>
      </c>
      <c r="C2060">
        <v>42</v>
      </c>
      <c r="D2060">
        <v>10</v>
      </c>
      <c r="E2060" s="29" t="str">
        <f>VLOOKUP(U2060, method!$A$1:$B$15, 2, 0)</f>
        <v>留後</v>
      </c>
      <c r="F2060">
        <v>13</v>
      </c>
      <c r="G2060">
        <v>129</v>
      </c>
      <c r="H2060" s="46">
        <v>1400</v>
      </c>
      <c r="I2060" s="23" t="s">
        <v>39</v>
      </c>
      <c r="J2060">
        <v>1</v>
      </c>
      <c r="K2060">
        <v>23.42</v>
      </c>
      <c r="L2060">
        <v>9</v>
      </c>
      <c r="M2060">
        <v>4</v>
      </c>
      <c r="N2060">
        <v>23</v>
      </c>
      <c r="O2060" t="s">
        <v>469</v>
      </c>
      <c r="P2060" s="35" t="s">
        <v>455</v>
      </c>
      <c r="Q2060">
        <v>3</v>
      </c>
      <c r="R2060">
        <v>75</v>
      </c>
      <c r="S2060" s="21" t="s">
        <v>46</v>
      </c>
      <c r="T2060" t="s">
        <v>533</v>
      </c>
      <c r="U2060">
        <v>14</v>
      </c>
      <c r="V2060">
        <v>13</v>
      </c>
      <c r="W2060">
        <v>12</v>
      </c>
      <c r="X2060">
        <v>10</v>
      </c>
      <c r="AA2060">
        <v>1159</v>
      </c>
      <c r="AB2060" t="s">
        <v>113</v>
      </c>
    </row>
    <row r="2061" spans="1:28" hidden="1" x14ac:dyDescent="0.25">
      <c r="A2061" s="22" t="s">
        <v>79</v>
      </c>
      <c r="B2061" s="16" t="s">
        <v>80</v>
      </c>
      <c r="C2061">
        <v>24</v>
      </c>
      <c r="D2061" s="34">
        <v>5</v>
      </c>
      <c r="E2061" s="28" t="str">
        <f>VLOOKUP(U2061, method!$A$1:$B$15, 2, 0)</f>
        <v>中前</v>
      </c>
      <c r="F2061">
        <v>2</v>
      </c>
      <c r="G2061">
        <v>131</v>
      </c>
      <c r="H2061" s="46">
        <v>1400</v>
      </c>
      <c r="I2061" s="25" t="s">
        <v>26</v>
      </c>
      <c r="J2061">
        <v>1</v>
      </c>
      <c r="K2061">
        <v>22.58</v>
      </c>
      <c r="L2061">
        <v>19</v>
      </c>
      <c r="M2061">
        <v>3</v>
      </c>
      <c r="N2061">
        <v>23</v>
      </c>
      <c r="O2061" t="s">
        <v>545</v>
      </c>
      <c r="P2061" s="35" t="s">
        <v>455</v>
      </c>
      <c r="Q2061">
        <v>3</v>
      </c>
      <c r="R2061">
        <v>76</v>
      </c>
      <c r="S2061" s="21" t="s">
        <v>46</v>
      </c>
      <c r="T2061" s="10" t="s">
        <v>498</v>
      </c>
      <c r="U2061">
        <v>5</v>
      </c>
      <c r="V2061">
        <v>3</v>
      </c>
      <c r="W2061">
        <v>3</v>
      </c>
      <c r="X2061">
        <v>5</v>
      </c>
      <c r="AA2061">
        <v>1153</v>
      </c>
      <c r="AB2061" t="s">
        <v>113</v>
      </c>
    </row>
    <row r="2062" spans="1:28" hidden="1" x14ac:dyDescent="0.25">
      <c r="A2062" s="22" t="s">
        <v>79</v>
      </c>
      <c r="B2062" s="16" t="s">
        <v>80</v>
      </c>
      <c r="C2062">
        <v>117</v>
      </c>
      <c r="D2062">
        <v>7</v>
      </c>
      <c r="E2062" s="29" t="str">
        <f>VLOOKUP(U2062, method!$A$1:$B$15, 2, 0)</f>
        <v>留後</v>
      </c>
      <c r="F2062">
        <v>14</v>
      </c>
      <c r="G2062">
        <v>133</v>
      </c>
      <c r="H2062" s="46">
        <v>1400</v>
      </c>
      <c r="I2062" s="25" t="s">
        <v>26</v>
      </c>
      <c r="J2062">
        <v>1</v>
      </c>
      <c r="K2062">
        <v>22.21</v>
      </c>
      <c r="L2062">
        <v>12</v>
      </c>
      <c r="M2062">
        <v>2</v>
      </c>
      <c r="N2062">
        <v>23</v>
      </c>
      <c r="O2062" t="s">
        <v>631</v>
      </c>
      <c r="P2062" s="35" t="s">
        <v>455</v>
      </c>
      <c r="Q2062">
        <v>3</v>
      </c>
      <c r="R2062">
        <v>78</v>
      </c>
      <c r="S2062" s="21" t="s">
        <v>46</v>
      </c>
      <c r="T2062" t="s">
        <v>519</v>
      </c>
      <c r="U2062">
        <v>14</v>
      </c>
      <c r="V2062">
        <v>14</v>
      </c>
      <c r="W2062">
        <v>13</v>
      </c>
      <c r="X2062">
        <v>7</v>
      </c>
      <c r="AA2062">
        <v>1160</v>
      </c>
      <c r="AB2062" t="s">
        <v>321</v>
      </c>
    </row>
    <row r="2063" spans="1:28" hidden="1" x14ac:dyDescent="0.25">
      <c r="A2063" s="22" t="s">
        <v>79</v>
      </c>
      <c r="B2063" s="16" t="s">
        <v>80</v>
      </c>
      <c r="C2063">
        <v>18</v>
      </c>
      <c r="D2063">
        <v>10</v>
      </c>
      <c r="E2063" s="29" t="str">
        <f>VLOOKUP(U2063, method!$A$1:$B$15, 2, 0)</f>
        <v>留後</v>
      </c>
      <c r="F2063">
        <v>8</v>
      </c>
      <c r="G2063">
        <v>131</v>
      </c>
      <c r="H2063" s="46">
        <v>1650</v>
      </c>
      <c r="I2063" s="15" t="s">
        <v>390</v>
      </c>
      <c r="J2063">
        <v>1</v>
      </c>
      <c r="K2063">
        <v>39.229999999999997</v>
      </c>
      <c r="L2063">
        <v>29</v>
      </c>
      <c r="M2063">
        <v>1</v>
      </c>
      <c r="N2063">
        <v>23</v>
      </c>
      <c r="O2063" t="s">
        <v>511</v>
      </c>
      <c r="P2063" s="35" t="s">
        <v>455</v>
      </c>
      <c r="Q2063">
        <v>3</v>
      </c>
      <c r="R2063">
        <v>80</v>
      </c>
      <c r="S2063" s="21" t="s">
        <v>46</v>
      </c>
      <c r="T2063" t="s">
        <v>774</v>
      </c>
      <c r="U2063">
        <v>12</v>
      </c>
      <c r="V2063">
        <v>12</v>
      </c>
      <c r="W2063">
        <v>13</v>
      </c>
      <c r="X2063">
        <v>10</v>
      </c>
      <c r="AA2063">
        <v>1150</v>
      </c>
      <c r="AB2063" t="s">
        <v>100</v>
      </c>
    </row>
    <row r="2064" spans="1:28" hidden="1" x14ac:dyDescent="0.25">
      <c r="A2064" s="22" t="s">
        <v>79</v>
      </c>
      <c r="B2064" s="16" t="s">
        <v>80</v>
      </c>
      <c r="C2064">
        <v>41</v>
      </c>
      <c r="D2064">
        <v>14</v>
      </c>
      <c r="E2064" s="28" t="str">
        <f>VLOOKUP(U2064, method!$A$1:$B$15, 2, 0)</f>
        <v>中前</v>
      </c>
      <c r="F2064">
        <v>10</v>
      </c>
      <c r="G2064">
        <v>131</v>
      </c>
      <c r="H2064" s="46">
        <v>1600</v>
      </c>
      <c r="I2064" s="23" t="s">
        <v>39</v>
      </c>
      <c r="J2064">
        <v>1</v>
      </c>
      <c r="K2064">
        <v>36.19</v>
      </c>
      <c r="L2064">
        <v>8</v>
      </c>
      <c r="M2064">
        <v>1</v>
      </c>
      <c r="N2064">
        <v>23</v>
      </c>
      <c r="O2064" t="s">
        <v>631</v>
      </c>
      <c r="P2064" s="35" t="s">
        <v>455</v>
      </c>
      <c r="Q2064" t="s">
        <v>777</v>
      </c>
      <c r="R2064">
        <v>82</v>
      </c>
      <c r="S2064" s="21" t="s">
        <v>46</v>
      </c>
      <c r="T2064">
        <v>11</v>
      </c>
      <c r="U2064">
        <v>4</v>
      </c>
      <c r="V2064">
        <v>2</v>
      </c>
      <c r="W2064">
        <v>6</v>
      </c>
      <c r="X2064">
        <v>14</v>
      </c>
      <c r="AA2064">
        <v>1156</v>
      </c>
      <c r="AB2064" t="s">
        <v>463</v>
      </c>
    </row>
    <row r="2065" spans="1:28" hidden="1" x14ac:dyDescent="0.25">
      <c r="A2065" s="22" t="s">
        <v>79</v>
      </c>
      <c r="B2065" s="16" t="s">
        <v>80</v>
      </c>
      <c r="C2065">
        <v>44</v>
      </c>
      <c r="D2065">
        <v>6</v>
      </c>
      <c r="E2065" s="27" t="str">
        <f>VLOOKUP(U2065, method!$A$1:$B$15, 2, 0)</f>
        <v>中後</v>
      </c>
      <c r="F2065">
        <v>11</v>
      </c>
      <c r="G2065">
        <v>118</v>
      </c>
      <c r="H2065" s="46">
        <v>1600</v>
      </c>
      <c r="I2065" s="23" t="s">
        <v>394</v>
      </c>
      <c r="J2065">
        <v>1</v>
      </c>
      <c r="K2065">
        <v>36.29</v>
      </c>
      <c r="L2065">
        <v>24</v>
      </c>
      <c r="M2065">
        <v>12</v>
      </c>
      <c r="N2065">
        <v>22</v>
      </c>
      <c r="O2065" t="s">
        <v>551</v>
      </c>
      <c r="P2065" s="35" t="s">
        <v>436</v>
      </c>
      <c r="Q2065">
        <v>2</v>
      </c>
      <c r="R2065">
        <v>83</v>
      </c>
      <c r="S2065" s="21" t="s">
        <v>46</v>
      </c>
      <c r="T2065" t="s">
        <v>529</v>
      </c>
      <c r="U2065">
        <v>10</v>
      </c>
      <c r="V2065">
        <v>10</v>
      </c>
      <c r="W2065">
        <v>9</v>
      </c>
      <c r="X2065">
        <v>6</v>
      </c>
      <c r="AA2065">
        <v>1154</v>
      </c>
      <c r="AB2065" t="s">
        <v>463</v>
      </c>
    </row>
    <row r="2066" spans="1:28" hidden="1" x14ac:dyDescent="0.25">
      <c r="A2066" s="22" t="s">
        <v>79</v>
      </c>
      <c r="B2066" s="16" t="s">
        <v>80</v>
      </c>
      <c r="C2066">
        <v>102</v>
      </c>
      <c r="D2066">
        <v>13</v>
      </c>
      <c r="E2066" s="29" t="str">
        <f>VLOOKUP(U2066, method!$A$1:$B$15, 2, 0)</f>
        <v>留後</v>
      </c>
      <c r="F2066">
        <v>8</v>
      </c>
      <c r="G2066">
        <v>125</v>
      </c>
      <c r="H2066" s="46">
        <v>1400</v>
      </c>
      <c r="I2066" s="21" t="s">
        <v>61</v>
      </c>
      <c r="J2066">
        <v>1</v>
      </c>
      <c r="K2066">
        <v>22.99</v>
      </c>
      <c r="L2066">
        <v>27</v>
      </c>
      <c r="M2066">
        <v>11</v>
      </c>
      <c r="N2066">
        <v>22</v>
      </c>
      <c r="O2066" t="s">
        <v>532</v>
      </c>
      <c r="P2066" s="35" t="s">
        <v>455</v>
      </c>
      <c r="Q2066">
        <v>2</v>
      </c>
      <c r="R2066">
        <v>83</v>
      </c>
      <c r="S2066" s="21" t="s">
        <v>46</v>
      </c>
      <c r="T2066" t="s">
        <v>548</v>
      </c>
      <c r="U2066">
        <v>14</v>
      </c>
      <c r="V2066">
        <v>12</v>
      </c>
      <c r="W2066">
        <v>14</v>
      </c>
      <c r="X2066">
        <v>13</v>
      </c>
      <c r="AA2066">
        <v>1152</v>
      </c>
      <c r="AB2066" t="s">
        <v>463</v>
      </c>
    </row>
    <row r="2067" spans="1:28" hidden="1" x14ac:dyDescent="0.25">
      <c r="A2067" s="22" t="s">
        <v>79</v>
      </c>
      <c r="B2067" s="17" t="s">
        <v>84</v>
      </c>
      <c r="C2067">
        <v>9.6999999999999993</v>
      </c>
      <c r="D2067" s="34">
        <v>4</v>
      </c>
      <c r="E2067" s="27" t="str">
        <f>VLOOKUP(U2067, method!$A$1:$B$15, 2, 0)</f>
        <v>中後</v>
      </c>
      <c r="F2067">
        <v>8</v>
      </c>
      <c r="G2067">
        <v>132</v>
      </c>
      <c r="H2067" s="44">
        <v>1200</v>
      </c>
      <c r="I2067" s="22" t="s">
        <v>33</v>
      </c>
      <c r="J2067">
        <v>1</v>
      </c>
      <c r="K2067">
        <v>9.74</v>
      </c>
      <c r="L2067">
        <v>25</v>
      </c>
      <c r="M2067">
        <v>6</v>
      </c>
      <c r="N2067">
        <v>25</v>
      </c>
      <c r="O2067" s="31" t="s">
        <v>435</v>
      </c>
      <c r="P2067" s="35" t="s">
        <v>436</v>
      </c>
      <c r="Q2067">
        <v>4</v>
      </c>
      <c r="R2067">
        <v>57</v>
      </c>
      <c r="S2067" s="24" t="s">
        <v>20</v>
      </c>
      <c r="T2067" s="10" t="s">
        <v>597</v>
      </c>
      <c r="U2067">
        <v>9</v>
      </c>
      <c r="V2067">
        <v>9</v>
      </c>
      <c r="W2067">
        <v>4</v>
      </c>
      <c r="AA2067">
        <v>1062</v>
      </c>
      <c r="AB2067" t="s">
        <v>86</v>
      </c>
    </row>
    <row r="2068" spans="1:28" hidden="1" x14ac:dyDescent="0.25">
      <c r="A2068" s="22" t="s">
        <v>79</v>
      </c>
      <c r="B2068" s="17" t="s">
        <v>84</v>
      </c>
      <c r="C2068">
        <v>6.4</v>
      </c>
      <c r="D2068" s="33">
        <v>2</v>
      </c>
      <c r="E2068" s="27" t="str">
        <f>VLOOKUP(U2068, method!$A$1:$B$15, 2, 0)</f>
        <v>中後</v>
      </c>
      <c r="F2068">
        <v>3</v>
      </c>
      <c r="G2068">
        <v>130</v>
      </c>
      <c r="H2068" s="44">
        <v>1200</v>
      </c>
      <c r="I2068" s="22" t="s">
        <v>33</v>
      </c>
      <c r="J2068">
        <v>1</v>
      </c>
      <c r="K2068">
        <v>10.14</v>
      </c>
      <c r="L2068">
        <v>28</v>
      </c>
      <c r="M2068">
        <v>5</v>
      </c>
      <c r="N2068">
        <v>25</v>
      </c>
      <c r="O2068" s="31" t="s">
        <v>451</v>
      </c>
      <c r="P2068" s="35" t="s">
        <v>436</v>
      </c>
      <c r="Q2068">
        <v>4</v>
      </c>
      <c r="R2068">
        <v>55</v>
      </c>
      <c r="S2068" s="24" t="s">
        <v>20</v>
      </c>
      <c r="T2068" s="10" t="s">
        <v>613</v>
      </c>
      <c r="U2068">
        <v>8</v>
      </c>
      <c r="V2068">
        <v>7</v>
      </c>
      <c r="W2068">
        <v>2</v>
      </c>
      <c r="AA2068">
        <v>1062</v>
      </c>
      <c r="AB2068" t="s">
        <v>86</v>
      </c>
    </row>
    <row r="2069" spans="1:28" hidden="1" x14ac:dyDescent="0.25">
      <c r="A2069" s="22" t="s">
        <v>79</v>
      </c>
      <c r="B2069" s="17" t="s">
        <v>84</v>
      </c>
      <c r="C2069">
        <v>9</v>
      </c>
      <c r="D2069">
        <v>11</v>
      </c>
      <c r="E2069" s="27" t="str">
        <f>VLOOKUP(U2069, method!$A$1:$B$15, 2, 0)</f>
        <v>中後</v>
      </c>
      <c r="F2069">
        <v>9</v>
      </c>
      <c r="G2069">
        <v>135</v>
      </c>
      <c r="H2069" s="46">
        <v>1000</v>
      </c>
      <c r="I2069" s="22" t="s">
        <v>33</v>
      </c>
      <c r="J2069">
        <v>0</v>
      </c>
      <c r="K2069">
        <v>57.8</v>
      </c>
      <c r="L2069">
        <v>23</v>
      </c>
      <c r="M2069">
        <v>4</v>
      </c>
      <c r="N2069">
        <v>25</v>
      </c>
      <c r="O2069" s="31" t="s">
        <v>435</v>
      </c>
      <c r="P2069" s="35" t="s">
        <v>455</v>
      </c>
      <c r="Q2069">
        <v>4</v>
      </c>
      <c r="R2069">
        <v>57</v>
      </c>
      <c r="S2069" s="24" t="s">
        <v>20</v>
      </c>
      <c r="T2069" t="s">
        <v>536</v>
      </c>
      <c r="U2069">
        <v>8</v>
      </c>
      <c r="V2069">
        <v>7</v>
      </c>
      <c r="W2069">
        <v>11</v>
      </c>
      <c r="AA2069">
        <v>1069</v>
      </c>
      <c r="AB2069" t="s">
        <v>86</v>
      </c>
    </row>
    <row r="2070" spans="1:28" hidden="1" x14ac:dyDescent="0.25">
      <c r="A2070" s="22" t="s">
        <v>79</v>
      </c>
      <c r="B2070" s="17" t="s">
        <v>84</v>
      </c>
      <c r="C2070">
        <v>11</v>
      </c>
      <c r="D2070" s="34">
        <v>4</v>
      </c>
      <c r="E2070" s="27" t="str">
        <f>VLOOKUP(U2070, method!$A$1:$B$15, 2, 0)</f>
        <v>中後</v>
      </c>
      <c r="F2070">
        <v>8</v>
      </c>
      <c r="G2070">
        <v>132</v>
      </c>
      <c r="H2070" s="46">
        <v>1000</v>
      </c>
      <c r="I2070" s="22" t="s">
        <v>33</v>
      </c>
      <c r="J2070">
        <v>0</v>
      </c>
      <c r="K2070">
        <v>57.1</v>
      </c>
      <c r="L2070">
        <v>2</v>
      </c>
      <c r="M2070">
        <v>4</v>
      </c>
      <c r="N2070">
        <v>25</v>
      </c>
      <c r="O2070" s="31" t="s">
        <v>451</v>
      </c>
      <c r="P2070" s="35" t="s">
        <v>436</v>
      </c>
      <c r="Q2070">
        <v>4</v>
      </c>
      <c r="R2070">
        <v>57</v>
      </c>
      <c r="S2070" s="24" t="s">
        <v>20</v>
      </c>
      <c r="T2070" s="10">
        <v>1</v>
      </c>
      <c r="U2070">
        <v>9</v>
      </c>
      <c r="V2070">
        <v>9</v>
      </c>
      <c r="W2070">
        <v>4</v>
      </c>
      <c r="AA2070">
        <v>1072</v>
      </c>
      <c r="AB2070" t="s">
        <v>86</v>
      </c>
    </row>
    <row r="2071" spans="1:28" hidden="1" x14ac:dyDescent="0.25">
      <c r="A2071" s="22" t="s">
        <v>79</v>
      </c>
      <c r="B2071" s="17" t="s">
        <v>84</v>
      </c>
      <c r="C2071">
        <v>9.9</v>
      </c>
      <c r="D2071">
        <v>6</v>
      </c>
      <c r="E2071" s="29" t="str">
        <f>VLOOKUP(U2071, method!$A$1:$B$15, 2, 0)</f>
        <v>留後</v>
      </c>
      <c r="F2071">
        <v>7</v>
      </c>
      <c r="G2071">
        <v>135</v>
      </c>
      <c r="H2071" s="46">
        <v>1000</v>
      </c>
      <c r="I2071" s="22" t="s">
        <v>33</v>
      </c>
      <c r="J2071">
        <v>0</v>
      </c>
      <c r="K2071">
        <v>56.78</v>
      </c>
      <c r="L2071">
        <v>15</v>
      </c>
      <c r="M2071">
        <v>3</v>
      </c>
      <c r="N2071">
        <v>25</v>
      </c>
      <c r="O2071" t="s">
        <v>631</v>
      </c>
      <c r="P2071" s="35" t="s">
        <v>436</v>
      </c>
      <c r="Q2071">
        <v>4</v>
      </c>
      <c r="R2071">
        <v>59</v>
      </c>
      <c r="S2071" s="24" t="s">
        <v>20</v>
      </c>
      <c r="T2071">
        <v>3</v>
      </c>
      <c r="U2071">
        <v>12</v>
      </c>
      <c r="V2071">
        <v>10</v>
      </c>
      <c r="W2071">
        <v>6</v>
      </c>
      <c r="AA2071">
        <v>1074</v>
      </c>
      <c r="AB2071" t="s">
        <v>86</v>
      </c>
    </row>
    <row r="2072" spans="1:28" hidden="1" x14ac:dyDescent="0.25">
      <c r="A2072" s="22" t="s">
        <v>79</v>
      </c>
      <c r="B2072" s="17" t="s">
        <v>84</v>
      </c>
      <c r="C2072">
        <v>56</v>
      </c>
      <c r="D2072">
        <v>7</v>
      </c>
      <c r="E2072" s="28" t="str">
        <f>VLOOKUP(U2072, method!$A$1:$B$15, 2, 0)</f>
        <v>中前</v>
      </c>
      <c r="F2072">
        <v>12</v>
      </c>
      <c r="G2072">
        <v>119</v>
      </c>
      <c r="H2072" s="44">
        <v>1200</v>
      </c>
      <c r="I2072" s="15" t="s">
        <v>390</v>
      </c>
      <c r="J2072">
        <v>1</v>
      </c>
      <c r="K2072">
        <v>10.38</v>
      </c>
      <c r="L2072">
        <v>19</v>
      </c>
      <c r="M2072">
        <v>2</v>
      </c>
      <c r="N2072">
        <v>25</v>
      </c>
      <c r="O2072" s="30" t="s">
        <v>445</v>
      </c>
      <c r="P2072" s="35" t="s">
        <v>455</v>
      </c>
      <c r="Q2072">
        <v>3</v>
      </c>
      <c r="R2072">
        <v>61</v>
      </c>
      <c r="S2072" s="24" t="s">
        <v>20</v>
      </c>
      <c r="T2072">
        <v>4</v>
      </c>
      <c r="U2072">
        <v>5</v>
      </c>
      <c r="V2072">
        <v>4</v>
      </c>
      <c r="W2072">
        <v>7</v>
      </c>
      <c r="AA2072">
        <v>1074</v>
      </c>
      <c r="AB2072" t="s">
        <v>1699</v>
      </c>
    </row>
    <row r="2073" spans="1:28" hidden="1" x14ac:dyDescent="0.25">
      <c r="A2073" s="22" t="s">
        <v>79</v>
      </c>
      <c r="B2073" s="17" t="s">
        <v>84</v>
      </c>
      <c r="C2073">
        <v>11</v>
      </c>
      <c r="D2073">
        <v>10</v>
      </c>
      <c r="E2073" s="27" t="str">
        <f>VLOOKUP(U2073, method!$A$1:$B$15, 2, 0)</f>
        <v>中後</v>
      </c>
      <c r="F2073">
        <v>5</v>
      </c>
      <c r="G2073">
        <v>121</v>
      </c>
      <c r="H2073" s="44">
        <v>1200</v>
      </c>
      <c r="I2073" s="24" t="s">
        <v>389</v>
      </c>
      <c r="J2073">
        <v>1</v>
      </c>
      <c r="K2073">
        <v>10.27</v>
      </c>
      <c r="L2073">
        <v>22</v>
      </c>
      <c r="M2073">
        <v>1</v>
      </c>
      <c r="N2073">
        <v>25</v>
      </c>
      <c r="O2073" s="31" t="s">
        <v>435</v>
      </c>
      <c r="P2073" s="35" t="s">
        <v>455</v>
      </c>
      <c r="Q2073">
        <v>3</v>
      </c>
      <c r="R2073">
        <v>63</v>
      </c>
      <c r="S2073" s="24" t="s">
        <v>20</v>
      </c>
      <c r="T2073" t="s">
        <v>519</v>
      </c>
      <c r="U2073">
        <v>10</v>
      </c>
      <c r="V2073">
        <v>12</v>
      </c>
      <c r="W2073">
        <v>10</v>
      </c>
      <c r="AA2073">
        <v>1075</v>
      </c>
      <c r="AB2073" t="s">
        <v>16</v>
      </c>
    </row>
    <row r="2074" spans="1:28" hidden="1" x14ac:dyDescent="0.25">
      <c r="A2074" s="22" t="s">
        <v>79</v>
      </c>
      <c r="B2074" s="17" t="s">
        <v>84</v>
      </c>
      <c r="C2074">
        <v>19</v>
      </c>
      <c r="D2074">
        <v>7</v>
      </c>
      <c r="E2074" s="29" t="str">
        <f>VLOOKUP(U2074, method!$A$1:$B$15, 2, 0)</f>
        <v>留後</v>
      </c>
      <c r="F2074">
        <v>14</v>
      </c>
      <c r="G2074">
        <v>121</v>
      </c>
      <c r="H2074" s="44">
        <v>1200</v>
      </c>
      <c r="I2074" s="19" t="s">
        <v>388</v>
      </c>
      <c r="J2074">
        <v>1</v>
      </c>
      <c r="K2074">
        <v>9.9</v>
      </c>
      <c r="L2074">
        <v>22</v>
      </c>
      <c r="M2074">
        <v>12</v>
      </c>
      <c r="N2074">
        <v>24</v>
      </c>
      <c r="O2074" t="s">
        <v>491</v>
      </c>
      <c r="P2074" s="35" t="s">
        <v>455</v>
      </c>
      <c r="Q2074">
        <v>3</v>
      </c>
      <c r="R2074">
        <v>65</v>
      </c>
      <c r="S2074" s="24" t="s">
        <v>20</v>
      </c>
      <c r="T2074" t="s">
        <v>495</v>
      </c>
      <c r="U2074">
        <v>13</v>
      </c>
      <c r="V2074">
        <v>13</v>
      </c>
      <c r="W2074">
        <v>7</v>
      </c>
      <c r="AA2074">
        <v>1075</v>
      </c>
      <c r="AB2074" t="s">
        <v>16</v>
      </c>
    </row>
    <row r="2075" spans="1:28" hidden="1" x14ac:dyDescent="0.25">
      <c r="A2075" s="22" t="s">
        <v>79</v>
      </c>
      <c r="B2075" s="17" t="s">
        <v>84</v>
      </c>
      <c r="C2075">
        <v>111</v>
      </c>
      <c r="D2075" s="34">
        <v>5</v>
      </c>
      <c r="E2075" s="27" t="str">
        <f>VLOOKUP(U2075, method!$A$1:$B$15, 2, 0)</f>
        <v>中後</v>
      </c>
      <c r="F2075">
        <v>11</v>
      </c>
      <c r="G2075">
        <v>121</v>
      </c>
      <c r="H2075" s="44">
        <v>1200</v>
      </c>
      <c r="I2075" s="24" t="s">
        <v>389</v>
      </c>
      <c r="J2075">
        <v>1</v>
      </c>
      <c r="K2075">
        <v>9.16</v>
      </c>
      <c r="L2075">
        <v>17</v>
      </c>
      <c r="M2075">
        <v>11</v>
      </c>
      <c r="N2075">
        <v>24</v>
      </c>
      <c r="O2075" t="s">
        <v>469</v>
      </c>
      <c r="P2075" s="35" t="s">
        <v>455</v>
      </c>
      <c r="Q2075">
        <v>3</v>
      </c>
      <c r="R2075">
        <v>66</v>
      </c>
      <c r="S2075" s="24" t="s">
        <v>20</v>
      </c>
      <c r="T2075" s="10" t="s">
        <v>442</v>
      </c>
      <c r="U2075">
        <v>8</v>
      </c>
      <c r="V2075">
        <v>9</v>
      </c>
      <c r="W2075">
        <v>5</v>
      </c>
      <c r="AA2075">
        <v>1058</v>
      </c>
      <c r="AB2075" t="s">
        <v>16</v>
      </c>
    </row>
    <row r="2076" spans="1:28" hidden="1" x14ac:dyDescent="0.25">
      <c r="A2076" s="22" t="s">
        <v>79</v>
      </c>
      <c r="B2076" s="17" t="s">
        <v>84</v>
      </c>
      <c r="C2076">
        <v>98</v>
      </c>
      <c r="D2076">
        <v>7</v>
      </c>
      <c r="E2076" s="27" t="str">
        <f>VLOOKUP(U2076, method!$A$1:$B$15, 2, 0)</f>
        <v>中後</v>
      </c>
      <c r="F2076">
        <v>9</v>
      </c>
      <c r="G2076">
        <v>124</v>
      </c>
      <c r="H2076" s="44">
        <v>1200</v>
      </c>
      <c r="I2076" s="24" t="s">
        <v>389</v>
      </c>
      <c r="J2076">
        <v>1</v>
      </c>
      <c r="K2076">
        <v>9.59</v>
      </c>
      <c r="L2076">
        <v>3</v>
      </c>
      <c r="M2076">
        <v>11</v>
      </c>
      <c r="N2076">
        <v>24</v>
      </c>
      <c r="O2076" t="s">
        <v>631</v>
      </c>
      <c r="P2076" s="35" t="s">
        <v>436</v>
      </c>
      <c r="Q2076">
        <v>3</v>
      </c>
      <c r="R2076">
        <v>66</v>
      </c>
      <c r="S2076" s="24" t="s">
        <v>20</v>
      </c>
      <c r="T2076" t="s">
        <v>637</v>
      </c>
      <c r="U2076">
        <v>8</v>
      </c>
      <c r="V2076">
        <v>9</v>
      </c>
      <c r="W2076">
        <v>7</v>
      </c>
      <c r="AA2076">
        <v>1055</v>
      </c>
      <c r="AB2076" t="s">
        <v>100</v>
      </c>
    </row>
    <row r="2077" spans="1:28" hidden="1" x14ac:dyDescent="0.25">
      <c r="A2077" s="22" t="s">
        <v>79</v>
      </c>
      <c r="B2077" s="18" t="s">
        <v>88</v>
      </c>
      <c r="C2077">
        <v>15</v>
      </c>
      <c r="D2077">
        <v>9</v>
      </c>
      <c r="E2077" s="28" t="str">
        <f>VLOOKUP(U2077, method!$A$1:$B$15, 2, 0)</f>
        <v>中前</v>
      </c>
      <c r="F2077">
        <v>1</v>
      </c>
      <c r="G2077">
        <v>133</v>
      </c>
      <c r="H2077" s="44">
        <v>1200</v>
      </c>
      <c r="I2077" s="21" t="s">
        <v>61</v>
      </c>
      <c r="J2077">
        <v>1</v>
      </c>
      <c r="K2077">
        <v>10.7</v>
      </c>
      <c r="L2077">
        <v>28</v>
      </c>
      <c r="M2077">
        <v>5</v>
      </c>
      <c r="N2077">
        <v>25</v>
      </c>
      <c r="O2077" s="31" t="s">
        <v>451</v>
      </c>
      <c r="P2077" s="35" t="s">
        <v>436</v>
      </c>
      <c r="Q2077">
        <v>4</v>
      </c>
      <c r="R2077">
        <v>58</v>
      </c>
      <c r="S2077" s="25" t="s">
        <v>89</v>
      </c>
      <c r="T2077" t="s">
        <v>536</v>
      </c>
      <c r="U2077">
        <v>4</v>
      </c>
      <c r="V2077">
        <v>3</v>
      </c>
      <c r="W2077">
        <v>9</v>
      </c>
      <c r="AA2077">
        <v>1027</v>
      </c>
      <c r="AB2077" t="s">
        <v>1463</v>
      </c>
    </row>
    <row r="2078" spans="1:28" hidden="1" x14ac:dyDescent="0.25">
      <c r="A2078" s="22" t="s">
        <v>79</v>
      </c>
      <c r="B2078" s="18" t="s">
        <v>88</v>
      </c>
      <c r="C2078">
        <v>167</v>
      </c>
      <c r="D2078">
        <v>7</v>
      </c>
      <c r="E2078" s="28" t="str">
        <f>VLOOKUP(U2078, method!$A$1:$B$15, 2, 0)</f>
        <v>中前</v>
      </c>
      <c r="F2078">
        <v>3</v>
      </c>
      <c r="G2078">
        <v>116</v>
      </c>
      <c r="H2078" s="44">
        <v>1200</v>
      </c>
      <c r="I2078" s="23" t="s">
        <v>394</v>
      </c>
      <c r="J2078">
        <v>1</v>
      </c>
      <c r="K2078">
        <v>9.7100000000000009</v>
      </c>
      <c r="L2078">
        <v>10</v>
      </c>
      <c r="M2078">
        <v>5</v>
      </c>
      <c r="N2078">
        <v>25</v>
      </c>
      <c r="O2078" t="s">
        <v>532</v>
      </c>
      <c r="P2078" s="35" t="s">
        <v>455</v>
      </c>
      <c r="Q2078">
        <v>3</v>
      </c>
      <c r="R2078">
        <v>60</v>
      </c>
      <c r="S2078" s="25" t="s">
        <v>89</v>
      </c>
      <c r="T2078" s="10" t="s">
        <v>498</v>
      </c>
      <c r="U2078">
        <v>7</v>
      </c>
      <c r="V2078">
        <v>6</v>
      </c>
      <c r="W2078">
        <v>7</v>
      </c>
      <c r="AA2078">
        <v>1027</v>
      </c>
      <c r="AB2078" t="s">
        <v>463</v>
      </c>
    </row>
    <row r="2079" spans="1:28" hidden="1" x14ac:dyDescent="0.25">
      <c r="A2079" s="22" t="s">
        <v>79</v>
      </c>
      <c r="B2079" s="18" t="s">
        <v>88</v>
      </c>
      <c r="C2079">
        <v>115</v>
      </c>
      <c r="D2079">
        <v>8</v>
      </c>
      <c r="E2079" s="27" t="str">
        <f>VLOOKUP(U2079, method!$A$1:$B$15, 2, 0)</f>
        <v>中後</v>
      </c>
      <c r="F2079">
        <v>3</v>
      </c>
      <c r="G2079">
        <v>118</v>
      </c>
      <c r="H2079" s="44">
        <v>1200</v>
      </c>
      <c r="I2079" s="23" t="s">
        <v>394</v>
      </c>
      <c r="J2079">
        <v>1</v>
      </c>
      <c r="K2079">
        <v>9.99</v>
      </c>
      <c r="L2079">
        <v>30</v>
      </c>
      <c r="M2079">
        <v>4</v>
      </c>
      <c r="N2079">
        <v>25</v>
      </c>
      <c r="O2079" s="31" t="s">
        <v>451</v>
      </c>
      <c r="P2079" s="35" t="s">
        <v>436</v>
      </c>
      <c r="Q2079">
        <v>3</v>
      </c>
      <c r="R2079">
        <v>62</v>
      </c>
      <c r="S2079" s="25" t="s">
        <v>89</v>
      </c>
      <c r="T2079" t="s">
        <v>536</v>
      </c>
      <c r="U2079">
        <v>8</v>
      </c>
      <c r="V2079">
        <v>9</v>
      </c>
      <c r="W2079">
        <v>8</v>
      </c>
      <c r="AA2079">
        <v>1036</v>
      </c>
      <c r="AB2079" t="s">
        <v>463</v>
      </c>
    </row>
    <row r="2080" spans="1:28" hidden="1" x14ac:dyDescent="0.25">
      <c r="A2080" s="22" t="s">
        <v>79</v>
      </c>
      <c r="B2080" s="18" t="s">
        <v>88</v>
      </c>
      <c r="C2080">
        <v>125</v>
      </c>
      <c r="D2080">
        <v>11</v>
      </c>
      <c r="E2080" s="27" t="str">
        <f>VLOOKUP(U2080, method!$A$1:$B$15, 2, 0)</f>
        <v>中後</v>
      </c>
      <c r="F2080">
        <v>10</v>
      </c>
      <c r="G2080">
        <v>121</v>
      </c>
      <c r="H2080" s="44">
        <v>1200</v>
      </c>
      <c r="I2080" s="21" t="s">
        <v>61</v>
      </c>
      <c r="J2080">
        <v>1</v>
      </c>
      <c r="K2080">
        <v>10.039999999999999</v>
      </c>
      <c r="L2080">
        <v>20</v>
      </c>
      <c r="M2080">
        <v>4</v>
      </c>
      <c r="N2080">
        <v>25</v>
      </c>
      <c r="O2080" t="s">
        <v>511</v>
      </c>
      <c r="P2080" s="35" t="s">
        <v>455</v>
      </c>
      <c r="Q2080">
        <v>3</v>
      </c>
      <c r="R2080">
        <v>64</v>
      </c>
      <c r="S2080" s="25" t="s">
        <v>89</v>
      </c>
      <c r="T2080" t="s">
        <v>648</v>
      </c>
      <c r="U2080">
        <v>10</v>
      </c>
      <c r="V2080">
        <v>11</v>
      </c>
      <c r="W2080">
        <v>11</v>
      </c>
      <c r="AA2080">
        <v>1037</v>
      </c>
      <c r="AB2080" t="s">
        <v>463</v>
      </c>
    </row>
    <row r="2081" spans="1:28" hidden="1" x14ac:dyDescent="0.25">
      <c r="A2081" s="22" t="s">
        <v>79</v>
      </c>
      <c r="B2081" s="18" t="s">
        <v>88</v>
      </c>
      <c r="C2081">
        <v>126</v>
      </c>
      <c r="D2081">
        <v>13</v>
      </c>
      <c r="E2081" s="29" t="str">
        <f>VLOOKUP(U2081, method!$A$1:$B$15, 2, 0)</f>
        <v>留後</v>
      </c>
      <c r="F2081">
        <v>9</v>
      </c>
      <c r="G2081">
        <v>121</v>
      </c>
      <c r="H2081" s="44">
        <v>1200</v>
      </c>
      <c r="I2081" s="21" t="s">
        <v>61</v>
      </c>
      <c r="J2081">
        <v>1</v>
      </c>
      <c r="K2081">
        <v>10.08</v>
      </c>
      <c r="L2081">
        <v>6</v>
      </c>
      <c r="M2081">
        <v>4</v>
      </c>
      <c r="N2081">
        <v>25</v>
      </c>
      <c r="O2081" t="s">
        <v>469</v>
      </c>
      <c r="P2081" s="35" t="s">
        <v>455</v>
      </c>
      <c r="Q2081">
        <v>3</v>
      </c>
      <c r="R2081">
        <v>64</v>
      </c>
      <c r="S2081" s="25" t="s">
        <v>89</v>
      </c>
      <c r="T2081">
        <v>7</v>
      </c>
      <c r="U2081">
        <v>11</v>
      </c>
      <c r="V2081">
        <v>13</v>
      </c>
      <c r="W2081">
        <v>13</v>
      </c>
      <c r="AA2081">
        <v>1036</v>
      </c>
      <c r="AB2081" t="s">
        <v>463</v>
      </c>
    </row>
    <row r="2082" spans="1:28" hidden="1" x14ac:dyDescent="0.25">
      <c r="A2082" s="22" t="s">
        <v>79</v>
      </c>
      <c r="B2082" s="19" t="s">
        <v>94</v>
      </c>
      <c r="C2082">
        <v>7.6</v>
      </c>
      <c r="D2082" s="34">
        <v>5</v>
      </c>
      <c r="E2082" s="29" t="str">
        <f>VLOOKUP(U2082, method!$A$1:$B$15, 2, 0)</f>
        <v>留後</v>
      </c>
      <c r="F2082">
        <v>12</v>
      </c>
      <c r="G2082">
        <v>131</v>
      </c>
      <c r="H2082" s="44">
        <v>1200</v>
      </c>
      <c r="I2082" s="22" t="s">
        <v>33</v>
      </c>
      <c r="J2082">
        <v>1</v>
      </c>
      <c r="K2082">
        <v>9.8800000000000008</v>
      </c>
      <c r="L2082">
        <v>25</v>
      </c>
      <c r="M2082">
        <v>6</v>
      </c>
      <c r="N2082">
        <v>25</v>
      </c>
      <c r="O2082" s="31" t="s">
        <v>435</v>
      </c>
      <c r="P2082" s="35" t="s">
        <v>436</v>
      </c>
      <c r="Q2082">
        <v>4</v>
      </c>
      <c r="R2082">
        <v>56</v>
      </c>
      <c r="S2082" s="18" t="s">
        <v>95</v>
      </c>
      <c r="T2082" s="10">
        <v>2</v>
      </c>
      <c r="U2082">
        <v>12</v>
      </c>
      <c r="V2082">
        <v>11</v>
      </c>
      <c r="W2082">
        <v>5</v>
      </c>
      <c r="AA2082">
        <v>1083</v>
      </c>
      <c r="AB2082" t="s">
        <v>237</v>
      </c>
    </row>
    <row r="2083" spans="1:28" hidden="1" x14ac:dyDescent="0.25">
      <c r="A2083" s="22" t="s">
        <v>79</v>
      </c>
      <c r="B2083" s="19" t="s">
        <v>94</v>
      </c>
      <c r="C2083">
        <v>4.5999999999999996</v>
      </c>
      <c r="D2083" s="34">
        <v>5</v>
      </c>
      <c r="E2083" s="27" t="str">
        <f>VLOOKUP(U2083, method!$A$1:$B$15, 2, 0)</f>
        <v>中後</v>
      </c>
      <c r="F2083">
        <v>4</v>
      </c>
      <c r="G2083">
        <v>124</v>
      </c>
      <c r="H2083" s="46">
        <v>1400</v>
      </c>
      <c r="I2083" s="15" t="s">
        <v>441</v>
      </c>
      <c r="J2083">
        <v>1</v>
      </c>
      <c r="K2083">
        <v>22.15</v>
      </c>
      <c r="L2083">
        <v>25</v>
      </c>
      <c r="M2083">
        <v>5</v>
      </c>
      <c r="N2083">
        <v>25</v>
      </c>
      <c r="O2083" t="s">
        <v>545</v>
      </c>
      <c r="P2083" s="35" t="s">
        <v>455</v>
      </c>
      <c r="Q2083">
        <v>4</v>
      </c>
      <c r="R2083">
        <v>56</v>
      </c>
      <c r="S2083" s="18" t="s">
        <v>95</v>
      </c>
      <c r="T2083" t="s">
        <v>473</v>
      </c>
      <c r="U2083">
        <v>9</v>
      </c>
      <c r="V2083">
        <v>8</v>
      </c>
      <c r="W2083">
        <v>7</v>
      </c>
      <c r="X2083">
        <v>5</v>
      </c>
      <c r="AA2083">
        <v>1072</v>
      </c>
      <c r="AB2083" t="s">
        <v>16</v>
      </c>
    </row>
    <row r="2084" spans="1:28" hidden="1" x14ac:dyDescent="0.25">
      <c r="A2084" s="22" t="s">
        <v>79</v>
      </c>
      <c r="B2084" s="19" t="s">
        <v>94</v>
      </c>
      <c r="C2084">
        <v>12</v>
      </c>
      <c r="D2084" s="33">
        <v>3</v>
      </c>
      <c r="E2084" s="29" t="str">
        <f>VLOOKUP(U2084, method!$A$1:$B$15, 2, 0)</f>
        <v>留後</v>
      </c>
      <c r="F2084">
        <v>9</v>
      </c>
      <c r="G2084">
        <v>131</v>
      </c>
      <c r="H2084" s="46">
        <v>1400</v>
      </c>
      <c r="I2084" s="20" t="s">
        <v>402</v>
      </c>
      <c r="J2084">
        <v>1</v>
      </c>
      <c r="K2084">
        <v>21.77</v>
      </c>
      <c r="L2084">
        <v>27</v>
      </c>
      <c r="M2084">
        <v>4</v>
      </c>
      <c r="N2084">
        <v>25</v>
      </c>
      <c r="O2084" t="s">
        <v>545</v>
      </c>
      <c r="P2084" s="35" t="s">
        <v>455</v>
      </c>
      <c r="Q2084">
        <v>4</v>
      </c>
      <c r="R2084">
        <v>56</v>
      </c>
      <c r="S2084" s="18" t="s">
        <v>95</v>
      </c>
      <c r="T2084" s="10">
        <v>2</v>
      </c>
      <c r="U2084">
        <v>13</v>
      </c>
      <c r="V2084">
        <v>13</v>
      </c>
      <c r="W2084">
        <v>11</v>
      </c>
      <c r="X2084">
        <v>3</v>
      </c>
      <c r="AA2084">
        <v>1077</v>
      </c>
      <c r="AB2084" t="s">
        <v>16</v>
      </c>
    </row>
    <row r="2085" spans="1:28" hidden="1" x14ac:dyDescent="0.25">
      <c r="A2085" s="22" t="s">
        <v>79</v>
      </c>
      <c r="B2085" s="19" t="s">
        <v>94</v>
      </c>
      <c r="C2085">
        <v>4.3</v>
      </c>
      <c r="D2085" s="33">
        <v>1</v>
      </c>
      <c r="E2085" s="27" t="str">
        <f>VLOOKUP(U2085, method!$A$1:$B$15, 2, 0)</f>
        <v>中後</v>
      </c>
      <c r="F2085">
        <v>11</v>
      </c>
      <c r="G2085">
        <v>126</v>
      </c>
      <c r="H2085" s="46">
        <v>1400</v>
      </c>
      <c r="I2085" s="22" t="s">
        <v>33</v>
      </c>
      <c r="J2085">
        <v>1</v>
      </c>
      <c r="K2085">
        <v>24.33</v>
      </c>
      <c r="L2085">
        <v>15</v>
      </c>
      <c r="M2085">
        <v>3</v>
      </c>
      <c r="N2085">
        <v>25</v>
      </c>
      <c r="O2085" t="s">
        <v>631</v>
      </c>
      <c r="P2085" s="36" t="s">
        <v>440</v>
      </c>
      <c r="Q2085">
        <v>4</v>
      </c>
      <c r="R2085">
        <v>49</v>
      </c>
      <c r="S2085" s="18" t="s">
        <v>95</v>
      </c>
      <c r="T2085" s="10" t="s">
        <v>526</v>
      </c>
      <c r="U2085">
        <v>10</v>
      </c>
      <c r="V2085">
        <v>8</v>
      </c>
      <c r="W2085">
        <v>6</v>
      </c>
      <c r="X2085">
        <v>1</v>
      </c>
      <c r="AA2085">
        <v>1085</v>
      </c>
      <c r="AB2085" t="s">
        <v>16</v>
      </c>
    </row>
    <row r="2086" spans="1:28" hidden="1" x14ac:dyDescent="0.25">
      <c r="A2086" s="22" t="s">
        <v>79</v>
      </c>
      <c r="B2086" s="19" t="s">
        <v>94</v>
      </c>
      <c r="C2086">
        <v>4.5</v>
      </c>
      <c r="D2086" s="33">
        <v>3</v>
      </c>
      <c r="E2086" s="27" t="str">
        <f>VLOOKUP(U2086, method!$A$1:$B$15, 2, 0)</f>
        <v>中後</v>
      </c>
      <c r="F2086">
        <v>2</v>
      </c>
      <c r="G2086">
        <v>126</v>
      </c>
      <c r="H2086" s="46">
        <v>1400</v>
      </c>
      <c r="I2086" s="22" t="s">
        <v>33</v>
      </c>
      <c r="J2086">
        <v>1</v>
      </c>
      <c r="K2086">
        <v>22.57</v>
      </c>
      <c r="L2086">
        <v>26</v>
      </c>
      <c r="M2086">
        <v>1</v>
      </c>
      <c r="N2086">
        <v>25</v>
      </c>
      <c r="O2086" t="s">
        <v>491</v>
      </c>
      <c r="P2086" s="35" t="s">
        <v>455</v>
      </c>
      <c r="Q2086">
        <v>4</v>
      </c>
      <c r="R2086">
        <v>49</v>
      </c>
      <c r="S2086" s="18" t="s">
        <v>95</v>
      </c>
      <c r="T2086">
        <v>3</v>
      </c>
      <c r="U2086">
        <v>10</v>
      </c>
      <c r="V2086">
        <v>9</v>
      </c>
      <c r="W2086">
        <v>7</v>
      </c>
      <c r="X2086">
        <v>3</v>
      </c>
      <c r="AA2086">
        <v>1086</v>
      </c>
      <c r="AB2086" t="s">
        <v>16</v>
      </c>
    </row>
    <row r="2087" spans="1:28" hidden="1" x14ac:dyDescent="0.25">
      <c r="A2087" s="22" t="s">
        <v>79</v>
      </c>
      <c r="B2087" s="19" t="s">
        <v>94</v>
      </c>
      <c r="C2087">
        <v>29</v>
      </c>
      <c r="D2087" s="34">
        <v>5</v>
      </c>
      <c r="E2087" s="29" t="str">
        <f>VLOOKUP(U2087, method!$A$1:$B$15, 2, 0)</f>
        <v>留後</v>
      </c>
      <c r="F2087">
        <v>2</v>
      </c>
      <c r="G2087">
        <v>126</v>
      </c>
      <c r="H2087" s="44">
        <v>1200</v>
      </c>
      <c r="I2087" s="16" t="s">
        <v>406</v>
      </c>
      <c r="J2087">
        <v>1</v>
      </c>
      <c r="K2087">
        <v>9.58</v>
      </c>
      <c r="L2087">
        <v>8</v>
      </c>
      <c r="M2087">
        <v>12</v>
      </c>
      <c r="N2087">
        <v>24</v>
      </c>
      <c r="O2087" t="s">
        <v>545</v>
      </c>
      <c r="P2087" s="35" t="s">
        <v>455</v>
      </c>
      <c r="Q2087">
        <v>4</v>
      </c>
      <c r="R2087">
        <v>50</v>
      </c>
      <c r="S2087" s="18" t="s">
        <v>95</v>
      </c>
      <c r="T2087" s="10" t="s">
        <v>552</v>
      </c>
      <c r="U2087">
        <v>12</v>
      </c>
      <c r="V2087">
        <v>13</v>
      </c>
      <c r="W2087">
        <v>5</v>
      </c>
      <c r="AA2087">
        <v>1087</v>
      </c>
      <c r="AB2087" t="s">
        <v>16</v>
      </c>
    </row>
    <row r="2088" spans="1:28" hidden="1" x14ac:dyDescent="0.25">
      <c r="A2088" s="22" t="s">
        <v>79</v>
      </c>
      <c r="B2088" s="19" t="s">
        <v>94</v>
      </c>
      <c r="C2088">
        <v>7.1</v>
      </c>
      <c r="D2088">
        <v>14</v>
      </c>
      <c r="E2088" s="28" t="str">
        <f>VLOOKUP(U2088, method!$A$1:$B$15, 2, 0)</f>
        <v>中前</v>
      </c>
      <c r="F2088">
        <v>12</v>
      </c>
      <c r="G2088">
        <v>128</v>
      </c>
      <c r="H2088" s="44">
        <v>1200</v>
      </c>
      <c r="I2088" s="22" t="s">
        <v>33</v>
      </c>
      <c r="J2088">
        <v>1</v>
      </c>
      <c r="K2088">
        <v>10.47</v>
      </c>
      <c r="L2088">
        <v>9</v>
      </c>
      <c r="M2088">
        <v>11</v>
      </c>
      <c r="N2088">
        <v>24</v>
      </c>
      <c r="O2088" t="s">
        <v>491</v>
      </c>
      <c r="P2088" s="35" t="s">
        <v>455</v>
      </c>
      <c r="Q2088">
        <v>4</v>
      </c>
      <c r="R2088">
        <v>52</v>
      </c>
      <c r="S2088" s="18" t="s">
        <v>95</v>
      </c>
      <c r="T2088" t="s">
        <v>480</v>
      </c>
      <c r="U2088">
        <v>4</v>
      </c>
      <c r="V2088">
        <v>6</v>
      </c>
      <c r="W2088">
        <v>14</v>
      </c>
      <c r="AA2088">
        <v>1097</v>
      </c>
      <c r="AB2088" t="s">
        <v>16</v>
      </c>
    </row>
    <row r="2089" spans="1:28" hidden="1" x14ac:dyDescent="0.25">
      <c r="A2089" s="22" t="s">
        <v>79</v>
      </c>
      <c r="B2089" s="19" t="s">
        <v>94</v>
      </c>
      <c r="C2089">
        <v>17</v>
      </c>
      <c r="D2089">
        <v>7</v>
      </c>
      <c r="E2089" s="27" t="str">
        <f>VLOOKUP(U2089, method!$A$1:$B$15, 2, 0)</f>
        <v>中後</v>
      </c>
      <c r="F2089">
        <v>9</v>
      </c>
      <c r="G2089">
        <v>127</v>
      </c>
      <c r="H2089" s="44">
        <v>1200</v>
      </c>
      <c r="I2089" s="22" t="s">
        <v>33</v>
      </c>
      <c r="J2089">
        <v>1</v>
      </c>
      <c r="K2089">
        <v>9.59</v>
      </c>
      <c r="L2089">
        <v>20</v>
      </c>
      <c r="M2089">
        <v>10</v>
      </c>
      <c r="N2089">
        <v>24</v>
      </c>
      <c r="O2089" t="s">
        <v>469</v>
      </c>
      <c r="P2089" s="35" t="s">
        <v>436</v>
      </c>
      <c r="Q2089">
        <v>4</v>
      </c>
      <c r="R2089">
        <v>52</v>
      </c>
      <c r="S2089" s="18" t="s">
        <v>95</v>
      </c>
      <c r="T2089" s="10" t="s">
        <v>498</v>
      </c>
      <c r="U2089">
        <v>9</v>
      </c>
      <c r="V2089">
        <v>9</v>
      </c>
      <c r="W2089">
        <v>7</v>
      </c>
      <c r="AA2089">
        <v>1088</v>
      </c>
      <c r="AB2089" t="s">
        <v>100</v>
      </c>
    </row>
    <row r="2090" spans="1:28" hidden="1" x14ac:dyDescent="0.25">
      <c r="A2090" s="22" t="s">
        <v>79</v>
      </c>
      <c r="B2090" s="20" t="s">
        <v>102</v>
      </c>
      <c r="C2090">
        <v>29</v>
      </c>
      <c r="D2090" s="34">
        <v>4</v>
      </c>
      <c r="E2090" s="28" t="str">
        <f>VLOOKUP(U2090, method!$A$1:$B$15, 2, 0)</f>
        <v>中前</v>
      </c>
      <c r="F2090">
        <v>3</v>
      </c>
      <c r="G2090">
        <v>127</v>
      </c>
      <c r="H2090" s="44">
        <v>1200</v>
      </c>
      <c r="I2090" s="14" t="s">
        <v>45</v>
      </c>
      <c r="J2090">
        <v>1</v>
      </c>
      <c r="K2090">
        <v>10.48</v>
      </c>
      <c r="L2090">
        <v>25</v>
      </c>
      <c r="M2090">
        <v>6</v>
      </c>
      <c r="N2090">
        <v>25</v>
      </c>
      <c r="O2090" s="31" t="s">
        <v>435</v>
      </c>
      <c r="P2090" s="35" t="s">
        <v>436</v>
      </c>
      <c r="Q2090">
        <v>4</v>
      </c>
      <c r="R2090">
        <v>52</v>
      </c>
      <c r="S2090" s="15" t="s">
        <v>103</v>
      </c>
      <c r="T2090" t="s">
        <v>536</v>
      </c>
      <c r="U2090">
        <v>4</v>
      </c>
      <c r="V2090">
        <v>5</v>
      </c>
      <c r="W2090">
        <v>4</v>
      </c>
      <c r="AA2090">
        <v>1004</v>
      </c>
      <c r="AB2090" t="s">
        <v>463</v>
      </c>
    </row>
    <row r="2091" spans="1:28" hidden="1" x14ac:dyDescent="0.25">
      <c r="A2091" s="22" t="s">
        <v>79</v>
      </c>
      <c r="B2091" s="20" t="s">
        <v>102</v>
      </c>
      <c r="C2091">
        <v>28</v>
      </c>
      <c r="D2091">
        <v>10</v>
      </c>
      <c r="E2091" s="29" t="str">
        <f>VLOOKUP(U2091, method!$A$1:$B$15, 2, 0)</f>
        <v>留後</v>
      </c>
      <c r="F2091">
        <v>11</v>
      </c>
      <c r="G2091">
        <v>127</v>
      </c>
      <c r="H2091" s="44">
        <v>1200</v>
      </c>
      <c r="I2091" s="14" t="s">
        <v>50</v>
      </c>
      <c r="J2091">
        <v>1</v>
      </c>
      <c r="K2091">
        <v>12.06</v>
      </c>
      <c r="L2091">
        <v>4</v>
      </c>
      <c r="M2091">
        <v>6</v>
      </c>
      <c r="N2091">
        <v>25</v>
      </c>
      <c r="O2091" s="31" t="s">
        <v>439</v>
      </c>
      <c r="P2091" s="36" t="s">
        <v>440</v>
      </c>
      <c r="Q2091">
        <v>4</v>
      </c>
      <c r="R2091">
        <v>52</v>
      </c>
      <c r="S2091" s="15" t="s">
        <v>103</v>
      </c>
      <c r="T2091" t="s">
        <v>637</v>
      </c>
      <c r="U2091">
        <v>11</v>
      </c>
      <c r="V2091">
        <v>10</v>
      </c>
      <c r="W2091">
        <v>10</v>
      </c>
      <c r="AA2091">
        <v>987</v>
      </c>
      <c r="AB2091" t="s">
        <v>463</v>
      </c>
    </row>
    <row r="2092" spans="1:28" hidden="1" x14ac:dyDescent="0.25">
      <c r="A2092" s="22" t="s">
        <v>79</v>
      </c>
      <c r="B2092" s="21" t="s">
        <v>106</v>
      </c>
      <c r="C2092">
        <v>8.6999999999999993</v>
      </c>
      <c r="D2092">
        <v>8</v>
      </c>
      <c r="E2092" s="29" t="str">
        <f>VLOOKUP(U2092, method!$A$1:$B$15, 2, 0)</f>
        <v>留後</v>
      </c>
      <c r="F2092">
        <v>11</v>
      </c>
      <c r="G2092">
        <v>127</v>
      </c>
      <c r="H2092" s="44">
        <v>1200</v>
      </c>
      <c r="I2092" s="18" t="s">
        <v>12</v>
      </c>
      <c r="J2092">
        <v>1</v>
      </c>
      <c r="K2092">
        <v>10.050000000000001</v>
      </c>
      <c r="L2092">
        <v>14</v>
      </c>
      <c r="M2092">
        <v>6</v>
      </c>
      <c r="N2092">
        <v>25</v>
      </c>
      <c r="O2092" t="s">
        <v>631</v>
      </c>
      <c r="P2092" s="35" t="s">
        <v>455</v>
      </c>
      <c r="Q2092">
        <v>4</v>
      </c>
      <c r="R2092">
        <v>52</v>
      </c>
      <c r="S2092" s="16" t="s">
        <v>77</v>
      </c>
      <c r="T2092" t="s">
        <v>519</v>
      </c>
      <c r="U2092">
        <v>12</v>
      </c>
      <c r="V2092">
        <v>11</v>
      </c>
      <c r="W2092">
        <v>8</v>
      </c>
      <c r="AA2092">
        <v>1029</v>
      </c>
      <c r="AB2092" t="s">
        <v>463</v>
      </c>
    </row>
    <row r="2093" spans="1:28" hidden="1" x14ac:dyDescent="0.25">
      <c r="A2093" s="22" t="s">
        <v>79</v>
      </c>
      <c r="B2093" s="21" t="s">
        <v>106</v>
      </c>
      <c r="C2093">
        <v>5.7</v>
      </c>
      <c r="D2093" s="34">
        <v>5</v>
      </c>
      <c r="E2093" s="27" t="str">
        <f>VLOOKUP(U2093, method!$A$1:$B$15, 2, 0)</f>
        <v>中後</v>
      </c>
      <c r="F2093">
        <v>12</v>
      </c>
      <c r="G2093">
        <v>127</v>
      </c>
      <c r="H2093" s="46">
        <v>1000</v>
      </c>
      <c r="I2093" s="14" t="s">
        <v>45</v>
      </c>
      <c r="J2093">
        <v>0</v>
      </c>
      <c r="K2093">
        <v>57.08</v>
      </c>
      <c r="L2093">
        <v>10</v>
      </c>
      <c r="M2093">
        <v>5</v>
      </c>
      <c r="N2093">
        <v>25</v>
      </c>
      <c r="O2093" t="s">
        <v>532</v>
      </c>
      <c r="P2093" s="35" t="s">
        <v>455</v>
      </c>
      <c r="Q2093">
        <v>4</v>
      </c>
      <c r="R2093">
        <v>52</v>
      </c>
      <c r="S2093" s="16" t="s">
        <v>77</v>
      </c>
      <c r="T2093" s="10" t="s">
        <v>552</v>
      </c>
      <c r="U2093">
        <v>9</v>
      </c>
      <c r="V2093">
        <v>7</v>
      </c>
      <c r="W2093">
        <v>5</v>
      </c>
      <c r="AA2093">
        <v>1019</v>
      </c>
      <c r="AB2093" t="s">
        <v>463</v>
      </c>
    </row>
    <row r="2094" spans="1:28" hidden="1" x14ac:dyDescent="0.25">
      <c r="A2094" s="22" t="s">
        <v>79</v>
      </c>
      <c r="B2094" s="22" t="s">
        <v>108</v>
      </c>
      <c r="C2094">
        <v>8.3000000000000007</v>
      </c>
      <c r="D2094" s="34">
        <v>4</v>
      </c>
      <c r="E2094" s="26" t="str">
        <f>VLOOKUP(U2094, method!$A$1:$B$15, 2, 0)</f>
        <v>放頭</v>
      </c>
      <c r="F2094">
        <v>7</v>
      </c>
      <c r="G2094">
        <v>126</v>
      </c>
      <c r="H2094" s="44">
        <v>1200</v>
      </c>
      <c r="I2094" s="23" t="s">
        <v>39</v>
      </c>
      <c r="J2094">
        <v>1</v>
      </c>
      <c r="K2094">
        <v>9.77</v>
      </c>
      <c r="L2094">
        <v>25</v>
      </c>
      <c r="M2094">
        <v>6</v>
      </c>
      <c r="N2094">
        <v>25</v>
      </c>
      <c r="O2094" s="31" t="s">
        <v>435</v>
      </c>
      <c r="P2094" s="35" t="s">
        <v>436</v>
      </c>
      <c r="Q2094">
        <v>4</v>
      </c>
      <c r="R2094">
        <v>51</v>
      </c>
      <c r="S2094" s="20" t="s">
        <v>27</v>
      </c>
      <c r="T2094" s="10" t="s">
        <v>526</v>
      </c>
      <c r="U2094">
        <v>3</v>
      </c>
      <c r="V2094">
        <v>3</v>
      </c>
      <c r="W2094">
        <v>4</v>
      </c>
      <c r="AA2094">
        <v>1114</v>
      </c>
      <c r="AB2094" t="s">
        <v>16</v>
      </c>
    </row>
    <row r="2095" spans="1:28" hidden="1" x14ac:dyDescent="0.25">
      <c r="A2095" s="22" t="s">
        <v>79</v>
      </c>
      <c r="B2095" s="22" t="s">
        <v>108</v>
      </c>
      <c r="C2095">
        <v>8</v>
      </c>
      <c r="D2095">
        <v>6</v>
      </c>
      <c r="E2095" s="26" t="str">
        <f>VLOOKUP(U2095, method!$A$1:$B$15, 2, 0)</f>
        <v>放頭</v>
      </c>
      <c r="F2095">
        <v>5</v>
      </c>
      <c r="G2095">
        <v>129</v>
      </c>
      <c r="H2095" s="46">
        <v>1650</v>
      </c>
      <c r="I2095" s="17" t="s">
        <v>448</v>
      </c>
      <c r="J2095">
        <v>1</v>
      </c>
      <c r="K2095">
        <v>41.99</v>
      </c>
      <c r="L2095">
        <v>4</v>
      </c>
      <c r="M2095">
        <v>6</v>
      </c>
      <c r="N2095">
        <v>25</v>
      </c>
      <c r="O2095" s="31" t="s">
        <v>439</v>
      </c>
      <c r="P2095" s="36" t="s">
        <v>440</v>
      </c>
      <c r="Q2095">
        <v>4</v>
      </c>
      <c r="R2095">
        <v>53</v>
      </c>
      <c r="S2095" s="20" t="s">
        <v>27</v>
      </c>
      <c r="T2095">
        <v>3</v>
      </c>
      <c r="U2095">
        <v>2</v>
      </c>
      <c r="V2095">
        <v>2</v>
      </c>
      <c r="W2095">
        <v>2</v>
      </c>
      <c r="X2095">
        <v>6</v>
      </c>
      <c r="AA2095">
        <v>1124</v>
      </c>
      <c r="AB2095" t="s">
        <v>1746</v>
      </c>
    </row>
    <row r="2096" spans="1:28" hidden="1" x14ac:dyDescent="0.25">
      <c r="A2096" s="22" t="s">
        <v>79</v>
      </c>
      <c r="B2096" s="22" t="s">
        <v>108</v>
      </c>
      <c r="C2096">
        <v>4.8</v>
      </c>
      <c r="D2096">
        <v>6</v>
      </c>
      <c r="E2096" s="28" t="str">
        <f>VLOOKUP(U2096, method!$A$1:$B$15, 2, 0)</f>
        <v>中前</v>
      </c>
      <c r="F2096">
        <v>4</v>
      </c>
      <c r="G2096">
        <v>130</v>
      </c>
      <c r="H2096" s="46">
        <v>1650</v>
      </c>
      <c r="I2096" s="22" t="s">
        <v>33</v>
      </c>
      <c r="J2096">
        <v>1</v>
      </c>
      <c r="K2096">
        <v>40.29</v>
      </c>
      <c r="L2096">
        <v>21</v>
      </c>
      <c r="M2096">
        <v>5</v>
      </c>
      <c r="N2096">
        <v>25</v>
      </c>
      <c r="O2096" s="31" t="s">
        <v>435</v>
      </c>
      <c r="P2096" s="35" t="s">
        <v>436</v>
      </c>
      <c r="Q2096">
        <v>4</v>
      </c>
      <c r="R2096">
        <v>55</v>
      </c>
      <c r="S2096" s="20" t="s">
        <v>27</v>
      </c>
      <c r="T2096" t="s">
        <v>548</v>
      </c>
      <c r="U2096">
        <v>7</v>
      </c>
      <c r="V2096">
        <v>7</v>
      </c>
      <c r="W2096">
        <v>7</v>
      </c>
      <c r="X2096">
        <v>6</v>
      </c>
      <c r="AA2096">
        <v>1117</v>
      </c>
      <c r="AB2096" t="s">
        <v>152</v>
      </c>
    </row>
    <row r="2097" spans="1:29" hidden="1" x14ac:dyDescent="0.25">
      <c r="A2097" s="22" t="s">
        <v>79</v>
      </c>
      <c r="B2097" s="22" t="s">
        <v>108</v>
      </c>
      <c r="C2097">
        <v>8.1</v>
      </c>
      <c r="D2097" s="34">
        <v>4</v>
      </c>
      <c r="E2097" s="28" t="str">
        <f>VLOOKUP(U2097, method!$A$1:$B$15, 2, 0)</f>
        <v>中前</v>
      </c>
      <c r="F2097">
        <v>3</v>
      </c>
      <c r="G2097">
        <v>127</v>
      </c>
      <c r="H2097" s="46">
        <v>1650</v>
      </c>
      <c r="I2097" s="17" t="s">
        <v>512</v>
      </c>
      <c r="J2097">
        <v>1</v>
      </c>
      <c r="K2097">
        <v>40.94</v>
      </c>
      <c r="L2097">
        <v>7</v>
      </c>
      <c r="M2097">
        <v>5</v>
      </c>
      <c r="N2097">
        <v>25</v>
      </c>
      <c r="O2097" s="31" t="s">
        <v>439</v>
      </c>
      <c r="P2097" s="35" t="s">
        <v>455</v>
      </c>
      <c r="Q2097">
        <v>4</v>
      </c>
      <c r="R2097">
        <v>55</v>
      </c>
      <c r="S2097" s="20" t="s">
        <v>27</v>
      </c>
      <c r="T2097" s="10" t="s">
        <v>552</v>
      </c>
      <c r="U2097">
        <v>5</v>
      </c>
      <c r="V2097">
        <v>6</v>
      </c>
      <c r="W2097">
        <v>6</v>
      </c>
      <c r="X2097">
        <v>4</v>
      </c>
      <c r="AA2097">
        <v>1107</v>
      </c>
      <c r="AB2097" t="s">
        <v>152</v>
      </c>
    </row>
    <row r="2098" spans="1:29" hidden="1" x14ac:dyDescent="0.25">
      <c r="A2098" s="22" t="s">
        <v>79</v>
      </c>
      <c r="B2098" s="22" t="s">
        <v>108</v>
      </c>
      <c r="C2098">
        <v>3.6</v>
      </c>
      <c r="D2098" s="34">
        <v>5</v>
      </c>
      <c r="E2098" s="28" t="str">
        <f>VLOOKUP(U2098, method!$A$1:$B$15, 2, 0)</f>
        <v>中前</v>
      </c>
      <c r="F2098">
        <v>1</v>
      </c>
      <c r="G2098">
        <v>132</v>
      </c>
      <c r="H2098" s="44">
        <v>1200</v>
      </c>
      <c r="I2098" s="23" t="s">
        <v>39</v>
      </c>
      <c r="J2098">
        <v>1</v>
      </c>
      <c r="K2098">
        <v>9.84</v>
      </c>
      <c r="L2098">
        <v>23</v>
      </c>
      <c r="M2098">
        <v>4</v>
      </c>
      <c r="N2098">
        <v>25</v>
      </c>
      <c r="O2098" s="31" t="s">
        <v>435</v>
      </c>
      <c r="P2098" s="35" t="s">
        <v>455</v>
      </c>
      <c r="Q2098">
        <v>4</v>
      </c>
      <c r="R2098">
        <v>56</v>
      </c>
      <c r="S2098" s="20" t="s">
        <v>27</v>
      </c>
      <c r="T2098" s="10" t="s">
        <v>452</v>
      </c>
      <c r="U2098">
        <v>4</v>
      </c>
      <c r="V2098">
        <v>4</v>
      </c>
      <c r="W2098">
        <v>5</v>
      </c>
      <c r="AA2098">
        <v>1109</v>
      </c>
      <c r="AB2098" t="s">
        <v>152</v>
      </c>
    </row>
    <row r="2099" spans="1:29" hidden="1" x14ac:dyDescent="0.25">
      <c r="A2099" s="22" t="s">
        <v>79</v>
      </c>
      <c r="B2099" s="22" t="s">
        <v>108</v>
      </c>
      <c r="C2099">
        <v>13</v>
      </c>
      <c r="D2099">
        <v>6</v>
      </c>
      <c r="E2099" s="28" t="str">
        <f>VLOOKUP(U2099, method!$A$1:$B$15, 2, 0)</f>
        <v>中前</v>
      </c>
      <c r="F2099">
        <v>12</v>
      </c>
      <c r="G2099">
        <v>131</v>
      </c>
      <c r="H2099" s="44">
        <v>1200</v>
      </c>
      <c r="I2099" s="17" t="s">
        <v>448</v>
      </c>
      <c r="J2099">
        <v>1</v>
      </c>
      <c r="K2099">
        <v>10.09</v>
      </c>
      <c r="L2099">
        <v>2</v>
      </c>
      <c r="M2099">
        <v>4</v>
      </c>
      <c r="N2099">
        <v>25</v>
      </c>
      <c r="O2099" s="31" t="s">
        <v>451</v>
      </c>
      <c r="P2099" s="35" t="s">
        <v>436</v>
      </c>
      <c r="Q2099">
        <v>4</v>
      </c>
      <c r="R2099">
        <v>56</v>
      </c>
      <c r="S2099" s="20" t="s">
        <v>27</v>
      </c>
      <c r="T2099" t="s">
        <v>456</v>
      </c>
      <c r="U2099">
        <v>5</v>
      </c>
      <c r="V2099">
        <v>5</v>
      </c>
      <c r="W2099">
        <v>6</v>
      </c>
      <c r="AA2099">
        <v>1102</v>
      </c>
      <c r="AB2099" t="s">
        <v>152</v>
      </c>
    </row>
    <row r="2100" spans="1:29" hidden="1" x14ac:dyDescent="0.25">
      <c r="A2100" s="22" t="s">
        <v>79</v>
      </c>
      <c r="B2100" s="22" t="s">
        <v>108</v>
      </c>
      <c r="C2100">
        <v>4.9000000000000004</v>
      </c>
      <c r="D2100" s="33">
        <v>2</v>
      </c>
      <c r="E2100" s="28" t="str">
        <f>VLOOKUP(U2100, method!$A$1:$B$15, 2, 0)</f>
        <v>中前</v>
      </c>
      <c r="F2100">
        <v>1</v>
      </c>
      <c r="G2100">
        <v>128</v>
      </c>
      <c r="H2100" s="44">
        <v>1200</v>
      </c>
      <c r="I2100" s="17" t="s">
        <v>448</v>
      </c>
      <c r="J2100">
        <v>1</v>
      </c>
      <c r="K2100">
        <v>9.7100000000000009</v>
      </c>
      <c r="L2100">
        <v>19</v>
      </c>
      <c r="M2100">
        <v>3</v>
      </c>
      <c r="N2100">
        <v>25</v>
      </c>
      <c r="O2100" s="30" t="s">
        <v>445</v>
      </c>
      <c r="P2100" s="35" t="s">
        <v>436</v>
      </c>
      <c r="Q2100">
        <v>4</v>
      </c>
      <c r="R2100">
        <v>54</v>
      </c>
      <c r="S2100" s="20" t="s">
        <v>27</v>
      </c>
      <c r="T2100" s="10" t="s">
        <v>613</v>
      </c>
      <c r="U2100">
        <v>5</v>
      </c>
      <c r="V2100">
        <v>5</v>
      </c>
      <c r="W2100">
        <v>2</v>
      </c>
      <c r="AA2100">
        <v>1096</v>
      </c>
      <c r="AB2100" t="s">
        <v>152</v>
      </c>
    </row>
    <row r="2101" spans="1:29" hidden="1" x14ac:dyDescent="0.25">
      <c r="A2101" s="22" t="s">
        <v>79</v>
      </c>
      <c r="B2101" s="22" t="s">
        <v>108</v>
      </c>
      <c r="C2101">
        <v>30</v>
      </c>
      <c r="D2101">
        <v>9</v>
      </c>
      <c r="E2101" s="26" t="str">
        <f>VLOOKUP(U2101, method!$A$1:$B$15, 2, 0)</f>
        <v>放頭</v>
      </c>
      <c r="F2101">
        <v>9</v>
      </c>
      <c r="G2101">
        <v>129</v>
      </c>
      <c r="H2101" s="46">
        <v>1400</v>
      </c>
      <c r="I2101" s="22" t="s">
        <v>470</v>
      </c>
      <c r="J2101">
        <v>1</v>
      </c>
      <c r="K2101">
        <v>22.61</v>
      </c>
      <c r="L2101">
        <v>23</v>
      </c>
      <c r="M2101">
        <v>2</v>
      </c>
      <c r="N2101">
        <v>25</v>
      </c>
      <c r="O2101" t="s">
        <v>545</v>
      </c>
      <c r="P2101" s="35" t="s">
        <v>455</v>
      </c>
      <c r="Q2101">
        <v>4</v>
      </c>
      <c r="R2101">
        <v>56</v>
      </c>
      <c r="S2101" s="20" t="s">
        <v>27</v>
      </c>
      <c r="T2101">
        <v>4</v>
      </c>
      <c r="U2101">
        <v>2</v>
      </c>
      <c r="V2101">
        <v>1</v>
      </c>
      <c r="W2101">
        <v>1</v>
      </c>
      <c r="X2101">
        <v>9</v>
      </c>
      <c r="AA2101">
        <v>1108</v>
      </c>
      <c r="AB2101" t="s">
        <v>152</v>
      </c>
    </row>
    <row r="2102" spans="1:29" hidden="1" x14ac:dyDescent="0.25">
      <c r="A2102" s="22" t="s">
        <v>79</v>
      </c>
      <c r="B2102" s="22" t="s">
        <v>108</v>
      </c>
      <c r="C2102">
        <v>18</v>
      </c>
      <c r="D2102">
        <v>9</v>
      </c>
      <c r="E2102" s="28" t="str">
        <f>VLOOKUP(U2102, method!$A$1:$B$15, 2, 0)</f>
        <v>中前</v>
      </c>
      <c r="F2102">
        <v>4</v>
      </c>
      <c r="G2102">
        <v>129</v>
      </c>
      <c r="H2102" s="46">
        <v>1400</v>
      </c>
      <c r="I2102" s="17" t="s">
        <v>512</v>
      </c>
      <c r="J2102">
        <v>1</v>
      </c>
      <c r="K2102">
        <v>22.59</v>
      </c>
      <c r="L2102">
        <v>9</v>
      </c>
      <c r="M2102">
        <v>2</v>
      </c>
      <c r="N2102">
        <v>25</v>
      </c>
      <c r="O2102" t="s">
        <v>532</v>
      </c>
      <c r="P2102" s="35" t="s">
        <v>455</v>
      </c>
      <c r="Q2102">
        <v>4</v>
      </c>
      <c r="R2102">
        <v>57</v>
      </c>
      <c r="S2102" s="20" t="s">
        <v>27</v>
      </c>
      <c r="T2102" t="s">
        <v>495</v>
      </c>
      <c r="U2102">
        <v>7</v>
      </c>
      <c r="V2102">
        <v>8</v>
      </c>
      <c r="W2102">
        <v>8</v>
      </c>
      <c r="X2102">
        <v>9</v>
      </c>
      <c r="AA2102">
        <v>1104</v>
      </c>
      <c r="AB2102" t="s">
        <v>152</v>
      </c>
    </row>
    <row r="2103" spans="1:29" hidden="1" x14ac:dyDescent="0.25">
      <c r="A2103" s="22" t="s">
        <v>79</v>
      </c>
      <c r="B2103" s="22" t="s">
        <v>108</v>
      </c>
      <c r="C2103" t="s">
        <v>463</v>
      </c>
      <c r="D2103" t="s">
        <v>724</v>
      </c>
      <c r="F2103" t="s">
        <v>463</v>
      </c>
      <c r="G2103">
        <v>131</v>
      </c>
      <c r="H2103" s="46">
        <v>1650</v>
      </c>
      <c r="I2103" s="17" t="s">
        <v>512</v>
      </c>
      <c r="J2103" t="s">
        <v>463</v>
      </c>
      <c r="L2103">
        <v>9</v>
      </c>
      <c r="M2103">
        <v>10</v>
      </c>
      <c r="N2103">
        <v>24</v>
      </c>
      <c r="O2103" s="31" t="s">
        <v>439</v>
      </c>
      <c r="P2103" s="35" t="s">
        <v>455</v>
      </c>
      <c r="Q2103">
        <v>4</v>
      </c>
      <c r="R2103">
        <v>57</v>
      </c>
      <c r="S2103" s="20" t="s">
        <v>27</v>
      </c>
      <c r="T2103" t="s">
        <v>463</v>
      </c>
      <c r="U2103" t="s">
        <v>463</v>
      </c>
      <c r="AA2103" t="s">
        <v>463</v>
      </c>
      <c r="AB2103" t="s">
        <v>463</v>
      </c>
      <c r="AC2103" t="s">
        <v>463</v>
      </c>
    </row>
    <row r="2104" spans="1:29" hidden="1" x14ac:dyDescent="0.25">
      <c r="A2104" s="22" t="s">
        <v>79</v>
      </c>
      <c r="B2104" s="22" t="s">
        <v>108</v>
      </c>
      <c r="C2104">
        <v>15</v>
      </c>
      <c r="D2104" s="34">
        <v>4</v>
      </c>
      <c r="E2104" s="28" t="str">
        <f>VLOOKUP(U2104, method!$A$1:$B$15, 2, 0)</f>
        <v>中前</v>
      </c>
      <c r="F2104">
        <v>6</v>
      </c>
      <c r="G2104">
        <v>129</v>
      </c>
      <c r="H2104" s="44">
        <v>1200</v>
      </c>
      <c r="I2104" s="17" t="s">
        <v>512</v>
      </c>
      <c r="J2104">
        <v>1</v>
      </c>
      <c r="K2104">
        <v>11.16</v>
      </c>
      <c r="L2104">
        <v>11</v>
      </c>
      <c r="M2104">
        <v>9</v>
      </c>
      <c r="N2104">
        <v>24</v>
      </c>
      <c r="O2104" s="31" t="s">
        <v>439</v>
      </c>
      <c r="P2104" s="35" t="s">
        <v>455</v>
      </c>
      <c r="Q2104">
        <v>4</v>
      </c>
      <c r="R2104">
        <v>57</v>
      </c>
      <c r="S2104" s="20" t="s">
        <v>27</v>
      </c>
      <c r="T2104" t="s">
        <v>637</v>
      </c>
      <c r="U2104">
        <v>5</v>
      </c>
      <c r="V2104">
        <v>5</v>
      </c>
      <c r="W2104">
        <v>4</v>
      </c>
      <c r="AA2104">
        <v>1082</v>
      </c>
      <c r="AB2104" t="s">
        <v>152</v>
      </c>
    </row>
    <row r="2105" spans="1:29" hidden="1" x14ac:dyDescent="0.25">
      <c r="A2105" s="22" t="s">
        <v>79</v>
      </c>
      <c r="B2105" s="22" t="s">
        <v>108</v>
      </c>
      <c r="C2105">
        <v>3.9</v>
      </c>
      <c r="D2105" s="34">
        <v>5</v>
      </c>
      <c r="E2105" s="27" t="str">
        <f>VLOOKUP(U2105, method!$A$1:$B$15, 2, 0)</f>
        <v>中後</v>
      </c>
      <c r="F2105">
        <v>2</v>
      </c>
      <c r="G2105">
        <v>132</v>
      </c>
      <c r="H2105" s="44">
        <v>1200</v>
      </c>
      <c r="I2105" s="17" t="s">
        <v>512</v>
      </c>
      <c r="J2105">
        <v>1</v>
      </c>
      <c r="K2105">
        <v>10.72</v>
      </c>
      <c r="L2105">
        <v>4</v>
      </c>
      <c r="M2105">
        <v>7</v>
      </c>
      <c r="N2105">
        <v>24</v>
      </c>
      <c r="O2105" s="31" t="s">
        <v>439</v>
      </c>
      <c r="P2105" s="35" t="s">
        <v>455</v>
      </c>
      <c r="Q2105">
        <v>4</v>
      </c>
      <c r="R2105">
        <v>57</v>
      </c>
      <c r="S2105" s="20" t="s">
        <v>27</v>
      </c>
      <c r="T2105">
        <v>3</v>
      </c>
      <c r="U2105">
        <v>8</v>
      </c>
      <c r="V2105">
        <v>9</v>
      </c>
      <c r="W2105">
        <v>5</v>
      </c>
      <c r="AA2105">
        <v>1095</v>
      </c>
      <c r="AB2105" t="s">
        <v>152</v>
      </c>
    </row>
    <row r="2106" spans="1:29" hidden="1" x14ac:dyDescent="0.25">
      <c r="A2106" s="22" t="s">
        <v>79</v>
      </c>
      <c r="B2106" s="22" t="s">
        <v>108</v>
      </c>
      <c r="C2106">
        <v>13</v>
      </c>
      <c r="D2106" s="33">
        <v>1</v>
      </c>
      <c r="E2106" s="26" t="str">
        <f>VLOOKUP(U2106, method!$A$1:$B$15, 2, 0)</f>
        <v>放頭</v>
      </c>
      <c r="F2106">
        <v>8</v>
      </c>
      <c r="G2106">
        <v>125</v>
      </c>
      <c r="H2106" s="44">
        <v>1200</v>
      </c>
      <c r="I2106" s="17" t="s">
        <v>512</v>
      </c>
      <c r="J2106">
        <v>1</v>
      </c>
      <c r="K2106">
        <v>10.16</v>
      </c>
      <c r="L2106">
        <v>12</v>
      </c>
      <c r="M2106">
        <v>6</v>
      </c>
      <c r="N2106">
        <v>24</v>
      </c>
      <c r="O2106" s="30" t="s">
        <v>445</v>
      </c>
      <c r="P2106" s="35" t="s">
        <v>455</v>
      </c>
      <c r="Q2106">
        <v>4</v>
      </c>
      <c r="R2106">
        <v>51</v>
      </c>
      <c r="S2106" s="20" t="s">
        <v>27</v>
      </c>
      <c r="T2106" s="10" t="s">
        <v>488</v>
      </c>
      <c r="U2106">
        <v>1</v>
      </c>
      <c r="V2106">
        <v>1</v>
      </c>
      <c r="W2106">
        <v>1</v>
      </c>
      <c r="AA2106">
        <v>1106</v>
      </c>
      <c r="AB2106" t="s">
        <v>152</v>
      </c>
    </row>
    <row r="2107" spans="1:29" hidden="1" x14ac:dyDescent="0.25">
      <c r="A2107" s="22" t="s">
        <v>79</v>
      </c>
      <c r="B2107" s="22" t="s">
        <v>108</v>
      </c>
      <c r="C2107">
        <v>9.4</v>
      </c>
      <c r="D2107" s="34">
        <v>4</v>
      </c>
      <c r="E2107" s="26" t="str">
        <f>VLOOKUP(U2107, method!$A$1:$B$15, 2, 0)</f>
        <v>放頭</v>
      </c>
      <c r="F2107">
        <v>3</v>
      </c>
      <c r="G2107">
        <v>124</v>
      </c>
      <c r="H2107" s="44">
        <v>1200</v>
      </c>
      <c r="I2107" s="17" t="s">
        <v>512</v>
      </c>
      <c r="J2107">
        <v>1</v>
      </c>
      <c r="K2107">
        <v>10.55</v>
      </c>
      <c r="L2107">
        <v>22</v>
      </c>
      <c r="M2107">
        <v>5</v>
      </c>
      <c r="N2107">
        <v>24</v>
      </c>
      <c r="O2107" s="31" t="s">
        <v>451</v>
      </c>
      <c r="P2107" s="35" t="s">
        <v>455</v>
      </c>
      <c r="Q2107">
        <v>4</v>
      </c>
      <c r="R2107">
        <v>52</v>
      </c>
      <c r="S2107" s="20" t="s">
        <v>27</v>
      </c>
      <c r="T2107" t="s">
        <v>456</v>
      </c>
      <c r="U2107">
        <v>2</v>
      </c>
      <c r="V2107">
        <v>3</v>
      </c>
      <c r="W2107">
        <v>4</v>
      </c>
      <c r="AA2107">
        <v>1108</v>
      </c>
      <c r="AB2107" t="s">
        <v>152</v>
      </c>
    </row>
    <row r="2108" spans="1:29" hidden="1" x14ac:dyDescent="0.25">
      <c r="A2108" s="22" t="s">
        <v>79</v>
      </c>
      <c r="B2108" s="22" t="s">
        <v>108</v>
      </c>
      <c r="C2108">
        <v>8.3000000000000007</v>
      </c>
      <c r="D2108" s="34">
        <v>5</v>
      </c>
      <c r="E2108" s="26" t="str">
        <f>VLOOKUP(U2108, method!$A$1:$B$15, 2, 0)</f>
        <v>放頭</v>
      </c>
      <c r="F2108">
        <v>2</v>
      </c>
      <c r="G2108">
        <v>122</v>
      </c>
      <c r="H2108" s="44">
        <v>1200</v>
      </c>
      <c r="I2108" s="17" t="s">
        <v>512</v>
      </c>
      <c r="J2108">
        <v>1</v>
      </c>
      <c r="K2108">
        <v>11.3</v>
      </c>
      <c r="L2108">
        <v>1</v>
      </c>
      <c r="M2108">
        <v>5</v>
      </c>
      <c r="N2108">
        <v>24</v>
      </c>
      <c r="O2108" s="31" t="s">
        <v>439</v>
      </c>
      <c r="P2108" s="36" t="s">
        <v>440</v>
      </c>
      <c r="Q2108">
        <v>4</v>
      </c>
      <c r="R2108">
        <v>52</v>
      </c>
      <c r="S2108" s="20" t="s">
        <v>27</v>
      </c>
      <c r="T2108" s="10">
        <v>2</v>
      </c>
      <c r="U2108">
        <v>3</v>
      </c>
      <c r="V2108">
        <v>4</v>
      </c>
      <c r="W2108">
        <v>5</v>
      </c>
      <c r="AA2108">
        <v>1113</v>
      </c>
      <c r="AB2108" t="s">
        <v>586</v>
      </c>
    </row>
    <row r="2109" spans="1:29" hidden="1" x14ac:dyDescent="0.25">
      <c r="A2109" s="22" t="s">
        <v>79</v>
      </c>
      <c r="B2109" s="23" t="s">
        <v>111</v>
      </c>
      <c r="C2109">
        <v>10</v>
      </c>
      <c r="D2109">
        <v>9</v>
      </c>
      <c r="E2109" s="27" t="str">
        <f>VLOOKUP(U2109, method!$A$1:$B$15, 2, 0)</f>
        <v>中後</v>
      </c>
      <c r="F2109">
        <v>10</v>
      </c>
      <c r="G2109">
        <v>124</v>
      </c>
      <c r="H2109" s="44">
        <v>1200</v>
      </c>
      <c r="I2109" s="17" t="s">
        <v>448</v>
      </c>
      <c r="J2109">
        <v>1</v>
      </c>
      <c r="K2109">
        <v>11.53</v>
      </c>
      <c r="L2109">
        <v>4</v>
      </c>
      <c r="M2109">
        <v>6</v>
      </c>
      <c r="N2109">
        <v>25</v>
      </c>
      <c r="O2109" s="31" t="s">
        <v>439</v>
      </c>
      <c r="P2109" s="36" t="s">
        <v>440</v>
      </c>
      <c r="Q2109">
        <v>4</v>
      </c>
      <c r="R2109">
        <v>50</v>
      </c>
      <c r="S2109" s="21" t="s">
        <v>46</v>
      </c>
      <c r="T2109">
        <v>8</v>
      </c>
      <c r="U2109">
        <v>10</v>
      </c>
      <c r="V2109">
        <v>9</v>
      </c>
      <c r="W2109">
        <v>9</v>
      </c>
      <c r="AA2109">
        <v>1177</v>
      </c>
      <c r="AB2109" t="s">
        <v>113</v>
      </c>
    </row>
    <row r="2110" spans="1:29" hidden="1" x14ac:dyDescent="0.25">
      <c r="A2110" s="22" t="s">
        <v>79</v>
      </c>
      <c r="B2110" s="23" t="s">
        <v>111</v>
      </c>
      <c r="C2110">
        <v>22</v>
      </c>
      <c r="D2110">
        <v>10</v>
      </c>
      <c r="E2110" s="26" t="str">
        <f>VLOOKUP(U2110, method!$A$1:$B$15, 2, 0)</f>
        <v>放頭</v>
      </c>
      <c r="F2110">
        <v>10</v>
      </c>
      <c r="G2110">
        <v>116</v>
      </c>
      <c r="H2110" s="44">
        <v>1200</v>
      </c>
      <c r="I2110" s="22" t="s">
        <v>833</v>
      </c>
      <c r="J2110">
        <v>1</v>
      </c>
      <c r="K2110">
        <v>9.6999999999999993</v>
      </c>
      <c r="L2110">
        <v>18</v>
      </c>
      <c r="M2110">
        <v>5</v>
      </c>
      <c r="N2110">
        <v>25</v>
      </c>
      <c r="O2110" t="s">
        <v>631</v>
      </c>
      <c r="P2110" s="35" t="s">
        <v>436</v>
      </c>
      <c r="Q2110">
        <v>4</v>
      </c>
      <c r="R2110">
        <v>52</v>
      </c>
      <c r="S2110" s="21" t="s">
        <v>46</v>
      </c>
      <c r="T2110" t="s">
        <v>519</v>
      </c>
      <c r="U2110">
        <v>1</v>
      </c>
      <c r="V2110">
        <v>1</v>
      </c>
      <c r="W2110">
        <v>10</v>
      </c>
      <c r="AA2110">
        <v>1184</v>
      </c>
      <c r="AB2110" t="s">
        <v>113</v>
      </c>
    </row>
    <row r="2111" spans="1:29" hidden="1" x14ac:dyDescent="0.25">
      <c r="A2111" s="22" t="s">
        <v>79</v>
      </c>
      <c r="B2111" s="23" t="s">
        <v>111</v>
      </c>
      <c r="C2111">
        <v>24</v>
      </c>
      <c r="D2111">
        <v>6</v>
      </c>
      <c r="E2111" s="26" t="str">
        <f>VLOOKUP(U2111, method!$A$1:$B$15, 2, 0)</f>
        <v>放頭</v>
      </c>
      <c r="F2111">
        <v>5</v>
      </c>
      <c r="G2111">
        <v>129</v>
      </c>
      <c r="H2111" s="44">
        <v>1200</v>
      </c>
      <c r="I2111" s="23" t="s">
        <v>39</v>
      </c>
      <c r="J2111">
        <v>1</v>
      </c>
      <c r="K2111">
        <v>9.9499999999999993</v>
      </c>
      <c r="L2111">
        <v>20</v>
      </c>
      <c r="M2111">
        <v>4</v>
      </c>
      <c r="N2111">
        <v>25</v>
      </c>
      <c r="O2111" t="s">
        <v>511</v>
      </c>
      <c r="P2111" s="35" t="s">
        <v>455</v>
      </c>
      <c r="Q2111">
        <v>4</v>
      </c>
      <c r="R2111">
        <v>54</v>
      </c>
      <c r="S2111" s="21" t="s">
        <v>46</v>
      </c>
      <c r="T2111" t="s">
        <v>536</v>
      </c>
      <c r="U2111">
        <v>3</v>
      </c>
      <c r="V2111">
        <v>3</v>
      </c>
      <c r="W2111">
        <v>6</v>
      </c>
      <c r="AA2111">
        <v>1177</v>
      </c>
      <c r="AB2111" t="s">
        <v>113</v>
      </c>
    </row>
    <row r="2112" spans="1:29" hidden="1" x14ac:dyDescent="0.25">
      <c r="A2112" s="22" t="s">
        <v>79</v>
      </c>
      <c r="B2112" s="23" t="s">
        <v>111</v>
      </c>
      <c r="C2112">
        <v>36</v>
      </c>
      <c r="D2112">
        <v>9</v>
      </c>
      <c r="E2112" s="29" t="str">
        <f>VLOOKUP(U2112, method!$A$1:$B$15, 2, 0)</f>
        <v>留後</v>
      </c>
      <c r="F2112">
        <v>7</v>
      </c>
      <c r="G2112">
        <v>130</v>
      </c>
      <c r="H2112" s="44">
        <v>1200</v>
      </c>
      <c r="I2112" s="14" t="s">
        <v>50</v>
      </c>
      <c r="J2112">
        <v>1</v>
      </c>
      <c r="K2112">
        <v>10.18</v>
      </c>
      <c r="L2112">
        <v>9</v>
      </c>
      <c r="M2112">
        <v>3</v>
      </c>
      <c r="N2112">
        <v>25</v>
      </c>
      <c r="O2112" t="s">
        <v>511</v>
      </c>
      <c r="P2112" s="35" t="s">
        <v>455</v>
      </c>
      <c r="Q2112">
        <v>4</v>
      </c>
      <c r="R2112">
        <v>55</v>
      </c>
      <c r="S2112" s="21" t="s">
        <v>46</v>
      </c>
      <c r="T2112">
        <v>8</v>
      </c>
      <c r="U2112">
        <v>11</v>
      </c>
      <c r="V2112">
        <v>10</v>
      </c>
      <c r="W2112">
        <v>9</v>
      </c>
      <c r="AA2112">
        <v>1176</v>
      </c>
      <c r="AB2112" t="s">
        <v>113</v>
      </c>
    </row>
    <row r="2113" spans="1:28" hidden="1" x14ac:dyDescent="0.25">
      <c r="A2113" s="22" t="s">
        <v>79</v>
      </c>
      <c r="B2113" s="23" t="s">
        <v>111</v>
      </c>
      <c r="C2113">
        <v>13</v>
      </c>
      <c r="D2113" s="34">
        <v>5</v>
      </c>
      <c r="E2113" s="26" t="str">
        <f>VLOOKUP(U2113, method!$A$1:$B$15, 2, 0)</f>
        <v>放頭</v>
      </c>
      <c r="F2113">
        <v>9</v>
      </c>
      <c r="G2113">
        <v>133</v>
      </c>
      <c r="H2113" s="44">
        <v>1200</v>
      </c>
      <c r="I2113" s="24" t="s">
        <v>146</v>
      </c>
      <c r="J2113">
        <v>1</v>
      </c>
      <c r="K2113">
        <v>11.51</v>
      </c>
      <c r="L2113">
        <v>12</v>
      </c>
      <c r="M2113">
        <v>2</v>
      </c>
      <c r="N2113">
        <v>25</v>
      </c>
      <c r="O2113" t="s">
        <v>511</v>
      </c>
      <c r="P2113" s="36" t="s">
        <v>603</v>
      </c>
      <c r="Q2113">
        <v>4</v>
      </c>
      <c r="R2113">
        <v>55</v>
      </c>
      <c r="S2113" s="21" t="s">
        <v>46</v>
      </c>
      <c r="T2113">
        <v>5</v>
      </c>
      <c r="U2113">
        <v>3</v>
      </c>
      <c r="V2113">
        <v>3</v>
      </c>
      <c r="W2113">
        <v>5</v>
      </c>
      <c r="AA2113">
        <v>1190</v>
      </c>
      <c r="AB2113" t="s">
        <v>113</v>
      </c>
    </row>
    <row r="2114" spans="1:28" hidden="1" x14ac:dyDescent="0.25">
      <c r="A2114" s="22" t="s">
        <v>79</v>
      </c>
      <c r="B2114" s="23" t="s">
        <v>111</v>
      </c>
      <c r="C2114">
        <v>12</v>
      </c>
      <c r="D2114">
        <v>11</v>
      </c>
      <c r="E2114" s="26" t="str">
        <f>VLOOKUP(U2114, method!$A$1:$B$15, 2, 0)</f>
        <v>放頭</v>
      </c>
      <c r="F2114">
        <v>1</v>
      </c>
      <c r="G2114">
        <v>124</v>
      </c>
      <c r="H2114" s="44">
        <v>1200</v>
      </c>
      <c r="I2114" s="15" t="s">
        <v>441</v>
      </c>
      <c r="J2114">
        <v>1</v>
      </c>
      <c r="K2114">
        <v>10.76</v>
      </c>
      <c r="L2114">
        <v>12</v>
      </c>
      <c r="M2114">
        <v>1</v>
      </c>
      <c r="N2114">
        <v>25</v>
      </c>
      <c r="O2114" t="s">
        <v>511</v>
      </c>
      <c r="P2114" s="35" t="s">
        <v>455</v>
      </c>
      <c r="Q2114">
        <v>4</v>
      </c>
      <c r="R2114">
        <v>55</v>
      </c>
      <c r="S2114" s="21" t="s">
        <v>46</v>
      </c>
      <c r="T2114" t="s">
        <v>476</v>
      </c>
      <c r="U2114">
        <v>3</v>
      </c>
      <c r="V2114">
        <v>1</v>
      </c>
      <c r="W2114">
        <v>11</v>
      </c>
      <c r="AA2114">
        <v>1187</v>
      </c>
      <c r="AB2114" t="s">
        <v>113</v>
      </c>
    </row>
    <row r="2115" spans="1:28" hidden="1" x14ac:dyDescent="0.25">
      <c r="A2115" s="22" t="s">
        <v>79</v>
      </c>
      <c r="B2115" s="23" t="s">
        <v>111</v>
      </c>
      <c r="C2115">
        <v>18</v>
      </c>
      <c r="D2115" s="33">
        <v>1</v>
      </c>
      <c r="E2115" s="26" t="str">
        <f>VLOOKUP(U2115, method!$A$1:$B$15, 2, 0)</f>
        <v>放頭</v>
      </c>
      <c r="F2115">
        <v>1</v>
      </c>
      <c r="G2115">
        <v>114</v>
      </c>
      <c r="H2115" s="44">
        <v>1200</v>
      </c>
      <c r="I2115" s="22" t="s">
        <v>833</v>
      </c>
      <c r="J2115">
        <v>1</v>
      </c>
      <c r="K2115">
        <v>9.0399999999999991</v>
      </c>
      <c r="L2115">
        <v>29</v>
      </c>
      <c r="M2115">
        <v>12</v>
      </c>
      <c r="N2115">
        <v>24</v>
      </c>
      <c r="O2115" t="s">
        <v>511</v>
      </c>
      <c r="P2115" s="35" t="s">
        <v>455</v>
      </c>
      <c r="Q2115">
        <v>4</v>
      </c>
      <c r="R2115">
        <v>48</v>
      </c>
      <c r="S2115" s="21" t="s">
        <v>46</v>
      </c>
      <c r="T2115" s="10" t="s">
        <v>452</v>
      </c>
      <c r="U2115">
        <v>1</v>
      </c>
      <c r="V2115">
        <v>1</v>
      </c>
      <c r="W2115">
        <v>1</v>
      </c>
      <c r="AA2115">
        <v>1194</v>
      </c>
      <c r="AB2115" t="s">
        <v>113</v>
      </c>
    </row>
    <row r="2116" spans="1:28" hidden="1" x14ac:dyDescent="0.25">
      <c r="A2116" s="22" t="s">
        <v>79</v>
      </c>
      <c r="B2116" s="23" t="s">
        <v>111</v>
      </c>
      <c r="C2116">
        <v>7.6</v>
      </c>
      <c r="D2116">
        <v>12</v>
      </c>
      <c r="E2116" s="27" t="str">
        <f>VLOOKUP(U2116, method!$A$1:$B$15, 2, 0)</f>
        <v>中後</v>
      </c>
      <c r="F2116">
        <v>12</v>
      </c>
      <c r="G2116">
        <v>123</v>
      </c>
      <c r="H2116" s="44">
        <v>1200</v>
      </c>
      <c r="I2116" s="24" t="s">
        <v>389</v>
      </c>
      <c r="J2116">
        <v>1</v>
      </c>
      <c r="K2116">
        <v>10.01</v>
      </c>
      <c r="L2116">
        <v>24</v>
      </c>
      <c r="M2116">
        <v>11</v>
      </c>
      <c r="N2116">
        <v>24</v>
      </c>
      <c r="O2116" t="s">
        <v>511</v>
      </c>
      <c r="P2116" s="35" t="s">
        <v>455</v>
      </c>
      <c r="Q2116">
        <v>4</v>
      </c>
      <c r="R2116">
        <v>48</v>
      </c>
      <c r="S2116" s="21" t="s">
        <v>46</v>
      </c>
      <c r="T2116" t="s">
        <v>573</v>
      </c>
      <c r="U2116">
        <v>8</v>
      </c>
      <c r="V2116">
        <v>7</v>
      </c>
      <c r="W2116">
        <v>12</v>
      </c>
      <c r="AA2116">
        <v>1190</v>
      </c>
      <c r="AB2116" t="s">
        <v>113</v>
      </c>
    </row>
    <row r="2117" spans="1:28" hidden="1" x14ac:dyDescent="0.25">
      <c r="A2117" s="22" t="s">
        <v>79</v>
      </c>
      <c r="B2117" s="23" t="s">
        <v>111</v>
      </c>
      <c r="C2117">
        <v>6</v>
      </c>
      <c r="D2117">
        <v>6</v>
      </c>
      <c r="E2117" s="26" t="str">
        <f>VLOOKUP(U2117, method!$A$1:$B$15, 2, 0)</f>
        <v>放頭</v>
      </c>
      <c r="F2117">
        <v>2</v>
      </c>
      <c r="G2117">
        <v>113</v>
      </c>
      <c r="H2117" s="44">
        <v>1200</v>
      </c>
      <c r="I2117" s="22" t="s">
        <v>833</v>
      </c>
      <c r="J2117">
        <v>1</v>
      </c>
      <c r="K2117">
        <v>9.8800000000000008</v>
      </c>
      <c r="L2117">
        <v>23</v>
      </c>
      <c r="M2117">
        <v>10</v>
      </c>
      <c r="N2117">
        <v>24</v>
      </c>
      <c r="O2117" t="s">
        <v>511</v>
      </c>
      <c r="P2117" s="35" t="s">
        <v>455</v>
      </c>
      <c r="Q2117">
        <v>4</v>
      </c>
      <c r="R2117">
        <v>48</v>
      </c>
      <c r="S2117" s="21" t="s">
        <v>46</v>
      </c>
      <c r="T2117" t="s">
        <v>637</v>
      </c>
      <c r="U2117">
        <v>1</v>
      </c>
      <c r="V2117">
        <v>1</v>
      </c>
      <c r="W2117">
        <v>6</v>
      </c>
      <c r="AA2117">
        <v>1191</v>
      </c>
      <c r="AB2117" t="s">
        <v>113</v>
      </c>
    </row>
    <row r="2118" spans="1:28" hidden="1" x14ac:dyDescent="0.25">
      <c r="A2118" s="22" t="s">
        <v>79</v>
      </c>
      <c r="B2118" s="23" t="s">
        <v>111</v>
      </c>
      <c r="C2118">
        <v>11</v>
      </c>
      <c r="D2118" s="33">
        <v>1</v>
      </c>
      <c r="E2118" s="26" t="str">
        <f>VLOOKUP(U2118, method!$A$1:$B$15, 2, 0)</f>
        <v>放頭</v>
      </c>
      <c r="F2118">
        <v>4</v>
      </c>
      <c r="G2118">
        <v>109</v>
      </c>
      <c r="H2118" s="44">
        <v>1200</v>
      </c>
      <c r="I2118" s="22" t="s">
        <v>833</v>
      </c>
      <c r="J2118">
        <v>1</v>
      </c>
      <c r="K2118">
        <v>9.2200000000000006</v>
      </c>
      <c r="L2118">
        <v>28</v>
      </c>
      <c r="M2118">
        <v>9</v>
      </c>
      <c r="N2118">
        <v>24</v>
      </c>
      <c r="O2118" t="s">
        <v>511</v>
      </c>
      <c r="P2118" s="35" t="s">
        <v>455</v>
      </c>
      <c r="Q2118">
        <v>4</v>
      </c>
      <c r="R2118">
        <v>41</v>
      </c>
      <c r="S2118" s="21" t="s">
        <v>46</v>
      </c>
      <c r="T2118" s="10">
        <v>1</v>
      </c>
      <c r="U2118">
        <v>2</v>
      </c>
      <c r="V2118">
        <v>1</v>
      </c>
      <c r="W2118">
        <v>1</v>
      </c>
      <c r="AA2118">
        <v>1181</v>
      </c>
      <c r="AB2118" t="s">
        <v>113</v>
      </c>
    </row>
    <row r="2119" spans="1:28" hidden="1" x14ac:dyDescent="0.25">
      <c r="A2119" s="22" t="s">
        <v>79</v>
      </c>
      <c r="B2119" s="23" t="s">
        <v>111</v>
      </c>
      <c r="C2119">
        <v>26</v>
      </c>
      <c r="D2119">
        <v>8</v>
      </c>
      <c r="E2119" s="26" t="str">
        <f>VLOOKUP(U2119, method!$A$1:$B$15, 2, 0)</f>
        <v>放頭</v>
      </c>
      <c r="F2119">
        <v>8</v>
      </c>
      <c r="G2119">
        <v>118</v>
      </c>
      <c r="H2119" s="46">
        <v>1400</v>
      </c>
      <c r="I2119" s="21" t="s">
        <v>61</v>
      </c>
      <c r="J2119">
        <v>1</v>
      </c>
      <c r="K2119">
        <v>22.27</v>
      </c>
      <c r="L2119">
        <v>15</v>
      </c>
      <c r="M2119">
        <v>9</v>
      </c>
      <c r="N2119">
        <v>24</v>
      </c>
      <c r="O2119" t="s">
        <v>491</v>
      </c>
      <c r="P2119" s="35" t="s">
        <v>436</v>
      </c>
      <c r="Q2119">
        <v>4</v>
      </c>
      <c r="R2119">
        <v>42</v>
      </c>
      <c r="S2119" s="21" t="s">
        <v>46</v>
      </c>
      <c r="T2119">
        <v>4</v>
      </c>
      <c r="U2119">
        <v>1</v>
      </c>
      <c r="V2119">
        <v>1</v>
      </c>
      <c r="W2119">
        <v>1</v>
      </c>
      <c r="X2119">
        <v>8</v>
      </c>
      <c r="AA2119">
        <v>1180</v>
      </c>
      <c r="AB2119" t="s">
        <v>113</v>
      </c>
    </row>
    <row r="2120" spans="1:28" hidden="1" x14ac:dyDescent="0.25">
      <c r="A2120" s="22" t="s">
        <v>79</v>
      </c>
      <c r="B2120" s="23" t="s">
        <v>111</v>
      </c>
      <c r="C2120">
        <v>21</v>
      </c>
      <c r="D2120" s="34">
        <v>5</v>
      </c>
      <c r="E2120" s="28" t="str">
        <f>VLOOKUP(U2120, method!$A$1:$B$15, 2, 0)</f>
        <v>中前</v>
      </c>
      <c r="F2120">
        <v>8</v>
      </c>
      <c r="G2120">
        <v>122</v>
      </c>
      <c r="H2120" s="44">
        <v>1200</v>
      </c>
      <c r="I2120" s="21" t="s">
        <v>61</v>
      </c>
      <c r="J2120">
        <v>1</v>
      </c>
      <c r="K2120">
        <v>10.35</v>
      </c>
      <c r="L2120">
        <v>10</v>
      </c>
      <c r="M2120">
        <v>7</v>
      </c>
      <c r="N2120">
        <v>24</v>
      </c>
      <c r="O2120" s="30" t="s">
        <v>445</v>
      </c>
      <c r="P2120" s="35" t="s">
        <v>436</v>
      </c>
      <c r="Q2120">
        <v>4</v>
      </c>
      <c r="R2120">
        <v>46</v>
      </c>
      <c r="S2120" s="21" t="s">
        <v>46</v>
      </c>
      <c r="T2120" t="s">
        <v>529</v>
      </c>
      <c r="U2120">
        <v>5</v>
      </c>
      <c r="V2120">
        <v>5</v>
      </c>
      <c r="W2120">
        <v>5</v>
      </c>
      <c r="AA2120">
        <v>1184</v>
      </c>
      <c r="AB2120" t="s">
        <v>961</v>
      </c>
    </row>
    <row r="2121" spans="1:28" hidden="1" x14ac:dyDescent="0.25">
      <c r="A2121" s="22" t="s">
        <v>79</v>
      </c>
      <c r="B2121" s="23" t="s">
        <v>111</v>
      </c>
      <c r="C2121">
        <v>20</v>
      </c>
      <c r="D2121" s="34">
        <v>4</v>
      </c>
      <c r="E2121" s="26" t="str">
        <f>VLOOKUP(U2121, method!$A$1:$B$15, 2, 0)</f>
        <v>放頭</v>
      </c>
      <c r="F2121">
        <v>7</v>
      </c>
      <c r="G2121">
        <v>124</v>
      </c>
      <c r="H2121" s="44">
        <v>1200</v>
      </c>
      <c r="I2121" s="20" t="s">
        <v>56</v>
      </c>
      <c r="J2121">
        <v>1</v>
      </c>
      <c r="K2121">
        <v>10.15</v>
      </c>
      <c r="L2121">
        <v>26</v>
      </c>
      <c r="M2121">
        <v>6</v>
      </c>
      <c r="N2121">
        <v>24</v>
      </c>
      <c r="O2121" s="31" t="s">
        <v>435</v>
      </c>
      <c r="P2121" s="35" t="s">
        <v>455</v>
      </c>
      <c r="Q2121">
        <v>4</v>
      </c>
      <c r="R2121">
        <v>47</v>
      </c>
      <c r="S2121" s="21" t="s">
        <v>46</v>
      </c>
      <c r="T2121" s="10">
        <v>2</v>
      </c>
      <c r="U2121">
        <v>2</v>
      </c>
      <c r="V2121">
        <v>2</v>
      </c>
      <c r="W2121">
        <v>4</v>
      </c>
      <c r="AA2121">
        <v>1182</v>
      </c>
      <c r="AB2121" t="s">
        <v>915</v>
      </c>
    </row>
    <row r="2122" spans="1:28" hidden="1" x14ac:dyDescent="0.25">
      <c r="A2122" s="22" t="s">
        <v>79</v>
      </c>
      <c r="B2122" s="23" t="s">
        <v>111</v>
      </c>
      <c r="C2122">
        <v>36</v>
      </c>
      <c r="D2122" s="34">
        <v>4</v>
      </c>
      <c r="E2122" s="28" t="str">
        <f>VLOOKUP(U2122, method!$A$1:$B$15, 2, 0)</f>
        <v>中前</v>
      </c>
      <c r="F2122">
        <v>3</v>
      </c>
      <c r="G2122">
        <v>125</v>
      </c>
      <c r="H2122" s="44">
        <v>1200</v>
      </c>
      <c r="I2122" s="21" t="s">
        <v>61</v>
      </c>
      <c r="J2122">
        <v>1</v>
      </c>
      <c r="K2122">
        <v>9.68</v>
      </c>
      <c r="L2122">
        <v>2</v>
      </c>
      <c r="M2122">
        <v>6</v>
      </c>
      <c r="N2122">
        <v>24</v>
      </c>
      <c r="O2122" t="s">
        <v>551</v>
      </c>
      <c r="P2122" s="35" t="s">
        <v>455</v>
      </c>
      <c r="Q2122">
        <v>4</v>
      </c>
      <c r="R2122">
        <v>48</v>
      </c>
      <c r="S2122" s="21" t="s">
        <v>46</v>
      </c>
      <c r="T2122" s="10" t="s">
        <v>442</v>
      </c>
      <c r="U2122">
        <v>4</v>
      </c>
      <c r="V2122">
        <v>3</v>
      </c>
      <c r="W2122">
        <v>4</v>
      </c>
      <c r="AA2122">
        <v>1176</v>
      </c>
      <c r="AB2122" t="s">
        <v>113</v>
      </c>
    </row>
    <row r="2123" spans="1:28" hidden="1" x14ac:dyDescent="0.25">
      <c r="A2123" s="22" t="s">
        <v>79</v>
      </c>
      <c r="B2123" s="23" t="s">
        <v>111</v>
      </c>
      <c r="C2123">
        <v>103</v>
      </c>
      <c r="D2123">
        <v>11</v>
      </c>
      <c r="E2123" s="27" t="str">
        <f>VLOOKUP(U2123, method!$A$1:$B$15, 2, 0)</f>
        <v>中後</v>
      </c>
      <c r="F2123">
        <v>5</v>
      </c>
      <c r="G2123">
        <v>124</v>
      </c>
      <c r="H2123" s="46">
        <v>1000</v>
      </c>
      <c r="I2123" s="18" t="s">
        <v>201</v>
      </c>
      <c r="J2123">
        <v>0</v>
      </c>
      <c r="K2123">
        <v>56.76</v>
      </c>
      <c r="L2123">
        <v>20</v>
      </c>
      <c r="M2123">
        <v>4</v>
      </c>
      <c r="N2123">
        <v>24</v>
      </c>
      <c r="O2123" t="s">
        <v>631</v>
      </c>
      <c r="P2123" s="35" t="s">
        <v>455</v>
      </c>
      <c r="Q2123">
        <v>4</v>
      </c>
      <c r="R2123">
        <v>50</v>
      </c>
      <c r="S2123" s="21" t="s">
        <v>46</v>
      </c>
      <c r="T2123" t="s">
        <v>546</v>
      </c>
      <c r="U2123">
        <v>8</v>
      </c>
      <c r="V2123">
        <v>6</v>
      </c>
      <c r="W2123">
        <v>11</v>
      </c>
      <c r="AA2123">
        <v>1166</v>
      </c>
      <c r="AB2123" t="s">
        <v>113</v>
      </c>
    </row>
    <row r="2124" spans="1:28" hidden="1" x14ac:dyDescent="0.25">
      <c r="A2124" s="22" t="s">
        <v>79</v>
      </c>
      <c r="B2124" s="23" t="s">
        <v>111</v>
      </c>
      <c r="C2124">
        <v>16</v>
      </c>
      <c r="D2124">
        <v>7</v>
      </c>
      <c r="E2124" s="28" t="str">
        <f>VLOOKUP(U2124, method!$A$1:$B$15, 2, 0)</f>
        <v>中前</v>
      </c>
      <c r="F2124">
        <v>2</v>
      </c>
      <c r="G2124">
        <v>129</v>
      </c>
      <c r="H2124" s="44">
        <v>1200</v>
      </c>
      <c r="I2124" s="19" t="s">
        <v>388</v>
      </c>
      <c r="J2124">
        <v>1</v>
      </c>
      <c r="K2124">
        <v>10.15</v>
      </c>
      <c r="L2124">
        <v>3</v>
      </c>
      <c r="M2124">
        <v>4</v>
      </c>
      <c r="N2124">
        <v>24</v>
      </c>
      <c r="O2124" t="s">
        <v>511</v>
      </c>
      <c r="P2124" s="35" t="s">
        <v>455</v>
      </c>
      <c r="Q2124">
        <v>4</v>
      </c>
      <c r="R2124">
        <v>52</v>
      </c>
      <c r="S2124" s="21" t="s">
        <v>46</v>
      </c>
      <c r="T2124" t="s">
        <v>519</v>
      </c>
      <c r="U2124">
        <v>4</v>
      </c>
      <c r="V2124">
        <v>6</v>
      </c>
      <c r="W2124">
        <v>7</v>
      </c>
      <c r="AA2124">
        <v>1171</v>
      </c>
      <c r="AB2124" t="s">
        <v>2009</v>
      </c>
    </row>
    <row r="2125" spans="1:28" hidden="1" x14ac:dyDescent="0.25">
      <c r="A2125" s="22" t="s">
        <v>79</v>
      </c>
      <c r="B2125" s="23" t="s">
        <v>111</v>
      </c>
      <c r="C2125">
        <v>14</v>
      </c>
      <c r="D2125">
        <v>11</v>
      </c>
      <c r="E2125" s="28" t="str">
        <f>VLOOKUP(U2125, method!$A$1:$B$15, 2, 0)</f>
        <v>中前</v>
      </c>
      <c r="F2125">
        <v>3</v>
      </c>
      <c r="G2125">
        <v>128</v>
      </c>
      <c r="H2125" s="44">
        <v>1200</v>
      </c>
      <c r="I2125" s="17" t="s">
        <v>448</v>
      </c>
      <c r="J2125">
        <v>1</v>
      </c>
      <c r="K2125">
        <v>10.46</v>
      </c>
      <c r="L2125">
        <v>16</v>
      </c>
      <c r="M2125">
        <v>3</v>
      </c>
      <c r="N2125">
        <v>24</v>
      </c>
      <c r="O2125" t="s">
        <v>631</v>
      </c>
      <c r="P2125" s="35" t="s">
        <v>455</v>
      </c>
      <c r="Q2125">
        <v>4</v>
      </c>
      <c r="R2125">
        <v>54</v>
      </c>
      <c r="S2125" s="21" t="s">
        <v>46</v>
      </c>
      <c r="T2125" t="s">
        <v>533</v>
      </c>
      <c r="U2125">
        <v>6</v>
      </c>
      <c r="V2125">
        <v>6</v>
      </c>
      <c r="W2125">
        <v>11</v>
      </c>
      <c r="AA2125">
        <v>1179</v>
      </c>
      <c r="AB2125" t="s">
        <v>1845</v>
      </c>
    </row>
    <row r="2126" spans="1:28" hidden="1" x14ac:dyDescent="0.25">
      <c r="A2126" s="22" t="s">
        <v>79</v>
      </c>
      <c r="B2126" s="23" t="s">
        <v>111</v>
      </c>
      <c r="C2126">
        <v>10</v>
      </c>
      <c r="D2126">
        <v>7</v>
      </c>
      <c r="E2126" s="29" t="str">
        <f>VLOOKUP(U2126, method!$A$1:$B$15, 2, 0)</f>
        <v>留後</v>
      </c>
      <c r="F2126">
        <v>7</v>
      </c>
      <c r="G2126">
        <v>131</v>
      </c>
      <c r="H2126" s="44">
        <v>1200</v>
      </c>
      <c r="I2126" s="21" t="s">
        <v>61</v>
      </c>
      <c r="J2126">
        <v>1</v>
      </c>
      <c r="K2126">
        <v>10.6</v>
      </c>
      <c r="L2126">
        <v>21</v>
      </c>
      <c r="M2126">
        <v>2</v>
      </c>
      <c r="N2126">
        <v>24</v>
      </c>
      <c r="O2126" s="31" t="s">
        <v>451</v>
      </c>
      <c r="P2126" s="35" t="s">
        <v>455</v>
      </c>
      <c r="Q2126">
        <v>4</v>
      </c>
      <c r="R2126">
        <v>56</v>
      </c>
      <c r="S2126" s="21" t="s">
        <v>46</v>
      </c>
      <c r="T2126" t="s">
        <v>495</v>
      </c>
      <c r="U2126">
        <v>11</v>
      </c>
      <c r="V2126">
        <v>11</v>
      </c>
      <c r="W2126">
        <v>7</v>
      </c>
      <c r="AA2126">
        <v>1196</v>
      </c>
      <c r="AB2126" t="s">
        <v>346</v>
      </c>
    </row>
    <row r="2127" spans="1:28" hidden="1" x14ac:dyDescent="0.25">
      <c r="A2127" s="22" t="s">
        <v>79</v>
      </c>
      <c r="B2127" s="23" t="s">
        <v>111</v>
      </c>
      <c r="C2127">
        <v>19</v>
      </c>
      <c r="D2127">
        <v>9</v>
      </c>
      <c r="E2127" s="28" t="str">
        <f>VLOOKUP(U2127, method!$A$1:$B$15, 2, 0)</f>
        <v>中前</v>
      </c>
      <c r="F2127">
        <v>5</v>
      </c>
      <c r="G2127">
        <v>131</v>
      </c>
      <c r="H2127" s="46">
        <v>1000</v>
      </c>
      <c r="I2127" s="17" t="s">
        <v>448</v>
      </c>
      <c r="J2127">
        <v>0</v>
      </c>
      <c r="K2127">
        <v>58.13</v>
      </c>
      <c r="L2127">
        <v>4</v>
      </c>
      <c r="M2127">
        <v>2</v>
      </c>
      <c r="N2127">
        <v>24</v>
      </c>
      <c r="O2127" t="s">
        <v>469</v>
      </c>
      <c r="P2127" s="35" t="s">
        <v>455</v>
      </c>
      <c r="Q2127">
        <v>4</v>
      </c>
      <c r="R2127">
        <v>58</v>
      </c>
      <c r="S2127" s="21" t="s">
        <v>46</v>
      </c>
      <c r="T2127" t="s">
        <v>536</v>
      </c>
      <c r="U2127">
        <v>7</v>
      </c>
      <c r="V2127">
        <v>9</v>
      </c>
      <c r="W2127">
        <v>9</v>
      </c>
      <c r="AA2127">
        <v>1196</v>
      </c>
      <c r="AB2127" t="s">
        <v>346</v>
      </c>
    </row>
    <row r="2128" spans="1:28" hidden="1" x14ac:dyDescent="0.25">
      <c r="A2128" s="22" t="s">
        <v>79</v>
      </c>
      <c r="B2128" s="23" t="s">
        <v>111</v>
      </c>
      <c r="C2128">
        <v>15</v>
      </c>
      <c r="D2128">
        <v>6</v>
      </c>
      <c r="E2128" s="28" t="str">
        <f>VLOOKUP(U2128, method!$A$1:$B$15, 2, 0)</f>
        <v>中前</v>
      </c>
      <c r="F2128">
        <v>1</v>
      </c>
      <c r="G2128">
        <v>125</v>
      </c>
      <c r="H2128" s="44">
        <v>1200</v>
      </c>
      <c r="I2128" s="15" t="s">
        <v>441</v>
      </c>
      <c r="J2128">
        <v>1</v>
      </c>
      <c r="K2128">
        <v>9.6</v>
      </c>
      <c r="L2128">
        <v>24</v>
      </c>
      <c r="M2128">
        <v>1</v>
      </c>
      <c r="N2128">
        <v>24</v>
      </c>
      <c r="O2128" t="s">
        <v>511</v>
      </c>
      <c r="P2128" s="35" t="s">
        <v>455</v>
      </c>
      <c r="Q2128">
        <v>4</v>
      </c>
      <c r="R2128">
        <v>60</v>
      </c>
      <c r="S2128" s="21" t="s">
        <v>46</v>
      </c>
      <c r="T2128" t="s">
        <v>637</v>
      </c>
      <c r="U2128">
        <v>5</v>
      </c>
      <c r="V2128">
        <v>3</v>
      </c>
      <c r="W2128">
        <v>6</v>
      </c>
      <c r="AA2128">
        <v>1195</v>
      </c>
      <c r="AB2128" t="s">
        <v>346</v>
      </c>
    </row>
    <row r="2129" spans="1:29" hidden="1" x14ac:dyDescent="0.25">
      <c r="A2129" s="22" t="s">
        <v>79</v>
      </c>
      <c r="B2129" s="23" t="s">
        <v>111</v>
      </c>
      <c r="C2129">
        <v>67</v>
      </c>
      <c r="D2129">
        <v>6</v>
      </c>
      <c r="E2129" s="29" t="str">
        <f>VLOOKUP(U2129, method!$A$1:$B$15, 2, 0)</f>
        <v>留後</v>
      </c>
      <c r="F2129">
        <v>2</v>
      </c>
      <c r="G2129">
        <v>121</v>
      </c>
      <c r="H2129" s="46">
        <v>1000</v>
      </c>
      <c r="I2129" s="23" t="s">
        <v>394</v>
      </c>
      <c r="J2129">
        <v>0</v>
      </c>
      <c r="K2129">
        <v>57.04</v>
      </c>
      <c r="L2129">
        <v>26</v>
      </c>
      <c r="M2129">
        <v>12</v>
      </c>
      <c r="N2129">
        <v>23</v>
      </c>
      <c r="O2129" t="s">
        <v>631</v>
      </c>
      <c r="P2129" s="35" t="s">
        <v>455</v>
      </c>
      <c r="Q2129">
        <v>3</v>
      </c>
      <c r="R2129">
        <v>62</v>
      </c>
      <c r="S2129" s="21" t="s">
        <v>46</v>
      </c>
      <c r="T2129" t="s">
        <v>456</v>
      </c>
      <c r="U2129">
        <v>11</v>
      </c>
      <c r="V2129">
        <v>11</v>
      </c>
      <c r="W2129">
        <v>6</v>
      </c>
      <c r="AA2129">
        <v>1193</v>
      </c>
      <c r="AB2129" t="s">
        <v>346</v>
      </c>
    </row>
    <row r="2130" spans="1:29" hidden="1" x14ac:dyDescent="0.25">
      <c r="A2130" s="22" t="s">
        <v>79</v>
      </c>
      <c r="B2130" s="23" t="s">
        <v>111</v>
      </c>
      <c r="C2130">
        <v>99</v>
      </c>
      <c r="D2130">
        <v>9</v>
      </c>
      <c r="E2130" s="28" t="str">
        <f>VLOOKUP(U2130, method!$A$1:$B$15, 2, 0)</f>
        <v>中前</v>
      </c>
      <c r="F2130">
        <v>4</v>
      </c>
      <c r="G2130">
        <v>121</v>
      </c>
      <c r="H2130" s="44">
        <v>1200</v>
      </c>
      <c r="I2130" s="17" t="s">
        <v>448</v>
      </c>
      <c r="J2130">
        <v>1</v>
      </c>
      <c r="K2130">
        <v>10.18</v>
      </c>
      <c r="L2130">
        <v>10</v>
      </c>
      <c r="M2130">
        <v>12</v>
      </c>
      <c r="N2130">
        <v>23</v>
      </c>
      <c r="O2130" t="s">
        <v>545</v>
      </c>
      <c r="P2130" s="35" t="s">
        <v>455</v>
      </c>
      <c r="Q2130">
        <v>3</v>
      </c>
      <c r="R2130">
        <v>64</v>
      </c>
      <c r="S2130" s="21" t="s">
        <v>46</v>
      </c>
      <c r="T2130" t="s">
        <v>465</v>
      </c>
      <c r="U2130">
        <v>5</v>
      </c>
      <c r="V2130">
        <v>7</v>
      </c>
      <c r="W2130">
        <v>9</v>
      </c>
      <c r="AA2130">
        <v>1198</v>
      </c>
      <c r="AB2130" t="s">
        <v>346</v>
      </c>
    </row>
    <row r="2131" spans="1:29" hidden="1" x14ac:dyDescent="0.25">
      <c r="A2131" s="22" t="s">
        <v>79</v>
      </c>
      <c r="B2131" s="23" t="s">
        <v>111</v>
      </c>
      <c r="C2131">
        <v>126</v>
      </c>
      <c r="D2131">
        <v>6</v>
      </c>
      <c r="E2131" s="28" t="str">
        <f>VLOOKUP(U2131, method!$A$1:$B$15, 2, 0)</f>
        <v>中前</v>
      </c>
      <c r="F2131">
        <v>9</v>
      </c>
      <c r="G2131">
        <v>120</v>
      </c>
      <c r="H2131" s="44">
        <v>1200</v>
      </c>
      <c r="I2131" s="17" t="s">
        <v>448</v>
      </c>
      <c r="J2131">
        <v>1</v>
      </c>
      <c r="K2131">
        <v>10.14</v>
      </c>
      <c r="L2131">
        <v>11</v>
      </c>
      <c r="M2131">
        <v>11</v>
      </c>
      <c r="N2131">
        <v>23</v>
      </c>
      <c r="O2131" t="s">
        <v>491</v>
      </c>
      <c r="P2131" s="35" t="s">
        <v>455</v>
      </c>
      <c r="Q2131">
        <v>3</v>
      </c>
      <c r="R2131">
        <v>64</v>
      </c>
      <c r="S2131" s="21" t="s">
        <v>46</v>
      </c>
      <c r="T2131" t="s">
        <v>508</v>
      </c>
      <c r="U2131">
        <v>6</v>
      </c>
      <c r="V2131">
        <v>7</v>
      </c>
      <c r="W2131">
        <v>6</v>
      </c>
      <c r="AA2131">
        <v>1187</v>
      </c>
      <c r="AB2131" t="s">
        <v>596</v>
      </c>
    </row>
    <row r="2132" spans="1:29" hidden="1" x14ac:dyDescent="0.25">
      <c r="A2132" s="22" t="s">
        <v>79</v>
      </c>
      <c r="B2132" s="24" t="s">
        <v>115</v>
      </c>
      <c r="C2132">
        <v>12</v>
      </c>
      <c r="D2132">
        <v>11</v>
      </c>
      <c r="E2132" s="27" t="str">
        <f>VLOOKUP(U2132, method!$A$1:$B$15, 2, 0)</f>
        <v>中後</v>
      </c>
      <c r="F2132">
        <v>11</v>
      </c>
      <c r="G2132">
        <v>123</v>
      </c>
      <c r="H2132" s="46">
        <v>1000</v>
      </c>
      <c r="I2132" s="24" t="s">
        <v>146</v>
      </c>
      <c r="J2132">
        <v>0</v>
      </c>
      <c r="K2132">
        <v>56.54</v>
      </c>
      <c r="L2132">
        <v>18</v>
      </c>
      <c r="M2132">
        <v>5</v>
      </c>
      <c r="N2132">
        <v>25</v>
      </c>
      <c r="O2132" t="s">
        <v>631</v>
      </c>
      <c r="P2132" s="35" t="s">
        <v>436</v>
      </c>
      <c r="Q2132">
        <v>4</v>
      </c>
      <c r="R2132">
        <v>48</v>
      </c>
      <c r="S2132" s="17" t="s">
        <v>116</v>
      </c>
      <c r="T2132">
        <v>6</v>
      </c>
      <c r="U2132">
        <v>10</v>
      </c>
      <c r="V2132">
        <v>14</v>
      </c>
      <c r="W2132">
        <v>11</v>
      </c>
      <c r="AA2132">
        <v>1112</v>
      </c>
      <c r="AB2132" t="s">
        <v>1405</v>
      </c>
    </row>
    <row r="2133" spans="1:29" hidden="1" x14ac:dyDescent="0.25">
      <c r="A2133" s="22" t="s">
        <v>79</v>
      </c>
      <c r="B2133" s="24" t="s">
        <v>115</v>
      </c>
      <c r="C2133">
        <v>11</v>
      </c>
      <c r="D2133">
        <v>9</v>
      </c>
      <c r="E2133" s="28" t="str">
        <f>VLOOKUP(U2133, method!$A$1:$B$15, 2, 0)</f>
        <v>中前</v>
      </c>
      <c r="F2133">
        <v>8</v>
      </c>
      <c r="G2133">
        <v>124</v>
      </c>
      <c r="H2133" s="46">
        <v>1000</v>
      </c>
      <c r="I2133" s="24" t="s">
        <v>146</v>
      </c>
      <c r="J2133">
        <v>0</v>
      </c>
      <c r="K2133">
        <v>57.5</v>
      </c>
      <c r="L2133">
        <v>10</v>
      </c>
      <c r="M2133">
        <v>5</v>
      </c>
      <c r="N2133">
        <v>25</v>
      </c>
      <c r="O2133" t="s">
        <v>532</v>
      </c>
      <c r="P2133" s="35" t="s">
        <v>455</v>
      </c>
      <c r="Q2133">
        <v>4</v>
      </c>
      <c r="R2133">
        <v>49</v>
      </c>
      <c r="S2133" s="17" t="s">
        <v>116</v>
      </c>
      <c r="T2133" t="s">
        <v>519</v>
      </c>
      <c r="U2133">
        <v>4</v>
      </c>
      <c r="V2133">
        <v>8</v>
      </c>
      <c r="W2133">
        <v>9</v>
      </c>
      <c r="AA2133">
        <v>1111</v>
      </c>
      <c r="AB2133" t="s">
        <v>30</v>
      </c>
    </row>
    <row r="2134" spans="1:29" hidden="1" x14ac:dyDescent="0.25">
      <c r="A2134" s="22" t="s">
        <v>79</v>
      </c>
      <c r="B2134" s="24" t="s">
        <v>115</v>
      </c>
      <c r="C2134">
        <v>15</v>
      </c>
      <c r="D2134" s="33">
        <v>3</v>
      </c>
      <c r="E2134" s="27" t="str">
        <f>VLOOKUP(U2134, method!$A$1:$B$15, 2, 0)</f>
        <v>中後</v>
      </c>
      <c r="F2134">
        <v>11</v>
      </c>
      <c r="G2134">
        <v>123</v>
      </c>
      <c r="H2134" s="46">
        <v>1000</v>
      </c>
      <c r="I2134" s="24" t="s">
        <v>146</v>
      </c>
      <c r="J2134">
        <v>0</v>
      </c>
      <c r="K2134">
        <v>56.86</v>
      </c>
      <c r="L2134">
        <v>13</v>
      </c>
      <c r="M2134">
        <v>4</v>
      </c>
      <c r="N2134">
        <v>25</v>
      </c>
      <c r="O2134" t="s">
        <v>532</v>
      </c>
      <c r="P2134" s="35" t="s">
        <v>455</v>
      </c>
      <c r="Q2134">
        <v>4</v>
      </c>
      <c r="R2134">
        <v>48</v>
      </c>
      <c r="S2134" s="17" t="s">
        <v>116</v>
      </c>
      <c r="T2134" s="10" t="s">
        <v>613</v>
      </c>
      <c r="U2134">
        <v>10</v>
      </c>
      <c r="V2134">
        <v>10</v>
      </c>
      <c r="W2134">
        <v>3</v>
      </c>
      <c r="AA2134">
        <v>1116</v>
      </c>
      <c r="AB2134" t="s">
        <v>30</v>
      </c>
    </row>
    <row r="2135" spans="1:29" hidden="1" x14ac:dyDescent="0.25">
      <c r="A2135" s="22" t="s">
        <v>79</v>
      </c>
      <c r="B2135" s="24" t="s">
        <v>115</v>
      </c>
      <c r="C2135">
        <v>8.8000000000000007</v>
      </c>
      <c r="D2135">
        <v>12</v>
      </c>
      <c r="E2135" s="27" t="str">
        <f>VLOOKUP(U2135, method!$A$1:$B$15, 2, 0)</f>
        <v>中後</v>
      </c>
      <c r="F2135">
        <v>1</v>
      </c>
      <c r="G2135">
        <v>124</v>
      </c>
      <c r="H2135" s="46">
        <v>1400</v>
      </c>
      <c r="I2135" s="20" t="s">
        <v>402</v>
      </c>
      <c r="J2135">
        <v>1</v>
      </c>
      <c r="K2135">
        <v>22.67</v>
      </c>
      <c r="L2135">
        <v>23</v>
      </c>
      <c r="M2135">
        <v>3</v>
      </c>
      <c r="N2135">
        <v>25</v>
      </c>
      <c r="O2135" t="s">
        <v>545</v>
      </c>
      <c r="P2135" s="35" t="s">
        <v>436</v>
      </c>
      <c r="Q2135">
        <v>4</v>
      </c>
      <c r="R2135">
        <v>49</v>
      </c>
      <c r="S2135" s="17" t="s">
        <v>116</v>
      </c>
      <c r="T2135" t="s">
        <v>548</v>
      </c>
      <c r="U2135">
        <v>8</v>
      </c>
      <c r="V2135">
        <v>6</v>
      </c>
      <c r="W2135">
        <v>6</v>
      </c>
      <c r="X2135">
        <v>12</v>
      </c>
      <c r="AA2135">
        <v>1118</v>
      </c>
      <c r="AB2135" t="s">
        <v>30</v>
      </c>
    </row>
    <row r="2136" spans="1:29" hidden="1" x14ac:dyDescent="0.25">
      <c r="A2136" s="22" t="s">
        <v>79</v>
      </c>
      <c r="B2136" s="24" t="s">
        <v>115</v>
      </c>
      <c r="C2136">
        <v>21</v>
      </c>
      <c r="D2136" s="33">
        <v>3</v>
      </c>
      <c r="E2136" s="28" t="str">
        <f>VLOOKUP(U2136, method!$A$1:$B$15, 2, 0)</f>
        <v>中前</v>
      </c>
      <c r="F2136">
        <v>9</v>
      </c>
      <c r="G2136">
        <v>124</v>
      </c>
      <c r="H2136" s="44">
        <v>1200</v>
      </c>
      <c r="I2136" s="20" t="s">
        <v>402</v>
      </c>
      <c r="J2136">
        <v>1</v>
      </c>
      <c r="K2136">
        <v>9.18</v>
      </c>
      <c r="L2136">
        <v>2</v>
      </c>
      <c r="M2136">
        <v>3</v>
      </c>
      <c r="N2136">
        <v>25</v>
      </c>
      <c r="O2136" t="s">
        <v>551</v>
      </c>
      <c r="P2136" s="35" t="s">
        <v>455</v>
      </c>
      <c r="Q2136">
        <v>4</v>
      </c>
      <c r="R2136">
        <v>48</v>
      </c>
      <c r="S2136" s="17" t="s">
        <v>116</v>
      </c>
      <c r="T2136" s="10" t="s">
        <v>376</v>
      </c>
      <c r="U2136">
        <v>6</v>
      </c>
      <c r="V2136">
        <v>5</v>
      </c>
      <c r="W2136">
        <v>3</v>
      </c>
      <c r="AA2136">
        <v>1127</v>
      </c>
      <c r="AB2136" t="s">
        <v>30</v>
      </c>
    </row>
    <row r="2137" spans="1:29" hidden="1" x14ac:dyDescent="0.25">
      <c r="A2137" s="22" t="s">
        <v>79</v>
      </c>
      <c r="B2137" s="24" t="s">
        <v>115</v>
      </c>
      <c r="C2137">
        <v>16</v>
      </c>
      <c r="D2137">
        <v>7</v>
      </c>
      <c r="E2137" s="29" t="str">
        <f>VLOOKUP(U2137, method!$A$1:$B$15, 2, 0)</f>
        <v>留後</v>
      </c>
      <c r="F2137">
        <v>11</v>
      </c>
      <c r="G2137">
        <v>127</v>
      </c>
      <c r="H2137" s="44">
        <v>1200</v>
      </c>
      <c r="I2137" s="23" t="s">
        <v>403</v>
      </c>
      <c r="J2137">
        <v>1</v>
      </c>
      <c r="K2137">
        <v>10.23</v>
      </c>
      <c r="L2137">
        <v>31</v>
      </c>
      <c r="M2137">
        <v>1</v>
      </c>
      <c r="N2137">
        <v>25</v>
      </c>
      <c r="O2137" t="s">
        <v>469</v>
      </c>
      <c r="P2137" s="35" t="s">
        <v>455</v>
      </c>
      <c r="Q2137">
        <v>4</v>
      </c>
      <c r="R2137">
        <v>49</v>
      </c>
      <c r="S2137" s="17" t="s">
        <v>116</v>
      </c>
      <c r="T2137" s="10">
        <v>2</v>
      </c>
      <c r="U2137">
        <v>12</v>
      </c>
      <c r="V2137">
        <v>12</v>
      </c>
      <c r="W2137">
        <v>7</v>
      </c>
      <c r="AA2137">
        <v>1125</v>
      </c>
      <c r="AB2137" t="s">
        <v>1407</v>
      </c>
    </row>
    <row r="2138" spans="1:29" hidden="1" x14ac:dyDescent="0.25">
      <c r="A2138" s="22" t="s">
        <v>79</v>
      </c>
      <c r="B2138" s="24" t="s">
        <v>115</v>
      </c>
      <c r="C2138">
        <v>7.6</v>
      </c>
      <c r="D2138" s="34">
        <v>4</v>
      </c>
      <c r="E2138" s="26" t="str">
        <f>VLOOKUP(U2138, method!$A$1:$B$15, 2, 0)</f>
        <v>放頭</v>
      </c>
      <c r="F2138">
        <v>1</v>
      </c>
      <c r="G2138">
        <v>123</v>
      </c>
      <c r="H2138" s="44">
        <v>1200</v>
      </c>
      <c r="I2138" s="18" t="s">
        <v>12</v>
      </c>
      <c r="J2138">
        <v>1</v>
      </c>
      <c r="K2138">
        <v>10.02</v>
      </c>
      <c r="L2138">
        <v>1</v>
      </c>
      <c r="M2138">
        <v>1</v>
      </c>
      <c r="N2138">
        <v>25</v>
      </c>
      <c r="O2138" t="s">
        <v>532</v>
      </c>
      <c r="P2138" s="35" t="s">
        <v>455</v>
      </c>
      <c r="Q2138">
        <v>4</v>
      </c>
      <c r="R2138">
        <v>50</v>
      </c>
      <c r="S2138" s="17" t="s">
        <v>116</v>
      </c>
      <c r="T2138" s="10" t="s">
        <v>442</v>
      </c>
      <c r="U2138">
        <v>3</v>
      </c>
      <c r="V2138">
        <v>1</v>
      </c>
      <c r="W2138">
        <v>4</v>
      </c>
      <c r="AA2138">
        <v>1141</v>
      </c>
      <c r="AB2138" t="s">
        <v>1411</v>
      </c>
    </row>
    <row r="2139" spans="1:29" hidden="1" x14ac:dyDescent="0.25">
      <c r="A2139" s="22" t="s">
        <v>79</v>
      </c>
      <c r="B2139" s="24" t="s">
        <v>115</v>
      </c>
      <c r="C2139">
        <v>35</v>
      </c>
      <c r="D2139">
        <v>12</v>
      </c>
      <c r="E2139" s="29" t="str">
        <f>VLOOKUP(U2139, method!$A$1:$B$15, 2, 0)</f>
        <v>留後</v>
      </c>
      <c r="F2139">
        <v>12</v>
      </c>
      <c r="G2139">
        <v>129</v>
      </c>
      <c r="H2139" s="46">
        <v>1400</v>
      </c>
      <c r="I2139" s="20" t="s">
        <v>56</v>
      </c>
      <c r="J2139">
        <v>1</v>
      </c>
      <c r="K2139">
        <v>23.43</v>
      </c>
      <c r="L2139">
        <v>8</v>
      </c>
      <c r="M2139">
        <v>12</v>
      </c>
      <c r="N2139">
        <v>24</v>
      </c>
      <c r="O2139" t="s">
        <v>545</v>
      </c>
      <c r="P2139" s="35" t="s">
        <v>455</v>
      </c>
      <c r="Q2139">
        <v>4</v>
      </c>
      <c r="R2139">
        <v>52</v>
      </c>
      <c r="S2139" s="17" t="s">
        <v>116</v>
      </c>
      <c r="T2139" t="s">
        <v>648</v>
      </c>
      <c r="U2139">
        <v>11</v>
      </c>
      <c r="V2139">
        <v>12</v>
      </c>
      <c r="W2139">
        <v>11</v>
      </c>
      <c r="X2139">
        <v>12</v>
      </c>
      <c r="AA2139">
        <v>1148</v>
      </c>
      <c r="AB2139" t="s">
        <v>1418</v>
      </c>
    </row>
    <row r="2140" spans="1:29" hidden="1" x14ac:dyDescent="0.25">
      <c r="A2140" s="22" t="s">
        <v>79</v>
      </c>
      <c r="B2140" s="24" t="s">
        <v>115</v>
      </c>
      <c r="C2140">
        <v>4.9000000000000004</v>
      </c>
      <c r="D2140" s="34">
        <v>4</v>
      </c>
      <c r="E2140" s="27" t="str">
        <f>VLOOKUP(U2140, method!$A$1:$B$15, 2, 0)</f>
        <v>中後</v>
      </c>
      <c r="F2140">
        <v>5</v>
      </c>
      <c r="G2140">
        <v>128</v>
      </c>
      <c r="H2140" s="44">
        <v>1200</v>
      </c>
      <c r="I2140" s="20" t="s">
        <v>56</v>
      </c>
      <c r="J2140">
        <v>1</v>
      </c>
      <c r="K2140">
        <v>9.51</v>
      </c>
      <c r="L2140">
        <v>17</v>
      </c>
      <c r="M2140">
        <v>11</v>
      </c>
      <c r="N2140">
        <v>24</v>
      </c>
      <c r="O2140" t="s">
        <v>469</v>
      </c>
      <c r="P2140" s="35" t="s">
        <v>455</v>
      </c>
      <c r="Q2140">
        <v>4</v>
      </c>
      <c r="R2140">
        <v>52</v>
      </c>
      <c r="S2140" s="17" t="s">
        <v>116</v>
      </c>
      <c r="T2140" t="s">
        <v>536</v>
      </c>
      <c r="U2140">
        <v>10</v>
      </c>
      <c r="V2140">
        <v>9</v>
      </c>
      <c r="W2140">
        <v>4</v>
      </c>
      <c r="AA2140">
        <v>1148</v>
      </c>
      <c r="AB2140" t="s">
        <v>635</v>
      </c>
    </row>
    <row r="2141" spans="1:29" hidden="1" x14ac:dyDescent="0.25">
      <c r="A2141" s="22" t="s">
        <v>79</v>
      </c>
      <c r="B2141" s="25" t="s">
        <v>119</v>
      </c>
      <c r="C2141">
        <v>7</v>
      </c>
      <c r="D2141" s="33">
        <v>3</v>
      </c>
      <c r="E2141" s="26" t="str">
        <f>VLOOKUP(U2141, method!$A$1:$B$15, 2, 0)</f>
        <v>放頭</v>
      </c>
      <c r="F2141">
        <v>1</v>
      </c>
      <c r="G2141">
        <v>120</v>
      </c>
      <c r="H2141" s="44">
        <v>1200</v>
      </c>
      <c r="I2141" s="15" t="s">
        <v>391</v>
      </c>
      <c r="J2141">
        <v>1</v>
      </c>
      <c r="K2141">
        <v>9.69</v>
      </c>
      <c r="L2141">
        <v>25</v>
      </c>
      <c r="M2141">
        <v>6</v>
      </c>
      <c r="N2141">
        <v>25</v>
      </c>
      <c r="O2141" s="31" t="s">
        <v>435</v>
      </c>
      <c r="P2141" s="35" t="s">
        <v>436</v>
      </c>
      <c r="Q2141">
        <v>4</v>
      </c>
      <c r="R2141">
        <v>45</v>
      </c>
      <c r="S2141" s="20" t="s">
        <v>121</v>
      </c>
      <c r="T2141" s="10" t="s">
        <v>376</v>
      </c>
      <c r="U2141">
        <v>1</v>
      </c>
      <c r="V2141">
        <v>1</v>
      </c>
      <c r="W2141">
        <v>3</v>
      </c>
      <c r="AA2141">
        <v>1202</v>
      </c>
      <c r="AB2141" t="s">
        <v>123</v>
      </c>
    </row>
    <row r="2142" spans="1:29" hidden="1" x14ac:dyDescent="0.25">
      <c r="A2142" s="22" t="s">
        <v>79</v>
      </c>
      <c r="B2142" s="25" t="s">
        <v>119</v>
      </c>
      <c r="C2142">
        <v>39</v>
      </c>
      <c r="D2142">
        <v>12</v>
      </c>
      <c r="E2142" s="29" t="str">
        <f>VLOOKUP(U2142, method!$A$1:$B$15, 2, 0)</f>
        <v>留後</v>
      </c>
      <c r="F2142">
        <v>10</v>
      </c>
      <c r="G2142">
        <v>127</v>
      </c>
      <c r="H2142" s="44">
        <v>1200</v>
      </c>
      <c r="I2142" s="24" t="s">
        <v>389</v>
      </c>
      <c r="J2142">
        <v>1</v>
      </c>
      <c r="K2142">
        <v>10.61</v>
      </c>
      <c r="L2142">
        <v>26</v>
      </c>
      <c r="M2142">
        <v>6</v>
      </c>
      <c r="N2142">
        <v>24</v>
      </c>
      <c r="O2142" s="31" t="s">
        <v>435</v>
      </c>
      <c r="P2142" s="35" t="s">
        <v>455</v>
      </c>
      <c r="Q2142">
        <v>4</v>
      </c>
      <c r="R2142">
        <v>49</v>
      </c>
      <c r="S2142" s="20" t="s">
        <v>121</v>
      </c>
      <c r="T2142">
        <v>7</v>
      </c>
      <c r="U2142">
        <v>12</v>
      </c>
      <c r="V2142">
        <v>12</v>
      </c>
      <c r="W2142">
        <v>12</v>
      </c>
      <c r="AA2142">
        <v>1184</v>
      </c>
      <c r="AB2142" t="s">
        <v>2012</v>
      </c>
    </row>
    <row r="2143" spans="1:29" hidden="1" x14ac:dyDescent="0.25">
      <c r="A2143" s="22" t="s">
        <v>79</v>
      </c>
      <c r="B2143" s="25" t="s">
        <v>119</v>
      </c>
      <c r="C2143" t="s">
        <v>463</v>
      </c>
      <c r="D2143" t="s">
        <v>1021</v>
      </c>
      <c r="F2143" t="s">
        <v>463</v>
      </c>
      <c r="G2143">
        <v>124</v>
      </c>
      <c r="H2143" s="46">
        <v>1000</v>
      </c>
      <c r="J2143" t="s">
        <v>463</v>
      </c>
      <c r="L2143">
        <v>8</v>
      </c>
      <c r="M2143">
        <v>6</v>
      </c>
      <c r="N2143">
        <v>24</v>
      </c>
      <c r="O2143" t="s">
        <v>532</v>
      </c>
      <c r="P2143" s="35" t="s">
        <v>455</v>
      </c>
      <c r="Q2143">
        <v>4</v>
      </c>
      <c r="R2143">
        <v>49</v>
      </c>
      <c r="S2143" s="20" t="s">
        <v>121</v>
      </c>
      <c r="T2143" t="s">
        <v>463</v>
      </c>
      <c r="U2143" t="s">
        <v>463</v>
      </c>
      <c r="AA2143" t="s">
        <v>463</v>
      </c>
      <c r="AB2143" t="s">
        <v>463</v>
      </c>
      <c r="AC2143" t="s">
        <v>463</v>
      </c>
    </row>
    <row r="2144" spans="1:29" hidden="1" x14ac:dyDescent="0.25">
      <c r="A2144" s="22" t="s">
        <v>79</v>
      </c>
      <c r="B2144" s="25" t="s">
        <v>119</v>
      </c>
      <c r="C2144">
        <v>20</v>
      </c>
      <c r="D2144">
        <v>11</v>
      </c>
      <c r="E2144" s="28" t="str">
        <f>VLOOKUP(U2144, method!$A$1:$B$15, 2, 0)</f>
        <v>中前</v>
      </c>
      <c r="F2144">
        <v>2</v>
      </c>
      <c r="G2144">
        <v>126</v>
      </c>
      <c r="H2144" s="46">
        <v>1000</v>
      </c>
      <c r="I2144" s="24" t="s">
        <v>389</v>
      </c>
      <c r="J2144">
        <v>0</v>
      </c>
      <c r="K2144">
        <v>57.2</v>
      </c>
      <c r="L2144">
        <v>26</v>
      </c>
      <c r="M2144">
        <v>5</v>
      </c>
      <c r="N2144">
        <v>24</v>
      </c>
      <c r="O2144" t="s">
        <v>545</v>
      </c>
      <c r="P2144" s="35" t="s">
        <v>455</v>
      </c>
      <c r="Q2144">
        <v>4</v>
      </c>
      <c r="R2144">
        <v>51</v>
      </c>
      <c r="S2144" s="20" t="s">
        <v>121</v>
      </c>
      <c r="T2144" t="s">
        <v>465</v>
      </c>
      <c r="U2144">
        <v>5</v>
      </c>
      <c r="V2144">
        <v>7</v>
      </c>
      <c r="W2144">
        <v>11</v>
      </c>
      <c r="AA2144">
        <v>1192</v>
      </c>
      <c r="AB2144" t="s">
        <v>152</v>
      </c>
    </row>
    <row r="2145" spans="1:28" hidden="1" x14ac:dyDescent="0.25">
      <c r="A2145" s="22" t="s">
        <v>79</v>
      </c>
      <c r="B2145" s="25" t="s">
        <v>119</v>
      </c>
      <c r="C2145">
        <v>47</v>
      </c>
      <c r="D2145" s="34">
        <v>4</v>
      </c>
      <c r="E2145" s="27" t="str">
        <f>VLOOKUP(U2145, method!$A$1:$B$15, 2, 0)</f>
        <v>中後</v>
      </c>
      <c r="F2145">
        <v>11</v>
      </c>
      <c r="G2145">
        <v>126</v>
      </c>
      <c r="H2145" s="46">
        <v>1000</v>
      </c>
      <c r="I2145" s="24" t="s">
        <v>146</v>
      </c>
      <c r="J2145">
        <v>0</v>
      </c>
      <c r="K2145">
        <v>57.33</v>
      </c>
      <c r="L2145">
        <v>5</v>
      </c>
      <c r="M2145">
        <v>5</v>
      </c>
      <c r="N2145">
        <v>24</v>
      </c>
      <c r="O2145" t="s">
        <v>551</v>
      </c>
      <c r="P2145" s="35" t="s">
        <v>455</v>
      </c>
      <c r="Q2145">
        <v>4</v>
      </c>
      <c r="R2145">
        <v>52</v>
      </c>
      <c r="S2145" s="20" t="s">
        <v>121</v>
      </c>
      <c r="T2145">
        <v>3</v>
      </c>
      <c r="U2145">
        <v>9</v>
      </c>
      <c r="V2145">
        <v>9</v>
      </c>
      <c r="W2145">
        <v>4</v>
      </c>
      <c r="AA2145">
        <v>1197</v>
      </c>
      <c r="AB2145" t="s">
        <v>906</v>
      </c>
    </row>
    <row r="2146" spans="1:28" hidden="1" x14ac:dyDescent="0.25">
      <c r="A2146" s="22" t="s">
        <v>79</v>
      </c>
      <c r="B2146" s="25" t="s">
        <v>119</v>
      </c>
      <c r="C2146">
        <v>25</v>
      </c>
      <c r="D2146">
        <v>12</v>
      </c>
      <c r="E2146" s="28" t="str">
        <f>VLOOKUP(U2146, method!$A$1:$B$15, 2, 0)</f>
        <v>中前</v>
      </c>
      <c r="F2146">
        <v>12</v>
      </c>
      <c r="G2146">
        <v>123</v>
      </c>
      <c r="H2146" s="44">
        <v>1200</v>
      </c>
      <c r="I2146" s="16" t="s">
        <v>140</v>
      </c>
      <c r="J2146">
        <v>1</v>
      </c>
      <c r="K2146">
        <v>11.18</v>
      </c>
      <c r="L2146">
        <v>7</v>
      </c>
      <c r="M2146">
        <v>4</v>
      </c>
      <c r="N2146">
        <v>24</v>
      </c>
      <c r="O2146" t="s">
        <v>469</v>
      </c>
      <c r="P2146" s="35" t="s">
        <v>455</v>
      </c>
      <c r="Q2146">
        <v>4</v>
      </c>
      <c r="R2146">
        <v>52</v>
      </c>
      <c r="S2146" s="20" t="s">
        <v>121</v>
      </c>
      <c r="T2146">
        <v>11</v>
      </c>
      <c r="U2146">
        <v>5</v>
      </c>
      <c r="V2146">
        <v>7</v>
      </c>
      <c r="W2146">
        <v>12</v>
      </c>
      <c r="AA2146">
        <v>1188</v>
      </c>
      <c r="AB2146" t="s">
        <v>100</v>
      </c>
    </row>
    <row r="2147" spans="1:28" hidden="1" x14ac:dyDescent="0.25">
      <c r="A2147" s="22" t="s">
        <v>79</v>
      </c>
      <c r="B2147" s="14" t="s">
        <v>125</v>
      </c>
      <c r="C2147">
        <v>48</v>
      </c>
      <c r="D2147">
        <v>10</v>
      </c>
      <c r="E2147" s="28" t="str">
        <f>VLOOKUP(U2147, method!$A$1:$B$15, 2, 0)</f>
        <v>中前</v>
      </c>
      <c r="F2147">
        <v>4</v>
      </c>
      <c r="G2147">
        <v>118</v>
      </c>
      <c r="H2147" s="44">
        <v>1200</v>
      </c>
      <c r="I2147" s="24" t="s">
        <v>146</v>
      </c>
      <c r="J2147">
        <v>1</v>
      </c>
      <c r="K2147">
        <v>10.73</v>
      </c>
      <c r="L2147">
        <v>18</v>
      </c>
      <c r="M2147">
        <v>5</v>
      </c>
      <c r="N2147">
        <v>25</v>
      </c>
      <c r="O2147" t="s">
        <v>511</v>
      </c>
      <c r="P2147" s="35" t="s">
        <v>455</v>
      </c>
      <c r="Q2147">
        <v>4</v>
      </c>
      <c r="R2147">
        <v>43</v>
      </c>
      <c r="S2147" s="21" t="s">
        <v>126</v>
      </c>
      <c r="T2147">
        <v>10</v>
      </c>
      <c r="U2147">
        <v>5</v>
      </c>
      <c r="V2147">
        <v>5</v>
      </c>
      <c r="W2147">
        <v>10</v>
      </c>
      <c r="AA2147">
        <v>968</v>
      </c>
      <c r="AB2147" t="s">
        <v>127</v>
      </c>
    </row>
    <row r="2148" spans="1:28" hidden="1" x14ac:dyDescent="0.25">
      <c r="A2148" s="22" t="s">
        <v>79</v>
      </c>
      <c r="B2148" s="14" t="s">
        <v>125</v>
      </c>
      <c r="C2148">
        <v>20</v>
      </c>
      <c r="D2148">
        <v>6</v>
      </c>
      <c r="E2148" s="29" t="str">
        <f>VLOOKUP(U2148, method!$A$1:$B$15, 2, 0)</f>
        <v>留後</v>
      </c>
      <c r="F2148">
        <v>12</v>
      </c>
      <c r="G2148">
        <v>120</v>
      </c>
      <c r="H2148" s="44">
        <v>1200</v>
      </c>
      <c r="I2148" s="24" t="s">
        <v>146</v>
      </c>
      <c r="J2148">
        <v>1</v>
      </c>
      <c r="K2148">
        <v>10.18</v>
      </c>
      <c r="L2148">
        <v>9</v>
      </c>
      <c r="M2148">
        <v>4</v>
      </c>
      <c r="N2148">
        <v>25</v>
      </c>
      <c r="O2148" s="31" t="s">
        <v>439</v>
      </c>
      <c r="P2148" s="35" t="s">
        <v>436</v>
      </c>
      <c r="Q2148">
        <v>4</v>
      </c>
      <c r="R2148">
        <v>43</v>
      </c>
      <c r="S2148" s="21" t="s">
        <v>126</v>
      </c>
      <c r="T2148">
        <v>4</v>
      </c>
      <c r="U2148">
        <v>11</v>
      </c>
      <c r="V2148">
        <v>10</v>
      </c>
      <c r="W2148">
        <v>6</v>
      </c>
      <c r="AA2148">
        <v>986</v>
      </c>
      <c r="AB2148" t="s">
        <v>127</v>
      </c>
    </row>
    <row r="2149" spans="1:28" hidden="1" x14ac:dyDescent="0.25">
      <c r="A2149" s="22" t="s">
        <v>79</v>
      </c>
      <c r="B2149" s="14" t="s">
        <v>125</v>
      </c>
      <c r="C2149">
        <v>11</v>
      </c>
      <c r="D2149" s="33">
        <v>1</v>
      </c>
      <c r="E2149" s="26" t="str">
        <f>VLOOKUP(U2149, method!$A$1:$B$15, 2, 0)</f>
        <v>放頭</v>
      </c>
      <c r="F2149">
        <v>4</v>
      </c>
      <c r="G2149">
        <v>133</v>
      </c>
      <c r="H2149" s="44">
        <v>1200</v>
      </c>
      <c r="I2149" s="19" t="s">
        <v>388</v>
      </c>
      <c r="J2149">
        <v>1</v>
      </c>
      <c r="K2149">
        <v>9.9700000000000006</v>
      </c>
      <c r="L2149">
        <v>19</v>
      </c>
      <c r="M2149">
        <v>2</v>
      </c>
      <c r="N2149">
        <v>25</v>
      </c>
      <c r="O2149" s="30" t="s">
        <v>445</v>
      </c>
      <c r="P2149" s="35" t="s">
        <v>455</v>
      </c>
      <c r="Q2149">
        <v>5</v>
      </c>
      <c r="R2149">
        <v>37</v>
      </c>
      <c r="S2149" s="21" t="s">
        <v>126</v>
      </c>
      <c r="T2149" s="10">
        <v>1</v>
      </c>
      <c r="U2149">
        <v>1</v>
      </c>
      <c r="V2149">
        <v>1</v>
      </c>
      <c r="W2149">
        <v>1</v>
      </c>
      <c r="AA2149">
        <v>1000</v>
      </c>
      <c r="AB2149" t="s">
        <v>127</v>
      </c>
    </row>
    <row r="2150" spans="1:28" hidden="1" x14ac:dyDescent="0.25">
      <c r="A2150" s="22" t="s">
        <v>79</v>
      </c>
      <c r="B2150" s="14" t="s">
        <v>125</v>
      </c>
      <c r="C2150">
        <v>16</v>
      </c>
      <c r="D2150">
        <v>10</v>
      </c>
      <c r="E2150" s="26" t="str">
        <f>VLOOKUP(U2150, method!$A$1:$B$15, 2, 0)</f>
        <v>放頭</v>
      </c>
      <c r="F2150">
        <v>11</v>
      </c>
      <c r="G2150">
        <v>132</v>
      </c>
      <c r="H2150" s="44">
        <v>1200</v>
      </c>
      <c r="I2150" s="19" t="s">
        <v>388</v>
      </c>
      <c r="J2150">
        <v>1</v>
      </c>
      <c r="K2150">
        <v>10.33</v>
      </c>
      <c r="L2150">
        <v>5</v>
      </c>
      <c r="M2150">
        <v>1</v>
      </c>
      <c r="N2150">
        <v>25</v>
      </c>
      <c r="O2150" t="s">
        <v>631</v>
      </c>
      <c r="P2150" s="35" t="s">
        <v>455</v>
      </c>
      <c r="Q2150">
        <v>5</v>
      </c>
      <c r="R2150">
        <v>37</v>
      </c>
      <c r="S2150" s="21" t="s">
        <v>126</v>
      </c>
      <c r="T2150" t="s">
        <v>480</v>
      </c>
      <c r="U2150">
        <v>3</v>
      </c>
      <c r="V2150">
        <v>3</v>
      </c>
      <c r="W2150">
        <v>10</v>
      </c>
      <c r="AA2150">
        <v>977</v>
      </c>
      <c r="AB2150" t="s">
        <v>127</v>
      </c>
    </row>
    <row r="2151" spans="1:28" hidden="1" x14ac:dyDescent="0.25">
      <c r="A2151" s="22" t="s">
        <v>79</v>
      </c>
      <c r="B2151" s="14" t="s">
        <v>125</v>
      </c>
      <c r="C2151">
        <v>25</v>
      </c>
      <c r="D2151" s="33">
        <v>2</v>
      </c>
      <c r="E2151" s="26" t="str">
        <f>VLOOKUP(U2151, method!$A$1:$B$15, 2, 0)</f>
        <v>放頭</v>
      </c>
      <c r="F2151">
        <v>4</v>
      </c>
      <c r="G2151">
        <v>131</v>
      </c>
      <c r="H2151" s="46">
        <v>1000</v>
      </c>
      <c r="I2151" s="19" t="s">
        <v>388</v>
      </c>
      <c r="J2151">
        <v>0</v>
      </c>
      <c r="K2151">
        <v>57.64</v>
      </c>
      <c r="L2151">
        <v>11</v>
      </c>
      <c r="M2151">
        <v>12</v>
      </c>
      <c r="N2151">
        <v>24</v>
      </c>
      <c r="O2151" s="30" t="s">
        <v>445</v>
      </c>
      <c r="P2151" s="35" t="s">
        <v>455</v>
      </c>
      <c r="Q2151">
        <v>5</v>
      </c>
      <c r="R2151">
        <v>36</v>
      </c>
      <c r="S2151" s="21" t="s">
        <v>126</v>
      </c>
      <c r="T2151" s="10" t="s">
        <v>539</v>
      </c>
      <c r="U2151">
        <v>1</v>
      </c>
      <c r="V2151">
        <v>1</v>
      </c>
      <c r="W2151">
        <v>2</v>
      </c>
      <c r="AA2151">
        <v>983</v>
      </c>
      <c r="AB2151" t="s">
        <v>127</v>
      </c>
    </row>
    <row r="2152" spans="1:28" hidden="1" x14ac:dyDescent="0.25">
      <c r="A2152" s="22" t="s">
        <v>79</v>
      </c>
      <c r="B2152" s="14" t="s">
        <v>125</v>
      </c>
      <c r="C2152">
        <v>16</v>
      </c>
      <c r="D2152" s="34">
        <v>5</v>
      </c>
      <c r="E2152" s="26" t="str">
        <f>VLOOKUP(U2152, method!$A$1:$B$15, 2, 0)</f>
        <v>放頭</v>
      </c>
      <c r="F2152">
        <v>1</v>
      </c>
      <c r="G2152">
        <v>132</v>
      </c>
      <c r="H2152" s="44">
        <v>1200</v>
      </c>
      <c r="I2152" s="19" t="s">
        <v>388</v>
      </c>
      <c r="J2152">
        <v>1</v>
      </c>
      <c r="K2152">
        <v>10.48</v>
      </c>
      <c r="L2152">
        <v>6</v>
      </c>
      <c r="M2152">
        <v>11</v>
      </c>
      <c r="N2152">
        <v>24</v>
      </c>
      <c r="O2152" s="31" t="s">
        <v>439</v>
      </c>
      <c r="P2152" s="35" t="s">
        <v>455</v>
      </c>
      <c r="Q2152">
        <v>5</v>
      </c>
      <c r="R2152">
        <v>37</v>
      </c>
      <c r="S2152" s="21" t="s">
        <v>126</v>
      </c>
      <c r="T2152" s="10" t="s">
        <v>552</v>
      </c>
      <c r="U2152">
        <v>3</v>
      </c>
      <c r="V2152">
        <v>3</v>
      </c>
      <c r="W2152">
        <v>5</v>
      </c>
      <c r="AA2152">
        <v>984</v>
      </c>
      <c r="AB2152" t="s">
        <v>127</v>
      </c>
    </row>
    <row r="2153" spans="1:28" hidden="1" x14ac:dyDescent="0.25">
      <c r="A2153" s="22" t="s">
        <v>79</v>
      </c>
      <c r="B2153" s="14" t="s">
        <v>125</v>
      </c>
      <c r="C2153">
        <v>6.9</v>
      </c>
      <c r="D2153">
        <v>11</v>
      </c>
      <c r="E2153" s="28" t="str">
        <f>VLOOKUP(U2153, method!$A$1:$B$15, 2, 0)</f>
        <v>中前</v>
      </c>
      <c r="F2153">
        <v>4</v>
      </c>
      <c r="G2153">
        <v>132</v>
      </c>
      <c r="H2153" s="44">
        <v>1200</v>
      </c>
      <c r="I2153" s="19" t="s">
        <v>388</v>
      </c>
      <c r="J2153">
        <v>1</v>
      </c>
      <c r="K2153">
        <v>11.48</v>
      </c>
      <c r="L2153">
        <v>27</v>
      </c>
      <c r="M2153">
        <v>10</v>
      </c>
      <c r="N2153">
        <v>24</v>
      </c>
      <c r="O2153" s="31" t="s">
        <v>435</v>
      </c>
      <c r="P2153" s="35" t="s">
        <v>455</v>
      </c>
      <c r="Q2153">
        <v>5</v>
      </c>
      <c r="R2153">
        <v>37</v>
      </c>
      <c r="S2153" s="21" t="s">
        <v>126</v>
      </c>
      <c r="T2153">
        <v>8</v>
      </c>
      <c r="U2153">
        <v>7</v>
      </c>
      <c r="V2153">
        <v>7</v>
      </c>
      <c r="W2153">
        <v>11</v>
      </c>
      <c r="AA2153">
        <v>980</v>
      </c>
      <c r="AB2153" t="s">
        <v>127</v>
      </c>
    </row>
    <row r="2154" spans="1:28" hidden="1" x14ac:dyDescent="0.25">
      <c r="A2154" s="22" t="s">
        <v>79</v>
      </c>
      <c r="B2154" s="14" t="s">
        <v>125</v>
      </c>
      <c r="C2154">
        <v>8.5</v>
      </c>
      <c r="D2154">
        <v>7</v>
      </c>
      <c r="E2154" s="26" t="str">
        <f>VLOOKUP(U2154, method!$A$1:$B$15, 2, 0)</f>
        <v>放頭</v>
      </c>
      <c r="F2154">
        <v>6</v>
      </c>
      <c r="G2154">
        <v>130</v>
      </c>
      <c r="H2154" s="44">
        <v>1200</v>
      </c>
      <c r="I2154" s="19" t="s">
        <v>388</v>
      </c>
      <c r="J2154">
        <v>1</v>
      </c>
      <c r="K2154">
        <v>10.39</v>
      </c>
      <c r="L2154">
        <v>1</v>
      </c>
      <c r="M2154">
        <v>10</v>
      </c>
      <c r="N2154">
        <v>24</v>
      </c>
      <c r="O2154" t="s">
        <v>631</v>
      </c>
      <c r="P2154" s="35" t="s">
        <v>436</v>
      </c>
      <c r="Q2154">
        <v>5</v>
      </c>
      <c r="R2154">
        <v>37</v>
      </c>
      <c r="S2154" s="21" t="s">
        <v>126</v>
      </c>
      <c r="T2154" t="s">
        <v>637</v>
      </c>
      <c r="U2154">
        <v>3</v>
      </c>
      <c r="V2154">
        <v>3</v>
      </c>
      <c r="W2154">
        <v>7</v>
      </c>
      <c r="AA2154">
        <v>997</v>
      </c>
      <c r="AB2154" t="s">
        <v>127</v>
      </c>
    </row>
    <row r="2155" spans="1:28" hidden="1" x14ac:dyDescent="0.25">
      <c r="A2155" s="22" t="s">
        <v>79</v>
      </c>
      <c r="B2155" s="14" t="s">
        <v>125</v>
      </c>
      <c r="C2155">
        <v>15</v>
      </c>
      <c r="D2155" s="33">
        <v>1</v>
      </c>
      <c r="E2155" s="26" t="str">
        <f>VLOOKUP(U2155, method!$A$1:$B$15, 2, 0)</f>
        <v>放頭</v>
      </c>
      <c r="F2155">
        <v>9</v>
      </c>
      <c r="G2155">
        <v>126</v>
      </c>
      <c r="H2155" s="44">
        <v>1200</v>
      </c>
      <c r="I2155" s="19" t="s">
        <v>388</v>
      </c>
      <c r="J2155">
        <v>1</v>
      </c>
      <c r="K2155">
        <v>9.98</v>
      </c>
      <c r="L2155">
        <v>8</v>
      </c>
      <c r="M2155">
        <v>9</v>
      </c>
      <c r="N2155">
        <v>24</v>
      </c>
      <c r="O2155" t="s">
        <v>545</v>
      </c>
      <c r="P2155" s="36" t="s">
        <v>440</v>
      </c>
      <c r="Q2155">
        <v>5</v>
      </c>
      <c r="R2155">
        <v>31</v>
      </c>
      <c r="S2155" s="21" t="s">
        <v>126</v>
      </c>
      <c r="T2155" s="10" t="s">
        <v>376</v>
      </c>
      <c r="U2155">
        <v>3</v>
      </c>
      <c r="V2155">
        <v>2</v>
      </c>
      <c r="W2155">
        <v>1</v>
      </c>
      <c r="AA2155">
        <v>974</v>
      </c>
      <c r="AB2155" t="s">
        <v>127</v>
      </c>
    </row>
    <row r="2156" spans="1:28" hidden="1" x14ac:dyDescent="0.25">
      <c r="A2156" s="22" t="s">
        <v>79</v>
      </c>
      <c r="B2156" s="14" t="s">
        <v>125</v>
      </c>
      <c r="C2156">
        <v>11</v>
      </c>
      <c r="D2156">
        <v>7</v>
      </c>
      <c r="E2156" s="29" t="str">
        <f>VLOOKUP(U2156, method!$A$1:$B$15, 2, 0)</f>
        <v>留後</v>
      </c>
      <c r="F2156">
        <v>12</v>
      </c>
      <c r="G2156">
        <v>130</v>
      </c>
      <c r="H2156" s="46">
        <v>1000</v>
      </c>
      <c r="I2156" s="19" t="s">
        <v>388</v>
      </c>
      <c r="J2156">
        <v>0</v>
      </c>
      <c r="K2156">
        <v>58.37</v>
      </c>
      <c r="L2156">
        <v>5</v>
      </c>
      <c r="M2156">
        <v>6</v>
      </c>
      <c r="N2156">
        <v>24</v>
      </c>
      <c r="O2156" s="31" t="s">
        <v>439</v>
      </c>
      <c r="P2156" s="36" t="s">
        <v>440</v>
      </c>
      <c r="Q2156">
        <v>5</v>
      </c>
      <c r="R2156">
        <v>35</v>
      </c>
      <c r="S2156" s="21" t="s">
        <v>126</v>
      </c>
      <c r="T2156">
        <v>3</v>
      </c>
      <c r="U2156">
        <v>11</v>
      </c>
      <c r="V2156">
        <v>10</v>
      </c>
      <c r="W2156">
        <v>7</v>
      </c>
      <c r="AA2156">
        <v>984</v>
      </c>
      <c r="AB2156" t="s">
        <v>127</v>
      </c>
    </row>
    <row r="2157" spans="1:28" hidden="1" x14ac:dyDescent="0.25">
      <c r="A2157" s="22" t="s">
        <v>79</v>
      </c>
      <c r="B2157" s="14" t="s">
        <v>125</v>
      </c>
      <c r="C2157">
        <v>53</v>
      </c>
      <c r="D2157" s="33">
        <v>3</v>
      </c>
      <c r="E2157" s="29" t="str">
        <f>VLOOKUP(U2157, method!$A$1:$B$15, 2, 0)</f>
        <v>留後</v>
      </c>
      <c r="F2157">
        <v>11</v>
      </c>
      <c r="G2157">
        <v>131</v>
      </c>
      <c r="H2157" s="44">
        <v>1200</v>
      </c>
      <c r="I2157" s="19" t="s">
        <v>388</v>
      </c>
      <c r="J2157">
        <v>1</v>
      </c>
      <c r="K2157">
        <v>10.94</v>
      </c>
      <c r="L2157">
        <v>8</v>
      </c>
      <c r="M2157">
        <v>5</v>
      </c>
      <c r="N2157">
        <v>24</v>
      </c>
      <c r="O2157" s="30" t="s">
        <v>445</v>
      </c>
      <c r="P2157" s="35" t="s">
        <v>455</v>
      </c>
      <c r="Q2157">
        <v>5</v>
      </c>
      <c r="R2157">
        <v>36</v>
      </c>
      <c r="S2157" s="21" t="s">
        <v>126</v>
      </c>
      <c r="T2157" s="10">
        <v>2</v>
      </c>
      <c r="U2157">
        <v>11</v>
      </c>
      <c r="V2157">
        <v>11</v>
      </c>
      <c r="W2157">
        <v>3</v>
      </c>
      <c r="AA2157">
        <v>973</v>
      </c>
      <c r="AB2157" t="s">
        <v>127</v>
      </c>
    </row>
    <row r="2158" spans="1:28" hidden="1" x14ac:dyDescent="0.25">
      <c r="A2158" s="22" t="s">
        <v>79</v>
      </c>
      <c r="B2158" s="14" t="s">
        <v>125</v>
      </c>
      <c r="C2158">
        <v>44</v>
      </c>
      <c r="D2158">
        <v>6</v>
      </c>
      <c r="E2158" s="27" t="str">
        <f>VLOOKUP(U2158, method!$A$1:$B$15, 2, 0)</f>
        <v>中後</v>
      </c>
      <c r="F2158">
        <v>5</v>
      </c>
      <c r="G2158">
        <v>133</v>
      </c>
      <c r="H2158" s="46">
        <v>1000</v>
      </c>
      <c r="I2158" s="14" t="s">
        <v>45</v>
      </c>
      <c r="J2158">
        <v>0</v>
      </c>
      <c r="K2158">
        <v>57.95</v>
      </c>
      <c r="L2158">
        <v>17</v>
      </c>
      <c r="M2158">
        <v>4</v>
      </c>
      <c r="N2158">
        <v>24</v>
      </c>
      <c r="O2158" s="31" t="s">
        <v>435</v>
      </c>
      <c r="P2158" s="35" t="s">
        <v>455</v>
      </c>
      <c r="Q2158">
        <v>5</v>
      </c>
      <c r="R2158">
        <v>38</v>
      </c>
      <c r="S2158" s="21" t="s">
        <v>126</v>
      </c>
      <c r="T2158" t="s">
        <v>519</v>
      </c>
      <c r="U2158">
        <v>8</v>
      </c>
      <c r="V2158">
        <v>9</v>
      </c>
      <c r="W2158">
        <v>6</v>
      </c>
      <c r="AA2158">
        <v>975</v>
      </c>
      <c r="AB2158" t="s">
        <v>127</v>
      </c>
    </row>
    <row r="2159" spans="1:28" hidden="1" x14ac:dyDescent="0.25">
      <c r="A2159" s="22" t="s">
        <v>79</v>
      </c>
      <c r="B2159" s="14" t="s">
        <v>125</v>
      </c>
      <c r="C2159">
        <v>58</v>
      </c>
      <c r="D2159">
        <v>8</v>
      </c>
      <c r="E2159" s="28" t="str">
        <f>VLOOKUP(U2159, method!$A$1:$B$15, 2, 0)</f>
        <v>中前</v>
      </c>
      <c r="F2159">
        <v>8</v>
      </c>
      <c r="G2159">
        <v>115</v>
      </c>
      <c r="H2159" s="44">
        <v>1200</v>
      </c>
      <c r="I2159" s="14" t="s">
        <v>45</v>
      </c>
      <c r="J2159">
        <v>1</v>
      </c>
      <c r="K2159">
        <v>11.44</v>
      </c>
      <c r="L2159">
        <v>10</v>
      </c>
      <c r="M2159">
        <v>4</v>
      </c>
      <c r="N2159">
        <v>24</v>
      </c>
      <c r="O2159" s="30" t="s">
        <v>445</v>
      </c>
      <c r="P2159" s="35" t="s">
        <v>455</v>
      </c>
      <c r="Q2159">
        <v>4</v>
      </c>
      <c r="R2159">
        <v>40</v>
      </c>
      <c r="S2159" s="21" t="s">
        <v>126</v>
      </c>
      <c r="T2159" t="s">
        <v>637</v>
      </c>
      <c r="U2159">
        <v>6</v>
      </c>
      <c r="V2159">
        <v>6</v>
      </c>
      <c r="W2159">
        <v>8</v>
      </c>
      <c r="AA2159">
        <v>991</v>
      </c>
      <c r="AB2159" t="s">
        <v>127</v>
      </c>
    </row>
    <row r="2160" spans="1:28" hidden="1" x14ac:dyDescent="0.25">
      <c r="A2160" s="22" t="s">
        <v>79</v>
      </c>
      <c r="B2160" s="14" t="s">
        <v>125</v>
      </c>
      <c r="C2160">
        <v>165</v>
      </c>
      <c r="D2160">
        <v>8</v>
      </c>
      <c r="E2160" s="27" t="str">
        <f>VLOOKUP(U2160, method!$A$1:$B$15, 2, 0)</f>
        <v>中後</v>
      </c>
      <c r="F2160">
        <v>12</v>
      </c>
      <c r="G2160">
        <v>113</v>
      </c>
      <c r="H2160" s="44">
        <v>1200</v>
      </c>
      <c r="I2160" s="17" t="s">
        <v>512</v>
      </c>
      <c r="J2160">
        <v>1</v>
      </c>
      <c r="K2160">
        <v>11.42</v>
      </c>
      <c r="L2160">
        <v>13</v>
      </c>
      <c r="M2160">
        <v>3</v>
      </c>
      <c r="N2160">
        <v>24</v>
      </c>
      <c r="O2160" s="31" t="s">
        <v>435</v>
      </c>
      <c r="P2160" s="35" t="s">
        <v>455</v>
      </c>
      <c r="Q2160">
        <v>4</v>
      </c>
      <c r="R2160">
        <v>42</v>
      </c>
      <c r="S2160" s="21" t="s">
        <v>126</v>
      </c>
      <c r="T2160" t="s">
        <v>637</v>
      </c>
      <c r="U2160">
        <v>10</v>
      </c>
      <c r="V2160">
        <v>10</v>
      </c>
      <c r="W2160">
        <v>8</v>
      </c>
      <c r="AA2160">
        <v>988</v>
      </c>
      <c r="AB2160" t="s">
        <v>127</v>
      </c>
    </row>
    <row r="2161" spans="1:28" hidden="1" x14ac:dyDescent="0.25">
      <c r="A2161" s="22" t="s">
        <v>79</v>
      </c>
      <c r="B2161" s="14" t="s">
        <v>125</v>
      </c>
      <c r="C2161">
        <v>107</v>
      </c>
      <c r="D2161">
        <v>11</v>
      </c>
      <c r="E2161" s="29" t="str">
        <f>VLOOKUP(U2161, method!$A$1:$B$15, 2, 0)</f>
        <v>留後</v>
      </c>
      <c r="F2161">
        <v>11</v>
      </c>
      <c r="G2161">
        <v>121</v>
      </c>
      <c r="H2161" s="46">
        <v>1000</v>
      </c>
      <c r="I2161" s="14" t="s">
        <v>45</v>
      </c>
      <c r="J2161">
        <v>0</v>
      </c>
      <c r="K2161">
        <v>58.31</v>
      </c>
      <c r="L2161">
        <v>15</v>
      </c>
      <c r="M2161">
        <v>2</v>
      </c>
      <c r="N2161">
        <v>24</v>
      </c>
      <c r="O2161" s="31" t="s">
        <v>435</v>
      </c>
      <c r="P2161" s="35" t="s">
        <v>455</v>
      </c>
      <c r="Q2161">
        <v>4</v>
      </c>
      <c r="R2161">
        <v>45</v>
      </c>
      <c r="S2161" s="21" t="s">
        <v>126</v>
      </c>
      <c r="T2161" t="s">
        <v>533</v>
      </c>
      <c r="U2161">
        <v>11</v>
      </c>
      <c r="V2161">
        <v>10</v>
      </c>
      <c r="W2161">
        <v>11</v>
      </c>
      <c r="AA2161">
        <v>988</v>
      </c>
      <c r="AB2161" t="s">
        <v>2020</v>
      </c>
    </row>
    <row r="2162" spans="1:28" hidden="1" x14ac:dyDescent="0.25">
      <c r="A2162" s="22" t="s">
        <v>79</v>
      </c>
      <c r="B2162" s="14" t="s">
        <v>125</v>
      </c>
      <c r="C2162">
        <v>195</v>
      </c>
      <c r="D2162">
        <v>14</v>
      </c>
      <c r="E2162" s="27" t="str">
        <f>VLOOKUP(U2162, method!$A$1:$B$15, 2, 0)</f>
        <v>中後</v>
      </c>
      <c r="F2162">
        <v>1</v>
      </c>
      <c r="G2162">
        <v>123</v>
      </c>
      <c r="H2162" s="46">
        <v>1000</v>
      </c>
      <c r="I2162" s="21" t="s">
        <v>61</v>
      </c>
      <c r="J2162">
        <v>0</v>
      </c>
      <c r="K2162">
        <v>59.91</v>
      </c>
      <c r="L2162">
        <v>21</v>
      </c>
      <c r="M2162">
        <v>1</v>
      </c>
      <c r="N2162">
        <v>24</v>
      </c>
      <c r="O2162" t="s">
        <v>545</v>
      </c>
      <c r="P2162" s="35" t="s">
        <v>455</v>
      </c>
      <c r="Q2162">
        <v>4</v>
      </c>
      <c r="R2162">
        <v>48</v>
      </c>
      <c r="S2162" s="21" t="s">
        <v>126</v>
      </c>
      <c r="T2162" t="s">
        <v>1648</v>
      </c>
      <c r="U2162">
        <v>10</v>
      </c>
      <c r="V2162">
        <v>13</v>
      </c>
      <c r="W2162">
        <v>14</v>
      </c>
      <c r="AA2162">
        <v>982</v>
      </c>
      <c r="AB2162" t="s">
        <v>2022</v>
      </c>
    </row>
    <row r="2163" spans="1:28" hidden="1" x14ac:dyDescent="0.25">
      <c r="A2163" s="22" t="s">
        <v>79</v>
      </c>
      <c r="B2163" s="14" t="s">
        <v>125</v>
      </c>
      <c r="C2163">
        <v>73</v>
      </c>
      <c r="D2163">
        <v>10</v>
      </c>
      <c r="E2163" s="27" t="str">
        <f>VLOOKUP(U2163, method!$A$1:$B$15, 2, 0)</f>
        <v>中後</v>
      </c>
      <c r="F2163">
        <v>7</v>
      </c>
      <c r="G2163">
        <v>127</v>
      </c>
      <c r="H2163" s="46">
        <v>1000</v>
      </c>
      <c r="I2163" s="16" t="s">
        <v>71</v>
      </c>
      <c r="J2163">
        <v>0</v>
      </c>
      <c r="K2163">
        <v>58.35</v>
      </c>
      <c r="L2163">
        <v>4</v>
      </c>
      <c r="M2163">
        <v>1</v>
      </c>
      <c r="N2163">
        <v>24</v>
      </c>
      <c r="O2163" s="31" t="s">
        <v>439</v>
      </c>
      <c r="P2163" s="35" t="s">
        <v>455</v>
      </c>
      <c r="Q2163">
        <v>4</v>
      </c>
      <c r="R2163">
        <v>50</v>
      </c>
      <c r="S2163" s="21" t="s">
        <v>126</v>
      </c>
      <c r="T2163" t="s">
        <v>508</v>
      </c>
      <c r="U2163">
        <v>8</v>
      </c>
      <c r="V2163">
        <v>8</v>
      </c>
      <c r="W2163">
        <v>10</v>
      </c>
      <c r="AA2163">
        <v>984</v>
      </c>
      <c r="AB2163" t="s">
        <v>557</v>
      </c>
    </row>
    <row r="2164" spans="1:28" hidden="1" x14ac:dyDescent="0.25">
      <c r="A2164" s="22" t="s">
        <v>79</v>
      </c>
      <c r="B2164" s="14" t="s">
        <v>125</v>
      </c>
      <c r="C2164">
        <v>88</v>
      </c>
      <c r="D2164">
        <v>14</v>
      </c>
      <c r="E2164" s="29" t="str">
        <f>VLOOKUP(U2164, method!$A$1:$B$15, 2, 0)</f>
        <v>留後</v>
      </c>
      <c r="F2164">
        <v>9</v>
      </c>
      <c r="G2164">
        <v>128</v>
      </c>
      <c r="H2164" s="46">
        <v>1000</v>
      </c>
      <c r="I2164" s="18" t="s">
        <v>201</v>
      </c>
      <c r="J2164">
        <v>0</v>
      </c>
      <c r="K2164">
        <v>57.21</v>
      </c>
      <c r="L2164">
        <v>21</v>
      </c>
      <c r="M2164">
        <v>5</v>
      </c>
      <c r="N2164">
        <v>23</v>
      </c>
      <c r="O2164" t="s">
        <v>631</v>
      </c>
      <c r="P2164" s="35" t="s">
        <v>455</v>
      </c>
      <c r="Q2164">
        <v>4</v>
      </c>
      <c r="R2164">
        <v>52</v>
      </c>
      <c r="S2164" s="14" t="s">
        <v>181</v>
      </c>
      <c r="T2164">
        <v>13</v>
      </c>
      <c r="U2164">
        <v>11</v>
      </c>
      <c r="V2164">
        <v>10</v>
      </c>
      <c r="W2164">
        <v>14</v>
      </c>
      <c r="AA2164">
        <v>962</v>
      </c>
      <c r="AB2164" t="s">
        <v>463</v>
      </c>
    </row>
    <row r="2165" spans="1:28" hidden="1" x14ac:dyDescent="0.25">
      <c r="A2165" s="22" t="s">
        <v>79</v>
      </c>
      <c r="B2165" s="15" t="s">
        <v>2658</v>
      </c>
      <c r="C2165">
        <v>34</v>
      </c>
      <c r="D2165" s="34">
        <v>4</v>
      </c>
      <c r="E2165" s="28" t="str">
        <f>VLOOKUP(U2165, method!$A$1:$B$15, 2, 0)</f>
        <v>中前</v>
      </c>
      <c r="F2165">
        <v>8</v>
      </c>
      <c r="G2165">
        <v>131</v>
      </c>
      <c r="H2165" s="46">
        <v>1000</v>
      </c>
      <c r="I2165" s="15" t="s">
        <v>390</v>
      </c>
      <c r="J2165">
        <v>0</v>
      </c>
      <c r="K2165">
        <v>56.81</v>
      </c>
      <c r="L2165">
        <v>1</v>
      </c>
      <c r="M2165">
        <v>7</v>
      </c>
      <c r="N2165">
        <v>25</v>
      </c>
      <c r="O2165" t="s">
        <v>532</v>
      </c>
      <c r="P2165" s="35" t="s">
        <v>455</v>
      </c>
      <c r="Q2165">
        <v>4</v>
      </c>
      <c r="R2165">
        <v>51</v>
      </c>
      <c r="S2165" s="19" t="s">
        <v>57</v>
      </c>
      <c r="T2165" t="s">
        <v>456</v>
      </c>
      <c r="U2165">
        <v>6</v>
      </c>
      <c r="V2165">
        <v>5</v>
      </c>
      <c r="W2165">
        <v>4</v>
      </c>
      <c r="AA2165">
        <v>1029</v>
      </c>
      <c r="AB2165" t="s">
        <v>16</v>
      </c>
    </row>
    <row r="2166" spans="1:28" hidden="1" x14ac:dyDescent="0.25">
      <c r="A2166" s="22" t="s">
        <v>79</v>
      </c>
      <c r="B2166" s="15" t="s">
        <v>2658</v>
      </c>
      <c r="C2166">
        <v>5.6</v>
      </c>
      <c r="D2166">
        <v>8</v>
      </c>
      <c r="E2166" s="28" t="str">
        <f>VLOOKUP(U2166, method!$A$1:$B$15, 2, 0)</f>
        <v>中前</v>
      </c>
      <c r="F2166">
        <v>5</v>
      </c>
      <c r="G2166">
        <v>129</v>
      </c>
      <c r="H2166" s="44">
        <v>1200</v>
      </c>
      <c r="I2166" s="18" t="s">
        <v>12</v>
      </c>
      <c r="J2166">
        <v>1</v>
      </c>
      <c r="K2166">
        <v>11.51</v>
      </c>
      <c r="L2166">
        <v>4</v>
      </c>
      <c r="M2166">
        <v>6</v>
      </c>
      <c r="N2166">
        <v>25</v>
      </c>
      <c r="O2166" s="31" t="s">
        <v>439</v>
      </c>
      <c r="P2166" s="36" t="s">
        <v>440</v>
      </c>
      <c r="Q2166">
        <v>4</v>
      </c>
      <c r="R2166">
        <v>53</v>
      </c>
      <c r="S2166" s="19" t="s">
        <v>57</v>
      </c>
      <c r="T2166">
        <v>8</v>
      </c>
      <c r="U2166">
        <v>4</v>
      </c>
      <c r="V2166">
        <v>2</v>
      </c>
      <c r="W2166">
        <v>8</v>
      </c>
      <c r="AA2166">
        <v>1036</v>
      </c>
      <c r="AB2166" t="s">
        <v>16</v>
      </c>
    </row>
    <row r="2167" spans="1:28" hidden="1" x14ac:dyDescent="0.25">
      <c r="A2167" s="22" t="s">
        <v>79</v>
      </c>
      <c r="B2167" s="15" t="s">
        <v>2658</v>
      </c>
      <c r="C2167">
        <v>5.9</v>
      </c>
      <c r="D2167">
        <v>6</v>
      </c>
      <c r="E2167" s="28" t="str">
        <f>VLOOKUP(U2167, method!$A$1:$B$15, 2, 0)</f>
        <v>中前</v>
      </c>
      <c r="F2167">
        <v>3</v>
      </c>
      <c r="G2167">
        <v>128</v>
      </c>
      <c r="H2167" s="44">
        <v>1200</v>
      </c>
      <c r="I2167" s="21" t="s">
        <v>61</v>
      </c>
      <c r="J2167">
        <v>1</v>
      </c>
      <c r="K2167">
        <v>10.57</v>
      </c>
      <c r="L2167">
        <v>14</v>
      </c>
      <c r="M2167">
        <v>5</v>
      </c>
      <c r="N2167">
        <v>25</v>
      </c>
      <c r="O2167" s="30" t="s">
        <v>445</v>
      </c>
      <c r="P2167" s="35" t="s">
        <v>436</v>
      </c>
      <c r="Q2167">
        <v>4</v>
      </c>
      <c r="R2167">
        <v>53</v>
      </c>
      <c r="S2167" s="19" t="s">
        <v>57</v>
      </c>
      <c r="T2167" t="s">
        <v>536</v>
      </c>
      <c r="U2167">
        <v>5</v>
      </c>
      <c r="V2167">
        <v>6</v>
      </c>
      <c r="W2167">
        <v>6</v>
      </c>
      <c r="AA2167">
        <v>1038</v>
      </c>
      <c r="AB2167" t="s">
        <v>16</v>
      </c>
    </row>
    <row r="2168" spans="1:28" hidden="1" x14ac:dyDescent="0.25">
      <c r="A2168" s="22" t="s">
        <v>79</v>
      </c>
      <c r="B2168" s="15" t="s">
        <v>2658</v>
      </c>
      <c r="C2168">
        <v>28</v>
      </c>
      <c r="D2168" s="33">
        <v>2</v>
      </c>
      <c r="E2168" s="26" t="str">
        <f>VLOOKUP(U2168, method!$A$1:$B$15, 2, 0)</f>
        <v>放頭</v>
      </c>
      <c r="F2168">
        <v>6</v>
      </c>
      <c r="G2168">
        <v>128</v>
      </c>
      <c r="H2168" s="44">
        <v>1200</v>
      </c>
      <c r="I2168" s="15" t="s">
        <v>390</v>
      </c>
      <c r="J2168">
        <v>1</v>
      </c>
      <c r="K2168">
        <v>9.91</v>
      </c>
      <c r="L2168">
        <v>9</v>
      </c>
      <c r="M2168">
        <v>4</v>
      </c>
      <c r="N2168">
        <v>25</v>
      </c>
      <c r="O2168" s="31" t="s">
        <v>439</v>
      </c>
      <c r="P2168" s="35" t="s">
        <v>436</v>
      </c>
      <c r="Q2168">
        <v>4</v>
      </c>
      <c r="R2168">
        <v>52</v>
      </c>
      <c r="S2168" s="19" t="s">
        <v>57</v>
      </c>
      <c r="T2168" s="10" t="s">
        <v>488</v>
      </c>
      <c r="U2168">
        <v>2</v>
      </c>
      <c r="V2168">
        <v>2</v>
      </c>
      <c r="W2168">
        <v>2</v>
      </c>
      <c r="AA2168">
        <v>1031</v>
      </c>
      <c r="AB2168" t="s">
        <v>16</v>
      </c>
    </row>
    <row r="2169" spans="1:28" hidden="1" x14ac:dyDescent="0.25">
      <c r="A2169" s="22" t="s">
        <v>79</v>
      </c>
      <c r="B2169" s="15" t="s">
        <v>2658</v>
      </c>
      <c r="C2169">
        <v>24</v>
      </c>
      <c r="D2169">
        <v>9</v>
      </c>
      <c r="E2169" s="27" t="str">
        <f>VLOOKUP(U2169, method!$A$1:$B$15, 2, 0)</f>
        <v>中後</v>
      </c>
      <c r="F2169">
        <v>9</v>
      </c>
      <c r="G2169">
        <v>130</v>
      </c>
      <c r="H2169" s="44">
        <v>1200</v>
      </c>
      <c r="I2169" s="25" t="s">
        <v>120</v>
      </c>
      <c r="J2169">
        <v>1</v>
      </c>
      <c r="K2169">
        <v>10.26</v>
      </c>
      <c r="L2169">
        <v>19</v>
      </c>
      <c r="M2169">
        <v>3</v>
      </c>
      <c r="N2169">
        <v>25</v>
      </c>
      <c r="O2169" s="30" t="s">
        <v>445</v>
      </c>
      <c r="P2169" s="35" t="s">
        <v>436</v>
      </c>
      <c r="Q2169">
        <v>4</v>
      </c>
      <c r="R2169">
        <v>54</v>
      </c>
      <c r="S2169" s="19" t="s">
        <v>57</v>
      </c>
      <c r="T2169" t="s">
        <v>546</v>
      </c>
      <c r="U2169">
        <v>8</v>
      </c>
      <c r="V2169">
        <v>5</v>
      </c>
      <c r="W2169">
        <v>9</v>
      </c>
      <c r="AA2169">
        <v>1034</v>
      </c>
      <c r="AB2169" t="s">
        <v>16</v>
      </c>
    </row>
    <row r="2170" spans="1:28" hidden="1" x14ac:dyDescent="0.25">
      <c r="A2170" s="22" t="s">
        <v>79</v>
      </c>
      <c r="B2170" s="15" t="s">
        <v>2658</v>
      </c>
      <c r="C2170">
        <v>74</v>
      </c>
      <c r="D2170" s="34">
        <v>5</v>
      </c>
      <c r="E2170" s="27" t="str">
        <f>VLOOKUP(U2170, method!$A$1:$B$15, 2, 0)</f>
        <v>中後</v>
      </c>
      <c r="F2170">
        <v>7</v>
      </c>
      <c r="G2170">
        <v>130</v>
      </c>
      <c r="H2170" s="44">
        <v>1200</v>
      </c>
      <c r="I2170" s="25" t="s">
        <v>120</v>
      </c>
      <c r="J2170">
        <v>1</v>
      </c>
      <c r="K2170">
        <v>10.130000000000001</v>
      </c>
      <c r="L2170">
        <v>19</v>
      </c>
      <c r="M2170">
        <v>2</v>
      </c>
      <c r="N2170">
        <v>25</v>
      </c>
      <c r="O2170" s="30" t="s">
        <v>445</v>
      </c>
      <c r="P2170" s="35" t="s">
        <v>455</v>
      </c>
      <c r="Q2170">
        <v>4</v>
      </c>
      <c r="R2170">
        <v>55</v>
      </c>
      <c r="S2170" s="19" t="s">
        <v>57</v>
      </c>
      <c r="T2170" s="10">
        <v>2</v>
      </c>
      <c r="U2170">
        <v>8</v>
      </c>
      <c r="V2170">
        <v>7</v>
      </c>
      <c r="W2170">
        <v>5</v>
      </c>
      <c r="AA2170">
        <v>1033</v>
      </c>
      <c r="AB2170" t="s">
        <v>16</v>
      </c>
    </row>
    <row r="2171" spans="1:28" hidden="1" x14ac:dyDescent="0.25">
      <c r="A2171" s="22" t="s">
        <v>79</v>
      </c>
      <c r="B2171" s="15" t="s">
        <v>2658</v>
      </c>
      <c r="C2171">
        <v>13</v>
      </c>
      <c r="D2171">
        <v>11</v>
      </c>
      <c r="E2171" s="29" t="str">
        <f>VLOOKUP(U2171, method!$A$1:$B$15, 2, 0)</f>
        <v>留後</v>
      </c>
      <c r="F2171">
        <v>8</v>
      </c>
      <c r="G2171">
        <v>132</v>
      </c>
      <c r="H2171" s="44">
        <v>1200</v>
      </c>
      <c r="I2171" s="25" t="s">
        <v>26</v>
      </c>
      <c r="J2171">
        <v>1</v>
      </c>
      <c r="K2171">
        <v>10.8</v>
      </c>
      <c r="L2171">
        <v>22</v>
      </c>
      <c r="M2171">
        <v>1</v>
      </c>
      <c r="N2171">
        <v>25</v>
      </c>
      <c r="O2171" s="31" t="s">
        <v>435</v>
      </c>
      <c r="P2171" s="35" t="s">
        <v>455</v>
      </c>
      <c r="Q2171">
        <v>4</v>
      </c>
      <c r="R2171">
        <v>57</v>
      </c>
      <c r="S2171" s="19" t="s">
        <v>57</v>
      </c>
      <c r="T2171" t="s">
        <v>519</v>
      </c>
      <c r="U2171">
        <v>11</v>
      </c>
      <c r="V2171">
        <v>10</v>
      </c>
      <c r="W2171">
        <v>11</v>
      </c>
      <c r="AA2171">
        <v>1038</v>
      </c>
      <c r="AB2171" t="s">
        <v>16</v>
      </c>
    </row>
    <row r="2172" spans="1:28" hidden="1" x14ac:dyDescent="0.25">
      <c r="A2172" s="22" t="s">
        <v>79</v>
      </c>
      <c r="B2172" s="15" t="s">
        <v>2658</v>
      </c>
      <c r="C2172">
        <v>113</v>
      </c>
      <c r="D2172" s="34">
        <v>4</v>
      </c>
      <c r="E2172" s="27" t="str">
        <f>VLOOKUP(U2172, method!$A$1:$B$15, 2, 0)</f>
        <v>中後</v>
      </c>
      <c r="F2172">
        <v>9</v>
      </c>
      <c r="G2172">
        <v>134</v>
      </c>
      <c r="H2172" s="46">
        <v>1000</v>
      </c>
      <c r="I2172" s="25" t="s">
        <v>26</v>
      </c>
      <c r="J2172">
        <v>0</v>
      </c>
      <c r="K2172">
        <v>57.55</v>
      </c>
      <c r="L2172">
        <v>26</v>
      </c>
      <c r="M2172">
        <v>12</v>
      </c>
      <c r="N2172">
        <v>24</v>
      </c>
      <c r="O2172" s="31" t="s">
        <v>451</v>
      </c>
      <c r="P2172" s="35" t="s">
        <v>455</v>
      </c>
      <c r="Q2172">
        <v>4</v>
      </c>
      <c r="R2172">
        <v>58</v>
      </c>
      <c r="S2172" s="19" t="s">
        <v>57</v>
      </c>
      <c r="T2172" t="s">
        <v>456</v>
      </c>
      <c r="U2172">
        <v>8</v>
      </c>
      <c r="V2172">
        <v>9</v>
      </c>
      <c r="W2172">
        <v>4</v>
      </c>
      <c r="AA2172">
        <v>1041</v>
      </c>
      <c r="AB2172" t="s">
        <v>915</v>
      </c>
    </row>
    <row r="2173" spans="1:28" hidden="1" x14ac:dyDescent="0.25">
      <c r="A2173" s="22" t="s">
        <v>79</v>
      </c>
      <c r="B2173" s="15" t="s">
        <v>2658</v>
      </c>
      <c r="C2173">
        <v>204</v>
      </c>
      <c r="D2173">
        <v>14</v>
      </c>
      <c r="E2173" s="26" t="str">
        <f>VLOOKUP(U2173, method!$A$1:$B$15, 2, 0)</f>
        <v>放頭</v>
      </c>
      <c r="F2173">
        <v>13</v>
      </c>
      <c r="G2173">
        <v>122</v>
      </c>
      <c r="H2173" s="44">
        <v>1200</v>
      </c>
      <c r="I2173" s="21" t="s">
        <v>61</v>
      </c>
      <c r="J2173">
        <v>1</v>
      </c>
      <c r="K2173">
        <v>12.86</v>
      </c>
      <c r="L2173">
        <v>1</v>
      </c>
      <c r="M2173">
        <v>7</v>
      </c>
      <c r="N2173">
        <v>24</v>
      </c>
      <c r="O2173" t="s">
        <v>551</v>
      </c>
      <c r="P2173" s="35" t="s">
        <v>455</v>
      </c>
      <c r="Q2173">
        <v>3</v>
      </c>
      <c r="R2173">
        <v>62</v>
      </c>
      <c r="S2173" s="19" t="s">
        <v>57</v>
      </c>
      <c r="T2173" t="s">
        <v>2025</v>
      </c>
      <c r="U2173">
        <v>3</v>
      </c>
      <c r="V2173">
        <v>8</v>
      </c>
      <c r="W2173">
        <v>14</v>
      </c>
      <c r="AA2173">
        <v>1050</v>
      </c>
      <c r="AB2173" t="s">
        <v>321</v>
      </c>
    </row>
    <row r="2174" spans="1:28" hidden="1" x14ac:dyDescent="0.25">
      <c r="A2174" s="22" t="s">
        <v>79</v>
      </c>
      <c r="B2174" s="15" t="s">
        <v>2658</v>
      </c>
      <c r="C2174">
        <v>124</v>
      </c>
      <c r="D2174">
        <v>12</v>
      </c>
      <c r="E2174" s="26" t="str">
        <f>VLOOKUP(U2174, method!$A$1:$B$15, 2, 0)</f>
        <v>放頭</v>
      </c>
      <c r="F2174">
        <v>8</v>
      </c>
      <c r="G2174">
        <v>120</v>
      </c>
      <c r="H2174" s="46">
        <v>1400</v>
      </c>
      <c r="I2174" s="25" t="s">
        <v>26</v>
      </c>
      <c r="J2174">
        <v>1</v>
      </c>
      <c r="K2174">
        <v>24.3</v>
      </c>
      <c r="L2174">
        <v>8</v>
      </c>
      <c r="M2174">
        <v>6</v>
      </c>
      <c r="N2174">
        <v>24</v>
      </c>
      <c r="O2174" t="s">
        <v>532</v>
      </c>
      <c r="P2174" s="35" t="s">
        <v>455</v>
      </c>
      <c r="Q2174">
        <v>3</v>
      </c>
      <c r="R2174">
        <v>64</v>
      </c>
      <c r="S2174" s="19" t="s">
        <v>57</v>
      </c>
      <c r="T2174" t="s">
        <v>2027</v>
      </c>
      <c r="U2174">
        <v>2</v>
      </c>
      <c r="V2174">
        <v>2</v>
      </c>
      <c r="W2174">
        <v>6</v>
      </c>
      <c r="X2174">
        <v>12</v>
      </c>
      <c r="AA2174">
        <v>1058</v>
      </c>
      <c r="AB2174" t="s">
        <v>16</v>
      </c>
    </row>
    <row r="2175" spans="1:28" hidden="1" x14ac:dyDescent="0.25">
      <c r="A2175" s="22" t="s">
        <v>79</v>
      </c>
      <c r="B2175" s="15" t="s">
        <v>2658</v>
      </c>
      <c r="C2175">
        <v>144</v>
      </c>
      <c r="D2175">
        <v>14</v>
      </c>
      <c r="E2175" s="28" t="str">
        <f>VLOOKUP(U2175, method!$A$1:$B$15, 2, 0)</f>
        <v>中前</v>
      </c>
      <c r="F2175">
        <v>13</v>
      </c>
      <c r="G2175">
        <v>120</v>
      </c>
      <c r="H2175" s="46">
        <v>1400</v>
      </c>
      <c r="I2175" s="25" t="s">
        <v>26</v>
      </c>
      <c r="J2175">
        <v>1</v>
      </c>
      <c r="K2175">
        <v>25.14</v>
      </c>
      <c r="L2175">
        <v>19</v>
      </c>
      <c r="M2175">
        <v>5</v>
      </c>
      <c r="N2175">
        <v>24</v>
      </c>
      <c r="O2175" t="s">
        <v>631</v>
      </c>
      <c r="P2175" s="35" t="s">
        <v>455</v>
      </c>
      <c r="Q2175">
        <v>3</v>
      </c>
      <c r="R2175">
        <v>64</v>
      </c>
      <c r="S2175" s="19" t="s">
        <v>57</v>
      </c>
      <c r="T2175" t="s">
        <v>801</v>
      </c>
      <c r="U2175">
        <v>7</v>
      </c>
      <c r="V2175">
        <v>7</v>
      </c>
      <c r="W2175">
        <v>10</v>
      </c>
      <c r="X2175">
        <v>14</v>
      </c>
      <c r="AA2175">
        <v>1056</v>
      </c>
      <c r="AB2175" t="s">
        <v>100</v>
      </c>
    </row>
    <row r="2176" spans="1:28" hidden="1" x14ac:dyDescent="0.25">
      <c r="A2176" s="22" t="s">
        <v>79</v>
      </c>
      <c r="B2176" s="16" t="s">
        <v>2660</v>
      </c>
      <c r="C2176">
        <v>60</v>
      </c>
      <c r="D2176" s="34">
        <v>4</v>
      </c>
      <c r="E2176" s="29" t="str">
        <f>VLOOKUP(U2176, method!$A$1:$B$15, 2, 0)</f>
        <v>留後</v>
      </c>
      <c r="F2176">
        <v>7</v>
      </c>
      <c r="G2176">
        <v>128</v>
      </c>
      <c r="H2176" s="44">
        <v>1200</v>
      </c>
      <c r="I2176" s="15" t="s">
        <v>390</v>
      </c>
      <c r="J2176">
        <v>1</v>
      </c>
      <c r="K2176">
        <v>11.24</v>
      </c>
      <c r="L2176">
        <v>4</v>
      </c>
      <c r="M2176">
        <v>6</v>
      </c>
      <c r="N2176">
        <v>25</v>
      </c>
      <c r="O2176" s="31" t="s">
        <v>439</v>
      </c>
      <c r="P2176" s="36" t="s">
        <v>440</v>
      </c>
      <c r="Q2176">
        <v>4</v>
      </c>
      <c r="R2176">
        <v>52</v>
      </c>
      <c r="S2176" s="16" t="s">
        <v>40</v>
      </c>
      <c r="T2176" t="s">
        <v>473</v>
      </c>
      <c r="U2176">
        <v>12</v>
      </c>
      <c r="V2176">
        <v>12</v>
      </c>
      <c r="W2176">
        <v>4</v>
      </c>
      <c r="AA2176">
        <v>1023</v>
      </c>
      <c r="AB2176" t="s">
        <v>463</v>
      </c>
    </row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</sheetData>
  <phoneticPr fontId="3" type="noConversion"/>
  <conditionalFormatting sqref="C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:C104857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2:G3000 Z3001:Z1048576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3001:I1048576 F2:F3000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3000 F3001:F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">
    <cfRule type="colorScale" priority="5">
      <colorScale>
        <cfvo type="min"/>
        <cfvo type="max"/>
        <color rgb="FFFFEF9C"/>
        <color rgb="FF63BE7B"/>
      </colorScale>
    </cfRule>
  </conditionalFormatting>
  <conditionalFormatting sqref="R2:R3000 U3001:U1048576">
    <cfRule type="colorScale" priority="11">
      <colorScale>
        <cfvo type="min"/>
        <cfvo type="max"/>
        <color rgb="FFFFEF9C"/>
        <color rgb="FF63BE7B"/>
      </colorScale>
    </cfRule>
  </conditionalFormatting>
  <conditionalFormatting sqref="U1:Z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Z3000 AB3001:AF1048576 J3001:K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olorScale" priority="2">
      <colorScale>
        <cfvo type="min"/>
        <cfvo type="max"/>
        <color rgb="FFFFEF9C"/>
        <color rgb="FF63BE7B"/>
      </colorScale>
    </cfRule>
  </conditionalFormatting>
  <conditionalFormatting sqref="AA2:AA3000 AH3001:AH1048576">
    <cfRule type="colorScale" priority="8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EE780-9024-4E3A-95C3-C0989C399B3B}">
  <sheetPr codeName="工作表18"/>
  <dimension ref="A1:Q127"/>
  <sheetViews>
    <sheetView workbookViewId="0">
      <selection activeCell="T13" sqref="T13"/>
    </sheetView>
  </sheetViews>
  <sheetFormatPr defaultRowHeight="15.75" x14ac:dyDescent="0.25"/>
  <sheetData>
    <row r="1" spans="1:17" x14ac:dyDescent="0.25">
      <c r="A1" t="s">
        <v>2686</v>
      </c>
      <c r="B1" t="s">
        <v>2039</v>
      </c>
      <c r="C1" t="s">
        <v>2</v>
      </c>
      <c r="D1" t="s">
        <v>2687</v>
      </c>
      <c r="E1" t="s">
        <v>6</v>
      </c>
      <c r="F1" t="s">
        <v>2498</v>
      </c>
      <c r="G1" t="s">
        <v>2511</v>
      </c>
      <c r="H1" t="s">
        <v>4</v>
      </c>
      <c r="I1" t="s">
        <v>5</v>
      </c>
      <c r="J1" t="s">
        <v>2478</v>
      </c>
      <c r="K1" t="s">
        <v>2688</v>
      </c>
      <c r="L1" t="s">
        <v>2689</v>
      </c>
      <c r="M1" t="s">
        <v>2690</v>
      </c>
      <c r="N1" t="s">
        <v>3</v>
      </c>
      <c r="O1" t="s">
        <v>7</v>
      </c>
      <c r="P1" t="s">
        <v>2485</v>
      </c>
      <c r="Q1" t="s">
        <v>2486</v>
      </c>
    </row>
    <row r="3" spans="1:17" x14ac:dyDescent="0.25">
      <c r="A3" t="s">
        <v>1</v>
      </c>
      <c r="B3" t="s">
        <v>2507</v>
      </c>
      <c r="C3" t="s">
        <v>2030</v>
      </c>
    </row>
    <row r="4" spans="1:17" x14ac:dyDescent="0.25">
      <c r="A4" t="s">
        <v>1</v>
      </c>
      <c r="B4">
        <v>1</v>
      </c>
      <c r="C4" t="s">
        <v>11</v>
      </c>
      <c r="D4">
        <v>0.47347043929477217</v>
      </c>
      <c r="E4">
        <v>3</v>
      </c>
      <c r="F4">
        <v>0.28000000000000003</v>
      </c>
      <c r="G4" t="s">
        <v>427</v>
      </c>
      <c r="H4" t="s">
        <v>12</v>
      </c>
      <c r="I4" t="s">
        <v>13</v>
      </c>
      <c r="J4">
        <v>3</v>
      </c>
      <c r="K4">
        <v>9</v>
      </c>
      <c r="L4">
        <v>9</v>
      </c>
      <c r="M4">
        <v>3</v>
      </c>
      <c r="N4">
        <v>135</v>
      </c>
      <c r="O4">
        <v>40</v>
      </c>
      <c r="P4">
        <v>1</v>
      </c>
      <c r="Q4">
        <v>9.64</v>
      </c>
    </row>
    <row r="5" spans="1:17" x14ac:dyDescent="0.25">
      <c r="A5" t="s">
        <v>1</v>
      </c>
      <c r="B5">
        <v>2</v>
      </c>
      <c r="C5" t="s">
        <v>18</v>
      </c>
      <c r="D5">
        <v>0.44274458874458889</v>
      </c>
      <c r="E5">
        <v>6</v>
      </c>
      <c r="F5">
        <v>0.26</v>
      </c>
      <c r="G5" t="s">
        <v>427</v>
      </c>
      <c r="H5" t="s">
        <v>19</v>
      </c>
      <c r="I5" t="s">
        <v>20</v>
      </c>
      <c r="J5">
        <v>11</v>
      </c>
      <c r="K5">
        <v>4</v>
      </c>
      <c r="L5">
        <v>3</v>
      </c>
      <c r="M5">
        <v>5</v>
      </c>
      <c r="N5">
        <v>128</v>
      </c>
      <c r="O5">
        <v>38</v>
      </c>
      <c r="P5">
        <v>1</v>
      </c>
      <c r="Q5">
        <v>9.41</v>
      </c>
    </row>
    <row r="6" spans="1:17" x14ac:dyDescent="0.25">
      <c r="A6" t="s">
        <v>1</v>
      </c>
      <c r="B6">
        <v>3</v>
      </c>
      <c r="C6" t="s">
        <v>25</v>
      </c>
      <c r="D6">
        <v>0.43965666832220363</v>
      </c>
      <c r="E6">
        <v>1</v>
      </c>
      <c r="F6">
        <v>0.35</v>
      </c>
      <c r="G6" t="s">
        <v>428</v>
      </c>
      <c r="H6" t="s">
        <v>26</v>
      </c>
      <c r="I6" t="s">
        <v>27</v>
      </c>
      <c r="J6">
        <v>8</v>
      </c>
      <c r="K6">
        <v>7</v>
      </c>
      <c r="L6">
        <v>1</v>
      </c>
      <c r="M6">
        <v>6</v>
      </c>
      <c r="N6">
        <v>133</v>
      </c>
      <c r="O6">
        <v>38</v>
      </c>
      <c r="P6">
        <v>1</v>
      </c>
      <c r="Q6">
        <v>9.86</v>
      </c>
    </row>
    <row r="7" spans="1:17" x14ac:dyDescent="0.25">
      <c r="A7" t="s">
        <v>1</v>
      </c>
      <c r="B7">
        <v>4</v>
      </c>
      <c r="C7" t="s">
        <v>32</v>
      </c>
      <c r="D7">
        <v>0.42415433779145462</v>
      </c>
      <c r="E7">
        <v>2</v>
      </c>
      <c r="F7">
        <v>0.39</v>
      </c>
      <c r="G7" t="s">
        <v>428</v>
      </c>
      <c r="H7" t="s">
        <v>33</v>
      </c>
      <c r="I7" t="s">
        <v>34</v>
      </c>
      <c r="J7">
        <v>8</v>
      </c>
      <c r="K7">
        <v>12</v>
      </c>
      <c r="L7">
        <v>5</v>
      </c>
      <c r="M7">
        <v>7</v>
      </c>
      <c r="N7">
        <v>131</v>
      </c>
      <c r="O7">
        <v>36</v>
      </c>
      <c r="P7">
        <v>1</v>
      </c>
      <c r="Q7">
        <v>10.29</v>
      </c>
    </row>
    <row r="8" spans="1:17" x14ac:dyDescent="0.25">
      <c r="A8" t="s">
        <v>1</v>
      </c>
      <c r="B8">
        <v>5</v>
      </c>
      <c r="C8" t="s">
        <v>38</v>
      </c>
      <c r="D8">
        <v>0.51451226551226559</v>
      </c>
      <c r="E8">
        <v>4</v>
      </c>
      <c r="F8">
        <v>0.36</v>
      </c>
      <c r="G8" t="s">
        <v>428</v>
      </c>
      <c r="H8" t="s">
        <v>39</v>
      </c>
      <c r="I8" t="s">
        <v>40</v>
      </c>
      <c r="J8">
        <v>2</v>
      </c>
      <c r="K8">
        <v>6</v>
      </c>
      <c r="L8">
        <v>6</v>
      </c>
      <c r="M8">
        <v>2</v>
      </c>
      <c r="N8">
        <v>130</v>
      </c>
      <c r="O8">
        <v>35</v>
      </c>
      <c r="P8">
        <v>1</v>
      </c>
      <c r="Q8">
        <v>9.5500000000000007</v>
      </c>
    </row>
    <row r="9" spans="1:17" x14ac:dyDescent="0.25">
      <c r="A9" t="s">
        <v>1</v>
      </c>
      <c r="B9">
        <v>6</v>
      </c>
      <c r="C9" t="s">
        <v>44</v>
      </c>
      <c r="D9">
        <v>0.16090472167237965</v>
      </c>
      <c r="E9">
        <v>10</v>
      </c>
      <c r="F9">
        <v>0.16</v>
      </c>
      <c r="G9" t="s">
        <v>429</v>
      </c>
      <c r="H9" t="s">
        <v>45</v>
      </c>
      <c r="I9" t="s">
        <v>46</v>
      </c>
      <c r="J9">
        <v>13</v>
      </c>
      <c r="K9">
        <v>13</v>
      </c>
      <c r="L9">
        <v>14</v>
      </c>
      <c r="M9">
        <v>11</v>
      </c>
      <c r="N9">
        <v>130</v>
      </c>
      <c r="O9">
        <v>35</v>
      </c>
      <c r="P9">
        <v>1</v>
      </c>
      <c r="Q9">
        <v>11.31</v>
      </c>
    </row>
    <row r="10" spans="1:17" x14ac:dyDescent="0.25">
      <c r="A10" t="s">
        <v>1</v>
      </c>
      <c r="B10">
        <v>7</v>
      </c>
      <c r="C10" t="s">
        <v>49</v>
      </c>
      <c r="D10">
        <v>0.14037096195262036</v>
      </c>
      <c r="E10">
        <v>12</v>
      </c>
      <c r="F10">
        <v>0.09</v>
      </c>
      <c r="G10" t="s">
        <v>428</v>
      </c>
      <c r="H10" t="s">
        <v>50</v>
      </c>
      <c r="I10" t="s">
        <v>51</v>
      </c>
      <c r="J10">
        <v>14</v>
      </c>
      <c r="K10">
        <v>12</v>
      </c>
      <c r="L10">
        <v>12</v>
      </c>
      <c r="M10">
        <v>12</v>
      </c>
      <c r="N10">
        <v>129</v>
      </c>
      <c r="O10">
        <v>34</v>
      </c>
      <c r="P10">
        <v>1</v>
      </c>
      <c r="Q10">
        <v>11.16</v>
      </c>
    </row>
    <row r="11" spans="1:17" x14ac:dyDescent="0.25">
      <c r="A11" t="s">
        <v>1</v>
      </c>
      <c r="B11">
        <v>8</v>
      </c>
      <c r="C11" t="s">
        <v>55</v>
      </c>
      <c r="D11">
        <v>0.45323280423280432</v>
      </c>
      <c r="E11">
        <v>9</v>
      </c>
      <c r="F11">
        <v>0.26</v>
      </c>
      <c r="G11" t="s">
        <v>429</v>
      </c>
      <c r="H11" t="s">
        <v>56</v>
      </c>
      <c r="I11" t="s">
        <v>57</v>
      </c>
      <c r="J11">
        <v>10</v>
      </c>
      <c r="K11">
        <v>7</v>
      </c>
      <c r="L11">
        <v>4</v>
      </c>
      <c r="M11">
        <v>4</v>
      </c>
      <c r="N11">
        <v>128</v>
      </c>
      <c r="O11">
        <v>33</v>
      </c>
      <c r="P11">
        <v>1</v>
      </c>
      <c r="Q11">
        <v>9.9700000000000006</v>
      </c>
    </row>
    <row r="12" spans="1:17" x14ac:dyDescent="0.25">
      <c r="A12" t="s">
        <v>1</v>
      </c>
      <c r="B12">
        <v>9</v>
      </c>
      <c r="C12" t="s">
        <v>60</v>
      </c>
      <c r="D12">
        <v>0.45292307692307704</v>
      </c>
      <c r="E12">
        <v>5</v>
      </c>
      <c r="F12">
        <v>0.34</v>
      </c>
      <c r="G12" t="s">
        <v>429</v>
      </c>
      <c r="H12" t="s">
        <v>61</v>
      </c>
      <c r="I12" t="s">
        <v>62</v>
      </c>
      <c r="J12">
        <v>7</v>
      </c>
      <c r="K12">
        <v>4</v>
      </c>
      <c r="L12">
        <v>10</v>
      </c>
      <c r="M12">
        <v>7</v>
      </c>
      <c r="N12">
        <v>126</v>
      </c>
      <c r="O12">
        <v>31</v>
      </c>
      <c r="P12">
        <v>1</v>
      </c>
      <c r="Q12">
        <v>9.36</v>
      </c>
    </row>
    <row r="13" spans="1:17" x14ac:dyDescent="0.25">
      <c r="A13" t="s">
        <v>1</v>
      </c>
      <c r="B13">
        <v>10</v>
      </c>
      <c r="C13" t="s">
        <v>66</v>
      </c>
      <c r="D13">
        <v>0.42912344942748093</v>
      </c>
      <c r="E13">
        <v>11</v>
      </c>
      <c r="F13">
        <v>0.16</v>
      </c>
      <c r="G13" t="s">
        <v>429</v>
      </c>
      <c r="H13" t="s">
        <v>67</v>
      </c>
      <c r="I13" t="s">
        <v>68</v>
      </c>
      <c r="J13">
        <v>9</v>
      </c>
      <c r="K13">
        <v>11</v>
      </c>
      <c r="L13">
        <v>6</v>
      </c>
      <c r="M13">
        <v>2</v>
      </c>
      <c r="N13">
        <v>122</v>
      </c>
      <c r="O13">
        <v>29</v>
      </c>
      <c r="P13">
        <v>1</v>
      </c>
      <c r="Q13">
        <v>9.86</v>
      </c>
    </row>
    <row r="14" spans="1:17" x14ac:dyDescent="0.25">
      <c r="A14" t="s">
        <v>1</v>
      </c>
      <c r="B14">
        <v>11</v>
      </c>
      <c r="C14" t="s">
        <v>70</v>
      </c>
      <c r="D14">
        <v>0.47213432042789844</v>
      </c>
      <c r="E14">
        <v>7</v>
      </c>
      <c r="F14">
        <v>0.21</v>
      </c>
      <c r="G14" t="s">
        <v>427</v>
      </c>
      <c r="H14" t="s">
        <v>71</v>
      </c>
      <c r="I14" t="s">
        <v>72</v>
      </c>
      <c r="J14">
        <v>2</v>
      </c>
      <c r="K14">
        <v>5</v>
      </c>
      <c r="L14">
        <v>4</v>
      </c>
      <c r="M14">
        <v>11</v>
      </c>
      <c r="N14">
        <v>123</v>
      </c>
      <c r="O14">
        <v>28</v>
      </c>
      <c r="P14">
        <v>1</v>
      </c>
      <c r="Q14">
        <v>9.84</v>
      </c>
    </row>
    <row r="15" spans="1:17" x14ac:dyDescent="0.25">
      <c r="A15" t="s">
        <v>1</v>
      </c>
      <c r="B15">
        <v>12</v>
      </c>
      <c r="C15" t="s">
        <v>75</v>
      </c>
      <c r="D15">
        <v>0.52628548949083953</v>
      </c>
      <c r="E15">
        <v>8</v>
      </c>
      <c r="F15">
        <v>0.19</v>
      </c>
      <c r="G15" t="s">
        <v>428</v>
      </c>
      <c r="H15" t="s">
        <v>76</v>
      </c>
      <c r="I15" t="s">
        <v>77</v>
      </c>
      <c r="J15">
        <v>7</v>
      </c>
      <c r="K15">
        <v>5</v>
      </c>
      <c r="L15">
        <v>11</v>
      </c>
      <c r="M15">
        <v>4</v>
      </c>
      <c r="N15">
        <v>113</v>
      </c>
      <c r="O15">
        <v>15</v>
      </c>
    </row>
    <row r="17" spans="1:17" x14ac:dyDescent="0.25">
      <c r="A17" t="s">
        <v>79</v>
      </c>
      <c r="B17" t="s">
        <v>2032</v>
      </c>
      <c r="C17" t="s">
        <v>2030</v>
      </c>
    </row>
    <row r="18" spans="1:17" x14ac:dyDescent="0.25">
      <c r="A18" t="s">
        <v>79</v>
      </c>
      <c r="B18">
        <v>1</v>
      </c>
      <c r="C18" t="s">
        <v>80</v>
      </c>
      <c r="D18">
        <v>0.31129719493431174</v>
      </c>
      <c r="E18">
        <v>8</v>
      </c>
      <c r="F18">
        <v>0.19</v>
      </c>
      <c r="G18" t="s">
        <v>428</v>
      </c>
      <c r="H18" t="s">
        <v>33</v>
      </c>
      <c r="I18" t="s">
        <v>34</v>
      </c>
      <c r="J18">
        <v>10</v>
      </c>
      <c r="K18">
        <v>7</v>
      </c>
      <c r="L18">
        <v>8</v>
      </c>
      <c r="M18">
        <v>6</v>
      </c>
      <c r="N18">
        <v>135</v>
      </c>
      <c r="O18">
        <v>60</v>
      </c>
      <c r="P18">
        <v>1</v>
      </c>
      <c r="Q18">
        <v>9.42</v>
      </c>
    </row>
    <row r="19" spans="1:17" x14ac:dyDescent="0.25">
      <c r="A19" t="s">
        <v>79</v>
      </c>
      <c r="B19">
        <v>2</v>
      </c>
      <c r="C19" t="s">
        <v>84</v>
      </c>
      <c r="D19">
        <v>0.46507567824845314</v>
      </c>
      <c r="E19">
        <v>10</v>
      </c>
      <c r="F19">
        <v>0.16</v>
      </c>
      <c r="G19" t="s">
        <v>429</v>
      </c>
      <c r="H19" t="s">
        <v>12</v>
      </c>
      <c r="I19" t="s">
        <v>20</v>
      </c>
      <c r="J19">
        <v>4</v>
      </c>
      <c r="K19">
        <v>2</v>
      </c>
      <c r="L19">
        <v>11</v>
      </c>
      <c r="M19">
        <v>4</v>
      </c>
      <c r="N19">
        <v>132</v>
      </c>
      <c r="O19">
        <v>57</v>
      </c>
      <c r="P19">
        <v>1</v>
      </c>
      <c r="Q19">
        <v>9.74</v>
      </c>
    </row>
    <row r="20" spans="1:17" x14ac:dyDescent="0.25">
      <c r="A20" t="s">
        <v>79</v>
      </c>
      <c r="B20">
        <v>3</v>
      </c>
      <c r="C20" t="s">
        <v>88</v>
      </c>
      <c r="D20">
        <v>0.386580971659919</v>
      </c>
      <c r="E20">
        <v>4</v>
      </c>
      <c r="F20">
        <v>0.36</v>
      </c>
      <c r="G20" t="s">
        <v>428</v>
      </c>
      <c r="H20" t="s">
        <v>61</v>
      </c>
      <c r="I20" t="s">
        <v>89</v>
      </c>
      <c r="J20">
        <v>9</v>
      </c>
      <c r="K20">
        <v>7</v>
      </c>
      <c r="L20">
        <v>8</v>
      </c>
      <c r="M20">
        <v>11</v>
      </c>
      <c r="N20">
        <v>131</v>
      </c>
      <c r="O20">
        <v>56</v>
      </c>
      <c r="P20">
        <v>1</v>
      </c>
      <c r="Q20">
        <v>9.99</v>
      </c>
    </row>
    <row r="21" spans="1:17" x14ac:dyDescent="0.25">
      <c r="A21" t="s">
        <v>79</v>
      </c>
      <c r="B21">
        <v>4</v>
      </c>
      <c r="C21" t="s">
        <v>94</v>
      </c>
      <c r="D21">
        <v>0.46145967741935484</v>
      </c>
      <c r="E21">
        <v>7</v>
      </c>
      <c r="F21">
        <v>0.21</v>
      </c>
      <c r="G21" t="s">
        <v>429</v>
      </c>
      <c r="H21" t="s">
        <v>50</v>
      </c>
      <c r="I21" t="s">
        <v>95</v>
      </c>
      <c r="J21">
        <v>5</v>
      </c>
      <c r="K21">
        <v>5</v>
      </c>
      <c r="L21">
        <v>3</v>
      </c>
      <c r="M21">
        <v>1</v>
      </c>
      <c r="N21">
        <v>131</v>
      </c>
      <c r="O21">
        <v>56</v>
      </c>
      <c r="P21">
        <v>1</v>
      </c>
      <c r="Q21">
        <v>9.8800000000000008</v>
      </c>
    </row>
    <row r="22" spans="1:17" x14ac:dyDescent="0.25">
      <c r="A22" t="s">
        <v>79</v>
      </c>
      <c r="B22">
        <v>5</v>
      </c>
      <c r="C22" t="s">
        <v>98</v>
      </c>
      <c r="D22">
        <v>0.4118536355051936</v>
      </c>
      <c r="E22">
        <v>3</v>
      </c>
      <c r="F22">
        <v>0.28000000000000003</v>
      </c>
      <c r="G22" t="s">
        <v>2681</v>
      </c>
      <c r="H22" t="s">
        <v>19</v>
      </c>
      <c r="I22" t="s">
        <v>13</v>
      </c>
      <c r="J22" t="s">
        <v>99</v>
      </c>
      <c r="N22">
        <v>122</v>
      </c>
      <c r="O22">
        <v>52</v>
      </c>
    </row>
    <row r="23" spans="1:17" x14ac:dyDescent="0.25">
      <c r="A23" t="s">
        <v>79</v>
      </c>
      <c r="B23">
        <v>6</v>
      </c>
      <c r="C23" t="s">
        <v>102</v>
      </c>
      <c r="D23">
        <v>0.30989355742296926</v>
      </c>
      <c r="E23">
        <v>12</v>
      </c>
      <c r="F23">
        <v>0.09</v>
      </c>
      <c r="G23" t="s">
        <v>428</v>
      </c>
      <c r="H23" t="s">
        <v>56</v>
      </c>
      <c r="I23" t="s">
        <v>103</v>
      </c>
      <c r="J23">
        <v>4</v>
      </c>
      <c r="K23">
        <v>10</v>
      </c>
      <c r="N23">
        <v>126</v>
      </c>
      <c r="O23">
        <v>51</v>
      </c>
      <c r="P23">
        <v>1</v>
      </c>
      <c r="Q23">
        <v>10.48</v>
      </c>
    </row>
    <row r="24" spans="1:17" x14ac:dyDescent="0.25">
      <c r="A24" t="s">
        <v>79</v>
      </c>
      <c r="B24">
        <v>7</v>
      </c>
      <c r="C24" t="s">
        <v>106</v>
      </c>
      <c r="D24">
        <v>0.38657822328366254</v>
      </c>
      <c r="E24">
        <v>2</v>
      </c>
      <c r="F24">
        <v>0.39</v>
      </c>
      <c r="G24" t="s">
        <v>429</v>
      </c>
      <c r="H24" t="s">
        <v>26</v>
      </c>
      <c r="I24" t="s">
        <v>77</v>
      </c>
      <c r="J24">
        <v>8</v>
      </c>
      <c r="K24">
        <v>5</v>
      </c>
      <c r="N24">
        <v>126</v>
      </c>
      <c r="O24">
        <v>51</v>
      </c>
    </row>
    <row r="25" spans="1:17" x14ac:dyDescent="0.25">
      <c r="A25" t="s">
        <v>79</v>
      </c>
      <c r="B25">
        <v>8</v>
      </c>
      <c r="C25" t="s">
        <v>108</v>
      </c>
      <c r="D25">
        <v>0.50315804286007448</v>
      </c>
      <c r="E25">
        <v>9</v>
      </c>
      <c r="F25">
        <v>0.26</v>
      </c>
      <c r="G25" t="s">
        <v>428</v>
      </c>
      <c r="H25" t="s">
        <v>39</v>
      </c>
      <c r="I25" t="s">
        <v>27</v>
      </c>
      <c r="J25">
        <v>4</v>
      </c>
      <c r="K25">
        <v>6</v>
      </c>
      <c r="L25">
        <v>6</v>
      </c>
      <c r="M25">
        <v>4</v>
      </c>
      <c r="N25">
        <v>125</v>
      </c>
      <c r="O25">
        <v>50</v>
      </c>
      <c r="P25">
        <v>1</v>
      </c>
      <c r="Q25">
        <v>9.7100000000000009</v>
      </c>
    </row>
    <row r="26" spans="1:17" x14ac:dyDescent="0.25">
      <c r="A26" t="s">
        <v>79</v>
      </c>
      <c r="B26">
        <v>9</v>
      </c>
      <c r="C26" t="s">
        <v>111</v>
      </c>
      <c r="D26">
        <v>0.42459976516100117</v>
      </c>
      <c r="E26">
        <v>6</v>
      </c>
      <c r="F26">
        <v>0.26</v>
      </c>
      <c r="G26" t="s">
        <v>427</v>
      </c>
      <c r="H26" t="s">
        <v>71</v>
      </c>
      <c r="I26" t="s">
        <v>46</v>
      </c>
      <c r="J26">
        <v>9</v>
      </c>
      <c r="K26">
        <v>10</v>
      </c>
      <c r="L26">
        <v>6</v>
      </c>
      <c r="M26">
        <v>9</v>
      </c>
      <c r="N26">
        <v>123</v>
      </c>
      <c r="O26">
        <v>48</v>
      </c>
      <c r="P26">
        <v>1</v>
      </c>
      <c r="Q26">
        <v>10.15</v>
      </c>
    </row>
    <row r="27" spans="1:17" x14ac:dyDescent="0.25">
      <c r="A27" t="s">
        <v>79</v>
      </c>
      <c r="B27">
        <v>10</v>
      </c>
      <c r="C27" t="s">
        <v>115</v>
      </c>
      <c r="D27">
        <v>0.46676099537037041</v>
      </c>
      <c r="E27">
        <v>5</v>
      </c>
      <c r="F27">
        <v>0.34</v>
      </c>
      <c r="G27" t="s">
        <v>429</v>
      </c>
      <c r="H27" t="s">
        <v>67</v>
      </c>
      <c r="I27" t="s">
        <v>116</v>
      </c>
      <c r="J27">
        <v>11</v>
      </c>
      <c r="K27">
        <v>9</v>
      </c>
      <c r="L27">
        <v>3</v>
      </c>
      <c r="M27">
        <v>12</v>
      </c>
      <c r="N27">
        <v>119</v>
      </c>
      <c r="O27">
        <v>46</v>
      </c>
    </row>
    <row r="28" spans="1:17" x14ac:dyDescent="0.25">
      <c r="A28" t="s">
        <v>79</v>
      </c>
      <c r="B28">
        <v>11</v>
      </c>
      <c r="C28" t="s">
        <v>119</v>
      </c>
      <c r="D28">
        <v>0.50328406107167167</v>
      </c>
      <c r="E28">
        <v>1</v>
      </c>
      <c r="F28">
        <v>0.35</v>
      </c>
      <c r="G28" t="s">
        <v>428</v>
      </c>
      <c r="H28" t="s">
        <v>120</v>
      </c>
      <c r="I28" t="s">
        <v>121</v>
      </c>
      <c r="J28">
        <v>3</v>
      </c>
      <c r="K28">
        <v>12</v>
      </c>
      <c r="L28">
        <v>11</v>
      </c>
      <c r="M28">
        <v>4</v>
      </c>
      <c r="N28">
        <v>120</v>
      </c>
      <c r="O28">
        <v>45</v>
      </c>
      <c r="P28">
        <v>1</v>
      </c>
      <c r="Q28">
        <v>9.69</v>
      </c>
    </row>
    <row r="29" spans="1:17" x14ac:dyDescent="0.25">
      <c r="A29" t="s">
        <v>79</v>
      </c>
      <c r="B29">
        <v>12</v>
      </c>
      <c r="C29" t="s">
        <v>125</v>
      </c>
      <c r="D29">
        <v>0.50536530627282961</v>
      </c>
      <c r="E29">
        <v>11</v>
      </c>
      <c r="F29">
        <v>0.16</v>
      </c>
      <c r="G29" t="s">
        <v>427</v>
      </c>
      <c r="H29" t="s">
        <v>76</v>
      </c>
      <c r="I29" t="s">
        <v>126</v>
      </c>
      <c r="J29">
        <v>10</v>
      </c>
      <c r="K29">
        <v>6</v>
      </c>
      <c r="L29">
        <v>1</v>
      </c>
      <c r="M29">
        <v>10</v>
      </c>
      <c r="N29">
        <v>116</v>
      </c>
      <c r="O29">
        <v>43</v>
      </c>
      <c r="P29">
        <v>1</v>
      </c>
      <c r="Q29">
        <v>9.9700000000000006</v>
      </c>
    </row>
    <row r="31" spans="1:17" x14ac:dyDescent="0.25">
      <c r="A31" t="s">
        <v>129</v>
      </c>
      <c r="B31" t="s">
        <v>2032</v>
      </c>
      <c r="C31" t="s">
        <v>2030</v>
      </c>
    </row>
    <row r="32" spans="1:17" x14ac:dyDescent="0.25">
      <c r="A32" t="s">
        <v>129</v>
      </c>
      <c r="B32">
        <v>1</v>
      </c>
      <c r="C32" t="s">
        <v>130</v>
      </c>
      <c r="D32">
        <v>0.55859899749373432</v>
      </c>
      <c r="E32">
        <v>4</v>
      </c>
      <c r="F32">
        <v>0.36</v>
      </c>
      <c r="G32" t="s">
        <v>427</v>
      </c>
      <c r="H32" t="s">
        <v>19</v>
      </c>
      <c r="I32" t="s">
        <v>131</v>
      </c>
      <c r="J32">
        <v>5</v>
      </c>
      <c r="K32">
        <v>1</v>
      </c>
      <c r="L32">
        <v>5</v>
      </c>
      <c r="M32">
        <v>2</v>
      </c>
      <c r="N32">
        <v>130</v>
      </c>
      <c r="O32">
        <v>60</v>
      </c>
      <c r="P32">
        <v>1</v>
      </c>
      <c r="Q32">
        <v>9.66</v>
      </c>
    </row>
    <row r="33" spans="1:17" x14ac:dyDescent="0.25">
      <c r="A33" t="s">
        <v>129</v>
      </c>
      <c r="B33">
        <v>2</v>
      </c>
      <c r="C33" t="s">
        <v>135</v>
      </c>
      <c r="D33">
        <v>0.29072576636288328</v>
      </c>
      <c r="E33">
        <v>9</v>
      </c>
      <c r="F33">
        <v>0.26</v>
      </c>
      <c r="G33" t="s">
        <v>430</v>
      </c>
      <c r="H33" t="s">
        <v>33</v>
      </c>
      <c r="I33" t="s">
        <v>34</v>
      </c>
      <c r="J33">
        <v>7</v>
      </c>
      <c r="N33">
        <v>127</v>
      </c>
      <c r="O33">
        <v>52</v>
      </c>
    </row>
    <row r="34" spans="1:17" x14ac:dyDescent="0.25">
      <c r="A34" t="s">
        <v>129</v>
      </c>
      <c r="B34">
        <v>3</v>
      </c>
      <c r="C34" t="s">
        <v>137</v>
      </c>
      <c r="D34">
        <v>0.27549603174603188</v>
      </c>
      <c r="E34">
        <v>1</v>
      </c>
      <c r="F34">
        <v>0.35</v>
      </c>
      <c r="G34" t="s">
        <v>428</v>
      </c>
      <c r="H34" t="s">
        <v>50</v>
      </c>
      <c r="I34" t="s">
        <v>40</v>
      </c>
      <c r="J34">
        <v>8</v>
      </c>
      <c r="N34">
        <v>127</v>
      </c>
      <c r="O34">
        <v>52</v>
      </c>
    </row>
    <row r="35" spans="1:17" x14ac:dyDescent="0.25">
      <c r="A35" t="s">
        <v>129</v>
      </c>
      <c r="B35">
        <v>4</v>
      </c>
      <c r="C35" t="s">
        <v>139</v>
      </c>
      <c r="D35">
        <v>0.27311430656601371</v>
      </c>
      <c r="E35">
        <v>11</v>
      </c>
      <c r="F35">
        <v>0.16</v>
      </c>
      <c r="G35" t="s">
        <v>2681</v>
      </c>
      <c r="H35" t="s">
        <v>140</v>
      </c>
      <c r="I35" t="s">
        <v>46</v>
      </c>
      <c r="J35" t="s">
        <v>99</v>
      </c>
      <c r="N35">
        <v>127</v>
      </c>
      <c r="O35">
        <v>52</v>
      </c>
    </row>
    <row r="36" spans="1:17" x14ac:dyDescent="0.25">
      <c r="A36" t="s">
        <v>129</v>
      </c>
      <c r="B36">
        <v>5</v>
      </c>
      <c r="C36" t="s">
        <v>142</v>
      </c>
      <c r="D36">
        <v>0.4873562010508577</v>
      </c>
      <c r="E36">
        <v>2</v>
      </c>
      <c r="F36">
        <v>0.39</v>
      </c>
      <c r="G36" t="s">
        <v>429</v>
      </c>
      <c r="H36" t="s">
        <v>39</v>
      </c>
      <c r="I36" t="s">
        <v>68</v>
      </c>
      <c r="J36">
        <v>4</v>
      </c>
      <c r="K36">
        <v>4</v>
      </c>
      <c r="L36">
        <v>8</v>
      </c>
      <c r="N36">
        <v>126</v>
      </c>
      <c r="O36">
        <v>51</v>
      </c>
    </row>
    <row r="37" spans="1:17" x14ac:dyDescent="0.25">
      <c r="A37" t="s">
        <v>129</v>
      </c>
      <c r="B37">
        <v>6</v>
      </c>
      <c r="C37" t="s">
        <v>145</v>
      </c>
      <c r="D37">
        <v>0.52842396313364048</v>
      </c>
      <c r="E37">
        <v>7</v>
      </c>
      <c r="F37">
        <v>0.21</v>
      </c>
      <c r="G37" t="s">
        <v>427</v>
      </c>
      <c r="H37" t="s">
        <v>146</v>
      </c>
      <c r="I37" t="s">
        <v>95</v>
      </c>
      <c r="J37">
        <v>3</v>
      </c>
      <c r="K37">
        <v>1</v>
      </c>
      <c r="L37">
        <v>4</v>
      </c>
      <c r="M37">
        <v>13</v>
      </c>
      <c r="N37">
        <v>123</v>
      </c>
      <c r="O37">
        <v>48</v>
      </c>
      <c r="P37">
        <v>1</v>
      </c>
      <c r="Q37">
        <v>9.58</v>
      </c>
    </row>
    <row r="38" spans="1:17" x14ac:dyDescent="0.25">
      <c r="A38" t="s">
        <v>129</v>
      </c>
      <c r="B38">
        <v>7</v>
      </c>
      <c r="C38" t="s">
        <v>148</v>
      </c>
      <c r="D38">
        <v>0.37186284086284083</v>
      </c>
      <c r="E38">
        <v>12</v>
      </c>
      <c r="F38">
        <v>0.09</v>
      </c>
      <c r="G38" t="s">
        <v>428</v>
      </c>
      <c r="H38" t="s">
        <v>120</v>
      </c>
      <c r="I38" t="s">
        <v>57</v>
      </c>
      <c r="J38">
        <v>2</v>
      </c>
      <c r="K38">
        <v>10</v>
      </c>
      <c r="L38">
        <v>12</v>
      </c>
      <c r="M38">
        <v>5</v>
      </c>
      <c r="N38">
        <v>123</v>
      </c>
      <c r="O38">
        <v>48</v>
      </c>
    </row>
    <row r="39" spans="1:17" x14ac:dyDescent="0.25">
      <c r="A39" t="s">
        <v>129</v>
      </c>
      <c r="B39">
        <v>8</v>
      </c>
      <c r="C39" t="s">
        <v>150</v>
      </c>
      <c r="D39">
        <v>0.27822107738652369</v>
      </c>
      <c r="E39">
        <v>8</v>
      </c>
      <c r="F39">
        <v>0.19</v>
      </c>
      <c r="G39" t="s">
        <v>427</v>
      </c>
      <c r="H39" t="s">
        <v>76</v>
      </c>
      <c r="I39" t="s">
        <v>27</v>
      </c>
      <c r="J39">
        <v>11</v>
      </c>
      <c r="K39">
        <v>14</v>
      </c>
      <c r="L39">
        <v>12</v>
      </c>
      <c r="N39">
        <v>121</v>
      </c>
      <c r="O39">
        <v>48</v>
      </c>
      <c r="P39">
        <v>1</v>
      </c>
      <c r="Q39">
        <v>12.15</v>
      </c>
    </row>
    <row r="40" spans="1:17" x14ac:dyDescent="0.25">
      <c r="A40" t="s">
        <v>129</v>
      </c>
      <c r="B40">
        <v>9</v>
      </c>
      <c r="C40" t="s">
        <v>154</v>
      </c>
      <c r="D40">
        <v>0.5948008972085097</v>
      </c>
      <c r="E40">
        <v>5</v>
      </c>
      <c r="F40">
        <v>0.34</v>
      </c>
      <c r="G40" t="s">
        <v>429</v>
      </c>
      <c r="H40" t="s">
        <v>26</v>
      </c>
      <c r="I40" t="s">
        <v>126</v>
      </c>
      <c r="J40">
        <v>2</v>
      </c>
      <c r="K40">
        <v>5</v>
      </c>
      <c r="L40">
        <v>7</v>
      </c>
      <c r="M40">
        <v>5</v>
      </c>
      <c r="N40">
        <v>121</v>
      </c>
      <c r="O40">
        <v>46</v>
      </c>
    </row>
    <row r="41" spans="1:17" x14ac:dyDescent="0.25">
      <c r="A41" t="s">
        <v>129</v>
      </c>
      <c r="B41">
        <v>10</v>
      </c>
      <c r="C41" t="s">
        <v>157</v>
      </c>
      <c r="D41">
        <v>0.58454403887569728</v>
      </c>
      <c r="E41">
        <v>3</v>
      </c>
      <c r="F41">
        <v>0.28000000000000003</v>
      </c>
      <c r="G41" t="s">
        <v>428</v>
      </c>
      <c r="H41" t="s">
        <v>61</v>
      </c>
      <c r="I41" t="s">
        <v>51</v>
      </c>
      <c r="J41">
        <v>5</v>
      </c>
      <c r="K41">
        <v>2</v>
      </c>
      <c r="L41">
        <v>2</v>
      </c>
      <c r="M41">
        <v>6</v>
      </c>
      <c r="N41">
        <v>120</v>
      </c>
      <c r="O41">
        <v>45</v>
      </c>
      <c r="P41">
        <v>1</v>
      </c>
      <c r="Q41">
        <v>9.86</v>
      </c>
    </row>
    <row r="42" spans="1:17" x14ac:dyDescent="0.25">
      <c r="A42" t="s">
        <v>129</v>
      </c>
      <c r="B42">
        <v>11</v>
      </c>
      <c r="C42" t="s">
        <v>160</v>
      </c>
      <c r="D42">
        <v>0.49780952380952381</v>
      </c>
      <c r="E42">
        <v>10</v>
      </c>
      <c r="F42">
        <v>0.16</v>
      </c>
      <c r="G42" t="s">
        <v>428</v>
      </c>
      <c r="H42" t="s">
        <v>56</v>
      </c>
      <c r="I42" t="s">
        <v>62</v>
      </c>
      <c r="J42">
        <v>7</v>
      </c>
      <c r="K42">
        <v>3</v>
      </c>
      <c r="L42">
        <v>2</v>
      </c>
      <c r="M42">
        <v>10</v>
      </c>
      <c r="N42">
        <v>119</v>
      </c>
      <c r="O42">
        <v>44</v>
      </c>
      <c r="P42">
        <v>1</v>
      </c>
      <c r="Q42">
        <v>10.210000000000001</v>
      </c>
    </row>
    <row r="43" spans="1:17" x14ac:dyDescent="0.25">
      <c r="A43" t="s">
        <v>129</v>
      </c>
      <c r="B43">
        <v>12</v>
      </c>
      <c r="C43" t="s">
        <v>164</v>
      </c>
      <c r="D43">
        <v>0.4417033492822966</v>
      </c>
      <c r="E43">
        <v>6</v>
      </c>
      <c r="F43">
        <v>0.26</v>
      </c>
      <c r="G43" t="s">
        <v>429</v>
      </c>
      <c r="H43" t="s">
        <v>45</v>
      </c>
      <c r="I43" t="s">
        <v>89</v>
      </c>
      <c r="J43">
        <v>7</v>
      </c>
      <c r="K43">
        <v>10</v>
      </c>
      <c r="L43">
        <v>7</v>
      </c>
      <c r="M43">
        <v>11</v>
      </c>
      <c r="N43">
        <v>118</v>
      </c>
      <c r="O43">
        <v>43</v>
      </c>
      <c r="P43">
        <v>1</v>
      </c>
      <c r="Q43">
        <v>10.69</v>
      </c>
    </row>
    <row r="45" spans="1:17" x14ac:dyDescent="0.25">
      <c r="A45" t="s">
        <v>167</v>
      </c>
      <c r="B45" t="s">
        <v>2032</v>
      </c>
      <c r="C45" t="s">
        <v>2033</v>
      </c>
    </row>
    <row r="46" spans="1:17" x14ac:dyDescent="0.25">
      <c r="A46" t="s">
        <v>167</v>
      </c>
      <c r="B46">
        <v>1</v>
      </c>
      <c r="C46" t="s">
        <v>168</v>
      </c>
      <c r="D46">
        <v>0.43183717357910906</v>
      </c>
      <c r="E46">
        <v>5</v>
      </c>
      <c r="F46">
        <v>0.19</v>
      </c>
      <c r="G46" t="s">
        <v>429</v>
      </c>
      <c r="H46" t="s">
        <v>56</v>
      </c>
      <c r="I46" t="s">
        <v>77</v>
      </c>
      <c r="J46">
        <v>1</v>
      </c>
      <c r="K46">
        <v>1</v>
      </c>
      <c r="L46">
        <v>6</v>
      </c>
      <c r="M46">
        <v>5</v>
      </c>
      <c r="N46">
        <v>135</v>
      </c>
      <c r="O46">
        <v>59</v>
      </c>
      <c r="P46">
        <v>1</v>
      </c>
      <c r="Q46">
        <v>49.04</v>
      </c>
    </row>
    <row r="47" spans="1:17" x14ac:dyDescent="0.25">
      <c r="A47" t="s">
        <v>167</v>
      </c>
      <c r="B47">
        <v>2</v>
      </c>
      <c r="C47" t="s">
        <v>171</v>
      </c>
      <c r="D47">
        <v>0.37177492877492879</v>
      </c>
      <c r="E47">
        <v>2</v>
      </c>
      <c r="F47">
        <v>0.27</v>
      </c>
      <c r="G47" t="s">
        <v>428</v>
      </c>
      <c r="H47" t="s">
        <v>61</v>
      </c>
      <c r="I47" t="s">
        <v>57</v>
      </c>
      <c r="J47">
        <v>8</v>
      </c>
      <c r="K47">
        <v>7</v>
      </c>
      <c r="L47">
        <v>3</v>
      </c>
      <c r="M47">
        <v>10</v>
      </c>
      <c r="N47">
        <v>134</v>
      </c>
      <c r="O47">
        <v>58</v>
      </c>
    </row>
    <row r="48" spans="1:17" x14ac:dyDescent="0.25">
      <c r="A48" t="s">
        <v>167</v>
      </c>
      <c r="B48">
        <v>3</v>
      </c>
      <c r="C48" t="s">
        <v>173</v>
      </c>
      <c r="D48">
        <v>0.34940579389650595</v>
      </c>
      <c r="E48">
        <v>8</v>
      </c>
      <c r="F48">
        <v>0.2</v>
      </c>
      <c r="G48" t="s">
        <v>428</v>
      </c>
      <c r="H48" t="s">
        <v>33</v>
      </c>
      <c r="I48" t="s">
        <v>89</v>
      </c>
      <c r="J48">
        <v>6</v>
      </c>
      <c r="K48">
        <v>13</v>
      </c>
      <c r="L48">
        <v>9</v>
      </c>
      <c r="M48">
        <v>3</v>
      </c>
      <c r="N48">
        <v>134</v>
      </c>
      <c r="O48">
        <v>58</v>
      </c>
      <c r="P48">
        <v>1</v>
      </c>
      <c r="Q48">
        <v>48.33</v>
      </c>
    </row>
    <row r="49" spans="1:17" x14ac:dyDescent="0.25">
      <c r="A49" t="s">
        <v>167</v>
      </c>
      <c r="B49">
        <v>4</v>
      </c>
      <c r="C49" t="s">
        <v>177</v>
      </c>
      <c r="D49">
        <v>0.2954060846560847</v>
      </c>
      <c r="E49">
        <v>12</v>
      </c>
      <c r="F49">
        <v>0.13</v>
      </c>
      <c r="G49" t="s">
        <v>429</v>
      </c>
      <c r="H49" t="s">
        <v>50</v>
      </c>
      <c r="I49" t="s">
        <v>116</v>
      </c>
      <c r="J49">
        <v>7</v>
      </c>
      <c r="K49">
        <v>6</v>
      </c>
      <c r="L49">
        <v>2</v>
      </c>
      <c r="M49">
        <v>11</v>
      </c>
      <c r="N49">
        <v>134</v>
      </c>
      <c r="O49">
        <v>58</v>
      </c>
      <c r="P49">
        <v>1</v>
      </c>
      <c r="Q49">
        <v>49.13</v>
      </c>
    </row>
    <row r="50" spans="1:17" x14ac:dyDescent="0.25">
      <c r="A50" t="s">
        <v>167</v>
      </c>
      <c r="B50">
        <v>5</v>
      </c>
      <c r="C50" t="s">
        <v>180</v>
      </c>
      <c r="D50">
        <v>0.41780198897476384</v>
      </c>
      <c r="E50">
        <v>10</v>
      </c>
      <c r="F50">
        <v>0.24</v>
      </c>
      <c r="G50" t="s">
        <v>427</v>
      </c>
      <c r="H50" t="s">
        <v>12</v>
      </c>
      <c r="I50" t="s">
        <v>181</v>
      </c>
      <c r="J50">
        <v>11</v>
      </c>
      <c r="K50">
        <v>4</v>
      </c>
      <c r="L50">
        <v>9</v>
      </c>
      <c r="M50">
        <v>7</v>
      </c>
      <c r="N50">
        <v>133</v>
      </c>
      <c r="O50">
        <v>57</v>
      </c>
      <c r="P50">
        <v>1</v>
      </c>
      <c r="Q50">
        <v>49.36</v>
      </c>
    </row>
    <row r="51" spans="1:17" x14ac:dyDescent="0.25">
      <c r="A51" t="s">
        <v>167</v>
      </c>
      <c r="B51">
        <v>6</v>
      </c>
      <c r="C51" t="s">
        <v>184</v>
      </c>
      <c r="D51">
        <v>0.43364159025096527</v>
      </c>
      <c r="E51">
        <v>4</v>
      </c>
      <c r="F51">
        <v>0.27</v>
      </c>
      <c r="G51" t="s">
        <v>430</v>
      </c>
      <c r="H51" t="s">
        <v>67</v>
      </c>
      <c r="I51" t="s">
        <v>72</v>
      </c>
      <c r="J51">
        <v>6</v>
      </c>
      <c r="K51">
        <v>5</v>
      </c>
      <c r="L51">
        <v>7</v>
      </c>
      <c r="M51">
        <v>8</v>
      </c>
      <c r="N51">
        <v>124</v>
      </c>
      <c r="O51">
        <v>50</v>
      </c>
    </row>
    <row r="52" spans="1:17" x14ac:dyDescent="0.25">
      <c r="A52" t="s">
        <v>167</v>
      </c>
      <c r="B52">
        <v>7</v>
      </c>
      <c r="C52" t="s">
        <v>187</v>
      </c>
      <c r="D52">
        <v>0.48443274466422015</v>
      </c>
      <c r="E52">
        <v>6</v>
      </c>
      <c r="F52">
        <v>0.27</v>
      </c>
      <c r="G52" t="s">
        <v>428</v>
      </c>
      <c r="H52" t="s">
        <v>76</v>
      </c>
      <c r="I52" t="s">
        <v>188</v>
      </c>
      <c r="J52">
        <v>8</v>
      </c>
      <c r="K52">
        <v>3</v>
      </c>
      <c r="L52">
        <v>6</v>
      </c>
      <c r="M52">
        <v>5</v>
      </c>
      <c r="N52">
        <v>123</v>
      </c>
      <c r="O52">
        <v>49</v>
      </c>
      <c r="P52">
        <v>1</v>
      </c>
      <c r="Q52">
        <v>56.26</v>
      </c>
    </row>
    <row r="53" spans="1:17" x14ac:dyDescent="0.25">
      <c r="A53" t="s">
        <v>167</v>
      </c>
      <c r="B53">
        <v>8</v>
      </c>
      <c r="C53" t="s">
        <v>191</v>
      </c>
      <c r="D53">
        <v>0.4143718912666281</v>
      </c>
      <c r="E53">
        <v>9</v>
      </c>
      <c r="F53">
        <v>0.24</v>
      </c>
      <c r="G53" t="s">
        <v>428</v>
      </c>
      <c r="H53" t="s">
        <v>120</v>
      </c>
      <c r="I53" t="s">
        <v>131</v>
      </c>
      <c r="J53">
        <v>8</v>
      </c>
      <c r="K53">
        <v>7</v>
      </c>
      <c r="L53">
        <v>10</v>
      </c>
      <c r="M53">
        <v>7</v>
      </c>
      <c r="N53">
        <v>124</v>
      </c>
      <c r="O53">
        <v>48</v>
      </c>
      <c r="P53">
        <v>1</v>
      </c>
      <c r="Q53">
        <v>49.66</v>
      </c>
    </row>
    <row r="54" spans="1:17" x14ac:dyDescent="0.25">
      <c r="A54" t="s">
        <v>167</v>
      </c>
      <c r="B54">
        <v>9</v>
      </c>
      <c r="C54" t="s">
        <v>194</v>
      </c>
      <c r="D54">
        <v>0.42092032141323688</v>
      </c>
      <c r="E54">
        <v>3</v>
      </c>
      <c r="F54">
        <v>0.27</v>
      </c>
      <c r="G54" t="s">
        <v>430</v>
      </c>
      <c r="H54" t="s">
        <v>26</v>
      </c>
      <c r="I54" t="s">
        <v>103</v>
      </c>
      <c r="J54">
        <v>11</v>
      </c>
      <c r="K54">
        <v>9</v>
      </c>
      <c r="L54">
        <v>9</v>
      </c>
      <c r="M54">
        <v>11</v>
      </c>
      <c r="N54">
        <v>122</v>
      </c>
      <c r="O54">
        <v>46</v>
      </c>
    </row>
    <row r="55" spans="1:17" x14ac:dyDescent="0.25">
      <c r="A55" t="s">
        <v>167</v>
      </c>
      <c r="B55">
        <v>10</v>
      </c>
      <c r="C55" t="s">
        <v>196</v>
      </c>
      <c r="D55">
        <v>0.47238307665073465</v>
      </c>
      <c r="E55">
        <v>7</v>
      </c>
      <c r="F55">
        <v>0.32</v>
      </c>
      <c r="G55" t="s">
        <v>427</v>
      </c>
      <c r="H55" t="s">
        <v>19</v>
      </c>
      <c r="I55" t="s">
        <v>46</v>
      </c>
      <c r="J55">
        <v>5</v>
      </c>
      <c r="K55">
        <v>14</v>
      </c>
      <c r="L55">
        <v>5</v>
      </c>
      <c r="M55">
        <v>14</v>
      </c>
      <c r="N55">
        <v>117</v>
      </c>
      <c r="O55">
        <v>46</v>
      </c>
    </row>
    <row r="56" spans="1:17" x14ac:dyDescent="0.25">
      <c r="A56" t="s">
        <v>167</v>
      </c>
      <c r="B56">
        <v>11</v>
      </c>
      <c r="C56" t="s">
        <v>198</v>
      </c>
      <c r="D56">
        <v>0.5665346662366979</v>
      </c>
      <c r="E56">
        <v>11</v>
      </c>
      <c r="F56">
        <v>0.16</v>
      </c>
      <c r="G56" t="s">
        <v>428</v>
      </c>
      <c r="H56" t="s">
        <v>146</v>
      </c>
      <c r="I56" t="s">
        <v>27</v>
      </c>
      <c r="J56">
        <v>3</v>
      </c>
      <c r="K56">
        <v>3</v>
      </c>
      <c r="L56">
        <v>4</v>
      </c>
      <c r="M56">
        <v>6</v>
      </c>
      <c r="N56">
        <v>119</v>
      </c>
      <c r="O56">
        <v>43</v>
      </c>
    </row>
    <row r="57" spans="1:17" x14ac:dyDescent="0.25">
      <c r="A57" t="s">
        <v>167</v>
      </c>
      <c r="B57">
        <v>12</v>
      </c>
      <c r="C57" t="s">
        <v>200</v>
      </c>
      <c r="D57">
        <v>0.64880313536328016</v>
      </c>
      <c r="E57">
        <v>1</v>
      </c>
      <c r="F57">
        <v>0.5</v>
      </c>
      <c r="G57" t="s">
        <v>430</v>
      </c>
      <c r="H57" t="s">
        <v>201</v>
      </c>
      <c r="I57" t="s">
        <v>95</v>
      </c>
      <c r="J57">
        <v>4</v>
      </c>
      <c r="K57">
        <v>6</v>
      </c>
      <c r="L57">
        <v>7</v>
      </c>
      <c r="M57">
        <v>11</v>
      </c>
      <c r="N57">
        <v>116</v>
      </c>
      <c r="O57">
        <v>40</v>
      </c>
    </row>
    <row r="59" spans="1:17" x14ac:dyDescent="0.25">
      <c r="A59" t="s">
        <v>203</v>
      </c>
      <c r="B59" t="s">
        <v>2032</v>
      </c>
      <c r="C59" t="s">
        <v>2030</v>
      </c>
    </row>
    <row r="60" spans="1:17" x14ac:dyDescent="0.25">
      <c r="A60" t="s">
        <v>203</v>
      </c>
      <c r="B60">
        <v>1</v>
      </c>
      <c r="C60" t="s">
        <v>204</v>
      </c>
      <c r="D60">
        <v>0.25788614800759013</v>
      </c>
      <c r="E60">
        <v>10</v>
      </c>
      <c r="F60">
        <v>0.16</v>
      </c>
      <c r="G60" t="s">
        <v>427</v>
      </c>
      <c r="H60" t="s">
        <v>33</v>
      </c>
      <c r="I60" t="s">
        <v>95</v>
      </c>
      <c r="J60">
        <v>13</v>
      </c>
      <c r="K60">
        <v>1</v>
      </c>
      <c r="N60">
        <v>135</v>
      </c>
      <c r="O60">
        <v>59</v>
      </c>
    </row>
    <row r="61" spans="1:17" x14ac:dyDescent="0.25">
      <c r="A61" t="s">
        <v>203</v>
      </c>
      <c r="B61">
        <v>2</v>
      </c>
      <c r="C61" t="s">
        <v>206</v>
      </c>
      <c r="D61">
        <v>0.33144215291750512</v>
      </c>
      <c r="E61">
        <v>6</v>
      </c>
      <c r="F61">
        <v>0.26</v>
      </c>
      <c r="G61" t="s">
        <v>428</v>
      </c>
      <c r="H61" t="s">
        <v>50</v>
      </c>
      <c r="I61" t="s">
        <v>34</v>
      </c>
      <c r="J61">
        <v>3</v>
      </c>
      <c r="K61">
        <v>8</v>
      </c>
      <c r="L61">
        <v>8</v>
      </c>
      <c r="M61">
        <v>8</v>
      </c>
      <c r="N61">
        <v>133</v>
      </c>
      <c r="O61">
        <v>57</v>
      </c>
      <c r="P61">
        <v>1</v>
      </c>
      <c r="Q61">
        <v>9.6199999999999992</v>
      </c>
    </row>
    <row r="62" spans="1:17" x14ac:dyDescent="0.25">
      <c r="A62" t="s">
        <v>203</v>
      </c>
      <c r="B62">
        <v>3</v>
      </c>
      <c r="C62" t="s">
        <v>210</v>
      </c>
      <c r="D62">
        <v>0.46349174998466536</v>
      </c>
      <c r="E62">
        <v>3</v>
      </c>
      <c r="F62">
        <v>0.28000000000000003</v>
      </c>
      <c r="G62" t="s">
        <v>430</v>
      </c>
      <c r="H62" t="s">
        <v>26</v>
      </c>
      <c r="I62" t="s">
        <v>103</v>
      </c>
      <c r="J62">
        <v>6</v>
      </c>
      <c r="K62">
        <v>6</v>
      </c>
      <c r="L62">
        <v>4</v>
      </c>
      <c r="M62">
        <v>6</v>
      </c>
      <c r="N62">
        <v>131</v>
      </c>
      <c r="O62">
        <v>55</v>
      </c>
    </row>
    <row r="63" spans="1:17" x14ac:dyDescent="0.25">
      <c r="A63" t="s">
        <v>203</v>
      </c>
      <c r="B63">
        <v>4</v>
      </c>
      <c r="C63" t="s">
        <v>213</v>
      </c>
      <c r="D63">
        <v>0.56339318083728962</v>
      </c>
      <c r="E63">
        <v>2</v>
      </c>
      <c r="F63">
        <v>0.39</v>
      </c>
      <c r="G63" t="s">
        <v>430</v>
      </c>
      <c r="H63" t="s">
        <v>146</v>
      </c>
      <c r="I63" t="s">
        <v>126</v>
      </c>
      <c r="J63">
        <v>2</v>
      </c>
      <c r="K63">
        <v>2</v>
      </c>
      <c r="L63">
        <v>4</v>
      </c>
      <c r="M63">
        <v>7</v>
      </c>
      <c r="N63">
        <v>131</v>
      </c>
      <c r="O63">
        <v>55</v>
      </c>
      <c r="P63">
        <v>1</v>
      </c>
      <c r="Q63">
        <v>9.6999999999999993</v>
      </c>
    </row>
    <row r="64" spans="1:17" x14ac:dyDescent="0.25">
      <c r="A64" t="s">
        <v>203</v>
      </c>
      <c r="B64">
        <v>5</v>
      </c>
      <c r="C64" t="s">
        <v>216</v>
      </c>
      <c r="D64">
        <v>0.13032844932844942</v>
      </c>
      <c r="E64">
        <v>12</v>
      </c>
      <c r="F64">
        <v>0.09</v>
      </c>
      <c r="G64" t="s">
        <v>430</v>
      </c>
      <c r="H64" t="s">
        <v>120</v>
      </c>
      <c r="I64" t="s">
        <v>40</v>
      </c>
      <c r="J64">
        <v>12</v>
      </c>
      <c r="N64">
        <v>128</v>
      </c>
      <c r="O64">
        <v>52</v>
      </c>
    </row>
    <row r="65" spans="1:17" x14ac:dyDescent="0.25">
      <c r="A65" t="s">
        <v>203</v>
      </c>
      <c r="B65">
        <v>6</v>
      </c>
      <c r="C65" t="s">
        <v>219</v>
      </c>
      <c r="D65">
        <v>0.47618956679894181</v>
      </c>
      <c r="E65">
        <v>7</v>
      </c>
      <c r="F65">
        <v>0.21</v>
      </c>
      <c r="G65" t="s">
        <v>428</v>
      </c>
      <c r="H65" t="s">
        <v>67</v>
      </c>
      <c r="I65" t="s">
        <v>116</v>
      </c>
      <c r="J65">
        <v>6</v>
      </c>
      <c r="K65">
        <v>1</v>
      </c>
      <c r="L65">
        <v>3</v>
      </c>
      <c r="M65">
        <v>8</v>
      </c>
      <c r="N65">
        <v>125</v>
      </c>
      <c r="O65">
        <v>51</v>
      </c>
      <c r="P65">
        <v>1</v>
      </c>
      <c r="Q65">
        <v>10.119999999999999</v>
      </c>
    </row>
    <row r="66" spans="1:17" x14ac:dyDescent="0.25">
      <c r="A66" t="s">
        <v>203</v>
      </c>
      <c r="B66">
        <v>7</v>
      </c>
      <c r="C66" t="s">
        <v>222</v>
      </c>
      <c r="D66">
        <v>0.65008422233594476</v>
      </c>
      <c r="E66">
        <v>4</v>
      </c>
      <c r="F66">
        <v>0.36</v>
      </c>
      <c r="G66" t="s">
        <v>427</v>
      </c>
      <c r="H66" t="s">
        <v>12</v>
      </c>
      <c r="I66" t="s">
        <v>89</v>
      </c>
      <c r="J66">
        <v>3</v>
      </c>
      <c r="K66">
        <v>5</v>
      </c>
      <c r="L66">
        <v>4</v>
      </c>
      <c r="M66">
        <v>4</v>
      </c>
      <c r="N66">
        <v>126</v>
      </c>
      <c r="O66">
        <v>50</v>
      </c>
      <c r="P66">
        <v>1</v>
      </c>
      <c r="Q66">
        <v>10.4</v>
      </c>
    </row>
    <row r="67" spans="1:17" x14ac:dyDescent="0.25">
      <c r="A67" t="s">
        <v>203</v>
      </c>
      <c r="B67">
        <v>8</v>
      </c>
      <c r="C67" t="s">
        <v>225</v>
      </c>
      <c r="D67">
        <v>0.45043274466422017</v>
      </c>
      <c r="E67">
        <v>11</v>
      </c>
      <c r="F67">
        <v>0.16</v>
      </c>
      <c r="G67" t="s">
        <v>429</v>
      </c>
      <c r="H67" t="s">
        <v>76</v>
      </c>
      <c r="I67" t="s">
        <v>188</v>
      </c>
      <c r="J67">
        <v>11</v>
      </c>
      <c r="K67">
        <v>3</v>
      </c>
      <c r="L67">
        <v>1</v>
      </c>
      <c r="M67">
        <v>7</v>
      </c>
      <c r="N67">
        <v>122</v>
      </c>
      <c r="O67">
        <v>48</v>
      </c>
      <c r="P67">
        <v>1</v>
      </c>
      <c r="Q67">
        <v>10.06</v>
      </c>
    </row>
    <row r="68" spans="1:17" x14ac:dyDescent="0.25">
      <c r="A68" t="s">
        <v>203</v>
      </c>
      <c r="B68">
        <v>9</v>
      </c>
      <c r="C68" t="s">
        <v>229</v>
      </c>
      <c r="D68">
        <v>0.36206064306064301</v>
      </c>
      <c r="E68">
        <v>9</v>
      </c>
      <c r="F68">
        <v>0.26</v>
      </c>
      <c r="G68" t="s">
        <v>428</v>
      </c>
      <c r="H68" t="s">
        <v>61</v>
      </c>
      <c r="I68" t="s">
        <v>57</v>
      </c>
      <c r="J68">
        <v>11</v>
      </c>
      <c r="K68">
        <v>11</v>
      </c>
      <c r="L68">
        <v>12</v>
      </c>
      <c r="M68">
        <v>13</v>
      </c>
      <c r="N68">
        <v>121</v>
      </c>
      <c r="O68">
        <v>45</v>
      </c>
      <c r="P68">
        <v>1</v>
      </c>
      <c r="Q68">
        <v>11.29</v>
      </c>
    </row>
    <row r="69" spans="1:17" x14ac:dyDescent="0.25">
      <c r="A69" t="s">
        <v>203</v>
      </c>
      <c r="B69">
        <v>10</v>
      </c>
      <c r="C69" t="s">
        <v>232</v>
      </c>
      <c r="D69">
        <v>0.59228762861928685</v>
      </c>
      <c r="E69">
        <v>1</v>
      </c>
      <c r="F69">
        <v>0.35</v>
      </c>
      <c r="G69" t="s">
        <v>428</v>
      </c>
      <c r="H69" t="s">
        <v>56</v>
      </c>
      <c r="I69" t="s">
        <v>51</v>
      </c>
      <c r="J69">
        <v>6</v>
      </c>
      <c r="K69">
        <v>8</v>
      </c>
      <c r="L69">
        <v>1</v>
      </c>
      <c r="M69">
        <v>2</v>
      </c>
      <c r="N69">
        <v>121</v>
      </c>
      <c r="O69">
        <v>45</v>
      </c>
      <c r="P69">
        <v>1</v>
      </c>
      <c r="Q69">
        <v>9.7799999999999994</v>
      </c>
    </row>
    <row r="70" spans="1:17" x14ac:dyDescent="0.25">
      <c r="A70" t="s">
        <v>203</v>
      </c>
      <c r="B70">
        <v>11</v>
      </c>
      <c r="C70" t="s">
        <v>235</v>
      </c>
      <c r="D70">
        <v>0.42175483360530092</v>
      </c>
      <c r="E70">
        <v>8</v>
      </c>
      <c r="F70">
        <v>0.19</v>
      </c>
      <c r="G70" t="s">
        <v>428</v>
      </c>
      <c r="H70" t="s">
        <v>201</v>
      </c>
      <c r="I70" t="s">
        <v>181</v>
      </c>
      <c r="J70">
        <v>8</v>
      </c>
      <c r="K70">
        <v>10</v>
      </c>
      <c r="L70">
        <v>10</v>
      </c>
      <c r="M70">
        <v>6</v>
      </c>
      <c r="N70">
        <v>120</v>
      </c>
      <c r="O70">
        <v>44</v>
      </c>
      <c r="P70">
        <v>1</v>
      </c>
      <c r="Q70">
        <v>9.91</v>
      </c>
    </row>
    <row r="71" spans="1:17" x14ac:dyDescent="0.25">
      <c r="A71" t="s">
        <v>203</v>
      </c>
      <c r="B71">
        <v>12</v>
      </c>
      <c r="C71" t="s">
        <v>239</v>
      </c>
      <c r="D71">
        <v>0.6103397866074447</v>
      </c>
      <c r="E71">
        <v>5</v>
      </c>
      <c r="F71">
        <v>0.34</v>
      </c>
      <c r="G71" t="s">
        <v>428</v>
      </c>
      <c r="H71" t="s">
        <v>39</v>
      </c>
      <c r="I71" t="s">
        <v>46</v>
      </c>
      <c r="J71">
        <v>3</v>
      </c>
      <c r="K71">
        <v>3</v>
      </c>
      <c r="L71">
        <v>1</v>
      </c>
      <c r="M71">
        <v>12</v>
      </c>
      <c r="N71">
        <v>118</v>
      </c>
      <c r="O71">
        <v>42</v>
      </c>
    </row>
    <row r="73" spans="1:17" x14ac:dyDescent="0.25">
      <c r="A73" t="s">
        <v>241</v>
      </c>
      <c r="B73" t="s">
        <v>2032</v>
      </c>
      <c r="C73" t="s">
        <v>2034</v>
      </c>
    </row>
    <row r="74" spans="1:17" x14ac:dyDescent="0.25">
      <c r="A74" t="s">
        <v>241</v>
      </c>
      <c r="B74">
        <v>1</v>
      </c>
      <c r="C74" t="s">
        <v>242</v>
      </c>
      <c r="D74">
        <v>0.42871315012491484</v>
      </c>
      <c r="E74">
        <v>8</v>
      </c>
      <c r="F74">
        <v>0.21</v>
      </c>
      <c r="G74" t="s">
        <v>430</v>
      </c>
      <c r="H74" t="s">
        <v>33</v>
      </c>
      <c r="I74" t="s">
        <v>72</v>
      </c>
      <c r="J74">
        <v>1</v>
      </c>
      <c r="K74">
        <v>4</v>
      </c>
      <c r="L74">
        <v>3</v>
      </c>
      <c r="M74">
        <v>9</v>
      </c>
      <c r="N74">
        <v>134</v>
      </c>
      <c r="O74">
        <v>59</v>
      </c>
    </row>
    <row r="75" spans="1:17" x14ac:dyDescent="0.25">
      <c r="A75" t="s">
        <v>241</v>
      </c>
      <c r="B75">
        <v>2</v>
      </c>
      <c r="C75" t="s">
        <v>244</v>
      </c>
      <c r="D75">
        <v>0.42300417323564876</v>
      </c>
      <c r="E75">
        <v>7</v>
      </c>
      <c r="F75">
        <v>0.27</v>
      </c>
      <c r="G75" t="s">
        <v>430</v>
      </c>
      <c r="H75" t="s">
        <v>76</v>
      </c>
      <c r="I75" t="s">
        <v>188</v>
      </c>
      <c r="J75">
        <v>8</v>
      </c>
      <c r="K75">
        <v>8</v>
      </c>
      <c r="L75">
        <v>1</v>
      </c>
      <c r="M75">
        <v>1</v>
      </c>
      <c r="N75">
        <v>132</v>
      </c>
      <c r="O75">
        <v>59</v>
      </c>
      <c r="P75">
        <v>1</v>
      </c>
      <c r="Q75">
        <v>39.4</v>
      </c>
    </row>
    <row r="76" spans="1:17" x14ac:dyDescent="0.25">
      <c r="A76" t="s">
        <v>241</v>
      </c>
      <c r="B76">
        <v>3</v>
      </c>
      <c r="C76" t="s">
        <v>247</v>
      </c>
      <c r="D76">
        <v>0.51642103659381144</v>
      </c>
      <c r="E76">
        <v>1</v>
      </c>
      <c r="F76">
        <v>0.43</v>
      </c>
      <c r="G76" t="s">
        <v>429</v>
      </c>
      <c r="H76" t="s">
        <v>12</v>
      </c>
      <c r="I76" t="s">
        <v>57</v>
      </c>
      <c r="J76">
        <v>9</v>
      </c>
      <c r="K76">
        <v>10</v>
      </c>
      <c r="L76">
        <v>5</v>
      </c>
      <c r="M76">
        <v>5</v>
      </c>
      <c r="N76">
        <v>133</v>
      </c>
      <c r="O76">
        <v>58</v>
      </c>
      <c r="P76">
        <v>1</v>
      </c>
      <c r="Q76">
        <v>39</v>
      </c>
    </row>
    <row r="77" spans="1:17" x14ac:dyDescent="0.25">
      <c r="A77" t="s">
        <v>241</v>
      </c>
      <c r="B77">
        <v>4</v>
      </c>
      <c r="C77" t="s">
        <v>251</v>
      </c>
      <c r="D77">
        <v>0.32872739899505704</v>
      </c>
      <c r="E77">
        <v>10</v>
      </c>
      <c r="F77">
        <v>0.18</v>
      </c>
      <c r="G77" t="s">
        <v>428</v>
      </c>
      <c r="H77" t="s">
        <v>120</v>
      </c>
      <c r="I77" t="s">
        <v>46</v>
      </c>
      <c r="J77">
        <v>6</v>
      </c>
      <c r="K77">
        <v>7</v>
      </c>
      <c r="L77">
        <v>11</v>
      </c>
      <c r="M77">
        <v>1</v>
      </c>
      <c r="N77">
        <v>133</v>
      </c>
      <c r="O77">
        <v>58</v>
      </c>
    </row>
    <row r="78" spans="1:17" x14ac:dyDescent="0.25">
      <c r="A78" t="s">
        <v>241</v>
      </c>
      <c r="B78">
        <v>5</v>
      </c>
      <c r="C78" t="s">
        <v>253</v>
      </c>
      <c r="D78">
        <v>0.53909062980030731</v>
      </c>
      <c r="E78">
        <v>5</v>
      </c>
      <c r="F78">
        <v>0.32</v>
      </c>
      <c r="G78" t="s">
        <v>429</v>
      </c>
      <c r="H78" t="s">
        <v>19</v>
      </c>
      <c r="I78" t="s">
        <v>95</v>
      </c>
      <c r="J78">
        <v>5</v>
      </c>
      <c r="K78">
        <v>5</v>
      </c>
      <c r="L78">
        <v>2</v>
      </c>
      <c r="M78">
        <v>4</v>
      </c>
      <c r="N78">
        <v>128</v>
      </c>
      <c r="O78">
        <v>58</v>
      </c>
      <c r="P78">
        <v>1</v>
      </c>
      <c r="Q78">
        <v>39.42</v>
      </c>
    </row>
    <row r="79" spans="1:17" x14ac:dyDescent="0.25">
      <c r="A79" t="s">
        <v>241</v>
      </c>
      <c r="B79">
        <v>6</v>
      </c>
      <c r="C79" t="s">
        <v>256</v>
      </c>
      <c r="D79">
        <v>0.29731746031746031</v>
      </c>
      <c r="E79">
        <v>4</v>
      </c>
      <c r="F79">
        <v>0.33</v>
      </c>
      <c r="G79" t="s">
        <v>429</v>
      </c>
      <c r="H79" t="s">
        <v>146</v>
      </c>
      <c r="I79" t="s">
        <v>40</v>
      </c>
      <c r="J79">
        <v>11</v>
      </c>
      <c r="K79">
        <v>10</v>
      </c>
      <c r="L79">
        <v>12</v>
      </c>
      <c r="M79">
        <v>11</v>
      </c>
      <c r="N79">
        <v>132</v>
      </c>
      <c r="O79">
        <v>57</v>
      </c>
      <c r="P79">
        <v>1</v>
      </c>
      <c r="Q79">
        <v>39.97</v>
      </c>
    </row>
    <row r="80" spans="1:17" x14ac:dyDescent="0.25">
      <c r="A80" t="s">
        <v>241</v>
      </c>
      <c r="B80">
        <v>7</v>
      </c>
      <c r="C80" t="s">
        <v>259</v>
      </c>
      <c r="D80">
        <v>0.41465125455281276</v>
      </c>
      <c r="E80">
        <v>9</v>
      </c>
      <c r="F80">
        <v>0.18</v>
      </c>
      <c r="G80" t="s">
        <v>427</v>
      </c>
      <c r="H80" t="s">
        <v>50</v>
      </c>
      <c r="I80" t="s">
        <v>13</v>
      </c>
      <c r="J80">
        <v>10</v>
      </c>
      <c r="K80">
        <v>3</v>
      </c>
      <c r="L80">
        <v>8</v>
      </c>
      <c r="M80">
        <v>2</v>
      </c>
      <c r="N80">
        <v>127</v>
      </c>
      <c r="O80">
        <v>52</v>
      </c>
      <c r="P80">
        <v>1</v>
      </c>
      <c r="Q80">
        <v>39.74</v>
      </c>
    </row>
    <row r="81" spans="1:17" x14ac:dyDescent="0.25">
      <c r="A81" t="s">
        <v>241</v>
      </c>
      <c r="B81">
        <v>8</v>
      </c>
      <c r="C81" t="s">
        <v>262</v>
      </c>
      <c r="D81">
        <v>0.44141939315708001</v>
      </c>
      <c r="E81">
        <v>12</v>
      </c>
      <c r="F81">
        <v>0.21</v>
      </c>
      <c r="G81" t="s">
        <v>429</v>
      </c>
      <c r="H81" t="s">
        <v>71</v>
      </c>
      <c r="I81" t="s">
        <v>126</v>
      </c>
      <c r="J81">
        <v>6</v>
      </c>
      <c r="K81">
        <v>5</v>
      </c>
      <c r="L81">
        <v>8</v>
      </c>
      <c r="M81">
        <v>7</v>
      </c>
      <c r="N81">
        <v>127</v>
      </c>
      <c r="O81">
        <v>52</v>
      </c>
      <c r="P81">
        <v>1</v>
      </c>
      <c r="Q81">
        <v>39.200000000000003</v>
      </c>
    </row>
    <row r="82" spans="1:17" x14ac:dyDescent="0.25">
      <c r="A82" t="s">
        <v>241</v>
      </c>
      <c r="B82">
        <v>9</v>
      </c>
      <c r="C82" t="s">
        <v>265</v>
      </c>
      <c r="D82">
        <v>0.51118170426065168</v>
      </c>
      <c r="E82">
        <v>2</v>
      </c>
      <c r="F82">
        <v>0.34</v>
      </c>
      <c r="G82" t="s">
        <v>430</v>
      </c>
      <c r="H82" t="s">
        <v>56</v>
      </c>
      <c r="I82" t="s">
        <v>89</v>
      </c>
      <c r="J82">
        <v>1</v>
      </c>
      <c r="K82">
        <v>3</v>
      </c>
      <c r="L82">
        <v>8</v>
      </c>
      <c r="M82">
        <v>12</v>
      </c>
      <c r="N82">
        <v>126</v>
      </c>
      <c r="O82">
        <v>51</v>
      </c>
      <c r="P82">
        <v>1</v>
      </c>
      <c r="Q82">
        <v>39.35</v>
      </c>
    </row>
    <row r="83" spans="1:17" x14ac:dyDescent="0.25">
      <c r="A83" t="s">
        <v>241</v>
      </c>
      <c r="B83">
        <v>10</v>
      </c>
      <c r="C83" t="s">
        <v>268</v>
      </c>
      <c r="D83">
        <v>0.48605194805194812</v>
      </c>
      <c r="E83">
        <v>6</v>
      </c>
      <c r="F83">
        <v>0.22</v>
      </c>
      <c r="G83" t="s">
        <v>430</v>
      </c>
      <c r="H83" t="s">
        <v>39</v>
      </c>
      <c r="I83" t="s">
        <v>62</v>
      </c>
      <c r="J83">
        <v>2</v>
      </c>
      <c r="K83">
        <v>5</v>
      </c>
      <c r="L83">
        <v>9</v>
      </c>
      <c r="M83">
        <v>4</v>
      </c>
      <c r="N83">
        <v>123</v>
      </c>
      <c r="O83">
        <v>48</v>
      </c>
      <c r="P83">
        <v>1</v>
      </c>
      <c r="Q83">
        <v>39.9</v>
      </c>
    </row>
    <row r="84" spans="1:17" x14ac:dyDescent="0.25">
      <c r="A84" t="s">
        <v>241</v>
      </c>
      <c r="B84">
        <v>11</v>
      </c>
      <c r="C84" t="s">
        <v>271</v>
      </c>
      <c r="D84">
        <v>0.56732951555486777</v>
      </c>
      <c r="E84">
        <v>11</v>
      </c>
      <c r="F84">
        <v>0.14000000000000001</v>
      </c>
      <c r="G84" t="s">
        <v>430</v>
      </c>
      <c r="H84" t="s">
        <v>61</v>
      </c>
      <c r="I84" t="s">
        <v>34</v>
      </c>
      <c r="J84">
        <v>2</v>
      </c>
      <c r="K84">
        <v>1</v>
      </c>
      <c r="L84">
        <v>8</v>
      </c>
      <c r="M84">
        <v>4</v>
      </c>
      <c r="N84">
        <v>116</v>
      </c>
      <c r="O84">
        <v>41</v>
      </c>
      <c r="P84">
        <v>1</v>
      </c>
      <c r="Q84">
        <v>39.47</v>
      </c>
    </row>
    <row r="85" spans="1:17" x14ac:dyDescent="0.25">
      <c r="A85" t="s">
        <v>241</v>
      </c>
      <c r="B85">
        <v>12</v>
      </c>
      <c r="C85" t="s">
        <v>274</v>
      </c>
      <c r="D85">
        <v>0.54994238260791795</v>
      </c>
      <c r="E85">
        <v>3</v>
      </c>
      <c r="F85">
        <v>0.28999999999999998</v>
      </c>
      <c r="G85" t="s">
        <v>427</v>
      </c>
      <c r="H85" t="s">
        <v>26</v>
      </c>
      <c r="I85" t="s">
        <v>27</v>
      </c>
      <c r="J85">
        <v>3</v>
      </c>
      <c r="K85">
        <v>4</v>
      </c>
      <c r="L85">
        <v>11</v>
      </c>
      <c r="M85">
        <v>9</v>
      </c>
      <c r="N85">
        <v>116</v>
      </c>
      <c r="O85">
        <v>41</v>
      </c>
      <c r="P85">
        <v>1</v>
      </c>
      <c r="Q85">
        <v>38.840000000000003</v>
      </c>
    </row>
    <row r="87" spans="1:17" x14ac:dyDescent="0.25">
      <c r="A87" t="s">
        <v>277</v>
      </c>
      <c r="B87" t="s">
        <v>2035</v>
      </c>
      <c r="C87" t="s">
        <v>2034</v>
      </c>
    </row>
    <row r="88" spans="1:17" x14ac:dyDescent="0.25">
      <c r="A88" t="s">
        <v>277</v>
      </c>
      <c r="B88">
        <v>1</v>
      </c>
      <c r="C88" t="s">
        <v>278</v>
      </c>
      <c r="D88">
        <v>0.45119201228878647</v>
      </c>
      <c r="E88">
        <v>3</v>
      </c>
      <c r="F88">
        <v>0.28999999999999998</v>
      </c>
      <c r="G88" t="s">
        <v>427</v>
      </c>
      <c r="H88" t="s">
        <v>56</v>
      </c>
      <c r="I88" t="s">
        <v>279</v>
      </c>
      <c r="J88">
        <v>1</v>
      </c>
      <c r="K88">
        <v>10</v>
      </c>
      <c r="L88">
        <v>7</v>
      </c>
      <c r="M88">
        <v>2</v>
      </c>
      <c r="N88">
        <v>134</v>
      </c>
      <c r="O88">
        <v>75</v>
      </c>
      <c r="P88">
        <v>1</v>
      </c>
      <c r="Q88">
        <v>38.82</v>
      </c>
    </row>
    <row r="89" spans="1:17" x14ac:dyDescent="0.25">
      <c r="A89" t="s">
        <v>277</v>
      </c>
      <c r="B89">
        <v>2</v>
      </c>
      <c r="C89" t="s">
        <v>282</v>
      </c>
      <c r="D89">
        <v>0.42694117647058821</v>
      </c>
      <c r="E89">
        <v>8</v>
      </c>
      <c r="F89">
        <v>0.21</v>
      </c>
      <c r="G89" t="s">
        <v>429</v>
      </c>
      <c r="H89" t="s">
        <v>146</v>
      </c>
      <c r="I89" t="s">
        <v>103</v>
      </c>
      <c r="J89">
        <v>10</v>
      </c>
      <c r="K89">
        <v>6</v>
      </c>
      <c r="L89">
        <v>9</v>
      </c>
      <c r="M89">
        <v>1</v>
      </c>
      <c r="N89">
        <v>131</v>
      </c>
      <c r="O89">
        <v>72</v>
      </c>
      <c r="P89">
        <v>1</v>
      </c>
      <c r="Q89">
        <v>38.909999999999997</v>
      </c>
    </row>
    <row r="90" spans="1:17" x14ac:dyDescent="0.25">
      <c r="A90" t="s">
        <v>277</v>
      </c>
      <c r="B90">
        <v>3</v>
      </c>
      <c r="C90" t="s">
        <v>285</v>
      </c>
      <c r="D90">
        <v>0.50874329086473302</v>
      </c>
      <c r="E90">
        <v>4</v>
      </c>
      <c r="F90">
        <v>0.33</v>
      </c>
      <c r="G90" t="s">
        <v>429</v>
      </c>
      <c r="H90" t="s">
        <v>33</v>
      </c>
      <c r="I90" t="s">
        <v>95</v>
      </c>
      <c r="J90">
        <v>5</v>
      </c>
      <c r="K90">
        <v>7</v>
      </c>
      <c r="L90">
        <v>2</v>
      </c>
      <c r="M90">
        <v>8</v>
      </c>
      <c r="N90">
        <v>131</v>
      </c>
      <c r="O90">
        <v>72</v>
      </c>
      <c r="P90">
        <v>1</v>
      </c>
      <c r="Q90">
        <v>38.950000000000003</v>
      </c>
    </row>
    <row r="91" spans="1:17" x14ac:dyDescent="0.25">
      <c r="A91" t="s">
        <v>277</v>
      </c>
      <c r="B91">
        <v>4</v>
      </c>
      <c r="C91" t="s">
        <v>289</v>
      </c>
      <c r="D91">
        <v>0.43008816693863422</v>
      </c>
      <c r="E91">
        <v>2</v>
      </c>
      <c r="F91">
        <v>0.34</v>
      </c>
      <c r="G91" t="s">
        <v>428</v>
      </c>
      <c r="H91" t="s">
        <v>201</v>
      </c>
      <c r="I91" t="s">
        <v>57</v>
      </c>
      <c r="J91">
        <v>2</v>
      </c>
      <c r="K91">
        <v>7</v>
      </c>
      <c r="L91">
        <v>5</v>
      </c>
      <c r="M91">
        <v>13</v>
      </c>
      <c r="N91">
        <v>131</v>
      </c>
      <c r="O91">
        <v>72</v>
      </c>
      <c r="P91">
        <v>1</v>
      </c>
      <c r="Q91">
        <v>38.85</v>
      </c>
    </row>
    <row r="92" spans="1:17" x14ac:dyDescent="0.25">
      <c r="A92" t="s">
        <v>277</v>
      </c>
      <c r="B92">
        <v>5</v>
      </c>
      <c r="C92" t="s">
        <v>292</v>
      </c>
      <c r="D92">
        <v>0.29761006735200296</v>
      </c>
      <c r="E92">
        <v>6</v>
      </c>
      <c r="F92">
        <v>0.22</v>
      </c>
      <c r="G92" t="s">
        <v>428</v>
      </c>
      <c r="H92" t="s">
        <v>120</v>
      </c>
      <c r="I92" t="s">
        <v>77</v>
      </c>
      <c r="J92">
        <v>9</v>
      </c>
      <c r="K92">
        <v>11</v>
      </c>
      <c r="L92">
        <v>11</v>
      </c>
      <c r="M92">
        <v>6</v>
      </c>
      <c r="N92">
        <v>129</v>
      </c>
      <c r="O92">
        <v>70</v>
      </c>
      <c r="P92">
        <v>1</v>
      </c>
      <c r="Q92">
        <v>39.729999999999997</v>
      </c>
    </row>
    <row r="93" spans="1:17" x14ac:dyDescent="0.25">
      <c r="A93" t="s">
        <v>277</v>
      </c>
      <c r="B93">
        <v>6</v>
      </c>
      <c r="C93" t="s">
        <v>296</v>
      </c>
      <c r="D93">
        <v>0.6329851139454995</v>
      </c>
      <c r="E93">
        <v>12</v>
      </c>
      <c r="F93">
        <v>0.21</v>
      </c>
      <c r="G93" t="s">
        <v>427</v>
      </c>
      <c r="H93" t="s">
        <v>12</v>
      </c>
      <c r="I93" t="s">
        <v>121</v>
      </c>
      <c r="J93">
        <v>2</v>
      </c>
      <c r="K93">
        <v>3</v>
      </c>
      <c r="L93">
        <v>2</v>
      </c>
      <c r="M93">
        <v>1</v>
      </c>
      <c r="N93">
        <v>128</v>
      </c>
      <c r="O93">
        <v>69</v>
      </c>
      <c r="P93">
        <v>1</v>
      </c>
      <c r="Q93">
        <v>38.42</v>
      </c>
    </row>
    <row r="94" spans="1:17" x14ac:dyDescent="0.25">
      <c r="A94" t="s">
        <v>277</v>
      </c>
      <c r="B94">
        <v>7</v>
      </c>
      <c r="C94" t="s">
        <v>299</v>
      </c>
      <c r="D94">
        <v>0.42815059015059032</v>
      </c>
      <c r="E94">
        <v>7</v>
      </c>
      <c r="F94">
        <v>0.27</v>
      </c>
      <c r="G94" t="s">
        <v>427</v>
      </c>
      <c r="H94" t="s">
        <v>61</v>
      </c>
      <c r="I94" t="s">
        <v>116</v>
      </c>
      <c r="J94">
        <v>2</v>
      </c>
      <c r="K94">
        <v>3</v>
      </c>
      <c r="L94">
        <v>10</v>
      </c>
      <c r="M94">
        <v>14</v>
      </c>
      <c r="N94">
        <v>127</v>
      </c>
      <c r="O94">
        <v>68</v>
      </c>
      <c r="P94">
        <v>1</v>
      </c>
      <c r="Q94">
        <v>39.950000000000003</v>
      </c>
    </row>
    <row r="95" spans="1:17" x14ac:dyDescent="0.25">
      <c r="A95" t="s">
        <v>277</v>
      </c>
      <c r="B95">
        <v>8</v>
      </c>
      <c r="C95" t="s">
        <v>302</v>
      </c>
      <c r="D95">
        <v>0.74039661654135358</v>
      </c>
      <c r="E95">
        <v>5</v>
      </c>
      <c r="F95">
        <v>0.32</v>
      </c>
      <c r="G95" t="s">
        <v>427</v>
      </c>
      <c r="H95" t="s">
        <v>50</v>
      </c>
      <c r="I95" t="s">
        <v>131</v>
      </c>
      <c r="J95">
        <v>8</v>
      </c>
      <c r="K95">
        <v>1</v>
      </c>
      <c r="L95">
        <v>3</v>
      </c>
      <c r="M95">
        <v>3</v>
      </c>
      <c r="N95">
        <v>127</v>
      </c>
      <c r="O95">
        <v>68</v>
      </c>
      <c r="P95">
        <v>1</v>
      </c>
      <c r="Q95">
        <v>38.54</v>
      </c>
    </row>
    <row r="96" spans="1:17" x14ac:dyDescent="0.25">
      <c r="A96" t="s">
        <v>277</v>
      </c>
      <c r="B96">
        <v>9</v>
      </c>
      <c r="C96" t="s">
        <v>305</v>
      </c>
      <c r="D96">
        <v>0.38994719235659359</v>
      </c>
      <c r="E96">
        <v>9</v>
      </c>
      <c r="F96">
        <v>0.18</v>
      </c>
      <c r="G96" t="s">
        <v>428</v>
      </c>
      <c r="H96" t="s">
        <v>140</v>
      </c>
      <c r="I96" t="s">
        <v>34</v>
      </c>
      <c r="J96">
        <v>11</v>
      </c>
      <c r="K96">
        <v>1</v>
      </c>
      <c r="L96">
        <v>4</v>
      </c>
      <c r="M96">
        <v>9</v>
      </c>
      <c r="N96">
        <v>124</v>
      </c>
      <c r="O96">
        <v>65</v>
      </c>
      <c r="P96">
        <v>1</v>
      </c>
      <c r="Q96">
        <v>39.299999999999997</v>
      </c>
    </row>
    <row r="97" spans="1:17" x14ac:dyDescent="0.25">
      <c r="A97" t="s">
        <v>277</v>
      </c>
      <c r="B97">
        <v>10</v>
      </c>
      <c r="C97" t="s">
        <v>309</v>
      </c>
      <c r="D97">
        <v>0.49768520537986188</v>
      </c>
      <c r="E97">
        <v>10</v>
      </c>
      <c r="F97">
        <v>0.18</v>
      </c>
      <c r="G97" t="s">
        <v>430</v>
      </c>
      <c r="H97" t="s">
        <v>19</v>
      </c>
      <c r="I97" t="s">
        <v>68</v>
      </c>
      <c r="J97">
        <v>12</v>
      </c>
      <c r="N97">
        <v>119</v>
      </c>
      <c r="O97">
        <v>65</v>
      </c>
    </row>
    <row r="98" spans="1:17" x14ac:dyDescent="0.25">
      <c r="A98" t="s">
        <v>277</v>
      </c>
      <c r="B98">
        <v>11</v>
      </c>
      <c r="C98" t="s">
        <v>312</v>
      </c>
      <c r="D98">
        <v>0.50776280545112784</v>
      </c>
      <c r="E98">
        <v>11</v>
      </c>
      <c r="F98">
        <v>0.14000000000000001</v>
      </c>
      <c r="G98" t="s">
        <v>427</v>
      </c>
      <c r="H98" t="s">
        <v>67</v>
      </c>
      <c r="I98" t="s">
        <v>89</v>
      </c>
      <c r="J98">
        <v>3</v>
      </c>
      <c r="K98">
        <v>4</v>
      </c>
      <c r="L98">
        <v>3</v>
      </c>
      <c r="M98">
        <v>6</v>
      </c>
      <c r="N98">
        <v>121</v>
      </c>
      <c r="O98">
        <v>64</v>
      </c>
      <c r="P98">
        <v>1</v>
      </c>
      <c r="Q98">
        <v>39.090000000000003</v>
      </c>
    </row>
    <row r="99" spans="1:17" x14ac:dyDescent="0.25">
      <c r="A99" t="s">
        <v>277</v>
      </c>
      <c r="B99">
        <v>12</v>
      </c>
      <c r="C99" t="s">
        <v>315</v>
      </c>
      <c r="D99">
        <v>0.77564964881509502</v>
      </c>
      <c r="E99">
        <v>1</v>
      </c>
      <c r="F99">
        <v>0.43</v>
      </c>
      <c r="G99" t="s">
        <v>427</v>
      </c>
      <c r="H99" t="s">
        <v>76</v>
      </c>
      <c r="I99" t="s">
        <v>27</v>
      </c>
      <c r="J99">
        <v>4</v>
      </c>
      <c r="K99">
        <v>10</v>
      </c>
      <c r="L99">
        <v>12</v>
      </c>
      <c r="M99">
        <v>1</v>
      </c>
      <c r="N99">
        <v>118</v>
      </c>
      <c r="O99">
        <v>61</v>
      </c>
      <c r="P99">
        <v>1</v>
      </c>
      <c r="Q99">
        <v>40.51</v>
      </c>
    </row>
    <row r="101" spans="1:17" x14ac:dyDescent="0.25">
      <c r="A101" t="s">
        <v>318</v>
      </c>
      <c r="B101" t="s">
        <v>2036</v>
      </c>
      <c r="C101" t="s">
        <v>2030</v>
      </c>
    </row>
    <row r="102" spans="1:17" x14ac:dyDescent="0.25">
      <c r="A102" t="s">
        <v>318</v>
      </c>
      <c r="B102">
        <v>1</v>
      </c>
      <c r="C102" t="s">
        <v>319</v>
      </c>
      <c r="D102">
        <v>0.4578518518518519</v>
      </c>
      <c r="E102">
        <v>2</v>
      </c>
      <c r="F102">
        <v>0.39</v>
      </c>
      <c r="G102" t="s">
        <v>427</v>
      </c>
      <c r="H102" t="s">
        <v>320</v>
      </c>
      <c r="I102" t="s">
        <v>57</v>
      </c>
      <c r="J102">
        <v>3</v>
      </c>
      <c r="K102">
        <v>11</v>
      </c>
      <c r="L102">
        <v>7</v>
      </c>
      <c r="M102">
        <v>7</v>
      </c>
      <c r="N102">
        <v>130</v>
      </c>
      <c r="O102">
        <v>105</v>
      </c>
    </row>
    <row r="103" spans="1:17" x14ac:dyDescent="0.25">
      <c r="A103" t="s">
        <v>318</v>
      </c>
      <c r="B103">
        <v>2</v>
      </c>
      <c r="C103" t="s">
        <v>323</v>
      </c>
      <c r="D103">
        <v>0.52726050420168069</v>
      </c>
      <c r="E103">
        <v>3</v>
      </c>
      <c r="F103">
        <v>0.28000000000000003</v>
      </c>
      <c r="G103" t="s">
        <v>428</v>
      </c>
      <c r="H103" t="s">
        <v>33</v>
      </c>
      <c r="I103" t="s">
        <v>103</v>
      </c>
      <c r="J103">
        <v>2</v>
      </c>
      <c r="K103">
        <v>4</v>
      </c>
      <c r="L103">
        <v>6</v>
      </c>
      <c r="M103">
        <v>1</v>
      </c>
      <c r="N103">
        <v>135</v>
      </c>
      <c r="O103">
        <v>105</v>
      </c>
      <c r="P103">
        <v>1</v>
      </c>
      <c r="Q103">
        <v>9.25</v>
      </c>
    </row>
    <row r="104" spans="1:17" x14ac:dyDescent="0.25">
      <c r="A104" t="s">
        <v>318</v>
      </c>
      <c r="B104">
        <v>3</v>
      </c>
      <c r="C104" t="s">
        <v>327</v>
      </c>
      <c r="D104">
        <v>0.50038956526437173</v>
      </c>
      <c r="E104">
        <v>5</v>
      </c>
      <c r="F104">
        <v>0.34</v>
      </c>
      <c r="G104" t="s">
        <v>427</v>
      </c>
      <c r="H104" t="s">
        <v>12</v>
      </c>
      <c r="I104" t="s">
        <v>27</v>
      </c>
      <c r="J104">
        <v>1</v>
      </c>
      <c r="K104">
        <v>10</v>
      </c>
      <c r="L104">
        <v>10</v>
      </c>
      <c r="M104">
        <v>3</v>
      </c>
      <c r="N104">
        <v>134</v>
      </c>
      <c r="O104">
        <v>104</v>
      </c>
      <c r="P104">
        <v>1</v>
      </c>
      <c r="Q104">
        <v>9.8699999999999992</v>
      </c>
    </row>
    <row r="105" spans="1:17" x14ac:dyDescent="0.25">
      <c r="A105" t="s">
        <v>318</v>
      </c>
      <c r="B105">
        <v>4</v>
      </c>
      <c r="C105" t="s">
        <v>330</v>
      </c>
      <c r="D105">
        <v>0.43986122238015257</v>
      </c>
      <c r="E105">
        <v>9</v>
      </c>
      <c r="F105">
        <v>0.26</v>
      </c>
      <c r="G105" t="s">
        <v>427</v>
      </c>
      <c r="H105" t="s">
        <v>71</v>
      </c>
      <c r="I105" t="s">
        <v>34</v>
      </c>
      <c r="J105">
        <v>6</v>
      </c>
      <c r="K105">
        <v>4</v>
      </c>
      <c r="L105">
        <v>12</v>
      </c>
      <c r="M105">
        <v>6</v>
      </c>
      <c r="N105">
        <v>124</v>
      </c>
      <c r="O105">
        <v>94</v>
      </c>
      <c r="P105">
        <v>1</v>
      </c>
      <c r="Q105">
        <v>9.18</v>
      </c>
    </row>
    <row r="106" spans="1:17" x14ac:dyDescent="0.25">
      <c r="A106" t="s">
        <v>318</v>
      </c>
      <c r="B106">
        <v>5</v>
      </c>
      <c r="C106" t="s">
        <v>333</v>
      </c>
      <c r="D106">
        <v>0.68223348694316432</v>
      </c>
      <c r="E106">
        <v>6</v>
      </c>
      <c r="F106">
        <v>0.26</v>
      </c>
      <c r="G106" t="s">
        <v>428</v>
      </c>
      <c r="H106" t="s">
        <v>19</v>
      </c>
      <c r="I106" t="s">
        <v>95</v>
      </c>
      <c r="J106">
        <v>1</v>
      </c>
      <c r="K106">
        <v>1</v>
      </c>
      <c r="L106">
        <v>5</v>
      </c>
      <c r="M106">
        <v>1</v>
      </c>
      <c r="N106">
        <v>117</v>
      </c>
      <c r="O106">
        <v>92</v>
      </c>
      <c r="P106">
        <v>1</v>
      </c>
      <c r="Q106">
        <v>9.31</v>
      </c>
    </row>
    <row r="107" spans="1:17" x14ac:dyDescent="0.25">
      <c r="A107" t="s">
        <v>318</v>
      </c>
      <c r="B107">
        <v>6</v>
      </c>
      <c r="C107" t="s">
        <v>336</v>
      </c>
      <c r="D107">
        <v>0.72351322751322744</v>
      </c>
      <c r="E107">
        <v>12</v>
      </c>
      <c r="F107">
        <v>0.09</v>
      </c>
      <c r="G107" t="s">
        <v>427</v>
      </c>
      <c r="H107" t="s">
        <v>146</v>
      </c>
      <c r="I107" t="s">
        <v>116</v>
      </c>
      <c r="J107">
        <v>6</v>
      </c>
      <c r="K107">
        <v>6</v>
      </c>
      <c r="L107">
        <v>4</v>
      </c>
      <c r="M107">
        <v>2</v>
      </c>
      <c r="N107">
        <v>119</v>
      </c>
      <c r="O107">
        <v>89</v>
      </c>
      <c r="P107">
        <v>1</v>
      </c>
      <c r="Q107">
        <v>9.02</v>
      </c>
    </row>
    <row r="108" spans="1:17" x14ac:dyDescent="0.25">
      <c r="A108" t="s">
        <v>318</v>
      </c>
      <c r="B108">
        <v>7</v>
      </c>
      <c r="C108" t="s">
        <v>339</v>
      </c>
      <c r="D108">
        <v>0.8094451288892377</v>
      </c>
      <c r="E108">
        <v>4</v>
      </c>
      <c r="F108">
        <v>0.36</v>
      </c>
      <c r="G108" t="s">
        <v>427</v>
      </c>
      <c r="H108" t="s">
        <v>39</v>
      </c>
      <c r="I108" t="s">
        <v>126</v>
      </c>
      <c r="J108">
        <v>7</v>
      </c>
      <c r="K108">
        <v>11</v>
      </c>
      <c r="L108">
        <v>3</v>
      </c>
      <c r="M108">
        <v>2</v>
      </c>
      <c r="N108">
        <v>118</v>
      </c>
      <c r="O108">
        <v>88</v>
      </c>
      <c r="P108">
        <v>1</v>
      </c>
      <c r="Q108">
        <v>9.6199999999999992</v>
      </c>
    </row>
    <row r="109" spans="1:17" x14ac:dyDescent="0.25">
      <c r="A109" t="s">
        <v>318</v>
      </c>
      <c r="B109">
        <v>8</v>
      </c>
      <c r="C109" t="s">
        <v>341</v>
      </c>
      <c r="D109">
        <v>0.59832278125219585</v>
      </c>
      <c r="E109">
        <v>7</v>
      </c>
      <c r="F109">
        <v>0.21</v>
      </c>
      <c r="G109" t="s">
        <v>427</v>
      </c>
      <c r="H109" t="s">
        <v>201</v>
      </c>
      <c r="I109" t="s">
        <v>89</v>
      </c>
      <c r="J109">
        <v>6</v>
      </c>
      <c r="K109">
        <v>5</v>
      </c>
      <c r="L109">
        <v>3</v>
      </c>
      <c r="M109">
        <v>3</v>
      </c>
      <c r="N109">
        <v>116</v>
      </c>
      <c r="O109">
        <v>86</v>
      </c>
      <c r="P109">
        <v>1</v>
      </c>
      <c r="Q109">
        <v>9.25</v>
      </c>
    </row>
    <row r="110" spans="1:17" x14ac:dyDescent="0.25">
      <c r="A110" t="s">
        <v>318</v>
      </c>
      <c r="B110">
        <v>9</v>
      </c>
      <c r="C110" t="s">
        <v>344</v>
      </c>
      <c r="D110">
        <v>0.47324239721405686</v>
      </c>
      <c r="E110">
        <v>11</v>
      </c>
      <c r="F110">
        <v>0.16</v>
      </c>
      <c r="G110" t="s">
        <v>427</v>
      </c>
      <c r="H110" t="s">
        <v>140</v>
      </c>
      <c r="I110" t="s">
        <v>121</v>
      </c>
      <c r="J110">
        <v>5</v>
      </c>
      <c r="K110">
        <v>5</v>
      </c>
      <c r="L110">
        <v>7</v>
      </c>
      <c r="M110">
        <v>12</v>
      </c>
      <c r="N110">
        <v>115</v>
      </c>
      <c r="O110">
        <v>83</v>
      </c>
      <c r="P110">
        <v>1</v>
      </c>
      <c r="Q110">
        <v>8.98</v>
      </c>
    </row>
    <row r="111" spans="1:17" x14ac:dyDescent="0.25">
      <c r="A111" t="s">
        <v>318</v>
      </c>
      <c r="B111">
        <v>10</v>
      </c>
      <c r="C111" t="s">
        <v>348</v>
      </c>
      <c r="D111">
        <v>0.53483139256246526</v>
      </c>
      <c r="E111">
        <v>8</v>
      </c>
      <c r="F111">
        <v>0.19</v>
      </c>
      <c r="G111" t="s">
        <v>428</v>
      </c>
      <c r="H111" t="s">
        <v>76</v>
      </c>
      <c r="I111" t="s">
        <v>46</v>
      </c>
      <c r="J111">
        <v>4</v>
      </c>
      <c r="K111">
        <v>7</v>
      </c>
      <c r="L111">
        <v>4</v>
      </c>
      <c r="M111">
        <v>11</v>
      </c>
      <c r="N111">
        <v>113</v>
      </c>
      <c r="O111">
        <v>83</v>
      </c>
    </row>
    <row r="112" spans="1:17" x14ac:dyDescent="0.25">
      <c r="A112" t="s">
        <v>318</v>
      </c>
      <c r="B112">
        <v>11</v>
      </c>
      <c r="C112" t="s">
        <v>350</v>
      </c>
      <c r="D112">
        <v>0.83523011019361393</v>
      </c>
      <c r="E112">
        <v>1</v>
      </c>
      <c r="F112">
        <v>0.35</v>
      </c>
      <c r="G112" t="s">
        <v>428</v>
      </c>
      <c r="H112" t="s">
        <v>26</v>
      </c>
      <c r="I112" t="s">
        <v>72</v>
      </c>
      <c r="J112">
        <v>5</v>
      </c>
      <c r="K112">
        <v>1</v>
      </c>
      <c r="L112">
        <v>7</v>
      </c>
      <c r="M112">
        <v>4</v>
      </c>
      <c r="N112">
        <v>115</v>
      </c>
      <c r="O112">
        <v>81</v>
      </c>
    </row>
    <row r="113" spans="1:17" x14ac:dyDescent="0.25">
      <c r="A113" t="s">
        <v>318</v>
      </c>
      <c r="B113">
        <v>12</v>
      </c>
      <c r="C113" t="s">
        <v>352</v>
      </c>
      <c r="D113">
        <v>0.84918170426065154</v>
      </c>
      <c r="E113">
        <v>10</v>
      </c>
      <c r="F113">
        <v>0.16</v>
      </c>
      <c r="G113" t="s">
        <v>428</v>
      </c>
      <c r="H113" t="s">
        <v>56</v>
      </c>
      <c r="I113" t="s">
        <v>89</v>
      </c>
      <c r="J113">
        <v>5</v>
      </c>
      <c r="K113">
        <v>1</v>
      </c>
      <c r="L113">
        <v>2</v>
      </c>
      <c r="M113">
        <v>2</v>
      </c>
      <c r="N113">
        <v>115</v>
      </c>
      <c r="O113">
        <v>80</v>
      </c>
      <c r="P113">
        <v>1</v>
      </c>
      <c r="Q113">
        <v>9.24</v>
      </c>
    </row>
    <row r="115" spans="1:17" x14ac:dyDescent="0.25">
      <c r="A115" t="s">
        <v>355</v>
      </c>
      <c r="B115" t="s">
        <v>2035</v>
      </c>
      <c r="C115" t="s">
        <v>2030</v>
      </c>
    </row>
    <row r="116" spans="1:17" x14ac:dyDescent="0.25">
      <c r="A116" t="s">
        <v>355</v>
      </c>
      <c r="B116">
        <v>1</v>
      </c>
      <c r="C116" t="s">
        <v>356</v>
      </c>
      <c r="D116">
        <v>0.53557130901174188</v>
      </c>
      <c r="E116">
        <v>8</v>
      </c>
      <c r="F116">
        <v>0.19</v>
      </c>
      <c r="G116" t="s">
        <v>427</v>
      </c>
      <c r="H116" t="s">
        <v>12</v>
      </c>
      <c r="I116" t="s">
        <v>46</v>
      </c>
      <c r="J116">
        <v>1</v>
      </c>
      <c r="K116">
        <v>1</v>
      </c>
      <c r="L116">
        <v>6</v>
      </c>
      <c r="M116">
        <v>1</v>
      </c>
      <c r="N116">
        <v>135</v>
      </c>
      <c r="O116">
        <v>80</v>
      </c>
      <c r="P116">
        <v>1</v>
      </c>
      <c r="Q116">
        <v>9.14</v>
      </c>
    </row>
    <row r="117" spans="1:17" x14ac:dyDescent="0.25">
      <c r="A117" t="s">
        <v>355</v>
      </c>
      <c r="B117">
        <v>2</v>
      </c>
      <c r="C117" t="s">
        <v>359</v>
      </c>
      <c r="D117">
        <v>0.49341269841269852</v>
      </c>
      <c r="E117">
        <v>1</v>
      </c>
      <c r="F117">
        <v>0.35</v>
      </c>
      <c r="G117" t="s">
        <v>429</v>
      </c>
      <c r="H117" t="s">
        <v>56</v>
      </c>
      <c r="I117" t="s">
        <v>40</v>
      </c>
      <c r="J117">
        <v>8</v>
      </c>
      <c r="K117">
        <v>4</v>
      </c>
      <c r="L117">
        <v>7</v>
      </c>
      <c r="M117">
        <v>5</v>
      </c>
      <c r="N117">
        <v>127</v>
      </c>
      <c r="O117">
        <v>72</v>
      </c>
      <c r="P117">
        <v>1</v>
      </c>
      <c r="Q117">
        <v>9.4600000000000009</v>
      </c>
    </row>
    <row r="118" spans="1:17" x14ac:dyDescent="0.25">
      <c r="A118" t="s">
        <v>355</v>
      </c>
      <c r="B118">
        <v>3</v>
      </c>
      <c r="C118" t="s">
        <v>362</v>
      </c>
      <c r="D118">
        <v>0.41342396313364055</v>
      </c>
      <c r="E118">
        <v>7</v>
      </c>
      <c r="F118">
        <v>0.21</v>
      </c>
      <c r="G118" t="s">
        <v>429</v>
      </c>
      <c r="H118" t="s">
        <v>320</v>
      </c>
      <c r="I118" t="s">
        <v>95</v>
      </c>
      <c r="J118">
        <v>12</v>
      </c>
      <c r="K118">
        <v>11</v>
      </c>
      <c r="L118">
        <v>7</v>
      </c>
      <c r="M118">
        <v>7</v>
      </c>
      <c r="N118">
        <v>122</v>
      </c>
      <c r="O118">
        <v>72</v>
      </c>
      <c r="P118">
        <v>1</v>
      </c>
      <c r="Q118">
        <v>9.36</v>
      </c>
    </row>
    <row r="119" spans="1:17" x14ac:dyDescent="0.25">
      <c r="A119" t="s">
        <v>355</v>
      </c>
      <c r="B119">
        <v>4</v>
      </c>
      <c r="C119" t="s">
        <v>363</v>
      </c>
      <c r="D119">
        <v>0.45025553562806103</v>
      </c>
      <c r="E119">
        <v>5</v>
      </c>
      <c r="F119">
        <v>0.34</v>
      </c>
      <c r="G119" t="s">
        <v>428</v>
      </c>
      <c r="H119" t="s">
        <v>71</v>
      </c>
      <c r="I119" t="s">
        <v>89</v>
      </c>
      <c r="J119">
        <v>12</v>
      </c>
      <c r="K119">
        <v>4</v>
      </c>
      <c r="L119">
        <v>6</v>
      </c>
      <c r="M119">
        <v>11</v>
      </c>
      <c r="N119">
        <v>125</v>
      </c>
      <c r="O119">
        <v>70</v>
      </c>
      <c r="P119">
        <v>1</v>
      </c>
      <c r="Q119">
        <v>9.31</v>
      </c>
    </row>
    <row r="120" spans="1:17" x14ac:dyDescent="0.25">
      <c r="A120" t="s">
        <v>355</v>
      </c>
      <c r="B120">
        <v>5</v>
      </c>
      <c r="C120" t="s">
        <v>365</v>
      </c>
      <c r="D120">
        <v>0.48645614035087725</v>
      </c>
      <c r="E120">
        <v>6</v>
      </c>
      <c r="F120">
        <v>0.26</v>
      </c>
      <c r="G120" t="s">
        <v>2681</v>
      </c>
      <c r="H120" t="s">
        <v>19</v>
      </c>
      <c r="I120" t="s">
        <v>131</v>
      </c>
      <c r="J120" t="s">
        <v>99</v>
      </c>
      <c r="N120">
        <v>115</v>
      </c>
      <c r="O120">
        <v>65</v>
      </c>
    </row>
    <row r="121" spans="1:17" x14ac:dyDescent="0.25">
      <c r="A121" t="s">
        <v>355</v>
      </c>
      <c r="B121">
        <v>6</v>
      </c>
      <c r="C121" t="s">
        <v>367</v>
      </c>
      <c r="D121">
        <v>0.79212072434607639</v>
      </c>
      <c r="E121">
        <v>3</v>
      </c>
      <c r="F121">
        <v>0.28000000000000003</v>
      </c>
      <c r="G121" t="s">
        <v>428</v>
      </c>
      <c r="H121" t="s">
        <v>146</v>
      </c>
      <c r="I121" t="s">
        <v>34</v>
      </c>
      <c r="J121">
        <v>3</v>
      </c>
      <c r="K121">
        <v>1</v>
      </c>
      <c r="L121">
        <v>7</v>
      </c>
      <c r="M121">
        <v>4</v>
      </c>
      <c r="N121">
        <v>120</v>
      </c>
      <c r="O121">
        <v>65</v>
      </c>
      <c r="P121">
        <v>1</v>
      </c>
      <c r="Q121">
        <v>9.36</v>
      </c>
    </row>
    <row r="122" spans="1:17" x14ac:dyDescent="0.25">
      <c r="A122" t="s">
        <v>355</v>
      </c>
      <c r="B122">
        <v>7</v>
      </c>
      <c r="C122" t="s">
        <v>369</v>
      </c>
      <c r="D122">
        <v>0.50993464520270604</v>
      </c>
      <c r="E122">
        <v>11</v>
      </c>
      <c r="F122">
        <v>0.16</v>
      </c>
      <c r="G122" t="s">
        <v>428</v>
      </c>
      <c r="H122" t="s">
        <v>45</v>
      </c>
      <c r="I122" t="s">
        <v>188</v>
      </c>
      <c r="J122">
        <v>4</v>
      </c>
      <c r="K122">
        <v>2</v>
      </c>
      <c r="L122">
        <v>3</v>
      </c>
      <c r="M122">
        <v>7</v>
      </c>
      <c r="N122">
        <v>119</v>
      </c>
      <c r="O122">
        <v>64</v>
      </c>
      <c r="P122">
        <v>1</v>
      </c>
      <c r="Q122">
        <v>9.4</v>
      </c>
    </row>
    <row r="123" spans="1:17" x14ac:dyDescent="0.25">
      <c r="A123" t="s">
        <v>355</v>
      </c>
      <c r="B123">
        <v>8</v>
      </c>
      <c r="C123" t="s">
        <v>372</v>
      </c>
      <c r="D123">
        <v>0.71029250899794816</v>
      </c>
      <c r="E123">
        <v>10</v>
      </c>
      <c r="F123">
        <v>0.16</v>
      </c>
      <c r="G123" t="s">
        <v>428</v>
      </c>
      <c r="H123" t="s">
        <v>26</v>
      </c>
      <c r="I123" t="s">
        <v>77</v>
      </c>
      <c r="J123">
        <v>1</v>
      </c>
      <c r="K123">
        <v>6</v>
      </c>
      <c r="L123">
        <v>12</v>
      </c>
      <c r="M123">
        <v>3</v>
      </c>
      <c r="N123">
        <v>118</v>
      </c>
      <c r="O123">
        <v>63</v>
      </c>
      <c r="P123">
        <v>1</v>
      </c>
      <c r="Q123">
        <v>9.93</v>
      </c>
    </row>
    <row r="124" spans="1:17" x14ac:dyDescent="0.25">
      <c r="A124" t="s">
        <v>355</v>
      </c>
      <c r="B124">
        <v>9</v>
      </c>
      <c r="C124" t="s">
        <v>375</v>
      </c>
      <c r="D124">
        <v>0.63489644868405937</v>
      </c>
      <c r="E124">
        <v>9</v>
      </c>
      <c r="F124">
        <v>0.26</v>
      </c>
      <c r="G124" t="s">
        <v>427</v>
      </c>
      <c r="H124" t="s">
        <v>39</v>
      </c>
      <c r="I124" t="s">
        <v>121</v>
      </c>
      <c r="J124">
        <v>1</v>
      </c>
      <c r="K124">
        <v>2</v>
      </c>
      <c r="N124">
        <v>117</v>
      </c>
      <c r="O124">
        <v>62</v>
      </c>
    </row>
    <row r="125" spans="1:17" x14ac:dyDescent="0.25">
      <c r="A125" t="s">
        <v>355</v>
      </c>
      <c r="B125">
        <v>10</v>
      </c>
      <c r="C125" t="s">
        <v>378</v>
      </c>
      <c r="D125">
        <v>0.69738248847926276</v>
      </c>
      <c r="E125">
        <v>2</v>
      </c>
      <c r="F125">
        <v>0.39</v>
      </c>
      <c r="G125" t="s">
        <v>427</v>
      </c>
      <c r="H125" t="s">
        <v>379</v>
      </c>
      <c r="I125" t="s">
        <v>279</v>
      </c>
      <c r="J125">
        <v>12</v>
      </c>
      <c r="K125">
        <v>10</v>
      </c>
      <c r="L125">
        <v>10</v>
      </c>
      <c r="M125">
        <v>8</v>
      </c>
      <c r="N125">
        <v>115</v>
      </c>
      <c r="O125">
        <v>62</v>
      </c>
      <c r="P125">
        <v>1</v>
      </c>
      <c r="Q125">
        <v>10.34</v>
      </c>
    </row>
    <row r="126" spans="1:17" x14ac:dyDescent="0.25">
      <c r="A126" t="s">
        <v>355</v>
      </c>
      <c r="B126">
        <v>11</v>
      </c>
      <c r="C126" t="s">
        <v>382</v>
      </c>
      <c r="D126">
        <v>0.66279875849341496</v>
      </c>
      <c r="E126">
        <v>4</v>
      </c>
      <c r="F126">
        <v>0.36</v>
      </c>
      <c r="G126" t="s">
        <v>428</v>
      </c>
      <c r="H126" t="s">
        <v>61</v>
      </c>
      <c r="I126" t="s">
        <v>68</v>
      </c>
      <c r="J126">
        <v>10</v>
      </c>
      <c r="K126">
        <v>11</v>
      </c>
      <c r="L126">
        <v>6</v>
      </c>
      <c r="M126">
        <v>7</v>
      </c>
      <c r="N126">
        <v>117</v>
      </c>
      <c r="O126">
        <v>62</v>
      </c>
      <c r="P126">
        <v>1</v>
      </c>
      <c r="Q126">
        <v>10.029999999999999</v>
      </c>
    </row>
    <row r="127" spans="1:17" x14ac:dyDescent="0.25">
      <c r="A127" t="s">
        <v>355</v>
      </c>
      <c r="B127">
        <v>12</v>
      </c>
      <c r="C127" t="s">
        <v>385</v>
      </c>
      <c r="D127">
        <v>0.51109564509564509</v>
      </c>
      <c r="E127">
        <v>12</v>
      </c>
      <c r="F127">
        <v>0.09</v>
      </c>
      <c r="G127" t="s">
        <v>430</v>
      </c>
      <c r="H127" t="s">
        <v>120</v>
      </c>
      <c r="I127" t="s">
        <v>116</v>
      </c>
      <c r="J127">
        <v>1</v>
      </c>
      <c r="K127">
        <v>7</v>
      </c>
      <c r="L127">
        <v>2</v>
      </c>
      <c r="M127">
        <v>7</v>
      </c>
      <c r="N127">
        <v>117</v>
      </c>
      <c r="O127">
        <v>62</v>
      </c>
      <c r="P127">
        <v>1</v>
      </c>
      <c r="Q127">
        <v>9.44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065FA-8DC1-4652-B5F0-0F5B244FBA10}">
  <sheetPr codeName="工作表19"/>
  <dimension ref="A1:Y204"/>
  <sheetViews>
    <sheetView workbookViewId="0">
      <selection activeCell="U187" sqref="U187"/>
    </sheetView>
  </sheetViews>
  <sheetFormatPr defaultRowHeight="15.75" x14ac:dyDescent="0.25"/>
  <sheetData>
    <row r="1" spans="1:15" x14ac:dyDescent="0.25">
      <c r="A1" t="s">
        <v>2693</v>
      </c>
      <c r="B1" t="s">
        <v>2510</v>
      </c>
      <c r="C1" t="s">
        <v>2516</v>
      </c>
      <c r="D1" t="s">
        <v>431</v>
      </c>
      <c r="E1" t="s">
        <v>2511</v>
      </c>
      <c r="F1" t="s">
        <v>6</v>
      </c>
      <c r="G1" t="s">
        <v>2517</v>
      </c>
      <c r="H1" t="s">
        <v>433</v>
      </c>
      <c r="I1" t="s">
        <v>4</v>
      </c>
      <c r="J1" t="s">
        <v>2684</v>
      </c>
      <c r="K1" t="s">
        <v>2685</v>
      </c>
      <c r="L1" t="s">
        <v>432</v>
      </c>
      <c r="M1" t="s">
        <v>2694</v>
      </c>
      <c r="N1" t="s">
        <v>2695</v>
      </c>
      <c r="O1" t="s">
        <v>2512</v>
      </c>
    </row>
    <row r="2" spans="1:15" x14ac:dyDescent="0.25">
      <c r="A2" t="s">
        <v>1</v>
      </c>
      <c r="B2" t="s">
        <v>18</v>
      </c>
      <c r="C2">
        <v>22</v>
      </c>
      <c r="D2">
        <v>4</v>
      </c>
      <c r="E2" t="s">
        <v>428</v>
      </c>
      <c r="F2">
        <v>4</v>
      </c>
      <c r="G2">
        <v>115</v>
      </c>
      <c r="H2">
        <v>1200</v>
      </c>
      <c r="I2" t="s">
        <v>394</v>
      </c>
      <c r="J2">
        <v>1</v>
      </c>
      <c r="K2">
        <v>9.5399999999999991</v>
      </c>
      <c r="L2">
        <v>30</v>
      </c>
      <c r="M2">
        <v>4</v>
      </c>
      <c r="N2">
        <v>25</v>
      </c>
      <c r="O2" t="s">
        <v>451</v>
      </c>
    </row>
    <row r="3" spans="1:15" x14ac:dyDescent="0.25">
      <c r="A3" t="s">
        <v>1</v>
      </c>
      <c r="B3" t="s">
        <v>38</v>
      </c>
      <c r="C3">
        <v>7.1</v>
      </c>
      <c r="D3">
        <v>2</v>
      </c>
      <c r="E3" t="s">
        <v>428</v>
      </c>
      <c r="F3">
        <v>1</v>
      </c>
      <c r="G3">
        <v>129</v>
      </c>
      <c r="H3">
        <v>1200</v>
      </c>
      <c r="I3" t="s">
        <v>50</v>
      </c>
      <c r="J3">
        <v>1</v>
      </c>
      <c r="K3">
        <v>9.5500000000000007</v>
      </c>
      <c r="L3">
        <v>25</v>
      </c>
      <c r="M3">
        <v>6</v>
      </c>
      <c r="N3">
        <v>25</v>
      </c>
      <c r="O3" t="s">
        <v>435</v>
      </c>
    </row>
    <row r="4" spans="1:15" x14ac:dyDescent="0.25">
      <c r="A4" t="s">
        <v>1</v>
      </c>
      <c r="B4" t="s">
        <v>11</v>
      </c>
      <c r="C4">
        <v>7.1</v>
      </c>
      <c r="D4">
        <v>3</v>
      </c>
      <c r="E4" t="s">
        <v>430</v>
      </c>
      <c r="F4">
        <v>11</v>
      </c>
      <c r="G4">
        <v>120</v>
      </c>
      <c r="H4">
        <v>1200</v>
      </c>
      <c r="I4" t="s">
        <v>56</v>
      </c>
      <c r="J4">
        <v>1</v>
      </c>
      <c r="K4">
        <v>9.64</v>
      </c>
      <c r="L4">
        <v>12</v>
      </c>
      <c r="M4">
        <v>3</v>
      </c>
      <c r="N4">
        <v>25</v>
      </c>
      <c r="O4" t="s">
        <v>439</v>
      </c>
    </row>
    <row r="5" spans="1:15" x14ac:dyDescent="0.25">
      <c r="A5" t="s">
        <v>1</v>
      </c>
      <c r="B5" t="s">
        <v>11</v>
      </c>
      <c r="C5">
        <v>10</v>
      </c>
      <c r="D5">
        <v>3</v>
      </c>
      <c r="E5" t="s">
        <v>427</v>
      </c>
      <c r="F5">
        <v>9</v>
      </c>
      <c r="G5">
        <v>135</v>
      </c>
      <c r="H5">
        <v>1200</v>
      </c>
      <c r="I5" t="s">
        <v>12</v>
      </c>
      <c r="J5">
        <v>1</v>
      </c>
      <c r="K5">
        <v>9.6999999999999993</v>
      </c>
      <c r="L5">
        <v>25</v>
      </c>
      <c r="M5">
        <v>6</v>
      </c>
      <c r="N5">
        <v>25</v>
      </c>
      <c r="O5" t="s">
        <v>435</v>
      </c>
    </row>
    <row r="6" spans="1:15" x14ac:dyDescent="0.25">
      <c r="A6" t="s">
        <v>1</v>
      </c>
      <c r="B6" t="s">
        <v>70</v>
      </c>
      <c r="C6">
        <v>7</v>
      </c>
      <c r="D6">
        <v>5</v>
      </c>
      <c r="E6" t="s">
        <v>428</v>
      </c>
      <c r="F6">
        <v>8</v>
      </c>
      <c r="G6">
        <v>123</v>
      </c>
      <c r="H6">
        <v>1200</v>
      </c>
      <c r="I6" t="s">
        <v>388</v>
      </c>
      <c r="J6">
        <v>1</v>
      </c>
      <c r="K6">
        <v>9.84</v>
      </c>
      <c r="L6">
        <v>28</v>
      </c>
      <c r="M6">
        <v>5</v>
      </c>
      <c r="N6">
        <v>25</v>
      </c>
      <c r="O6" t="s">
        <v>451</v>
      </c>
    </row>
    <row r="7" spans="1:15" x14ac:dyDescent="0.25">
      <c r="A7" t="s">
        <v>1</v>
      </c>
      <c r="B7" t="s">
        <v>25</v>
      </c>
      <c r="C7">
        <v>11</v>
      </c>
      <c r="D7">
        <v>1</v>
      </c>
      <c r="E7" t="s">
        <v>428</v>
      </c>
      <c r="F7">
        <v>12</v>
      </c>
      <c r="G7">
        <v>127</v>
      </c>
      <c r="H7">
        <v>1200</v>
      </c>
      <c r="I7" t="s">
        <v>390</v>
      </c>
      <c r="J7">
        <v>1</v>
      </c>
      <c r="K7">
        <v>9.86</v>
      </c>
      <c r="L7">
        <v>23</v>
      </c>
      <c r="M7">
        <v>4</v>
      </c>
      <c r="N7">
        <v>25</v>
      </c>
      <c r="O7" t="s">
        <v>435</v>
      </c>
    </row>
    <row r="8" spans="1:15" x14ac:dyDescent="0.25">
      <c r="A8" t="s">
        <v>1</v>
      </c>
      <c r="B8" t="s">
        <v>66</v>
      </c>
      <c r="C8">
        <v>3.9</v>
      </c>
      <c r="D8">
        <v>6</v>
      </c>
      <c r="E8" t="s">
        <v>427</v>
      </c>
      <c r="F8">
        <v>5</v>
      </c>
      <c r="G8">
        <v>127</v>
      </c>
      <c r="H8">
        <v>1200</v>
      </c>
      <c r="I8" t="s">
        <v>201</v>
      </c>
      <c r="J8">
        <v>1</v>
      </c>
      <c r="K8">
        <v>9.86</v>
      </c>
      <c r="L8">
        <v>28</v>
      </c>
      <c r="M8">
        <v>5</v>
      </c>
      <c r="N8">
        <v>25</v>
      </c>
      <c r="O8" t="s">
        <v>451</v>
      </c>
    </row>
    <row r="9" spans="1:15" x14ac:dyDescent="0.25">
      <c r="A9" t="s">
        <v>1</v>
      </c>
      <c r="B9" t="s">
        <v>25</v>
      </c>
      <c r="C9">
        <v>10</v>
      </c>
      <c r="D9">
        <v>7</v>
      </c>
      <c r="E9" t="s">
        <v>430</v>
      </c>
      <c r="F9">
        <v>12</v>
      </c>
      <c r="G9">
        <v>132</v>
      </c>
      <c r="H9">
        <v>1200</v>
      </c>
      <c r="I9" t="s">
        <v>390</v>
      </c>
      <c r="J9">
        <v>1</v>
      </c>
      <c r="K9">
        <v>9.8800000000000008</v>
      </c>
      <c r="L9">
        <v>28</v>
      </c>
      <c r="M9">
        <v>5</v>
      </c>
      <c r="N9">
        <v>25</v>
      </c>
      <c r="O9" t="s">
        <v>451</v>
      </c>
    </row>
    <row r="10" spans="1:15" x14ac:dyDescent="0.25">
      <c r="A10" t="s">
        <v>1</v>
      </c>
      <c r="B10" t="s">
        <v>18</v>
      </c>
      <c r="C10">
        <v>17</v>
      </c>
      <c r="D10">
        <v>3</v>
      </c>
      <c r="E10" t="s">
        <v>427</v>
      </c>
      <c r="F10">
        <v>1</v>
      </c>
      <c r="G10">
        <v>116</v>
      </c>
      <c r="H10">
        <v>1200</v>
      </c>
      <c r="I10" t="s">
        <v>394</v>
      </c>
      <c r="J10">
        <v>1</v>
      </c>
      <c r="K10">
        <v>9.91</v>
      </c>
      <c r="L10">
        <v>19</v>
      </c>
      <c r="M10">
        <v>3</v>
      </c>
      <c r="N10">
        <v>25</v>
      </c>
      <c r="O10" t="s">
        <v>445</v>
      </c>
    </row>
    <row r="11" spans="1:15" x14ac:dyDescent="0.25">
      <c r="A11" t="s">
        <v>1</v>
      </c>
      <c r="B11" t="s">
        <v>38</v>
      </c>
      <c r="C11">
        <v>8.1</v>
      </c>
      <c r="D11">
        <v>6</v>
      </c>
      <c r="E11" t="s">
        <v>428</v>
      </c>
      <c r="F11">
        <v>7</v>
      </c>
      <c r="G11">
        <v>131</v>
      </c>
      <c r="H11">
        <v>1200</v>
      </c>
      <c r="I11" t="s">
        <v>50</v>
      </c>
      <c r="J11">
        <v>1</v>
      </c>
      <c r="K11">
        <v>10</v>
      </c>
      <c r="L11">
        <v>28</v>
      </c>
      <c r="M11">
        <v>5</v>
      </c>
      <c r="N11">
        <v>25</v>
      </c>
      <c r="O11" t="s">
        <v>451</v>
      </c>
    </row>
    <row r="12" spans="1:15" x14ac:dyDescent="0.25">
      <c r="A12" t="s">
        <v>1</v>
      </c>
      <c r="B12" t="s">
        <v>11</v>
      </c>
      <c r="C12">
        <v>10</v>
      </c>
      <c r="D12">
        <v>2</v>
      </c>
      <c r="E12" t="s">
        <v>429</v>
      </c>
      <c r="F12">
        <v>11</v>
      </c>
      <c r="G12">
        <v>119</v>
      </c>
      <c r="H12">
        <v>1200</v>
      </c>
      <c r="I12" t="s">
        <v>407</v>
      </c>
      <c r="J12">
        <v>1</v>
      </c>
      <c r="K12">
        <v>10.02</v>
      </c>
      <c r="L12">
        <v>19</v>
      </c>
      <c r="M12">
        <v>2</v>
      </c>
      <c r="N12">
        <v>25</v>
      </c>
      <c r="O12" t="s">
        <v>445</v>
      </c>
    </row>
    <row r="13" spans="1:15" x14ac:dyDescent="0.25">
      <c r="A13" t="s">
        <v>1</v>
      </c>
      <c r="B13" t="s">
        <v>55</v>
      </c>
      <c r="C13">
        <v>2.9</v>
      </c>
      <c r="D13">
        <v>4</v>
      </c>
      <c r="E13" t="s">
        <v>428</v>
      </c>
      <c r="F13">
        <v>3</v>
      </c>
      <c r="G13">
        <v>132</v>
      </c>
      <c r="H13">
        <v>1200</v>
      </c>
      <c r="I13" t="s">
        <v>448</v>
      </c>
      <c r="J13">
        <v>1</v>
      </c>
      <c r="K13">
        <v>10.17</v>
      </c>
      <c r="L13">
        <v>19</v>
      </c>
      <c r="M13">
        <v>2</v>
      </c>
      <c r="N13">
        <v>25</v>
      </c>
      <c r="O13" t="s">
        <v>445</v>
      </c>
    </row>
    <row r="14" spans="1:15" x14ac:dyDescent="0.25">
      <c r="A14" t="s">
        <v>1</v>
      </c>
      <c r="B14" t="s">
        <v>25</v>
      </c>
      <c r="C14">
        <v>7.1</v>
      </c>
      <c r="D14">
        <v>5</v>
      </c>
      <c r="E14" t="s">
        <v>427</v>
      </c>
      <c r="F14">
        <v>9</v>
      </c>
      <c r="G14">
        <v>134</v>
      </c>
      <c r="H14">
        <v>1200</v>
      </c>
      <c r="I14" t="s">
        <v>390</v>
      </c>
      <c r="J14">
        <v>1</v>
      </c>
      <c r="K14">
        <v>10.24</v>
      </c>
      <c r="L14">
        <v>19</v>
      </c>
      <c r="M14">
        <v>2</v>
      </c>
      <c r="N14">
        <v>25</v>
      </c>
      <c r="O14" t="s">
        <v>445</v>
      </c>
    </row>
    <row r="15" spans="1:15" x14ac:dyDescent="0.25">
      <c r="A15" t="s">
        <v>1</v>
      </c>
      <c r="B15" t="s">
        <v>38</v>
      </c>
      <c r="C15">
        <v>8.8000000000000007</v>
      </c>
      <c r="D15">
        <v>3</v>
      </c>
      <c r="E15" t="s">
        <v>427</v>
      </c>
      <c r="F15">
        <v>5</v>
      </c>
      <c r="G15">
        <v>131</v>
      </c>
      <c r="H15">
        <v>1200</v>
      </c>
      <c r="I15" t="s">
        <v>33</v>
      </c>
      <c r="J15">
        <v>1</v>
      </c>
      <c r="K15">
        <v>10.26</v>
      </c>
      <c r="L15">
        <v>2</v>
      </c>
      <c r="M15">
        <v>4</v>
      </c>
      <c r="N15">
        <v>25</v>
      </c>
      <c r="O15" t="s">
        <v>451</v>
      </c>
    </row>
    <row r="16" spans="1:15" x14ac:dyDescent="0.25">
      <c r="A16" t="s">
        <v>1</v>
      </c>
      <c r="B16" t="s">
        <v>25</v>
      </c>
      <c r="C16">
        <v>4.0999999999999996</v>
      </c>
      <c r="D16">
        <v>8</v>
      </c>
      <c r="E16" t="s">
        <v>430</v>
      </c>
      <c r="F16">
        <v>4</v>
      </c>
      <c r="G16">
        <v>133</v>
      </c>
      <c r="H16">
        <v>1200</v>
      </c>
      <c r="I16" t="s">
        <v>390</v>
      </c>
      <c r="J16">
        <v>1</v>
      </c>
      <c r="K16">
        <v>10.29</v>
      </c>
      <c r="L16">
        <v>25</v>
      </c>
      <c r="M16">
        <v>6</v>
      </c>
      <c r="N16">
        <v>25</v>
      </c>
      <c r="O16" t="s">
        <v>435</v>
      </c>
    </row>
    <row r="17" spans="1:15" x14ac:dyDescent="0.25">
      <c r="A17" t="s">
        <v>1</v>
      </c>
      <c r="B17" t="s">
        <v>66</v>
      </c>
      <c r="C17">
        <v>11</v>
      </c>
      <c r="D17">
        <v>9</v>
      </c>
      <c r="E17" t="s">
        <v>430</v>
      </c>
      <c r="F17">
        <v>12</v>
      </c>
      <c r="G17">
        <v>126</v>
      </c>
      <c r="H17">
        <v>1200</v>
      </c>
      <c r="I17" t="s">
        <v>71</v>
      </c>
      <c r="J17">
        <v>1</v>
      </c>
      <c r="K17">
        <v>10.31</v>
      </c>
      <c r="L17">
        <v>25</v>
      </c>
      <c r="M17">
        <v>6</v>
      </c>
      <c r="N17">
        <v>25</v>
      </c>
      <c r="O17" t="s">
        <v>435</v>
      </c>
    </row>
    <row r="18" spans="1:15" x14ac:dyDescent="0.25">
      <c r="A18" t="s">
        <v>1</v>
      </c>
      <c r="B18" t="s">
        <v>25</v>
      </c>
      <c r="C18">
        <v>11</v>
      </c>
      <c r="D18">
        <v>3</v>
      </c>
      <c r="E18" t="s">
        <v>429</v>
      </c>
      <c r="F18">
        <v>12</v>
      </c>
      <c r="G18">
        <v>116</v>
      </c>
      <c r="H18">
        <v>1200</v>
      </c>
      <c r="I18" t="s">
        <v>390</v>
      </c>
      <c r="J18">
        <v>1</v>
      </c>
      <c r="K18">
        <v>10.32</v>
      </c>
      <c r="L18">
        <v>15</v>
      </c>
      <c r="M18">
        <v>1</v>
      </c>
      <c r="N18">
        <v>25</v>
      </c>
      <c r="O18" t="s">
        <v>445</v>
      </c>
    </row>
    <row r="19" spans="1:15" x14ac:dyDescent="0.25">
      <c r="A19" t="s">
        <v>1</v>
      </c>
      <c r="B19" t="s">
        <v>11</v>
      </c>
      <c r="C19">
        <v>2.6</v>
      </c>
      <c r="D19">
        <v>9</v>
      </c>
      <c r="E19" t="s">
        <v>429</v>
      </c>
      <c r="F19">
        <v>9</v>
      </c>
      <c r="G19">
        <v>121</v>
      </c>
      <c r="H19">
        <v>1200</v>
      </c>
      <c r="I19" t="s">
        <v>56</v>
      </c>
      <c r="J19">
        <v>1</v>
      </c>
      <c r="K19">
        <v>10.39</v>
      </c>
      <c r="L19">
        <v>9</v>
      </c>
      <c r="M19">
        <v>4</v>
      </c>
      <c r="N19">
        <v>25</v>
      </c>
      <c r="O19" t="s">
        <v>439</v>
      </c>
    </row>
    <row r="20" spans="1:15" x14ac:dyDescent="0.25">
      <c r="A20" t="s">
        <v>1</v>
      </c>
      <c r="B20" t="s">
        <v>18</v>
      </c>
      <c r="C20">
        <v>31</v>
      </c>
      <c r="D20">
        <v>5</v>
      </c>
      <c r="E20" t="s">
        <v>428</v>
      </c>
      <c r="F20">
        <v>5</v>
      </c>
      <c r="G20">
        <v>121</v>
      </c>
      <c r="H20">
        <v>1200</v>
      </c>
      <c r="I20" t="s">
        <v>394</v>
      </c>
      <c r="J20">
        <v>1</v>
      </c>
      <c r="K20">
        <v>10.4</v>
      </c>
      <c r="L20">
        <v>26</v>
      </c>
      <c r="M20">
        <v>2</v>
      </c>
      <c r="N20">
        <v>25</v>
      </c>
      <c r="O20" t="s">
        <v>435</v>
      </c>
    </row>
    <row r="21" spans="1:15" x14ac:dyDescent="0.25">
      <c r="A21" t="s">
        <v>1</v>
      </c>
      <c r="B21" t="s">
        <v>38</v>
      </c>
      <c r="C21">
        <v>11</v>
      </c>
      <c r="D21">
        <v>8</v>
      </c>
      <c r="E21" t="s">
        <v>428</v>
      </c>
      <c r="F21">
        <v>2</v>
      </c>
      <c r="G21">
        <v>118</v>
      </c>
      <c r="H21">
        <v>1200</v>
      </c>
      <c r="I21" t="s">
        <v>39</v>
      </c>
      <c r="J21">
        <v>1</v>
      </c>
      <c r="K21">
        <v>10.57</v>
      </c>
      <c r="L21">
        <v>15</v>
      </c>
      <c r="M21">
        <v>1</v>
      </c>
      <c r="N21">
        <v>25</v>
      </c>
      <c r="O21" t="s">
        <v>445</v>
      </c>
    </row>
    <row r="22" spans="1:15" x14ac:dyDescent="0.25">
      <c r="A22" t="s">
        <v>1</v>
      </c>
      <c r="B22" t="s">
        <v>25</v>
      </c>
      <c r="C22">
        <v>9.1</v>
      </c>
      <c r="D22">
        <v>6</v>
      </c>
      <c r="E22" t="s">
        <v>428</v>
      </c>
      <c r="F22">
        <v>6</v>
      </c>
      <c r="G22">
        <v>129</v>
      </c>
      <c r="H22">
        <v>1200</v>
      </c>
      <c r="I22" t="s">
        <v>390</v>
      </c>
      <c r="J22">
        <v>1</v>
      </c>
      <c r="K22">
        <v>10.62</v>
      </c>
      <c r="L22">
        <v>2</v>
      </c>
      <c r="M22">
        <v>4</v>
      </c>
      <c r="N22">
        <v>25</v>
      </c>
      <c r="O22" t="s">
        <v>451</v>
      </c>
    </row>
    <row r="23" spans="1:15" x14ac:dyDescent="0.25">
      <c r="A23" t="s">
        <v>1</v>
      </c>
      <c r="B23" t="s">
        <v>55</v>
      </c>
      <c r="C23">
        <v>16</v>
      </c>
      <c r="D23">
        <v>4</v>
      </c>
      <c r="E23" t="s">
        <v>429</v>
      </c>
      <c r="F23">
        <v>9</v>
      </c>
      <c r="G23">
        <v>117</v>
      </c>
      <c r="H23">
        <v>1200</v>
      </c>
      <c r="I23" t="s">
        <v>56</v>
      </c>
      <c r="J23">
        <v>1</v>
      </c>
      <c r="K23">
        <v>10.68</v>
      </c>
      <c r="L23">
        <v>8</v>
      </c>
      <c r="M23">
        <v>1</v>
      </c>
      <c r="N23">
        <v>25</v>
      </c>
      <c r="O23" t="s">
        <v>439</v>
      </c>
    </row>
    <row r="24" spans="1:15" x14ac:dyDescent="0.25">
      <c r="A24" t="s">
        <v>1</v>
      </c>
      <c r="B24" t="s">
        <v>55</v>
      </c>
      <c r="C24">
        <v>10</v>
      </c>
      <c r="D24">
        <v>7</v>
      </c>
      <c r="E24" t="s">
        <v>429</v>
      </c>
      <c r="F24">
        <v>10</v>
      </c>
      <c r="G24">
        <v>132</v>
      </c>
      <c r="H24">
        <v>1200</v>
      </c>
      <c r="I24" t="s">
        <v>12</v>
      </c>
      <c r="J24">
        <v>1</v>
      </c>
      <c r="K24">
        <v>10.74</v>
      </c>
      <c r="L24">
        <v>2</v>
      </c>
      <c r="M24">
        <v>4</v>
      </c>
      <c r="N24">
        <v>25</v>
      </c>
      <c r="O24" t="s">
        <v>451</v>
      </c>
    </row>
    <row r="25" spans="1:15" x14ac:dyDescent="0.25">
      <c r="A25" t="s">
        <v>1</v>
      </c>
      <c r="B25" t="s">
        <v>66</v>
      </c>
      <c r="C25">
        <v>9.8000000000000007</v>
      </c>
      <c r="D25">
        <v>8</v>
      </c>
      <c r="E25" t="s">
        <v>429</v>
      </c>
      <c r="F25">
        <v>9</v>
      </c>
      <c r="G25">
        <v>130</v>
      </c>
      <c r="H25">
        <v>1200</v>
      </c>
      <c r="I25" t="s">
        <v>201</v>
      </c>
      <c r="J25">
        <v>1</v>
      </c>
      <c r="K25">
        <v>10.77</v>
      </c>
      <c r="L25">
        <v>2</v>
      </c>
      <c r="M25">
        <v>4</v>
      </c>
      <c r="N25">
        <v>25</v>
      </c>
      <c r="O25" t="s">
        <v>451</v>
      </c>
    </row>
    <row r="26" spans="1:15" x14ac:dyDescent="0.25">
      <c r="A26" t="s">
        <v>79</v>
      </c>
      <c r="B26" t="s">
        <v>80</v>
      </c>
      <c r="C26">
        <v>4.5999999999999996</v>
      </c>
      <c r="D26">
        <v>1</v>
      </c>
      <c r="E26" t="s">
        <v>428</v>
      </c>
      <c r="F26">
        <v>2</v>
      </c>
      <c r="G26">
        <v>135</v>
      </c>
      <c r="H26">
        <v>1200</v>
      </c>
      <c r="I26" t="s">
        <v>33</v>
      </c>
      <c r="J26">
        <v>1</v>
      </c>
      <c r="K26">
        <v>9.42</v>
      </c>
      <c r="L26">
        <v>12</v>
      </c>
      <c r="M26">
        <v>3</v>
      </c>
      <c r="N26">
        <v>25</v>
      </c>
      <c r="O26" t="s">
        <v>439</v>
      </c>
    </row>
    <row r="27" spans="1:15" x14ac:dyDescent="0.25">
      <c r="A27" t="s">
        <v>79</v>
      </c>
      <c r="B27" t="s">
        <v>80</v>
      </c>
      <c r="C27">
        <v>17</v>
      </c>
      <c r="D27">
        <v>6</v>
      </c>
      <c r="E27" t="s">
        <v>428</v>
      </c>
      <c r="F27">
        <v>7</v>
      </c>
      <c r="G27">
        <v>121</v>
      </c>
      <c r="H27">
        <v>1200</v>
      </c>
      <c r="I27" t="s">
        <v>26</v>
      </c>
      <c r="J27">
        <v>1</v>
      </c>
      <c r="K27">
        <v>9.59</v>
      </c>
      <c r="L27">
        <v>23</v>
      </c>
      <c r="M27">
        <v>4</v>
      </c>
      <c r="N27">
        <v>25</v>
      </c>
      <c r="O27" t="s">
        <v>435</v>
      </c>
    </row>
    <row r="28" spans="1:15" x14ac:dyDescent="0.25">
      <c r="A28" t="s">
        <v>79</v>
      </c>
      <c r="B28" t="s">
        <v>80</v>
      </c>
      <c r="C28">
        <v>9.6</v>
      </c>
      <c r="D28">
        <v>8</v>
      </c>
      <c r="E28" t="s">
        <v>428</v>
      </c>
      <c r="F28">
        <v>4</v>
      </c>
      <c r="G28">
        <v>122</v>
      </c>
      <c r="H28">
        <v>1200</v>
      </c>
      <c r="I28" t="s">
        <v>26</v>
      </c>
      <c r="J28">
        <v>1</v>
      </c>
      <c r="K28">
        <v>9.6300000000000008</v>
      </c>
      <c r="L28">
        <v>30</v>
      </c>
      <c r="M28">
        <v>4</v>
      </c>
      <c r="N28">
        <v>25</v>
      </c>
      <c r="O28" t="s">
        <v>451</v>
      </c>
    </row>
    <row r="29" spans="1:15" x14ac:dyDescent="0.25">
      <c r="A29" t="s">
        <v>79</v>
      </c>
      <c r="B29" t="s">
        <v>119</v>
      </c>
      <c r="C29">
        <v>7</v>
      </c>
      <c r="D29">
        <v>3</v>
      </c>
      <c r="E29" t="s">
        <v>427</v>
      </c>
      <c r="F29">
        <v>1</v>
      </c>
      <c r="G29">
        <v>120</v>
      </c>
      <c r="H29">
        <v>1200</v>
      </c>
      <c r="I29" t="s">
        <v>391</v>
      </c>
      <c r="J29">
        <v>1</v>
      </c>
      <c r="K29">
        <v>9.69</v>
      </c>
      <c r="L29">
        <v>25</v>
      </c>
      <c r="M29">
        <v>6</v>
      </c>
      <c r="N29">
        <v>25</v>
      </c>
      <c r="O29" t="s">
        <v>435</v>
      </c>
    </row>
    <row r="30" spans="1:15" x14ac:dyDescent="0.25">
      <c r="A30" t="s">
        <v>79</v>
      </c>
      <c r="B30" t="s">
        <v>108</v>
      </c>
      <c r="C30">
        <v>4.9000000000000004</v>
      </c>
      <c r="D30">
        <v>2</v>
      </c>
      <c r="E30" t="s">
        <v>428</v>
      </c>
      <c r="F30">
        <v>1</v>
      </c>
      <c r="G30">
        <v>128</v>
      </c>
      <c r="H30">
        <v>1200</v>
      </c>
      <c r="I30" t="s">
        <v>448</v>
      </c>
      <c r="J30">
        <v>1</v>
      </c>
      <c r="K30">
        <v>9.7100000000000009</v>
      </c>
      <c r="L30">
        <v>19</v>
      </c>
      <c r="M30">
        <v>3</v>
      </c>
      <c r="N30">
        <v>25</v>
      </c>
      <c r="O30" t="s">
        <v>445</v>
      </c>
    </row>
    <row r="31" spans="1:15" x14ac:dyDescent="0.25">
      <c r="A31" t="s">
        <v>79</v>
      </c>
      <c r="B31" t="s">
        <v>84</v>
      </c>
      <c r="C31">
        <v>9.6999999999999993</v>
      </c>
      <c r="D31">
        <v>4</v>
      </c>
      <c r="E31" t="s">
        <v>429</v>
      </c>
      <c r="F31">
        <v>8</v>
      </c>
      <c r="G31">
        <v>132</v>
      </c>
      <c r="H31">
        <v>1200</v>
      </c>
      <c r="I31" t="s">
        <v>33</v>
      </c>
      <c r="J31">
        <v>1</v>
      </c>
      <c r="K31">
        <v>9.74</v>
      </c>
      <c r="L31">
        <v>25</v>
      </c>
      <c r="M31">
        <v>6</v>
      </c>
      <c r="N31">
        <v>25</v>
      </c>
      <c r="O31" t="s">
        <v>435</v>
      </c>
    </row>
    <row r="32" spans="1:15" x14ac:dyDescent="0.25">
      <c r="A32" t="s">
        <v>79</v>
      </c>
      <c r="B32" t="s">
        <v>108</v>
      </c>
      <c r="C32">
        <v>8.3000000000000007</v>
      </c>
      <c r="D32">
        <v>4</v>
      </c>
      <c r="E32" t="s">
        <v>427</v>
      </c>
      <c r="F32">
        <v>7</v>
      </c>
      <c r="G32">
        <v>126</v>
      </c>
      <c r="H32">
        <v>1200</v>
      </c>
      <c r="I32" t="s">
        <v>39</v>
      </c>
      <c r="J32">
        <v>1</v>
      </c>
      <c r="K32">
        <v>9.77</v>
      </c>
      <c r="L32">
        <v>25</v>
      </c>
      <c r="M32">
        <v>6</v>
      </c>
      <c r="N32">
        <v>25</v>
      </c>
      <c r="O32" t="s">
        <v>435</v>
      </c>
    </row>
    <row r="33" spans="1:15" x14ac:dyDescent="0.25">
      <c r="A33" t="s">
        <v>79</v>
      </c>
      <c r="B33" t="s">
        <v>108</v>
      </c>
      <c r="C33">
        <v>3.6</v>
      </c>
      <c r="D33">
        <v>5</v>
      </c>
      <c r="E33" t="s">
        <v>428</v>
      </c>
      <c r="F33">
        <v>1</v>
      </c>
      <c r="G33">
        <v>132</v>
      </c>
      <c r="H33">
        <v>1200</v>
      </c>
      <c r="I33" t="s">
        <v>39</v>
      </c>
      <c r="J33">
        <v>1</v>
      </c>
      <c r="K33">
        <v>9.84</v>
      </c>
      <c r="L33">
        <v>23</v>
      </c>
      <c r="M33">
        <v>4</v>
      </c>
      <c r="N33">
        <v>25</v>
      </c>
      <c r="O33" t="s">
        <v>435</v>
      </c>
    </row>
    <row r="34" spans="1:15" x14ac:dyDescent="0.25">
      <c r="A34" t="s">
        <v>79</v>
      </c>
      <c r="B34" t="s">
        <v>80</v>
      </c>
      <c r="C34">
        <v>31</v>
      </c>
      <c r="D34">
        <v>6</v>
      </c>
      <c r="E34" t="s">
        <v>428</v>
      </c>
      <c r="F34">
        <v>11</v>
      </c>
      <c r="G34">
        <v>125</v>
      </c>
      <c r="H34">
        <v>1200</v>
      </c>
      <c r="I34" t="s">
        <v>50</v>
      </c>
      <c r="J34">
        <v>1</v>
      </c>
      <c r="K34">
        <v>9.86</v>
      </c>
      <c r="L34">
        <v>2</v>
      </c>
      <c r="M34">
        <v>4</v>
      </c>
      <c r="N34">
        <v>25</v>
      </c>
      <c r="O34" t="s">
        <v>451</v>
      </c>
    </row>
    <row r="35" spans="1:15" x14ac:dyDescent="0.25">
      <c r="A35" t="s">
        <v>79</v>
      </c>
      <c r="B35" t="s">
        <v>94</v>
      </c>
      <c r="C35">
        <v>7.6</v>
      </c>
      <c r="D35">
        <v>5</v>
      </c>
      <c r="E35" t="s">
        <v>430</v>
      </c>
      <c r="F35">
        <v>12</v>
      </c>
      <c r="G35">
        <v>131</v>
      </c>
      <c r="H35">
        <v>1200</v>
      </c>
      <c r="I35" t="s">
        <v>33</v>
      </c>
      <c r="J35">
        <v>1</v>
      </c>
      <c r="K35">
        <v>9.8800000000000008</v>
      </c>
      <c r="L35">
        <v>25</v>
      </c>
      <c r="M35">
        <v>6</v>
      </c>
      <c r="N35">
        <v>25</v>
      </c>
      <c r="O35" t="s">
        <v>435</v>
      </c>
    </row>
    <row r="36" spans="1:15" x14ac:dyDescent="0.25">
      <c r="A36" t="s">
        <v>79</v>
      </c>
      <c r="B36" t="s">
        <v>2658</v>
      </c>
      <c r="C36">
        <v>28</v>
      </c>
      <c r="D36">
        <v>2</v>
      </c>
      <c r="E36" t="s">
        <v>427</v>
      </c>
      <c r="F36">
        <v>6</v>
      </c>
      <c r="G36">
        <v>128</v>
      </c>
      <c r="H36">
        <v>1200</v>
      </c>
      <c r="I36" t="s">
        <v>390</v>
      </c>
      <c r="J36">
        <v>1</v>
      </c>
      <c r="K36">
        <v>9.91</v>
      </c>
      <c r="L36">
        <v>9</v>
      </c>
      <c r="M36">
        <v>4</v>
      </c>
      <c r="N36">
        <v>25</v>
      </c>
      <c r="O36" t="s">
        <v>439</v>
      </c>
    </row>
    <row r="37" spans="1:15" x14ac:dyDescent="0.25">
      <c r="A37" t="s">
        <v>79</v>
      </c>
      <c r="B37" t="s">
        <v>125</v>
      </c>
      <c r="C37">
        <v>11</v>
      </c>
      <c r="D37">
        <v>1</v>
      </c>
      <c r="E37" t="s">
        <v>427</v>
      </c>
      <c r="F37">
        <v>4</v>
      </c>
      <c r="G37">
        <v>133</v>
      </c>
      <c r="H37">
        <v>1200</v>
      </c>
      <c r="I37" t="s">
        <v>388</v>
      </c>
      <c r="J37">
        <v>1</v>
      </c>
      <c r="K37">
        <v>9.9700000000000006</v>
      </c>
      <c r="L37">
        <v>19</v>
      </c>
      <c r="M37">
        <v>2</v>
      </c>
      <c r="N37">
        <v>25</v>
      </c>
      <c r="O37" t="s">
        <v>445</v>
      </c>
    </row>
    <row r="38" spans="1:15" x14ac:dyDescent="0.25">
      <c r="A38" t="s">
        <v>79</v>
      </c>
      <c r="B38" t="s">
        <v>88</v>
      </c>
      <c r="C38">
        <v>115</v>
      </c>
      <c r="D38">
        <v>8</v>
      </c>
      <c r="E38" t="s">
        <v>429</v>
      </c>
      <c r="F38">
        <v>3</v>
      </c>
      <c r="G38">
        <v>118</v>
      </c>
      <c r="H38">
        <v>1200</v>
      </c>
      <c r="I38" t="s">
        <v>394</v>
      </c>
      <c r="J38">
        <v>1</v>
      </c>
      <c r="K38">
        <v>9.99</v>
      </c>
      <c r="L38">
        <v>30</v>
      </c>
      <c r="M38">
        <v>4</v>
      </c>
      <c r="N38">
        <v>25</v>
      </c>
      <c r="O38" t="s">
        <v>451</v>
      </c>
    </row>
    <row r="39" spans="1:15" x14ac:dyDescent="0.25">
      <c r="A39" t="s">
        <v>79</v>
      </c>
      <c r="B39" t="s">
        <v>108</v>
      </c>
      <c r="C39">
        <v>13</v>
      </c>
      <c r="D39">
        <v>6</v>
      </c>
      <c r="E39" t="s">
        <v>428</v>
      </c>
      <c r="F39">
        <v>12</v>
      </c>
      <c r="G39">
        <v>131</v>
      </c>
      <c r="H39">
        <v>1200</v>
      </c>
      <c r="I39" t="s">
        <v>448</v>
      </c>
      <c r="J39">
        <v>1</v>
      </c>
      <c r="K39">
        <v>10.09</v>
      </c>
      <c r="L39">
        <v>2</v>
      </c>
      <c r="M39">
        <v>4</v>
      </c>
      <c r="N39">
        <v>25</v>
      </c>
      <c r="O39" t="s">
        <v>451</v>
      </c>
    </row>
    <row r="40" spans="1:15" x14ac:dyDescent="0.25">
      <c r="A40" t="s">
        <v>79</v>
      </c>
      <c r="B40" t="s">
        <v>2658</v>
      </c>
      <c r="C40">
        <v>74</v>
      </c>
      <c r="D40">
        <v>5</v>
      </c>
      <c r="E40" t="s">
        <v>429</v>
      </c>
      <c r="F40">
        <v>7</v>
      </c>
      <c r="G40">
        <v>130</v>
      </c>
      <c r="H40">
        <v>1200</v>
      </c>
      <c r="I40" t="s">
        <v>120</v>
      </c>
      <c r="J40">
        <v>1</v>
      </c>
      <c r="K40">
        <v>10.130000000000001</v>
      </c>
      <c r="L40">
        <v>19</v>
      </c>
      <c r="M40">
        <v>2</v>
      </c>
      <c r="N40">
        <v>25</v>
      </c>
      <c r="O40" t="s">
        <v>445</v>
      </c>
    </row>
    <row r="41" spans="1:15" x14ac:dyDescent="0.25">
      <c r="A41" t="s">
        <v>79</v>
      </c>
      <c r="B41" t="s">
        <v>84</v>
      </c>
      <c r="C41">
        <v>6.4</v>
      </c>
      <c r="D41">
        <v>2</v>
      </c>
      <c r="E41" t="s">
        <v>429</v>
      </c>
      <c r="F41">
        <v>3</v>
      </c>
      <c r="G41">
        <v>130</v>
      </c>
      <c r="H41">
        <v>1200</v>
      </c>
      <c r="I41" t="s">
        <v>33</v>
      </c>
      <c r="J41">
        <v>1</v>
      </c>
      <c r="K41">
        <v>10.14</v>
      </c>
      <c r="L41">
        <v>28</v>
      </c>
      <c r="M41">
        <v>5</v>
      </c>
      <c r="N41">
        <v>25</v>
      </c>
      <c r="O41" t="s">
        <v>451</v>
      </c>
    </row>
    <row r="42" spans="1:15" x14ac:dyDescent="0.25">
      <c r="A42" t="s">
        <v>79</v>
      </c>
      <c r="B42" t="s">
        <v>125</v>
      </c>
      <c r="C42">
        <v>20</v>
      </c>
      <c r="D42">
        <v>6</v>
      </c>
      <c r="E42" t="s">
        <v>430</v>
      </c>
      <c r="F42">
        <v>12</v>
      </c>
      <c r="G42">
        <v>120</v>
      </c>
      <c r="H42">
        <v>1200</v>
      </c>
      <c r="I42" t="s">
        <v>146</v>
      </c>
      <c r="J42">
        <v>1</v>
      </c>
      <c r="K42">
        <v>10.18</v>
      </c>
      <c r="L42">
        <v>9</v>
      </c>
      <c r="M42">
        <v>4</v>
      </c>
      <c r="N42">
        <v>25</v>
      </c>
      <c r="O42" t="s">
        <v>439</v>
      </c>
    </row>
    <row r="43" spans="1:15" x14ac:dyDescent="0.25">
      <c r="A43" t="s">
        <v>79</v>
      </c>
      <c r="B43" t="s">
        <v>2658</v>
      </c>
      <c r="C43">
        <v>24</v>
      </c>
      <c r="D43">
        <v>9</v>
      </c>
      <c r="E43" t="s">
        <v>429</v>
      </c>
      <c r="F43">
        <v>9</v>
      </c>
      <c r="G43">
        <v>130</v>
      </c>
      <c r="H43">
        <v>1200</v>
      </c>
      <c r="I43" t="s">
        <v>120</v>
      </c>
      <c r="J43">
        <v>1</v>
      </c>
      <c r="K43">
        <v>10.26</v>
      </c>
      <c r="L43">
        <v>19</v>
      </c>
      <c r="M43">
        <v>3</v>
      </c>
      <c r="N43">
        <v>25</v>
      </c>
      <c r="O43" t="s">
        <v>445</v>
      </c>
    </row>
    <row r="44" spans="1:15" x14ac:dyDescent="0.25">
      <c r="A44" t="s">
        <v>79</v>
      </c>
      <c r="B44" t="s">
        <v>84</v>
      </c>
      <c r="C44">
        <v>11</v>
      </c>
      <c r="D44">
        <v>10</v>
      </c>
      <c r="E44" t="s">
        <v>429</v>
      </c>
      <c r="F44">
        <v>5</v>
      </c>
      <c r="G44">
        <v>121</v>
      </c>
      <c r="H44">
        <v>1200</v>
      </c>
      <c r="I44" t="s">
        <v>389</v>
      </c>
      <c r="J44">
        <v>1</v>
      </c>
      <c r="K44">
        <v>10.27</v>
      </c>
      <c r="L44">
        <v>22</v>
      </c>
      <c r="M44">
        <v>1</v>
      </c>
      <c r="N44">
        <v>25</v>
      </c>
      <c r="O44" t="s">
        <v>435</v>
      </c>
    </row>
    <row r="45" spans="1:15" x14ac:dyDescent="0.25">
      <c r="A45" t="s">
        <v>79</v>
      </c>
      <c r="B45" t="s">
        <v>84</v>
      </c>
      <c r="C45">
        <v>56</v>
      </c>
      <c r="D45">
        <v>7</v>
      </c>
      <c r="E45" t="s">
        <v>428</v>
      </c>
      <c r="F45">
        <v>12</v>
      </c>
      <c r="G45">
        <v>119</v>
      </c>
      <c r="H45">
        <v>1200</v>
      </c>
      <c r="I45" t="s">
        <v>390</v>
      </c>
      <c r="J45">
        <v>1</v>
      </c>
      <c r="K45">
        <v>10.38</v>
      </c>
      <c r="L45">
        <v>19</v>
      </c>
      <c r="M45">
        <v>2</v>
      </c>
      <c r="N45">
        <v>25</v>
      </c>
      <c r="O45" t="s">
        <v>445</v>
      </c>
    </row>
    <row r="46" spans="1:15" x14ac:dyDescent="0.25">
      <c r="A46" t="s">
        <v>79</v>
      </c>
      <c r="B46" t="s">
        <v>102</v>
      </c>
      <c r="C46">
        <v>29</v>
      </c>
      <c r="D46">
        <v>4</v>
      </c>
      <c r="E46" t="s">
        <v>428</v>
      </c>
      <c r="F46">
        <v>3</v>
      </c>
      <c r="G46">
        <v>127</v>
      </c>
      <c r="H46">
        <v>1200</v>
      </c>
      <c r="I46" t="s">
        <v>45</v>
      </c>
      <c r="J46">
        <v>1</v>
      </c>
      <c r="K46">
        <v>10.48</v>
      </c>
      <c r="L46">
        <v>25</v>
      </c>
      <c r="M46">
        <v>6</v>
      </c>
      <c r="N46">
        <v>25</v>
      </c>
      <c r="O46" t="s">
        <v>435</v>
      </c>
    </row>
    <row r="47" spans="1:15" x14ac:dyDescent="0.25">
      <c r="A47" t="s">
        <v>129</v>
      </c>
      <c r="B47" t="s">
        <v>145</v>
      </c>
      <c r="C47">
        <v>22</v>
      </c>
      <c r="D47">
        <v>4</v>
      </c>
      <c r="E47" t="s">
        <v>428</v>
      </c>
      <c r="F47">
        <v>8</v>
      </c>
      <c r="G47">
        <v>113</v>
      </c>
      <c r="H47">
        <v>1200</v>
      </c>
      <c r="I47" t="s">
        <v>441</v>
      </c>
      <c r="J47">
        <v>1</v>
      </c>
      <c r="K47">
        <v>9.58</v>
      </c>
      <c r="L47">
        <v>21</v>
      </c>
      <c r="M47">
        <v>5</v>
      </c>
      <c r="N47">
        <v>25</v>
      </c>
      <c r="O47" t="s">
        <v>435</v>
      </c>
    </row>
    <row r="48" spans="1:15" x14ac:dyDescent="0.25">
      <c r="A48" t="s">
        <v>129</v>
      </c>
      <c r="B48" t="s">
        <v>157</v>
      </c>
      <c r="C48">
        <v>4.7</v>
      </c>
      <c r="D48">
        <v>5</v>
      </c>
      <c r="E48" t="s">
        <v>429</v>
      </c>
      <c r="F48">
        <v>3</v>
      </c>
      <c r="G48">
        <v>120</v>
      </c>
      <c r="H48">
        <v>1200</v>
      </c>
      <c r="I48" t="s">
        <v>140</v>
      </c>
      <c r="J48">
        <v>1</v>
      </c>
      <c r="K48">
        <v>9.86</v>
      </c>
      <c r="L48">
        <v>25</v>
      </c>
      <c r="M48">
        <v>6</v>
      </c>
      <c r="N48">
        <v>25</v>
      </c>
      <c r="O48" t="s">
        <v>435</v>
      </c>
    </row>
    <row r="49" spans="1:15" x14ac:dyDescent="0.25">
      <c r="A49" t="s">
        <v>129</v>
      </c>
      <c r="B49" t="s">
        <v>130</v>
      </c>
      <c r="C49">
        <v>8.4</v>
      </c>
      <c r="D49">
        <v>4</v>
      </c>
      <c r="E49" t="s">
        <v>427</v>
      </c>
      <c r="F49">
        <v>1</v>
      </c>
      <c r="G49">
        <v>129</v>
      </c>
      <c r="H49">
        <v>1200</v>
      </c>
      <c r="I49" t="s">
        <v>401</v>
      </c>
      <c r="J49">
        <v>1</v>
      </c>
      <c r="K49">
        <v>9.89</v>
      </c>
      <c r="L49">
        <v>2</v>
      </c>
      <c r="M49">
        <v>4</v>
      </c>
      <c r="N49">
        <v>25</v>
      </c>
      <c r="O49" t="s">
        <v>451</v>
      </c>
    </row>
    <row r="50" spans="1:15" x14ac:dyDescent="0.25">
      <c r="A50" t="s">
        <v>129</v>
      </c>
      <c r="B50" t="s">
        <v>130</v>
      </c>
      <c r="C50">
        <v>30</v>
      </c>
      <c r="D50">
        <v>3</v>
      </c>
      <c r="E50" t="s">
        <v>427</v>
      </c>
      <c r="F50">
        <v>7</v>
      </c>
      <c r="G50">
        <v>128</v>
      </c>
      <c r="H50">
        <v>1200</v>
      </c>
      <c r="I50" t="s">
        <v>388</v>
      </c>
      <c r="J50">
        <v>1</v>
      </c>
      <c r="K50">
        <v>9.98</v>
      </c>
      <c r="L50">
        <v>19</v>
      </c>
      <c r="M50">
        <v>2</v>
      </c>
      <c r="N50">
        <v>25</v>
      </c>
      <c r="O50" t="s">
        <v>445</v>
      </c>
    </row>
    <row r="51" spans="1:15" x14ac:dyDescent="0.25">
      <c r="A51" t="s">
        <v>129</v>
      </c>
      <c r="B51" t="s">
        <v>157</v>
      </c>
      <c r="C51">
        <v>7.3</v>
      </c>
      <c r="D51">
        <v>2</v>
      </c>
      <c r="E51" t="s">
        <v>428</v>
      </c>
      <c r="F51">
        <v>1</v>
      </c>
      <c r="G51">
        <v>119</v>
      </c>
      <c r="H51">
        <v>1200</v>
      </c>
      <c r="I51" t="s">
        <v>140</v>
      </c>
      <c r="J51">
        <v>1</v>
      </c>
      <c r="K51">
        <v>10.15</v>
      </c>
      <c r="L51">
        <v>14</v>
      </c>
      <c r="M51">
        <v>5</v>
      </c>
      <c r="N51">
        <v>25</v>
      </c>
      <c r="O51" t="s">
        <v>445</v>
      </c>
    </row>
    <row r="52" spans="1:15" x14ac:dyDescent="0.25">
      <c r="A52" t="s">
        <v>129</v>
      </c>
      <c r="B52" t="s">
        <v>160</v>
      </c>
      <c r="C52">
        <v>9.6999999999999993</v>
      </c>
      <c r="D52">
        <v>3</v>
      </c>
      <c r="E52" t="s">
        <v>428</v>
      </c>
      <c r="F52">
        <v>12</v>
      </c>
      <c r="G52">
        <v>119</v>
      </c>
      <c r="H52">
        <v>1200</v>
      </c>
      <c r="I52" t="s">
        <v>56</v>
      </c>
      <c r="J52">
        <v>1</v>
      </c>
      <c r="K52">
        <v>10.210000000000001</v>
      </c>
      <c r="L52">
        <v>28</v>
      </c>
      <c r="M52">
        <v>5</v>
      </c>
      <c r="N52">
        <v>25</v>
      </c>
      <c r="O52" t="s">
        <v>451</v>
      </c>
    </row>
    <row r="53" spans="1:15" x14ac:dyDescent="0.25">
      <c r="A53" t="s">
        <v>129</v>
      </c>
      <c r="B53" t="s">
        <v>130</v>
      </c>
      <c r="C53">
        <v>7.8</v>
      </c>
      <c r="D53">
        <v>1</v>
      </c>
      <c r="E53" t="s">
        <v>427</v>
      </c>
      <c r="F53">
        <v>8</v>
      </c>
      <c r="G53">
        <v>122</v>
      </c>
      <c r="H53">
        <v>1200</v>
      </c>
      <c r="I53" t="s">
        <v>441</v>
      </c>
      <c r="J53">
        <v>1</v>
      </c>
      <c r="K53">
        <v>10.24</v>
      </c>
      <c r="L53">
        <v>4</v>
      </c>
      <c r="M53">
        <v>6</v>
      </c>
      <c r="N53">
        <v>25</v>
      </c>
      <c r="O53" t="s">
        <v>439</v>
      </c>
    </row>
    <row r="54" spans="1:15" x14ac:dyDescent="0.25">
      <c r="A54" t="s">
        <v>129</v>
      </c>
      <c r="B54" t="s">
        <v>130</v>
      </c>
      <c r="C54">
        <v>13</v>
      </c>
      <c r="D54">
        <v>2</v>
      </c>
      <c r="E54" t="s">
        <v>427</v>
      </c>
      <c r="F54">
        <v>7</v>
      </c>
      <c r="G54">
        <v>127</v>
      </c>
      <c r="H54">
        <v>1200</v>
      </c>
      <c r="I54" t="s">
        <v>448</v>
      </c>
      <c r="J54">
        <v>1</v>
      </c>
      <c r="K54">
        <v>10.27</v>
      </c>
      <c r="L54">
        <v>16</v>
      </c>
      <c r="M54">
        <v>4</v>
      </c>
      <c r="N54">
        <v>25</v>
      </c>
      <c r="O54" t="s">
        <v>445</v>
      </c>
    </row>
    <row r="55" spans="1:15" x14ac:dyDescent="0.25">
      <c r="A55" t="s">
        <v>129</v>
      </c>
      <c r="B55" t="s">
        <v>145</v>
      </c>
      <c r="C55">
        <v>6.5</v>
      </c>
      <c r="D55">
        <v>1</v>
      </c>
      <c r="E55" t="s">
        <v>427</v>
      </c>
      <c r="F55">
        <v>4</v>
      </c>
      <c r="G55">
        <v>121</v>
      </c>
      <c r="H55">
        <v>1200</v>
      </c>
      <c r="I55" t="s">
        <v>146</v>
      </c>
      <c r="J55">
        <v>1</v>
      </c>
      <c r="K55">
        <v>10.36</v>
      </c>
      <c r="L55">
        <v>11</v>
      </c>
      <c r="M55">
        <v>6</v>
      </c>
      <c r="N55">
        <v>25</v>
      </c>
      <c r="O55" t="s">
        <v>445</v>
      </c>
    </row>
    <row r="56" spans="1:15" x14ac:dyDescent="0.25">
      <c r="A56" t="s">
        <v>129</v>
      </c>
      <c r="B56" t="s">
        <v>130</v>
      </c>
      <c r="C56">
        <v>13</v>
      </c>
      <c r="D56">
        <v>5</v>
      </c>
      <c r="E56" t="s">
        <v>427</v>
      </c>
      <c r="F56">
        <v>11</v>
      </c>
      <c r="G56">
        <v>128</v>
      </c>
      <c r="H56">
        <v>1200</v>
      </c>
      <c r="I56" t="s">
        <v>71</v>
      </c>
      <c r="J56">
        <v>1</v>
      </c>
      <c r="K56">
        <v>10.38</v>
      </c>
      <c r="L56">
        <v>14</v>
      </c>
      <c r="M56">
        <v>5</v>
      </c>
      <c r="N56">
        <v>25</v>
      </c>
      <c r="O56" t="s">
        <v>445</v>
      </c>
    </row>
    <row r="57" spans="1:15" x14ac:dyDescent="0.25">
      <c r="A57" t="s">
        <v>129</v>
      </c>
      <c r="B57" t="s">
        <v>160</v>
      </c>
      <c r="C57">
        <v>11</v>
      </c>
      <c r="D57">
        <v>2</v>
      </c>
      <c r="E57" t="s">
        <v>427</v>
      </c>
      <c r="F57">
        <v>2</v>
      </c>
      <c r="G57">
        <v>119</v>
      </c>
      <c r="H57">
        <v>1200</v>
      </c>
      <c r="I57" t="s">
        <v>45</v>
      </c>
      <c r="J57">
        <v>1</v>
      </c>
      <c r="K57">
        <v>10.38</v>
      </c>
      <c r="L57">
        <v>7</v>
      </c>
      <c r="M57">
        <v>5</v>
      </c>
      <c r="N57">
        <v>25</v>
      </c>
      <c r="O57" t="s">
        <v>439</v>
      </c>
    </row>
    <row r="58" spans="1:15" x14ac:dyDescent="0.25">
      <c r="A58" t="s">
        <v>129</v>
      </c>
      <c r="B58" t="s">
        <v>130</v>
      </c>
      <c r="C58">
        <v>6.9</v>
      </c>
      <c r="D58">
        <v>5</v>
      </c>
      <c r="E58" t="s">
        <v>427</v>
      </c>
      <c r="F58">
        <v>1</v>
      </c>
      <c r="G58">
        <v>132</v>
      </c>
      <c r="H58">
        <v>1200</v>
      </c>
      <c r="I58" t="s">
        <v>71</v>
      </c>
      <c r="J58">
        <v>1</v>
      </c>
      <c r="K58">
        <v>10.4</v>
      </c>
      <c r="L58">
        <v>5</v>
      </c>
      <c r="M58">
        <v>3</v>
      </c>
      <c r="N58">
        <v>25</v>
      </c>
      <c r="O58" t="s">
        <v>451</v>
      </c>
    </row>
    <row r="59" spans="1:15" x14ac:dyDescent="0.25">
      <c r="A59" t="s">
        <v>129</v>
      </c>
      <c r="B59" t="s">
        <v>130</v>
      </c>
      <c r="C59">
        <v>10</v>
      </c>
      <c r="D59">
        <v>5</v>
      </c>
      <c r="E59" t="s">
        <v>427</v>
      </c>
      <c r="F59">
        <v>6</v>
      </c>
      <c r="G59">
        <v>135</v>
      </c>
      <c r="H59">
        <v>1200</v>
      </c>
      <c r="I59" t="s">
        <v>50</v>
      </c>
      <c r="J59">
        <v>1</v>
      </c>
      <c r="K59">
        <v>10.59</v>
      </c>
      <c r="L59">
        <v>25</v>
      </c>
      <c r="M59">
        <v>6</v>
      </c>
      <c r="N59">
        <v>25</v>
      </c>
      <c r="O59" t="s">
        <v>435</v>
      </c>
    </row>
    <row r="60" spans="1:15" x14ac:dyDescent="0.25">
      <c r="A60" t="s">
        <v>129</v>
      </c>
      <c r="B60" t="s">
        <v>157</v>
      </c>
      <c r="C60">
        <v>4.8</v>
      </c>
      <c r="D60">
        <v>2</v>
      </c>
      <c r="E60" t="s">
        <v>427</v>
      </c>
      <c r="F60">
        <v>1</v>
      </c>
      <c r="G60">
        <v>121</v>
      </c>
      <c r="H60">
        <v>1200</v>
      </c>
      <c r="I60" t="s">
        <v>140</v>
      </c>
      <c r="J60">
        <v>1</v>
      </c>
      <c r="K60">
        <v>10.59</v>
      </c>
      <c r="L60">
        <v>4</v>
      </c>
      <c r="M60">
        <v>6</v>
      </c>
      <c r="N60">
        <v>25</v>
      </c>
      <c r="O60" t="s">
        <v>439</v>
      </c>
    </row>
    <row r="61" spans="1:15" x14ac:dyDescent="0.25">
      <c r="A61" t="s">
        <v>129</v>
      </c>
      <c r="B61" t="s">
        <v>164</v>
      </c>
      <c r="C61">
        <v>61</v>
      </c>
      <c r="D61">
        <v>6</v>
      </c>
      <c r="E61" t="s">
        <v>429</v>
      </c>
      <c r="F61">
        <v>8</v>
      </c>
      <c r="G61">
        <v>127</v>
      </c>
      <c r="H61">
        <v>1200</v>
      </c>
      <c r="I61" t="s">
        <v>61</v>
      </c>
      <c r="J61">
        <v>1</v>
      </c>
      <c r="K61">
        <v>10.69</v>
      </c>
      <c r="L61">
        <v>8</v>
      </c>
      <c r="M61">
        <v>1</v>
      </c>
      <c r="N61">
        <v>25</v>
      </c>
      <c r="O61" t="s">
        <v>439</v>
      </c>
    </row>
    <row r="62" spans="1:15" x14ac:dyDescent="0.25">
      <c r="A62" t="s">
        <v>129</v>
      </c>
      <c r="B62" t="s">
        <v>160</v>
      </c>
      <c r="C62">
        <v>5.6</v>
      </c>
      <c r="D62">
        <v>7</v>
      </c>
      <c r="E62" t="s">
        <v>428</v>
      </c>
      <c r="F62">
        <v>9</v>
      </c>
      <c r="G62">
        <v>120</v>
      </c>
      <c r="H62">
        <v>1200</v>
      </c>
      <c r="I62" t="s">
        <v>26</v>
      </c>
      <c r="J62">
        <v>1</v>
      </c>
      <c r="K62">
        <v>10.78</v>
      </c>
      <c r="L62">
        <v>25</v>
      </c>
      <c r="M62">
        <v>6</v>
      </c>
      <c r="N62">
        <v>25</v>
      </c>
      <c r="O62" t="s">
        <v>435</v>
      </c>
    </row>
    <row r="63" spans="1:15" x14ac:dyDescent="0.25">
      <c r="A63" t="s">
        <v>129</v>
      </c>
      <c r="B63" t="s">
        <v>164</v>
      </c>
      <c r="C63">
        <v>37</v>
      </c>
      <c r="D63">
        <v>7</v>
      </c>
      <c r="E63" t="s">
        <v>429</v>
      </c>
      <c r="F63">
        <v>8</v>
      </c>
      <c r="G63">
        <v>120</v>
      </c>
      <c r="H63">
        <v>1200</v>
      </c>
      <c r="I63" t="s">
        <v>45</v>
      </c>
      <c r="J63">
        <v>1</v>
      </c>
      <c r="K63">
        <v>10.9</v>
      </c>
      <c r="L63">
        <v>11</v>
      </c>
      <c r="M63">
        <v>6</v>
      </c>
      <c r="N63">
        <v>25</v>
      </c>
      <c r="O63" t="s">
        <v>445</v>
      </c>
    </row>
    <row r="64" spans="1:15" x14ac:dyDescent="0.25">
      <c r="A64" t="s">
        <v>129</v>
      </c>
      <c r="B64" t="s">
        <v>157</v>
      </c>
      <c r="C64">
        <v>17</v>
      </c>
      <c r="D64">
        <v>6</v>
      </c>
      <c r="E64" t="s">
        <v>428</v>
      </c>
      <c r="F64">
        <v>3</v>
      </c>
      <c r="G64">
        <v>123</v>
      </c>
      <c r="H64">
        <v>1200</v>
      </c>
      <c r="I64" t="s">
        <v>50</v>
      </c>
      <c r="J64">
        <v>1</v>
      </c>
      <c r="K64">
        <v>10.97</v>
      </c>
      <c r="L64">
        <v>7</v>
      </c>
      <c r="M64">
        <v>5</v>
      </c>
      <c r="N64">
        <v>25</v>
      </c>
      <c r="O64" t="s">
        <v>439</v>
      </c>
    </row>
    <row r="65" spans="1:25" x14ac:dyDescent="0.25">
      <c r="A65" t="s">
        <v>129</v>
      </c>
      <c r="B65" t="s">
        <v>130</v>
      </c>
      <c r="C65">
        <v>27</v>
      </c>
      <c r="D65">
        <v>10</v>
      </c>
      <c r="E65" t="s">
        <v>427</v>
      </c>
      <c r="F65">
        <v>6</v>
      </c>
      <c r="G65">
        <v>131</v>
      </c>
      <c r="H65">
        <v>1200</v>
      </c>
      <c r="I65" t="s">
        <v>56</v>
      </c>
      <c r="J65">
        <v>1</v>
      </c>
      <c r="K65">
        <v>11.17</v>
      </c>
      <c r="L65">
        <v>5</v>
      </c>
      <c r="M65">
        <v>2</v>
      </c>
      <c r="N65">
        <v>25</v>
      </c>
      <c r="O65" t="s">
        <v>439</v>
      </c>
    </row>
    <row r="66" spans="1:25" x14ac:dyDescent="0.25">
      <c r="A66" t="s">
        <v>129</v>
      </c>
      <c r="B66" t="s">
        <v>130</v>
      </c>
      <c r="C66">
        <v>24</v>
      </c>
      <c r="D66">
        <v>11</v>
      </c>
      <c r="E66" t="s">
        <v>427</v>
      </c>
      <c r="F66">
        <v>7</v>
      </c>
      <c r="G66">
        <v>135</v>
      </c>
      <c r="H66">
        <v>1200</v>
      </c>
      <c r="I66" t="s">
        <v>61</v>
      </c>
      <c r="J66">
        <v>1</v>
      </c>
      <c r="K66">
        <v>11.47</v>
      </c>
      <c r="L66">
        <v>8</v>
      </c>
      <c r="M66">
        <v>1</v>
      </c>
      <c r="N66">
        <v>25</v>
      </c>
      <c r="O66" t="s">
        <v>439</v>
      </c>
    </row>
    <row r="67" spans="1:25" x14ac:dyDescent="0.25">
      <c r="A67" t="s">
        <v>129</v>
      </c>
      <c r="B67" t="s">
        <v>150</v>
      </c>
      <c r="C67">
        <v>53</v>
      </c>
      <c r="D67">
        <v>12</v>
      </c>
      <c r="E67" t="s">
        <v>427</v>
      </c>
      <c r="F67">
        <v>10</v>
      </c>
      <c r="G67">
        <v>128</v>
      </c>
      <c r="H67">
        <v>1200</v>
      </c>
      <c r="I67" t="s">
        <v>26</v>
      </c>
      <c r="J67">
        <v>1</v>
      </c>
      <c r="K67">
        <v>12.15</v>
      </c>
      <c r="L67">
        <v>8</v>
      </c>
      <c r="M67">
        <v>1</v>
      </c>
      <c r="N67">
        <v>25</v>
      </c>
      <c r="O67" t="s">
        <v>439</v>
      </c>
    </row>
    <row r="68" spans="1:25" x14ac:dyDescent="0.25">
      <c r="A68" t="s">
        <v>167</v>
      </c>
      <c r="B68" t="s">
        <v>173</v>
      </c>
      <c r="C68">
        <v>27</v>
      </c>
      <c r="D68">
        <v>3</v>
      </c>
      <c r="E68" t="s">
        <v>429</v>
      </c>
      <c r="F68">
        <v>3</v>
      </c>
      <c r="G68">
        <v>120</v>
      </c>
      <c r="H68">
        <v>1800</v>
      </c>
      <c r="I68" t="s">
        <v>61</v>
      </c>
      <c r="J68">
        <v>1</v>
      </c>
      <c r="K68">
        <v>48.86</v>
      </c>
      <c r="L68">
        <v>23</v>
      </c>
      <c r="M68">
        <v>4</v>
      </c>
      <c r="N68">
        <v>25</v>
      </c>
      <c r="O68" t="s">
        <v>435</v>
      </c>
      <c r="X68">
        <v>9</v>
      </c>
      <c r="Y68">
        <v>3</v>
      </c>
    </row>
    <row r="69" spans="1:25" x14ac:dyDescent="0.25">
      <c r="A69" t="s">
        <v>167</v>
      </c>
      <c r="B69" t="s">
        <v>168</v>
      </c>
      <c r="C69">
        <v>12</v>
      </c>
      <c r="D69">
        <v>6</v>
      </c>
      <c r="E69" t="s">
        <v>429</v>
      </c>
      <c r="F69">
        <v>1</v>
      </c>
      <c r="G69">
        <v>124</v>
      </c>
      <c r="H69">
        <v>1800</v>
      </c>
      <c r="I69" t="s">
        <v>391</v>
      </c>
      <c r="J69">
        <v>1</v>
      </c>
      <c r="K69">
        <v>49.04</v>
      </c>
      <c r="L69">
        <v>30</v>
      </c>
      <c r="M69">
        <v>4</v>
      </c>
      <c r="N69">
        <v>25</v>
      </c>
      <c r="O69" t="s">
        <v>451</v>
      </c>
      <c r="X69">
        <v>11</v>
      </c>
      <c r="Y69">
        <v>6</v>
      </c>
    </row>
    <row r="70" spans="1:25" x14ac:dyDescent="0.25">
      <c r="A70" t="s">
        <v>167</v>
      </c>
      <c r="B70" t="s">
        <v>180</v>
      </c>
      <c r="C70">
        <v>12</v>
      </c>
      <c r="D70">
        <v>9</v>
      </c>
      <c r="E70" t="s">
        <v>427</v>
      </c>
      <c r="F70">
        <v>9</v>
      </c>
      <c r="G70">
        <v>112</v>
      </c>
      <c r="H70">
        <v>1800</v>
      </c>
      <c r="I70" t="s">
        <v>512</v>
      </c>
      <c r="J70">
        <v>1</v>
      </c>
      <c r="K70">
        <v>49.36</v>
      </c>
      <c r="L70">
        <v>23</v>
      </c>
      <c r="M70">
        <v>4</v>
      </c>
      <c r="N70">
        <v>25</v>
      </c>
      <c r="O70" t="s">
        <v>435</v>
      </c>
      <c r="X70">
        <v>4</v>
      </c>
      <c r="Y70">
        <v>9</v>
      </c>
    </row>
    <row r="71" spans="1:25" x14ac:dyDescent="0.25">
      <c r="A71" t="s">
        <v>167</v>
      </c>
      <c r="B71" t="s">
        <v>168</v>
      </c>
      <c r="C71">
        <v>17</v>
      </c>
      <c r="D71">
        <v>4</v>
      </c>
      <c r="E71" t="s">
        <v>429</v>
      </c>
      <c r="F71">
        <v>3</v>
      </c>
      <c r="G71">
        <v>126</v>
      </c>
      <c r="H71">
        <v>1800</v>
      </c>
      <c r="I71" t="s">
        <v>448</v>
      </c>
      <c r="J71">
        <v>1</v>
      </c>
      <c r="K71">
        <v>49.65</v>
      </c>
      <c r="L71">
        <v>9</v>
      </c>
      <c r="M71">
        <v>4</v>
      </c>
      <c r="N71">
        <v>25</v>
      </c>
      <c r="O71" t="s">
        <v>439</v>
      </c>
      <c r="X71">
        <v>12</v>
      </c>
      <c r="Y71">
        <v>4</v>
      </c>
    </row>
    <row r="72" spans="1:25" x14ac:dyDescent="0.25">
      <c r="A72" t="s">
        <v>167</v>
      </c>
      <c r="B72" t="s">
        <v>191</v>
      </c>
      <c r="C72">
        <v>74</v>
      </c>
      <c r="D72">
        <v>5</v>
      </c>
      <c r="E72" t="s">
        <v>428</v>
      </c>
      <c r="F72">
        <v>12</v>
      </c>
      <c r="G72">
        <v>135</v>
      </c>
      <c r="H72">
        <v>1800</v>
      </c>
      <c r="I72" t="s">
        <v>26</v>
      </c>
      <c r="J72">
        <v>1</v>
      </c>
      <c r="K72">
        <v>49.66</v>
      </c>
      <c r="L72">
        <v>9</v>
      </c>
      <c r="M72">
        <v>4</v>
      </c>
      <c r="N72">
        <v>25</v>
      </c>
      <c r="O72" t="s">
        <v>439</v>
      </c>
      <c r="X72">
        <v>7</v>
      </c>
      <c r="Y72">
        <v>5</v>
      </c>
    </row>
    <row r="73" spans="1:25" x14ac:dyDescent="0.25">
      <c r="A73" t="s">
        <v>167</v>
      </c>
      <c r="B73" t="s">
        <v>168</v>
      </c>
      <c r="C73">
        <v>37</v>
      </c>
      <c r="D73">
        <v>8</v>
      </c>
      <c r="E73" t="s">
        <v>429</v>
      </c>
      <c r="F73">
        <v>7</v>
      </c>
      <c r="G73">
        <v>130</v>
      </c>
      <c r="H73">
        <v>1800</v>
      </c>
      <c r="I73" t="s">
        <v>50</v>
      </c>
      <c r="J73">
        <v>1</v>
      </c>
      <c r="K73">
        <v>49.69</v>
      </c>
      <c r="L73">
        <v>5</v>
      </c>
      <c r="M73">
        <v>3</v>
      </c>
      <c r="N73">
        <v>25</v>
      </c>
      <c r="O73" t="s">
        <v>451</v>
      </c>
      <c r="X73">
        <v>6</v>
      </c>
      <c r="Y73">
        <v>8</v>
      </c>
    </row>
    <row r="74" spans="1:25" x14ac:dyDescent="0.25">
      <c r="A74" t="s">
        <v>167</v>
      </c>
      <c r="B74" t="s">
        <v>173</v>
      </c>
      <c r="C74">
        <v>19</v>
      </c>
      <c r="D74">
        <v>9</v>
      </c>
      <c r="E74" t="s">
        <v>429</v>
      </c>
      <c r="F74">
        <v>9</v>
      </c>
      <c r="G74">
        <v>120</v>
      </c>
      <c r="H74">
        <v>1800</v>
      </c>
      <c r="I74" t="s">
        <v>61</v>
      </c>
      <c r="J74">
        <v>1</v>
      </c>
      <c r="K74">
        <v>49.92</v>
      </c>
      <c r="L74">
        <v>14</v>
      </c>
      <c r="M74">
        <v>5</v>
      </c>
      <c r="N74">
        <v>25</v>
      </c>
      <c r="O74" t="s">
        <v>445</v>
      </c>
      <c r="X74">
        <v>6</v>
      </c>
      <c r="Y74">
        <v>9</v>
      </c>
    </row>
    <row r="75" spans="1:25" x14ac:dyDescent="0.25">
      <c r="A75" t="s">
        <v>167</v>
      </c>
      <c r="B75" t="s">
        <v>168</v>
      </c>
      <c r="C75">
        <v>11</v>
      </c>
      <c r="D75">
        <v>1</v>
      </c>
      <c r="E75" t="s">
        <v>428</v>
      </c>
      <c r="F75">
        <v>7</v>
      </c>
      <c r="G75">
        <v>119</v>
      </c>
      <c r="H75">
        <v>1800</v>
      </c>
      <c r="I75" t="s">
        <v>56</v>
      </c>
      <c r="J75">
        <v>1</v>
      </c>
      <c r="K75">
        <v>51.19</v>
      </c>
      <c r="L75">
        <v>4</v>
      </c>
      <c r="M75">
        <v>6</v>
      </c>
      <c r="N75">
        <v>25</v>
      </c>
      <c r="O75" t="s">
        <v>439</v>
      </c>
      <c r="X75">
        <v>5</v>
      </c>
      <c r="Y75">
        <v>1</v>
      </c>
    </row>
    <row r="76" spans="1:25" x14ac:dyDescent="0.25">
      <c r="A76" t="s">
        <v>167</v>
      </c>
      <c r="B76" t="s">
        <v>173</v>
      </c>
      <c r="C76">
        <v>17</v>
      </c>
      <c r="D76">
        <v>6</v>
      </c>
      <c r="E76" t="s">
        <v>428</v>
      </c>
      <c r="F76">
        <v>1</v>
      </c>
      <c r="G76">
        <v>135</v>
      </c>
      <c r="H76">
        <v>1800</v>
      </c>
      <c r="I76" t="s">
        <v>201</v>
      </c>
      <c r="J76">
        <v>1</v>
      </c>
      <c r="K76">
        <v>51.76</v>
      </c>
      <c r="L76">
        <v>4</v>
      </c>
      <c r="M76">
        <v>6</v>
      </c>
      <c r="N76">
        <v>25</v>
      </c>
      <c r="O76" t="s">
        <v>439</v>
      </c>
      <c r="X76">
        <v>7</v>
      </c>
      <c r="Y76">
        <v>6</v>
      </c>
    </row>
    <row r="77" spans="1:25" x14ac:dyDescent="0.25">
      <c r="A77" t="s">
        <v>167</v>
      </c>
      <c r="B77" t="s">
        <v>191</v>
      </c>
      <c r="C77">
        <v>10</v>
      </c>
      <c r="D77">
        <v>7</v>
      </c>
      <c r="E77" t="s">
        <v>427</v>
      </c>
      <c r="F77">
        <v>4</v>
      </c>
      <c r="G77">
        <v>127</v>
      </c>
      <c r="H77">
        <v>1800</v>
      </c>
      <c r="I77" t="s">
        <v>26</v>
      </c>
      <c r="J77">
        <v>1</v>
      </c>
      <c r="K77">
        <v>51.79</v>
      </c>
      <c r="L77">
        <v>4</v>
      </c>
      <c r="M77">
        <v>6</v>
      </c>
      <c r="N77">
        <v>25</v>
      </c>
      <c r="O77" t="s">
        <v>439</v>
      </c>
      <c r="X77">
        <v>4</v>
      </c>
      <c r="Y77">
        <v>7</v>
      </c>
    </row>
    <row r="78" spans="1:25" x14ac:dyDescent="0.25">
      <c r="A78" t="s">
        <v>167</v>
      </c>
      <c r="B78" t="s">
        <v>180</v>
      </c>
      <c r="C78">
        <v>17</v>
      </c>
      <c r="D78">
        <v>4</v>
      </c>
      <c r="E78" t="s">
        <v>427</v>
      </c>
      <c r="F78">
        <v>10</v>
      </c>
      <c r="G78">
        <v>113</v>
      </c>
      <c r="H78">
        <v>1800</v>
      </c>
      <c r="I78" t="s">
        <v>512</v>
      </c>
      <c r="J78">
        <v>1</v>
      </c>
      <c r="K78">
        <v>52.14</v>
      </c>
      <c r="L78">
        <v>4</v>
      </c>
      <c r="M78">
        <v>6</v>
      </c>
      <c r="N78">
        <v>25</v>
      </c>
      <c r="O78" t="s">
        <v>439</v>
      </c>
      <c r="X78">
        <v>2</v>
      </c>
      <c r="Y78">
        <v>4</v>
      </c>
    </row>
    <row r="79" spans="1:25" x14ac:dyDescent="0.25">
      <c r="A79" t="s">
        <v>167</v>
      </c>
      <c r="B79" t="s">
        <v>187</v>
      </c>
      <c r="C79">
        <v>33</v>
      </c>
      <c r="D79">
        <v>12</v>
      </c>
      <c r="E79" t="s">
        <v>427</v>
      </c>
      <c r="F79">
        <v>8</v>
      </c>
      <c r="G79">
        <v>134</v>
      </c>
      <c r="H79">
        <v>1800</v>
      </c>
      <c r="I79" t="s">
        <v>33</v>
      </c>
      <c r="J79">
        <v>1</v>
      </c>
      <c r="K79">
        <v>56.26</v>
      </c>
      <c r="L79">
        <v>5</v>
      </c>
      <c r="M79">
        <v>3</v>
      </c>
      <c r="N79">
        <v>25</v>
      </c>
      <c r="O79" t="s">
        <v>451</v>
      </c>
      <c r="X79">
        <v>12</v>
      </c>
      <c r="Y79">
        <v>12</v>
      </c>
    </row>
    <row r="80" spans="1:25" x14ac:dyDescent="0.25">
      <c r="A80" t="s">
        <v>203</v>
      </c>
      <c r="B80" t="s">
        <v>213</v>
      </c>
      <c r="C80">
        <v>12</v>
      </c>
      <c r="D80">
        <v>1</v>
      </c>
      <c r="E80" t="s">
        <v>428</v>
      </c>
      <c r="F80">
        <v>2</v>
      </c>
      <c r="G80">
        <v>124</v>
      </c>
      <c r="H80">
        <v>1200</v>
      </c>
      <c r="I80" t="s">
        <v>390</v>
      </c>
      <c r="J80">
        <v>1</v>
      </c>
      <c r="K80">
        <v>9.6999999999999993</v>
      </c>
      <c r="L80">
        <v>12</v>
      </c>
      <c r="M80">
        <v>3</v>
      </c>
      <c r="N80">
        <v>25</v>
      </c>
      <c r="O80" t="s">
        <v>439</v>
      </c>
    </row>
    <row r="81" spans="1:15" x14ac:dyDescent="0.25">
      <c r="A81" t="s">
        <v>203</v>
      </c>
      <c r="B81" t="s">
        <v>206</v>
      </c>
      <c r="C81">
        <v>22</v>
      </c>
      <c r="D81">
        <v>8</v>
      </c>
      <c r="E81" t="s">
        <v>428</v>
      </c>
      <c r="F81">
        <v>5</v>
      </c>
      <c r="G81">
        <v>121</v>
      </c>
      <c r="H81">
        <v>1200</v>
      </c>
      <c r="I81" t="s">
        <v>201</v>
      </c>
      <c r="J81">
        <v>1</v>
      </c>
      <c r="K81">
        <v>9.7200000000000006</v>
      </c>
      <c r="L81">
        <v>12</v>
      </c>
      <c r="M81">
        <v>3</v>
      </c>
      <c r="N81">
        <v>25</v>
      </c>
      <c r="O81" t="s">
        <v>439</v>
      </c>
    </row>
    <row r="82" spans="1:15" x14ac:dyDescent="0.25">
      <c r="A82" t="s">
        <v>203</v>
      </c>
      <c r="B82" t="s">
        <v>232</v>
      </c>
      <c r="C82">
        <v>14</v>
      </c>
      <c r="D82">
        <v>2</v>
      </c>
      <c r="E82" t="s">
        <v>428</v>
      </c>
      <c r="F82">
        <v>8</v>
      </c>
      <c r="G82">
        <v>117</v>
      </c>
      <c r="H82">
        <v>1200</v>
      </c>
      <c r="I82" t="s">
        <v>201</v>
      </c>
      <c r="J82">
        <v>1</v>
      </c>
      <c r="K82">
        <v>9.7799999999999994</v>
      </c>
      <c r="L82">
        <v>5</v>
      </c>
      <c r="M82">
        <v>3</v>
      </c>
      <c r="N82">
        <v>25</v>
      </c>
      <c r="O82" t="s">
        <v>451</v>
      </c>
    </row>
    <row r="83" spans="1:15" x14ac:dyDescent="0.25">
      <c r="A83" t="s">
        <v>203</v>
      </c>
      <c r="B83" t="s">
        <v>213</v>
      </c>
      <c r="C83">
        <v>4.2</v>
      </c>
      <c r="D83">
        <v>1</v>
      </c>
      <c r="E83" t="s">
        <v>428</v>
      </c>
      <c r="F83">
        <v>4</v>
      </c>
      <c r="G83">
        <v>118</v>
      </c>
      <c r="H83">
        <v>1200</v>
      </c>
      <c r="I83" t="s">
        <v>390</v>
      </c>
      <c r="J83">
        <v>1</v>
      </c>
      <c r="K83">
        <v>9.89</v>
      </c>
      <c r="L83">
        <v>19</v>
      </c>
      <c r="M83">
        <v>2</v>
      </c>
      <c r="N83">
        <v>25</v>
      </c>
      <c r="O83" t="s">
        <v>445</v>
      </c>
    </row>
    <row r="84" spans="1:15" x14ac:dyDescent="0.25">
      <c r="A84" t="s">
        <v>203</v>
      </c>
      <c r="B84" t="s">
        <v>232</v>
      </c>
      <c r="C84">
        <v>14</v>
      </c>
      <c r="D84">
        <v>6</v>
      </c>
      <c r="E84" t="s">
        <v>428</v>
      </c>
      <c r="F84">
        <v>4</v>
      </c>
      <c r="G84">
        <v>120</v>
      </c>
      <c r="H84">
        <v>1200</v>
      </c>
      <c r="I84" t="s">
        <v>390</v>
      </c>
      <c r="J84">
        <v>1</v>
      </c>
      <c r="K84">
        <v>9.9</v>
      </c>
      <c r="L84">
        <v>25</v>
      </c>
      <c r="M84">
        <v>6</v>
      </c>
      <c r="N84">
        <v>25</v>
      </c>
      <c r="O84" t="s">
        <v>435</v>
      </c>
    </row>
    <row r="85" spans="1:15" x14ac:dyDescent="0.25">
      <c r="A85" t="s">
        <v>203</v>
      </c>
      <c r="B85" t="s">
        <v>235</v>
      </c>
      <c r="C85">
        <v>8.4</v>
      </c>
      <c r="D85">
        <v>6</v>
      </c>
      <c r="E85" t="s">
        <v>427</v>
      </c>
      <c r="F85">
        <v>1</v>
      </c>
      <c r="G85">
        <v>128</v>
      </c>
      <c r="H85">
        <v>1200</v>
      </c>
      <c r="I85" t="s">
        <v>71</v>
      </c>
      <c r="J85">
        <v>1</v>
      </c>
      <c r="K85">
        <v>9.91</v>
      </c>
      <c r="L85">
        <v>12</v>
      </c>
      <c r="M85">
        <v>3</v>
      </c>
      <c r="N85">
        <v>25</v>
      </c>
      <c r="O85" t="s">
        <v>439</v>
      </c>
    </row>
    <row r="86" spans="1:15" x14ac:dyDescent="0.25">
      <c r="A86" t="s">
        <v>203</v>
      </c>
      <c r="B86" t="s">
        <v>213</v>
      </c>
      <c r="C86">
        <v>14</v>
      </c>
      <c r="D86">
        <v>2</v>
      </c>
      <c r="E86" t="s">
        <v>430</v>
      </c>
      <c r="F86">
        <v>10</v>
      </c>
      <c r="G86">
        <v>130</v>
      </c>
      <c r="H86">
        <v>1200</v>
      </c>
      <c r="I86" t="s">
        <v>390</v>
      </c>
      <c r="J86">
        <v>1</v>
      </c>
      <c r="K86">
        <v>9.92</v>
      </c>
      <c r="L86">
        <v>9</v>
      </c>
      <c r="M86">
        <v>7</v>
      </c>
      <c r="N86">
        <v>25</v>
      </c>
      <c r="O86" t="s">
        <v>439</v>
      </c>
    </row>
    <row r="87" spans="1:15" x14ac:dyDescent="0.25">
      <c r="A87" t="s">
        <v>203</v>
      </c>
      <c r="B87" t="s">
        <v>232</v>
      </c>
      <c r="C87">
        <v>3.9</v>
      </c>
      <c r="D87">
        <v>2</v>
      </c>
      <c r="E87" t="s">
        <v>428</v>
      </c>
      <c r="F87">
        <v>1</v>
      </c>
      <c r="G87">
        <v>116</v>
      </c>
      <c r="H87">
        <v>1200</v>
      </c>
      <c r="I87" t="s">
        <v>56</v>
      </c>
      <c r="J87">
        <v>1</v>
      </c>
      <c r="K87">
        <v>9.9499999999999993</v>
      </c>
      <c r="L87">
        <v>23</v>
      </c>
      <c r="M87">
        <v>4</v>
      </c>
      <c r="N87">
        <v>25</v>
      </c>
      <c r="O87" t="s">
        <v>435</v>
      </c>
    </row>
    <row r="88" spans="1:15" x14ac:dyDescent="0.25">
      <c r="A88" t="s">
        <v>203</v>
      </c>
      <c r="B88" t="s">
        <v>213</v>
      </c>
      <c r="C88">
        <v>7.9</v>
      </c>
      <c r="D88">
        <v>4</v>
      </c>
      <c r="E88" t="s">
        <v>428</v>
      </c>
      <c r="F88">
        <v>4</v>
      </c>
      <c r="G88">
        <v>130</v>
      </c>
      <c r="H88">
        <v>1200</v>
      </c>
      <c r="I88" t="s">
        <v>390</v>
      </c>
      <c r="J88">
        <v>1</v>
      </c>
      <c r="K88">
        <v>9.99</v>
      </c>
      <c r="L88">
        <v>28</v>
      </c>
      <c r="M88">
        <v>5</v>
      </c>
      <c r="N88">
        <v>25</v>
      </c>
      <c r="O88" t="s">
        <v>451</v>
      </c>
    </row>
    <row r="89" spans="1:15" x14ac:dyDescent="0.25">
      <c r="A89" t="s">
        <v>203</v>
      </c>
      <c r="B89" t="s">
        <v>232</v>
      </c>
      <c r="C89">
        <v>18</v>
      </c>
      <c r="D89">
        <v>5</v>
      </c>
      <c r="E89" t="s">
        <v>429</v>
      </c>
      <c r="F89">
        <v>9</v>
      </c>
      <c r="G89">
        <v>115</v>
      </c>
      <c r="H89">
        <v>1200</v>
      </c>
      <c r="I89" t="s">
        <v>512</v>
      </c>
      <c r="J89">
        <v>1</v>
      </c>
      <c r="K89">
        <v>10.1</v>
      </c>
      <c r="L89">
        <v>9</v>
      </c>
      <c r="M89">
        <v>4</v>
      </c>
      <c r="N89">
        <v>25</v>
      </c>
      <c r="O89" t="s">
        <v>439</v>
      </c>
    </row>
    <row r="90" spans="1:15" x14ac:dyDescent="0.25">
      <c r="A90" t="s">
        <v>203</v>
      </c>
      <c r="B90" t="s">
        <v>232</v>
      </c>
      <c r="C90">
        <v>9.1999999999999993</v>
      </c>
      <c r="D90">
        <v>6</v>
      </c>
      <c r="E90" t="s">
        <v>430</v>
      </c>
      <c r="F90">
        <v>9</v>
      </c>
      <c r="G90">
        <v>118</v>
      </c>
      <c r="H90">
        <v>1200</v>
      </c>
      <c r="I90" t="s">
        <v>146</v>
      </c>
      <c r="J90">
        <v>1</v>
      </c>
      <c r="K90">
        <v>10.11</v>
      </c>
      <c r="L90">
        <v>19</v>
      </c>
      <c r="M90">
        <v>3</v>
      </c>
      <c r="N90">
        <v>25</v>
      </c>
      <c r="O90" t="s">
        <v>445</v>
      </c>
    </row>
    <row r="91" spans="1:15" x14ac:dyDescent="0.25">
      <c r="A91" t="s">
        <v>203</v>
      </c>
      <c r="B91" t="s">
        <v>235</v>
      </c>
      <c r="C91">
        <v>4.5999999999999996</v>
      </c>
      <c r="D91">
        <v>5</v>
      </c>
      <c r="E91" t="s">
        <v>427</v>
      </c>
      <c r="F91">
        <v>2</v>
      </c>
      <c r="G91">
        <v>127</v>
      </c>
      <c r="H91">
        <v>1200</v>
      </c>
      <c r="I91" t="s">
        <v>71</v>
      </c>
      <c r="J91">
        <v>1</v>
      </c>
      <c r="K91">
        <v>10.11</v>
      </c>
      <c r="L91">
        <v>19</v>
      </c>
      <c r="M91">
        <v>2</v>
      </c>
      <c r="N91">
        <v>25</v>
      </c>
      <c r="O91" t="s">
        <v>445</v>
      </c>
    </row>
    <row r="92" spans="1:15" x14ac:dyDescent="0.25">
      <c r="A92" t="s">
        <v>203</v>
      </c>
      <c r="B92" t="s">
        <v>219</v>
      </c>
      <c r="C92">
        <v>20</v>
      </c>
      <c r="D92">
        <v>1</v>
      </c>
      <c r="E92" t="s">
        <v>427</v>
      </c>
      <c r="F92">
        <v>11</v>
      </c>
      <c r="G92">
        <v>114</v>
      </c>
      <c r="H92">
        <v>1200</v>
      </c>
      <c r="I92" t="s">
        <v>441</v>
      </c>
      <c r="J92">
        <v>1</v>
      </c>
      <c r="K92">
        <v>10.119999999999999</v>
      </c>
      <c r="L92">
        <v>28</v>
      </c>
      <c r="M92">
        <v>5</v>
      </c>
      <c r="N92">
        <v>25</v>
      </c>
      <c r="O92" t="s">
        <v>451</v>
      </c>
    </row>
    <row r="93" spans="1:15" x14ac:dyDescent="0.25">
      <c r="A93" t="s">
        <v>203</v>
      </c>
      <c r="B93" t="s">
        <v>206</v>
      </c>
      <c r="C93">
        <v>65</v>
      </c>
      <c r="D93">
        <v>8</v>
      </c>
      <c r="E93" t="s">
        <v>428</v>
      </c>
      <c r="F93">
        <v>10</v>
      </c>
      <c r="G93">
        <v>120</v>
      </c>
      <c r="H93">
        <v>1200</v>
      </c>
      <c r="I93" t="s">
        <v>26</v>
      </c>
      <c r="J93">
        <v>1</v>
      </c>
      <c r="K93">
        <v>10.14</v>
      </c>
      <c r="L93">
        <v>14</v>
      </c>
      <c r="M93">
        <v>5</v>
      </c>
      <c r="N93">
        <v>25</v>
      </c>
      <c r="O93" t="s">
        <v>445</v>
      </c>
    </row>
    <row r="94" spans="1:15" x14ac:dyDescent="0.25">
      <c r="A94" t="s">
        <v>203</v>
      </c>
      <c r="B94" t="s">
        <v>232</v>
      </c>
      <c r="C94">
        <v>9.1999999999999993</v>
      </c>
      <c r="D94">
        <v>5</v>
      </c>
      <c r="E94" t="s">
        <v>430</v>
      </c>
      <c r="F94">
        <v>11</v>
      </c>
      <c r="G94">
        <v>119</v>
      </c>
      <c r="H94">
        <v>1200</v>
      </c>
      <c r="I94" t="s">
        <v>56</v>
      </c>
      <c r="J94">
        <v>1</v>
      </c>
      <c r="K94">
        <v>10.26</v>
      </c>
      <c r="L94">
        <v>5</v>
      </c>
      <c r="M94">
        <v>2</v>
      </c>
      <c r="N94">
        <v>25</v>
      </c>
      <c r="O94" t="s">
        <v>439</v>
      </c>
    </row>
    <row r="95" spans="1:15" x14ac:dyDescent="0.25">
      <c r="A95" t="s">
        <v>203</v>
      </c>
      <c r="B95" t="s">
        <v>232</v>
      </c>
      <c r="C95">
        <v>11</v>
      </c>
      <c r="D95">
        <v>8</v>
      </c>
      <c r="E95" t="s">
        <v>428</v>
      </c>
      <c r="F95">
        <v>7</v>
      </c>
      <c r="G95">
        <v>121</v>
      </c>
      <c r="H95">
        <v>1200</v>
      </c>
      <c r="I95" t="s">
        <v>201</v>
      </c>
      <c r="J95">
        <v>1</v>
      </c>
      <c r="K95">
        <v>10.31</v>
      </c>
      <c r="L95">
        <v>28</v>
      </c>
      <c r="M95">
        <v>5</v>
      </c>
      <c r="N95">
        <v>25</v>
      </c>
      <c r="O95" t="s">
        <v>451</v>
      </c>
    </row>
    <row r="96" spans="1:15" x14ac:dyDescent="0.25">
      <c r="A96" t="s">
        <v>203</v>
      </c>
      <c r="B96" t="s">
        <v>235</v>
      </c>
      <c r="C96">
        <v>27</v>
      </c>
      <c r="D96">
        <v>4</v>
      </c>
      <c r="E96" t="s">
        <v>428</v>
      </c>
      <c r="F96">
        <v>4</v>
      </c>
      <c r="G96">
        <v>127</v>
      </c>
      <c r="H96">
        <v>1200</v>
      </c>
      <c r="I96" t="s">
        <v>71</v>
      </c>
      <c r="J96">
        <v>1</v>
      </c>
      <c r="K96">
        <v>10.33</v>
      </c>
      <c r="L96">
        <v>22</v>
      </c>
      <c r="M96">
        <v>1</v>
      </c>
      <c r="N96">
        <v>25</v>
      </c>
      <c r="O96" t="s">
        <v>435</v>
      </c>
    </row>
    <row r="97" spans="1:24" x14ac:dyDescent="0.25">
      <c r="A97" t="s">
        <v>203</v>
      </c>
      <c r="B97" t="s">
        <v>232</v>
      </c>
      <c r="C97">
        <v>4.3</v>
      </c>
      <c r="D97">
        <v>1</v>
      </c>
      <c r="E97" t="s">
        <v>428</v>
      </c>
      <c r="F97">
        <v>4</v>
      </c>
      <c r="G97">
        <v>116</v>
      </c>
      <c r="H97">
        <v>1200</v>
      </c>
      <c r="I97" t="s">
        <v>201</v>
      </c>
      <c r="J97">
        <v>1</v>
      </c>
      <c r="K97">
        <v>10.38</v>
      </c>
      <c r="L97">
        <v>7</v>
      </c>
      <c r="M97">
        <v>5</v>
      </c>
      <c r="N97">
        <v>25</v>
      </c>
      <c r="O97" t="s">
        <v>439</v>
      </c>
    </row>
    <row r="98" spans="1:24" x14ac:dyDescent="0.25">
      <c r="A98" t="s">
        <v>203</v>
      </c>
      <c r="B98" t="s">
        <v>222</v>
      </c>
      <c r="C98">
        <v>7</v>
      </c>
      <c r="D98">
        <v>3</v>
      </c>
      <c r="E98" t="s">
        <v>429</v>
      </c>
      <c r="F98">
        <v>10</v>
      </c>
      <c r="G98">
        <v>125</v>
      </c>
      <c r="H98">
        <v>1200</v>
      </c>
      <c r="I98" t="s">
        <v>33</v>
      </c>
      <c r="J98">
        <v>1</v>
      </c>
      <c r="K98">
        <v>10.4</v>
      </c>
      <c r="L98">
        <v>25</v>
      </c>
      <c r="M98">
        <v>6</v>
      </c>
      <c r="N98">
        <v>25</v>
      </c>
      <c r="O98" t="s">
        <v>435</v>
      </c>
    </row>
    <row r="99" spans="1:24" x14ac:dyDescent="0.25">
      <c r="A99" t="s">
        <v>203</v>
      </c>
      <c r="B99" t="s">
        <v>206</v>
      </c>
      <c r="C99">
        <v>22</v>
      </c>
      <c r="D99">
        <v>10</v>
      </c>
      <c r="E99" t="s">
        <v>428</v>
      </c>
      <c r="F99">
        <v>8</v>
      </c>
      <c r="G99">
        <v>123</v>
      </c>
      <c r="H99">
        <v>1200</v>
      </c>
      <c r="I99" t="s">
        <v>201</v>
      </c>
      <c r="J99">
        <v>1</v>
      </c>
      <c r="K99">
        <v>10.41</v>
      </c>
      <c r="L99">
        <v>22</v>
      </c>
      <c r="M99">
        <v>1</v>
      </c>
      <c r="N99">
        <v>25</v>
      </c>
      <c r="O99" t="s">
        <v>435</v>
      </c>
    </row>
    <row r="100" spans="1:24" x14ac:dyDescent="0.25">
      <c r="A100" t="s">
        <v>203</v>
      </c>
      <c r="B100" t="s">
        <v>219</v>
      </c>
      <c r="C100">
        <v>35</v>
      </c>
      <c r="D100">
        <v>3</v>
      </c>
      <c r="E100" t="s">
        <v>428</v>
      </c>
      <c r="F100">
        <v>7</v>
      </c>
      <c r="G100">
        <v>115</v>
      </c>
      <c r="H100">
        <v>1200</v>
      </c>
      <c r="I100" t="s">
        <v>441</v>
      </c>
      <c r="J100">
        <v>1</v>
      </c>
      <c r="K100">
        <v>10.45</v>
      </c>
      <c r="L100">
        <v>7</v>
      </c>
      <c r="M100">
        <v>5</v>
      </c>
      <c r="N100">
        <v>25</v>
      </c>
      <c r="O100" t="s">
        <v>439</v>
      </c>
    </row>
    <row r="101" spans="1:24" x14ac:dyDescent="0.25">
      <c r="A101" t="s">
        <v>203</v>
      </c>
      <c r="B101" t="s">
        <v>232</v>
      </c>
      <c r="C101">
        <v>9.6999999999999993</v>
      </c>
      <c r="D101">
        <v>7</v>
      </c>
      <c r="E101" t="s">
        <v>428</v>
      </c>
      <c r="F101">
        <v>5</v>
      </c>
      <c r="G101">
        <v>121</v>
      </c>
      <c r="H101">
        <v>1200</v>
      </c>
      <c r="I101" t="s">
        <v>56</v>
      </c>
      <c r="J101">
        <v>1</v>
      </c>
      <c r="K101">
        <v>10.53</v>
      </c>
      <c r="L101">
        <v>15</v>
      </c>
      <c r="M101">
        <v>1</v>
      </c>
      <c r="N101">
        <v>25</v>
      </c>
      <c r="O101" t="s">
        <v>445</v>
      </c>
    </row>
    <row r="102" spans="1:24" x14ac:dyDescent="0.25">
      <c r="A102" t="s">
        <v>203</v>
      </c>
      <c r="B102" t="s">
        <v>235</v>
      </c>
      <c r="C102">
        <v>15</v>
      </c>
      <c r="D102">
        <v>8</v>
      </c>
      <c r="E102" t="s">
        <v>428</v>
      </c>
      <c r="F102">
        <v>5</v>
      </c>
      <c r="G102">
        <v>121</v>
      </c>
      <c r="H102">
        <v>1200</v>
      </c>
      <c r="I102" t="s">
        <v>201</v>
      </c>
      <c r="J102">
        <v>1</v>
      </c>
      <c r="K102">
        <v>10.53</v>
      </c>
      <c r="L102">
        <v>25</v>
      </c>
      <c r="M102">
        <v>6</v>
      </c>
      <c r="N102">
        <v>25</v>
      </c>
      <c r="O102" t="s">
        <v>435</v>
      </c>
    </row>
    <row r="103" spans="1:24" x14ac:dyDescent="0.25">
      <c r="A103" t="s">
        <v>203</v>
      </c>
      <c r="B103" t="s">
        <v>213</v>
      </c>
      <c r="C103">
        <v>17</v>
      </c>
      <c r="D103">
        <v>7</v>
      </c>
      <c r="E103" t="s">
        <v>430</v>
      </c>
      <c r="F103">
        <v>12</v>
      </c>
      <c r="G103">
        <v>129</v>
      </c>
      <c r="H103">
        <v>1200</v>
      </c>
      <c r="I103" t="s">
        <v>390</v>
      </c>
      <c r="J103">
        <v>1</v>
      </c>
      <c r="K103">
        <v>10.6</v>
      </c>
      <c r="L103">
        <v>14</v>
      </c>
      <c r="M103">
        <v>5</v>
      </c>
      <c r="N103">
        <v>25</v>
      </c>
      <c r="O103" t="s">
        <v>445</v>
      </c>
    </row>
    <row r="104" spans="1:24" x14ac:dyDescent="0.25">
      <c r="A104" t="s">
        <v>203</v>
      </c>
      <c r="B104" t="s">
        <v>219</v>
      </c>
      <c r="C104">
        <v>19</v>
      </c>
      <c r="D104">
        <v>6</v>
      </c>
      <c r="E104" t="s">
        <v>428</v>
      </c>
      <c r="F104">
        <v>7</v>
      </c>
      <c r="G104">
        <v>124</v>
      </c>
      <c r="H104">
        <v>1200</v>
      </c>
      <c r="I104" t="s">
        <v>512</v>
      </c>
      <c r="J104">
        <v>1</v>
      </c>
      <c r="K104">
        <v>10.6</v>
      </c>
      <c r="L104">
        <v>25</v>
      </c>
      <c r="M104">
        <v>6</v>
      </c>
      <c r="N104">
        <v>25</v>
      </c>
      <c r="O104" t="s">
        <v>435</v>
      </c>
    </row>
    <row r="105" spans="1:24" x14ac:dyDescent="0.25">
      <c r="A105" t="s">
        <v>203</v>
      </c>
      <c r="B105" t="s">
        <v>219</v>
      </c>
      <c r="C105">
        <v>108</v>
      </c>
      <c r="D105">
        <v>6</v>
      </c>
      <c r="E105" t="s">
        <v>428</v>
      </c>
      <c r="F105">
        <v>7</v>
      </c>
      <c r="G105">
        <v>123</v>
      </c>
      <c r="H105">
        <v>1200</v>
      </c>
      <c r="I105" t="s">
        <v>448</v>
      </c>
      <c r="J105">
        <v>1</v>
      </c>
      <c r="K105">
        <v>10.68</v>
      </c>
      <c r="L105">
        <v>5</v>
      </c>
      <c r="M105">
        <v>2</v>
      </c>
      <c r="N105">
        <v>25</v>
      </c>
      <c r="O105" t="s">
        <v>439</v>
      </c>
    </row>
    <row r="106" spans="1:24" x14ac:dyDescent="0.25">
      <c r="A106" t="s">
        <v>203</v>
      </c>
      <c r="B106" t="s">
        <v>219</v>
      </c>
      <c r="C106">
        <v>78</v>
      </c>
      <c r="D106">
        <v>8</v>
      </c>
      <c r="E106" t="s">
        <v>428</v>
      </c>
      <c r="F106">
        <v>12</v>
      </c>
      <c r="G106">
        <v>121</v>
      </c>
      <c r="H106">
        <v>1200</v>
      </c>
      <c r="I106" t="s">
        <v>448</v>
      </c>
      <c r="J106">
        <v>1</v>
      </c>
      <c r="K106">
        <v>10.77</v>
      </c>
      <c r="L106">
        <v>19</v>
      </c>
      <c r="M106">
        <v>2</v>
      </c>
      <c r="N106">
        <v>25</v>
      </c>
      <c r="O106" t="s">
        <v>445</v>
      </c>
    </row>
    <row r="107" spans="1:24" x14ac:dyDescent="0.25">
      <c r="A107" t="s">
        <v>241</v>
      </c>
      <c r="B107" t="s">
        <v>274</v>
      </c>
      <c r="C107">
        <v>11</v>
      </c>
      <c r="D107">
        <v>6</v>
      </c>
      <c r="E107" t="s">
        <v>427</v>
      </c>
      <c r="F107">
        <v>4</v>
      </c>
      <c r="G107">
        <v>121</v>
      </c>
      <c r="H107">
        <v>1650</v>
      </c>
      <c r="I107" t="s">
        <v>512</v>
      </c>
      <c r="J107">
        <v>1</v>
      </c>
      <c r="K107">
        <v>38.840000000000003</v>
      </c>
      <c r="L107">
        <v>2</v>
      </c>
      <c r="M107">
        <v>4</v>
      </c>
      <c r="N107">
        <v>25</v>
      </c>
      <c r="O107" t="s">
        <v>451</v>
      </c>
      <c r="X107">
        <v>6</v>
      </c>
    </row>
    <row r="108" spans="1:24" x14ac:dyDescent="0.25">
      <c r="A108" t="s">
        <v>241</v>
      </c>
      <c r="B108" t="s">
        <v>247</v>
      </c>
      <c r="C108">
        <v>22</v>
      </c>
      <c r="D108">
        <v>5</v>
      </c>
      <c r="E108" t="s">
        <v>429</v>
      </c>
      <c r="F108">
        <v>10</v>
      </c>
      <c r="G108">
        <v>121</v>
      </c>
      <c r="H108">
        <v>1650</v>
      </c>
      <c r="I108" t="s">
        <v>61</v>
      </c>
      <c r="J108">
        <v>1</v>
      </c>
      <c r="K108">
        <v>39</v>
      </c>
      <c r="L108">
        <v>2</v>
      </c>
      <c r="M108">
        <v>4</v>
      </c>
      <c r="N108">
        <v>25</v>
      </c>
      <c r="O108" t="s">
        <v>451</v>
      </c>
      <c r="X108">
        <v>5</v>
      </c>
    </row>
    <row r="109" spans="1:24" x14ac:dyDescent="0.25">
      <c r="A109" t="s">
        <v>241</v>
      </c>
      <c r="B109" t="s">
        <v>262</v>
      </c>
      <c r="C109">
        <v>37</v>
      </c>
      <c r="D109">
        <v>3</v>
      </c>
      <c r="E109" t="s">
        <v>428</v>
      </c>
      <c r="F109">
        <v>4</v>
      </c>
      <c r="G109">
        <v>118</v>
      </c>
      <c r="H109">
        <v>1650</v>
      </c>
      <c r="I109" t="s">
        <v>391</v>
      </c>
      <c r="J109">
        <v>1</v>
      </c>
      <c r="K109">
        <v>39.200000000000003</v>
      </c>
      <c r="L109">
        <v>30</v>
      </c>
      <c r="M109">
        <v>4</v>
      </c>
      <c r="N109">
        <v>25</v>
      </c>
      <c r="O109" t="s">
        <v>451</v>
      </c>
      <c r="X109">
        <v>3</v>
      </c>
    </row>
    <row r="110" spans="1:24" x14ac:dyDescent="0.25">
      <c r="A110" t="s">
        <v>241</v>
      </c>
      <c r="B110" t="s">
        <v>265</v>
      </c>
      <c r="C110">
        <v>11</v>
      </c>
      <c r="D110">
        <v>1</v>
      </c>
      <c r="E110" t="s">
        <v>429</v>
      </c>
      <c r="F110">
        <v>10</v>
      </c>
      <c r="G110">
        <v>119</v>
      </c>
      <c r="H110">
        <v>1650</v>
      </c>
      <c r="I110" t="s">
        <v>391</v>
      </c>
      <c r="J110">
        <v>1</v>
      </c>
      <c r="K110">
        <v>39.35</v>
      </c>
      <c r="L110">
        <v>25</v>
      </c>
      <c r="M110">
        <v>6</v>
      </c>
      <c r="N110">
        <v>25</v>
      </c>
      <c r="O110" t="s">
        <v>435</v>
      </c>
      <c r="X110">
        <v>1</v>
      </c>
    </row>
    <row r="111" spans="1:24" x14ac:dyDescent="0.25">
      <c r="A111" t="s">
        <v>241</v>
      </c>
      <c r="B111" t="s">
        <v>244</v>
      </c>
      <c r="C111">
        <v>5.7</v>
      </c>
      <c r="D111">
        <v>1</v>
      </c>
      <c r="E111" t="s">
        <v>429</v>
      </c>
      <c r="F111">
        <v>6</v>
      </c>
      <c r="G111">
        <v>121</v>
      </c>
      <c r="H111">
        <v>1650</v>
      </c>
      <c r="I111" t="s">
        <v>388</v>
      </c>
      <c r="J111">
        <v>1</v>
      </c>
      <c r="K111">
        <v>39.4</v>
      </c>
      <c r="L111">
        <v>19</v>
      </c>
      <c r="M111">
        <v>3</v>
      </c>
      <c r="N111">
        <v>25</v>
      </c>
      <c r="O111" t="s">
        <v>445</v>
      </c>
      <c r="X111">
        <v>1</v>
      </c>
    </row>
    <row r="112" spans="1:24" x14ac:dyDescent="0.25">
      <c r="A112" t="s">
        <v>241</v>
      </c>
      <c r="B112" t="s">
        <v>244</v>
      </c>
      <c r="C112">
        <v>3.6</v>
      </c>
      <c r="D112">
        <v>1</v>
      </c>
      <c r="E112" t="s">
        <v>430</v>
      </c>
      <c r="F112">
        <v>8</v>
      </c>
      <c r="G112">
        <v>128</v>
      </c>
      <c r="H112">
        <v>1650</v>
      </c>
      <c r="I112" t="s">
        <v>12</v>
      </c>
      <c r="J112">
        <v>1</v>
      </c>
      <c r="K112">
        <v>39.46</v>
      </c>
      <c r="L112">
        <v>16</v>
      </c>
      <c r="M112">
        <v>4</v>
      </c>
      <c r="N112">
        <v>25</v>
      </c>
      <c r="O112" t="s">
        <v>445</v>
      </c>
      <c r="X112">
        <v>1</v>
      </c>
    </row>
    <row r="113" spans="1:24" x14ac:dyDescent="0.25">
      <c r="A113" t="s">
        <v>241</v>
      </c>
      <c r="B113" t="s">
        <v>271</v>
      </c>
      <c r="C113">
        <v>8.5</v>
      </c>
      <c r="D113">
        <v>2</v>
      </c>
      <c r="E113" t="s">
        <v>427</v>
      </c>
      <c r="F113">
        <v>6</v>
      </c>
      <c r="G113">
        <v>116</v>
      </c>
      <c r="H113">
        <v>1650</v>
      </c>
      <c r="I113" t="s">
        <v>394</v>
      </c>
      <c r="J113">
        <v>1</v>
      </c>
      <c r="K113">
        <v>39.47</v>
      </c>
      <c r="L113">
        <v>11</v>
      </c>
      <c r="M113">
        <v>6</v>
      </c>
      <c r="N113">
        <v>25</v>
      </c>
      <c r="O113" t="s">
        <v>445</v>
      </c>
      <c r="X113">
        <v>2</v>
      </c>
    </row>
    <row r="114" spans="1:24" x14ac:dyDescent="0.25">
      <c r="A114" t="s">
        <v>241</v>
      </c>
      <c r="B114" t="s">
        <v>274</v>
      </c>
      <c r="C114">
        <v>9.5</v>
      </c>
      <c r="D114">
        <v>3</v>
      </c>
      <c r="E114" t="s">
        <v>427</v>
      </c>
      <c r="F114">
        <v>5</v>
      </c>
      <c r="G114">
        <v>116</v>
      </c>
      <c r="H114">
        <v>1650</v>
      </c>
      <c r="I114" t="s">
        <v>26</v>
      </c>
      <c r="J114">
        <v>1</v>
      </c>
      <c r="K114">
        <v>39.700000000000003</v>
      </c>
      <c r="L114">
        <v>25</v>
      </c>
      <c r="M114">
        <v>6</v>
      </c>
      <c r="N114">
        <v>25</v>
      </c>
      <c r="O114" t="s">
        <v>435</v>
      </c>
      <c r="X114">
        <v>3</v>
      </c>
    </row>
    <row r="115" spans="1:24" x14ac:dyDescent="0.25">
      <c r="A115" t="s">
        <v>241</v>
      </c>
      <c r="B115" t="s">
        <v>259</v>
      </c>
      <c r="C115">
        <v>7.9</v>
      </c>
      <c r="D115">
        <v>3</v>
      </c>
      <c r="E115" t="s">
        <v>427</v>
      </c>
      <c r="F115">
        <v>1</v>
      </c>
      <c r="G115">
        <v>131</v>
      </c>
      <c r="H115">
        <v>1650</v>
      </c>
      <c r="I115" t="s">
        <v>201</v>
      </c>
      <c r="J115">
        <v>1</v>
      </c>
      <c r="K115">
        <v>39.74</v>
      </c>
      <c r="L115">
        <v>11</v>
      </c>
      <c r="M115">
        <v>6</v>
      </c>
      <c r="N115">
        <v>25</v>
      </c>
      <c r="O115" t="s">
        <v>445</v>
      </c>
      <c r="X115">
        <v>3</v>
      </c>
    </row>
    <row r="116" spans="1:24" x14ac:dyDescent="0.25">
      <c r="A116" t="s">
        <v>241</v>
      </c>
      <c r="B116" t="s">
        <v>253</v>
      </c>
      <c r="C116">
        <v>11</v>
      </c>
      <c r="D116">
        <v>5</v>
      </c>
      <c r="E116" t="s">
        <v>430</v>
      </c>
      <c r="F116">
        <v>11</v>
      </c>
      <c r="G116">
        <v>126</v>
      </c>
      <c r="H116">
        <v>1650</v>
      </c>
      <c r="I116" t="s">
        <v>33</v>
      </c>
      <c r="J116">
        <v>1</v>
      </c>
      <c r="K116">
        <v>39.770000000000003</v>
      </c>
      <c r="L116">
        <v>15</v>
      </c>
      <c r="M116">
        <v>1</v>
      </c>
      <c r="N116">
        <v>25</v>
      </c>
      <c r="O116" t="s">
        <v>445</v>
      </c>
      <c r="X116">
        <v>5</v>
      </c>
    </row>
    <row r="117" spans="1:24" x14ac:dyDescent="0.25">
      <c r="A117" t="s">
        <v>241</v>
      </c>
      <c r="B117" t="s">
        <v>253</v>
      </c>
      <c r="C117">
        <v>9.1999999999999993</v>
      </c>
      <c r="D117">
        <v>5</v>
      </c>
      <c r="E117" t="s">
        <v>430</v>
      </c>
      <c r="F117">
        <v>9</v>
      </c>
      <c r="G117">
        <v>135</v>
      </c>
      <c r="H117">
        <v>1650</v>
      </c>
      <c r="I117" t="s">
        <v>33</v>
      </c>
      <c r="J117">
        <v>1</v>
      </c>
      <c r="K117">
        <v>39.840000000000003</v>
      </c>
      <c r="L117">
        <v>25</v>
      </c>
      <c r="M117">
        <v>6</v>
      </c>
      <c r="N117">
        <v>25</v>
      </c>
      <c r="O117" t="s">
        <v>435</v>
      </c>
      <c r="X117">
        <v>5</v>
      </c>
    </row>
    <row r="118" spans="1:24" x14ac:dyDescent="0.25">
      <c r="A118" t="s">
        <v>241</v>
      </c>
      <c r="B118" t="s">
        <v>259</v>
      </c>
      <c r="C118">
        <v>17</v>
      </c>
      <c r="D118">
        <v>7</v>
      </c>
      <c r="E118" t="s">
        <v>427</v>
      </c>
      <c r="F118">
        <v>8</v>
      </c>
      <c r="G118">
        <v>131</v>
      </c>
      <c r="H118">
        <v>1650</v>
      </c>
      <c r="I118" t="s">
        <v>50</v>
      </c>
      <c r="J118">
        <v>1</v>
      </c>
      <c r="K118">
        <v>39.86</v>
      </c>
      <c r="L118">
        <v>30</v>
      </c>
      <c r="M118">
        <v>4</v>
      </c>
      <c r="N118">
        <v>25</v>
      </c>
      <c r="O118" t="s">
        <v>451</v>
      </c>
      <c r="X118">
        <v>7</v>
      </c>
    </row>
    <row r="119" spans="1:24" x14ac:dyDescent="0.25">
      <c r="A119" t="s">
        <v>241</v>
      </c>
      <c r="B119" t="s">
        <v>268</v>
      </c>
      <c r="C119">
        <v>10</v>
      </c>
      <c r="D119">
        <v>5</v>
      </c>
      <c r="E119" t="s">
        <v>428</v>
      </c>
      <c r="F119">
        <v>1</v>
      </c>
      <c r="G119">
        <v>125</v>
      </c>
      <c r="H119">
        <v>1650</v>
      </c>
      <c r="I119" t="s">
        <v>39</v>
      </c>
      <c r="J119">
        <v>1</v>
      </c>
      <c r="K119">
        <v>39.9</v>
      </c>
      <c r="L119">
        <v>21</v>
      </c>
      <c r="M119">
        <v>5</v>
      </c>
      <c r="N119">
        <v>25</v>
      </c>
      <c r="O119" t="s">
        <v>435</v>
      </c>
      <c r="X119">
        <v>5</v>
      </c>
    </row>
    <row r="120" spans="1:24" x14ac:dyDescent="0.25">
      <c r="A120" t="s">
        <v>241</v>
      </c>
      <c r="B120" t="s">
        <v>259</v>
      </c>
      <c r="C120">
        <v>18</v>
      </c>
      <c r="D120">
        <v>5</v>
      </c>
      <c r="E120" t="s">
        <v>427</v>
      </c>
      <c r="F120">
        <v>10</v>
      </c>
      <c r="G120">
        <v>125</v>
      </c>
      <c r="H120">
        <v>1650</v>
      </c>
      <c r="I120" t="s">
        <v>441</v>
      </c>
      <c r="J120">
        <v>1</v>
      </c>
      <c r="K120">
        <v>39.92</v>
      </c>
      <c r="L120">
        <v>12</v>
      </c>
      <c r="M120">
        <v>3</v>
      </c>
      <c r="N120">
        <v>25</v>
      </c>
      <c r="O120" t="s">
        <v>439</v>
      </c>
      <c r="X120">
        <v>5</v>
      </c>
    </row>
    <row r="121" spans="1:24" x14ac:dyDescent="0.25">
      <c r="A121" t="s">
        <v>241</v>
      </c>
      <c r="B121" t="s">
        <v>262</v>
      </c>
      <c r="C121">
        <v>21</v>
      </c>
      <c r="D121">
        <v>7</v>
      </c>
      <c r="E121" t="s">
        <v>430</v>
      </c>
      <c r="F121">
        <v>12</v>
      </c>
      <c r="G121">
        <v>121</v>
      </c>
      <c r="H121">
        <v>1650</v>
      </c>
      <c r="I121" t="s">
        <v>71</v>
      </c>
      <c r="J121">
        <v>1</v>
      </c>
      <c r="K121">
        <v>39.979999999999997</v>
      </c>
      <c r="L121">
        <v>15</v>
      </c>
      <c r="M121">
        <v>1</v>
      </c>
      <c r="N121">
        <v>25</v>
      </c>
      <c r="O121" t="s">
        <v>445</v>
      </c>
      <c r="X121">
        <v>7</v>
      </c>
    </row>
    <row r="122" spans="1:24" x14ac:dyDescent="0.25">
      <c r="A122" t="s">
        <v>241</v>
      </c>
      <c r="B122" t="s">
        <v>247</v>
      </c>
      <c r="C122">
        <v>4</v>
      </c>
      <c r="D122">
        <v>9</v>
      </c>
      <c r="E122" t="s">
        <v>429</v>
      </c>
      <c r="F122">
        <v>2</v>
      </c>
      <c r="G122">
        <v>134</v>
      </c>
      <c r="H122">
        <v>1650</v>
      </c>
      <c r="I122" t="s">
        <v>12</v>
      </c>
      <c r="J122">
        <v>1</v>
      </c>
      <c r="K122">
        <v>40.03</v>
      </c>
      <c r="L122">
        <v>25</v>
      </c>
      <c r="M122">
        <v>6</v>
      </c>
      <c r="N122">
        <v>25</v>
      </c>
      <c r="O122" t="s">
        <v>435</v>
      </c>
      <c r="X122">
        <v>9</v>
      </c>
    </row>
    <row r="123" spans="1:24" x14ac:dyDescent="0.25">
      <c r="A123" t="s">
        <v>241</v>
      </c>
      <c r="B123" t="s">
        <v>265</v>
      </c>
      <c r="C123">
        <v>9.9</v>
      </c>
      <c r="D123">
        <v>3</v>
      </c>
      <c r="E123" t="s">
        <v>428</v>
      </c>
      <c r="F123">
        <v>2</v>
      </c>
      <c r="G123">
        <v>120</v>
      </c>
      <c r="H123">
        <v>1650</v>
      </c>
      <c r="I123" t="s">
        <v>391</v>
      </c>
      <c r="J123">
        <v>1</v>
      </c>
      <c r="K123">
        <v>40.049999999999997</v>
      </c>
      <c r="L123">
        <v>28</v>
      </c>
      <c r="M123">
        <v>5</v>
      </c>
      <c r="N123">
        <v>25</v>
      </c>
      <c r="O123" t="s">
        <v>451</v>
      </c>
      <c r="X123">
        <v>3</v>
      </c>
    </row>
    <row r="124" spans="1:24" x14ac:dyDescent="0.25">
      <c r="A124" t="s">
        <v>241</v>
      </c>
      <c r="B124" t="s">
        <v>271</v>
      </c>
      <c r="C124">
        <v>12</v>
      </c>
      <c r="D124">
        <v>1</v>
      </c>
      <c r="E124" t="s">
        <v>427</v>
      </c>
      <c r="F124">
        <v>4</v>
      </c>
      <c r="G124">
        <v>127</v>
      </c>
      <c r="H124">
        <v>1650</v>
      </c>
      <c r="I124" t="s">
        <v>33</v>
      </c>
      <c r="J124">
        <v>1</v>
      </c>
      <c r="K124">
        <v>40.08</v>
      </c>
      <c r="L124">
        <v>21</v>
      </c>
      <c r="M124">
        <v>5</v>
      </c>
      <c r="N124">
        <v>25</v>
      </c>
      <c r="O124" t="s">
        <v>435</v>
      </c>
      <c r="X124">
        <v>1</v>
      </c>
    </row>
    <row r="125" spans="1:24" x14ac:dyDescent="0.25">
      <c r="A125" t="s">
        <v>241</v>
      </c>
      <c r="B125" t="s">
        <v>262</v>
      </c>
      <c r="C125">
        <v>14</v>
      </c>
      <c r="D125">
        <v>8</v>
      </c>
      <c r="E125" t="s">
        <v>429</v>
      </c>
      <c r="F125">
        <v>7</v>
      </c>
      <c r="G125">
        <v>118</v>
      </c>
      <c r="H125">
        <v>1650</v>
      </c>
      <c r="I125" t="s">
        <v>391</v>
      </c>
      <c r="J125">
        <v>1</v>
      </c>
      <c r="K125">
        <v>40.200000000000003</v>
      </c>
      <c r="L125">
        <v>9</v>
      </c>
      <c r="M125">
        <v>4</v>
      </c>
      <c r="N125">
        <v>25</v>
      </c>
      <c r="O125" t="s">
        <v>439</v>
      </c>
      <c r="X125">
        <v>8</v>
      </c>
    </row>
    <row r="126" spans="1:24" x14ac:dyDescent="0.25">
      <c r="A126" t="s">
        <v>241</v>
      </c>
      <c r="B126" t="s">
        <v>262</v>
      </c>
      <c r="C126">
        <v>13</v>
      </c>
      <c r="D126">
        <v>6</v>
      </c>
      <c r="E126" t="s">
        <v>429</v>
      </c>
      <c r="F126">
        <v>6</v>
      </c>
      <c r="G126">
        <v>129</v>
      </c>
      <c r="H126">
        <v>1650</v>
      </c>
      <c r="I126" t="s">
        <v>71</v>
      </c>
      <c r="J126">
        <v>1</v>
      </c>
      <c r="K126">
        <v>40.24</v>
      </c>
      <c r="L126">
        <v>25</v>
      </c>
      <c r="M126">
        <v>6</v>
      </c>
      <c r="N126">
        <v>25</v>
      </c>
      <c r="O126" t="s">
        <v>435</v>
      </c>
      <c r="X126">
        <v>6</v>
      </c>
    </row>
    <row r="127" spans="1:24" x14ac:dyDescent="0.25">
      <c r="A127" t="s">
        <v>241</v>
      </c>
      <c r="B127" t="s">
        <v>259</v>
      </c>
      <c r="C127">
        <v>9.3000000000000007</v>
      </c>
      <c r="D127">
        <v>10</v>
      </c>
      <c r="E127" t="s">
        <v>427</v>
      </c>
      <c r="F127">
        <v>6</v>
      </c>
      <c r="G127">
        <v>129</v>
      </c>
      <c r="H127">
        <v>1650</v>
      </c>
      <c r="I127" t="s">
        <v>201</v>
      </c>
      <c r="J127">
        <v>1</v>
      </c>
      <c r="K127">
        <v>40.28</v>
      </c>
      <c r="L127">
        <v>25</v>
      </c>
      <c r="M127">
        <v>6</v>
      </c>
      <c r="N127">
        <v>25</v>
      </c>
      <c r="O127" t="s">
        <v>435</v>
      </c>
      <c r="X127">
        <v>10</v>
      </c>
    </row>
    <row r="128" spans="1:24" x14ac:dyDescent="0.25">
      <c r="A128" t="s">
        <v>241</v>
      </c>
      <c r="B128" t="s">
        <v>274</v>
      </c>
      <c r="C128">
        <v>7.6</v>
      </c>
      <c r="D128">
        <v>9</v>
      </c>
      <c r="E128" t="s">
        <v>428</v>
      </c>
      <c r="F128">
        <v>2</v>
      </c>
      <c r="G128">
        <v>120</v>
      </c>
      <c r="H128">
        <v>1650</v>
      </c>
      <c r="I128" t="s">
        <v>512</v>
      </c>
      <c r="J128">
        <v>1</v>
      </c>
      <c r="K128">
        <v>40.340000000000003</v>
      </c>
      <c r="L128">
        <v>23</v>
      </c>
      <c r="M128">
        <v>4</v>
      </c>
      <c r="N128">
        <v>25</v>
      </c>
      <c r="O128" t="s">
        <v>435</v>
      </c>
      <c r="X128">
        <v>9</v>
      </c>
    </row>
    <row r="129" spans="1:24" x14ac:dyDescent="0.25">
      <c r="A129" t="s">
        <v>241</v>
      </c>
      <c r="B129" t="s">
        <v>244</v>
      </c>
      <c r="C129">
        <v>4.9000000000000004</v>
      </c>
      <c r="D129">
        <v>8</v>
      </c>
      <c r="E129" t="s">
        <v>430</v>
      </c>
      <c r="F129">
        <v>12</v>
      </c>
      <c r="G129">
        <v>135</v>
      </c>
      <c r="H129">
        <v>1650</v>
      </c>
      <c r="I129" t="s">
        <v>12</v>
      </c>
      <c r="J129">
        <v>1</v>
      </c>
      <c r="K129">
        <v>40.35</v>
      </c>
      <c r="L129">
        <v>14</v>
      </c>
      <c r="M129">
        <v>5</v>
      </c>
      <c r="N129">
        <v>25</v>
      </c>
      <c r="O129" t="s">
        <v>445</v>
      </c>
      <c r="X129">
        <v>8</v>
      </c>
    </row>
    <row r="130" spans="1:24" x14ac:dyDescent="0.25">
      <c r="A130" t="s">
        <v>241</v>
      </c>
      <c r="B130" t="s">
        <v>274</v>
      </c>
      <c r="C130">
        <v>17</v>
      </c>
      <c r="D130">
        <v>4</v>
      </c>
      <c r="E130" t="s">
        <v>427</v>
      </c>
      <c r="F130">
        <v>10</v>
      </c>
      <c r="G130">
        <v>119</v>
      </c>
      <c r="H130">
        <v>1650</v>
      </c>
      <c r="I130" t="s">
        <v>512</v>
      </c>
      <c r="J130">
        <v>1</v>
      </c>
      <c r="K130">
        <v>40.49</v>
      </c>
      <c r="L130">
        <v>11</v>
      </c>
      <c r="M130">
        <v>6</v>
      </c>
      <c r="N130">
        <v>25</v>
      </c>
      <c r="O130" t="s">
        <v>445</v>
      </c>
      <c r="X130">
        <v>4</v>
      </c>
    </row>
    <row r="131" spans="1:24" x14ac:dyDescent="0.25">
      <c r="A131" t="s">
        <v>277</v>
      </c>
      <c r="B131" t="s">
        <v>296</v>
      </c>
      <c r="C131">
        <v>4.2</v>
      </c>
      <c r="D131">
        <v>1</v>
      </c>
      <c r="E131" t="s">
        <v>427</v>
      </c>
      <c r="F131">
        <v>2</v>
      </c>
      <c r="G131">
        <v>132</v>
      </c>
      <c r="H131">
        <v>1650</v>
      </c>
      <c r="I131" t="s">
        <v>391</v>
      </c>
      <c r="J131">
        <v>1</v>
      </c>
      <c r="K131">
        <v>38.42</v>
      </c>
      <c r="L131">
        <v>2</v>
      </c>
      <c r="M131">
        <v>4</v>
      </c>
      <c r="N131">
        <v>25</v>
      </c>
      <c r="O131" t="s">
        <v>451</v>
      </c>
      <c r="X131">
        <v>1</v>
      </c>
    </row>
    <row r="132" spans="1:24" x14ac:dyDescent="0.25">
      <c r="A132" t="s">
        <v>277</v>
      </c>
      <c r="B132" t="s">
        <v>302</v>
      </c>
      <c r="C132">
        <v>9.3000000000000007</v>
      </c>
      <c r="D132">
        <v>3</v>
      </c>
      <c r="E132" t="s">
        <v>427</v>
      </c>
      <c r="F132">
        <v>10</v>
      </c>
      <c r="G132">
        <v>135</v>
      </c>
      <c r="H132">
        <v>1650</v>
      </c>
      <c r="I132" t="s">
        <v>401</v>
      </c>
      <c r="J132">
        <v>1</v>
      </c>
      <c r="K132">
        <v>38.54</v>
      </c>
      <c r="L132">
        <v>2</v>
      </c>
      <c r="M132">
        <v>4</v>
      </c>
      <c r="N132">
        <v>25</v>
      </c>
      <c r="O132" t="s">
        <v>451</v>
      </c>
      <c r="X132">
        <v>3</v>
      </c>
    </row>
    <row r="133" spans="1:24" x14ac:dyDescent="0.25">
      <c r="A133" t="s">
        <v>277</v>
      </c>
      <c r="B133" t="s">
        <v>278</v>
      </c>
      <c r="C133">
        <v>6.1</v>
      </c>
      <c r="D133">
        <v>2</v>
      </c>
      <c r="E133" t="s">
        <v>427</v>
      </c>
      <c r="F133">
        <v>7</v>
      </c>
      <c r="G133">
        <v>124</v>
      </c>
      <c r="H133">
        <v>1650</v>
      </c>
      <c r="I133" t="s">
        <v>56</v>
      </c>
      <c r="J133">
        <v>1</v>
      </c>
      <c r="K133">
        <v>38.82</v>
      </c>
      <c r="L133">
        <v>2</v>
      </c>
      <c r="M133">
        <v>4</v>
      </c>
      <c r="N133">
        <v>25</v>
      </c>
      <c r="O133" t="s">
        <v>451</v>
      </c>
      <c r="X133">
        <v>2</v>
      </c>
    </row>
    <row r="134" spans="1:24" x14ac:dyDescent="0.25">
      <c r="A134" t="s">
        <v>277</v>
      </c>
      <c r="B134" t="s">
        <v>282</v>
      </c>
      <c r="C134">
        <v>17</v>
      </c>
      <c r="D134">
        <v>1</v>
      </c>
      <c r="E134" t="s">
        <v>429</v>
      </c>
      <c r="F134">
        <v>6</v>
      </c>
      <c r="G134">
        <v>125</v>
      </c>
      <c r="H134">
        <v>1650</v>
      </c>
      <c r="I134" t="s">
        <v>146</v>
      </c>
      <c r="J134">
        <v>1</v>
      </c>
      <c r="K134">
        <v>38.909999999999997</v>
      </c>
      <c r="L134">
        <v>30</v>
      </c>
      <c r="M134">
        <v>4</v>
      </c>
      <c r="N134">
        <v>25</v>
      </c>
      <c r="O134" t="s">
        <v>451</v>
      </c>
      <c r="X134">
        <v>1</v>
      </c>
    </row>
    <row r="135" spans="1:24" x14ac:dyDescent="0.25">
      <c r="A135" t="s">
        <v>277</v>
      </c>
      <c r="B135" t="s">
        <v>312</v>
      </c>
      <c r="C135">
        <v>6</v>
      </c>
      <c r="D135">
        <v>4</v>
      </c>
      <c r="E135" t="s">
        <v>428</v>
      </c>
      <c r="F135">
        <v>6</v>
      </c>
      <c r="G135">
        <v>120</v>
      </c>
      <c r="H135">
        <v>1650</v>
      </c>
      <c r="I135" t="s">
        <v>391</v>
      </c>
      <c r="J135">
        <v>1</v>
      </c>
      <c r="K135">
        <v>39.090000000000003</v>
      </c>
      <c r="L135">
        <v>28</v>
      </c>
      <c r="M135">
        <v>5</v>
      </c>
      <c r="N135">
        <v>25</v>
      </c>
      <c r="O135" t="s">
        <v>451</v>
      </c>
      <c r="X135">
        <v>4</v>
      </c>
    </row>
    <row r="136" spans="1:24" x14ac:dyDescent="0.25">
      <c r="A136" t="s">
        <v>277</v>
      </c>
      <c r="B136" t="s">
        <v>289</v>
      </c>
      <c r="C136">
        <v>8.5</v>
      </c>
      <c r="D136">
        <v>2</v>
      </c>
      <c r="E136" t="s">
        <v>429</v>
      </c>
      <c r="F136">
        <v>6</v>
      </c>
      <c r="G136">
        <v>130</v>
      </c>
      <c r="H136">
        <v>1650</v>
      </c>
      <c r="I136" t="s">
        <v>12</v>
      </c>
      <c r="J136">
        <v>1</v>
      </c>
      <c r="K136">
        <v>39.21</v>
      </c>
      <c r="L136">
        <v>25</v>
      </c>
      <c r="M136">
        <v>6</v>
      </c>
      <c r="N136">
        <v>25</v>
      </c>
      <c r="O136" t="s">
        <v>435</v>
      </c>
      <c r="X136">
        <v>2</v>
      </c>
    </row>
    <row r="137" spans="1:24" x14ac:dyDescent="0.25">
      <c r="A137" t="s">
        <v>277</v>
      </c>
      <c r="B137" t="s">
        <v>289</v>
      </c>
      <c r="C137">
        <v>23</v>
      </c>
      <c r="D137">
        <v>2</v>
      </c>
      <c r="E137" t="s">
        <v>429</v>
      </c>
      <c r="F137">
        <v>6</v>
      </c>
      <c r="G137">
        <v>125</v>
      </c>
      <c r="H137">
        <v>1650</v>
      </c>
      <c r="I137" t="s">
        <v>61</v>
      </c>
      <c r="J137">
        <v>1</v>
      </c>
      <c r="K137">
        <v>39.229999999999997</v>
      </c>
      <c r="L137">
        <v>26</v>
      </c>
      <c r="M137">
        <v>2</v>
      </c>
      <c r="N137">
        <v>25</v>
      </c>
      <c r="O137" t="s">
        <v>435</v>
      </c>
      <c r="X137">
        <v>2</v>
      </c>
    </row>
    <row r="138" spans="1:24" x14ac:dyDescent="0.25">
      <c r="A138" t="s">
        <v>277</v>
      </c>
      <c r="B138" t="s">
        <v>282</v>
      </c>
      <c r="C138">
        <v>31</v>
      </c>
      <c r="D138">
        <v>7</v>
      </c>
      <c r="E138" t="s">
        <v>430</v>
      </c>
      <c r="F138">
        <v>9</v>
      </c>
      <c r="G138">
        <v>118</v>
      </c>
      <c r="H138">
        <v>1650</v>
      </c>
      <c r="I138" t="s">
        <v>390</v>
      </c>
      <c r="J138">
        <v>1</v>
      </c>
      <c r="K138">
        <v>39.24</v>
      </c>
      <c r="L138">
        <v>2</v>
      </c>
      <c r="M138">
        <v>4</v>
      </c>
      <c r="N138">
        <v>25</v>
      </c>
      <c r="O138" t="s">
        <v>451</v>
      </c>
      <c r="X138">
        <v>7</v>
      </c>
    </row>
    <row r="139" spans="1:24" x14ac:dyDescent="0.25">
      <c r="A139" t="s">
        <v>277</v>
      </c>
      <c r="B139" t="s">
        <v>282</v>
      </c>
      <c r="C139">
        <v>26</v>
      </c>
      <c r="D139">
        <v>5</v>
      </c>
      <c r="E139" t="s">
        <v>430</v>
      </c>
      <c r="F139">
        <v>9</v>
      </c>
      <c r="G139">
        <v>122</v>
      </c>
      <c r="H139">
        <v>1650</v>
      </c>
      <c r="I139" t="s">
        <v>388</v>
      </c>
      <c r="J139">
        <v>1</v>
      </c>
      <c r="K139">
        <v>39.24</v>
      </c>
      <c r="L139">
        <v>19</v>
      </c>
      <c r="M139">
        <v>3</v>
      </c>
      <c r="N139">
        <v>25</v>
      </c>
      <c r="O139" t="s">
        <v>445</v>
      </c>
      <c r="X139">
        <v>5</v>
      </c>
    </row>
    <row r="140" spans="1:24" x14ac:dyDescent="0.25">
      <c r="A140" t="s">
        <v>277</v>
      </c>
      <c r="B140" t="s">
        <v>296</v>
      </c>
      <c r="C140">
        <v>4.0999999999999996</v>
      </c>
      <c r="D140">
        <v>3</v>
      </c>
      <c r="E140" t="s">
        <v>427</v>
      </c>
      <c r="F140">
        <v>7</v>
      </c>
      <c r="G140">
        <v>121</v>
      </c>
      <c r="H140">
        <v>1650</v>
      </c>
      <c r="I140" t="s">
        <v>71</v>
      </c>
      <c r="J140">
        <v>1</v>
      </c>
      <c r="K140">
        <v>39.24</v>
      </c>
      <c r="L140">
        <v>7</v>
      </c>
      <c r="M140">
        <v>5</v>
      </c>
      <c r="N140">
        <v>25</v>
      </c>
      <c r="O140" t="s">
        <v>439</v>
      </c>
      <c r="X140">
        <v>3</v>
      </c>
    </row>
    <row r="141" spans="1:24" x14ac:dyDescent="0.25">
      <c r="A141" t="s">
        <v>277</v>
      </c>
      <c r="B141" t="s">
        <v>282</v>
      </c>
      <c r="C141">
        <v>21</v>
      </c>
      <c r="D141">
        <v>1</v>
      </c>
      <c r="E141" t="s">
        <v>428</v>
      </c>
      <c r="F141">
        <v>1</v>
      </c>
      <c r="G141">
        <v>116</v>
      </c>
      <c r="H141">
        <v>1650</v>
      </c>
      <c r="I141" t="s">
        <v>146</v>
      </c>
      <c r="J141">
        <v>1</v>
      </c>
      <c r="K141">
        <v>39.25</v>
      </c>
      <c r="L141">
        <v>16</v>
      </c>
      <c r="M141">
        <v>4</v>
      </c>
      <c r="N141">
        <v>25</v>
      </c>
      <c r="O141" t="s">
        <v>445</v>
      </c>
      <c r="X141">
        <v>1</v>
      </c>
    </row>
    <row r="142" spans="1:24" x14ac:dyDescent="0.25">
      <c r="A142" t="s">
        <v>277</v>
      </c>
      <c r="B142" t="s">
        <v>296</v>
      </c>
      <c r="C142">
        <v>4.7</v>
      </c>
      <c r="D142">
        <v>2</v>
      </c>
      <c r="E142" t="s">
        <v>427</v>
      </c>
      <c r="F142">
        <v>7</v>
      </c>
      <c r="G142">
        <v>118</v>
      </c>
      <c r="H142">
        <v>1650</v>
      </c>
      <c r="I142" t="s">
        <v>391</v>
      </c>
      <c r="J142">
        <v>1</v>
      </c>
      <c r="K142">
        <v>39.32</v>
      </c>
      <c r="L142">
        <v>16</v>
      </c>
      <c r="M142">
        <v>4</v>
      </c>
      <c r="N142">
        <v>25</v>
      </c>
      <c r="O142" t="s">
        <v>445</v>
      </c>
      <c r="X142">
        <v>2</v>
      </c>
    </row>
    <row r="143" spans="1:24" x14ac:dyDescent="0.25">
      <c r="A143" t="s">
        <v>277</v>
      </c>
      <c r="B143" t="s">
        <v>285</v>
      </c>
      <c r="C143">
        <v>17</v>
      </c>
      <c r="D143">
        <v>2</v>
      </c>
      <c r="E143" t="s">
        <v>430</v>
      </c>
      <c r="F143">
        <v>11</v>
      </c>
      <c r="G143">
        <v>128</v>
      </c>
      <c r="H143">
        <v>1650</v>
      </c>
      <c r="I143" t="s">
        <v>33</v>
      </c>
      <c r="J143">
        <v>1</v>
      </c>
      <c r="K143">
        <v>39.4</v>
      </c>
      <c r="L143">
        <v>9</v>
      </c>
      <c r="M143">
        <v>4</v>
      </c>
      <c r="N143">
        <v>25</v>
      </c>
      <c r="O143" t="s">
        <v>439</v>
      </c>
      <c r="X143">
        <v>2</v>
      </c>
    </row>
    <row r="144" spans="1:24" x14ac:dyDescent="0.25">
      <c r="A144" t="s">
        <v>277</v>
      </c>
      <c r="B144" t="s">
        <v>302</v>
      </c>
      <c r="C144">
        <v>2.6</v>
      </c>
      <c r="D144">
        <v>1</v>
      </c>
      <c r="E144" t="s">
        <v>427</v>
      </c>
      <c r="F144">
        <v>3</v>
      </c>
      <c r="G144">
        <v>135</v>
      </c>
      <c r="H144">
        <v>1650</v>
      </c>
      <c r="I144" t="s">
        <v>61</v>
      </c>
      <c r="J144">
        <v>1</v>
      </c>
      <c r="K144">
        <v>39.47</v>
      </c>
      <c r="L144">
        <v>28</v>
      </c>
      <c r="M144">
        <v>5</v>
      </c>
      <c r="N144">
        <v>25</v>
      </c>
      <c r="O144" t="s">
        <v>451</v>
      </c>
      <c r="X144">
        <v>1</v>
      </c>
    </row>
    <row r="145" spans="1:24" x14ac:dyDescent="0.25">
      <c r="A145" t="s">
        <v>277</v>
      </c>
      <c r="B145" t="s">
        <v>305</v>
      </c>
      <c r="C145">
        <v>10</v>
      </c>
      <c r="D145">
        <v>9</v>
      </c>
      <c r="E145" t="s">
        <v>427</v>
      </c>
      <c r="F145">
        <v>3</v>
      </c>
      <c r="G145">
        <v>119</v>
      </c>
      <c r="H145">
        <v>1650</v>
      </c>
      <c r="I145" t="s">
        <v>201</v>
      </c>
      <c r="J145">
        <v>1</v>
      </c>
      <c r="K145">
        <v>39.479999999999997</v>
      </c>
      <c r="L145">
        <v>2</v>
      </c>
      <c r="M145">
        <v>4</v>
      </c>
      <c r="N145">
        <v>25</v>
      </c>
      <c r="O145" t="s">
        <v>451</v>
      </c>
      <c r="X145">
        <v>9</v>
      </c>
    </row>
    <row r="146" spans="1:24" x14ac:dyDescent="0.25">
      <c r="A146" t="s">
        <v>277</v>
      </c>
      <c r="B146" t="s">
        <v>278</v>
      </c>
      <c r="C146">
        <v>42</v>
      </c>
      <c r="D146">
        <v>1</v>
      </c>
      <c r="E146" t="s">
        <v>427</v>
      </c>
      <c r="F146">
        <v>9</v>
      </c>
      <c r="G146">
        <v>119</v>
      </c>
      <c r="H146">
        <v>1650</v>
      </c>
      <c r="I146" t="s">
        <v>56</v>
      </c>
      <c r="J146">
        <v>1</v>
      </c>
      <c r="K146">
        <v>39.57</v>
      </c>
      <c r="L146">
        <v>15</v>
      </c>
      <c r="M146">
        <v>1</v>
      </c>
      <c r="N146">
        <v>25</v>
      </c>
      <c r="O146" t="s">
        <v>445</v>
      </c>
      <c r="X146">
        <v>1</v>
      </c>
    </row>
    <row r="147" spans="1:24" x14ac:dyDescent="0.25">
      <c r="A147" t="s">
        <v>277</v>
      </c>
      <c r="B147" t="s">
        <v>278</v>
      </c>
      <c r="C147">
        <v>3.2</v>
      </c>
      <c r="D147">
        <v>7</v>
      </c>
      <c r="E147" t="s">
        <v>427</v>
      </c>
      <c r="F147">
        <v>7</v>
      </c>
      <c r="G147">
        <v>128</v>
      </c>
      <c r="H147">
        <v>1650</v>
      </c>
      <c r="I147" t="s">
        <v>56</v>
      </c>
      <c r="J147">
        <v>1</v>
      </c>
      <c r="K147">
        <v>39.6</v>
      </c>
      <c r="L147">
        <v>30</v>
      </c>
      <c r="M147">
        <v>4</v>
      </c>
      <c r="N147">
        <v>25</v>
      </c>
      <c r="O147" t="s">
        <v>451</v>
      </c>
      <c r="X147">
        <v>7</v>
      </c>
    </row>
    <row r="148" spans="1:24" x14ac:dyDescent="0.25">
      <c r="A148" t="s">
        <v>277</v>
      </c>
      <c r="B148" t="s">
        <v>296</v>
      </c>
      <c r="C148">
        <v>6.1</v>
      </c>
      <c r="D148">
        <v>1</v>
      </c>
      <c r="E148" t="s">
        <v>427</v>
      </c>
      <c r="F148">
        <v>7</v>
      </c>
      <c r="G148">
        <v>126</v>
      </c>
      <c r="H148">
        <v>1650</v>
      </c>
      <c r="I148" t="s">
        <v>391</v>
      </c>
      <c r="J148">
        <v>1</v>
      </c>
      <c r="K148">
        <v>39.659999999999997</v>
      </c>
      <c r="L148">
        <v>12</v>
      </c>
      <c r="M148">
        <v>3</v>
      </c>
      <c r="N148">
        <v>25</v>
      </c>
      <c r="O148" t="s">
        <v>439</v>
      </c>
      <c r="X148">
        <v>1</v>
      </c>
    </row>
    <row r="149" spans="1:24" x14ac:dyDescent="0.25">
      <c r="A149" t="s">
        <v>277</v>
      </c>
      <c r="B149" t="s">
        <v>296</v>
      </c>
      <c r="C149">
        <v>6.3</v>
      </c>
      <c r="D149">
        <v>2</v>
      </c>
      <c r="E149" t="s">
        <v>427</v>
      </c>
      <c r="F149">
        <v>2</v>
      </c>
      <c r="G149">
        <v>124</v>
      </c>
      <c r="H149">
        <v>1650</v>
      </c>
      <c r="I149" t="s">
        <v>391</v>
      </c>
      <c r="J149">
        <v>1</v>
      </c>
      <c r="K149">
        <v>39.67</v>
      </c>
      <c r="L149">
        <v>4</v>
      </c>
      <c r="M149">
        <v>6</v>
      </c>
      <c r="N149">
        <v>25</v>
      </c>
      <c r="O149" t="s">
        <v>439</v>
      </c>
      <c r="X149">
        <v>2</v>
      </c>
    </row>
    <row r="150" spans="1:24" x14ac:dyDescent="0.25">
      <c r="A150" t="s">
        <v>277</v>
      </c>
      <c r="B150" t="s">
        <v>312</v>
      </c>
      <c r="C150">
        <v>10</v>
      </c>
      <c r="D150">
        <v>6</v>
      </c>
      <c r="E150" t="s">
        <v>428</v>
      </c>
      <c r="F150">
        <v>5</v>
      </c>
      <c r="G150">
        <v>122</v>
      </c>
      <c r="H150">
        <v>1650</v>
      </c>
      <c r="I150" t="s">
        <v>56</v>
      </c>
      <c r="J150">
        <v>1</v>
      </c>
      <c r="K150">
        <v>39.67</v>
      </c>
      <c r="L150">
        <v>7</v>
      </c>
      <c r="M150">
        <v>5</v>
      </c>
      <c r="N150">
        <v>25</v>
      </c>
      <c r="O150" t="s">
        <v>439</v>
      </c>
      <c r="X150">
        <v>6</v>
      </c>
    </row>
    <row r="151" spans="1:24" x14ac:dyDescent="0.25">
      <c r="A151" t="s">
        <v>277</v>
      </c>
      <c r="B151" t="s">
        <v>305</v>
      </c>
      <c r="C151">
        <v>9.5</v>
      </c>
      <c r="D151">
        <v>4</v>
      </c>
      <c r="E151" t="s">
        <v>427</v>
      </c>
      <c r="F151">
        <v>4</v>
      </c>
      <c r="G151">
        <v>118</v>
      </c>
      <c r="H151">
        <v>1650</v>
      </c>
      <c r="I151" t="s">
        <v>140</v>
      </c>
      <c r="J151">
        <v>1</v>
      </c>
      <c r="K151">
        <v>39.68</v>
      </c>
      <c r="L151">
        <v>9</v>
      </c>
      <c r="M151">
        <v>4</v>
      </c>
      <c r="N151">
        <v>25</v>
      </c>
      <c r="O151" t="s">
        <v>439</v>
      </c>
      <c r="X151">
        <v>4</v>
      </c>
    </row>
    <row r="152" spans="1:24" x14ac:dyDescent="0.25">
      <c r="A152" t="s">
        <v>277</v>
      </c>
      <c r="B152" t="s">
        <v>292</v>
      </c>
      <c r="C152">
        <v>23</v>
      </c>
      <c r="D152">
        <v>9</v>
      </c>
      <c r="E152" t="s">
        <v>429</v>
      </c>
      <c r="F152">
        <v>5</v>
      </c>
      <c r="G152">
        <v>119</v>
      </c>
      <c r="H152">
        <v>1650</v>
      </c>
      <c r="I152" t="s">
        <v>146</v>
      </c>
      <c r="J152">
        <v>1</v>
      </c>
      <c r="K152">
        <v>39.729999999999997</v>
      </c>
      <c r="L152">
        <v>26</v>
      </c>
      <c r="M152">
        <v>2</v>
      </c>
      <c r="N152">
        <v>25</v>
      </c>
      <c r="O152" t="s">
        <v>435</v>
      </c>
      <c r="X152">
        <v>9</v>
      </c>
    </row>
    <row r="153" spans="1:24" x14ac:dyDescent="0.25">
      <c r="A153" t="s">
        <v>277</v>
      </c>
      <c r="B153" t="s">
        <v>312</v>
      </c>
      <c r="C153">
        <v>10</v>
      </c>
      <c r="D153">
        <v>9</v>
      </c>
      <c r="E153" t="s">
        <v>427</v>
      </c>
      <c r="F153">
        <v>7</v>
      </c>
      <c r="G153">
        <v>119</v>
      </c>
      <c r="H153">
        <v>1650</v>
      </c>
      <c r="I153" t="s">
        <v>441</v>
      </c>
      <c r="J153">
        <v>1</v>
      </c>
      <c r="K153">
        <v>39.78</v>
      </c>
      <c r="L153">
        <v>19</v>
      </c>
      <c r="M153">
        <v>3</v>
      </c>
      <c r="N153">
        <v>25</v>
      </c>
      <c r="O153" t="s">
        <v>445</v>
      </c>
      <c r="X153">
        <v>9</v>
      </c>
    </row>
    <row r="154" spans="1:24" x14ac:dyDescent="0.25">
      <c r="A154" t="s">
        <v>277</v>
      </c>
      <c r="B154" t="s">
        <v>312</v>
      </c>
      <c r="C154">
        <v>6.7</v>
      </c>
      <c r="D154">
        <v>4</v>
      </c>
      <c r="E154" t="s">
        <v>428</v>
      </c>
      <c r="F154">
        <v>4</v>
      </c>
      <c r="G154">
        <v>129</v>
      </c>
      <c r="H154">
        <v>1650</v>
      </c>
      <c r="I154" t="s">
        <v>391</v>
      </c>
      <c r="J154">
        <v>1</v>
      </c>
      <c r="K154">
        <v>39.85</v>
      </c>
      <c r="L154">
        <v>5</v>
      </c>
      <c r="M154">
        <v>3</v>
      </c>
      <c r="N154">
        <v>25</v>
      </c>
      <c r="O154" t="s">
        <v>451</v>
      </c>
      <c r="X154">
        <v>4</v>
      </c>
    </row>
    <row r="155" spans="1:24" x14ac:dyDescent="0.25">
      <c r="A155" t="s">
        <v>277</v>
      </c>
      <c r="B155" t="s">
        <v>305</v>
      </c>
      <c r="C155">
        <v>7.3</v>
      </c>
      <c r="D155">
        <v>5</v>
      </c>
      <c r="E155" t="s">
        <v>427</v>
      </c>
      <c r="F155">
        <v>2</v>
      </c>
      <c r="G155">
        <v>125</v>
      </c>
      <c r="H155">
        <v>1650</v>
      </c>
      <c r="I155" t="s">
        <v>401</v>
      </c>
      <c r="J155">
        <v>1</v>
      </c>
      <c r="K155">
        <v>39.93</v>
      </c>
      <c r="L155">
        <v>5</v>
      </c>
      <c r="M155">
        <v>3</v>
      </c>
      <c r="N155">
        <v>25</v>
      </c>
      <c r="O155" t="s">
        <v>451</v>
      </c>
      <c r="X155">
        <v>5</v>
      </c>
    </row>
    <row r="156" spans="1:24" x14ac:dyDescent="0.25">
      <c r="A156" t="s">
        <v>277</v>
      </c>
      <c r="B156" t="s">
        <v>299</v>
      </c>
      <c r="C156">
        <v>27</v>
      </c>
      <c r="D156">
        <v>3</v>
      </c>
      <c r="E156" t="s">
        <v>427</v>
      </c>
      <c r="F156">
        <v>7</v>
      </c>
      <c r="G156">
        <v>126</v>
      </c>
      <c r="H156">
        <v>1650</v>
      </c>
      <c r="I156" t="s">
        <v>61</v>
      </c>
      <c r="J156">
        <v>1</v>
      </c>
      <c r="K156">
        <v>39.950000000000003</v>
      </c>
      <c r="L156">
        <v>21</v>
      </c>
      <c r="M156">
        <v>5</v>
      </c>
      <c r="N156">
        <v>25</v>
      </c>
      <c r="O156" t="s">
        <v>435</v>
      </c>
      <c r="X156">
        <v>3</v>
      </c>
    </row>
    <row r="157" spans="1:24" x14ac:dyDescent="0.25">
      <c r="A157" t="s">
        <v>277</v>
      </c>
      <c r="B157" t="s">
        <v>278</v>
      </c>
      <c r="C157">
        <v>17</v>
      </c>
      <c r="D157">
        <v>1</v>
      </c>
      <c r="E157" t="s">
        <v>428</v>
      </c>
      <c r="F157">
        <v>12</v>
      </c>
      <c r="G157">
        <v>129</v>
      </c>
      <c r="H157">
        <v>1650</v>
      </c>
      <c r="I157" t="s">
        <v>56</v>
      </c>
      <c r="J157">
        <v>1</v>
      </c>
      <c r="K157">
        <v>39.979999999999997</v>
      </c>
      <c r="L157">
        <v>11</v>
      </c>
      <c r="M157">
        <v>6</v>
      </c>
      <c r="N157">
        <v>25</v>
      </c>
      <c r="O157" t="s">
        <v>445</v>
      </c>
      <c r="X157">
        <v>1</v>
      </c>
    </row>
    <row r="158" spans="1:24" x14ac:dyDescent="0.25">
      <c r="A158" t="s">
        <v>277</v>
      </c>
      <c r="B158" t="s">
        <v>292</v>
      </c>
      <c r="C158">
        <v>18</v>
      </c>
      <c r="D158">
        <v>4</v>
      </c>
      <c r="E158" t="s">
        <v>428</v>
      </c>
      <c r="F158">
        <v>1</v>
      </c>
      <c r="G158">
        <v>124</v>
      </c>
      <c r="H158">
        <v>1650</v>
      </c>
      <c r="I158" t="s">
        <v>146</v>
      </c>
      <c r="J158">
        <v>1</v>
      </c>
      <c r="K158">
        <v>39.979999999999997</v>
      </c>
      <c r="L158">
        <v>5</v>
      </c>
      <c r="M158">
        <v>2</v>
      </c>
      <c r="N158">
        <v>25</v>
      </c>
      <c r="O158" t="s">
        <v>439</v>
      </c>
      <c r="X158">
        <v>4</v>
      </c>
    </row>
    <row r="159" spans="1:24" x14ac:dyDescent="0.25">
      <c r="A159" t="s">
        <v>277</v>
      </c>
      <c r="B159" t="s">
        <v>299</v>
      </c>
      <c r="C159">
        <v>13</v>
      </c>
      <c r="D159">
        <v>2</v>
      </c>
      <c r="E159" t="s">
        <v>427</v>
      </c>
      <c r="F159">
        <v>10</v>
      </c>
      <c r="G159">
        <v>127</v>
      </c>
      <c r="H159">
        <v>1650</v>
      </c>
      <c r="I159" t="s">
        <v>61</v>
      </c>
      <c r="J159">
        <v>1</v>
      </c>
      <c r="K159">
        <v>40.020000000000003</v>
      </c>
      <c r="L159">
        <v>11</v>
      </c>
      <c r="M159">
        <v>6</v>
      </c>
      <c r="N159">
        <v>25</v>
      </c>
      <c r="O159" t="s">
        <v>445</v>
      </c>
      <c r="X159">
        <v>2</v>
      </c>
    </row>
    <row r="160" spans="1:24" x14ac:dyDescent="0.25">
      <c r="A160" t="s">
        <v>318</v>
      </c>
      <c r="B160" t="s">
        <v>336</v>
      </c>
      <c r="C160">
        <v>3</v>
      </c>
      <c r="D160">
        <v>2</v>
      </c>
      <c r="E160" t="s">
        <v>428</v>
      </c>
      <c r="F160">
        <v>1</v>
      </c>
      <c r="G160">
        <v>128</v>
      </c>
      <c r="H160">
        <v>1200</v>
      </c>
      <c r="I160" t="s">
        <v>50</v>
      </c>
      <c r="J160">
        <v>1</v>
      </c>
      <c r="K160">
        <v>9.02</v>
      </c>
      <c r="L160">
        <v>19</v>
      </c>
      <c r="M160">
        <v>3</v>
      </c>
      <c r="N160">
        <v>25</v>
      </c>
      <c r="O160" t="s">
        <v>445</v>
      </c>
    </row>
    <row r="161" spans="1:15" x14ac:dyDescent="0.25">
      <c r="A161" t="s">
        <v>318</v>
      </c>
      <c r="B161" t="s">
        <v>344</v>
      </c>
      <c r="C161">
        <v>7.7</v>
      </c>
      <c r="D161">
        <v>3</v>
      </c>
      <c r="E161" t="s">
        <v>427</v>
      </c>
      <c r="F161">
        <v>1</v>
      </c>
      <c r="G161">
        <v>116</v>
      </c>
      <c r="H161">
        <v>1200</v>
      </c>
      <c r="I161" t="s">
        <v>146</v>
      </c>
      <c r="J161">
        <v>1</v>
      </c>
      <c r="K161">
        <v>9.08</v>
      </c>
      <c r="L161">
        <v>26</v>
      </c>
      <c r="M161">
        <v>2</v>
      </c>
      <c r="N161">
        <v>25</v>
      </c>
      <c r="O161" t="s">
        <v>435</v>
      </c>
    </row>
    <row r="162" spans="1:15" x14ac:dyDescent="0.25">
      <c r="A162" t="s">
        <v>318</v>
      </c>
      <c r="B162" t="s">
        <v>352</v>
      </c>
      <c r="C162">
        <v>6.5</v>
      </c>
      <c r="D162">
        <v>2</v>
      </c>
      <c r="E162" t="s">
        <v>428</v>
      </c>
      <c r="F162">
        <v>6</v>
      </c>
      <c r="G162">
        <v>125</v>
      </c>
      <c r="H162">
        <v>1200</v>
      </c>
      <c r="I162" t="s">
        <v>388</v>
      </c>
      <c r="J162">
        <v>1</v>
      </c>
      <c r="K162">
        <v>9.24</v>
      </c>
      <c r="L162">
        <v>30</v>
      </c>
      <c r="M162">
        <v>4</v>
      </c>
      <c r="N162">
        <v>25</v>
      </c>
      <c r="O162" t="s">
        <v>451</v>
      </c>
    </row>
    <row r="163" spans="1:15" x14ac:dyDescent="0.25">
      <c r="A163" t="s">
        <v>318</v>
      </c>
      <c r="B163" t="s">
        <v>323</v>
      </c>
      <c r="C163">
        <v>2.7</v>
      </c>
      <c r="D163">
        <v>4</v>
      </c>
      <c r="E163" t="s">
        <v>428</v>
      </c>
      <c r="F163">
        <v>2</v>
      </c>
      <c r="G163">
        <v>132</v>
      </c>
      <c r="H163">
        <v>1200</v>
      </c>
      <c r="I163" t="s">
        <v>33</v>
      </c>
      <c r="J163">
        <v>1</v>
      </c>
      <c r="K163">
        <v>9.25</v>
      </c>
      <c r="L163">
        <v>26</v>
      </c>
      <c r="M163">
        <v>2</v>
      </c>
      <c r="N163">
        <v>25</v>
      </c>
      <c r="O163" t="s">
        <v>435</v>
      </c>
    </row>
    <row r="164" spans="1:15" x14ac:dyDescent="0.25">
      <c r="A164" t="s">
        <v>318</v>
      </c>
      <c r="B164" t="s">
        <v>336</v>
      </c>
      <c r="C164">
        <v>3.9</v>
      </c>
      <c r="D164">
        <v>1</v>
      </c>
      <c r="E164" t="s">
        <v>427</v>
      </c>
      <c r="F164">
        <v>5</v>
      </c>
      <c r="G164">
        <v>134</v>
      </c>
      <c r="H164">
        <v>1200</v>
      </c>
      <c r="I164" t="s">
        <v>146</v>
      </c>
      <c r="J164">
        <v>1</v>
      </c>
      <c r="K164">
        <v>9.26</v>
      </c>
      <c r="L164">
        <v>26</v>
      </c>
      <c r="M164">
        <v>2</v>
      </c>
      <c r="N164">
        <v>25</v>
      </c>
      <c r="O164" t="s">
        <v>435</v>
      </c>
    </row>
    <row r="165" spans="1:15" x14ac:dyDescent="0.25">
      <c r="A165" t="s">
        <v>318</v>
      </c>
      <c r="B165" t="s">
        <v>333</v>
      </c>
      <c r="C165">
        <v>7.2</v>
      </c>
      <c r="D165">
        <v>1</v>
      </c>
      <c r="E165" t="s">
        <v>428</v>
      </c>
      <c r="F165">
        <v>4</v>
      </c>
      <c r="G165">
        <v>133</v>
      </c>
      <c r="H165">
        <v>1200</v>
      </c>
      <c r="I165" t="s">
        <v>146</v>
      </c>
      <c r="J165">
        <v>1</v>
      </c>
      <c r="K165">
        <v>9.31</v>
      </c>
      <c r="L165">
        <v>2</v>
      </c>
      <c r="M165">
        <v>4</v>
      </c>
      <c r="N165">
        <v>25</v>
      </c>
      <c r="O165" t="s">
        <v>451</v>
      </c>
    </row>
    <row r="166" spans="1:15" x14ac:dyDescent="0.25">
      <c r="A166" t="s">
        <v>318</v>
      </c>
      <c r="B166" t="s">
        <v>352</v>
      </c>
      <c r="C166">
        <v>3.6</v>
      </c>
      <c r="D166">
        <v>2</v>
      </c>
      <c r="E166" t="s">
        <v>428</v>
      </c>
      <c r="F166">
        <v>5</v>
      </c>
      <c r="G166">
        <v>129</v>
      </c>
      <c r="H166">
        <v>1200</v>
      </c>
      <c r="I166" t="s">
        <v>12</v>
      </c>
      <c r="J166">
        <v>1</v>
      </c>
      <c r="K166">
        <v>9.43</v>
      </c>
      <c r="L166">
        <v>14</v>
      </c>
      <c r="M166">
        <v>5</v>
      </c>
      <c r="N166">
        <v>25</v>
      </c>
      <c r="O166" t="s">
        <v>445</v>
      </c>
    </row>
    <row r="167" spans="1:15" x14ac:dyDescent="0.25">
      <c r="A167" t="s">
        <v>318</v>
      </c>
      <c r="B167" t="s">
        <v>333</v>
      </c>
      <c r="C167">
        <v>4.7</v>
      </c>
      <c r="D167">
        <v>1</v>
      </c>
      <c r="E167" t="s">
        <v>428</v>
      </c>
      <c r="F167">
        <v>4</v>
      </c>
      <c r="G167">
        <v>128</v>
      </c>
      <c r="H167">
        <v>1200</v>
      </c>
      <c r="I167" t="s">
        <v>441</v>
      </c>
      <c r="J167">
        <v>1</v>
      </c>
      <c r="K167">
        <v>9.4499999999999993</v>
      </c>
      <c r="L167">
        <v>30</v>
      </c>
      <c r="M167">
        <v>4</v>
      </c>
      <c r="N167">
        <v>25</v>
      </c>
      <c r="O167" t="s">
        <v>451</v>
      </c>
    </row>
    <row r="168" spans="1:15" x14ac:dyDescent="0.25">
      <c r="A168" t="s">
        <v>318</v>
      </c>
      <c r="B168" t="s">
        <v>352</v>
      </c>
      <c r="C168">
        <v>2.5</v>
      </c>
      <c r="D168">
        <v>2</v>
      </c>
      <c r="E168" t="s">
        <v>428</v>
      </c>
      <c r="F168">
        <v>5</v>
      </c>
      <c r="G168">
        <v>122</v>
      </c>
      <c r="H168">
        <v>1200</v>
      </c>
      <c r="I168" t="s">
        <v>388</v>
      </c>
      <c r="J168">
        <v>1</v>
      </c>
      <c r="K168">
        <v>9.48</v>
      </c>
      <c r="L168">
        <v>9</v>
      </c>
      <c r="M168">
        <v>4</v>
      </c>
      <c r="N168">
        <v>25</v>
      </c>
      <c r="O168" t="s">
        <v>439</v>
      </c>
    </row>
    <row r="169" spans="1:15" x14ac:dyDescent="0.25">
      <c r="A169" t="s">
        <v>318</v>
      </c>
      <c r="B169" t="s">
        <v>333</v>
      </c>
      <c r="C169">
        <v>8.1999999999999993</v>
      </c>
      <c r="D169">
        <v>1</v>
      </c>
      <c r="E169" t="s">
        <v>428</v>
      </c>
      <c r="F169">
        <v>3</v>
      </c>
      <c r="G169">
        <v>117</v>
      </c>
      <c r="H169">
        <v>1200</v>
      </c>
      <c r="I169" t="s">
        <v>441</v>
      </c>
      <c r="J169">
        <v>1</v>
      </c>
      <c r="K169">
        <v>9.66</v>
      </c>
      <c r="L169">
        <v>4</v>
      </c>
      <c r="M169">
        <v>6</v>
      </c>
      <c r="N169">
        <v>25</v>
      </c>
      <c r="O169" t="s">
        <v>439</v>
      </c>
    </row>
    <row r="170" spans="1:15" x14ac:dyDescent="0.25">
      <c r="A170" t="s">
        <v>318</v>
      </c>
      <c r="B170" t="s">
        <v>341</v>
      </c>
      <c r="C170">
        <v>16</v>
      </c>
      <c r="D170">
        <v>3</v>
      </c>
      <c r="E170" t="s">
        <v>427</v>
      </c>
      <c r="F170">
        <v>10</v>
      </c>
      <c r="G170">
        <v>129</v>
      </c>
      <c r="H170">
        <v>1200</v>
      </c>
      <c r="I170" t="s">
        <v>71</v>
      </c>
      <c r="J170">
        <v>1</v>
      </c>
      <c r="K170">
        <v>9.8000000000000007</v>
      </c>
      <c r="L170">
        <v>4</v>
      </c>
      <c r="M170">
        <v>6</v>
      </c>
      <c r="N170">
        <v>25</v>
      </c>
      <c r="O170" t="s">
        <v>439</v>
      </c>
    </row>
    <row r="171" spans="1:15" x14ac:dyDescent="0.25">
      <c r="A171" t="s">
        <v>318</v>
      </c>
      <c r="B171" t="s">
        <v>339</v>
      </c>
      <c r="C171">
        <v>10</v>
      </c>
      <c r="D171">
        <v>11</v>
      </c>
      <c r="E171" t="s">
        <v>429</v>
      </c>
      <c r="F171">
        <v>7</v>
      </c>
      <c r="G171">
        <v>130</v>
      </c>
      <c r="H171">
        <v>1200</v>
      </c>
      <c r="I171" t="s">
        <v>391</v>
      </c>
      <c r="J171">
        <v>1</v>
      </c>
      <c r="K171">
        <v>9.85</v>
      </c>
      <c r="L171">
        <v>19</v>
      </c>
      <c r="M171">
        <v>3</v>
      </c>
      <c r="N171">
        <v>25</v>
      </c>
      <c r="O171" t="s">
        <v>445</v>
      </c>
    </row>
    <row r="172" spans="1:15" x14ac:dyDescent="0.25">
      <c r="A172" t="s">
        <v>318</v>
      </c>
      <c r="B172" t="s">
        <v>352</v>
      </c>
      <c r="C172">
        <v>3.5</v>
      </c>
      <c r="D172">
        <v>5</v>
      </c>
      <c r="E172" t="s">
        <v>428</v>
      </c>
      <c r="F172">
        <v>1</v>
      </c>
      <c r="G172">
        <v>135</v>
      </c>
      <c r="H172">
        <v>1200</v>
      </c>
      <c r="I172" t="s">
        <v>33</v>
      </c>
      <c r="J172">
        <v>1</v>
      </c>
      <c r="K172">
        <v>9.86</v>
      </c>
      <c r="L172">
        <v>25</v>
      </c>
      <c r="M172">
        <v>6</v>
      </c>
      <c r="N172">
        <v>25</v>
      </c>
      <c r="O172" t="s">
        <v>435</v>
      </c>
    </row>
    <row r="173" spans="1:15" x14ac:dyDescent="0.25">
      <c r="A173" t="s">
        <v>318</v>
      </c>
      <c r="B173" t="s">
        <v>344</v>
      </c>
      <c r="C173">
        <v>34</v>
      </c>
      <c r="D173">
        <v>12</v>
      </c>
      <c r="E173" t="s">
        <v>427</v>
      </c>
      <c r="F173">
        <v>9</v>
      </c>
      <c r="G173">
        <v>126</v>
      </c>
      <c r="H173">
        <v>1200</v>
      </c>
      <c r="I173" t="s">
        <v>390</v>
      </c>
      <c r="J173">
        <v>1</v>
      </c>
      <c r="K173">
        <v>9.89</v>
      </c>
      <c r="L173">
        <v>19</v>
      </c>
      <c r="M173">
        <v>3</v>
      </c>
      <c r="N173">
        <v>25</v>
      </c>
      <c r="O173" t="s">
        <v>445</v>
      </c>
    </row>
    <row r="174" spans="1:15" x14ac:dyDescent="0.25">
      <c r="A174" t="s">
        <v>318</v>
      </c>
      <c r="B174" t="s">
        <v>352</v>
      </c>
      <c r="C174">
        <v>19</v>
      </c>
      <c r="D174">
        <v>5</v>
      </c>
      <c r="E174" t="s">
        <v>430</v>
      </c>
      <c r="F174">
        <v>10</v>
      </c>
      <c r="G174">
        <v>122</v>
      </c>
      <c r="H174">
        <v>1200</v>
      </c>
      <c r="I174" t="s">
        <v>45</v>
      </c>
      <c r="J174">
        <v>1</v>
      </c>
      <c r="K174">
        <v>9.94</v>
      </c>
      <c r="L174">
        <v>19</v>
      </c>
      <c r="M174">
        <v>3</v>
      </c>
      <c r="N174">
        <v>25</v>
      </c>
      <c r="O174" t="s">
        <v>445</v>
      </c>
    </row>
    <row r="175" spans="1:15" x14ac:dyDescent="0.25">
      <c r="A175" t="s">
        <v>318</v>
      </c>
      <c r="B175" t="s">
        <v>344</v>
      </c>
      <c r="C175">
        <v>68</v>
      </c>
      <c r="D175">
        <v>5</v>
      </c>
      <c r="E175" t="s">
        <v>429</v>
      </c>
      <c r="F175">
        <v>8</v>
      </c>
      <c r="G175">
        <v>123</v>
      </c>
      <c r="H175">
        <v>1200</v>
      </c>
      <c r="I175" t="s">
        <v>140</v>
      </c>
      <c r="J175">
        <v>1</v>
      </c>
      <c r="K175">
        <v>9.9700000000000006</v>
      </c>
      <c r="L175">
        <v>4</v>
      </c>
      <c r="M175">
        <v>6</v>
      </c>
      <c r="N175">
        <v>25</v>
      </c>
      <c r="O175" t="s">
        <v>439</v>
      </c>
    </row>
    <row r="176" spans="1:15" x14ac:dyDescent="0.25">
      <c r="A176" t="s">
        <v>318</v>
      </c>
      <c r="B176" t="s">
        <v>352</v>
      </c>
      <c r="C176">
        <v>2</v>
      </c>
      <c r="D176">
        <v>1</v>
      </c>
      <c r="E176" t="s">
        <v>428</v>
      </c>
      <c r="F176">
        <v>2</v>
      </c>
      <c r="G176">
        <v>129</v>
      </c>
      <c r="H176">
        <v>1200</v>
      </c>
      <c r="I176" t="s">
        <v>12</v>
      </c>
      <c r="J176">
        <v>1</v>
      </c>
      <c r="K176">
        <v>10</v>
      </c>
      <c r="L176">
        <v>4</v>
      </c>
      <c r="M176">
        <v>6</v>
      </c>
      <c r="N176">
        <v>25</v>
      </c>
      <c r="O176" t="s">
        <v>439</v>
      </c>
    </row>
    <row r="177" spans="1:15" x14ac:dyDescent="0.25">
      <c r="A177" t="s">
        <v>318</v>
      </c>
      <c r="B177" t="s">
        <v>336</v>
      </c>
      <c r="C177">
        <v>7.9</v>
      </c>
      <c r="D177">
        <v>6</v>
      </c>
      <c r="E177" t="s">
        <v>428</v>
      </c>
      <c r="F177">
        <v>1</v>
      </c>
      <c r="G177">
        <v>129</v>
      </c>
      <c r="H177">
        <v>1200</v>
      </c>
      <c r="I177" t="s">
        <v>39</v>
      </c>
      <c r="J177">
        <v>1</v>
      </c>
      <c r="K177">
        <v>10.07</v>
      </c>
      <c r="L177">
        <v>4</v>
      </c>
      <c r="M177">
        <v>6</v>
      </c>
      <c r="N177">
        <v>25</v>
      </c>
      <c r="O177" t="s">
        <v>439</v>
      </c>
    </row>
    <row r="178" spans="1:15" x14ac:dyDescent="0.25">
      <c r="A178" t="s">
        <v>318</v>
      </c>
      <c r="B178" t="s">
        <v>336</v>
      </c>
      <c r="C178">
        <v>3.4</v>
      </c>
      <c r="D178">
        <v>2</v>
      </c>
      <c r="E178" t="s">
        <v>427</v>
      </c>
      <c r="F178">
        <v>7</v>
      </c>
      <c r="G178">
        <v>135</v>
      </c>
      <c r="H178">
        <v>1200</v>
      </c>
      <c r="I178" t="s">
        <v>12</v>
      </c>
      <c r="J178">
        <v>1</v>
      </c>
      <c r="K178">
        <v>10.25</v>
      </c>
      <c r="L178">
        <v>15</v>
      </c>
      <c r="M178">
        <v>1</v>
      </c>
      <c r="N178">
        <v>25</v>
      </c>
      <c r="O178" t="s">
        <v>445</v>
      </c>
    </row>
    <row r="179" spans="1:15" x14ac:dyDescent="0.25">
      <c r="A179" t="s">
        <v>355</v>
      </c>
      <c r="B179" t="s">
        <v>356</v>
      </c>
      <c r="C179">
        <v>4</v>
      </c>
      <c r="D179">
        <v>1</v>
      </c>
      <c r="E179" t="s">
        <v>427</v>
      </c>
      <c r="F179">
        <v>5</v>
      </c>
      <c r="G179">
        <v>123</v>
      </c>
      <c r="H179">
        <v>1200</v>
      </c>
      <c r="I179" t="s">
        <v>12</v>
      </c>
      <c r="J179">
        <v>1</v>
      </c>
      <c r="K179">
        <v>9.14</v>
      </c>
      <c r="L179">
        <v>21</v>
      </c>
      <c r="M179">
        <v>5</v>
      </c>
      <c r="N179">
        <v>25</v>
      </c>
      <c r="O179" t="s">
        <v>435</v>
      </c>
    </row>
    <row r="180" spans="1:15" x14ac:dyDescent="0.25">
      <c r="A180" t="s">
        <v>355</v>
      </c>
      <c r="B180" t="s">
        <v>363</v>
      </c>
      <c r="C180">
        <v>8.4</v>
      </c>
      <c r="D180">
        <v>4</v>
      </c>
      <c r="E180" t="s">
        <v>428</v>
      </c>
      <c r="F180">
        <v>3</v>
      </c>
      <c r="G180">
        <v>128</v>
      </c>
      <c r="H180">
        <v>1200</v>
      </c>
      <c r="I180" t="s">
        <v>71</v>
      </c>
      <c r="J180">
        <v>1</v>
      </c>
      <c r="K180">
        <v>9.31</v>
      </c>
      <c r="L180">
        <v>21</v>
      </c>
      <c r="M180">
        <v>5</v>
      </c>
      <c r="N180">
        <v>25</v>
      </c>
      <c r="O180" t="s">
        <v>435</v>
      </c>
    </row>
    <row r="181" spans="1:15" x14ac:dyDescent="0.25">
      <c r="A181" t="s">
        <v>355</v>
      </c>
      <c r="B181" t="s">
        <v>367</v>
      </c>
      <c r="C181">
        <v>8</v>
      </c>
      <c r="D181">
        <v>4</v>
      </c>
      <c r="E181" t="s">
        <v>429</v>
      </c>
      <c r="F181">
        <v>7</v>
      </c>
      <c r="G181">
        <v>121</v>
      </c>
      <c r="H181">
        <v>1200</v>
      </c>
      <c r="I181" t="s">
        <v>201</v>
      </c>
      <c r="J181">
        <v>1</v>
      </c>
      <c r="K181">
        <v>9.36</v>
      </c>
      <c r="L181">
        <v>12</v>
      </c>
      <c r="M181">
        <v>3</v>
      </c>
      <c r="N181">
        <v>25</v>
      </c>
      <c r="O181" t="s">
        <v>439</v>
      </c>
    </row>
    <row r="182" spans="1:15" x14ac:dyDescent="0.25">
      <c r="A182" t="s">
        <v>355</v>
      </c>
      <c r="B182" t="s">
        <v>369</v>
      </c>
      <c r="C182">
        <v>3.1</v>
      </c>
      <c r="D182">
        <v>4</v>
      </c>
      <c r="E182" t="s">
        <v>428</v>
      </c>
      <c r="F182">
        <v>1</v>
      </c>
      <c r="G182">
        <v>122</v>
      </c>
      <c r="H182">
        <v>1200</v>
      </c>
      <c r="I182" t="s">
        <v>56</v>
      </c>
      <c r="J182">
        <v>1</v>
      </c>
      <c r="K182">
        <v>9.4</v>
      </c>
      <c r="L182">
        <v>16</v>
      </c>
      <c r="M182">
        <v>4</v>
      </c>
      <c r="N182">
        <v>25</v>
      </c>
      <c r="O182" t="s">
        <v>445</v>
      </c>
    </row>
    <row r="183" spans="1:15" x14ac:dyDescent="0.25">
      <c r="A183" t="s">
        <v>355</v>
      </c>
      <c r="B183" t="s">
        <v>385</v>
      </c>
      <c r="C183">
        <v>13</v>
      </c>
      <c r="D183">
        <v>1</v>
      </c>
      <c r="E183" t="s">
        <v>429</v>
      </c>
      <c r="F183">
        <v>8</v>
      </c>
      <c r="G183">
        <v>125</v>
      </c>
      <c r="H183">
        <v>1200</v>
      </c>
      <c r="I183" t="s">
        <v>448</v>
      </c>
      <c r="J183">
        <v>1</v>
      </c>
      <c r="K183">
        <v>9.44</v>
      </c>
      <c r="L183">
        <v>9</v>
      </c>
      <c r="M183">
        <v>7</v>
      </c>
      <c r="N183">
        <v>25</v>
      </c>
      <c r="O183" t="s">
        <v>439</v>
      </c>
    </row>
    <row r="184" spans="1:15" x14ac:dyDescent="0.25">
      <c r="A184" t="s">
        <v>355</v>
      </c>
      <c r="B184" t="s">
        <v>356</v>
      </c>
      <c r="C184">
        <v>5.3</v>
      </c>
      <c r="D184">
        <v>1</v>
      </c>
      <c r="E184" t="s">
        <v>427</v>
      </c>
      <c r="F184">
        <v>6</v>
      </c>
      <c r="G184">
        <v>127</v>
      </c>
      <c r="H184">
        <v>1200</v>
      </c>
      <c r="I184" t="s">
        <v>12</v>
      </c>
      <c r="J184">
        <v>1</v>
      </c>
      <c r="K184">
        <v>9.4600000000000009</v>
      </c>
      <c r="L184">
        <v>25</v>
      </c>
      <c r="M184">
        <v>6</v>
      </c>
      <c r="N184">
        <v>25</v>
      </c>
      <c r="O184" t="s">
        <v>435</v>
      </c>
    </row>
    <row r="185" spans="1:15" x14ac:dyDescent="0.25">
      <c r="A185" t="s">
        <v>355</v>
      </c>
      <c r="B185" t="s">
        <v>359</v>
      </c>
      <c r="C185">
        <v>5.3</v>
      </c>
      <c r="D185">
        <v>4</v>
      </c>
      <c r="E185" t="s">
        <v>428</v>
      </c>
      <c r="F185">
        <v>6</v>
      </c>
      <c r="G185">
        <v>127</v>
      </c>
      <c r="H185">
        <v>1200</v>
      </c>
      <c r="I185" t="s">
        <v>56</v>
      </c>
      <c r="J185">
        <v>1</v>
      </c>
      <c r="K185">
        <v>9.49</v>
      </c>
      <c r="L185">
        <v>26</v>
      </c>
      <c r="M185">
        <v>2</v>
      </c>
      <c r="N185">
        <v>25</v>
      </c>
      <c r="O185" t="s">
        <v>435</v>
      </c>
    </row>
    <row r="186" spans="1:15" x14ac:dyDescent="0.25">
      <c r="A186" t="s">
        <v>355</v>
      </c>
      <c r="B186" t="s">
        <v>363</v>
      </c>
      <c r="C186">
        <v>6.4</v>
      </c>
      <c r="D186">
        <v>1</v>
      </c>
      <c r="E186" t="s">
        <v>427</v>
      </c>
      <c r="F186">
        <v>5</v>
      </c>
      <c r="G186">
        <v>125</v>
      </c>
      <c r="H186">
        <v>1200</v>
      </c>
      <c r="I186" t="s">
        <v>201</v>
      </c>
      <c r="J186">
        <v>1</v>
      </c>
      <c r="K186">
        <v>9.59</v>
      </c>
      <c r="L186">
        <v>5</v>
      </c>
      <c r="M186">
        <v>3</v>
      </c>
      <c r="N186">
        <v>25</v>
      </c>
      <c r="O186" t="s">
        <v>451</v>
      </c>
    </row>
    <row r="187" spans="1:15" x14ac:dyDescent="0.25">
      <c r="A187" t="s">
        <v>355</v>
      </c>
      <c r="B187" t="s">
        <v>367</v>
      </c>
      <c r="C187">
        <v>10</v>
      </c>
      <c r="D187">
        <v>3</v>
      </c>
      <c r="E187" t="s">
        <v>429</v>
      </c>
      <c r="F187">
        <v>7</v>
      </c>
      <c r="G187">
        <v>119</v>
      </c>
      <c r="H187">
        <v>1200</v>
      </c>
      <c r="I187" t="s">
        <v>146</v>
      </c>
      <c r="J187">
        <v>1</v>
      </c>
      <c r="K187">
        <v>9.6</v>
      </c>
      <c r="L187">
        <v>25</v>
      </c>
      <c r="M187">
        <v>6</v>
      </c>
      <c r="N187">
        <v>25</v>
      </c>
      <c r="O187" t="s">
        <v>435</v>
      </c>
    </row>
    <row r="188" spans="1:15" x14ac:dyDescent="0.25">
      <c r="A188" t="s">
        <v>355</v>
      </c>
      <c r="B188" t="s">
        <v>369</v>
      </c>
      <c r="C188">
        <v>23</v>
      </c>
      <c r="D188">
        <v>3</v>
      </c>
      <c r="E188" t="s">
        <v>430</v>
      </c>
      <c r="F188">
        <v>8</v>
      </c>
      <c r="G188">
        <v>124</v>
      </c>
      <c r="H188">
        <v>1200</v>
      </c>
      <c r="I188" t="s">
        <v>71</v>
      </c>
      <c r="J188">
        <v>1</v>
      </c>
      <c r="K188">
        <v>9.61</v>
      </c>
      <c r="L188">
        <v>14</v>
      </c>
      <c r="M188">
        <v>5</v>
      </c>
      <c r="N188">
        <v>25</v>
      </c>
      <c r="O188" t="s">
        <v>445</v>
      </c>
    </row>
    <row r="189" spans="1:15" x14ac:dyDescent="0.25">
      <c r="A189" t="s">
        <v>355</v>
      </c>
      <c r="B189" t="s">
        <v>356</v>
      </c>
      <c r="C189">
        <v>3.2</v>
      </c>
      <c r="D189">
        <v>1</v>
      </c>
      <c r="E189" t="s">
        <v>428</v>
      </c>
      <c r="F189">
        <v>6</v>
      </c>
      <c r="G189">
        <v>135</v>
      </c>
      <c r="H189">
        <v>1200</v>
      </c>
      <c r="I189" t="s">
        <v>33</v>
      </c>
      <c r="J189">
        <v>1</v>
      </c>
      <c r="K189">
        <v>9.6300000000000008</v>
      </c>
      <c r="L189">
        <v>2</v>
      </c>
      <c r="M189">
        <v>4</v>
      </c>
      <c r="N189">
        <v>25</v>
      </c>
      <c r="O189" t="s">
        <v>451</v>
      </c>
    </row>
    <row r="190" spans="1:15" x14ac:dyDescent="0.25">
      <c r="A190" t="s">
        <v>355</v>
      </c>
      <c r="B190" t="s">
        <v>356</v>
      </c>
      <c r="C190">
        <v>11</v>
      </c>
      <c r="D190">
        <v>6</v>
      </c>
      <c r="E190" t="s">
        <v>427</v>
      </c>
      <c r="F190">
        <v>10</v>
      </c>
      <c r="G190">
        <v>122</v>
      </c>
      <c r="H190">
        <v>1200</v>
      </c>
      <c r="I190" t="s">
        <v>390</v>
      </c>
      <c r="J190">
        <v>1</v>
      </c>
      <c r="K190">
        <v>9.65</v>
      </c>
      <c r="L190">
        <v>30</v>
      </c>
      <c r="M190">
        <v>4</v>
      </c>
      <c r="N190">
        <v>25</v>
      </c>
      <c r="O190" t="s">
        <v>451</v>
      </c>
    </row>
    <row r="191" spans="1:15" x14ac:dyDescent="0.25">
      <c r="A191" t="s">
        <v>355</v>
      </c>
      <c r="B191" t="s">
        <v>362</v>
      </c>
      <c r="C191">
        <v>23</v>
      </c>
      <c r="D191">
        <v>3</v>
      </c>
      <c r="E191" t="s">
        <v>430</v>
      </c>
      <c r="F191">
        <v>11</v>
      </c>
      <c r="G191">
        <v>128</v>
      </c>
      <c r="H191">
        <v>1200</v>
      </c>
      <c r="I191" t="s">
        <v>441</v>
      </c>
      <c r="J191">
        <v>1</v>
      </c>
      <c r="K191">
        <v>9.66</v>
      </c>
      <c r="L191">
        <v>9</v>
      </c>
      <c r="M191">
        <v>4</v>
      </c>
      <c r="N191">
        <v>25</v>
      </c>
      <c r="O191" t="s">
        <v>439</v>
      </c>
    </row>
    <row r="192" spans="1:15" x14ac:dyDescent="0.25">
      <c r="A192" t="s">
        <v>355</v>
      </c>
      <c r="B192" t="s">
        <v>367</v>
      </c>
      <c r="C192">
        <v>17</v>
      </c>
      <c r="D192">
        <v>3</v>
      </c>
      <c r="E192" t="s">
        <v>429</v>
      </c>
      <c r="F192">
        <v>10</v>
      </c>
      <c r="G192">
        <v>120</v>
      </c>
      <c r="H192">
        <v>1200</v>
      </c>
      <c r="I192" t="s">
        <v>201</v>
      </c>
      <c r="J192">
        <v>1</v>
      </c>
      <c r="K192">
        <v>9.69</v>
      </c>
      <c r="L192">
        <v>8</v>
      </c>
      <c r="M192">
        <v>1</v>
      </c>
      <c r="N192">
        <v>25</v>
      </c>
      <c r="O192" t="s">
        <v>439</v>
      </c>
    </row>
    <row r="193" spans="1:15" x14ac:dyDescent="0.25">
      <c r="A193" t="s">
        <v>355</v>
      </c>
      <c r="B193" t="s">
        <v>362</v>
      </c>
      <c r="C193">
        <v>10</v>
      </c>
      <c r="D193">
        <v>7</v>
      </c>
      <c r="E193" t="s">
        <v>428</v>
      </c>
      <c r="F193">
        <v>6</v>
      </c>
      <c r="G193">
        <v>128</v>
      </c>
      <c r="H193">
        <v>1200</v>
      </c>
      <c r="I193" t="s">
        <v>441</v>
      </c>
      <c r="J193">
        <v>1</v>
      </c>
      <c r="K193">
        <v>9.6999999999999993</v>
      </c>
      <c r="L193">
        <v>23</v>
      </c>
      <c r="M193">
        <v>4</v>
      </c>
      <c r="N193">
        <v>25</v>
      </c>
      <c r="O193" t="s">
        <v>435</v>
      </c>
    </row>
    <row r="194" spans="1:15" x14ac:dyDescent="0.25">
      <c r="A194" t="s">
        <v>355</v>
      </c>
      <c r="B194" t="s">
        <v>369</v>
      </c>
      <c r="C194">
        <v>11</v>
      </c>
      <c r="D194">
        <v>7</v>
      </c>
      <c r="E194" t="s">
        <v>429</v>
      </c>
      <c r="F194">
        <v>8</v>
      </c>
      <c r="G194">
        <v>121</v>
      </c>
      <c r="H194">
        <v>1200</v>
      </c>
      <c r="I194" t="s">
        <v>388</v>
      </c>
      <c r="J194">
        <v>1</v>
      </c>
      <c r="K194">
        <v>9.6999999999999993</v>
      </c>
      <c r="L194">
        <v>30</v>
      </c>
      <c r="M194">
        <v>4</v>
      </c>
      <c r="N194">
        <v>25</v>
      </c>
      <c r="O194" t="s">
        <v>451</v>
      </c>
    </row>
    <row r="195" spans="1:15" x14ac:dyDescent="0.25">
      <c r="A195" t="s">
        <v>355</v>
      </c>
      <c r="B195" t="s">
        <v>356</v>
      </c>
      <c r="C195">
        <v>1.4</v>
      </c>
      <c r="D195">
        <v>1</v>
      </c>
      <c r="E195" t="s">
        <v>427</v>
      </c>
      <c r="F195">
        <v>1</v>
      </c>
      <c r="G195">
        <v>129</v>
      </c>
      <c r="H195">
        <v>1200</v>
      </c>
      <c r="I195" t="s">
        <v>33</v>
      </c>
      <c r="J195">
        <v>1</v>
      </c>
      <c r="K195">
        <v>9.7100000000000009</v>
      </c>
      <c r="L195">
        <v>5</v>
      </c>
      <c r="M195">
        <v>3</v>
      </c>
      <c r="N195">
        <v>25</v>
      </c>
      <c r="O195" t="s">
        <v>451</v>
      </c>
    </row>
    <row r="196" spans="1:15" x14ac:dyDescent="0.25">
      <c r="A196" t="s">
        <v>355</v>
      </c>
      <c r="B196" t="s">
        <v>369</v>
      </c>
      <c r="C196">
        <v>19</v>
      </c>
      <c r="D196">
        <v>4</v>
      </c>
      <c r="E196" t="s">
        <v>430</v>
      </c>
      <c r="F196">
        <v>12</v>
      </c>
      <c r="G196">
        <v>119</v>
      </c>
      <c r="H196">
        <v>1200</v>
      </c>
      <c r="I196" t="s">
        <v>45</v>
      </c>
      <c r="J196">
        <v>1</v>
      </c>
      <c r="K196">
        <v>9.7200000000000006</v>
      </c>
      <c r="L196">
        <v>25</v>
      </c>
      <c r="M196">
        <v>6</v>
      </c>
      <c r="N196">
        <v>25</v>
      </c>
      <c r="O196" t="s">
        <v>435</v>
      </c>
    </row>
    <row r="197" spans="1:15" x14ac:dyDescent="0.25">
      <c r="A197" t="s">
        <v>355</v>
      </c>
      <c r="B197" t="s">
        <v>367</v>
      </c>
      <c r="C197">
        <v>2.6</v>
      </c>
      <c r="D197">
        <v>1</v>
      </c>
      <c r="E197" t="s">
        <v>428</v>
      </c>
      <c r="F197">
        <v>6</v>
      </c>
      <c r="G197">
        <v>134</v>
      </c>
      <c r="H197">
        <v>1200</v>
      </c>
      <c r="I197" t="s">
        <v>33</v>
      </c>
      <c r="J197">
        <v>1</v>
      </c>
      <c r="K197">
        <v>9.73</v>
      </c>
      <c r="L197">
        <v>28</v>
      </c>
      <c r="M197">
        <v>5</v>
      </c>
      <c r="N197">
        <v>25</v>
      </c>
      <c r="O197" t="s">
        <v>451</v>
      </c>
    </row>
    <row r="198" spans="1:15" x14ac:dyDescent="0.25">
      <c r="A198" t="s">
        <v>355</v>
      </c>
      <c r="B198" t="s">
        <v>367</v>
      </c>
      <c r="C198">
        <v>10</v>
      </c>
      <c r="D198">
        <v>3</v>
      </c>
      <c r="E198" t="s">
        <v>430</v>
      </c>
      <c r="F198">
        <v>12</v>
      </c>
      <c r="G198">
        <v>120</v>
      </c>
      <c r="H198">
        <v>1200</v>
      </c>
      <c r="I198" t="s">
        <v>201</v>
      </c>
      <c r="J198">
        <v>1</v>
      </c>
      <c r="K198">
        <v>9.73</v>
      </c>
      <c r="L198">
        <v>22</v>
      </c>
      <c r="M198">
        <v>1</v>
      </c>
      <c r="N198">
        <v>25</v>
      </c>
      <c r="O198" t="s">
        <v>435</v>
      </c>
    </row>
    <row r="199" spans="1:15" x14ac:dyDescent="0.25">
      <c r="A199" t="s">
        <v>355</v>
      </c>
      <c r="B199" t="s">
        <v>359</v>
      </c>
      <c r="C199">
        <v>8.1</v>
      </c>
      <c r="D199">
        <v>5</v>
      </c>
      <c r="E199" t="s">
        <v>429</v>
      </c>
      <c r="F199">
        <v>4</v>
      </c>
      <c r="G199">
        <v>133</v>
      </c>
      <c r="H199">
        <v>1200</v>
      </c>
      <c r="I199" t="s">
        <v>56</v>
      </c>
      <c r="J199">
        <v>1</v>
      </c>
      <c r="K199">
        <v>9.7899999999999991</v>
      </c>
      <c r="L199">
        <v>8</v>
      </c>
      <c r="M199">
        <v>1</v>
      </c>
      <c r="N199">
        <v>25</v>
      </c>
      <c r="O199" t="s">
        <v>439</v>
      </c>
    </row>
    <row r="200" spans="1:15" x14ac:dyDescent="0.25">
      <c r="A200" t="s">
        <v>355</v>
      </c>
      <c r="B200" t="s">
        <v>362</v>
      </c>
      <c r="C200">
        <v>12</v>
      </c>
      <c r="D200">
        <v>3</v>
      </c>
      <c r="E200" t="s">
        <v>427</v>
      </c>
      <c r="F200">
        <v>2</v>
      </c>
      <c r="G200">
        <v>134</v>
      </c>
      <c r="H200">
        <v>1200</v>
      </c>
      <c r="I200" t="s">
        <v>71</v>
      </c>
      <c r="J200">
        <v>1</v>
      </c>
      <c r="K200">
        <v>9.83</v>
      </c>
      <c r="L200">
        <v>5</v>
      </c>
      <c r="M200">
        <v>3</v>
      </c>
      <c r="N200">
        <v>25</v>
      </c>
      <c r="O200" t="s">
        <v>451</v>
      </c>
    </row>
    <row r="201" spans="1:15" x14ac:dyDescent="0.25">
      <c r="A201" t="s">
        <v>355</v>
      </c>
      <c r="B201" t="s">
        <v>362</v>
      </c>
      <c r="C201">
        <v>31</v>
      </c>
      <c r="D201">
        <v>4</v>
      </c>
      <c r="E201" t="s">
        <v>427</v>
      </c>
      <c r="F201">
        <v>12</v>
      </c>
      <c r="G201">
        <v>127</v>
      </c>
      <c r="H201">
        <v>1200</v>
      </c>
      <c r="I201" t="s">
        <v>441</v>
      </c>
      <c r="J201">
        <v>1</v>
      </c>
      <c r="K201">
        <v>9.8699999999999992</v>
      </c>
      <c r="L201">
        <v>19</v>
      </c>
      <c r="M201">
        <v>3</v>
      </c>
      <c r="N201">
        <v>25</v>
      </c>
      <c r="O201" t="s">
        <v>445</v>
      </c>
    </row>
    <row r="202" spans="1:15" x14ac:dyDescent="0.25">
      <c r="A202" t="s">
        <v>355</v>
      </c>
      <c r="B202" t="s">
        <v>359</v>
      </c>
      <c r="C202">
        <v>14</v>
      </c>
      <c r="D202">
        <v>8</v>
      </c>
      <c r="E202" t="s">
        <v>430</v>
      </c>
      <c r="F202">
        <v>10</v>
      </c>
      <c r="G202">
        <v>129</v>
      </c>
      <c r="H202">
        <v>1200</v>
      </c>
      <c r="I202" t="s">
        <v>388</v>
      </c>
      <c r="J202">
        <v>1</v>
      </c>
      <c r="K202">
        <v>9.89</v>
      </c>
      <c r="L202">
        <v>25</v>
      </c>
      <c r="M202">
        <v>6</v>
      </c>
      <c r="N202">
        <v>25</v>
      </c>
      <c r="O202" t="s">
        <v>435</v>
      </c>
    </row>
    <row r="203" spans="1:15" x14ac:dyDescent="0.25">
      <c r="A203" t="s">
        <v>355</v>
      </c>
      <c r="B203" t="s">
        <v>372</v>
      </c>
      <c r="C203">
        <v>4.2</v>
      </c>
      <c r="D203">
        <v>1</v>
      </c>
      <c r="E203" t="s">
        <v>427</v>
      </c>
      <c r="F203">
        <v>3</v>
      </c>
      <c r="G203">
        <v>135</v>
      </c>
      <c r="H203">
        <v>1200</v>
      </c>
      <c r="I203" t="s">
        <v>26</v>
      </c>
      <c r="J203">
        <v>1</v>
      </c>
      <c r="K203">
        <v>9.93</v>
      </c>
      <c r="L203">
        <v>21</v>
      </c>
      <c r="M203">
        <v>5</v>
      </c>
      <c r="N203">
        <v>25</v>
      </c>
      <c r="O203" t="s">
        <v>435</v>
      </c>
    </row>
    <row r="204" spans="1:15" x14ac:dyDescent="0.25">
      <c r="A204" t="s">
        <v>355</v>
      </c>
      <c r="B204" t="s">
        <v>385</v>
      </c>
      <c r="C204">
        <v>14</v>
      </c>
      <c r="D204">
        <v>7</v>
      </c>
      <c r="E204" t="s">
        <v>430</v>
      </c>
      <c r="F204">
        <v>11</v>
      </c>
      <c r="G204">
        <v>127</v>
      </c>
      <c r="H204">
        <v>1200</v>
      </c>
      <c r="I204" t="s">
        <v>71</v>
      </c>
      <c r="J204">
        <v>1</v>
      </c>
      <c r="K204">
        <v>9.94</v>
      </c>
      <c r="L204">
        <v>25</v>
      </c>
      <c r="M204">
        <v>6</v>
      </c>
      <c r="N204">
        <v>25</v>
      </c>
      <c r="O204" t="s">
        <v>435</v>
      </c>
    </row>
  </sheetData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main</vt:lpstr>
      <vt:lpstr>passdata (2)</vt:lpstr>
      <vt:lpstr>走位</vt:lpstr>
      <vt:lpstr>試閘</vt:lpstr>
      <vt:lpstr>odds</vt:lpstr>
      <vt:lpstr>main (2)</vt:lpstr>
      <vt:lpstr>passdata (3)</vt:lpstr>
      <vt:lpstr>apk_main</vt:lpstr>
      <vt:lpstr>apk_pass</vt:lpstr>
      <vt:lpstr>SKlearn</vt:lpstr>
      <vt:lpstr>passdata</vt:lpstr>
      <vt:lpstr>M2</vt:lpstr>
      <vt:lpstr>M1</vt:lpstr>
      <vt:lpstr>Raceinfo</vt:lpstr>
      <vt:lpstr>1200M</vt:lpstr>
      <vt:lpstr>1650M</vt:lpstr>
      <vt:lpstr>1800M</vt:lpstr>
      <vt:lpstr>W</vt:lpstr>
      <vt:lpstr>J</vt:lpstr>
      <vt:lpstr>T</vt:lpstr>
      <vt:lpstr>SPB</vt:lpstr>
      <vt:lpstr>method</vt:lpstr>
      <vt:lpstr>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2025-07-14T04:26:27Z</dcterms:created>
  <dcterms:modified xsi:type="dcterms:W3CDTF">2025-07-16T09:23:27Z</dcterms:modified>
</cp:coreProperties>
</file>